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0B254E93-5D41-4156-B019-7FAA47FA5EF2}" xr6:coauthVersionLast="47" xr6:coauthVersionMax="47" xr10:uidLastSave="{00000000-0000-0000-0000-000000000000}"/>
  <bookViews>
    <workbookView xWindow="-110" yWindow="-110" windowWidth="19420" windowHeight="11020" firstSheet="1" activeTab="2" xr2:uid="{00000000-000D-0000-FFFF-FFFF00000000}"/>
  </bookViews>
  <sheets>
    <sheet name="ISEA" sheetId="1" r:id="rId1"/>
    <sheet name="BLES" sheetId="2" r:id="rId2"/>
    <sheet name="GUNA" sheetId="3" r:id="rId3"/>
    <sheet name="LABS" sheetId="4" r:id="rId4"/>
    <sheet name="DOSS" sheetId="5" r:id="rId5"/>
    <sheet name="NEST" sheetId="6" r:id="rId6"/>
    <sheet name="PTMR" sheetId="7" r:id="rId7"/>
    <sheet name="VERN" sheetId="8" r:id="rId8"/>
    <sheet name="DAAZ" sheetId="9" r:id="rId9"/>
    <sheet name="BOAT" sheetId="10" r:id="rId10"/>
    <sheet name="NAIK" sheetId="11" r:id="rId11"/>
    <sheet name="AADI" sheetId="12" r:id="rId12"/>
    <sheet name="MDIY" sheetId="13" r:id="rId13"/>
    <sheet name="KSIX" sheetId="14" r:id="rId14"/>
    <sheet name="RATU" sheetId="15" r:id="rId15"/>
    <sheet name="YOII" sheetId="16" r:id="rId16"/>
    <sheet name="HGII" sheetId="17" r:id="rId17"/>
    <sheet name="BRRC" sheetId="18" r:id="rId18"/>
    <sheet name="DGWG" sheetId="19" r:id="rId19"/>
    <sheet name="CBDK" sheetId="20" r:id="rId20"/>
    <sheet name="OBAT" sheetId="21" r:id="rId21"/>
    <sheet name="MINE" sheetId="22" r:id="rId22"/>
    <sheet name="KAQI" sheetId="23" r:id="rId23"/>
    <sheet name="YUPI" sheetId="24" r:id="rId24"/>
    <sheet name="FORE" sheetId="25" r:id="rId25"/>
    <sheet name="MDLA" sheetId="26" r:id="rId26"/>
    <sheet name="DKHH" sheetId="27" r:id="rId27"/>
    <sheet name="ASPR" sheetId="28" r:id="rId28"/>
    <sheet name="PSAT" sheetId="29" r:id="rId29"/>
    <sheet name="COIN" sheetId="30" r:id="rId30"/>
    <sheet name="CDIA" sheetId="31" r:id="rId31"/>
    <sheet name="BLOG" sheetId="32" r:id="rId32"/>
    <sheet name="MERI" sheetId="33" r:id="rId33"/>
    <sheet name="CHEK" sheetId="34" r:id="rId34"/>
    <sheet name="PMUI" sheetId="35" r:id="rId35"/>
    <sheet name="EMAS" sheetId="36" r:id="rId36"/>
    <sheet name="PJHB" sheetId="37" r:id="rId37"/>
    <sheet name="RLCO" sheetId="38" r:id="rId38"/>
    <sheet name="SUPA" sheetId="39" r:id="rId39"/>
    <sheet name="WBSA" sheetId="40" r:id="rId40"/>
    <sheet name="JECX" sheetId="41" r:id="rId41"/>
    <sheet name="JELI" sheetId="42" r:id="rId42"/>
    <sheet name="EMMI" sheetId="43" r:id="rId43"/>
    <sheet name="BACH" sheetId="44" r:id="rId44"/>
    <sheet name="PRDL" sheetId="45" r:id="rId45"/>
    <sheet name="RANS" sheetId="46" r:id="rId46"/>
    <sheet name="AALI" sheetId="47" r:id="rId47"/>
    <sheet name="ABBA" sheetId="48" r:id="rId48"/>
    <sheet name="ABDA" sheetId="49" r:id="rId49"/>
    <sheet name="ABMM" sheetId="50" r:id="rId50"/>
    <sheet name="ACES" sheetId="51" r:id="rId51"/>
    <sheet name="ACST" sheetId="52" r:id="rId52"/>
    <sheet name="ADES" sheetId="53" r:id="rId53"/>
    <sheet name="ADHI" sheetId="54" r:id="rId54"/>
    <sheet name="ADMF" sheetId="55" r:id="rId55"/>
    <sheet name="ADMG" sheetId="56" r:id="rId56"/>
    <sheet name="ADRO" sheetId="57" r:id="rId57"/>
    <sheet name="AGII" sheetId="58" r:id="rId58"/>
    <sheet name="AGRO" sheetId="59" r:id="rId59"/>
    <sheet name="AGRS" sheetId="60" r:id="rId60"/>
    <sheet name="AHAP" sheetId="61" r:id="rId61"/>
    <sheet name="CASH" sheetId="62" r:id="rId62"/>
    <sheet name="TECH" sheetId="63" r:id="rId63"/>
    <sheet name="BSSR" sheetId="64" r:id="rId64"/>
    <sheet name="BSWD" sheetId="65" r:id="rId65"/>
    <sheet name="BTEK" sheetId="66" r:id="rId66"/>
    <sheet name="BTEL" sheetId="67" r:id="rId67"/>
    <sheet name="BTON" sheetId="68" r:id="rId68"/>
    <sheet name="BTPN" sheetId="69" r:id="rId69"/>
    <sheet name="BUDI" sheetId="70" r:id="rId70"/>
    <sheet name="AIMS" sheetId="71" r:id="rId71"/>
    <sheet name="AISA" sheetId="72" r:id="rId72"/>
    <sheet name="AKKU" sheetId="73" r:id="rId73"/>
    <sheet name="AKPI" sheetId="74" r:id="rId74"/>
    <sheet name="AKRA" sheetId="75" r:id="rId75"/>
    <sheet name="AKSI" sheetId="76" r:id="rId76"/>
    <sheet name="ALDO" sheetId="77" r:id="rId77"/>
    <sheet name="ALKA" sheetId="78" r:id="rId78"/>
    <sheet name="ALMI" sheetId="79" r:id="rId79"/>
    <sheet name="ALTO" sheetId="80" r:id="rId80"/>
    <sheet name="AMAG" sheetId="81" r:id="rId81"/>
    <sheet name="AMFG" sheetId="82" r:id="rId82"/>
    <sheet name="AMIN" sheetId="83" r:id="rId83"/>
    <sheet name="AMRT" sheetId="84" r:id="rId84"/>
    <sheet name="ANJT" sheetId="85" r:id="rId85"/>
    <sheet name="ANTM" sheetId="86" r:id="rId86"/>
    <sheet name="APEX" sheetId="87" r:id="rId87"/>
    <sheet name="APIC" sheetId="88" r:id="rId88"/>
    <sheet name="APII" sheetId="89" r:id="rId89"/>
    <sheet name="APLI" sheetId="90" r:id="rId90"/>
    <sheet name="APLN" sheetId="91" r:id="rId91"/>
    <sheet name="ARGO" sheetId="92" r:id="rId92"/>
    <sheet name="ARII" sheetId="93" r:id="rId93"/>
    <sheet name="ARNA" sheetId="94" r:id="rId94"/>
    <sheet name="ARTA" sheetId="95" r:id="rId95"/>
    <sheet name="ARTI" sheetId="96" r:id="rId96"/>
    <sheet name="ARTO" sheetId="97" r:id="rId97"/>
    <sheet name="ASBI" sheetId="98" r:id="rId98"/>
    <sheet name="ASDM" sheetId="99" r:id="rId99"/>
    <sheet name="ASGR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7" i="100" l="1"/>
  <c r="Y37" i="100"/>
  <c r="X37" i="100"/>
  <c r="W37" i="100"/>
  <c r="V37" i="100"/>
  <c r="U37" i="100"/>
  <c r="T37" i="100"/>
  <c r="S37" i="100"/>
  <c r="R37" i="100"/>
  <c r="Q37" i="100"/>
  <c r="P37" i="100"/>
  <c r="O37" i="100"/>
  <c r="N37" i="100"/>
  <c r="M37" i="100"/>
  <c r="L37" i="100"/>
  <c r="K37" i="100"/>
  <c r="J37" i="100"/>
  <c r="I37" i="100"/>
  <c r="H37" i="100"/>
  <c r="E37" i="100"/>
  <c r="D37" i="100"/>
  <c r="Z36" i="100"/>
  <c r="Y36" i="100"/>
  <c r="X36" i="100"/>
  <c r="W36" i="100"/>
  <c r="V36" i="100"/>
  <c r="U36" i="100"/>
  <c r="T36" i="100"/>
  <c r="S36" i="100"/>
  <c r="R36" i="100"/>
  <c r="Q36" i="100"/>
  <c r="P36" i="100"/>
  <c r="O36" i="100"/>
  <c r="N36" i="100"/>
  <c r="M36" i="100"/>
  <c r="L36" i="100"/>
  <c r="K36" i="100"/>
  <c r="J36" i="100"/>
  <c r="I36" i="100"/>
  <c r="H36" i="100"/>
  <c r="E36" i="100"/>
  <c r="D36" i="100"/>
  <c r="Z35" i="100"/>
  <c r="Y35" i="100"/>
  <c r="X35" i="100"/>
  <c r="W35" i="100"/>
  <c r="V35" i="100"/>
  <c r="U35" i="100"/>
  <c r="T35" i="100"/>
  <c r="S35" i="100"/>
  <c r="R35" i="100"/>
  <c r="Q35" i="100"/>
  <c r="P35" i="100"/>
  <c r="O35" i="100"/>
  <c r="N35" i="100"/>
  <c r="M35" i="100"/>
  <c r="L35" i="100"/>
  <c r="K35" i="100"/>
  <c r="J35" i="100"/>
  <c r="I35" i="100"/>
  <c r="E35" i="100"/>
  <c r="D35" i="100"/>
  <c r="H35" i="100" s="1"/>
  <c r="Z34" i="100"/>
  <c r="Y34" i="100"/>
  <c r="X34" i="100"/>
  <c r="W34" i="100"/>
  <c r="V34" i="100"/>
  <c r="U34" i="100"/>
  <c r="T34" i="100"/>
  <c r="S34" i="100"/>
  <c r="R34" i="100"/>
  <c r="Q34" i="100"/>
  <c r="P34" i="100"/>
  <c r="O34" i="100"/>
  <c r="N34" i="100"/>
  <c r="M34" i="100"/>
  <c r="L34" i="100"/>
  <c r="K34" i="100"/>
  <c r="J34" i="100"/>
  <c r="I34" i="100"/>
  <c r="E34" i="100"/>
  <c r="D34" i="100"/>
  <c r="H34" i="100" s="1"/>
  <c r="Z33" i="100"/>
  <c r="Y33" i="100"/>
  <c r="X33" i="100"/>
  <c r="W33" i="100"/>
  <c r="V33" i="100"/>
  <c r="U33" i="100"/>
  <c r="T33" i="100"/>
  <c r="S33" i="100"/>
  <c r="R33" i="100"/>
  <c r="Q33" i="100"/>
  <c r="P33" i="100"/>
  <c r="O33" i="100"/>
  <c r="N33" i="100"/>
  <c r="M33" i="100"/>
  <c r="L33" i="100"/>
  <c r="K33" i="100"/>
  <c r="J33" i="100"/>
  <c r="I33" i="100"/>
  <c r="E33" i="100"/>
  <c r="D33" i="100"/>
  <c r="H33" i="100" s="1"/>
  <c r="Z32" i="100"/>
  <c r="Y32" i="100"/>
  <c r="X32" i="100"/>
  <c r="W32" i="100"/>
  <c r="V32" i="100"/>
  <c r="U32" i="100"/>
  <c r="T32" i="100"/>
  <c r="S32" i="100"/>
  <c r="R32" i="100"/>
  <c r="Q32" i="100"/>
  <c r="P32" i="100"/>
  <c r="O32" i="100"/>
  <c r="N32" i="100"/>
  <c r="M32" i="100"/>
  <c r="L32" i="100"/>
  <c r="K32" i="100"/>
  <c r="J32" i="100"/>
  <c r="I32" i="100"/>
  <c r="E32" i="100"/>
  <c r="D32" i="100"/>
  <c r="H32" i="100" s="1"/>
  <c r="Z25" i="100"/>
  <c r="Y25" i="100"/>
  <c r="X25" i="100"/>
  <c r="W25" i="100"/>
  <c r="V25" i="100"/>
  <c r="U25" i="100"/>
  <c r="T25" i="100"/>
  <c r="S25" i="100"/>
  <c r="R25" i="100"/>
  <c r="Q25" i="100"/>
  <c r="P25" i="100"/>
  <c r="O25" i="100"/>
  <c r="N25" i="100"/>
  <c r="M25" i="100"/>
  <c r="L25" i="100"/>
  <c r="L29" i="100" s="1"/>
  <c r="K25" i="100"/>
  <c r="K29" i="100" s="1"/>
  <c r="J25" i="100"/>
  <c r="I25" i="100"/>
  <c r="E25" i="100"/>
  <c r="D25" i="100"/>
  <c r="H25" i="100" s="1"/>
  <c r="H29" i="100" s="1"/>
  <c r="Z21" i="100"/>
  <c r="Y21" i="100"/>
  <c r="X21" i="100"/>
  <c r="W21" i="100"/>
  <c r="V21" i="100"/>
  <c r="U21" i="100"/>
  <c r="T21" i="100"/>
  <c r="S21" i="100"/>
  <c r="R21" i="100"/>
  <c r="Q21" i="100"/>
  <c r="P21" i="100"/>
  <c r="O21" i="100"/>
  <c r="N21" i="100"/>
  <c r="M21" i="100"/>
  <c r="L21" i="100"/>
  <c r="K21" i="100"/>
  <c r="J21" i="100"/>
  <c r="I21" i="100"/>
  <c r="E21" i="100"/>
  <c r="D21" i="100"/>
  <c r="H21" i="100" s="1"/>
  <c r="Z16" i="100"/>
  <c r="Y16" i="100"/>
  <c r="X16" i="100"/>
  <c r="W16" i="100"/>
  <c r="V16" i="100"/>
  <c r="U16" i="100"/>
  <c r="T16" i="100"/>
  <c r="S16" i="100"/>
  <c r="R16" i="100"/>
  <c r="Q16" i="100"/>
  <c r="P16" i="100"/>
  <c r="O16" i="100"/>
  <c r="N16" i="100"/>
  <c r="M16" i="100"/>
  <c r="L16" i="100"/>
  <c r="K16" i="100"/>
  <c r="J16" i="100"/>
  <c r="I16" i="100"/>
  <c r="E16" i="100"/>
  <c r="D16" i="100"/>
  <c r="H16" i="100" s="1"/>
  <c r="Z15" i="100"/>
  <c r="Y15" i="100"/>
  <c r="X15" i="100"/>
  <c r="W15" i="100"/>
  <c r="V15" i="100"/>
  <c r="U15" i="100"/>
  <c r="T15" i="100"/>
  <c r="S15" i="100"/>
  <c r="R15" i="100"/>
  <c r="Q15" i="100"/>
  <c r="P15" i="100"/>
  <c r="O15" i="100"/>
  <c r="N15" i="100"/>
  <c r="M15" i="100"/>
  <c r="L15" i="100"/>
  <c r="K15" i="100"/>
  <c r="J15" i="100"/>
  <c r="I15" i="100"/>
  <c r="E15" i="100"/>
  <c r="D15" i="100"/>
  <c r="H15" i="100" s="1"/>
  <c r="Z14" i="100"/>
  <c r="Y14" i="100"/>
  <c r="X14" i="100"/>
  <c r="W14" i="100"/>
  <c r="V14" i="100"/>
  <c r="U14" i="100"/>
  <c r="T14" i="100"/>
  <c r="S14" i="100"/>
  <c r="R14" i="100"/>
  <c r="Q14" i="100"/>
  <c r="P14" i="100"/>
  <c r="O14" i="100"/>
  <c r="N14" i="100"/>
  <c r="M14" i="100"/>
  <c r="L14" i="100"/>
  <c r="K14" i="100"/>
  <c r="J14" i="100"/>
  <c r="I14" i="100"/>
  <c r="E14" i="100"/>
  <c r="D14" i="100"/>
  <c r="H14" i="100" s="1"/>
  <c r="Z13" i="100"/>
  <c r="Y13" i="100"/>
  <c r="X13" i="100"/>
  <c r="W13" i="100"/>
  <c r="V13" i="100"/>
  <c r="U13" i="100"/>
  <c r="T13" i="100"/>
  <c r="S13" i="100"/>
  <c r="R13" i="100"/>
  <c r="Q13" i="100"/>
  <c r="P13" i="100"/>
  <c r="O13" i="100"/>
  <c r="N13" i="100"/>
  <c r="M13" i="100"/>
  <c r="L13" i="100"/>
  <c r="K13" i="100"/>
  <c r="J13" i="100"/>
  <c r="I13" i="100"/>
  <c r="E13" i="100"/>
  <c r="D13" i="100"/>
  <c r="H13" i="100" s="1"/>
  <c r="Z12" i="100"/>
  <c r="Y12" i="100"/>
  <c r="X12" i="100"/>
  <c r="W12" i="100"/>
  <c r="V12" i="100"/>
  <c r="U12" i="100"/>
  <c r="T12" i="100"/>
  <c r="S12" i="100"/>
  <c r="R12" i="100"/>
  <c r="Q12" i="100"/>
  <c r="P12" i="100"/>
  <c r="O12" i="100"/>
  <c r="N12" i="100"/>
  <c r="M12" i="100"/>
  <c r="L12" i="100"/>
  <c r="K12" i="100"/>
  <c r="J12" i="100"/>
  <c r="I12" i="100"/>
  <c r="E12" i="100"/>
  <c r="D12" i="100"/>
  <c r="H12" i="100" s="1"/>
  <c r="Z11" i="100"/>
  <c r="Y11" i="100"/>
  <c r="X11" i="100"/>
  <c r="W11" i="100"/>
  <c r="V11" i="100"/>
  <c r="U11" i="100"/>
  <c r="T11" i="100"/>
  <c r="S11" i="100"/>
  <c r="R11" i="100"/>
  <c r="Q11" i="100"/>
  <c r="P11" i="100"/>
  <c r="O11" i="100"/>
  <c r="N11" i="100"/>
  <c r="M11" i="100"/>
  <c r="L11" i="100"/>
  <c r="K11" i="100"/>
  <c r="J11" i="100"/>
  <c r="I11" i="100"/>
  <c r="E11" i="100"/>
  <c r="D11" i="100"/>
  <c r="H11" i="100" s="1"/>
  <c r="Z9" i="100"/>
  <c r="Y9" i="100"/>
  <c r="X9" i="100"/>
  <c r="W9" i="100"/>
  <c r="V9" i="100"/>
  <c r="U9" i="100"/>
  <c r="T9" i="100"/>
  <c r="S9" i="100"/>
  <c r="R9" i="100"/>
  <c r="Q9" i="100"/>
  <c r="P9" i="100"/>
  <c r="O9" i="100"/>
  <c r="N9" i="100"/>
  <c r="M9" i="100"/>
  <c r="L9" i="100"/>
  <c r="K9" i="100"/>
  <c r="J9" i="100"/>
  <c r="I9" i="100"/>
  <c r="E9" i="100"/>
  <c r="D9" i="100"/>
  <c r="Z8" i="100"/>
  <c r="Y8" i="100"/>
  <c r="X8" i="100"/>
  <c r="W8" i="100"/>
  <c r="V8" i="100"/>
  <c r="U8" i="100"/>
  <c r="T8" i="100"/>
  <c r="S8" i="100"/>
  <c r="R8" i="100"/>
  <c r="Q8" i="100"/>
  <c r="P8" i="100"/>
  <c r="O8" i="100"/>
  <c r="N8" i="100"/>
  <c r="M8" i="100"/>
  <c r="L8" i="100"/>
  <c r="K8" i="100"/>
  <c r="J8" i="100"/>
  <c r="I8" i="100"/>
  <c r="E8" i="100"/>
  <c r="D8" i="100"/>
  <c r="H8" i="100" s="1"/>
  <c r="Z7" i="100"/>
  <c r="Y7" i="100"/>
  <c r="X7" i="100"/>
  <c r="W7" i="100"/>
  <c r="V7" i="100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E7" i="100"/>
  <c r="D7" i="100"/>
  <c r="H7" i="100" s="1"/>
  <c r="Z6" i="100"/>
  <c r="Y6" i="100"/>
  <c r="X6" i="100"/>
  <c r="W6" i="100"/>
  <c r="V6" i="100"/>
  <c r="U6" i="100"/>
  <c r="T6" i="100"/>
  <c r="S6" i="100"/>
  <c r="R6" i="100"/>
  <c r="Q6" i="100"/>
  <c r="P6" i="100"/>
  <c r="O6" i="100"/>
  <c r="N6" i="100"/>
  <c r="M6" i="100"/>
  <c r="L6" i="100"/>
  <c r="K6" i="100"/>
  <c r="J6" i="100"/>
  <c r="I6" i="100"/>
  <c r="E6" i="100"/>
  <c r="D6" i="100"/>
  <c r="H6" i="100" s="1"/>
  <c r="Z5" i="100"/>
  <c r="Z23" i="100" s="1"/>
  <c r="Y5" i="100"/>
  <c r="Y23" i="100" s="1"/>
  <c r="X5" i="100"/>
  <c r="X23" i="100" s="1"/>
  <c r="W5" i="100"/>
  <c r="W23" i="100" s="1"/>
  <c r="V5" i="100"/>
  <c r="V23" i="100" s="1"/>
  <c r="U5" i="100"/>
  <c r="U23" i="100" s="1"/>
  <c r="T5" i="100"/>
  <c r="T23" i="100" s="1"/>
  <c r="S5" i="100"/>
  <c r="S23" i="100" s="1"/>
  <c r="R5" i="100"/>
  <c r="R23" i="100" s="1"/>
  <c r="Q5" i="100"/>
  <c r="Q23" i="100" s="1"/>
  <c r="P5" i="100"/>
  <c r="P23" i="100" s="1"/>
  <c r="O5" i="100"/>
  <c r="O23" i="100" s="1"/>
  <c r="N5" i="100"/>
  <c r="N23" i="100" s="1"/>
  <c r="M5" i="100"/>
  <c r="M23" i="100" s="1"/>
  <c r="L5" i="100"/>
  <c r="L23" i="100" s="1"/>
  <c r="K5" i="100"/>
  <c r="K23" i="100" s="1"/>
  <c r="J5" i="100"/>
  <c r="J23" i="100" s="1"/>
  <c r="I5" i="100"/>
  <c r="I23" i="100" s="1"/>
  <c r="E5" i="100"/>
  <c r="E23" i="100" s="1"/>
  <c r="D5" i="100"/>
  <c r="Z4" i="100"/>
  <c r="Z27" i="100" s="1"/>
  <c r="Y4" i="100"/>
  <c r="Y27" i="100" s="1"/>
  <c r="X4" i="100"/>
  <c r="X27" i="100" s="1"/>
  <c r="W4" i="100"/>
  <c r="W27" i="100" s="1"/>
  <c r="V4" i="100"/>
  <c r="V27" i="100" s="1"/>
  <c r="U4" i="100"/>
  <c r="U27" i="100" s="1"/>
  <c r="T4" i="100"/>
  <c r="T27" i="100" s="1"/>
  <c r="S4" i="100"/>
  <c r="S27" i="100" s="1"/>
  <c r="R4" i="100"/>
  <c r="R27" i="100" s="1"/>
  <c r="Q4" i="100"/>
  <c r="Q27" i="100" s="1"/>
  <c r="P4" i="100"/>
  <c r="P27" i="100" s="1"/>
  <c r="O4" i="100"/>
  <c r="O27" i="100" s="1"/>
  <c r="N4" i="100"/>
  <c r="N27" i="100" s="1"/>
  <c r="M4" i="100"/>
  <c r="M27" i="100" s="1"/>
  <c r="L4" i="100"/>
  <c r="L27" i="100" s="1"/>
  <c r="L30" i="100" s="1"/>
  <c r="K4" i="100"/>
  <c r="K27" i="100" s="1"/>
  <c r="K30" i="100" s="1"/>
  <c r="J4" i="100"/>
  <c r="J27" i="100" s="1"/>
  <c r="I4" i="100"/>
  <c r="I27" i="100" s="1"/>
  <c r="E4" i="100"/>
  <c r="E27" i="100" s="1"/>
  <c r="D4" i="100"/>
  <c r="H3" i="100"/>
  <c r="Z2" i="100"/>
  <c r="Z20" i="100" s="1"/>
  <c r="Y2" i="100"/>
  <c r="Y20" i="100" s="1"/>
  <c r="X2" i="100"/>
  <c r="X20" i="100" s="1"/>
  <c r="W2" i="100"/>
  <c r="W20" i="100" s="1"/>
  <c r="V2" i="100"/>
  <c r="V20" i="100" s="1"/>
  <c r="U2" i="100"/>
  <c r="U20" i="100" s="1"/>
  <c r="T2" i="100"/>
  <c r="T20" i="100" s="1"/>
  <c r="S2" i="100"/>
  <c r="S20" i="100" s="1"/>
  <c r="R2" i="100"/>
  <c r="R20" i="100" s="1"/>
  <c r="Q2" i="100"/>
  <c r="Q20" i="100" s="1"/>
  <c r="P2" i="100"/>
  <c r="P20" i="100" s="1"/>
  <c r="O2" i="100"/>
  <c r="O20" i="100" s="1"/>
  <c r="N2" i="100"/>
  <c r="N20" i="100" s="1"/>
  <c r="M2" i="100"/>
  <c r="M20" i="100" s="1"/>
  <c r="L2" i="100"/>
  <c r="L20" i="100" s="1"/>
  <c r="K2" i="100"/>
  <c r="K20" i="100" s="1"/>
  <c r="J2" i="100"/>
  <c r="J20" i="100" s="1"/>
  <c r="I2" i="100"/>
  <c r="I20" i="100" s="1"/>
  <c r="E2" i="100"/>
  <c r="E20" i="100" s="1"/>
  <c r="D2" i="100"/>
  <c r="W37" i="99"/>
  <c r="V37" i="99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E37" i="99"/>
  <c r="D37" i="99"/>
  <c r="W36" i="99"/>
  <c r="V36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E36" i="99"/>
  <c r="D36" i="99"/>
  <c r="W35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E35" i="99"/>
  <c r="D35" i="99"/>
  <c r="H35" i="99" s="1"/>
  <c r="W34" i="99"/>
  <c r="V34" i="99"/>
  <c r="U34" i="99"/>
  <c r="T34" i="99"/>
  <c r="S34" i="99"/>
  <c r="R34" i="99"/>
  <c r="Q34" i="99"/>
  <c r="P34" i="99"/>
  <c r="O34" i="99"/>
  <c r="N34" i="99"/>
  <c r="M34" i="99"/>
  <c r="L34" i="99"/>
  <c r="K34" i="99"/>
  <c r="J34" i="99"/>
  <c r="I34" i="99"/>
  <c r="E34" i="99"/>
  <c r="D34" i="99"/>
  <c r="H34" i="99" s="1"/>
  <c r="W33" i="99"/>
  <c r="V33" i="99"/>
  <c r="U33" i="99"/>
  <c r="T33" i="99"/>
  <c r="S33" i="99"/>
  <c r="R33" i="99"/>
  <c r="Q33" i="99"/>
  <c r="P33" i="99"/>
  <c r="O33" i="99"/>
  <c r="N33" i="99"/>
  <c r="M33" i="99"/>
  <c r="L33" i="99"/>
  <c r="K33" i="99"/>
  <c r="J33" i="99"/>
  <c r="I33" i="99"/>
  <c r="E33" i="99"/>
  <c r="D33" i="99"/>
  <c r="H33" i="99" s="1"/>
  <c r="W32" i="99"/>
  <c r="V32" i="99"/>
  <c r="U32" i="99"/>
  <c r="T32" i="99"/>
  <c r="S32" i="99"/>
  <c r="R32" i="99"/>
  <c r="Q32" i="99"/>
  <c r="P32" i="99"/>
  <c r="O32" i="99"/>
  <c r="N32" i="99"/>
  <c r="M32" i="99"/>
  <c r="L32" i="99"/>
  <c r="K32" i="99"/>
  <c r="J32" i="99"/>
  <c r="I32" i="99"/>
  <c r="E32" i="99"/>
  <c r="D32" i="99"/>
  <c r="H32" i="99" s="1"/>
  <c r="W25" i="99"/>
  <c r="V25" i="99"/>
  <c r="U25" i="99"/>
  <c r="T25" i="99"/>
  <c r="S25" i="99"/>
  <c r="R25" i="99"/>
  <c r="Q25" i="99"/>
  <c r="P25" i="99"/>
  <c r="O25" i="99"/>
  <c r="N25" i="99"/>
  <c r="M25" i="99"/>
  <c r="L25" i="99"/>
  <c r="L29" i="99" s="1"/>
  <c r="K25" i="99"/>
  <c r="K29" i="99" s="1"/>
  <c r="J25" i="99"/>
  <c r="I25" i="99"/>
  <c r="E25" i="99"/>
  <c r="D25" i="99"/>
  <c r="H25" i="99" s="1"/>
  <c r="H29" i="99" s="1"/>
  <c r="W21" i="99"/>
  <c r="V21" i="99"/>
  <c r="U21" i="99"/>
  <c r="T21" i="99"/>
  <c r="S21" i="99"/>
  <c r="R21" i="99"/>
  <c r="Q21" i="99"/>
  <c r="P21" i="99"/>
  <c r="O21" i="99"/>
  <c r="N21" i="99"/>
  <c r="M21" i="99"/>
  <c r="L21" i="99"/>
  <c r="K21" i="99"/>
  <c r="J21" i="99"/>
  <c r="I21" i="99"/>
  <c r="E21" i="99"/>
  <c r="D21" i="99"/>
  <c r="H21" i="99" s="1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E16" i="99"/>
  <c r="D16" i="99"/>
  <c r="H16" i="99" s="1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E15" i="99"/>
  <c r="D15" i="99"/>
  <c r="H15" i="99" s="1"/>
  <c r="W14" i="99"/>
  <c r="V14" i="99"/>
  <c r="U14" i="99"/>
  <c r="T14" i="99"/>
  <c r="S14" i="99"/>
  <c r="R14" i="99"/>
  <c r="Q14" i="99"/>
  <c r="P14" i="99"/>
  <c r="O14" i="99"/>
  <c r="N14" i="99"/>
  <c r="M14" i="99"/>
  <c r="L14" i="99"/>
  <c r="K14" i="99"/>
  <c r="J14" i="99"/>
  <c r="I14" i="99"/>
  <c r="E14" i="99"/>
  <c r="D14" i="99"/>
  <c r="H14" i="99" s="1"/>
  <c r="W13" i="99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E13" i="99"/>
  <c r="D13" i="99"/>
  <c r="H13" i="99" s="1"/>
  <c r="W12" i="99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E12" i="99"/>
  <c r="D12" i="99"/>
  <c r="H12" i="99" s="1"/>
  <c r="W11" i="99"/>
  <c r="V11" i="99"/>
  <c r="U11" i="99"/>
  <c r="T11" i="99"/>
  <c r="S11" i="99"/>
  <c r="R11" i="99"/>
  <c r="Q11" i="99"/>
  <c r="P11" i="99"/>
  <c r="O11" i="99"/>
  <c r="N11" i="99"/>
  <c r="M11" i="99"/>
  <c r="L11" i="99"/>
  <c r="K11" i="99"/>
  <c r="J11" i="99"/>
  <c r="I11" i="99"/>
  <c r="E11" i="99"/>
  <c r="D11" i="99"/>
  <c r="H11" i="99" s="1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E9" i="99"/>
  <c r="D9" i="99"/>
  <c r="W8" i="99"/>
  <c r="V8" i="99"/>
  <c r="U8" i="99"/>
  <c r="T8" i="99"/>
  <c r="S8" i="99"/>
  <c r="R8" i="99"/>
  <c r="Q8" i="99"/>
  <c r="P8" i="99"/>
  <c r="O8" i="99"/>
  <c r="N8" i="99"/>
  <c r="M8" i="99"/>
  <c r="L8" i="99"/>
  <c r="K8" i="99"/>
  <c r="J8" i="99"/>
  <c r="I8" i="99"/>
  <c r="E8" i="99"/>
  <c r="D8" i="99"/>
  <c r="H8" i="99" s="1"/>
  <c r="W7" i="99"/>
  <c r="V7" i="99"/>
  <c r="U7" i="99"/>
  <c r="T7" i="99"/>
  <c r="S7" i="99"/>
  <c r="R7" i="99"/>
  <c r="Q7" i="99"/>
  <c r="P7" i="99"/>
  <c r="O7" i="99"/>
  <c r="N7" i="99"/>
  <c r="M7" i="99"/>
  <c r="L7" i="99"/>
  <c r="K7" i="99"/>
  <c r="J7" i="99"/>
  <c r="I7" i="99"/>
  <c r="E7" i="99"/>
  <c r="D7" i="99"/>
  <c r="H7" i="99" s="1"/>
  <c r="W6" i="99"/>
  <c r="V6" i="99"/>
  <c r="U6" i="99"/>
  <c r="T6" i="99"/>
  <c r="S6" i="99"/>
  <c r="R6" i="99"/>
  <c r="Q6" i="99"/>
  <c r="P6" i="99"/>
  <c r="O6" i="99"/>
  <c r="N6" i="99"/>
  <c r="M6" i="99"/>
  <c r="L6" i="99"/>
  <c r="K6" i="99"/>
  <c r="J6" i="99"/>
  <c r="I6" i="99"/>
  <c r="E6" i="99"/>
  <c r="D6" i="99"/>
  <c r="H6" i="99" s="1"/>
  <c r="W5" i="99"/>
  <c r="W23" i="99" s="1"/>
  <c r="V5" i="99"/>
  <c r="V23" i="99" s="1"/>
  <c r="U5" i="99"/>
  <c r="U23" i="99" s="1"/>
  <c r="T5" i="99"/>
  <c r="T23" i="99" s="1"/>
  <c r="S5" i="99"/>
  <c r="S23" i="99" s="1"/>
  <c r="R5" i="99"/>
  <c r="R23" i="99" s="1"/>
  <c r="Q5" i="99"/>
  <c r="Q23" i="99" s="1"/>
  <c r="P5" i="99"/>
  <c r="P23" i="99" s="1"/>
  <c r="O5" i="99"/>
  <c r="O23" i="99" s="1"/>
  <c r="N5" i="99"/>
  <c r="N23" i="99" s="1"/>
  <c r="M5" i="99"/>
  <c r="M23" i="99" s="1"/>
  <c r="L5" i="99"/>
  <c r="L23" i="99" s="1"/>
  <c r="K5" i="99"/>
  <c r="K23" i="99" s="1"/>
  <c r="J5" i="99"/>
  <c r="J23" i="99" s="1"/>
  <c r="I5" i="99"/>
  <c r="I23" i="99" s="1"/>
  <c r="E5" i="99"/>
  <c r="E23" i="99" s="1"/>
  <c r="D5" i="99"/>
  <c r="W4" i="99"/>
  <c r="W27" i="99" s="1"/>
  <c r="V4" i="99"/>
  <c r="V27" i="99" s="1"/>
  <c r="U4" i="99"/>
  <c r="U27" i="99" s="1"/>
  <c r="T4" i="99"/>
  <c r="T27" i="99" s="1"/>
  <c r="S4" i="99"/>
  <c r="S27" i="99" s="1"/>
  <c r="R4" i="99"/>
  <c r="R27" i="99" s="1"/>
  <c r="Q4" i="99"/>
  <c r="Q27" i="99" s="1"/>
  <c r="P4" i="99"/>
  <c r="P27" i="99" s="1"/>
  <c r="O4" i="99"/>
  <c r="O27" i="99" s="1"/>
  <c r="N4" i="99"/>
  <c r="N27" i="99" s="1"/>
  <c r="M4" i="99"/>
  <c r="M27" i="99" s="1"/>
  <c r="L4" i="99"/>
  <c r="L27" i="99" s="1"/>
  <c r="L30" i="99" s="1"/>
  <c r="K4" i="99"/>
  <c r="K27" i="99" s="1"/>
  <c r="K30" i="99" s="1"/>
  <c r="J4" i="99"/>
  <c r="J27" i="99" s="1"/>
  <c r="I4" i="99"/>
  <c r="I27" i="99" s="1"/>
  <c r="E4" i="99"/>
  <c r="E27" i="99" s="1"/>
  <c r="D4" i="99"/>
  <c r="H3" i="99"/>
  <c r="W2" i="99"/>
  <c r="W20" i="99" s="1"/>
  <c r="V2" i="99"/>
  <c r="V20" i="99" s="1"/>
  <c r="U2" i="99"/>
  <c r="U20" i="99" s="1"/>
  <c r="T2" i="99"/>
  <c r="T20" i="99" s="1"/>
  <c r="S2" i="99"/>
  <c r="S20" i="99" s="1"/>
  <c r="R2" i="99"/>
  <c r="R20" i="99" s="1"/>
  <c r="Q2" i="99"/>
  <c r="Q20" i="99" s="1"/>
  <c r="P2" i="99"/>
  <c r="P20" i="99" s="1"/>
  <c r="O2" i="99"/>
  <c r="O20" i="99" s="1"/>
  <c r="N2" i="99"/>
  <c r="N20" i="99" s="1"/>
  <c r="M2" i="99"/>
  <c r="M20" i="99" s="1"/>
  <c r="L2" i="99"/>
  <c r="L20" i="99" s="1"/>
  <c r="K2" i="99"/>
  <c r="K20" i="99" s="1"/>
  <c r="J2" i="99"/>
  <c r="J20" i="99" s="1"/>
  <c r="I2" i="99"/>
  <c r="I20" i="99" s="1"/>
  <c r="E2" i="99"/>
  <c r="E20" i="99" s="1"/>
  <c r="D2" i="99"/>
  <c r="Z37" i="98"/>
  <c r="Y37" i="98"/>
  <c r="X37" i="98"/>
  <c r="W37" i="98"/>
  <c r="V37" i="98"/>
  <c r="U37" i="98"/>
  <c r="T37" i="98"/>
  <c r="S37" i="98"/>
  <c r="R37" i="98"/>
  <c r="Q37" i="98"/>
  <c r="P37" i="98"/>
  <c r="O37" i="98"/>
  <c r="N37" i="98"/>
  <c r="M37" i="98"/>
  <c r="L37" i="98"/>
  <c r="K37" i="98"/>
  <c r="J37" i="98"/>
  <c r="I37" i="98"/>
  <c r="H37" i="98"/>
  <c r="E37" i="98"/>
  <c r="D37" i="98"/>
  <c r="Z36" i="98"/>
  <c r="Y36" i="98"/>
  <c r="X36" i="98"/>
  <c r="W36" i="98"/>
  <c r="V36" i="98"/>
  <c r="U36" i="98"/>
  <c r="T36" i="98"/>
  <c r="S36" i="98"/>
  <c r="R36" i="98"/>
  <c r="Q36" i="98"/>
  <c r="P36" i="98"/>
  <c r="O36" i="98"/>
  <c r="N36" i="98"/>
  <c r="M36" i="98"/>
  <c r="L36" i="98"/>
  <c r="K36" i="98"/>
  <c r="J36" i="98"/>
  <c r="I36" i="98"/>
  <c r="H36" i="98"/>
  <c r="E36" i="98"/>
  <c r="D36" i="98"/>
  <c r="Z35" i="98"/>
  <c r="Y35" i="98"/>
  <c r="X35" i="98"/>
  <c r="W35" i="98"/>
  <c r="V35" i="98"/>
  <c r="U35" i="98"/>
  <c r="T35" i="98"/>
  <c r="S35" i="98"/>
  <c r="R35" i="98"/>
  <c r="Q35" i="98"/>
  <c r="P35" i="98"/>
  <c r="O35" i="98"/>
  <c r="N35" i="98"/>
  <c r="M35" i="98"/>
  <c r="L35" i="98"/>
  <c r="K35" i="98"/>
  <c r="J35" i="98"/>
  <c r="I35" i="98"/>
  <c r="E35" i="98"/>
  <c r="D35" i="98"/>
  <c r="H35" i="98" s="1"/>
  <c r="Z34" i="98"/>
  <c r="Y34" i="98"/>
  <c r="X34" i="98"/>
  <c r="W34" i="98"/>
  <c r="V34" i="98"/>
  <c r="U34" i="98"/>
  <c r="T34" i="98"/>
  <c r="S34" i="98"/>
  <c r="R34" i="98"/>
  <c r="Q34" i="98"/>
  <c r="P34" i="98"/>
  <c r="O34" i="98"/>
  <c r="N34" i="98"/>
  <c r="M34" i="98"/>
  <c r="L34" i="98"/>
  <c r="K34" i="98"/>
  <c r="J34" i="98"/>
  <c r="I34" i="98"/>
  <c r="E34" i="98"/>
  <c r="D34" i="98"/>
  <c r="H34" i="98" s="1"/>
  <c r="Z33" i="98"/>
  <c r="Y33" i="98"/>
  <c r="X33" i="98"/>
  <c r="W33" i="98"/>
  <c r="V33" i="98"/>
  <c r="U33" i="98"/>
  <c r="T33" i="98"/>
  <c r="S33" i="98"/>
  <c r="R33" i="98"/>
  <c r="Q33" i="98"/>
  <c r="P33" i="98"/>
  <c r="O33" i="98"/>
  <c r="N33" i="98"/>
  <c r="M33" i="98"/>
  <c r="L33" i="98"/>
  <c r="K33" i="98"/>
  <c r="J33" i="98"/>
  <c r="I33" i="98"/>
  <c r="E33" i="98"/>
  <c r="D33" i="98"/>
  <c r="H33" i="98" s="1"/>
  <c r="Z32" i="98"/>
  <c r="Y32" i="98"/>
  <c r="X32" i="98"/>
  <c r="W32" i="98"/>
  <c r="V32" i="98"/>
  <c r="U32" i="98"/>
  <c r="T32" i="98"/>
  <c r="S32" i="98"/>
  <c r="R32" i="98"/>
  <c r="Q32" i="98"/>
  <c r="P32" i="98"/>
  <c r="O32" i="98"/>
  <c r="N32" i="98"/>
  <c r="M32" i="98"/>
  <c r="L32" i="98"/>
  <c r="K32" i="98"/>
  <c r="J32" i="98"/>
  <c r="I32" i="98"/>
  <c r="E32" i="98"/>
  <c r="D32" i="98"/>
  <c r="H32" i="98" s="1"/>
  <c r="Z25" i="98"/>
  <c r="Y25" i="98"/>
  <c r="X25" i="98"/>
  <c r="W25" i="98"/>
  <c r="V25" i="98"/>
  <c r="U25" i="98"/>
  <c r="T25" i="98"/>
  <c r="S25" i="98"/>
  <c r="R25" i="98"/>
  <c r="Q25" i="98"/>
  <c r="P25" i="98"/>
  <c r="O25" i="98"/>
  <c r="N25" i="98"/>
  <c r="M25" i="98"/>
  <c r="L25" i="98"/>
  <c r="L29" i="98" s="1"/>
  <c r="K25" i="98"/>
  <c r="K29" i="98" s="1"/>
  <c r="J25" i="98"/>
  <c r="I25" i="98"/>
  <c r="E25" i="98"/>
  <c r="D25" i="98"/>
  <c r="H25" i="98" s="1"/>
  <c r="H29" i="98" s="1"/>
  <c r="Z21" i="98"/>
  <c r="Y21" i="98"/>
  <c r="X21" i="98"/>
  <c r="W21" i="98"/>
  <c r="V21" i="98"/>
  <c r="U21" i="98"/>
  <c r="T21" i="98"/>
  <c r="S21" i="98"/>
  <c r="R21" i="98"/>
  <c r="Q21" i="98"/>
  <c r="P21" i="98"/>
  <c r="O21" i="98"/>
  <c r="N21" i="98"/>
  <c r="M21" i="98"/>
  <c r="L21" i="98"/>
  <c r="K21" i="98"/>
  <c r="J21" i="98"/>
  <c r="I21" i="98"/>
  <c r="E21" i="98"/>
  <c r="D21" i="98"/>
  <c r="Z16" i="98"/>
  <c r="Y16" i="98"/>
  <c r="X16" i="98"/>
  <c r="W16" i="98"/>
  <c r="V16" i="98"/>
  <c r="U16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E16" i="98"/>
  <c r="D16" i="98"/>
  <c r="H16" i="98" s="1"/>
  <c r="Z15" i="98"/>
  <c r="Y15" i="98"/>
  <c r="X15" i="98"/>
  <c r="W15" i="98"/>
  <c r="V15" i="98"/>
  <c r="U15" i="98"/>
  <c r="T15" i="98"/>
  <c r="S15" i="98"/>
  <c r="R15" i="98"/>
  <c r="Q15" i="98"/>
  <c r="P15" i="98"/>
  <c r="O15" i="98"/>
  <c r="N15" i="98"/>
  <c r="M15" i="98"/>
  <c r="L15" i="98"/>
  <c r="K15" i="98"/>
  <c r="J15" i="98"/>
  <c r="I15" i="98"/>
  <c r="E15" i="98"/>
  <c r="D15" i="98"/>
  <c r="H15" i="98" s="1"/>
  <c r="Z14" i="98"/>
  <c r="Y14" i="98"/>
  <c r="X14" i="98"/>
  <c r="W14" i="98"/>
  <c r="V14" i="98"/>
  <c r="U14" i="98"/>
  <c r="T14" i="98"/>
  <c r="S14" i="98"/>
  <c r="R14" i="98"/>
  <c r="Q14" i="98"/>
  <c r="P14" i="98"/>
  <c r="O14" i="98"/>
  <c r="N14" i="98"/>
  <c r="M14" i="98"/>
  <c r="L14" i="98"/>
  <c r="K14" i="98"/>
  <c r="J14" i="98"/>
  <c r="I14" i="98"/>
  <c r="E14" i="98"/>
  <c r="D14" i="98"/>
  <c r="H14" i="98" s="1"/>
  <c r="Z13" i="98"/>
  <c r="Y13" i="98"/>
  <c r="X13" i="98"/>
  <c r="W13" i="98"/>
  <c r="V13" i="98"/>
  <c r="U13" i="98"/>
  <c r="T13" i="98"/>
  <c r="S13" i="98"/>
  <c r="R13" i="98"/>
  <c r="Q13" i="98"/>
  <c r="P13" i="98"/>
  <c r="O13" i="98"/>
  <c r="N13" i="98"/>
  <c r="M13" i="98"/>
  <c r="L13" i="98"/>
  <c r="K13" i="98"/>
  <c r="J13" i="98"/>
  <c r="I13" i="98"/>
  <c r="E13" i="98"/>
  <c r="D13" i="98"/>
  <c r="H13" i="98" s="1"/>
  <c r="Z12" i="98"/>
  <c r="Y12" i="98"/>
  <c r="X12" i="98"/>
  <c r="W12" i="98"/>
  <c r="V12" i="98"/>
  <c r="U12" i="98"/>
  <c r="T12" i="98"/>
  <c r="S12" i="98"/>
  <c r="R12" i="98"/>
  <c r="Q12" i="98"/>
  <c r="P12" i="98"/>
  <c r="O12" i="98"/>
  <c r="N12" i="98"/>
  <c r="M12" i="98"/>
  <c r="L12" i="98"/>
  <c r="K12" i="98"/>
  <c r="J12" i="98"/>
  <c r="I12" i="98"/>
  <c r="E12" i="98"/>
  <c r="D12" i="98"/>
  <c r="H12" i="98" s="1"/>
  <c r="Z11" i="98"/>
  <c r="Y11" i="98"/>
  <c r="X11" i="98"/>
  <c r="W11" i="98"/>
  <c r="V11" i="98"/>
  <c r="U11" i="98"/>
  <c r="T11" i="98"/>
  <c r="S11" i="98"/>
  <c r="R11" i="98"/>
  <c r="Q11" i="98"/>
  <c r="P11" i="98"/>
  <c r="O11" i="98"/>
  <c r="N11" i="98"/>
  <c r="M11" i="98"/>
  <c r="L11" i="98"/>
  <c r="K11" i="98"/>
  <c r="J11" i="98"/>
  <c r="I11" i="98"/>
  <c r="E11" i="98"/>
  <c r="D11" i="98"/>
  <c r="H11" i="98" s="1"/>
  <c r="Z9" i="98"/>
  <c r="Y9" i="98"/>
  <c r="X9" i="98"/>
  <c r="W9" i="98"/>
  <c r="V9" i="98"/>
  <c r="U9" i="98"/>
  <c r="T9" i="98"/>
  <c r="S9" i="98"/>
  <c r="R9" i="98"/>
  <c r="Q9" i="98"/>
  <c r="P9" i="98"/>
  <c r="O9" i="98"/>
  <c r="N9" i="98"/>
  <c r="M9" i="98"/>
  <c r="L9" i="98"/>
  <c r="K9" i="98"/>
  <c r="J9" i="98"/>
  <c r="I9" i="98"/>
  <c r="E9" i="98"/>
  <c r="D9" i="98"/>
  <c r="Z8" i="98"/>
  <c r="Y8" i="98"/>
  <c r="X8" i="98"/>
  <c r="W8" i="98"/>
  <c r="V8" i="98"/>
  <c r="U8" i="98"/>
  <c r="T8" i="98"/>
  <c r="S8" i="98"/>
  <c r="R8" i="98"/>
  <c r="Q8" i="98"/>
  <c r="P8" i="98"/>
  <c r="O8" i="98"/>
  <c r="N8" i="98"/>
  <c r="M8" i="98"/>
  <c r="L8" i="98"/>
  <c r="K8" i="98"/>
  <c r="J8" i="98"/>
  <c r="I8" i="98"/>
  <c r="E8" i="98"/>
  <c r="D8" i="98"/>
  <c r="H8" i="98" s="1"/>
  <c r="Z7" i="98"/>
  <c r="Y7" i="98"/>
  <c r="X7" i="98"/>
  <c r="W7" i="98"/>
  <c r="V7" i="98"/>
  <c r="U7" i="98"/>
  <c r="T7" i="98"/>
  <c r="S7" i="98"/>
  <c r="R7" i="98"/>
  <c r="Q7" i="98"/>
  <c r="P7" i="98"/>
  <c r="O7" i="98"/>
  <c r="N7" i="98"/>
  <c r="M7" i="98"/>
  <c r="L7" i="98"/>
  <c r="K7" i="98"/>
  <c r="J7" i="98"/>
  <c r="I7" i="98"/>
  <c r="E7" i="98"/>
  <c r="D7" i="98"/>
  <c r="H7" i="98" s="1"/>
  <c r="Z6" i="98"/>
  <c r="Y6" i="98"/>
  <c r="X6" i="98"/>
  <c r="W6" i="98"/>
  <c r="V6" i="98"/>
  <c r="U6" i="98"/>
  <c r="T6" i="98"/>
  <c r="S6" i="98"/>
  <c r="R6" i="98"/>
  <c r="Q6" i="98"/>
  <c r="P6" i="98"/>
  <c r="O6" i="98"/>
  <c r="N6" i="98"/>
  <c r="M6" i="98"/>
  <c r="L6" i="98"/>
  <c r="K6" i="98"/>
  <c r="J6" i="98"/>
  <c r="I6" i="98"/>
  <c r="E6" i="98"/>
  <c r="D6" i="98"/>
  <c r="H6" i="98" s="1"/>
  <c r="Z5" i="98"/>
  <c r="Z23" i="98" s="1"/>
  <c r="Y5" i="98"/>
  <c r="Y23" i="98" s="1"/>
  <c r="X5" i="98"/>
  <c r="X23" i="98" s="1"/>
  <c r="W5" i="98"/>
  <c r="W23" i="98" s="1"/>
  <c r="V5" i="98"/>
  <c r="V23" i="98" s="1"/>
  <c r="U5" i="98"/>
  <c r="U23" i="98" s="1"/>
  <c r="T5" i="98"/>
  <c r="T23" i="98" s="1"/>
  <c r="S5" i="98"/>
  <c r="S23" i="98" s="1"/>
  <c r="R5" i="98"/>
  <c r="R23" i="98" s="1"/>
  <c r="Q5" i="98"/>
  <c r="Q23" i="98" s="1"/>
  <c r="P5" i="98"/>
  <c r="P23" i="98" s="1"/>
  <c r="O5" i="98"/>
  <c r="O23" i="98" s="1"/>
  <c r="N5" i="98"/>
  <c r="N23" i="98" s="1"/>
  <c r="M5" i="98"/>
  <c r="M23" i="98" s="1"/>
  <c r="L5" i="98"/>
  <c r="L23" i="98" s="1"/>
  <c r="K5" i="98"/>
  <c r="K23" i="98" s="1"/>
  <c r="J5" i="98"/>
  <c r="J23" i="98" s="1"/>
  <c r="I5" i="98"/>
  <c r="I23" i="98" s="1"/>
  <c r="E5" i="98"/>
  <c r="E23" i="98" s="1"/>
  <c r="D5" i="98"/>
  <c r="Z4" i="98"/>
  <c r="Z27" i="98" s="1"/>
  <c r="Y4" i="98"/>
  <c r="Y27" i="98" s="1"/>
  <c r="X4" i="98"/>
  <c r="X27" i="98" s="1"/>
  <c r="W4" i="98"/>
  <c r="W27" i="98" s="1"/>
  <c r="V4" i="98"/>
  <c r="V27" i="98" s="1"/>
  <c r="U4" i="98"/>
  <c r="U27" i="98" s="1"/>
  <c r="T4" i="98"/>
  <c r="T27" i="98" s="1"/>
  <c r="S4" i="98"/>
  <c r="S27" i="98" s="1"/>
  <c r="R4" i="98"/>
  <c r="R27" i="98" s="1"/>
  <c r="Q4" i="98"/>
  <c r="Q27" i="98" s="1"/>
  <c r="P4" i="98"/>
  <c r="P27" i="98" s="1"/>
  <c r="O4" i="98"/>
  <c r="O27" i="98" s="1"/>
  <c r="N4" i="98"/>
  <c r="N27" i="98" s="1"/>
  <c r="M4" i="98"/>
  <c r="M27" i="98" s="1"/>
  <c r="L4" i="98"/>
  <c r="L27" i="98" s="1"/>
  <c r="L30" i="98" s="1"/>
  <c r="K4" i="98"/>
  <c r="K27" i="98" s="1"/>
  <c r="K30" i="98" s="1"/>
  <c r="J4" i="98"/>
  <c r="J27" i="98" s="1"/>
  <c r="I4" i="98"/>
  <c r="I27" i="98" s="1"/>
  <c r="E4" i="98"/>
  <c r="E27" i="98" s="1"/>
  <c r="D4" i="98"/>
  <c r="H3" i="98"/>
  <c r="Z2" i="98"/>
  <c r="Z20" i="98" s="1"/>
  <c r="Y2" i="98"/>
  <c r="Y20" i="98" s="1"/>
  <c r="X2" i="98"/>
  <c r="X20" i="98" s="1"/>
  <c r="W2" i="98"/>
  <c r="W20" i="98" s="1"/>
  <c r="V2" i="98"/>
  <c r="V20" i="98" s="1"/>
  <c r="U2" i="98"/>
  <c r="U20" i="98" s="1"/>
  <c r="T2" i="98"/>
  <c r="T20" i="98" s="1"/>
  <c r="S2" i="98"/>
  <c r="S20" i="98" s="1"/>
  <c r="R2" i="98"/>
  <c r="R20" i="98" s="1"/>
  <c r="Q2" i="98"/>
  <c r="Q20" i="98" s="1"/>
  <c r="P2" i="98"/>
  <c r="P20" i="98" s="1"/>
  <c r="O2" i="98"/>
  <c r="O20" i="98" s="1"/>
  <c r="N2" i="98"/>
  <c r="N20" i="98" s="1"/>
  <c r="M2" i="98"/>
  <c r="M20" i="98" s="1"/>
  <c r="L2" i="98"/>
  <c r="L20" i="98" s="1"/>
  <c r="K2" i="98"/>
  <c r="K20" i="98" s="1"/>
  <c r="J2" i="98"/>
  <c r="J20" i="98" s="1"/>
  <c r="I2" i="98"/>
  <c r="I20" i="98" s="1"/>
  <c r="E2" i="98"/>
  <c r="D2" i="98"/>
  <c r="T37" i="97"/>
  <c r="S37" i="97"/>
  <c r="R37" i="97"/>
  <c r="Q37" i="97"/>
  <c r="P37" i="97"/>
  <c r="O37" i="97"/>
  <c r="N37" i="97"/>
  <c r="M37" i="97"/>
  <c r="L37" i="97"/>
  <c r="K37" i="97"/>
  <c r="J37" i="97"/>
  <c r="I37" i="97"/>
  <c r="H37" i="97"/>
  <c r="E37" i="97"/>
  <c r="D37" i="97"/>
  <c r="T36" i="97"/>
  <c r="S36" i="97"/>
  <c r="R36" i="97"/>
  <c r="Q36" i="97"/>
  <c r="P36" i="97"/>
  <c r="O36" i="97"/>
  <c r="N36" i="97"/>
  <c r="M36" i="97"/>
  <c r="L36" i="97"/>
  <c r="K36" i="97"/>
  <c r="J36" i="97"/>
  <c r="I36" i="97"/>
  <c r="H36" i="97"/>
  <c r="E36" i="97"/>
  <c r="D36" i="97"/>
  <c r="T35" i="97"/>
  <c r="S35" i="97"/>
  <c r="R35" i="97"/>
  <c r="Q35" i="97"/>
  <c r="P35" i="97"/>
  <c r="O35" i="97"/>
  <c r="N35" i="97"/>
  <c r="M35" i="97"/>
  <c r="L35" i="97"/>
  <c r="K35" i="97"/>
  <c r="J35" i="97"/>
  <c r="I35" i="97"/>
  <c r="E35" i="97"/>
  <c r="D35" i="97"/>
  <c r="H35" i="97" s="1"/>
  <c r="T34" i="97"/>
  <c r="S34" i="97"/>
  <c r="R34" i="97"/>
  <c r="Q34" i="97"/>
  <c r="P34" i="97"/>
  <c r="O34" i="97"/>
  <c r="N34" i="97"/>
  <c r="M34" i="97"/>
  <c r="L34" i="97"/>
  <c r="K34" i="97"/>
  <c r="J34" i="97"/>
  <c r="I34" i="97"/>
  <c r="E34" i="97"/>
  <c r="D34" i="97"/>
  <c r="H34" i="97" s="1"/>
  <c r="T33" i="97"/>
  <c r="S33" i="97"/>
  <c r="R33" i="97"/>
  <c r="Q33" i="97"/>
  <c r="P33" i="97"/>
  <c r="O33" i="97"/>
  <c r="N33" i="97"/>
  <c r="M33" i="97"/>
  <c r="L33" i="97"/>
  <c r="K33" i="97"/>
  <c r="J33" i="97"/>
  <c r="I33" i="97"/>
  <c r="E33" i="97"/>
  <c r="D33" i="97"/>
  <c r="H33" i="97" s="1"/>
  <c r="T32" i="97"/>
  <c r="S32" i="97"/>
  <c r="R32" i="97"/>
  <c r="Q32" i="97"/>
  <c r="P32" i="97"/>
  <c r="O32" i="97"/>
  <c r="N32" i="97"/>
  <c r="M32" i="97"/>
  <c r="L32" i="97"/>
  <c r="K32" i="97"/>
  <c r="J32" i="97"/>
  <c r="I32" i="97"/>
  <c r="E32" i="97"/>
  <c r="D32" i="97"/>
  <c r="H32" i="97" s="1"/>
  <c r="T25" i="97"/>
  <c r="S25" i="97"/>
  <c r="R25" i="97"/>
  <c r="Q25" i="97"/>
  <c r="P25" i="97"/>
  <c r="O25" i="97"/>
  <c r="N25" i="97"/>
  <c r="M25" i="97"/>
  <c r="L25" i="97"/>
  <c r="L29" i="97" s="1"/>
  <c r="K25" i="97"/>
  <c r="K29" i="97" s="1"/>
  <c r="J25" i="97"/>
  <c r="I25" i="97"/>
  <c r="E25" i="97"/>
  <c r="D25" i="97"/>
  <c r="H25" i="97" s="1"/>
  <c r="H29" i="97" s="1"/>
  <c r="T21" i="97"/>
  <c r="S21" i="97"/>
  <c r="R21" i="97"/>
  <c r="Q21" i="97"/>
  <c r="P21" i="97"/>
  <c r="O21" i="97"/>
  <c r="N21" i="97"/>
  <c r="M21" i="97"/>
  <c r="L21" i="97"/>
  <c r="K21" i="97"/>
  <c r="J21" i="97"/>
  <c r="I21" i="97"/>
  <c r="E21" i="97"/>
  <c r="D21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E16" i="97"/>
  <c r="D16" i="97"/>
  <c r="H16" i="97" s="1"/>
  <c r="T15" i="97"/>
  <c r="S15" i="97"/>
  <c r="R15" i="97"/>
  <c r="Q15" i="97"/>
  <c r="P15" i="97"/>
  <c r="O15" i="97"/>
  <c r="N15" i="97"/>
  <c r="M15" i="97"/>
  <c r="L15" i="97"/>
  <c r="K15" i="97"/>
  <c r="J15" i="97"/>
  <c r="I15" i="97"/>
  <c r="E15" i="97"/>
  <c r="D15" i="97"/>
  <c r="H15" i="97" s="1"/>
  <c r="T14" i="97"/>
  <c r="S14" i="97"/>
  <c r="R14" i="97"/>
  <c r="Q14" i="97"/>
  <c r="P14" i="97"/>
  <c r="O14" i="97"/>
  <c r="N14" i="97"/>
  <c r="M14" i="97"/>
  <c r="L14" i="97"/>
  <c r="K14" i="97"/>
  <c r="J14" i="97"/>
  <c r="I14" i="97"/>
  <c r="E14" i="97"/>
  <c r="D14" i="97"/>
  <c r="H14" i="97" s="1"/>
  <c r="T13" i="97"/>
  <c r="S13" i="97"/>
  <c r="R13" i="97"/>
  <c r="Q13" i="97"/>
  <c r="P13" i="97"/>
  <c r="O13" i="97"/>
  <c r="N13" i="97"/>
  <c r="M13" i="97"/>
  <c r="L13" i="97"/>
  <c r="K13" i="97"/>
  <c r="J13" i="97"/>
  <c r="I13" i="97"/>
  <c r="E13" i="97"/>
  <c r="D13" i="97"/>
  <c r="H13" i="97" s="1"/>
  <c r="T12" i="97"/>
  <c r="S12" i="97"/>
  <c r="R12" i="97"/>
  <c r="Q12" i="97"/>
  <c r="P12" i="97"/>
  <c r="O12" i="97"/>
  <c r="N12" i="97"/>
  <c r="M12" i="97"/>
  <c r="L12" i="97"/>
  <c r="K12" i="97"/>
  <c r="J12" i="97"/>
  <c r="I12" i="97"/>
  <c r="E12" i="97"/>
  <c r="D12" i="97"/>
  <c r="H12" i="97" s="1"/>
  <c r="T11" i="97"/>
  <c r="S11" i="97"/>
  <c r="R11" i="97"/>
  <c r="Q11" i="97"/>
  <c r="P11" i="97"/>
  <c r="O11" i="97"/>
  <c r="N11" i="97"/>
  <c r="M11" i="97"/>
  <c r="L11" i="97"/>
  <c r="K11" i="97"/>
  <c r="J11" i="97"/>
  <c r="I11" i="97"/>
  <c r="E11" i="97"/>
  <c r="D11" i="97"/>
  <c r="H11" i="97" s="1"/>
  <c r="T9" i="97"/>
  <c r="S9" i="97"/>
  <c r="R9" i="97"/>
  <c r="Q9" i="97"/>
  <c r="P9" i="97"/>
  <c r="O9" i="97"/>
  <c r="N9" i="97"/>
  <c r="M9" i="97"/>
  <c r="L9" i="97"/>
  <c r="K9" i="97"/>
  <c r="J9" i="97"/>
  <c r="I9" i="97"/>
  <c r="E9" i="97"/>
  <c r="D9" i="97"/>
  <c r="T8" i="97"/>
  <c r="S8" i="97"/>
  <c r="R8" i="97"/>
  <c r="Q8" i="97"/>
  <c r="P8" i="97"/>
  <c r="O8" i="97"/>
  <c r="N8" i="97"/>
  <c r="M8" i="97"/>
  <c r="L8" i="97"/>
  <c r="K8" i="97"/>
  <c r="J8" i="97"/>
  <c r="I8" i="97"/>
  <c r="E8" i="97"/>
  <c r="D8" i="97"/>
  <c r="H8" i="97" s="1"/>
  <c r="T7" i="97"/>
  <c r="S7" i="97"/>
  <c r="R7" i="97"/>
  <c r="Q7" i="97"/>
  <c r="P7" i="97"/>
  <c r="O7" i="97"/>
  <c r="N7" i="97"/>
  <c r="M7" i="97"/>
  <c r="L7" i="97"/>
  <c r="K7" i="97"/>
  <c r="J7" i="97"/>
  <c r="I7" i="97"/>
  <c r="E7" i="97"/>
  <c r="D7" i="97"/>
  <c r="H7" i="97" s="1"/>
  <c r="T6" i="97"/>
  <c r="S6" i="97"/>
  <c r="R6" i="97"/>
  <c r="Q6" i="97"/>
  <c r="P6" i="97"/>
  <c r="O6" i="97"/>
  <c r="N6" i="97"/>
  <c r="M6" i="97"/>
  <c r="L6" i="97"/>
  <c r="K6" i="97"/>
  <c r="J6" i="97"/>
  <c r="I6" i="97"/>
  <c r="E6" i="97"/>
  <c r="D6" i="97"/>
  <c r="H6" i="97" s="1"/>
  <c r="T5" i="97"/>
  <c r="T23" i="97" s="1"/>
  <c r="S5" i="97"/>
  <c r="S23" i="97" s="1"/>
  <c r="R5" i="97"/>
  <c r="R23" i="97" s="1"/>
  <c r="Q5" i="97"/>
  <c r="Q23" i="97" s="1"/>
  <c r="P5" i="97"/>
  <c r="P23" i="97" s="1"/>
  <c r="O5" i="97"/>
  <c r="O23" i="97" s="1"/>
  <c r="N5" i="97"/>
  <c r="N23" i="97" s="1"/>
  <c r="M5" i="97"/>
  <c r="M23" i="97" s="1"/>
  <c r="L5" i="97"/>
  <c r="L23" i="97" s="1"/>
  <c r="K5" i="97"/>
  <c r="K23" i="97" s="1"/>
  <c r="J5" i="97"/>
  <c r="J23" i="97" s="1"/>
  <c r="I5" i="97"/>
  <c r="I23" i="97" s="1"/>
  <c r="E5" i="97"/>
  <c r="E23" i="97" s="1"/>
  <c r="D5" i="97"/>
  <c r="T4" i="97"/>
  <c r="T27" i="97" s="1"/>
  <c r="S4" i="97"/>
  <c r="S27" i="97" s="1"/>
  <c r="R4" i="97"/>
  <c r="R27" i="97" s="1"/>
  <c r="Q4" i="97"/>
  <c r="Q27" i="97" s="1"/>
  <c r="P4" i="97"/>
  <c r="P27" i="97" s="1"/>
  <c r="O4" i="97"/>
  <c r="O27" i="97" s="1"/>
  <c r="N4" i="97"/>
  <c r="N27" i="97" s="1"/>
  <c r="M4" i="97"/>
  <c r="M27" i="97" s="1"/>
  <c r="L4" i="97"/>
  <c r="L27" i="97" s="1"/>
  <c r="L30" i="97" s="1"/>
  <c r="K4" i="97"/>
  <c r="K27" i="97" s="1"/>
  <c r="K30" i="97" s="1"/>
  <c r="J4" i="97"/>
  <c r="J27" i="97" s="1"/>
  <c r="I4" i="97"/>
  <c r="I27" i="97" s="1"/>
  <c r="E4" i="97"/>
  <c r="E27" i="97" s="1"/>
  <c r="D4" i="97"/>
  <c r="H3" i="97"/>
  <c r="T2" i="97"/>
  <c r="T20" i="97" s="1"/>
  <c r="S2" i="97"/>
  <c r="S20" i="97" s="1"/>
  <c r="R2" i="97"/>
  <c r="R20" i="97" s="1"/>
  <c r="Q2" i="97"/>
  <c r="Q20" i="97" s="1"/>
  <c r="P2" i="97"/>
  <c r="P20" i="97" s="1"/>
  <c r="O2" i="97"/>
  <c r="O20" i="97" s="1"/>
  <c r="N2" i="97"/>
  <c r="N20" i="97" s="1"/>
  <c r="M2" i="97"/>
  <c r="M20" i="97" s="1"/>
  <c r="L2" i="97"/>
  <c r="L20" i="97" s="1"/>
  <c r="K2" i="97"/>
  <c r="K20" i="97" s="1"/>
  <c r="J2" i="97"/>
  <c r="J20" i="97" s="1"/>
  <c r="I2" i="97"/>
  <c r="I20" i="97" s="1"/>
  <c r="E2" i="97"/>
  <c r="D2" i="97"/>
  <c r="H2" i="97" s="1"/>
  <c r="Z37" i="96"/>
  <c r="Y37" i="96"/>
  <c r="X37" i="96"/>
  <c r="W37" i="96"/>
  <c r="V37" i="96"/>
  <c r="U37" i="96"/>
  <c r="T37" i="96"/>
  <c r="S37" i="96"/>
  <c r="R37" i="96"/>
  <c r="Q37" i="96"/>
  <c r="P37" i="96"/>
  <c r="O37" i="96"/>
  <c r="N37" i="96"/>
  <c r="M37" i="96"/>
  <c r="L37" i="96"/>
  <c r="K37" i="96"/>
  <c r="J37" i="96"/>
  <c r="I37" i="96"/>
  <c r="H37" i="96"/>
  <c r="E37" i="96"/>
  <c r="D37" i="96"/>
  <c r="Z36" i="96"/>
  <c r="Y36" i="96"/>
  <c r="X36" i="96"/>
  <c r="W36" i="96"/>
  <c r="V36" i="96"/>
  <c r="U36" i="96"/>
  <c r="T36" i="96"/>
  <c r="S36" i="96"/>
  <c r="R36" i="96"/>
  <c r="Q36" i="96"/>
  <c r="P36" i="96"/>
  <c r="O36" i="96"/>
  <c r="N36" i="96"/>
  <c r="M36" i="96"/>
  <c r="L36" i="96"/>
  <c r="K36" i="96"/>
  <c r="J36" i="96"/>
  <c r="I36" i="96"/>
  <c r="H36" i="96"/>
  <c r="E36" i="96"/>
  <c r="D36" i="96"/>
  <c r="Z35" i="96"/>
  <c r="Y35" i="96"/>
  <c r="X35" i="96"/>
  <c r="W35" i="96"/>
  <c r="V35" i="96"/>
  <c r="U35" i="96"/>
  <c r="T35" i="96"/>
  <c r="S35" i="96"/>
  <c r="R35" i="96"/>
  <c r="Q35" i="96"/>
  <c r="P35" i="96"/>
  <c r="O35" i="96"/>
  <c r="N35" i="96"/>
  <c r="M35" i="96"/>
  <c r="L35" i="96"/>
  <c r="K35" i="96"/>
  <c r="J35" i="96"/>
  <c r="I35" i="96"/>
  <c r="E35" i="96"/>
  <c r="D35" i="96"/>
  <c r="H35" i="96" s="1"/>
  <c r="Z34" i="96"/>
  <c r="Y34" i="96"/>
  <c r="X34" i="96"/>
  <c r="W34" i="96"/>
  <c r="V34" i="96"/>
  <c r="U34" i="96"/>
  <c r="T34" i="96"/>
  <c r="S34" i="96"/>
  <c r="R34" i="96"/>
  <c r="Q34" i="96"/>
  <c r="P34" i="96"/>
  <c r="O34" i="96"/>
  <c r="N34" i="96"/>
  <c r="M34" i="96"/>
  <c r="L34" i="96"/>
  <c r="K34" i="96"/>
  <c r="J34" i="96"/>
  <c r="I34" i="96"/>
  <c r="E34" i="96"/>
  <c r="D34" i="96"/>
  <c r="H34" i="96" s="1"/>
  <c r="Z33" i="96"/>
  <c r="Y33" i="96"/>
  <c r="X33" i="96"/>
  <c r="W33" i="96"/>
  <c r="V33" i="96"/>
  <c r="U33" i="96"/>
  <c r="T33" i="96"/>
  <c r="S33" i="96"/>
  <c r="R33" i="96"/>
  <c r="Q33" i="96"/>
  <c r="P33" i="96"/>
  <c r="O33" i="96"/>
  <c r="N33" i="96"/>
  <c r="M33" i="96"/>
  <c r="L33" i="96"/>
  <c r="K33" i="96"/>
  <c r="J33" i="96"/>
  <c r="I33" i="96"/>
  <c r="E33" i="96"/>
  <c r="D33" i="96"/>
  <c r="H33" i="96" s="1"/>
  <c r="Z32" i="96"/>
  <c r="Y32" i="96"/>
  <c r="X32" i="96"/>
  <c r="W32" i="96"/>
  <c r="V32" i="96"/>
  <c r="U32" i="96"/>
  <c r="T32" i="96"/>
  <c r="S32" i="96"/>
  <c r="R32" i="96"/>
  <c r="Q32" i="96"/>
  <c r="P32" i="96"/>
  <c r="O32" i="96"/>
  <c r="N32" i="96"/>
  <c r="M32" i="96"/>
  <c r="L32" i="96"/>
  <c r="K32" i="96"/>
  <c r="J32" i="96"/>
  <c r="I32" i="96"/>
  <c r="E32" i="96"/>
  <c r="D32" i="96"/>
  <c r="H32" i="96" s="1"/>
  <c r="Z25" i="96"/>
  <c r="Y25" i="96"/>
  <c r="X25" i="96"/>
  <c r="W25" i="96"/>
  <c r="V25" i="96"/>
  <c r="U25" i="96"/>
  <c r="T25" i="96"/>
  <c r="S25" i="96"/>
  <c r="R25" i="96"/>
  <c r="Q25" i="96"/>
  <c r="P25" i="96"/>
  <c r="O25" i="96"/>
  <c r="N25" i="96"/>
  <c r="M25" i="96"/>
  <c r="L25" i="96"/>
  <c r="L29" i="96" s="1"/>
  <c r="K25" i="96"/>
  <c r="K29" i="96" s="1"/>
  <c r="J25" i="96"/>
  <c r="I25" i="96"/>
  <c r="E25" i="96"/>
  <c r="D25" i="96"/>
  <c r="H25" i="96" s="1"/>
  <c r="H29" i="96" s="1"/>
  <c r="Z21" i="96"/>
  <c r="Y21" i="96"/>
  <c r="X21" i="96"/>
  <c r="W21" i="96"/>
  <c r="V21" i="96"/>
  <c r="U21" i="96"/>
  <c r="T21" i="96"/>
  <c r="S21" i="96"/>
  <c r="R21" i="96"/>
  <c r="Q21" i="96"/>
  <c r="P21" i="96"/>
  <c r="O21" i="96"/>
  <c r="N21" i="96"/>
  <c r="M21" i="96"/>
  <c r="L21" i="96"/>
  <c r="K21" i="96"/>
  <c r="J21" i="96"/>
  <c r="I21" i="96"/>
  <c r="E21" i="96"/>
  <c r="D21" i="96"/>
  <c r="Z16" i="96"/>
  <c r="Y16" i="96"/>
  <c r="X16" i="96"/>
  <c r="W16" i="96"/>
  <c r="V16" i="96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E16" i="96"/>
  <c r="D16" i="96"/>
  <c r="H16" i="96" s="1"/>
  <c r="Z15" i="96"/>
  <c r="Y15" i="96"/>
  <c r="X15" i="96"/>
  <c r="W15" i="96"/>
  <c r="V15" i="96"/>
  <c r="U15" i="96"/>
  <c r="T15" i="96"/>
  <c r="S15" i="96"/>
  <c r="R15" i="96"/>
  <c r="Q15" i="96"/>
  <c r="P15" i="96"/>
  <c r="O15" i="96"/>
  <c r="N15" i="96"/>
  <c r="M15" i="96"/>
  <c r="L15" i="96"/>
  <c r="K15" i="96"/>
  <c r="J15" i="96"/>
  <c r="I15" i="96"/>
  <c r="E15" i="96"/>
  <c r="D15" i="96"/>
  <c r="H15" i="96" s="1"/>
  <c r="Z14" i="96"/>
  <c r="Y14" i="96"/>
  <c r="X14" i="96"/>
  <c r="W14" i="96"/>
  <c r="V14" i="96"/>
  <c r="U14" i="96"/>
  <c r="T14" i="96"/>
  <c r="S14" i="96"/>
  <c r="R14" i="96"/>
  <c r="Q14" i="96"/>
  <c r="P14" i="96"/>
  <c r="O14" i="96"/>
  <c r="N14" i="96"/>
  <c r="M14" i="96"/>
  <c r="L14" i="96"/>
  <c r="K14" i="96"/>
  <c r="J14" i="96"/>
  <c r="I14" i="96"/>
  <c r="E14" i="96"/>
  <c r="D14" i="96"/>
  <c r="H14" i="96" s="1"/>
  <c r="Z13" i="96"/>
  <c r="Y13" i="96"/>
  <c r="X13" i="96"/>
  <c r="W13" i="96"/>
  <c r="V13" i="96"/>
  <c r="U13" i="96"/>
  <c r="T13" i="96"/>
  <c r="S13" i="96"/>
  <c r="R13" i="96"/>
  <c r="Q13" i="96"/>
  <c r="P13" i="96"/>
  <c r="O13" i="96"/>
  <c r="N13" i="96"/>
  <c r="M13" i="96"/>
  <c r="L13" i="96"/>
  <c r="K13" i="96"/>
  <c r="J13" i="96"/>
  <c r="I13" i="96"/>
  <c r="E13" i="96"/>
  <c r="D13" i="96"/>
  <c r="H13" i="96" s="1"/>
  <c r="Z12" i="96"/>
  <c r="Y12" i="96"/>
  <c r="X12" i="96"/>
  <c r="W12" i="96"/>
  <c r="V12" i="96"/>
  <c r="U12" i="96"/>
  <c r="T12" i="96"/>
  <c r="S12" i="96"/>
  <c r="R12" i="96"/>
  <c r="Q12" i="96"/>
  <c r="P12" i="96"/>
  <c r="O12" i="96"/>
  <c r="N12" i="96"/>
  <c r="M12" i="96"/>
  <c r="L12" i="96"/>
  <c r="K12" i="96"/>
  <c r="J12" i="96"/>
  <c r="I12" i="96"/>
  <c r="E12" i="96"/>
  <c r="D12" i="96"/>
  <c r="H12" i="96" s="1"/>
  <c r="Z11" i="96"/>
  <c r="Y11" i="96"/>
  <c r="X11" i="96"/>
  <c r="W11" i="96"/>
  <c r="V11" i="96"/>
  <c r="U11" i="96"/>
  <c r="T11" i="96"/>
  <c r="S11" i="96"/>
  <c r="R11" i="96"/>
  <c r="Q11" i="96"/>
  <c r="P11" i="96"/>
  <c r="O11" i="96"/>
  <c r="N11" i="96"/>
  <c r="M11" i="96"/>
  <c r="L11" i="96"/>
  <c r="K11" i="96"/>
  <c r="J11" i="96"/>
  <c r="I11" i="96"/>
  <c r="E11" i="96"/>
  <c r="D11" i="96"/>
  <c r="H11" i="96" s="1"/>
  <c r="Z9" i="96"/>
  <c r="Y9" i="96"/>
  <c r="X9" i="96"/>
  <c r="W9" i="96"/>
  <c r="V9" i="96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E9" i="96"/>
  <c r="D9" i="96"/>
  <c r="Z8" i="96"/>
  <c r="Y8" i="96"/>
  <c r="X8" i="96"/>
  <c r="W8" i="96"/>
  <c r="V8" i="96"/>
  <c r="U8" i="96"/>
  <c r="T8" i="96"/>
  <c r="S8" i="96"/>
  <c r="R8" i="96"/>
  <c r="Q8" i="96"/>
  <c r="P8" i="96"/>
  <c r="O8" i="96"/>
  <c r="N8" i="96"/>
  <c r="M8" i="96"/>
  <c r="L8" i="96"/>
  <c r="K8" i="96"/>
  <c r="J8" i="96"/>
  <c r="I8" i="96"/>
  <c r="E8" i="96"/>
  <c r="D8" i="96"/>
  <c r="H8" i="96" s="1"/>
  <c r="Z7" i="96"/>
  <c r="Y7" i="96"/>
  <c r="X7" i="96"/>
  <c r="W7" i="96"/>
  <c r="V7" i="96"/>
  <c r="U7" i="96"/>
  <c r="T7" i="96"/>
  <c r="S7" i="96"/>
  <c r="R7" i="96"/>
  <c r="Q7" i="96"/>
  <c r="P7" i="96"/>
  <c r="O7" i="96"/>
  <c r="N7" i="96"/>
  <c r="M7" i="96"/>
  <c r="L7" i="96"/>
  <c r="K7" i="96"/>
  <c r="J7" i="96"/>
  <c r="I7" i="96"/>
  <c r="E7" i="96"/>
  <c r="D7" i="96"/>
  <c r="H7" i="96" s="1"/>
  <c r="Z6" i="96"/>
  <c r="Y6" i="96"/>
  <c r="X6" i="96"/>
  <c r="W6" i="96"/>
  <c r="V6" i="96"/>
  <c r="U6" i="96"/>
  <c r="T6" i="96"/>
  <c r="S6" i="96"/>
  <c r="R6" i="96"/>
  <c r="Q6" i="96"/>
  <c r="P6" i="96"/>
  <c r="O6" i="96"/>
  <c r="N6" i="96"/>
  <c r="M6" i="96"/>
  <c r="L6" i="96"/>
  <c r="K6" i="96"/>
  <c r="J6" i="96"/>
  <c r="I6" i="96"/>
  <c r="E6" i="96"/>
  <c r="D6" i="96"/>
  <c r="H6" i="96" s="1"/>
  <c r="Z5" i="96"/>
  <c r="Z23" i="96" s="1"/>
  <c r="Y5" i="96"/>
  <c r="Y23" i="96" s="1"/>
  <c r="X5" i="96"/>
  <c r="X23" i="96" s="1"/>
  <c r="W5" i="96"/>
  <c r="W23" i="96" s="1"/>
  <c r="V5" i="96"/>
  <c r="V23" i="96" s="1"/>
  <c r="U5" i="96"/>
  <c r="U23" i="96" s="1"/>
  <c r="T5" i="96"/>
  <c r="T23" i="96" s="1"/>
  <c r="S5" i="96"/>
  <c r="S23" i="96" s="1"/>
  <c r="R5" i="96"/>
  <c r="R23" i="96" s="1"/>
  <c r="Q5" i="96"/>
  <c r="Q23" i="96" s="1"/>
  <c r="P5" i="96"/>
  <c r="P23" i="96" s="1"/>
  <c r="O5" i="96"/>
  <c r="O23" i="96" s="1"/>
  <c r="N5" i="96"/>
  <c r="N23" i="96" s="1"/>
  <c r="M5" i="96"/>
  <c r="M23" i="96" s="1"/>
  <c r="L5" i="96"/>
  <c r="L23" i="96" s="1"/>
  <c r="K5" i="96"/>
  <c r="K23" i="96" s="1"/>
  <c r="J5" i="96"/>
  <c r="J23" i="96" s="1"/>
  <c r="I5" i="96"/>
  <c r="I23" i="96" s="1"/>
  <c r="E5" i="96"/>
  <c r="E23" i="96" s="1"/>
  <c r="D5" i="96"/>
  <c r="Z4" i="96"/>
  <c r="Z27" i="96" s="1"/>
  <c r="Y4" i="96"/>
  <c r="Y27" i="96" s="1"/>
  <c r="X4" i="96"/>
  <c r="X27" i="96" s="1"/>
  <c r="W4" i="96"/>
  <c r="W27" i="96" s="1"/>
  <c r="V4" i="96"/>
  <c r="V27" i="96" s="1"/>
  <c r="U4" i="96"/>
  <c r="U27" i="96" s="1"/>
  <c r="T4" i="96"/>
  <c r="T27" i="96" s="1"/>
  <c r="S4" i="96"/>
  <c r="S27" i="96" s="1"/>
  <c r="R4" i="96"/>
  <c r="R27" i="96" s="1"/>
  <c r="Q4" i="96"/>
  <c r="Q27" i="96" s="1"/>
  <c r="P4" i="96"/>
  <c r="P27" i="96" s="1"/>
  <c r="O4" i="96"/>
  <c r="O27" i="96" s="1"/>
  <c r="N4" i="96"/>
  <c r="N27" i="96" s="1"/>
  <c r="M4" i="96"/>
  <c r="M27" i="96" s="1"/>
  <c r="L4" i="96"/>
  <c r="L27" i="96" s="1"/>
  <c r="L30" i="96" s="1"/>
  <c r="K4" i="96"/>
  <c r="K27" i="96" s="1"/>
  <c r="K30" i="96" s="1"/>
  <c r="J4" i="96"/>
  <c r="J27" i="96" s="1"/>
  <c r="I4" i="96"/>
  <c r="I27" i="96" s="1"/>
  <c r="E4" i="96"/>
  <c r="E27" i="96" s="1"/>
  <c r="D4" i="96"/>
  <c r="H3" i="96"/>
  <c r="Z2" i="96"/>
  <c r="Z20" i="96" s="1"/>
  <c r="Y2" i="96"/>
  <c r="Y20" i="96" s="1"/>
  <c r="X2" i="96"/>
  <c r="X20" i="96" s="1"/>
  <c r="W2" i="96"/>
  <c r="W20" i="96" s="1"/>
  <c r="V2" i="96"/>
  <c r="V20" i="96" s="1"/>
  <c r="U2" i="96"/>
  <c r="U20" i="96" s="1"/>
  <c r="T2" i="96"/>
  <c r="T20" i="96" s="1"/>
  <c r="S2" i="96"/>
  <c r="S20" i="96" s="1"/>
  <c r="R2" i="96"/>
  <c r="R20" i="96" s="1"/>
  <c r="Q2" i="96"/>
  <c r="Q20" i="96" s="1"/>
  <c r="P2" i="96"/>
  <c r="P20" i="96" s="1"/>
  <c r="O2" i="96"/>
  <c r="O20" i="96" s="1"/>
  <c r="N2" i="96"/>
  <c r="N20" i="96" s="1"/>
  <c r="M2" i="96"/>
  <c r="M20" i="96" s="1"/>
  <c r="L2" i="96"/>
  <c r="L20" i="96" s="1"/>
  <c r="K2" i="96"/>
  <c r="K20" i="96" s="1"/>
  <c r="J2" i="96"/>
  <c r="J20" i="96" s="1"/>
  <c r="I2" i="96"/>
  <c r="I20" i="96" s="1"/>
  <c r="E2" i="96"/>
  <c r="D2" i="96"/>
  <c r="H2" i="96" s="1"/>
  <c r="Z37" i="95"/>
  <c r="Y37" i="95"/>
  <c r="X37" i="95"/>
  <c r="W37" i="95"/>
  <c r="V37" i="95"/>
  <c r="U37" i="95"/>
  <c r="T37" i="95"/>
  <c r="S37" i="95"/>
  <c r="R37" i="95"/>
  <c r="Q37" i="95"/>
  <c r="P37" i="95"/>
  <c r="O37" i="95"/>
  <c r="N37" i="95"/>
  <c r="M37" i="95"/>
  <c r="L37" i="95"/>
  <c r="K37" i="95"/>
  <c r="J37" i="95"/>
  <c r="I37" i="95"/>
  <c r="H37" i="95"/>
  <c r="E37" i="95"/>
  <c r="D37" i="95"/>
  <c r="Z36" i="95"/>
  <c r="Y36" i="95"/>
  <c r="X36" i="95"/>
  <c r="W36" i="95"/>
  <c r="V36" i="95"/>
  <c r="U36" i="95"/>
  <c r="T36" i="95"/>
  <c r="S36" i="95"/>
  <c r="R36" i="95"/>
  <c r="Q36" i="95"/>
  <c r="P36" i="95"/>
  <c r="O36" i="95"/>
  <c r="N36" i="95"/>
  <c r="M36" i="95"/>
  <c r="L36" i="95"/>
  <c r="K36" i="95"/>
  <c r="J36" i="95"/>
  <c r="I36" i="95"/>
  <c r="H36" i="95"/>
  <c r="E36" i="95"/>
  <c r="D36" i="95"/>
  <c r="Z35" i="95"/>
  <c r="Y35" i="95"/>
  <c r="X35" i="95"/>
  <c r="W35" i="95"/>
  <c r="V35" i="95"/>
  <c r="U35" i="95"/>
  <c r="T35" i="95"/>
  <c r="S35" i="95"/>
  <c r="R35" i="95"/>
  <c r="Q35" i="95"/>
  <c r="P35" i="95"/>
  <c r="O35" i="95"/>
  <c r="N35" i="95"/>
  <c r="M35" i="95"/>
  <c r="L35" i="95"/>
  <c r="K35" i="95"/>
  <c r="J35" i="95"/>
  <c r="I35" i="95"/>
  <c r="E35" i="95"/>
  <c r="D35" i="95"/>
  <c r="H35" i="95" s="1"/>
  <c r="Z34" i="95"/>
  <c r="Y34" i="95"/>
  <c r="X34" i="95"/>
  <c r="W34" i="95"/>
  <c r="V34" i="95"/>
  <c r="U34" i="95"/>
  <c r="T34" i="95"/>
  <c r="S34" i="95"/>
  <c r="R34" i="95"/>
  <c r="Q34" i="95"/>
  <c r="P34" i="95"/>
  <c r="O34" i="95"/>
  <c r="N34" i="95"/>
  <c r="M34" i="95"/>
  <c r="L34" i="95"/>
  <c r="K34" i="95"/>
  <c r="J34" i="95"/>
  <c r="I34" i="95"/>
  <c r="E34" i="95"/>
  <c r="D34" i="95"/>
  <c r="H34" i="95" s="1"/>
  <c r="Z33" i="95"/>
  <c r="Y33" i="95"/>
  <c r="X33" i="95"/>
  <c r="W33" i="95"/>
  <c r="V33" i="95"/>
  <c r="U33" i="95"/>
  <c r="T33" i="95"/>
  <c r="S33" i="95"/>
  <c r="R33" i="95"/>
  <c r="Q33" i="95"/>
  <c r="P33" i="95"/>
  <c r="O33" i="95"/>
  <c r="N33" i="95"/>
  <c r="M33" i="95"/>
  <c r="L33" i="95"/>
  <c r="K33" i="95"/>
  <c r="J33" i="95"/>
  <c r="I33" i="95"/>
  <c r="E33" i="95"/>
  <c r="D33" i="95"/>
  <c r="H33" i="95" s="1"/>
  <c r="Z32" i="95"/>
  <c r="Y32" i="95"/>
  <c r="X32" i="95"/>
  <c r="W32" i="95"/>
  <c r="V32" i="95"/>
  <c r="U32" i="95"/>
  <c r="T32" i="95"/>
  <c r="S32" i="95"/>
  <c r="R32" i="95"/>
  <c r="Q32" i="95"/>
  <c r="P32" i="95"/>
  <c r="O32" i="95"/>
  <c r="N32" i="95"/>
  <c r="M32" i="95"/>
  <c r="L32" i="95"/>
  <c r="K32" i="95"/>
  <c r="J32" i="95"/>
  <c r="I32" i="95"/>
  <c r="E32" i="95"/>
  <c r="D32" i="95"/>
  <c r="H32" i="95" s="1"/>
  <c r="Z25" i="95"/>
  <c r="Y25" i="95"/>
  <c r="X25" i="95"/>
  <c r="W25" i="95"/>
  <c r="V25" i="95"/>
  <c r="U25" i="95"/>
  <c r="T25" i="95"/>
  <c r="S25" i="95"/>
  <c r="R25" i="95"/>
  <c r="Q25" i="95"/>
  <c r="P25" i="95"/>
  <c r="O25" i="95"/>
  <c r="N25" i="95"/>
  <c r="M25" i="95"/>
  <c r="L25" i="95"/>
  <c r="L29" i="95" s="1"/>
  <c r="K25" i="95"/>
  <c r="K29" i="95" s="1"/>
  <c r="J25" i="95"/>
  <c r="I25" i="95"/>
  <c r="E25" i="95"/>
  <c r="D25" i="95"/>
  <c r="H25" i="95" s="1"/>
  <c r="H29" i="95" s="1"/>
  <c r="Z21" i="95"/>
  <c r="Y21" i="95"/>
  <c r="X21" i="95"/>
  <c r="W21" i="95"/>
  <c r="V21" i="95"/>
  <c r="U21" i="95"/>
  <c r="T21" i="95"/>
  <c r="S21" i="95"/>
  <c r="R21" i="95"/>
  <c r="Q21" i="95"/>
  <c r="P21" i="95"/>
  <c r="O21" i="95"/>
  <c r="N21" i="95"/>
  <c r="M21" i="95"/>
  <c r="L21" i="95"/>
  <c r="K21" i="95"/>
  <c r="J21" i="95"/>
  <c r="I21" i="95"/>
  <c r="E21" i="95"/>
  <c r="D21" i="95"/>
  <c r="H21" i="95" s="1"/>
  <c r="Z16" i="95"/>
  <c r="Y16" i="95"/>
  <c r="X16" i="95"/>
  <c r="W16" i="95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E16" i="95"/>
  <c r="D16" i="95"/>
  <c r="H16" i="95" s="1"/>
  <c r="Z15" i="95"/>
  <c r="Y15" i="95"/>
  <c r="X15" i="95"/>
  <c r="W15" i="95"/>
  <c r="V15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E15" i="95"/>
  <c r="D15" i="95"/>
  <c r="H15" i="95" s="1"/>
  <c r="Z14" i="95"/>
  <c r="Y14" i="95"/>
  <c r="X14" i="95"/>
  <c r="W14" i="95"/>
  <c r="V14" i="95"/>
  <c r="U14" i="95"/>
  <c r="T14" i="95"/>
  <c r="S14" i="95"/>
  <c r="R14" i="95"/>
  <c r="Q14" i="95"/>
  <c r="P14" i="95"/>
  <c r="O14" i="95"/>
  <c r="N14" i="95"/>
  <c r="M14" i="95"/>
  <c r="L14" i="95"/>
  <c r="K14" i="95"/>
  <c r="J14" i="95"/>
  <c r="I14" i="95"/>
  <c r="E14" i="95"/>
  <c r="D14" i="95"/>
  <c r="H14" i="95" s="1"/>
  <c r="Z13" i="95"/>
  <c r="Y13" i="95"/>
  <c r="X13" i="95"/>
  <c r="W13" i="95"/>
  <c r="V13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E13" i="95"/>
  <c r="D13" i="95"/>
  <c r="H13" i="95" s="1"/>
  <c r="Z12" i="95"/>
  <c r="Y12" i="95"/>
  <c r="X12" i="95"/>
  <c r="W12" i="95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E12" i="95"/>
  <c r="D12" i="95"/>
  <c r="H12" i="95" s="1"/>
  <c r="Z11" i="95"/>
  <c r="Y11" i="95"/>
  <c r="X11" i="95"/>
  <c r="W11" i="95"/>
  <c r="V11" i="95"/>
  <c r="U11" i="95"/>
  <c r="T11" i="95"/>
  <c r="S11" i="95"/>
  <c r="R11" i="95"/>
  <c r="Q11" i="95"/>
  <c r="P11" i="95"/>
  <c r="O11" i="95"/>
  <c r="N11" i="95"/>
  <c r="M11" i="95"/>
  <c r="L11" i="95"/>
  <c r="K11" i="95"/>
  <c r="J11" i="95"/>
  <c r="I11" i="95"/>
  <c r="E11" i="95"/>
  <c r="D11" i="95"/>
  <c r="H11" i="95" s="1"/>
  <c r="Z9" i="95"/>
  <c r="Y9" i="95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E9" i="95"/>
  <c r="D9" i="95"/>
  <c r="Z8" i="95"/>
  <c r="Y8" i="95"/>
  <c r="X8" i="95"/>
  <c r="W8" i="95"/>
  <c r="V8" i="95"/>
  <c r="U8" i="95"/>
  <c r="T8" i="95"/>
  <c r="S8" i="95"/>
  <c r="R8" i="95"/>
  <c r="Q8" i="95"/>
  <c r="P8" i="95"/>
  <c r="O8" i="95"/>
  <c r="N8" i="95"/>
  <c r="M8" i="95"/>
  <c r="L8" i="95"/>
  <c r="K8" i="95"/>
  <c r="J8" i="95"/>
  <c r="I8" i="95"/>
  <c r="E8" i="95"/>
  <c r="D8" i="95"/>
  <c r="H8" i="95" s="1"/>
  <c r="Z7" i="95"/>
  <c r="Y7" i="95"/>
  <c r="X7" i="95"/>
  <c r="W7" i="95"/>
  <c r="V7" i="95"/>
  <c r="U7" i="95"/>
  <c r="T7" i="95"/>
  <c r="S7" i="95"/>
  <c r="R7" i="95"/>
  <c r="Q7" i="95"/>
  <c r="P7" i="95"/>
  <c r="O7" i="95"/>
  <c r="N7" i="95"/>
  <c r="M7" i="95"/>
  <c r="L7" i="95"/>
  <c r="K7" i="95"/>
  <c r="J7" i="95"/>
  <c r="I7" i="95"/>
  <c r="E7" i="95"/>
  <c r="D7" i="95"/>
  <c r="H7" i="95" s="1"/>
  <c r="Z6" i="95"/>
  <c r="Y6" i="95"/>
  <c r="X6" i="95"/>
  <c r="W6" i="95"/>
  <c r="V6" i="95"/>
  <c r="U6" i="95"/>
  <c r="T6" i="95"/>
  <c r="S6" i="95"/>
  <c r="R6" i="95"/>
  <c r="Q6" i="95"/>
  <c r="P6" i="95"/>
  <c r="O6" i="95"/>
  <c r="N6" i="95"/>
  <c r="M6" i="95"/>
  <c r="L6" i="95"/>
  <c r="K6" i="95"/>
  <c r="J6" i="95"/>
  <c r="I6" i="95"/>
  <c r="E6" i="95"/>
  <c r="D6" i="95"/>
  <c r="H6" i="95" s="1"/>
  <c r="Z5" i="95"/>
  <c r="Z23" i="95" s="1"/>
  <c r="Y5" i="95"/>
  <c r="Y23" i="95" s="1"/>
  <c r="X5" i="95"/>
  <c r="X23" i="95" s="1"/>
  <c r="W5" i="95"/>
  <c r="W23" i="95" s="1"/>
  <c r="V5" i="95"/>
  <c r="V23" i="95" s="1"/>
  <c r="U5" i="95"/>
  <c r="U23" i="95" s="1"/>
  <c r="T5" i="95"/>
  <c r="T23" i="95" s="1"/>
  <c r="S5" i="95"/>
  <c r="S23" i="95" s="1"/>
  <c r="R5" i="95"/>
  <c r="R23" i="95" s="1"/>
  <c r="Q5" i="95"/>
  <c r="Q23" i="95" s="1"/>
  <c r="P5" i="95"/>
  <c r="P23" i="95" s="1"/>
  <c r="O5" i="95"/>
  <c r="O23" i="95" s="1"/>
  <c r="N5" i="95"/>
  <c r="N23" i="95" s="1"/>
  <c r="M5" i="95"/>
  <c r="M23" i="95" s="1"/>
  <c r="L5" i="95"/>
  <c r="L23" i="95" s="1"/>
  <c r="K5" i="95"/>
  <c r="K23" i="95" s="1"/>
  <c r="J5" i="95"/>
  <c r="J23" i="95" s="1"/>
  <c r="I5" i="95"/>
  <c r="I23" i="95" s="1"/>
  <c r="E5" i="95"/>
  <c r="E23" i="95" s="1"/>
  <c r="D5" i="95"/>
  <c r="Z4" i="95"/>
  <c r="Z27" i="95" s="1"/>
  <c r="Y4" i="95"/>
  <c r="Y27" i="95" s="1"/>
  <c r="X4" i="95"/>
  <c r="X27" i="95" s="1"/>
  <c r="W4" i="95"/>
  <c r="W27" i="95" s="1"/>
  <c r="V4" i="95"/>
  <c r="V27" i="95" s="1"/>
  <c r="U4" i="95"/>
  <c r="U27" i="95" s="1"/>
  <c r="T4" i="95"/>
  <c r="T27" i="95" s="1"/>
  <c r="S4" i="95"/>
  <c r="S27" i="95" s="1"/>
  <c r="R4" i="95"/>
  <c r="R27" i="95" s="1"/>
  <c r="Q4" i="95"/>
  <c r="Q27" i="95" s="1"/>
  <c r="P4" i="95"/>
  <c r="P27" i="95" s="1"/>
  <c r="O4" i="95"/>
  <c r="O27" i="95" s="1"/>
  <c r="N4" i="95"/>
  <c r="N27" i="95" s="1"/>
  <c r="M4" i="95"/>
  <c r="M27" i="95" s="1"/>
  <c r="L4" i="95"/>
  <c r="L27" i="95" s="1"/>
  <c r="L30" i="95" s="1"/>
  <c r="K4" i="95"/>
  <c r="K27" i="95" s="1"/>
  <c r="K30" i="95" s="1"/>
  <c r="J4" i="95"/>
  <c r="J27" i="95" s="1"/>
  <c r="I4" i="95"/>
  <c r="I27" i="95" s="1"/>
  <c r="E4" i="95"/>
  <c r="E27" i="95" s="1"/>
  <c r="D4" i="95"/>
  <c r="H3" i="95"/>
  <c r="Z2" i="95"/>
  <c r="Z20" i="95" s="1"/>
  <c r="Y2" i="95"/>
  <c r="Y20" i="95" s="1"/>
  <c r="X2" i="95"/>
  <c r="X20" i="95" s="1"/>
  <c r="W2" i="95"/>
  <c r="W20" i="95" s="1"/>
  <c r="V2" i="95"/>
  <c r="V20" i="95" s="1"/>
  <c r="U2" i="95"/>
  <c r="U20" i="95" s="1"/>
  <c r="T2" i="95"/>
  <c r="T20" i="95" s="1"/>
  <c r="S2" i="95"/>
  <c r="S20" i="95" s="1"/>
  <c r="R2" i="95"/>
  <c r="R20" i="95" s="1"/>
  <c r="Q2" i="95"/>
  <c r="Q20" i="95" s="1"/>
  <c r="P2" i="95"/>
  <c r="P20" i="95" s="1"/>
  <c r="O2" i="95"/>
  <c r="O20" i="95" s="1"/>
  <c r="N2" i="95"/>
  <c r="N20" i="95" s="1"/>
  <c r="M2" i="95"/>
  <c r="M20" i="95" s="1"/>
  <c r="L2" i="95"/>
  <c r="L20" i="95" s="1"/>
  <c r="K2" i="95"/>
  <c r="K20" i="95" s="1"/>
  <c r="J2" i="95"/>
  <c r="J20" i="95" s="1"/>
  <c r="I2" i="95"/>
  <c r="I20" i="95" s="1"/>
  <c r="E2" i="95"/>
  <c r="E20" i="95" s="1"/>
  <c r="D2" i="95"/>
  <c r="Z37" i="94"/>
  <c r="Y37" i="94"/>
  <c r="X37" i="94"/>
  <c r="W37" i="94"/>
  <c r="V37" i="94"/>
  <c r="U37" i="94"/>
  <c r="T37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E37" i="94"/>
  <c r="D37" i="94"/>
  <c r="Z36" i="94"/>
  <c r="Y36" i="94"/>
  <c r="X36" i="94"/>
  <c r="W36" i="94"/>
  <c r="V36" i="94"/>
  <c r="U36" i="94"/>
  <c r="T36" i="94"/>
  <c r="S36" i="94"/>
  <c r="R36" i="94"/>
  <c r="Q36" i="94"/>
  <c r="P36" i="94"/>
  <c r="O36" i="94"/>
  <c r="N36" i="94"/>
  <c r="M36" i="94"/>
  <c r="L36" i="94"/>
  <c r="K36" i="94"/>
  <c r="J36" i="94"/>
  <c r="I36" i="94"/>
  <c r="H36" i="94"/>
  <c r="E36" i="94"/>
  <c r="D36" i="94"/>
  <c r="Z35" i="94"/>
  <c r="Y35" i="94"/>
  <c r="X35" i="94"/>
  <c r="W35" i="94"/>
  <c r="V35" i="94"/>
  <c r="U35" i="94"/>
  <c r="T35" i="94"/>
  <c r="S35" i="94"/>
  <c r="R35" i="94"/>
  <c r="Q35" i="94"/>
  <c r="P35" i="94"/>
  <c r="O35" i="94"/>
  <c r="N35" i="94"/>
  <c r="M35" i="94"/>
  <c r="L35" i="94"/>
  <c r="K35" i="94"/>
  <c r="J35" i="94"/>
  <c r="I35" i="94"/>
  <c r="E35" i="94"/>
  <c r="D35" i="94"/>
  <c r="H35" i="94" s="1"/>
  <c r="Z34" i="94"/>
  <c r="Y34" i="94"/>
  <c r="X34" i="94"/>
  <c r="W34" i="94"/>
  <c r="V34" i="94"/>
  <c r="U34" i="94"/>
  <c r="T34" i="94"/>
  <c r="S34" i="94"/>
  <c r="R34" i="94"/>
  <c r="Q34" i="94"/>
  <c r="P34" i="94"/>
  <c r="O34" i="94"/>
  <c r="N34" i="94"/>
  <c r="M34" i="94"/>
  <c r="L34" i="94"/>
  <c r="K34" i="94"/>
  <c r="J34" i="94"/>
  <c r="I34" i="94"/>
  <c r="E34" i="94"/>
  <c r="D34" i="94"/>
  <c r="H34" i="94" s="1"/>
  <c r="Z33" i="94"/>
  <c r="Y33" i="94"/>
  <c r="X33" i="94"/>
  <c r="W33" i="94"/>
  <c r="V33" i="94"/>
  <c r="U33" i="94"/>
  <c r="T33" i="94"/>
  <c r="S33" i="94"/>
  <c r="R33" i="94"/>
  <c r="Q33" i="94"/>
  <c r="P33" i="94"/>
  <c r="O33" i="94"/>
  <c r="N33" i="94"/>
  <c r="M33" i="94"/>
  <c r="L33" i="94"/>
  <c r="K33" i="94"/>
  <c r="J33" i="94"/>
  <c r="I33" i="94"/>
  <c r="E33" i="94"/>
  <c r="D33" i="94"/>
  <c r="H33" i="94" s="1"/>
  <c r="Z32" i="94"/>
  <c r="Y32" i="94"/>
  <c r="X32" i="94"/>
  <c r="W32" i="94"/>
  <c r="V32" i="94"/>
  <c r="U32" i="94"/>
  <c r="T32" i="94"/>
  <c r="S32" i="94"/>
  <c r="R32" i="94"/>
  <c r="Q32" i="94"/>
  <c r="P32" i="94"/>
  <c r="O32" i="94"/>
  <c r="N32" i="94"/>
  <c r="M32" i="94"/>
  <c r="L32" i="94"/>
  <c r="K32" i="94"/>
  <c r="J32" i="94"/>
  <c r="I32" i="94"/>
  <c r="E32" i="94"/>
  <c r="D32" i="94"/>
  <c r="H32" i="94" s="1"/>
  <c r="T26" i="94"/>
  <c r="Z25" i="94"/>
  <c r="Y25" i="94"/>
  <c r="X25" i="94"/>
  <c r="W25" i="94"/>
  <c r="V25" i="94"/>
  <c r="U25" i="94"/>
  <c r="T25" i="94"/>
  <c r="S25" i="94"/>
  <c r="R25" i="94"/>
  <c r="Q25" i="94"/>
  <c r="P25" i="94"/>
  <c r="O25" i="94"/>
  <c r="N25" i="94"/>
  <c r="M25" i="94"/>
  <c r="L25" i="94"/>
  <c r="L29" i="94" s="1"/>
  <c r="K25" i="94"/>
  <c r="K29" i="94" s="1"/>
  <c r="J25" i="94"/>
  <c r="I25" i="94"/>
  <c r="E25" i="94"/>
  <c r="D25" i="94"/>
  <c r="H25" i="94" s="1"/>
  <c r="H29" i="94" s="1"/>
  <c r="Z21" i="94"/>
  <c r="Y21" i="94"/>
  <c r="X21" i="94"/>
  <c r="W21" i="94"/>
  <c r="V21" i="94"/>
  <c r="U21" i="94"/>
  <c r="T21" i="94"/>
  <c r="S21" i="94"/>
  <c r="R21" i="94"/>
  <c r="Q21" i="94"/>
  <c r="P21" i="94"/>
  <c r="O21" i="94"/>
  <c r="N21" i="94"/>
  <c r="M21" i="94"/>
  <c r="L21" i="94"/>
  <c r="K21" i="94"/>
  <c r="J21" i="94"/>
  <c r="I21" i="94"/>
  <c r="E21" i="94"/>
  <c r="D21" i="94"/>
  <c r="Z16" i="94"/>
  <c r="Y16" i="94"/>
  <c r="X16" i="94"/>
  <c r="W16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E16" i="94"/>
  <c r="D16" i="94"/>
  <c r="H16" i="94" s="1"/>
  <c r="Z15" i="94"/>
  <c r="Y15" i="94"/>
  <c r="X15" i="94"/>
  <c r="W15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E15" i="94"/>
  <c r="D15" i="94"/>
  <c r="H15" i="94" s="1"/>
  <c r="Z14" i="94"/>
  <c r="Y14" i="94"/>
  <c r="X14" i="94"/>
  <c r="W14" i="94"/>
  <c r="V14" i="94"/>
  <c r="U14" i="94"/>
  <c r="T14" i="94"/>
  <c r="S14" i="94"/>
  <c r="R14" i="94"/>
  <c r="Q14" i="94"/>
  <c r="P14" i="94"/>
  <c r="O14" i="94"/>
  <c r="N14" i="94"/>
  <c r="M14" i="94"/>
  <c r="L14" i="94"/>
  <c r="K14" i="94"/>
  <c r="J14" i="94"/>
  <c r="I14" i="94"/>
  <c r="E14" i="94"/>
  <c r="D14" i="94"/>
  <c r="H14" i="94" s="1"/>
  <c r="Z13" i="94"/>
  <c r="Y13" i="94"/>
  <c r="X13" i="94"/>
  <c r="W13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E13" i="94"/>
  <c r="D13" i="94"/>
  <c r="H13" i="94" s="1"/>
  <c r="Z12" i="94"/>
  <c r="Y12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E12" i="94"/>
  <c r="D12" i="94"/>
  <c r="H12" i="94" s="1"/>
  <c r="Z11" i="94"/>
  <c r="Y11" i="94"/>
  <c r="X11" i="94"/>
  <c r="W11" i="94"/>
  <c r="V11" i="94"/>
  <c r="U11" i="94"/>
  <c r="T11" i="94"/>
  <c r="S11" i="94"/>
  <c r="R11" i="94"/>
  <c r="Q11" i="94"/>
  <c r="P11" i="94"/>
  <c r="O11" i="94"/>
  <c r="N11" i="94"/>
  <c r="M11" i="94"/>
  <c r="L11" i="94"/>
  <c r="K11" i="94"/>
  <c r="J11" i="94"/>
  <c r="I11" i="94"/>
  <c r="E11" i="94"/>
  <c r="D11" i="94"/>
  <c r="H11" i="94" s="1"/>
  <c r="Z9" i="94"/>
  <c r="Y9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E9" i="94"/>
  <c r="D9" i="94"/>
  <c r="Z8" i="94"/>
  <c r="Y8" i="94"/>
  <c r="X8" i="94"/>
  <c r="W8" i="94"/>
  <c r="V8" i="94"/>
  <c r="U8" i="94"/>
  <c r="T8" i="94"/>
  <c r="S8" i="94"/>
  <c r="R8" i="94"/>
  <c r="Q8" i="94"/>
  <c r="P8" i="94"/>
  <c r="O8" i="94"/>
  <c r="N8" i="94"/>
  <c r="M8" i="94"/>
  <c r="L8" i="94"/>
  <c r="K8" i="94"/>
  <c r="J8" i="94"/>
  <c r="I8" i="94"/>
  <c r="E8" i="94"/>
  <c r="D8" i="94"/>
  <c r="H8" i="94" s="1"/>
  <c r="Z7" i="94"/>
  <c r="Y7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E7" i="94"/>
  <c r="D7" i="94"/>
  <c r="H7" i="94" s="1"/>
  <c r="Z6" i="94"/>
  <c r="Y6" i="94"/>
  <c r="X6" i="94"/>
  <c r="W6" i="94"/>
  <c r="V6" i="94"/>
  <c r="U6" i="94"/>
  <c r="T6" i="94"/>
  <c r="S6" i="94"/>
  <c r="R6" i="94"/>
  <c r="Q6" i="94"/>
  <c r="P6" i="94"/>
  <c r="O6" i="94"/>
  <c r="N6" i="94"/>
  <c r="M6" i="94"/>
  <c r="L6" i="94"/>
  <c r="K6" i="94"/>
  <c r="J6" i="94"/>
  <c r="I6" i="94"/>
  <c r="E6" i="94"/>
  <c r="D6" i="94"/>
  <c r="H6" i="94" s="1"/>
  <c r="Z5" i="94"/>
  <c r="Z23" i="94" s="1"/>
  <c r="Y5" i="94"/>
  <c r="Y23" i="94" s="1"/>
  <c r="X5" i="94"/>
  <c r="X23" i="94" s="1"/>
  <c r="W5" i="94"/>
  <c r="W23" i="94" s="1"/>
  <c r="V5" i="94"/>
  <c r="V23" i="94" s="1"/>
  <c r="U5" i="94"/>
  <c r="U23" i="94" s="1"/>
  <c r="T5" i="94"/>
  <c r="T23" i="94" s="1"/>
  <c r="S5" i="94"/>
  <c r="S23" i="94" s="1"/>
  <c r="R5" i="94"/>
  <c r="R23" i="94" s="1"/>
  <c r="Q5" i="94"/>
  <c r="Q23" i="94" s="1"/>
  <c r="P5" i="94"/>
  <c r="P23" i="94" s="1"/>
  <c r="O5" i="94"/>
  <c r="O23" i="94" s="1"/>
  <c r="N5" i="94"/>
  <c r="N23" i="94" s="1"/>
  <c r="M5" i="94"/>
  <c r="M23" i="94" s="1"/>
  <c r="L5" i="94"/>
  <c r="L23" i="94" s="1"/>
  <c r="K5" i="94"/>
  <c r="K23" i="94" s="1"/>
  <c r="J5" i="94"/>
  <c r="J23" i="94" s="1"/>
  <c r="I5" i="94"/>
  <c r="I23" i="94" s="1"/>
  <c r="E5" i="94"/>
  <c r="E23" i="94" s="1"/>
  <c r="D5" i="94"/>
  <c r="Z4" i="94"/>
  <c r="Z27" i="94" s="1"/>
  <c r="Y4" i="94"/>
  <c r="Y27" i="94" s="1"/>
  <c r="X4" i="94"/>
  <c r="X27" i="94" s="1"/>
  <c r="W4" i="94"/>
  <c r="W27" i="94" s="1"/>
  <c r="V4" i="94"/>
  <c r="V27" i="94" s="1"/>
  <c r="U4" i="94"/>
  <c r="U27" i="94" s="1"/>
  <c r="T4" i="94"/>
  <c r="T27" i="94" s="1"/>
  <c r="S4" i="94"/>
  <c r="S27" i="94" s="1"/>
  <c r="R4" i="94"/>
  <c r="R27" i="94" s="1"/>
  <c r="Q4" i="94"/>
  <c r="Q27" i="94" s="1"/>
  <c r="P4" i="94"/>
  <c r="P27" i="94" s="1"/>
  <c r="O4" i="94"/>
  <c r="O27" i="94" s="1"/>
  <c r="N4" i="94"/>
  <c r="N27" i="94" s="1"/>
  <c r="M4" i="94"/>
  <c r="M27" i="94" s="1"/>
  <c r="L4" i="94"/>
  <c r="L27" i="94" s="1"/>
  <c r="L30" i="94" s="1"/>
  <c r="K4" i="94"/>
  <c r="K27" i="94" s="1"/>
  <c r="K30" i="94" s="1"/>
  <c r="J4" i="94"/>
  <c r="J27" i="94" s="1"/>
  <c r="I4" i="94"/>
  <c r="I27" i="94" s="1"/>
  <c r="E4" i="94"/>
  <c r="E27" i="94" s="1"/>
  <c r="D4" i="94"/>
  <c r="H3" i="94"/>
  <c r="Z2" i="94"/>
  <c r="Z20" i="94" s="1"/>
  <c r="Y2" i="94"/>
  <c r="Y20" i="94" s="1"/>
  <c r="X2" i="94"/>
  <c r="X20" i="94" s="1"/>
  <c r="W2" i="94"/>
  <c r="W20" i="94" s="1"/>
  <c r="V2" i="94"/>
  <c r="V20" i="94" s="1"/>
  <c r="U2" i="94"/>
  <c r="U20" i="94" s="1"/>
  <c r="T2" i="94"/>
  <c r="T20" i="94" s="1"/>
  <c r="S2" i="94"/>
  <c r="S20" i="94" s="1"/>
  <c r="R2" i="94"/>
  <c r="R20" i="94" s="1"/>
  <c r="Q2" i="94"/>
  <c r="Q20" i="94" s="1"/>
  <c r="P2" i="94"/>
  <c r="P20" i="94" s="1"/>
  <c r="O2" i="94"/>
  <c r="O20" i="94" s="1"/>
  <c r="N2" i="94"/>
  <c r="N20" i="94" s="1"/>
  <c r="M2" i="94"/>
  <c r="M20" i="94" s="1"/>
  <c r="L2" i="94"/>
  <c r="L20" i="94" s="1"/>
  <c r="K2" i="94"/>
  <c r="K20" i="94" s="1"/>
  <c r="J2" i="94"/>
  <c r="J20" i="94" s="1"/>
  <c r="I2" i="94"/>
  <c r="I20" i="94" s="1"/>
  <c r="E2" i="94"/>
  <c r="E20" i="94" s="1"/>
  <c r="D2" i="94"/>
  <c r="Y37" i="93"/>
  <c r="X37" i="93"/>
  <c r="W37" i="93"/>
  <c r="V37" i="93"/>
  <c r="U37" i="93"/>
  <c r="T37" i="93"/>
  <c r="S37" i="93"/>
  <c r="R37" i="93"/>
  <c r="Q37" i="93"/>
  <c r="P37" i="93"/>
  <c r="O37" i="93"/>
  <c r="N37" i="93"/>
  <c r="M37" i="93"/>
  <c r="L37" i="93"/>
  <c r="K37" i="93"/>
  <c r="J37" i="93"/>
  <c r="I37" i="93"/>
  <c r="H37" i="93"/>
  <c r="E37" i="93"/>
  <c r="D37" i="93"/>
  <c r="Y36" i="93"/>
  <c r="X36" i="93"/>
  <c r="W36" i="93"/>
  <c r="V36" i="93"/>
  <c r="U36" i="93"/>
  <c r="T36" i="93"/>
  <c r="S36" i="93"/>
  <c r="R36" i="93"/>
  <c r="Q36" i="93"/>
  <c r="P36" i="93"/>
  <c r="O36" i="93"/>
  <c r="N36" i="93"/>
  <c r="M36" i="93"/>
  <c r="L36" i="93"/>
  <c r="K36" i="93"/>
  <c r="J36" i="93"/>
  <c r="I36" i="93"/>
  <c r="H36" i="93"/>
  <c r="E36" i="93"/>
  <c r="D36" i="93"/>
  <c r="Y35" i="93"/>
  <c r="X35" i="93"/>
  <c r="W35" i="93"/>
  <c r="V35" i="93"/>
  <c r="U35" i="93"/>
  <c r="T35" i="93"/>
  <c r="S35" i="93"/>
  <c r="R35" i="93"/>
  <c r="Q35" i="93"/>
  <c r="P35" i="93"/>
  <c r="O35" i="93"/>
  <c r="N35" i="93"/>
  <c r="M35" i="93"/>
  <c r="L35" i="93"/>
  <c r="K35" i="93"/>
  <c r="J35" i="93"/>
  <c r="I35" i="93"/>
  <c r="E35" i="93"/>
  <c r="D35" i="93"/>
  <c r="H35" i="93" s="1"/>
  <c r="Y34" i="93"/>
  <c r="X34" i="93"/>
  <c r="W34" i="93"/>
  <c r="V34" i="93"/>
  <c r="U34" i="93"/>
  <c r="T34" i="93"/>
  <c r="S34" i="93"/>
  <c r="R34" i="93"/>
  <c r="Q34" i="93"/>
  <c r="P34" i="93"/>
  <c r="O34" i="93"/>
  <c r="N34" i="93"/>
  <c r="M34" i="93"/>
  <c r="L34" i="93"/>
  <c r="K34" i="93"/>
  <c r="J34" i="93"/>
  <c r="I34" i="93"/>
  <c r="E34" i="93"/>
  <c r="D34" i="93"/>
  <c r="H34" i="93" s="1"/>
  <c r="Y33" i="93"/>
  <c r="X33" i="93"/>
  <c r="W33" i="93"/>
  <c r="V33" i="93"/>
  <c r="U33" i="93"/>
  <c r="T33" i="93"/>
  <c r="S33" i="93"/>
  <c r="R33" i="93"/>
  <c r="Q33" i="93"/>
  <c r="P33" i="93"/>
  <c r="O33" i="93"/>
  <c r="N33" i="93"/>
  <c r="M33" i="93"/>
  <c r="L33" i="93"/>
  <c r="K33" i="93"/>
  <c r="J33" i="93"/>
  <c r="I33" i="93"/>
  <c r="E33" i="93"/>
  <c r="D33" i="93"/>
  <c r="H33" i="93" s="1"/>
  <c r="Y32" i="93"/>
  <c r="X32" i="93"/>
  <c r="W32" i="93"/>
  <c r="V32" i="93"/>
  <c r="U32" i="93"/>
  <c r="T32" i="93"/>
  <c r="S32" i="93"/>
  <c r="R32" i="93"/>
  <c r="Q32" i="93"/>
  <c r="P32" i="93"/>
  <c r="O32" i="93"/>
  <c r="N32" i="93"/>
  <c r="M32" i="93"/>
  <c r="L32" i="93"/>
  <c r="K32" i="93"/>
  <c r="J32" i="93"/>
  <c r="I32" i="93"/>
  <c r="E32" i="93"/>
  <c r="D32" i="93"/>
  <c r="H32" i="93" s="1"/>
  <c r="Y25" i="93"/>
  <c r="X25" i="93"/>
  <c r="W25" i="93"/>
  <c r="V25" i="93"/>
  <c r="U25" i="93"/>
  <c r="T25" i="93"/>
  <c r="S25" i="93"/>
  <c r="R25" i="93"/>
  <c r="Q25" i="93"/>
  <c r="P25" i="93"/>
  <c r="O25" i="93"/>
  <c r="N25" i="93"/>
  <c r="M25" i="93"/>
  <c r="L25" i="93"/>
  <c r="L29" i="93" s="1"/>
  <c r="K25" i="93"/>
  <c r="K29" i="93" s="1"/>
  <c r="J25" i="93"/>
  <c r="I25" i="93"/>
  <c r="E25" i="93"/>
  <c r="D25" i="93"/>
  <c r="H25" i="93" s="1"/>
  <c r="H29" i="93" s="1"/>
  <c r="Y21" i="93"/>
  <c r="X21" i="93"/>
  <c r="W21" i="93"/>
  <c r="V21" i="93"/>
  <c r="U21" i="93"/>
  <c r="T21" i="93"/>
  <c r="S21" i="93"/>
  <c r="R21" i="93"/>
  <c r="Q21" i="93"/>
  <c r="P21" i="93"/>
  <c r="O21" i="93"/>
  <c r="N21" i="93"/>
  <c r="M21" i="93"/>
  <c r="L21" i="93"/>
  <c r="K21" i="93"/>
  <c r="J21" i="93"/>
  <c r="I21" i="93"/>
  <c r="E21" i="93"/>
  <c r="D21" i="93"/>
  <c r="Y16" i="93"/>
  <c r="X16" i="93"/>
  <c r="W16" i="93"/>
  <c r="V16" i="93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E16" i="93"/>
  <c r="D16" i="93"/>
  <c r="H16" i="93" s="1"/>
  <c r="Y15" i="93"/>
  <c r="X15" i="93"/>
  <c r="W15" i="93"/>
  <c r="V15" i="93"/>
  <c r="U15" i="93"/>
  <c r="T15" i="93"/>
  <c r="S15" i="93"/>
  <c r="R15" i="93"/>
  <c r="Q15" i="93"/>
  <c r="P15" i="93"/>
  <c r="O15" i="93"/>
  <c r="N15" i="93"/>
  <c r="M15" i="93"/>
  <c r="L15" i="93"/>
  <c r="K15" i="93"/>
  <c r="J15" i="93"/>
  <c r="I15" i="93"/>
  <c r="E15" i="93"/>
  <c r="D15" i="93"/>
  <c r="H15" i="93" s="1"/>
  <c r="Y14" i="93"/>
  <c r="X14" i="93"/>
  <c r="W14" i="93"/>
  <c r="V14" i="93"/>
  <c r="U14" i="93"/>
  <c r="T14" i="93"/>
  <c r="S14" i="93"/>
  <c r="R14" i="93"/>
  <c r="Q14" i="93"/>
  <c r="P14" i="93"/>
  <c r="O14" i="93"/>
  <c r="N14" i="93"/>
  <c r="M14" i="93"/>
  <c r="L14" i="93"/>
  <c r="K14" i="93"/>
  <c r="J14" i="93"/>
  <c r="I14" i="93"/>
  <c r="E14" i="93"/>
  <c r="D14" i="93"/>
  <c r="H14" i="93" s="1"/>
  <c r="Y13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E13" i="93"/>
  <c r="D13" i="93"/>
  <c r="H13" i="93" s="1"/>
  <c r="Y12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E12" i="93"/>
  <c r="D12" i="93"/>
  <c r="H12" i="93" s="1"/>
  <c r="Y11" i="93"/>
  <c r="X11" i="93"/>
  <c r="W11" i="93"/>
  <c r="V11" i="93"/>
  <c r="U11" i="93"/>
  <c r="T11" i="93"/>
  <c r="S11" i="93"/>
  <c r="R11" i="93"/>
  <c r="Q11" i="93"/>
  <c r="P11" i="93"/>
  <c r="O11" i="93"/>
  <c r="N11" i="93"/>
  <c r="M11" i="93"/>
  <c r="L11" i="93"/>
  <c r="K11" i="93"/>
  <c r="J11" i="93"/>
  <c r="I11" i="93"/>
  <c r="E11" i="93"/>
  <c r="D11" i="93"/>
  <c r="H11" i="93" s="1"/>
  <c r="Y9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E9" i="93"/>
  <c r="D9" i="93"/>
  <c r="Y8" i="93"/>
  <c r="X8" i="93"/>
  <c r="W8" i="93"/>
  <c r="V8" i="93"/>
  <c r="U8" i="93"/>
  <c r="T8" i="93"/>
  <c r="S8" i="93"/>
  <c r="R8" i="93"/>
  <c r="Q8" i="93"/>
  <c r="P8" i="93"/>
  <c r="O8" i="93"/>
  <c r="N8" i="93"/>
  <c r="M8" i="93"/>
  <c r="L8" i="93"/>
  <c r="K8" i="93"/>
  <c r="J8" i="93"/>
  <c r="I8" i="93"/>
  <c r="E8" i="93"/>
  <c r="D8" i="93"/>
  <c r="H8" i="93" s="1"/>
  <c r="Y7" i="93"/>
  <c r="X7" i="93"/>
  <c r="W7" i="93"/>
  <c r="V7" i="93"/>
  <c r="U7" i="93"/>
  <c r="T7" i="93"/>
  <c r="S7" i="93"/>
  <c r="R7" i="93"/>
  <c r="Q7" i="93"/>
  <c r="P7" i="93"/>
  <c r="O7" i="93"/>
  <c r="N7" i="93"/>
  <c r="M7" i="93"/>
  <c r="L7" i="93"/>
  <c r="K7" i="93"/>
  <c r="J7" i="93"/>
  <c r="I7" i="93"/>
  <c r="E7" i="93"/>
  <c r="D7" i="93"/>
  <c r="H7" i="93" s="1"/>
  <c r="Y6" i="93"/>
  <c r="X6" i="93"/>
  <c r="W6" i="93"/>
  <c r="V6" i="93"/>
  <c r="U6" i="93"/>
  <c r="T6" i="93"/>
  <c r="S6" i="93"/>
  <c r="R6" i="93"/>
  <c r="Q6" i="93"/>
  <c r="P6" i="93"/>
  <c r="O6" i="93"/>
  <c r="N6" i="93"/>
  <c r="M6" i="93"/>
  <c r="L6" i="93"/>
  <c r="K6" i="93"/>
  <c r="J6" i="93"/>
  <c r="I6" i="93"/>
  <c r="E6" i="93"/>
  <c r="D6" i="93"/>
  <c r="H6" i="93" s="1"/>
  <c r="Y5" i="93"/>
  <c r="Y23" i="93" s="1"/>
  <c r="X5" i="93"/>
  <c r="X23" i="93" s="1"/>
  <c r="W5" i="93"/>
  <c r="W23" i="93" s="1"/>
  <c r="V5" i="93"/>
  <c r="V23" i="93" s="1"/>
  <c r="U5" i="93"/>
  <c r="U23" i="93" s="1"/>
  <c r="T5" i="93"/>
  <c r="T23" i="93" s="1"/>
  <c r="S5" i="93"/>
  <c r="S23" i="93" s="1"/>
  <c r="R5" i="93"/>
  <c r="R23" i="93" s="1"/>
  <c r="Q5" i="93"/>
  <c r="Q23" i="93" s="1"/>
  <c r="P5" i="93"/>
  <c r="P23" i="93" s="1"/>
  <c r="O5" i="93"/>
  <c r="O23" i="93" s="1"/>
  <c r="N5" i="93"/>
  <c r="N23" i="93" s="1"/>
  <c r="M5" i="93"/>
  <c r="M23" i="93" s="1"/>
  <c r="L5" i="93"/>
  <c r="L23" i="93" s="1"/>
  <c r="K5" i="93"/>
  <c r="K23" i="93" s="1"/>
  <c r="J5" i="93"/>
  <c r="J23" i="93" s="1"/>
  <c r="I5" i="93"/>
  <c r="I23" i="93" s="1"/>
  <c r="E5" i="93"/>
  <c r="E23" i="93" s="1"/>
  <c r="D5" i="93"/>
  <c r="Y4" i="93"/>
  <c r="Y27" i="93" s="1"/>
  <c r="X4" i="93"/>
  <c r="X27" i="93" s="1"/>
  <c r="W4" i="93"/>
  <c r="W27" i="93" s="1"/>
  <c r="V4" i="93"/>
  <c r="V27" i="93" s="1"/>
  <c r="U4" i="93"/>
  <c r="U27" i="93" s="1"/>
  <c r="T4" i="93"/>
  <c r="T27" i="93" s="1"/>
  <c r="S4" i="93"/>
  <c r="S27" i="93" s="1"/>
  <c r="R4" i="93"/>
  <c r="R27" i="93" s="1"/>
  <c r="Q4" i="93"/>
  <c r="Q27" i="93" s="1"/>
  <c r="P4" i="93"/>
  <c r="P27" i="93" s="1"/>
  <c r="O4" i="93"/>
  <c r="O27" i="93" s="1"/>
  <c r="N4" i="93"/>
  <c r="N27" i="93" s="1"/>
  <c r="M4" i="93"/>
  <c r="M27" i="93" s="1"/>
  <c r="L4" i="93"/>
  <c r="L27" i="93" s="1"/>
  <c r="L30" i="93" s="1"/>
  <c r="K4" i="93"/>
  <c r="K27" i="93" s="1"/>
  <c r="K30" i="93" s="1"/>
  <c r="J4" i="93"/>
  <c r="J27" i="93" s="1"/>
  <c r="I4" i="93"/>
  <c r="I27" i="93" s="1"/>
  <c r="E4" i="93"/>
  <c r="E27" i="93" s="1"/>
  <c r="D4" i="93"/>
  <c r="H3" i="93"/>
  <c r="Y2" i="93"/>
  <c r="Y20" i="93" s="1"/>
  <c r="X2" i="93"/>
  <c r="X20" i="93" s="1"/>
  <c r="W2" i="93"/>
  <c r="W20" i="93" s="1"/>
  <c r="V2" i="93"/>
  <c r="V20" i="93" s="1"/>
  <c r="U2" i="93"/>
  <c r="U20" i="93" s="1"/>
  <c r="T2" i="93"/>
  <c r="T20" i="93" s="1"/>
  <c r="S2" i="93"/>
  <c r="S20" i="93" s="1"/>
  <c r="R2" i="93"/>
  <c r="R20" i="93" s="1"/>
  <c r="Q2" i="93"/>
  <c r="Q20" i="93" s="1"/>
  <c r="P2" i="93"/>
  <c r="P20" i="93" s="1"/>
  <c r="O2" i="93"/>
  <c r="O20" i="93" s="1"/>
  <c r="N2" i="93"/>
  <c r="N20" i="93" s="1"/>
  <c r="M2" i="93"/>
  <c r="M20" i="93" s="1"/>
  <c r="L2" i="93"/>
  <c r="L20" i="93" s="1"/>
  <c r="K2" i="93"/>
  <c r="K20" i="93" s="1"/>
  <c r="J2" i="93"/>
  <c r="J20" i="93" s="1"/>
  <c r="I2" i="93"/>
  <c r="I20" i="93" s="1"/>
  <c r="E2" i="93"/>
  <c r="E20" i="93" s="1"/>
  <c r="D2" i="93"/>
  <c r="H2" i="93" s="1"/>
  <c r="Z37" i="92"/>
  <c r="Y37" i="92"/>
  <c r="X37" i="92"/>
  <c r="W37" i="92"/>
  <c r="V37" i="92"/>
  <c r="U37" i="92"/>
  <c r="T37" i="92"/>
  <c r="S37" i="92"/>
  <c r="R37" i="92"/>
  <c r="Q37" i="92"/>
  <c r="P37" i="92"/>
  <c r="O37" i="92"/>
  <c r="N37" i="92"/>
  <c r="M37" i="92"/>
  <c r="L37" i="92"/>
  <c r="K37" i="92"/>
  <c r="J37" i="92"/>
  <c r="I37" i="92"/>
  <c r="H37" i="92"/>
  <c r="E37" i="92"/>
  <c r="D37" i="92"/>
  <c r="Z36" i="92"/>
  <c r="Y36" i="92"/>
  <c r="X36" i="92"/>
  <c r="W36" i="92"/>
  <c r="V36" i="92"/>
  <c r="U36" i="92"/>
  <c r="T36" i="92"/>
  <c r="S36" i="92"/>
  <c r="R36" i="92"/>
  <c r="Q36" i="92"/>
  <c r="P36" i="92"/>
  <c r="O36" i="92"/>
  <c r="N36" i="92"/>
  <c r="M36" i="92"/>
  <c r="L36" i="92"/>
  <c r="K36" i="92"/>
  <c r="J36" i="92"/>
  <c r="I36" i="92"/>
  <c r="H36" i="92"/>
  <c r="E36" i="92"/>
  <c r="D36" i="92"/>
  <c r="Z35" i="92"/>
  <c r="Y35" i="92"/>
  <c r="X35" i="92"/>
  <c r="W35" i="92"/>
  <c r="V35" i="92"/>
  <c r="U35" i="92"/>
  <c r="T35" i="92"/>
  <c r="S35" i="92"/>
  <c r="R35" i="92"/>
  <c r="Q35" i="92"/>
  <c r="P35" i="92"/>
  <c r="O35" i="92"/>
  <c r="N35" i="92"/>
  <c r="M35" i="92"/>
  <c r="L35" i="92"/>
  <c r="K35" i="92"/>
  <c r="J35" i="92"/>
  <c r="I35" i="92"/>
  <c r="E35" i="92"/>
  <c r="D35" i="92"/>
  <c r="H35" i="92" s="1"/>
  <c r="Z34" i="92"/>
  <c r="Y34" i="92"/>
  <c r="X34" i="92"/>
  <c r="W34" i="92"/>
  <c r="V34" i="92"/>
  <c r="U34" i="92"/>
  <c r="T34" i="92"/>
  <c r="S34" i="92"/>
  <c r="R34" i="92"/>
  <c r="Q34" i="92"/>
  <c r="P34" i="92"/>
  <c r="O34" i="92"/>
  <c r="N34" i="92"/>
  <c r="M34" i="92"/>
  <c r="L34" i="92"/>
  <c r="K34" i="92"/>
  <c r="J34" i="92"/>
  <c r="I34" i="92"/>
  <c r="E34" i="92"/>
  <c r="D34" i="92"/>
  <c r="H34" i="92" s="1"/>
  <c r="Z33" i="92"/>
  <c r="Y33" i="92"/>
  <c r="X33" i="92"/>
  <c r="W33" i="92"/>
  <c r="V33" i="92"/>
  <c r="U33" i="92"/>
  <c r="T33" i="92"/>
  <c r="S33" i="92"/>
  <c r="R33" i="92"/>
  <c r="Q33" i="92"/>
  <c r="P33" i="92"/>
  <c r="O33" i="92"/>
  <c r="N33" i="92"/>
  <c r="M33" i="92"/>
  <c r="L33" i="92"/>
  <c r="K33" i="92"/>
  <c r="J33" i="92"/>
  <c r="I33" i="92"/>
  <c r="E33" i="92"/>
  <c r="D33" i="92"/>
  <c r="H33" i="92" s="1"/>
  <c r="Z32" i="92"/>
  <c r="Y32" i="92"/>
  <c r="X32" i="92"/>
  <c r="W32" i="92"/>
  <c r="V32" i="92"/>
  <c r="U32" i="92"/>
  <c r="T32" i="92"/>
  <c r="S32" i="92"/>
  <c r="R32" i="92"/>
  <c r="Q32" i="92"/>
  <c r="P32" i="92"/>
  <c r="O32" i="92"/>
  <c r="N32" i="92"/>
  <c r="M32" i="92"/>
  <c r="L32" i="92"/>
  <c r="K32" i="92"/>
  <c r="J32" i="92"/>
  <c r="I32" i="92"/>
  <c r="E32" i="92"/>
  <c r="D32" i="92"/>
  <c r="H32" i="92" s="1"/>
  <c r="Z25" i="92"/>
  <c r="Y25" i="92"/>
  <c r="X25" i="92"/>
  <c r="W25" i="92"/>
  <c r="V25" i="92"/>
  <c r="U25" i="92"/>
  <c r="T25" i="92"/>
  <c r="S25" i="92"/>
  <c r="R25" i="92"/>
  <c r="Q25" i="92"/>
  <c r="P25" i="92"/>
  <c r="O25" i="92"/>
  <c r="N25" i="92"/>
  <c r="M25" i="92"/>
  <c r="L25" i="92"/>
  <c r="L29" i="92" s="1"/>
  <c r="K25" i="92"/>
  <c r="K29" i="92" s="1"/>
  <c r="J25" i="92"/>
  <c r="I25" i="92"/>
  <c r="E25" i="92"/>
  <c r="D25" i="92"/>
  <c r="H25" i="92" s="1"/>
  <c r="H29" i="92" s="1"/>
  <c r="Z21" i="92"/>
  <c r="Y21" i="92"/>
  <c r="X21" i="92"/>
  <c r="W21" i="92"/>
  <c r="V21" i="92"/>
  <c r="U21" i="92"/>
  <c r="T21" i="92"/>
  <c r="S21" i="92"/>
  <c r="R21" i="92"/>
  <c r="Q21" i="92"/>
  <c r="P21" i="92"/>
  <c r="O21" i="92"/>
  <c r="N21" i="92"/>
  <c r="M21" i="92"/>
  <c r="L21" i="92"/>
  <c r="K21" i="92"/>
  <c r="J21" i="92"/>
  <c r="I21" i="92"/>
  <c r="E21" i="92"/>
  <c r="D21" i="92"/>
  <c r="Z16" i="92"/>
  <c r="Y16" i="92"/>
  <c r="X16" i="92"/>
  <c r="W16" i="92"/>
  <c r="V16" i="92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E16" i="92"/>
  <c r="D16" i="92"/>
  <c r="H16" i="92" s="1"/>
  <c r="Z15" i="92"/>
  <c r="Y15" i="92"/>
  <c r="X15" i="92"/>
  <c r="W15" i="92"/>
  <c r="V15" i="92"/>
  <c r="U15" i="92"/>
  <c r="T15" i="92"/>
  <c r="S15" i="92"/>
  <c r="R15" i="92"/>
  <c r="Q15" i="92"/>
  <c r="P15" i="92"/>
  <c r="O15" i="92"/>
  <c r="N15" i="92"/>
  <c r="M15" i="92"/>
  <c r="L15" i="92"/>
  <c r="K15" i="92"/>
  <c r="J15" i="92"/>
  <c r="I15" i="92"/>
  <c r="E15" i="92"/>
  <c r="D15" i="92"/>
  <c r="H15" i="92" s="1"/>
  <c r="Z14" i="92"/>
  <c r="Y14" i="92"/>
  <c r="X14" i="92"/>
  <c r="W14" i="92"/>
  <c r="V14" i="92"/>
  <c r="U14" i="92"/>
  <c r="T14" i="92"/>
  <c r="S14" i="92"/>
  <c r="R14" i="92"/>
  <c r="Q14" i="92"/>
  <c r="P14" i="92"/>
  <c r="O14" i="92"/>
  <c r="N14" i="92"/>
  <c r="M14" i="92"/>
  <c r="L14" i="92"/>
  <c r="K14" i="92"/>
  <c r="J14" i="92"/>
  <c r="I14" i="92"/>
  <c r="E14" i="92"/>
  <c r="D14" i="92"/>
  <c r="H14" i="92" s="1"/>
  <c r="Z13" i="92"/>
  <c r="Y13" i="92"/>
  <c r="X13" i="92"/>
  <c r="W13" i="92"/>
  <c r="V13" i="92"/>
  <c r="U13" i="92"/>
  <c r="T13" i="92"/>
  <c r="S13" i="92"/>
  <c r="R13" i="92"/>
  <c r="Q13" i="92"/>
  <c r="P13" i="92"/>
  <c r="O13" i="92"/>
  <c r="N13" i="92"/>
  <c r="M13" i="92"/>
  <c r="L13" i="92"/>
  <c r="K13" i="92"/>
  <c r="J13" i="92"/>
  <c r="I13" i="92"/>
  <c r="E13" i="92"/>
  <c r="D13" i="92"/>
  <c r="H13" i="92" s="1"/>
  <c r="Z12" i="92"/>
  <c r="Y12" i="92"/>
  <c r="X12" i="92"/>
  <c r="W12" i="92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E12" i="92"/>
  <c r="D12" i="92"/>
  <c r="H12" i="92" s="1"/>
  <c r="Z11" i="92"/>
  <c r="Y11" i="92"/>
  <c r="X11" i="92"/>
  <c r="W11" i="92"/>
  <c r="V11" i="92"/>
  <c r="U11" i="92"/>
  <c r="T11" i="92"/>
  <c r="S11" i="92"/>
  <c r="R11" i="92"/>
  <c r="Q11" i="92"/>
  <c r="P11" i="92"/>
  <c r="O11" i="92"/>
  <c r="N11" i="92"/>
  <c r="M11" i="92"/>
  <c r="L11" i="92"/>
  <c r="K11" i="92"/>
  <c r="J11" i="92"/>
  <c r="I11" i="92"/>
  <c r="E11" i="92"/>
  <c r="D11" i="92"/>
  <c r="H11" i="92" s="1"/>
  <c r="Z9" i="92"/>
  <c r="Y9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E9" i="92"/>
  <c r="D9" i="92"/>
  <c r="Z8" i="92"/>
  <c r="Y8" i="92"/>
  <c r="X8" i="92"/>
  <c r="W8" i="92"/>
  <c r="V8" i="92"/>
  <c r="U8" i="92"/>
  <c r="T8" i="92"/>
  <c r="S8" i="92"/>
  <c r="R8" i="92"/>
  <c r="Q8" i="92"/>
  <c r="P8" i="92"/>
  <c r="O8" i="92"/>
  <c r="N8" i="92"/>
  <c r="M8" i="92"/>
  <c r="L8" i="92"/>
  <c r="K8" i="92"/>
  <c r="J8" i="92"/>
  <c r="I8" i="92"/>
  <c r="E8" i="92"/>
  <c r="D8" i="92"/>
  <c r="H8" i="92" s="1"/>
  <c r="Z7" i="92"/>
  <c r="Y7" i="92"/>
  <c r="X7" i="92"/>
  <c r="W7" i="92"/>
  <c r="V7" i="92"/>
  <c r="U7" i="92"/>
  <c r="T7" i="92"/>
  <c r="S7" i="92"/>
  <c r="R7" i="92"/>
  <c r="Q7" i="92"/>
  <c r="P7" i="92"/>
  <c r="O7" i="92"/>
  <c r="N7" i="92"/>
  <c r="M7" i="92"/>
  <c r="L7" i="92"/>
  <c r="K7" i="92"/>
  <c r="J7" i="92"/>
  <c r="I7" i="92"/>
  <c r="E7" i="92"/>
  <c r="D7" i="92"/>
  <c r="H7" i="92" s="1"/>
  <c r="Z6" i="92"/>
  <c r="Y6" i="92"/>
  <c r="X6" i="92"/>
  <c r="W6" i="92"/>
  <c r="V6" i="92"/>
  <c r="U6" i="92"/>
  <c r="T6" i="92"/>
  <c r="S6" i="92"/>
  <c r="R6" i="92"/>
  <c r="Q6" i="92"/>
  <c r="P6" i="92"/>
  <c r="O6" i="92"/>
  <c r="N6" i="92"/>
  <c r="M6" i="92"/>
  <c r="L6" i="92"/>
  <c r="K6" i="92"/>
  <c r="J6" i="92"/>
  <c r="I6" i="92"/>
  <c r="E6" i="92"/>
  <c r="D6" i="92"/>
  <c r="H6" i="92" s="1"/>
  <c r="Z5" i="92"/>
  <c r="Z23" i="92" s="1"/>
  <c r="Y5" i="92"/>
  <c r="Y23" i="92" s="1"/>
  <c r="X5" i="92"/>
  <c r="X23" i="92" s="1"/>
  <c r="W5" i="92"/>
  <c r="W23" i="92" s="1"/>
  <c r="V5" i="92"/>
  <c r="V23" i="92" s="1"/>
  <c r="U5" i="92"/>
  <c r="U23" i="92" s="1"/>
  <c r="T5" i="92"/>
  <c r="T23" i="92" s="1"/>
  <c r="S5" i="92"/>
  <c r="S23" i="92" s="1"/>
  <c r="R5" i="92"/>
  <c r="R23" i="92" s="1"/>
  <c r="Q5" i="92"/>
  <c r="Q23" i="92" s="1"/>
  <c r="P5" i="92"/>
  <c r="P23" i="92" s="1"/>
  <c r="O5" i="92"/>
  <c r="O23" i="92" s="1"/>
  <c r="N5" i="92"/>
  <c r="N23" i="92" s="1"/>
  <c r="M5" i="92"/>
  <c r="M23" i="92" s="1"/>
  <c r="L5" i="92"/>
  <c r="L23" i="92" s="1"/>
  <c r="K5" i="92"/>
  <c r="K23" i="92" s="1"/>
  <c r="J5" i="92"/>
  <c r="J23" i="92" s="1"/>
  <c r="I5" i="92"/>
  <c r="I23" i="92" s="1"/>
  <c r="E5" i="92"/>
  <c r="E23" i="92" s="1"/>
  <c r="D5" i="92"/>
  <c r="Z4" i="92"/>
  <c r="Z27" i="92" s="1"/>
  <c r="Y4" i="92"/>
  <c r="Y27" i="92" s="1"/>
  <c r="X4" i="92"/>
  <c r="X27" i="92" s="1"/>
  <c r="W4" i="92"/>
  <c r="W27" i="92" s="1"/>
  <c r="V4" i="92"/>
  <c r="V27" i="92" s="1"/>
  <c r="U4" i="92"/>
  <c r="U27" i="92" s="1"/>
  <c r="T4" i="92"/>
  <c r="T27" i="92" s="1"/>
  <c r="S4" i="92"/>
  <c r="S27" i="92" s="1"/>
  <c r="R4" i="92"/>
  <c r="R27" i="92" s="1"/>
  <c r="Q4" i="92"/>
  <c r="Q27" i="92" s="1"/>
  <c r="P4" i="92"/>
  <c r="P27" i="92" s="1"/>
  <c r="O4" i="92"/>
  <c r="O27" i="92" s="1"/>
  <c r="N4" i="92"/>
  <c r="N27" i="92" s="1"/>
  <c r="M4" i="92"/>
  <c r="M27" i="92" s="1"/>
  <c r="L4" i="92"/>
  <c r="L27" i="92" s="1"/>
  <c r="L30" i="92" s="1"/>
  <c r="K4" i="92"/>
  <c r="K27" i="92" s="1"/>
  <c r="K30" i="92" s="1"/>
  <c r="J4" i="92"/>
  <c r="J27" i="92" s="1"/>
  <c r="I4" i="92"/>
  <c r="I27" i="92" s="1"/>
  <c r="E4" i="92"/>
  <c r="E27" i="92" s="1"/>
  <c r="D4" i="92"/>
  <c r="H3" i="92"/>
  <c r="Z2" i="92"/>
  <c r="Z20" i="92" s="1"/>
  <c r="Y2" i="92"/>
  <c r="Y20" i="92" s="1"/>
  <c r="X2" i="92"/>
  <c r="X20" i="92" s="1"/>
  <c r="W2" i="92"/>
  <c r="W20" i="92" s="1"/>
  <c r="V2" i="92"/>
  <c r="V20" i="92" s="1"/>
  <c r="U2" i="92"/>
  <c r="U20" i="92" s="1"/>
  <c r="T2" i="92"/>
  <c r="T20" i="92" s="1"/>
  <c r="S2" i="92"/>
  <c r="S20" i="92" s="1"/>
  <c r="R2" i="92"/>
  <c r="R20" i="92" s="1"/>
  <c r="Q2" i="92"/>
  <c r="Q20" i="92" s="1"/>
  <c r="P2" i="92"/>
  <c r="P20" i="92" s="1"/>
  <c r="O2" i="92"/>
  <c r="O20" i="92" s="1"/>
  <c r="N2" i="92"/>
  <c r="N20" i="92" s="1"/>
  <c r="M2" i="92"/>
  <c r="M20" i="92" s="1"/>
  <c r="L2" i="92"/>
  <c r="L20" i="92" s="1"/>
  <c r="K2" i="92"/>
  <c r="K20" i="92" s="1"/>
  <c r="J2" i="92"/>
  <c r="J20" i="92" s="1"/>
  <c r="I2" i="92"/>
  <c r="I20" i="92" s="1"/>
  <c r="E2" i="92"/>
  <c r="D2" i="92"/>
  <c r="Y37" i="91"/>
  <c r="X37" i="91"/>
  <c r="W37" i="91"/>
  <c r="V37" i="91"/>
  <c r="U37" i="91"/>
  <c r="T37" i="91"/>
  <c r="S37" i="91"/>
  <c r="R37" i="91"/>
  <c r="Q37" i="91"/>
  <c r="P37" i="91"/>
  <c r="O37" i="91"/>
  <c r="N37" i="91"/>
  <c r="M37" i="91"/>
  <c r="L37" i="91"/>
  <c r="K37" i="91"/>
  <c r="J37" i="91"/>
  <c r="I37" i="91"/>
  <c r="H37" i="91"/>
  <c r="E37" i="91"/>
  <c r="D37" i="91"/>
  <c r="Y36" i="91"/>
  <c r="X36" i="91"/>
  <c r="W36" i="91"/>
  <c r="V36" i="91"/>
  <c r="U36" i="91"/>
  <c r="T36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E36" i="91"/>
  <c r="D36" i="91"/>
  <c r="Y35" i="91"/>
  <c r="X35" i="91"/>
  <c r="W35" i="91"/>
  <c r="V35" i="91"/>
  <c r="U35" i="91"/>
  <c r="T35" i="91"/>
  <c r="S35" i="91"/>
  <c r="R35" i="91"/>
  <c r="Q35" i="91"/>
  <c r="P35" i="91"/>
  <c r="O35" i="91"/>
  <c r="N35" i="91"/>
  <c r="M35" i="91"/>
  <c r="L35" i="91"/>
  <c r="K35" i="91"/>
  <c r="J35" i="91"/>
  <c r="I35" i="91"/>
  <c r="E35" i="91"/>
  <c r="D35" i="91"/>
  <c r="H35" i="91" s="1"/>
  <c r="Y34" i="91"/>
  <c r="X34" i="91"/>
  <c r="W34" i="91"/>
  <c r="V34" i="91"/>
  <c r="U34" i="91"/>
  <c r="T34" i="91"/>
  <c r="S34" i="91"/>
  <c r="R34" i="91"/>
  <c r="Q34" i="91"/>
  <c r="P34" i="91"/>
  <c r="O34" i="91"/>
  <c r="N34" i="91"/>
  <c r="M34" i="91"/>
  <c r="L34" i="91"/>
  <c r="K34" i="91"/>
  <c r="J34" i="91"/>
  <c r="I34" i="91"/>
  <c r="E34" i="91"/>
  <c r="D34" i="91"/>
  <c r="H34" i="91" s="1"/>
  <c r="Y33" i="91"/>
  <c r="X33" i="91"/>
  <c r="W33" i="91"/>
  <c r="V33" i="91"/>
  <c r="U33" i="91"/>
  <c r="T33" i="91"/>
  <c r="S33" i="91"/>
  <c r="R33" i="91"/>
  <c r="Q33" i="91"/>
  <c r="P33" i="91"/>
  <c r="O33" i="91"/>
  <c r="N33" i="91"/>
  <c r="M33" i="91"/>
  <c r="L33" i="91"/>
  <c r="K33" i="91"/>
  <c r="J33" i="91"/>
  <c r="I33" i="91"/>
  <c r="E33" i="91"/>
  <c r="D33" i="91"/>
  <c r="H33" i="91" s="1"/>
  <c r="Y32" i="91"/>
  <c r="X32" i="91"/>
  <c r="W32" i="91"/>
  <c r="V32" i="91"/>
  <c r="U32" i="91"/>
  <c r="T32" i="91"/>
  <c r="S32" i="91"/>
  <c r="R32" i="91"/>
  <c r="Q32" i="91"/>
  <c r="P32" i="91"/>
  <c r="O32" i="91"/>
  <c r="N32" i="91"/>
  <c r="M32" i="91"/>
  <c r="L32" i="91"/>
  <c r="K32" i="91"/>
  <c r="J32" i="91"/>
  <c r="I32" i="91"/>
  <c r="E32" i="91"/>
  <c r="D32" i="91"/>
  <c r="H32" i="91" s="1"/>
  <c r="Y25" i="91"/>
  <c r="X25" i="91"/>
  <c r="W25" i="91"/>
  <c r="V25" i="91"/>
  <c r="U25" i="91"/>
  <c r="T25" i="91"/>
  <c r="S25" i="91"/>
  <c r="R25" i="91"/>
  <c r="Q25" i="91"/>
  <c r="P25" i="91"/>
  <c r="O25" i="91"/>
  <c r="N25" i="91"/>
  <c r="M25" i="91"/>
  <c r="L25" i="91"/>
  <c r="L29" i="91" s="1"/>
  <c r="K25" i="91"/>
  <c r="K29" i="91" s="1"/>
  <c r="J25" i="91"/>
  <c r="I25" i="91"/>
  <c r="E25" i="91"/>
  <c r="D25" i="91"/>
  <c r="H25" i="91" s="1"/>
  <c r="H29" i="91" s="1"/>
  <c r="Y21" i="91"/>
  <c r="X21" i="91"/>
  <c r="W21" i="91"/>
  <c r="V21" i="91"/>
  <c r="U21" i="91"/>
  <c r="T21" i="91"/>
  <c r="S21" i="91"/>
  <c r="R21" i="91"/>
  <c r="Q21" i="91"/>
  <c r="P21" i="91"/>
  <c r="O21" i="91"/>
  <c r="N21" i="91"/>
  <c r="M21" i="91"/>
  <c r="L21" i="91"/>
  <c r="K21" i="91"/>
  <c r="J21" i="91"/>
  <c r="I21" i="91"/>
  <c r="E21" i="91"/>
  <c r="D21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E16" i="91"/>
  <c r="D16" i="91"/>
  <c r="H16" i="91" s="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E15" i="91"/>
  <c r="D15" i="91"/>
  <c r="H15" i="91" s="1"/>
  <c r="Y14" i="91"/>
  <c r="X14" i="91"/>
  <c r="W14" i="91"/>
  <c r="V14" i="91"/>
  <c r="U14" i="91"/>
  <c r="T14" i="91"/>
  <c r="S14" i="91"/>
  <c r="R14" i="91"/>
  <c r="Q14" i="91"/>
  <c r="P14" i="91"/>
  <c r="O14" i="91"/>
  <c r="N14" i="91"/>
  <c r="M14" i="91"/>
  <c r="L14" i="91"/>
  <c r="K14" i="91"/>
  <c r="J14" i="91"/>
  <c r="I14" i="91"/>
  <c r="E14" i="91"/>
  <c r="D14" i="91"/>
  <c r="H14" i="91" s="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E13" i="91"/>
  <c r="D13" i="91"/>
  <c r="H13" i="91" s="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E12" i="91"/>
  <c r="D12" i="91"/>
  <c r="H12" i="91" s="1"/>
  <c r="Y11" i="91"/>
  <c r="X11" i="91"/>
  <c r="W11" i="91"/>
  <c r="V11" i="91"/>
  <c r="U11" i="91"/>
  <c r="T11" i="91"/>
  <c r="S11" i="91"/>
  <c r="R11" i="91"/>
  <c r="Q11" i="91"/>
  <c r="P11" i="91"/>
  <c r="O11" i="91"/>
  <c r="N11" i="91"/>
  <c r="M11" i="91"/>
  <c r="L11" i="91"/>
  <c r="K11" i="91"/>
  <c r="J11" i="91"/>
  <c r="I11" i="91"/>
  <c r="E11" i="91"/>
  <c r="D11" i="91"/>
  <c r="H11" i="91" s="1"/>
  <c r="Y9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E9" i="91"/>
  <c r="D9" i="91"/>
  <c r="Y8" i="91"/>
  <c r="X8" i="91"/>
  <c r="W8" i="91"/>
  <c r="V8" i="91"/>
  <c r="U8" i="91"/>
  <c r="T8" i="91"/>
  <c r="S8" i="91"/>
  <c r="R8" i="91"/>
  <c r="Q8" i="91"/>
  <c r="P8" i="91"/>
  <c r="O8" i="91"/>
  <c r="N8" i="91"/>
  <c r="M8" i="91"/>
  <c r="L8" i="91"/>
  <c r="K8" i="91"/>
  <c r="J8" i="91"/>
  <c r="I8" i="91"/>
  <c r="E8" i="91"/>
  <c r="D8" i="91"/>
  <c r="H8" i="91" s="1"/>
  <c r="Y7" i="91"/>
  <c r="X7" i="91"/>
  <c r="W7" i="91"/>
  <c r="V7" i="91"/>
  <c r="U7" i="91"/>
  <c r="T7" i="91"/>
  <c r="S7" i="91"/>
  <c r="R7" i="91"/>
  <c r="Q7" i="91"/>
  <c r="P7" i="91"/>
  <c r="O7" i="91"/>
  <c r="N7" i="91"/>
  <c r="M7" i="91"/>
  <c r="L7" i="91"/>
  <c r="K7" i="91"/>
  <c r="J7" i="91"/>
  <c r="I7" i="91"/>
  <c r="E7" i="91"/>
  <c r="D7" i="91"/>
  <c r="H7" i="91" s="1"/>
  <c r="Y6" i="91"/>
  <c r="X6" i="91"/>
  <c r="W6" i="91"/>
  <c r="V6" i="91"/>
  <c r="U6" i="91"/>
  <c r="T6" i="91"/>
  <c r="S6" i="91"/>
  <c r="R6" i="91"/>
  <c r="Q6" i="91"/>
  <c r="P6" i="91"/>
  <c r="O6" i="91"/>
  <c r="N6" i="91"/>
  <c r="M6" i="91"/>
  <c r="L6" i="91"/>
  <c r="K6" i="91"/>
  <c r="J6" i="91"/>
  <c r="I6" i="91"/>
  <c r="E6" i="91"/>
  <c r="D6" i="91"/>
  <c r="H6" i="91" s="1"/>
  <c r="Y5" i="91"/>
  <c r="Y23" i="91" s="1"/>
  <c r="X5" i="91"/>
  <c r="X23" i="91" s="1"/>
  <c r="W5" i="91"/>
  <c r="W23" i="91" s="1"/>
  <c r="V5" i="91"/>
  <c r="V23" i="91" s="1"/>
  <c r="U5" i="91"/>
  <c r="U23" i="91" s="1"/>
  <c r="T5" i="91"/>
  <c r="T23" i="91" s="1"/>
  <c r="S5" i="91"/>
  <c r="S23" i="91" s="1"/>
  <c r="R5" i="91"/>
  <c r="R23" i="91" s="1"/>
  <c r="Q5" i="91"/>
  <c r="Q23" i="91" s="1"/>
  <c r="P5" i="91"/>
  <c r="P23" i="91" s="1"/>
  <c r="O5" i="91"/>
  <c r="O23" i="91" s="1"/>
  <c r="N5" i="91"/>
  <c r="N23" i="91" s="1"/>
  <c r="M5" i="91"/>
  <c r="M23" i="91" s="1"/>
  <c r="L5" i="91"/>
  <c r="L23" i="91" s="1"/>
  <c r="K5" i="91"/>
  <c r="K23" i="91" s="1"/>
  <c r="J5" i="91"/>
  <c r="J23" i="91" s="1"/>
  <c r="I5" i="91"/>
  <c r="I23" i="91" s="1"/>
  <c r="E5" i="91"/>
  <c r="E23" i="91" s="1"/>
  <c r="D5" i="91"/>
  <c r="Y4" i="91"/>
  <c r="Y27" i="91" s="1"/>
  <c r="X4" i="91"/>
  <c r="X27" i="91" s="1"/>
  <c r="W4" i="91"/>
  <c r="W27" i="91" s="1"/>
  <c r="V4" i="91"/>
  <c r="V27" i="91" s="1"/>
  <c r="U4" i="91"/>
  <c r="U27" i="91" s="1"/>
  <c r="T4" i="91"/>
  <c r="T27" i="91" s="1"/>
  <c r="S4" i="91"/>
  <c r="S27" i="91" s="1"/>
  <c r="R4" i="91"/>
  <c r="R27" i="91" s="1"/>
  <c r="Q4" i="91"/>
  <c r="Q27" i="91" s="1"/>
  <c r="P4" i="91"/>
  <c r="P27" i="91" s="1"/>
  <c r="O4" i="91"/>
  <c r="O27" i="91" s="1"/>
  <c r="N4" i="91"/>
  <c r="N27" i="91" s="1"/>
  <c r="M4" i="91"/>
  <c r="M27" i="91" s="1"/>
  <c r="L4" i="91"/>
  <c r="L27" i="91" s="1"/>
  <c r="L30" i="91" s="1"/>
  <c r="K4" i="91"/>
  <c r="K27" i="91" s="1"/>
  <c r="K30" i="91" s="1"/>
  <c r="J4" i="91"/>
  <c r="J27" i="91" s="1"/>
  <c r="I4" i="91"/>
  <c r="I27" i="91" s="1"/>
  <c r="E4" i="91"/>
  <c r="E27" i="91" s="1"/>
  <c r="D4" i="91"/>
  <c r="H3" i="91"/>
  <c r="Y2" i="91"/>
  <c r="Y20" i="91" s="1"/>
  <c r="X2" i="91"/>
  <c r="X20" i="91" s="1"/>
  <c r="W2" i="91"/>
  <c r="W20" i="91" s="1"/>
  <c r="V2" i="91"/>
  <c r="V20" i="91" s="1"/>
  <c r="U2" i="91"/>
  <c r="U20" i="91" s="1"/>
  <c r="T2" i="91"/>
  <c r="T20" i="91" s="1"/>
  <c r="S2" i="91"/>
  <c r="S20" i="91" s="1"/>
  <c r="R2" i="91"/>
  <c r="R20" i="91" s="1"/>
  <c r="Q2" i="91"/>
  <c r="Q20" i="91" s="1"/>
  <c r="P2" i="91"/>
  <c r="P20" i="91" s="1"/>
  <c r="O2" i="91"/>
  <c r="O20" i="91" s="1"/>
  <c r="N2" i="91"/>
  <c r="N20" i="91" s="1"/>
  <c r="M2" i="91"/>
  <c r="M20" i="91" s="1"/>
  <c r="L2" i="91"/>
  <c r="L20" i="91" s="1"/>
  <c r="K2" i="91"/>
  <c r="K20" i="91" s="1"/>
  <c r="J2" i="91"/>
  <c r="J20" i="91" s="1"/>
  <c r="I2" i="91"/>
  <c r="I20" i="91" s="1"/>
  <c r="E2" i="91"/>
  <c r="D2" i="91"/>
  <c r="Z37" i="90"/>
  <c r="Y37" i="90"/>
  <c r="X37" i="90"/>
  <c r="W37" i="90"/>
  <c r="V37" i="90"/>
  <c r="U37" i="90"/>
  <c r="T37" i="90"/>
  <c r="S37" i="90"/>
  <c r="R37" i="90"/>
  <c r="Q37" i="90"/>
  <c r="P37" i="90"/>
  <c r="O37" i="90"/>
  <c r="N37" i="90"/>
  <c r="M37" i="90"/>
  <c r="L37" i="90"/>
  <c r="K37" i="90"/>
  <c r="J37" i="90"/>
  <c r="I37" i="90"/>
  <c r="H37" i="90"/>
  <c r="E37" i="90"/>
  <c r="D37" i="90"/>
  <c r="Z36" i="90"/>
  <c r="Y36" i="90"/>
  <c r="X36" i="90"/>
  <c r="W36" i="90"/>
  <c r="V36" i="90"/>
  <c r="U36" i="90"/>
  <c r="T36" i="90"/>
  <c r="S36" i="90"/>
  <c r="R36" i="90"/>
  <c r="Q36" i="90"/>
  <c r="P36" i="90"/>
  <c r="O36" i="90"/>
  <c r="N36" i="90"/>
  <c r="M36" i="90"/>
  <c r="L36" i="90"/>
  <c r="K36" i="90"/>
  <c r="J36" i="90"/>
  <c r="I36" i="90"/>
  <c r="H36" i="90"/>
  <c r="E36" i="90"/>
  <c r="D36" i="90"/>
  <c r="Z35" i="90"/>
  <c r="Y35" i="90"/>
  <c r="X35" i="90"/>
  <c r="W35" i="90"/>
  <c r="V35" i="90"/>
  <c r="U35" i="90"/>
  <c r="T35" i="90"/>
  <c r="S35" i="90"/>
  <c r="R35" i="90"/>
  <c r="Q35" i="90"/>
  <c r="P35" i="90"/>
  <c r="O35" i="90"/>
  <c r="N35" i="90"/>
  <c r="M35" i="90"/>
  <c r="L35" i="90"/>
  <c r="K35" i="90"/>
  <c r="J35" i="90"/>
  <c r="I35" i="90"/>
  <c r="E35" i="90"/>
  <c r="D35" i="90"/>
  <c r="H35" i="90" s="1"/>
  <c r="Z34" i="90"/>
  <c r="Y34" i="90"/>
  <c r="X34" i="90"/>
  <c r="W34" i="90"/>
  <c r="V34" i="90"/>
  <c r="U34" i="90"/>
  <c r="T34" i="90"/>
  <c r="S34" i="90"/>
  <c r="R34" i="90"/>
  <c r="Q34" i="90"/>
  <c r="P34" i="90"/>
  <c r="O34" i="90"/>
  <c r="N34" i="90"/>
  <c r="M34" i="90"/>
  <c r="L34" i="90"/>
  <c r="K34" i="90"/>
  <c r="J34" i="90"/>
  <c r="I34" i="90"/>
  <c r="E34" i="90"/>
  <c r="D34" i="90"/>
  <c r="H34" i="90" s="1"/>
  <c r="Z33" i="90"/>
  <c r="Y33" i="90"/>
  <c r="X33" i="90"/>
  <c r="W33" i="90"/>
  <c r="V33" i="90"/>
  <c r="U33" i="90"/>
  <c r="T33" i="90"/>
  <c r="S33" i="90"/>
  <c r="R33" i="90"/>
  <c r="Q33" i="90"/>
  <c r="P33" i="90"/>
  <c r="O33" i="90"/>
  <c r="N33" i="90"/>
  <c r="M33" i="90"/>
  <c r="L33" i="90"/>
  <c r="K33" i="90"/>
  <c r="J33" i="90"/>
  <c r="I33" i="90"/>
  <c r="E33" i="90"/>
  <c r="D33" i="90"/>
  <c r="H33" i="90" s="1"/>
  <c r="Z32" i="90"/>
  <c r="Y32" i="90"/>
  <c r="X32" i="90"/>
  <c r="W32" i="90"/>
  <c r="V32" i="90"/>
  <c r="U32" i="90"/>
  <c r="T32" i="90"/>
  <c r="S32" i="90"/>
  <c r="R32" i="90"/>
  <c r="Q32" i="90"/>
  <c r="P32" i="90"/>
  <c r="O32" i="90"/>
  <c r="N32" i="90"/>
  <c r="M32" i="90"/>
  <c r="L32" i="90"/>
  <c r="K32" i="90"/>
  <c r="J32" i="90"/>
  <c r="I32" i="90"/>
  <c r="E32" i="90"/>
  <c r="D32" i="90"/>
  <c r="H32" i="90" s="1"/>
  <c r="Z25" i="90"/>
  <c r="Y25" i="90"/>
  <c r="X25" i="90"/>
  <c r="W25" i="90"/>
  <c r="V25" i="90"/>
  <c r="U25" i="90"/>
  <c r="T25" i="90"/>
  <c r="S25" i="90"/>
  <c r="R25" i="90"/>
  <c r="Q25" i="90"/>
  <c r="P25" i="90"/>
  <c r="O25" i="90"/>
  <c r="N25" i="90"/>
  <c r="M25" i="90"/>
  <c r="L25" i="90"/>
  <c r="L29" i="90" s="1"/>
  <c r="K25" i="90"/>
  <c r="K29" i="90" s="1"/>
  <c r="J25" i="90"/>
  <c r="I25" i="90"/>
  <c r="E25" i="90"/>
  <c r="D25" i="90"/>
  <c r="H25" i="90" s="1"/>
  <c r="H29" i="90" s="1"/>
  <c r="Z21" i="90"/>
  <c r="Y21" i="90"/>
  <c r="X21" i="90"/>
  <c r="W21" i="90"/>
  <c r="V21" i="90"/>
  <c r="U21" i="90"/>
  <c r="T21" i="90"/>
  <c r="S21" i="90"/>
  <c r="R21" i="90"/>
  <c r="Q21" i="90"/>
  <c r="P21" i="90"/>
  <c r="O21" i="90"/>
  <c r="N21" i="90"/>
  <c r="M21" i="90"/>
  <c r="L21" i="90"/>
  <c r="K21" i="90"/>
  <c r="J21" i="90"/>
  <c r="I21" i="90"/>
  <c r="E21" i="90"/>
  <c r="D21" i="90"/>
  <c r="H21" i="90" s="1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E16" i="90"/>
  <c r="D16" i="90"/>
  <c r="H16" i="90" s="1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J15" i="90"/>
  <c r="I15" i="90"/>
  <c r="E15" i="90"/>
  <c r="D15" i="90"/>
  <c r="H15" i="90" s="1"/>
  <c r="Z14" i="90"/>
  <c r="Y14" i="90"/>
  <c r="X14" i="90"/>
  <c r="W14" i="90"/>
  <c r="V14" i="90"/>
  <c r="U14" i="90"/>
  <c r="T14" i="90"/>
  <c r="S14" i="90"/>
  <c r="R14" i="90"/>
  <c r="Q14" i="90"/>
  <c r="P14" i="90"/>
  <c r="O14" i="90"/>
  <c r="N14" i="90"/>
  <c r="M14" i="90"/>
  <c r="L14" i="90"/>
  <c r="K14" i="90"/>
  <c r="J14" i="90"/>
  <c r="I14" i="90"/>
  <c r="E14" i="90"/>
  <c r="D14" i="90"/>
  <c r="H14" i="90" s="1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E13" i="90"/>
  <c r="D13" i="90"/>
  <c r="H13" i="90" s="1"/>
  <c r="Z12" i="90"/>
  <c r="Y12" i="90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E12" i="90"/>
  <c r="D12" i="90"/>
  <c r="H12" i="90" s="1"/>
  <c r="Z11" i="90"/>
  <c r="Y11" i="90"/>
  <c r="X11" i="90"/>
  <c r="W11" i="90"/>
  <c r="V11" i="90"/>
  <c r="U11" i="90"/>
  <c r="T11" i="90"/>
  <c r="S11" i="90"/>
  <c r="R11" i="90"/>
  <c r="Q11" i="90"/>
  <c r="P11" i="90"/>
  <c r="O11" i="90"/>
  <c r="N11" i="90"/>
  <c r="M11" i="90"/>
  <c r="L11" i="90"/>
  <c r="K11" i="90"/>
  <c r="J11" i="90"/>
  <c r="I11" i="90"/>
  <c r="E11" i="90"/>
  <c r="D11" i="90"/>
  <c r="H11" i="90" s="1"/>
  <c r="Z9" i="90"/>
  <c r="Y9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E9" i="90"/>
  <c r="D9" i="90"/>
  <c r="Z8" i="90"/>
  <c r="Y8" i="90"/>
  <c r="X8" i="90"/>
  <c r="W8" i="90"/>
  <c r="V8" i="90"/>
  <c r="U8" i="90"/>
  <c r="T8" i="90"/>
  <c r="S8" i="90"/>
  <c r="R8" i="90"/>
  <c r="Q8" i="90"/>
  <c r="P8" i="90"/>
  <c r="O8" i="90"/>
  <c r="N8" i="90"/>
  <c r="M8" i="90"/>
  <c r="L8" i="90"/>
  <c r="K8" i="90"/>
  <c r="J8" i="90"/>
  <c r="I8" i="90"/>
  <c r="E8" i="90"/>
  <c r="D8" i="90"/>
  <c r="H8" i="90" s="1"/>
  <c r="Z7" i="90"/>
  <c r="Y7" i="90"/>
  <c r="X7" i="90"/>
  <c r="W7" i="90"/>
  <c r="V7" i="90"/>
  <c r="U7" i="90"/>
  <c r="T7" i="90"/>
  <c r="S7" i="90"/>
  <c r="R7" i="90"/>
  <c r="Q7" i="90"/>
  <c r="P7" i="90"/>
  <c r="O7" i="90"/>
  <c r="N7" i="90"/>
  <c r="M7" i="90"/>
  <c r="L7" i="90"/>
  <c r="K7" i="90"/>
  <c r="J7" i="90"/>
  <c r="I7" i="90"/>
  <c r="E7" i="90"/>
  <c r="D7" i="90"/>
  <c r="H7" i="90" s="1"/>
  <c r="Z6" i="90"/>
  <c r="Y6" i="90"/>
  <c r="X6" i="90"/>
  <c r="W6" i="90"/>
  <c r="V6" i="90"/>
  <c r="U6" i="90"/>
  <c r="T6" i="90"/>
  <c r="S6" i="90"/>
  <c r="R6" i="90"/>
  <c r="Q6" i="90"/>
  <c r="P6" i="90"/>
  <c r="O6" i="90"/>
  <c r="N6" i="90"/>
  <c r="M6" i="90"/>
  <c r="L6" i="90"/>
  <c r="K6" i="90"/>
  <c r="J6" i="90"/>
  <c r="I6" i="90"/>
  <c r="E6" i="90"/>
  <c r="D6" i="90"/>
  <c r="H6" i="90" s="1"/>
  <c r="Z5" i="90"/>
  <c r="Z23" i="90" s="1"/>
  <c r="Y5" i="90"/>
  <c r="Y23" i="90" s="1"/>
  <c r="X5" i="90"/>
  <c r="X23" i="90" s="1"/>
  <c r="W5" i="90"/>
  <c r="W23" i="90" s="1"/>
  <c r="V5" i="90"/>
  <c r="V23" i="90" s="1"/>
  <c r="U5" i="90"/>
  <c r="U23" i="90" s="1"/>
  <c r="T5" i="90"/>
  <c r="T23" i="90" s="1"/>
  <c r="S5" i="90"/>
  <c r="S23" i="90" s="1"/>
  <c r="R5" i="90"/>
  <c r="R23" i="90" s="1"/>
  <c r="Q5" i="90"/>
  <c r="Q23" i="90" s="1"/>
  <c r="P5" i="90"/>
  <c r="P23" i="90" s="1"/>
  <c r="O5" i="90"/>
  <c r="O23" i="90" s="1"/>
  <c r="N5" i="90"/>
  <c r="N23" i="90" s="1"/>
  <c r="M5" i="90"/>
  <c r="M23" i="90" s="1"/>
  <c r="L5" i="90"/>
  <c r="L23" i="90" s="1"/>
  <c r="K5" i="90"/>
  <c r="K23" i="90" s="1"/>
  <c r="J5" i="90"/>
  <c r="J23" i="90" s="1"/>
  <c r="I5" i="90"/>
  <c r="I23" i="90" s="1"/>
  <c r="E5" i="90"/>
  <c r="E23" i="90" s="1"/>
  <c r="D5" i="90"/>
  <c r="Z4" i="90"/>
  <c r="Z27" i="90" s="1"/>
  <c r="Y4" i="90"/>
  <c r="Y27" i="90" s="1"/>
  <c r="X4" i="90"/>
  <c r="X27" i="90" s="1"/>
  <c r="W4" i="90"/>
  <c r="W27" i="90" s="1"/>
  <c r="V4" i="90"/>
  <c r="V27" i="90" s="1"/>
  <c r="U4" i="90"/>
  <c r="U27" i="90" s="1"/>
  <c r="T4" i="90"/>
  <c r="T27" i="90" s="1"/>
  <c r="S4" i="90"/>
  <c r="S27" i="90" s="1"/>
  <c r="R4" i="90"/>
  <c r="R27" i="90" s="1"/>
  <c r="Q4" i="90"/>
  <c r="Q27" i="90" s="1"/>
  <c r="P4" i="90"/>
  <c r="P27" i="90" s="1"/>
  <c r="O4" i="90"/>
  <c r="O27" i="90" s="1"/>
  <c r="N4" i="90"/>
  <c r="N27" i="90" s="1"/>
  <c r="M4" i="90"/>
  <c r="M27" i="90" s="1"/>
  <c r="L4" i="90"/>
  <c r="L27" i="90" s="1"/>
  <c r="L30" i="90" s="1"/>
  <c r="K4" i="90"/>
  <c r="K27" i="90" s="1"/>
  <c r="K30" i="90" s="1"/>
  <c r="J4" i="90"/>
  <c r="J27" i="90" s="1"/>
  <c r="I4" i="90"/>
  <c r="I27" i="90" s="1"/>
  <c r="E4" i="90"/>
  <c r="E27" i="90" s="1"/>
  <c r="D4" i="90"/>
  <c r="H3" i="90"/>
  <c r="Z2" i="90"/>
  <c r="Z20" i="90" s="1"/>
  <c r="Y2" i="90"/>
  <c r="Y20" i="90" s="1"/>
  <c r="X2" i="90"/>
  <c r="X20" i="90" s="1"/>
  <c r="W2" i="90"/>
  <c r="W20" i="90" s="1"/>
  <c r="V2" i="90"/>
  <c r="V20" i="90" s="1"/>
  <c r="U2" i="90"/>
  <c r="U20" i="90" s="1"/>
  <c r="T2" i="90"/>
  <c r="T20" i="90" s="1"/>
  <c r="S2" i="90"/>
  <c r="S20" i="90" s="1"/>
  <c r="R2" i="90"/>
  <c r="R20" i="90" s="1"/>
  <c r="Q2" i="90"/>
  <c r="Q20" i="90" s="1"/>
  <c r="P2" i="90"/>
  <c r="P20" i="90" s="1"/>
  <c r="O2" i="90"/>
  <c r="O20" i="90" s="1"/>
  <c r="N2" i="90"/>
  <c r="N20" i="90" s="1"/>
  <c r="M2" i="90"/>
  <c r="M20" i="90" s="1"/>
  <c r="L2" i="90"/>
  <c r="L20" i="90" s="1"/>
  <c r="K2" i="90"/>
  <c r="K20" i="90" s="1"/>
  <c r="J2" i="90"/>
  <c r="J20" i="90" s="1"/>
  <c r="I2" i="90"/>
  <c r="I20" i="90" s="1"/>
  <c r="E2" i="90"/>
  <c r="E20" i="90" s="1"/>
  <c r="D2" i="90"/>
  <c r="V37" i="89"/>
  <c r="U37" i="89"/>
  <c r="T37" i="89"/>
  <c r="S37" i="89"/>
  <c r="R37" i="89"/>
  <c r="Q37" i="89"/>
  <c r="P37" i="89"/>
  <c r="O37" i="89"/>
  <c r="N37" i="89"/>
  <c r="M37" i="89"/>
  <c r="L37" i="89"/>
  <c r="K37" i="89"/>
  <c r="J37" i="89"/>
  <c r="I37" i="89"/>
  <c r="H37" i="89"/>
  <c r="E37" i="89"/>
  <c r="D37" i="89"/>
  <c r="V36" i="89"/>
  <c r="U36" i="89"/>
  <c r="T36" i="89"/>
  <c r="S36" i="89"/>
  <c r="R36" i="89"/>
  <c r="Q36" i="89"/>
  <c r="P36" i="89"/>
  <c r="O36" i="89"/>
  <c r="N36" i="89"/>
  <c r="M36" i="89"/>
  <c r="L36" i="89"/>
  <c r="K36" i="89"/>
  <c r="J36" i="89"/>
  <c r="I36" i="89"/>
  <c r="H36" i="89"/>
  <c r="E36" i="89"/>
  <c r="D36" i="89"/>
  <c r="V35" i="89"/>
  <c r="U35" i="89"/>
  <c r="T35" i="89"/>
  <c r="S35" i="89"/>
  <c r="R35" i="89"/>
  <c r="Q35" i="89"/>
  <c r="P35" i="89"/>
  <c r="O35" i="89"/>
  <c r="N35" i="89"/>
  <c r="M35" i="89"/>
  <c r="L35" i="89"/>
  <c r="K35" i="89"/>
  <c r="J35" i="89"/>
  <c r="I35" i="89"/>
  <c r="E35" i="89"/>
  <c r="D35" i="89"/>
  <c r="H35" i="89" s="1"/>
  <c r="V34" i="89"/>
  <c r="U34" i="89"/>
  <c r="T34" i="89"/>
  <c r="S34" i="89"/>
  <c r="R34" i="89"/>
  <c r="Q34" i="89"/>
  <c r="P34" i="89"/>
  <c r="O34" i="89"/>
  <c r="N34" i="89"/>
  <c r="M34" i="89"/>
  <c r="L34" i="89"/>
  <c r="K34" i="89"/>
  <c r="J34" i="89"/>
  <c r="I34" i="89"/>
  <c r="E34" i="89"/>
  <c r="D34" i="89"/>
  <c r="H34" i="89" s="1"/>
  <c r="V33" i="89"/>
  <c r="U33" i="89"/>
  <c r="T33" i="89"/>
  <c r="S33" i="89"/>
  <c r="R33" i="89"/>
  <c r="Q33" i="89"/>
  <c r="P33" i="89"/>
  <c r="O33" i="89"/>
  <c r="N33" i="89"/>
  <c r="M33" i="89"/>
  <c r="L33" i="89"/>
  <c r="K33" i="89"/>
  <c r="J33" i="89"/>
  <c r="I33" i="89"/>
  <c r="E33" i="89"/>
  <c r="D33" i="89"/>
  <c r="H33" i="89" s="1"/>
  <c r="V32" i="89"/>
  <c r="U32" i="89"/>
  <c r="T32" i="89"/>
  <c r="S32" i="89"/>
  <c r="R32" i="89"/>
  <c r="Q32" i="89"/>
  <c r="P32" i="89"/>
  <c r="O32" i="89"/>
  <c r="N32" i="89"/>
  <c r="M32" i="89"/>
  <c r="L32" i="89"/>
  <c r="K32" i="89"/>
  <c r="J32" i="89"/>
  <c r="I32" i="89"/>
  <c r="E32" i="89"/>
  <c r="D32" i="89"/>
  <c r="H32" i="89" s="1"/>
  <c r="V25" i="89"/>
  <c r="U25" i="89"/>
  <c r="T25" i="89"/>
  <c r="S25" i="89"/>
  <c r="R25" i="89"/>
  <c r="Q25" i="89"/>
  <c r="P25" i="89"/>
  <c r="O25" i="89"/>
  <c r="N25" i="89"/>
  <c r="M25" i="89"/>
  <c r="L25" i="89"/>
  <c r="L29" i="89" s="1"/>
  <c r="K25" i="89"/>
  <c r="K29" i="89" s="1"/>
  <c r="J25" i="89"/>
  <c r="I25" i="89"/>
  <c r="E25" i="89"/>
  <c r="D25" i="89"/>
  <c r="H25" i="89" s="1"/>
  <c r="H29" i="89" s="1"/>
  <c r="V21" i="89"/>
  <c r="U21" i="89"/>
  <c r="T21" i="89"/>
  <c r="S21" i="89"/>
  <c r="R21" i="89"/>
  <c r="Q21" i="89"/>
  <c r="P21" i="89"/>
  <c r="O21" i="89"/>
  <c r="N21" i="89"/>
  <c r="M21" i="89"/>
  <c r="L21" i="89"/>
  <c r="K21" i="89"/>
  <c r="J21" i="89"/>
  <c r="I21" i="89"/>
  <c r="E21" i="89"/>
  <c r="D21" i="89"/>
  <c r="V16" i="89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E16" i="89"/>
  <c r="D16" i="89"/>
  <c r="H16" i="89" s="1"/>
  <c r="V15" i="89"/>
  <c r="U15" i="89"/>
  <c r="T15" i="89"/>
  <c r="S15" i="89"/>
  <c r="R15" i="89"/>
  <c r="Q15" i="89"/>
  <c r="P15" i="89"/>
  <c r="O15" i="89"/>
  <c r="N15" i="89"/>
  <c r="M15" i="89"/>
  <c r="L15" i="89"/>
  <c r="K15" i="89"/>
  <c r="J15" i="89"/>
  <c r="I15" i="89"/>
  <c r="E15" i="89"/>
  <c r="D15" i="89"/>
  <c r="H15" i="89" s="1"/>
  <c r="V14" i="89"/>
  <c r="U14" i="89"/>
  <c r="T14" i="89"/>
  <c r="S14" i="89"/>
  <c r="R14" i="89"/>
  <c r="Q14" i="89"/>
  <c r="P14" i="89"/>
  <c r="O14" i="89"/>
  <c r="N14" i="89"/>
  <c r="M14" i="89"/>
  <c r="L14" i="89"/>
  <c r="K14" i="89"/>
  <c r="J14" i="89"/>
  <c r="I14" i="89"/>
  <c r="E14" i="89"/>
  <c r="D14" i="89"/>
  <c r="H14" i="89" s="1"/>
  <c r="V13" i="89"/>
  <c r="U13" i="89"/>
  <c r="T13" i="89"/>
  <c r="S13" i="89"/>
  <c r="R13" i="89"/>
  <c r="Q13" i="89"/>
  <c r="P13" i="89"/>
  <c r="O13" i="89"/>
  <c r="N13" i="89"/>
  <c r="M13" i="89"/>
  <c r="L13" i="89"/>
  <c r="K13" i="89"/>
  <c r="J13" i="89"/>
  <c r="I13" i="89"/>
  <c r="E13" i="89"/>
  <c r="D13" i="89"/>
  <c r="H13" i="89" s="1"/>
  <c r="V12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E12" i="89"/>
  <c r="D12" i="89"/>
  <c r="H12" i="89" s="1"/>
  <c r="V11" i="89"/>
  <c r="U11" i="89"/>
  <c r="T11" i="89"/>
  <c r="S11" i="89"/>
  <c r="R11" i="89"/>
  <c r="Q11" i="89"/>
  <c r="P11" i="89"/>
  <c r="O11" i="89"/>
  <c r="N11" i="89"/>
  <c r="M11" i="89"/>
  <c r="L11" i="89"/>
  <c r="K11" i="89"/>
  <c r="J11" i="89"/>
  <c r="I11" i="89"/>
  <c r="E11" i="89"/>
  <c r="D11" i="89"/>
  <c r="H11" i="89" s="1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E9" i="89"/>
  <c r="D9" i="89"/>
  <c r="V8" i="89"/>
  <c r="U8" i="89"/>
  <c r="T8" i="89"/>
  <c r="S8" i="89"/>
  <c r="R8" i="89"/>
  <c r="Q8" i="89"/>
  <c r="P8" i="89"/>
  <c r="O8" i="89"/>
  <c r="N8" i="89"/>
  <c r="M8" i="89"/>
  <c r="L8" i="89"/>
  <c r="K8" i="89"/>
  <c r="J8" i="89"/>
  <c r="I8" i="89"/>
  <c r="E8" i="89"/>
  <c r="D8" i="89"/>
  <c r="H8" i="89" s="1"/>
  <c r="V7" i="89"/>
  <c r="U7" i="89"/>
  <c r="T7" i="89"/>
  <c r="S7" i="89"/>
  <c r="R7" i="89"/>
  <c r="Q7" i="89"/>
  <c r="P7" i="89"/>
  <c r="O7" i="89"/>
  <c r="N7" i="89"/>
  <c r="M7" i="89"/>
  <c r="L7" i="89"/>
  <c r="K7" i="89"/>
  <c r="J7" i="89"/>
  <c r="I7" i="89"/>
  <c r="E7" i="89"/>
  <c r="D7" i="89"/>
  <c r="H7" i="89" s="1"/>
  <c r="V6" i="89"/>
  <c r="U6" i="89"/>
  <c r="T6" i="89"/>
  <c r="S6" i="89"/>
  <c r="R6" i="89"/>
  <c r="Q6" i="89"/>
  <c r="P6" i="89"/>
  <c r="O6" i="89"/>
  <c r="N6" i="89"/>
  <c r="M6" i="89"/>
  <c r="L6" i="89"/>
  <c r="K6" i="89"/>
  <c r="J6" i="89"/>
  <c r="I6" i="89"/>
  <c r="E6" i="89"/>
  <c r="D6" i="89"/>
  <c r="H6" i="89" s="1"/>
  <c r="V5" i="89"/>
  <c r="V23" i="89" s="1"/>
  <c r="U5" i="89"/>
  <c r="U23" i="89" s="1"/>
  <c r="T5" i="89"/>
  <c r="T23" i="89" s="1"/>
  <c r="S5" i="89"/>
  <c r="S23" i="89" s="1"/>
  <c r="R5" i="89"/>
  <c r="R23" i="89" s="1"/>
  <c r="Q5" i="89"/>
  <c r="Q23" i="89" s="1"/>
  <c r="P5" i="89"/>
  <c r="P23" i="89" s="1"/>
  <c r="O5" i="89"/>
  <c r="O23" i="89" s="1"/>
  <c r="N5" i="89"/>
  <c r="N23" i="89" s="1"/>
  <c r="M5" i="89"/>
  <c r="M23" i="89" s="1"/>
  <c r="L5" i="89"/>
  <c r="L23" i="89" s="1"/>
  <c r="K5" i="89"/>
  <c r="K23" i="89" s="1"/>
  <c r="J5" i="89"/>
  <c r="J23" i="89" s="1"/>
  <c r="I5" i="89"/>
  <c r="I23" i="89" s="1"/>
  <c r="E5" i="89"/>
  <c r="E23" i="89" s="1"/>
  <c r="D5" i="89"/>
  <c r="V4" i="89"/>
  <c r="V27" i="89" s="1"/>
  <c r="U4" i="89"/>
  <c r="U27" i="89" s="1"/>
  <c r="T4" i="89"/>
  <c r="T27" i="89" s="1"/>
  <c r="S4" i="89"/>
  <c r="S27" i="89" s="1"/>
  <c r="R4" i="89"/>
  <c r="R27" i="89" s="1"/>
  <c r="Q4" i="89"/>
  <c r="Q27" i="89" s="1"/>
  <c r="P4" i="89"/>
  <c r="P27" i="89" s="1"/>
  <c r="O4" i="89"/>
  <c r="O27" i="89" s="1"/>
  <c r="N4" i="89"/>
  <c r="N27" i="89" s="1"/>
  <c r="M4" i="89"/>
  <c r="M27" i="89" s="1"/>
  <c r="L4" i="89"/>
  <c r="L27" i="89" s="1"/>
  <c r="L30" i="89" s="1"/>
  <c r="K4" i="89"/>
  <c r="K27" i="89" s="1"/>
  <c r="K30" i="89" s="1"/>
  <c r="J4" i="89"/>
  <c r="J27" i="89" s="1"/>
  <c r="I4" i="89"/>
  <c r="I27" i="89" s="1"/>
  <c r="E4" i="89"/>
  <c r="E27" i="89" s="1"/>
  <c r="D4" i="89"/>
  <c r="H3" i="89"/>
  <c r="V2" i="89"/>
  <c r="V20" i="89" s="1"/>
  <c r="U2" i="89"/>
  <c r="U20" i="89" s="1"/>
  <c r="T2" i="89"/>
  <c r="T20" i="89" s="1"/>
  <c r="S2" i="89"/>
  <c r="S20" i="89" s="1"/>
  <c r="R2" i="89"/>
  <c r="R20" i="89" s="1"/>
  <c r="Q2" i="89"/>
  <c r="Q20" i="89" s="1"/>
  <c r="P2" i="89"/>
  <c r="P20" i="89" s="1"/>
  <c r="O2" i="89"/>
  <c r="O20" i="89" s="1"/>
  <c r="N2" i="89"/>
  <c r="N20" i="89" s="1"/>
  <c r="M2" i="89"/>
  <c r="M20" i="89" s="1"/>
  <c r="L2" i="89"/>
  <c r="L20" i="89" s="1"/>
  <c r="K2" i="89"/>
  <c r="K20" i="89" s="1"/>
  <c r="J2" i="89"/>
  <c r="J20" i="89" s="1"/>
  <c r="I2" i="89"/>
  <c r="I20" i="89" s="1"/>
  <c r="E2" i="89"/>
  <c r="E20" i="89" s="1"/>
  <c r="D2" i="89"/>
  <c r="H2" i="89" s="1"/>
  <c r="Z37" i="88"/>
  <c r="Y37" i="88"/>
  <c r="X37" i="88"/>
  <c r="W37" i="88"/>
  <c r="V37" i="88"/>
  <c r="U37" i="88"/>
  <c r="T37" i="88"/>
  <c r="S37" i="88"/>
  <c r="R37" i="88"/>
  <c r="Q37" i="88"/>
  <c r="P37" i="88"/>
  <c r="O37" i="88"/>
  <c r="N37" i="88"/>
  <c r="M37" i="88"/>
  <c r="L37" i="88"/>
  <c r="K37" i="88"/>
  <c r="J37" i="88"/>
  <c r="I37" i="88"/>
  <c r="H37" i="88"/>
  <c r="E37" i="88"/>
  <c r="D37" i="88"/>
  <c r="Z36" i="88"/>
  <c r="Y36" i="88"/>
  <c r="X36" i="88"/>
  <c r="W36" i="88"/>
  <c r="V36" i="88"/>
  <c r="U36" i="88"/>
  <c r="T36" i="88"/>
  <c r="S36" i="88"/>
  <c r="R36" i="88"/>
  <c r="Q36" i="88"/>
  <c r="P36" i="88"/>
  <c r="O36" i="88"/>
  <c r="N36" i="88"/>
  <c r="M36" i="88"/>
  <c r="L36" i="88"/>
  <c r="K36" i="88"/>
  <c r="J36" i="88"/>
  <c r="I36" i="88"/>
  <c r="H36" i="88"/>
  <c r="E36" i="88"/>
  <c r="D36" i="88"/>
  <c r="Z35" i="88"/>
  <c r="Y35" i="88"/>
  <c r="X35" i="88"/>
  <c r="W35" i="88"/>
  <c r="V35" i="88"/>
  <c r="U35" i="88"/>
  <c r="T35" i="88"/>
  <c r="S35" i="88"/>
  <c r="R35" i="88"/>
  <c r="Q35" i="88"/>
  <c r="P35" i="88"/>
  <c r="O35" i="88"/>
  <c r="N35" i="88"/>
  <c r="M35" i="88"/>
  <c r="L35" i="88"/>
  <c r="K35" i="88"/>
  <c r="J35" i="88"/>
  <c r="I35" i="88"/>
  <c r="E35" i="88"/>
  <c r="D35" i="88"/>
  <c r="H35" i="88" s="1"/>
  <c r="Z34" i="88"/>
  <c r="Y34" i="88"/>
  <c r="X34" i="88"/>
  <c r="W34" i="88"/>
  <c r="V34" i="88"/>
  <c r="U34" i="88"/>
  <c r="T34" i="88"/>
  <c r="S34" i="88"/>
  <c r="R34" i="88"/>
  <c r="Q34" i="88"/>
  <c r="P34" i="88"/>
  <c r="O34" i="88"/>
  <c r="N34" i="88"/>
  <c r="M34" i="88"/>
  <c r="L34" i="88"/>
  <c r="K34" i="88"/>
  <c r="J34" i="88"/>
  <c r="I34" i="88"/>
  <c r="E34" i="88"/>
  <c r="D34" i="88"/>
  <c r="H34" i="88" s="1"/>
  <c r="Z33" i="88"/>
  <c r="Y33" i="88"/>
  <c r="X33" i="88"/>
  <c r="W33" i="88"/>
  <c r="V33" i="88"/>
  <c r="U33" i="88"/>
  <c r="T33" i="88"/>
  <c r="S33" i="88"/>
  <c r="R33" i="88"/>
  <c r="Q33" i="88"/>
  <c r="P33" i="88"/>
  <c r="O33" i="88"/>
  <c r="N33" i="88"/>
  <c r="M33" i="88"/>
  <c r="L33" i="88"/>
  <c r="K33" i="88"/>
  <c r="J33" i="88"/>
  <c r="I33" i="88"/>
  <c r="E33" i="88"/>
  <c r="D33" i="88"/>
  <c r="H33" i="88" s="1"/>
  <c r="Z32" i="88"/>
  <c r="Y32" i="88"/>
  <c r="X32" i="88"/>
  <c r="W32" i="88"/>
  <c r="V32" i="88"/>
  <c r="U32" i="88"/>
  <c r="T32" i="88"/>
  <c r="S32" i="88"/>
  <c r="R32" i="88"/>
  <c r="Q32" i="88"/>
  <c r="P32" i="88"/>
  <c r="O32" i="88"/>
  <c r="N32" i="88"/>
  <c r="M32" i="88"/>
  <c r="L32" i="88"/>
  <c r="K32" i="88"/>
  <c r="J32" i="88"/>
  <c r="I32" i="88"/>
  <c r="E32" i="88"/>
  <c r="D32" i="88"/>
  <c r="H32" i="88" s="1"/>
  <c r="R29" i="88"/>
  <c r="Z25" i="88"/>
  <c r="Y25" i="88"/>
  <c r="X25" i="88"/>
  <c r="W25" i="88"/>
  <c r="V25" i="88"/>
  <c r="U25" i="88"/>
  <c r="T25" i="88"/>
  <c r="S25" i="88"/>
  <c r="R25" i="88"/>
  <c r="M26" i="88" s="1"/>
  <c r="Q25" i="88"/>
  <c r="P25" i="88"/>
  <c r="O25" i="88"/>
  <c r="N25" i="88"/>
  <c r="M25" i="88"/>
  <c r="L25" i="88"/>
  <c r="L29" i="88" s="1"/>
  <c r="K25" i="88"/>
  <c r="K29" i="88" s="1"/>
  <c r="J25" i="88"/>
  <c r="I25" i="88"/>
  <c r="E25" i="88"/>
  <c r="D25" i="88"/>
  <c r="H25" i="88" s="1"/>
  <c r="H29" i="88" s="1"/>
  <c r="Z21" i="88"/>
  <c r="Y21" i="88"/>
  <c r="X21" i="88"/>
  <c r="W21" i="88"/>
  <c r="V21" i="88"/>
  <c r="U21" i="88"/>
  <c r="T21" i="88"/>
  <c r="S21" i="88"/>
  <c r="R21" i="88"/>
  <c r="Q21" i="88"/>
  <c r="P21" i="88"/>
  <c r="O21" i="88"/>
  <c r="N21" i="88"/>
  <c r="M21" i="88"/>
  <c r="L21" i="88"/>
  <c r="K21" i="88"/>
  <c r="J21" i="88"/>
  <c r="I21" i="88"/>
  <c r="E21" i="88"/>
  <c r="D21" i="88"/>
  <c r="Z16" i="88"/>
  <c r="Y16" i="88"/>
  <c r="X16" i="88"/>
  <c r="W16" i="88"/>
  <c r="V16" i="88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E16" i="88"/>
  <c r="D16" i="88"/>
  <c r="H16" i="88" s="1"/>
  <c r="Z15" i="88"/>
  <c r="Y15" i="88"/>
  <c r="X15" i="88"/>
  <c r="W15" i="88"/>
  <c r="V15" i="88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E15" i="88"/>
  <c r="D15" i="88"/>
  <c r="H15" i="88" s="1"/>
  <c r="Z14" i="88"/>
  <c r="Y14" i="88"/>
  <c r="X14" i="88"/>
  <c r="W14" i="88"/>
  <c r="V14" i="88"/>
  <c r="U14" i="88"/>
  <c r="T14" i="88"/>
  <c r="S14" i="88"/>
  <c r="R14" i="88"/>
  <c r="Q14" i="88"/>
  <c r="P14" i="88"/>
  <c r="O14" i="88"/>
  <c r="N14" i="88"/>
  <c r="M14" i="88"/>
  <c r="L14" i="88"/>
  <c r="K14" i="88"/>
  <c r="J14" i="88"/>
  <c r="I14" i="88"/>
  <c r="E14" i="88"/>
  <c r="D14" i="88"/>
  <c r="H14" i="88" s="1"/>
  <c r="Z13" i="88"/>
  <c r="Y13" i="88"/>
  <c r="X13" i="88"/>
  <c r="W13" i="88"/>
  <c r="V13" i="88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E13" i="88"/>
  <c r="D13" i="88"/>
  <c r="H13" i="88" s="1"/>
  <c r="Z12" i="88"/>
  <c r="Y12" i="88"/>
  <c r="X12" i="88"/>
  <c r="W12" i="88"/>
  <c r="V12" i="88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E12" i="88"/>
  <c r="D12" i="88"/>
  <c r="H12" i="88" s="1"/>
  <c r="Z11" i="88"/>
  <c r="Y11" i="88"/>
  <c r="X11" i="88"/>
  <c r="W11" i="88"/>
  <c r="V11" i="88"/>
  <c r="U11" i="88"/>
  <c r="T11" i="88"/>
  <c r="S11" i="88"/>
  <c r="R11" i="88"/>
  <c r="Q11" i="88"/>
  <c r="P11" i="88"/>
  <c r="O11" i="88"/>
  <c r="N11" i="88"/>
  <c r="M11" i="88"/>
  <c r="L11" i="88"/>
  <c r="K11" i="88"/>
  <c r="J11" i="88"/>
  <c r="I11" i="88"/>
  <c r="E11" i="88"/>
  <c r="D11" i="88"/>
  <c r="H11" i="88" s="1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E9" i="88"/>
  <c r="D9" i="88"/>
  <c r="Z8" i="88"/>
  <c r="Y8" i="88"/>
  <c r="X8" i="88"/>
  <c r="W8" i="88"/>
  <c r="V8" i="88"/>
  <c r="U8" i="88"/>
  <c r="T8" i="88"/>
  <c r="S8" i="88"/>
  <c r="R8" i="88"/>
  <c r="Q8" i="88"/>
  <c r="P8" i="88"/>
  <c r="O8" i="88"/>
  <c r="N8" i="88"/>
  <c r="M8" i="88"/>
  <c r="L8" i="88"/>
  <c r="K8" i="88"/>
  <c r="J8" i="88"/>
  <c r="I8" i="88"/>
  <c r="E8" i="88"/>
  <c r="D8" i="88"/>
  <c r="H8" i="88" s="1"/>
  <c r="Z7" i="88"/>
  <c r="Y7" i="88"/>
  <c r="X7" i="88"/>
  <c r="W7" i="88"/>
  <c r="V7" i="88"/>
  <c r="U7" i="88"/>
  <c r="T7" i="88"/>
  <c r="S7" i="88"/>
  <c r="R7" i="88"/>
  <c r="Q7" i="88"/>
  <c r="P7" i="88"/>
  <c r="O7" i="88"/>
  <c r="N7" i="88"/>
  <c r="M7" i="88"/>
  <c r="L7" i="88"/>
  <c r="K7" i="88"/>
  <c r="J7" i="88"/>
  <c r="I7" i="88"/>
  <c r="E7" i="88"/>
  <c r="D7" i="88"/>
  <c r="H7" i="88" s="1"/>
  <c r="Z6" i="88"/>
  <c r="Y6" i="88"/>
  <c r="X6" i="88"/>
  <c r="W6" i="88"/>
  <c r="V6" i="88"/>
  <c r="U6" i="88"/>
  <c r="T6" i="88"/>
  <c r="S6" i="88"/>
  <c r="R6" i="88"/>
  <c r="Q6" i="88"/>
  <c r="P6" i="88"/>
  <c r="O6" i="88"/>
  <c r="N6" i="88"/>
  <c r="M6" i="88"/>
  <c r="L6" i="88"/>
  <c r="K6" i="88"/>
  <c r="J6" i="88"/>
  <c r="I6" i="88"/>
  <c r="E6" i="88"/>
  <c r="D6" i="88"/>
  <c r="H6" i="88" s="1"/>
  <c r="Z5" i="88"/>
  <c r="Z23" i="88" s="1"/>
  <c r="Y5" i="88"/>
  <c r="Y23" i="88" s="1"/>
  <c r="X5" i="88"/>
  <c r="X23" i="88" s="1"/>
  <c r="W5" i="88"/>
  <c r="W23" i="88" s="1"/>
  <c r="V5" i="88"/>
  <c r="V23" i="88" s="1"/>
  <c r="U5" i="88"/>
  <c r="U23" i="88" s="1"/>
  <c r="T5" i="88"/>
  <c r="T23" i="88" s="1"/>
  <c r="S5" i="88"/>
  <c r="S23" i="88" s="1"/>
  <c r="R5" i="88"/>
  <c r="R23" i="88" s="1"/>
  <c r="Q5" i="88"/>
  <c r="Q23" i="88" s="1"/>
  <c r="P5" i="88"/>
  <c r="P23" i="88" s="1"/>
  <c r="O5" i="88"/>
  <c r="O23" i="88" s="1"/>
  <c r="N5" i="88"/>
  <c r="N23" i="88" s="1"/>
  <c r="M5" i="88"/>
  <c r="M23" i="88" s="1"/>
  <c r="L5" i="88"/>
  <c r="L23" i="88" s="1"/>
  <c r="K5" i="88"/>
  <c r="K23" i="88" s="1"/>
  <c r="J5" i="88"/>
  <c r="J23" i="88" s="1"/>
  <c r="I5" i="88"/>
  <c r="I23" i="88" s="1"/>
  <c r="E5" i="88"/>
  <c r="E23" i="88" s="1"/>
  <c r="D5" i="88"/>
  <c r="Z4" i="88"/>
  <c r="Z27" i="88" s="1"/>
  <c r="Y4" i="88"/>
  <c r="Y27" i="88" s="1"/>
  <c r="X4" i="88"/>
  <c r="X27" i="88" s="1"/>
  <c r="W4" i="88"/>
  <c r="W27" i="88" s="1"/>
  <c r="V4" i="88"/>
  <c r="V27" i="88" s="1"/>
  <c r="U4" i="88"/>
  <c r="U27" i="88" s="1"/>
  <c r="T4" i="88"/>
  <c r="T27" i="88" s="1"/>
  <c r="S4" i="88"/>
  <c r="S27" i="88" s="1"/>
  <c r="R4" i="88"/>
  <c r="R27" i="88" s="1"/>
  <c r="Q4" i="88"/>
  <c r="Q27" i="88" s="1"/>
  <c r="P4" i="88"/>
  <c r="P27" i="88" s="1"/>
  <c r="O4" i="88"/>
  <c r="O27" i="88" s="1"/>
  <c r="N4" i="88"/>
  <c r="N27" i="88" s="1"/>
  <c r="M4" i="88"/>
  <c r="M27" i="88" s="1"/>
  <c r="L4" i="88"/>
  <c r="L27" i="88" s="1"/>
  <c r="L30" i="88" s="1"/>
  <c r="K4" i="88"/>
  <c r="K27" i="88" s="1"/>
  <c r="K30" i="88" s="1"/>
  <c r="J4" i="88"/>
  <c r="J27" i="88" s="1"/>
  <c r="I4" i="88"/>
  <c r="I27" i="88" s="1"/>
  <c r="E4" i="88"/>
  <c r="E27" i="88" s="1"/>
  <c r="D4" i="88"/>
  <c r="H3" i="88"/>
  <c r="Z2" i="88"/>
  <c r="Z20" i="88" s="1"/>
  <c r="Y2" i="88"/>
  <c r="Y20" i="88" s="1"/>
  <c r="X2" i="88"/>
  <c r="X20" i="88" s="1"/>
  <c r="W2" i="88"/>
  <c r="W20" i="88" s="1"/>
  <c r="V2" i="88"/>
  <c r="V20" i="88" s="1"/>
  <c r="U2" i="88"/>
  <c r="U20" i="88" s="1"/>
  <c r="T2" i="88"/>
  <c r="T20" i="88" s="1"/>
  <c r="S2" i="88"/>
  <c r="S20" i="88" s="1"/>
  <c r="R2" i="88"/>
  <c r="R20" i="88" s="1"/>
  <c r="Q2" i="88"/>
  <c r="Q20" i="88" s="1"/>
  <c r="P2" i="88"/>
  <c r="P20" i="88" s="1"/>
  <c r="O2" i="88"/>
  <c r="O20" i="88" s="1"/>
  <c r="N2" i="88"/>
  <c r="N20" i="88" s="1"/>
  <c r="M2" i="88"/>
  <c r="M20" i="88" s="1"/>
  <c r="L2" i="88"/>
  <c r="L20" i="88" s="1"/>
  <c r="K2" i="88"/>
  <c r="K20" i="88" s="1"/>
  <c r="J2" i="88"/>
  <c r="J20" i="88" s="1"/>
  <c r="I2" i="88"/>
  <c r="I20" i="88" s="1"/>
  <c r="E2" i="88"/>
  <c r="E20" i="88" s="1"/>
  <c r="D2" i="88"/>
  <c r="U37" i="87"/>
  <c r="T37" i="87"/>
  <c r="S37" i="87"/>
  <c r="R37" i="87"/>
  <c r="Q37" i="87"/>
  <c r="P37" i="87"/>
  <c r="O37" i="87"/>
  <c r="N37" i="87"/>
  <c r="M37" i="87"/>
  <c r="L37" i="87"/>
  <c r="K37" i="87"/>
  <c r="J37" i="87"/>
  <c r="I37" i="87"/>
  <c r="H37" i="87"/>
  <c r="E37" i="87"/>
  <c r="D37" i="87"/>
  <c r="U36" i="87"/>
  <c r="T36" i="87"/>
  <c r="S36" i="87"/>
  <c r="R36" i="87"/>
  <c r="Q36" i="87"/>
  <c r="P36" i="87"/>
  <c r="O36" i="87"/>
  <c r="N36" i="87"/>
  <c r="M36" i="87"/>
  <c r="L36" i="87"/>
  <c r="K36" i="87"/>
  <c r="J36" i="87"/>
  <c r="I36" i="87"/>
  <c r="H36" i="87"/>
  <c r="E36" i="87"/>
  <c r="D36" i="87"/>
  <c r="U35" i="87"/>
  <c r="T35" i="87"/>
  <c r="S35" i="87"/>
  <c r="R35" i="87"/>
  <c r="Q35" i="87"/>
  <c r="P35" i="87"/>
  <c r="O35" i="87"/>
  <c r="N35" i="87"/>
  <c r="M35" i="87"/>
  <c r="L35" i="87"/>
  <c r="K35" i="87"/>
  <c r="J35" i="87"/>
  <c r="I35" i="87"/>
  <c r="E35" i="87"/>
  <c r="D35" i="87"/>
  <c r="H35" i="87" s="1"/>
  <c r="U34" i="87"/>
  <c r="T34" i="87"/>
  <c r="S34" i="87"/>
  <c r="R34" i="87"/>
  <c r="Q34" i="87"/>
  <c r="P34" i="87"/>
  <c r="O34" i="87"/>
  <c r="N34" i="87"/>
  <c r="M34" i="87"/>
  <c r="L34" i="87"/>
  <c r="K34" i="87"/>
  <c r="J34" i="87"/>
  <c r="I34" i="87"/>
  <c r="E34" i="87"/>
  <c r="D34" i="87"/>
  <c r="H34" i="87" s="1"/>
  <c r="U33" i="87"/>
  <c r="T33" i="87"/>
  <c r="S33" i="87"/>
  <c r="R33" i="87"/>
  <c r="Q33" i="87"/>
  <c r="P33" i="87"/>
  <c r="O33" i="87"/>
  <c r="N33" i="87"/>
  <c r="M33" i="87"/>
  <c r="L33" i="87"/>
  <c r="K33" i="87"/>
  <c r="J33" i="87"/>
  <c r="I33" i="87"/>
  <c r="E33" i="87"/>
  <c r="D33" i="87"/>
  <c r="H33" i="87" s="1"/>
  <c r="U32" i="87"/>
  <c r="T32" i="87"/>
  <c r="S32" i="87"/>
  <c r="R32" i="87"/>
  <c r="Q32" i="87"/>
  <c r="P32" i="87"/>
  <c r="O32" i="87"/>
  <c r="N32" i="87"/>
  <c r="M32" i="87"/>
  <c r="L32" i="87"/>
  <c r="K32" i="87"/>
  <c r="J32" i="87"/>
  <c r="I32" i="87"/>
  <c r="E32" i="87"/>
  <c r="D32" i="87"/>
  <c r="H32" i="87" s="1"/>
  <c r="U25" i="87"/>
  <c r="T25" i="87"/>
  <c r="S25" i="87"/>
  <c r="R25" i="87"/>
  <c r="Q25" i="87"/>
  <c r="P25" i="87"/>
  <c r="O25" i="87"/>
  <c r="N25" i="87"/>
  <c r="M25" i="87"/>
  <c r="L25" i="87"/>
  <c r="L29" i="87" s="1"/>
  <c r="K25" i="87"/>
  <c r="K29" i="87" s="1"/>
  <c r="J25" i="87"/>
  <c r="I25" i="87"/>
  <c r="E25" i="87"/>
  <c r="D25" i="87"/>
  <c r="H25" i="87" s="1"/>
  <c r="H29" i="87" s="1"/>
  <c r="U21" i="87"/>
  <c r="T21" i="87"/>
  <c r="S21" i="87"/>
  <c r="R21" i="87"/>
  <c r="Q21" i="87"/>
  <c r="P21" i="87"/>
  <c r="O21" i="87"/>
  <c r="N21" i="87"/>
  <c r="M21" i="87"/>
  <c r="L21" i="87"/>
  <c r="K21" i="87"/>
  <c r="J21" i="87"/>
  <c r="I21" i="87"/>
  <c r="E21" i="87"/>
  <c r="D21" i="87"/>
  <c r="H21" i="87" s="1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E16" i="87"/>
  <c r="D16" i="87"/>
  <c r="H16" i="87" s="1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E15" i="87"/>
  <c r="D15" i="87"/>
  <c r="H15" i="87" s="1"/>
  <c r="U14" i="87"/>
  <c r="T14" i="87"/>
  <c r="S14" i="87"/>
  <c r="R14" i="87"/>
  <c r="Q14" i="87"/>
  <c r="P14" i="87"/>
  <c r="O14" i="87"/>
  <c r="N14" i="87"/>
  <c r="M14" i="87"/>
  <c r="L14" i="87"/>
  <c r="K14" i="87"/>
  <c r="J14" i="87"/>
  <c r="I14" i="87"/>
  <c r="E14" i="87"/>
  <c r="D14" i="87"/>
  <c r="H14" i="87" s="1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E13" i="87"/>
  <c r="D13" i="87"/>
  <c r="H13" i="87" s="1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E12" i="87"/>
  <c r="D12" i="87"/>
  <c r="H12" i="87" s="1"/>
  <c r="U11" i="87"/>
  <c r="T11" i="87"/>
  <c r="S11" i="87"/>
  <c r="R11" i="87"/>
  <c r="Q11" i="87"/>
  <c r="P11" i="87"/>
  <c r="O11" i="87"/>
  <c r="N11" i="87"/>
  <c r="M11" i="87"/>
  <c r="L11" i="87"/>
  <c r="K11" i="87"/>
  <c r="J11" i="87"/>
  <c r="I11" i="87"/>
  <c r="E11" i="87"/>
  <c r="D11" i="87"/>
  <c r="H11" i="87" s="1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E9" i="87"/>
  <c r="D9" i="87"/>
  <c r="U8" i="87"/>
  <c r="T8" i="87"/>
  <c r="S8" i="87"/>
  <c r="R8" i="87"/>
  <c r="Q8" i="87"/>
  <c r="P8" i="87"/>
  <c r="O8" i="87"/>
  <c r="N8" i="87"/>
  <c r="M8" i="87"/>
  <c r="L8" i="87"/>
  <c r="K8" i="87"/>
  <c r="J8" i="87"/>
  <c r="I8" i="87"/>
  <c r="E8" i="87"/>
  <c r="D8" i="87"/>
  <c r="H8" i="87" s="1"/>
  <c r="U7" i="87"/>
  <c r="T7" i="87"/>
  <c r="S7" i="87"/>
  <c r="R7" i="87"/>
  <c r="Q7" i="87"/>
  <c r="P7" i="87"/>
  <c r="O7" i="87"/>
  <c r="N7" i="87"/>
  <c r="M7" i="87"/>
  <c r="L7" i="87"/>
  <c r="K7" i="87"/>
  <c r="J7" i="87"/>
  <c r="I7" i="87"/>
  <c r="E7" i="87"/>
  <c r="D7" i="87"/>
  <c r="H7" i="87" s="1"/>
  <c r="U6" i="87"/>
  <c r="T6" i="87"/>
  <c r="S6" i="87"/>
  <c r="R6" i="87"/>
  <c r="Q6" i="87"/>
  <c r="P6" i="87"/>
  <c r="O6" i="87"/>
  <c r="N6" i="87"/>
  <c r="M6" i="87"/>
  <c r="L6" i="87"/>
  <c r="K6" i="87"/>
  <c r="J6" i="87"/>
  <c r="I6" i="87"/>
  <c r="E6" i="87"/>
  <c r="D6" i="87"/>
  <c r="H6" i="87" s="1"/>
  <c r="U5" i="87"/>
  <c r="U23" i="87" s="1"/>
  <c r="T5" i="87"/>
  <c r="T23" i="87" s="1"/>
  <c r="S5" i="87"/>
  <c r="S23" i="87" s="1"/>
  <c r="R5" i="87"/>
  <c r="R23" i="87" s="1"/>
  <c r="Q5" i="87"/>
  <c r="Q23" i="87" s="1"/>
  <c r="P5" i="87"/>
  <c r="P23" i="87" s="1"/>
  <c r="O5" i="87"/>
  <c r="O23" i="87" s="1"/>
  <c r="N5" i="87"/>
  <c r="N23" i="87" s="1"/>
  <c r="M5" i="87"/>
  <c r="M23" i="87" s="1"/>
  <c r="L5" i="87"/>
  <c r="L23" i="87" s="1"/>
  <c r="K5" i="87"/>
  <c r="K23" i="87" s="1"/>
  <c r="J5" i="87"/>
  <c r="J23" i="87" s="1"/>
  <c r="I5" i="87"/>
  <c r="I23" i="87" s="1"/>
  <c r="E5" i="87"/>
  <c r="E23" i="87" s="1"/>
  <c r="D5" i="87"/>
  <c r="U4" i="87"/>
  <c r="U27" i="87" s="1"/>
  <c r="T4" i="87"/>
  <c r="T27" i="87" s="1"/>
  <c r="S4" i="87"/>
  <c r="S27" i="87" s="1"/>
  <c r="R4" i="87"/>
  <c r="R27" i="87" s="1"/>
  <c r="Q4" i="87"/>
  <c r="Q27" i="87" s="1"/>
  <c r="P4" i="87"/>
  <c r="P27" i="87" s="1"/>
  <c r="O4" i="87"/>
  <c r="O27" i="87" s="1"/>
  <c r="N4" i="87"/>
  <c r="N27" i="87" s="1"/>
  <c r="M4" i="87"/>
  <c r="M27" i="87" s="1"/>
  <c r="L4" i="87"/>
  <c r="L27" i="87" s="1"/>
  <c r="L30" i="87" s="1"/>
  <c r="K4" i="87"/>
  <c r="K27" i="87" s="1"/>
  <c r="K30" i="87" s="1"/>
  <c r="J4" i="87"/>
  <c r="J27" i="87" s="1"/>
  <c r="I4" i="87"/>
  <c r="I27" i="87" s="1"/>
  <c r="E4" i="87"/>
  <c r="E27" i="87" s="1"/>
  <c r="D4" i="87"/>
  <c r="H3" i="87"/>
  <c r="U2" i="87"/>
  <c r="U20" i="87" s="1"/>
  <c r="T2" i="87"/>
  <c r="T20" i="87" s="1"/>
  <c r="S2" i="87"/>
  <c r="S20" i="87" s="1"/>
  <c r="R2" i="87"/>
  <c r="R20" i="87" s="1"/>
  <c r="Q2" i="87"/>
  <c r="Q20" i="87" s="1"/>
  <c r="P2" i="87"/>
  <c r="P20" i="87" s="1"/>
  <c r="O2" i="87"/>
  <c r="O20" i="87" s="1"/>
  <c r="N2" i="87"/>
  <c r="N20" i="87" s="1"/>
  <c r="M2" i="87"/>
  <c r="M20" i="87" s="1"/>
  <c r="L2" i="87"/>
  <c r="L20" i="87" s="1"/>
  <c r="K2" i="87"/>
  <c r="K20" i="87" s="1"/>
  <c r="J2" i="87"/>
  <c r="J20" i="87" s="1"/>
  <c r="I2" i="87"/>
  <c r="I20" i="87" s="1"/>
  <c r="E2" i="87"/>
  <c r="E20" i="87" s="1"/>
  <c r="D2" i="87"/>
  <c r="Z37" i="86"/>
  <c r="Y37" i="86"/>
  <c r="X37" i="86"/>
  <c r="W37" i="86"/>
  <c r="V37" i="86"/>
  <c r="U37" i="86"/>
  <c r="T37" i="86"/>
  <c r="S37" i="86"/>
  <c r="R37" i="86"/>
  <c r="Q37" i="86"/>
  <c r="P37" i="86"/>
  <c r="O37" i="86"/>
  <c r="N37" i="86"/>
  <c r="M37" i="86"/>
  <c r="L37" i="86"/>
  <c r="K37" i="86"/>
  <c r="J37" i="86"/>
  <c r="I37" i="86"/>
  <c r="H37" i="86"/>
  <c r="E37" i="86"/>
  <c r="D37" i="86"/>
  <c r="Z36" i="86"/>
  <c r="Y36" i="86"/>
  <c r="X36" i="86"/>
  <c r="W36" i="86"/>
  <c r="V36" i="86"/>
  <c r="U36" i="86"/>
  <c r="T36" i="86"/>
  <c r="S36" i="86"/>
  <c r="R36" i="86"/>
  <c r="Q36" i="86"/>
  <c r="P36" i="86"/>
  <c r="O36" i="86"/>
  <c r="N36" i="86"/>
  <c r="M36" i="86"/>
  <c r="L36" i="86"/>
  <c r="K36" i="86"/>
  <c r="J36" i="86"/>
  <c r="I36" i="86"/>
  <c r="H36" i="86"/>
  <c r="E36" i="86"/>
  <c r="D36" i="86"/>
  <c r="Z35" i="86"/>
  <c r="Y35" i="86"/>
  <c r="X35" i="86"/>
  <c r="W35" i="86"/>
  <c r="V35" i="86"/>
  <c r="U35" i="86"/>
  <c r="T35" i="86"/>
  <c r="S35" i="86"/>
  <c r="R35" i="86"/>
  <c r="Q35" i="86"/>
  <c r="P35" i="86"/>
  <c r="O35" i="86"/>
  <c r="N35" i="86"/>
  <c r="M35" i="86"/>
  <c r="L35" i="86"/>
  <c r="K35" i="86"/>
  <c r="J35" i="86"/>
  <c r="I35" i="86"/>
  <c r="E35" i="86"/>
  <c r="D35" i="86"/>
  <c r="H35" i="86" s="1"/>
  <c r="Z34" i="86"/>
  <c r="Y34" i="86"/>
  <c r="X34" i="86"/>
  <c r="W34" i="86"/>
  <c r="V34" i="86"/>
  <c r="U34" i="86"/>
  <c r="T34" i="86"/>
  <c r="S34" i="86"/>
  <c r="R34" i="86"/>
  <c r="Q34" i="86"/>
  <c r="P34" i="86"/>
  <c r="O34" i="86"/>
  <c r="N34" i="86"/>
  <c r="M34" i="86"/>
  <c r="L34" i="86"/>
  <c r="K34" i="86"/>
  <c r="J34" i="86"/>
  <c r="I34" i="86"/>
  <c r="E34" i="86"/>
  <c r="D34" i="86"/>
  <c r="H34" i="86" s="1"/>
  <c r="Z33" i="86"/>
  <c r="Y33" i="86"/>
  <c r="X33" i="86"/>
  <c r="W33" i="86"/>
  <c r="V33" i="86"/>
  <c r="U33" i="86"/>
  <c r="T33" i="86"/>
  <c r="S33" i="86"/>
  <c r="R33" i="86"/>
  <c r="Q33" i="86"/>
  <c r="P33" i="86"/>
  <c r="O33" i="86"/>
  <c r="N33" i="86"/>
  <c r="M33" i="86"/>
  <c r="L33" i="86"/>
  <c r="K33" i="86"/>
  <c r="J33" i="86"/>
  <c r="I33" i="86"/>
  <c r="E33" i="86"/>
  <c r="D33" i="86"/>
  <c r="H33" i="86" s="1"/>
  <c r="Z32" i="86"/>
  <c r="Y32" i="86"/>
  <c r="X32" i="86"/>
  <c r="W32" i="86"/>
  <c r="V32" i="86"/>
  <c r="U32" i="86"/>
  <c r="T32" i="86"/>
  <c r="S32" i="86"/>
  <c r="R32" i="86"/>
  <c r="Q32" i="86"/>
  <c r="P32" i="86"/>
  <c r="O32" i="86"/>
  <c r="N32" i="86"/>
  <c r="M32" i="86"/>
  <c r="L32" i="86"/>
  <c r="K32" i="86"/>
  <c r="J32" i="86"/>
  <c r="I32" i="86"/>
  <c r="E32" i="86"/>
  <c r="D32" i="86"/>
  <c r="H32" i="86" s="1"/>
  <c r="Z25" i="86"/>
  <c r="Y25" i="86"/>
  <c r="X25" i="86"/>
  <c r="W25" i="86"/>
  <c r="V25" i="86"/>
  <c r="U25" i="86"/>
  <c r="T25" i="86"/>
  <c r="S25" i="86"/>
  <c r="R25" i="86"/>
  <c r="Q25" i="86"/>
  <c r="P25" i="86"/>
  <c r="O25" i="86"/>
  <c r="N25" i="86"/>
  <c r="M25" i="86"/>
  <c r="L25" i="86"/>
  <c r="L29" i="86" s="1"/>
  <c r="K25" i="86"/>
  <c r="K29" i="86" s="1"/>
  <c r="J25" i="86"/>
  <c r="I25" i="86"/>
  <c r="E25" i="86"/>
  <c r="D25" i="86"/>
  <c r="H25" i="86" s="1"/>
  <c r="H29" i="86" s="1"/>
  <c r="Z21" i="86"/>
  <c r="Y21" i="86"/>
  <c r="X21" i="86"/>
  <c r="W21" i="86"/>
  <c r="V21" i="86"/>
  <c r="U21" i="86"/>
  <c r="T21" i="86"/>
  <c r="S21" i="86"/>
  <c r="R21" i="86"/>
  <c r="Q21" i="86"/>
  <c r="P21" i="86"/>
  <c r="O21" i="86"/>
  <c r="N21" i="86"/>
  <c r="M21" i="86"/>
  <c r="L21" i="86"/>
  <c r="K21" i="86"/>
  <c r="J21" i="86"/>
  <c r="I21" i="86"/>
  <c r="E21" i="86"/>
  <c r="D21" i="86"/>
  <c r="Z16" i="86"/>
  <c r="Y16" i="86"/>
  <c r="X16" i="86"/>
  <c r="W16" i="86"/>
  <c r="V16" i="86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E16" i="86"/>
  <c r="D16" i="86"/>
  <c r="H16" i="86" s="1"/>
  <c r="Z15" i="86"/>
  <c r="Y15" i="86"/>
  <c r="X15" i="86"/>
  <c r="W15" i="86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E15" i="86"/>
  <c r="D15" i="86"/>
  <c r="H15" i="86" s="1"/>
  <c r="Z14" i="86"/>
  <c r="Y14" i="86"/>
  <c r="X14" i="86"/>
  <c r="W14" i="86"/>
  <c r="V14" i="86"/>
  <c r="U14" i="86"/>
  <c r="T14" i="86"/>
  <c r="S14" i="86"/>
  <c r="R14" i="86"/>
  <c r="Q14" i="86"/>
  <c r="P14" i="86"/>
  <c r="O14" i="86"/>
  <c r="N14" i="86"/>
  <c r="M14" i="86"/>
  <c r="L14" i="86"/>
  <c r="K14" i="86"/>
  <c r="J14" i="86"/>
  <c r="I14" i="86"/>
  <c r="E14" i="86"/>
  <c r="D14" i="86"/>
  <c r="H14" i="86" s="1"/>
  <c r="Z13" i="86"/>
  <c r="Y13" i="86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E13" i="86"/>
  <c r="D13" i="86"/>
  <c r="H13" i="86" s="1"/>
  <c r="Z12" i="86"/>
  <c r="Y12" i="86"/>
  <c r="X12" i="86"/>
  <c r="W12" i="86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E12" i="86"/>
  <c r="D12" i="86"/>
  <c r="H12" i="86" s="1"/>
  <c r="Z11" i="86"/>
  <c r="Y11" i="86"/>
  <c r="X11" i="86"/>
  <c r="W11" i="86"/>
  <c r="V11" i="86"/>
  <c r="U11" i="86"/>
  <c r="T11" i="86"/>
  <c r="S11" i="86"/>
  <c r="R11" i="86"/>
  <c r="Q11" i="86"/>
  <c r="P11" i="86"/>
  <c r="O11" i="86"/>
  <c r="N11" i="86"/>
  <c r="M11" i="86"/>
  <c r="L11" i="86"/>
  <c r="K11" i="86"/>
  <c r="J11" i="86"/>
  <c r="I11" i="86"/>
  <c r="E11" i="86"/>
  <c r="D11" i="86"/>
  <c r="H11" i="86" s="1"/>
  <c r="Z9" i="86"/>
  <c r="Y9" i="86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E9" i="86"/>
  <c r="D9" i="86"/>
  <c r="Z8" i="86"/>
  <c r="Y8" i="86"/>
  <c r="X8" i="86"/>
  <c r="W8" i="86"/>
  <c r="V8" i="86"/>
  <c r="U8" i="86"/>
  <c r="T8" i="86"/>
  <c r="S8" i="86"/>
  <c r="R8" i="86"/>
  <c r="Q8" i="86"/>
  <c r="P8" i="86"/>
  <c r="O8" i="86"/>
  <c r="N8" i="86"/>
  <c r="M8" i="86"/>
  <c r="L8" i="86"/>
  <c r="K8" i="86"/>
  <c r="J8" i="86"/>
  <c r="I8" i="86"/>
  <c r="E8" i="86"/>
  <c r="D8" i="86"/>
  <c r="H8" i="86" s="1"/>
  <c r="Z7" i="86"/>
  <c r="Y7" i="86"/>
  <c r="X7" i="86"/>
  <c r="W7" i="86"/>
  <c r="V7" i="86"/>
  <c r="U7" i="86"/>
  <c r="T7" i="86"/>
  <c r="S7" i="86"/>
  <c r="R7" i="86"/>
  <c r="Q7" i="86"/>
  <c r="P7" i="86"/>
  <c r="O7" i="86"/>
  <c r="N7" i="86"/>
  <c r="M7" i="86"/>
  <c r="L7" i="86"/>
  <c r="K7" i="86"/>
  <c r="J7" i="86"/>
  <c r="I7" i="86"/>
  <c r="E7" i="86"/>
  <c r="D7" i="86"/>
  <c r="H7" i="86" s="1"/>
  <c r="Z6" i="86"/>
  <c r="Y6" i="86"/>
  <c r="X6" i="86"/>
  <c r="W6" i="86"/>
  <c r="V6" i="86"/>
  <c r="U6" i="86"/>
  <c r="T6" i="86"/>
  <c r="S6" i="86"/>
  <c r="R6" i="86"/>
  <c r="Q6" i="86"/>
  <c r="P6" i="86"/>
  <c r="O6" i="86"/>
  <c r="N6" i="86"/>
  <c r="M6" i="86"/>
  <c r="L6" i="86"/>
  <c r="K6" i="86"/>
  <c r="J6" i="86"/>
  <c r="I6" i="86"/>
  <c r="E6" i="86"/>
  <c r="D6" i="86"/>
  <c r="H6" i="86" s="1"/>
  <c r="Z5" i="86"/>
  <c r="Z23" i="86" s="1"/>
  <c r="Y5" i="86"/>
  <c r="Y23" i="86" s="1"/>
  <c r="X5" i="86"/>
  <c r="X23" i="86" s="1"/>
  <c r="W5" i="86"/>
  <c r="W23" i="86" s="1"/>
  <c r="V5" i="86"/>
  <c r="V23" i="86" s="1"/>
  <c r="U5" i="86"/>
  <c r="U23" i="86" s="1"/>
  <c r="T5" i="86"/>
  <c r="T23" i="86" s="1"/>
  <c r="S5" i="86"/>
  <c r="S23" i="86" s="1"/>
  <c r="R5" i="86"/>
  <c r="R23" i="86" s="1"/>
  <c r="Q5" i="86"/>
  <c r="Q23" i="86" s="1"/>
  <c r="P5" i="86"/>
  <c r="P23" i="86" s="1"/>
  <c r="O5" i="86"/>
  <c r="O23" i="86" s="1"/>
  <c r="N5" i="86"/>
  <c r="N23" i="86" s="1"/>
  <c r="M5" i="86"/>
  <c r="M23" i="86" s="1"/>
  <c r="L5" i="86"/>
  <c r="L23" i="86" s="1"/>
  <c r="K5" i="86"/>
  <c r="K23" i="86" s="1"/>
  <c r="J5" i="86"/>
  <c r="J23" i="86" s="1"/>
  <c r="I5" i="86"/>
  <c r="I23" i="86" s="1"/>
  <c r="E5" i="86"/>
  <c r="E23" i="86" s="1"/>
  <c r="D5" i="86"/>
  <c r="Z4" i="86"/>
  <c r="Z27" i="86" s="1"/>
  <c r="Y4" i="86"/>
  <c r="Y27" i="86" s="1"/>
  <c r="X4" i="86"/>
  <c r="X27" i="86" s="1"/>
  <c r="W4" i="86"/>
  <c r="W27" i="86" s="1"/>
  <c r="V4" i="86"/>
  <c r="V27" i="86" s="1"/>
  <c r="U4" i="86"/>
  <c r="U27" i="86" s="1"/>
  <c r="T4" i="86"/>
  <c r="T27" i="86" s="1"/>
  <c r="S4" i="86"/>
  <c r="S27" i="86" s="1"/>
  <c r="R4" i="86"/>
  <c r="R27" i="86" s="1"/>
  <c r="Q4" i="86"/>
  <c r="Q27" i="86" s="1"/>
  <c r="P4" i="86"/>
  <c r="P27" i="86" s="1"/>
  <c r="O4" i="86"/>
  <c r="O27" i="86" s="1"/>
  <c r="N4" i="86"/>
  <c r="N27" i="86" s="1"/>
  <c r="M4" i="86"/>
  <c r="M27" i="86" s="1"/>
  <c r="L4" i="86"/>
  <c r="L27" i="86" s="1"/>
  <c r="L30" i="86" s="1"/>
  <c r="K4" i="86"/>
  <c r="K27" i="86" s="1"/>
  <c r="K30" i="86" s="1"/>
  <c r="J4" i="86"/>
  <c r="J27" i="86" s="1"/>
  <c r="I4" i="86"/>
  <c r="I27" i="86" s="1"/>
  <c r="E4" i="86"/>
  <c r="E27" i="86" s="1"/>
  <c r="D4" i="86"/>
  <c r="H3" i="86"/>
  <c r="Z2" i="86"/>
  <c r="Z20" i="86" s="1"/>
  <c r="Y2" i="86"/>
  <c r="Y20" i="86" s="1"/>
  <c r="X2" i="86"/>
  <c r="X20" i="86" s="1"/>
  <c r="W2" i="86"/>
  <c r="W20" i="86" s="1"/>
  <c r="V2" i="86"/>
  <c r="V20" i="86" s="1"/>
  <c r="U2" i="86"/>
  <c r="U20" i="86" s="1"/>
  <c r="T2" i="86"/>
  <c r="T20" i="86" s="1"/>
  <c r="S2" i="86"/>
  <c r="S20" i="86" s="1"/>
  <c r="R2" i="86"/>
  <c r="R20" i="86" s="1"/>
  <c r="Q2" i="86"/>
  <c r="Q20" i="86" s="1"/>
  <c r="P2" i="86"/>
  <c r="P20" i="86" s="1"/>
  <c r="O2" i="86"/>
  <c r="O20" i="86" s="1"/>
  <c r="N2" i="86"/>
  <c r="N20" i="86" s="1"/>
  <c r="M2" i="86"/>
  <c r="M20" i="86" s="1"/>
  <c r="L2" i="86"/>
  <c r="L20" i="86" s="1"/>
  <c r="K2" i="86"/>
  <c r="K20" i="86" s="1"/>
  <c r="J2" i="86"/>
  <c r="J20" i="86" s="1"/>
  <c r="I2" i="86"/>
  <c r="I20" i="86" s="1"/>
  <c r="E2" i="86"/>
  <c r="D2" i="86"/>
  <c r="V37" i="85"/>
  <c r="U37" i="85"/>
  <c r="T37" i="85"/>
  <c r="S37" i="85"/>
  <c r="R37" i="85"/>
  <c r="Q37" i="85"/>
  <c r="P37" i="85"/>
  <c r="O37" i="85"/>
  <c r="N37" i="85"/>
  <c r="M37" i="85"/>
  <c r="L37" i="85"/>
  <c r="K37" i="85"/>
  <c r="J37" i="85"/>
  <c r="I37" i="85"/>
  <c r="H37" i="85"/>
  <c r="E37" i="85"/>
  <c r="D37" i="85"/>
  <c r="V36" i="85"/>
  <c r="U36" i="85"/>
  <c r="T36" i="85"/>
  <c r="S36" i="85"/>
  <c r="R36" i="85"/>
  <c r="Q36" i="85"/>
  <c r="P36" i="85"/>
  <c r="O36" i="85"/>
  <c r="N36" i="85"/>
  <c r="M36" i="85"/>
  <c r="L36" i="85"/>
  <c r="K36" i="85"/>
  <c r="J36" i="85"/>
  <c r="I36" i="85"/>
  <c r="H36" i="85"/>
  <c r="E36" i="85"/>
  <c r="D36" i="85"/>
  <c r="V35" i="85"/>
  <c r="U35" i="85"/>
  <c r="T35" i="85"/>
  <c r="S35" i="85"/>
  <c r="R35" i="85"/>
  <c r="Q35" i="85"/>
  <c r="P35" i="85"/>
  <c r="O35" i="85"/>
  <c r="N35" i="85"/>
  <c r="M35" i="85"/>
  <c r="L35" i="85"/>
  <c r="K35" i="85"/>
  <c r="J35" i="85"/>
  <c r="I35" i="85"/>
  <c r="E35" i="85"/>
  <c r="D35" i="85"/>
  <c r="H35" i="85" s="1"/>
  <c r="V34" i="85"/>
  <c r="U34" i="85"/>
  <c r="T34" i="85"/>
  <c r="S34" i="85"/>
  <c r="R34" i="85"/>
  <c r="Q34" i="85"/>
  <c r="P34" i="85"/>
  <c r="O34" i="85"/>
  <c r="N34" i="85"/>
  <c r="M34" i="85"/>
  <c r="L34" i="85"/>
  <c r="K34" i="85"/>
  <c r="J34" i="85"/>
  <c r="I34" i="85"/>
  <c r="E34" i="85"/>
  <c r="D34" i="85"/>
  <c r="H34" i="85" s="1"/>
  <c r="V33" i="85"/>
  <c r="U33" i="85"/>
  <c r="T33" i="85"/>
  <c r="S33" i="85"/>
  <c r="R33" i="85"/>
  <c r="Q33" i="85"/>
  <c r="P33" i="85"/>
  <c r="O33" i="85"/>
  <c r="N33" i="85"/>
  <c r="M33" i="85"/>
  <c r="L33" i="85"/>
  <c r="K33" i="85"/>
  <c r="J33" i="85"/>
  <c r="I33" i="85"/>
  <c r="E33" i="85"/>
  <c r="D33" i="85"/>
  <c r="H33" i="85" s="1"/>
  <c r="V32" i="85"/>
  <c r="U32" i="85"/>
  <c r="T32" i="85"/>
  <c r="S32" i="85"/>
  <c r="R32" i="85"/>
  <c r="Q32" i="85"/>
  <c r="P32" i="85"/>
  <c r="O32" i="85"/>
  <c r="N32" i="85"/>
  <c r="M32" i="85"/>
  <c r="L32" i="85"/>
  <c r="K32" i="85"/>
  <c r="J32" i="85"/>
  <c r="I32" i="85"/>
  <c r="E32" i="85"/>
  <c r="D32" i="85"/>
  <c r="H32" i="85" s="1"/>
  <c r="V25" i="85"/>
  <c r="U25" i="85"/>
  <c r="T25" i="85"/>
  <c r="S25" i="85"/>
  <c r="R25" i="85"/>
  <c r="Q25" i="85"/>
  <c r="P25" i="85"/>
  <c r="O25" i="85"/>
  <c r="N25" i="85"/>
  <c r="M25" i="85"/>
  <c r="L25" i="85"/>
  <c r="L29" i="85" s="1"/>
  <c r="K25" i="85"/>
  <c r="K29" i="85" s="1"/>
  <c r="J25" i="85"/>
  <c r="I25" i="85"/>
  <c r="E25" i="85"/>
  <c r="D25" i="85"/>
  <c r="H25" i="85" s="1"/>
  <c r="H29" i="85" s="1"/>
  <c r="V21" i="85"/>
  <c r="U21" i="85"/>
  <c r="T21" i="85"/>
  <c r="S21" i="85"/>
  <c r="R21" i="85"/>
  <c r="Q21" i="85"/>
  <c r="P21" i="85"/>
  <c r="O21" i="85"/>
  <c r="N21" i="85"/>
  <c r="M21" i="85"/>
  <c r="L21" i="85"/>
  <c r="K21" i="85"/>
  <c r="J21" i="85"/>
  <c r="I21" i="85"/>
  <c r="E21" i="85"/>
  <c r="D21" i="85"/>
  <c r="V16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E16" i="85"/>
  <c r="D16" i="85"/>
  <c r="H16" i="85" s="1"/>
  <c r="V15" i="85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E15" i="85"/>
  <c r="D15" i="85"/>
  <c r="H15" i="85" s="1"/>
  <c r="V14" i="85"/>
  <c r="U14" i="85"/>
  <c r="T14" i="85"/>
  <c r="S14" i="85"/>
  <c r="R14" i="85"/>
  <c r="Q14" i="85"/>
  <c r="P14" i="85"/>
  <c r="O14" i="85"/>
  <c r="N14" i="85"/>
  <c r="M14" i="85"/>
  <c r="L14" i="85"/>
  <c r="K14" i="85"/>
  <c r="J14" i="85"/>
  <c r="I14" i="85"/>
  <c r="E14" i="85"/>
  <c r="D14" i="85"/>
  <c r="H14" i="85" s="1"/>
  <c r="V13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E13" i="85"/>
  <c r="D13" i="85"/>
  <c r="H13" i="85" s="1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E12" i="85"/>
  <c r="D12" i="85"/>
  <c r="H12" i="85" s="1"/>
  <c r="V11" i="85"/>
  <c r="U11" i="85"/>
  <c r="T11" i="85"/>
  <c r="S11" i="85"/>
  <c r="R11" i="85"/>
  <c r="Q11" i="85"/>
  <c r="P11" i="85"/>
  <c r="O11" i="85"/>
  <c r="N11" i="85"/>
  <c r="M11" i="85"/>
  <c r="L11" i="85"/>
  <c r="K11" i="85"/>
  <c r="J11" i="85"/>
  <c r="I11" i="85"/>
  <c r="E11" i="85"/>
  <c r="D11" i="85"/>
  <c r="H11" i="85" s="1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E9" i="85"/>
  <c r="D9" i="85"/>
  <c r="V8" i="85"/>
  <c r="U8" i="85"/>
  <c r="T8" i="85"/>
  <c r="S8" i="85"/>
  <c r="R8" i="85"/>
  <c r="Q8" i="85"/>
  <c r="P8" i="85"/>
  <c r="O8" i="85"/>
  <c r="N8" i="85"/>
  <c r="M8" i="85"/>
  <c r="L8" i="85"/>
  <c r="K8" i="85"/>
  <c r="J8" i="85"/>
  <c r="I8" i="85"/>
  <c r="E8" i="85"/>
  <c r="D8" i="85"/>
  <c r="H8" i="85" s="1"/>
  <c r="V7" i="85"/>
  <c r="U7" i="85"/>
  <c r="T7" i="85"/>
  <c r="S7" i="85"/>
  <c r="R7" i="85"/>
  <c r="Q7" i="85"/>
  <c r="P7" i="85"/>
  <c r="O7" i="85"/>
  <c r="N7" i="85"/>
  <c r="M7" i="85"/>
  <c r="L7" i="85"/>
  <c r="K7" i="85"/>
  <c r="J7" i="85"/>
  <c r="I7" i="85"/>
  <c r="E7" i="85"/>
  <c r="D7" i="85"/>
  <c r="H7" i="85" s="1"/>
  <c r="V6" i="85"/>
  <c r="U6" i="85"/>
  <c r="T6" i="85"/>
  <c r="S6" i="85"/>
  <c r="R6" i="85"/>
  <c r="Q6" i="85"/>
  <c r="P6" i="85"/>
  <c r="O6" i="85"/>
  <c r="N6" i="85"/>
  <c r="M6" i="85"/>
  <c r="L6" i="85"/>
  <c r="K6" i="85"/>
  <c r="J6" i="85"/>
  <c r="I6" i="85"/>
  <c r="E6" i="85"/>
  <c r="D6" i="85"/>
  <c r="H6" i="85" s="1"/>
  <c r="V5" i="85"/>
  <c r="V23" i="85" s="1"/>
  <c r="U5" i="85"/>
  <c r="U23" i="85" s="1"/>
  <c r="T5" i="85"/>
  <c r="T23" i="85" s="1"/>
  <c r="S5" i="85"/>
  <c r="S23" i="85" s="1"/>
  <c r="R5" i="85"/>
  <c r="R23" i="85" s="1"/>
  <c r="Q5" i="85"/>
  <c r="Q23" i="85" s="1"/>
  <c r="P5" i="85"/>
  <c r="P23" i="85" s="1"/>
  <c r="O5" i="85"/>
  <c r="O23" i="85" s="1"/>
  <c r="N5" i="85"/>
  <c r="N23" i="85" s="1"/>
  <c r="M5" i="85"/>
  <c r="M23" i="85" s="1"/>
  <c r="L5" i="85"/>
  <c r="L23" i="85" s="1"/>
  <c r="K5" i="85"/>
  <c r="K23" i="85" s="1"/>
  <c r="J5" i="85"/>
  <c r="J23" i="85" s="1"/>
  <c r="I5" i="85"/>
  <c r="I23" i="85" s="1"/>
  <c r="E5" i="85"/>
  <c r="E23" i="85" s="1"/>
  <c r="D5" i="85"/>
  <c r="V4" i="85"/>
  <c r="V27" i="85" s="1"/>
  <c r="U4" i="85"/>
  <c r="U27" i="85" s="1"/>
  <c r="T4" i="85"/>
  <c r="T27" i="85" s="1"/>
  <c r="S4" i="85"/>
  <c r="S27" i="85" s="1"/>
  <c r="R4" i="85"/>
  <c r="R27" i="85" s="1"/>
  <c r="Q4" i="85"/>
  <c r="Q27" i="85" s="1"/>
  <c r="P4" i="85"/>
  <c r="P27" i="85" s="1"/>
  <c r="O4" i="85"/>
  <c r="O27" i="85" s="1"/>
  <c r="N4" i="85"/>
  <c r="N27" i="85" s="1"/>
  <c r="M4" i="85"/>
  <c r="M27" i="85" s="1"/>
  <c r="L4" i="85"/>
  <c r="L27" i="85" s="1"/>
  <c r="L30" i="85" s="1"/>
  <c r="K4" i="85"/>
  <c r="K27" i="85" s="1"/>
  <c r="K30" i="85" s="1"/>
  <c r="J4" i="85"/>
  <c r="J27" i="85" s="1"/>
  <c r="I4" i="85"/>
  <c r="I27" i="85" s="1"/>
  <c r="E4" i="85"/>
  <c r="E27" i="85" s="1"/>
  <c r="D4" i="85"/>
  <c r="H3" i="85"/>
  <c r="V2" i="85"/>
  <c r="V20" i="85" s="1"/>
  <c r="U2" i="85"/>
  <c r="U20" i="85" s="1"/>
  <c r="T2" i="85"/>
  <c r="T20" i="85" s="1"/>
  <c r="S2" i="85"/>
  <c r="S20" i="85" s="1"/>
  <c r="R2" i="85"/>
  <c r="R20" i="85" s="1"/>
  <c r="Q2" i="85"/>
  <c r="Q20" i="85" s="1"/>
  <c r="P2" i="85"/>
  <c r="P20" i="85" s="1"/>
  <c r="O2" i="85"/>
  <c r="O20" i="85" s="1"/>
  <c r="N2" i="85"/>
  <c r="N20" i="85" s="1"/>
  <c r="M2" i="85"/>
  <c r="M20" i="85" s="1"/>
  <c r="L2" i="85"/>
  <c r="L20" i="85" s="1"/>
  <c r="K2" i="85"/>
  <c r="K20" i="85" s="1"/>
  <c r="J2" i="85"/>
  <c r="J20" i="85" s="1"/>
  <c r="I2" i="85"/>
  <c r="I20" i="85" s="1"/>
  <c r="E2" i="85"/>
  <c r="D2" i="85"/>
  <c r="H2" i="85" s="1"/>
  <c r="Z37" i="84"/>
  <c r="Y37" i="84"/>
  <c r="X37" i="84"/>
  <c r="W37" i="84"/>
  <c r="V37" i="84"/>
  <c r="U37" i="84"/>
  <c r="T37" i="84"/>
  <c r="S37" i="84"/>
  <c r="R37" i="84"/>
  <c r="Q37" i="84"/>
  <c r="P37" i="84"/>
  <c r="O37" i="84"/>
  <c r="N37" i="84"/>
  <c r="M37" i="84"/>
  <c r="L37" i="84"/>
  <c r="K37" i="84"/>
  <c r="J37" i="84"/>
  <c r="I37" i="84"/>
  <c r="H37" i="84"/>
  <c r="E37" i="84"/>
  <c r="D37" i="84"/>
  <c r="Z36" i="84"/>
  <c r="Y36" i="84"/>
  <c r="X36" i="84"/>
  <c r="W36" i="84"/>
  <c r="V36" i="84"/>
  <c r="U36" i="84"/>
  <c r="T36" i="84"/>
  <c r="S36" i="84"/>
  <c r="R36" i="84"/>
  <c r="Q36" i="84"/>
  <c r="P36" i="84"/>
  <c r="O36" i="84"/>
  <c r="N36" i="84"/>
  <c r="M36" i="84"/>
  <c r="L36" i="84"/>
  <c r="K36" i="84"/>
  <c r="J36" i="84"/>
  <c r="I36" i="84"/>
  <c r="H36" i="84"/>
  <c r="E36" i="84"/>
  <c r="D36" i="84"/>
  <c r="Z35" i="84"/>
  <c r="Y35" i="84"/>
  <c r="X35" i="84"/>
  <c r="W35" i="84"/>
  <c r="V35" i="84"/>
  <c r="U35" i="84"/>
  <c r="T35" i="84"/>
  <c r="S35" i="84"/>
  <c r="R35" i="84"/>
  <c r="Q35" i="84"/>
  <c r="P35" i="84"/>
  <c r="O35" i="84"/>
  <c r="N35" i="84"/>
  <c r="M35" i="84"/>
  <c r="L35" i="84"/>
  <c r="K35" i="84"/>
  <c r="J35" i="84"/>
  <c r="I35" i="84"/>
  <c r="E35" i="84"/>
  <c r="D35" i="84"/>
  <c r="H35" i="84" s="1"/>
  <c r="Z34" i="84"/>
  <c r="Y34" i="84"/>
  <c r="X34" i="84"/>
  <c r="W34" i="84"/>
  <c r="V34" i="84"/>
  <c r="U34" i="84"/>
  <c r="T34" i="84"/>
  <c r="S34" i="84"/>
  <c r="R34" i="84"/>
  <c r="Q34" i="84"/>
  <c r="P34" i="84"/>
  <c r="O34" i="84"/>
  <c r="N34" i="84"/>
  <c r="M34" i="84"/>
  <c r="L34" i="84"/>
  <c r="K34" i="84"/>
  <c r="J34" i="84"/>
  <c r="I34" i="84"/>
  <c r="E34" i="84"/>
  <c r="D34" i="84"/>
  <c r="H34" i="84" s="1"/>
  <c r="Z33" i="84"/>
  <c r="Y33" i="84"/>
  <c r="X33" i="84"/>
  <c r="W33" i="84"/>
  <c r="V33" i="84"/>
  <c r="U33" i="84"/>
  <c r="T33" i="84"/>
  <c r="S33" i="84"/>
  <c r="R33" i="84"/>
  <c r="Q33" i="84"/>
  <c r="P33" i="84"/>
  <c r="O33" i="84"/>
  <c r="N33" i="84"/>
  <c r="M33" i="84"/>
  <c r="L33" i="84"/>
  <c r="K33" i="84"/>
  <c r="J33" i="84"/>
  <c r="I33" i="84"/>
  <c r="E33" i="84"/>
  <c r="D33" i="84"/>
  <c r="H33" i="84" s="1"/>
  <c r="Z32" i="84"/>
  <c r="Y32" i="84"/>
  <c r="X32" i="84"/>
  <c r="W32" i="84"/>
  <c r="V32" i="84"/>
  <c r="U32" i="84"/>
  <c r="T32" i="84"/>
  <c r="S32" i="84"/>
  <c r="R32" i="84"/>
  <c r="Q32" i="84"/>
  <c r="P32" i="84"/>
  <c r="O32" i="84"/>
  <c r="N32" i="84"/>
  <c r="M32" i="84"/>
  <c r="L32" i="84"/>
  <c r="K32" i="84"/>
  <c r="J32" i="84"/>
  <c r="I32" i="84"/>
  <c r="E32" i="84"/>
  <c r="D32" i="84"/>
  <c r="H32" i="84" s="1"/>
  <c r="Z25" i="84"/>
  <c r="Y25" i="84"/>
  <c r="X25" i="84"/>
  <c r="W25" i="84"/>
  <c r="V25" i="84"/>
  <c r="U25" i="84"/>
  <c r="T25" i="84"/>
  <c r="S25" i="84"/>
  <c r="R25" i="84"/>
  <c r="Q25" i="84"/>
  <c r="P25" i="84"/>
  <c r="O25" i="84"/>
  <c r="N25" i="84"/>
  <c r="M25" i="84"/>
  <c r="L25" i="84"/>
  <c r="L29" i="84" s="1"/>
  <c r="K25" i="84"/>
  <c r="K29" i="84" s="1"/>
  <c r="J25" i="84"/>
  <c r="I25" i="84"/>
  <c r="E25" i="84"/>
  <c r="D25" i="84"/>
  <c r="H25" i="84" s="1"/>
  <c r="H29" i="84" s="1"/>
  <c r="Z21" i="84"/>
  <c r="Y21" i="84"/>
  <c r="X21" i="84"/>
  <c r="W21" i="84"/>
  <c r="V21" i="84"/>
  <c r="U21" i="84"/>
  <c r="T21" i="84"/>
  <c r="S21" i="84"/>
  <c r="R21" i="84"/>
  <c r="Q21" i="84"/>
  <c r="P21" i="84"/>
  <c r="O21" i="84"/>
  <c r="N21" i="84"/>
  <c r="M21" i="84"/>
  <c r="L21" i="84"/>
  <c r="K21" i="84"/>
  <c r="J21" i="84"/>
  <c r="I21" i="84"/>
  <c r="E21" i="84"/>
  <c r="D21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E16" i="84"/>
  <c r="D16" i="84"/>
  <c r="H16" i="84" s="1"/>
  <c r="Z15" i="84"/>
  <c r="Y15" i="84"/>
  <c r="X15" i="84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E15" i="84"/>
  <c r="D15" i="84"/>
  <c r="H15" i="84" s="1"/>
  <c r="Z14" i="84"/>
  <c r="Y14" i="84"/>
  <c r="X14" i="84"/>
  <c r="W14" i="84"/>
  <c r="V14" i="84"/>
  <c r="U14" i="84"/>
  <c r="T14" i="84"/>
  <c r="S14" i="84"/>
  <c r="R14" i="84"/>
  <c r="Q14" i="84"/>
  <c r="P14" i="84"/>
  <c r="O14" i="84"/>
  <c r="N14" i="84"/>
  <c r="M14" i="84"/>
  <c r="L14" i="84"/>
  <c r="K14" i="84"/>
  <c r="J14" i="84"/>
  <c r="I14" i="84"/>
  <c r="E14" i="84"/>
  <c r="D14" i="84"/>
  <c r="H14" i="84" s="1"/>
  <c r="Z13" i="84"/>
  <c r="Y13" i="84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E13" i="84"/>
  <c r="D13" i="84"/>
  <c r="H13" i="84" s="1"/>
  <c r="Z12" i="84"/>
  <c r="Y12" i="84"/>
  <c r="X12" i="84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E12" i="84"/>
  <c r="D12" i="84"/>
  <c r="H12" i="84" s="1"/>
  <c r="Z11" i="84"/>
  <c r="Y11" i="84"/>
  <c r="X11" i="84"/>
  <c r="W11" i="84"/>
  <c r="V11" i="84"/>
  <c r="U11" i="84"/>
  <c r="T11" i="84"/>
  <c r="S11" i="84"/>
  <c r="R11" i="84"/>
  <c r="Q11" i="84"/>
  <c r="P11" i="84"/>
  <c r="O11" i="84"/>
  <c r="N11" i="84"/>
  <c r="M11" i="84"/>
  <c r="L11" i="84"/>
  <c r="K11" i="84"/>
  <c r="J11" i="84"/>
  <c r="I11" i="84"/>
  <c r="E11" i="84"/>
  <c r="D11" i="84"/>
  <c r="H11" i="84" s="1"/>
  <c r="Z9" i="84"/>
  <c r="Y9" i="84"/>
  <c r="X9" i="84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E9" i="84"/>
  <c r="D9" i="84"/>
  <c r="Z8" i="84"/>
  <c r="Y8" i="84"/>
  <c r="X8" i="84"/>
  <c r="W8" i="84"/>
  <c r="V8" i="84"/>
  <c r="U8" i="84"/>
  <c r="T8" i="84"/>
  <c r="S8" i="84"/>
  <c r="R8" i="84"/>
  <c r="Q8" i="84"/>
  <c r="P8" i="84"/>
  <c r="O8" i="84"/>
  <c r="N8" i="84"/>
  <c r="M8" i="84"/>
  <c r="L8" i="84"/>
  <c r="K8" i="84"/>
  <c r="J8" i="84"/>
  <c r="I8" i="84"/>
  <c r="E8" i="84"/>
  <c r="D8" i="84"/>
  <c r="H8" i="84" s="1"/>
  <c r="Z7" i="84"/>
  <c r="Y7" i="84"/>
  <c r="X7" i="84"/>
  <c r="W7" i="84"/>
  <c r="V7" i="84"/>
  <c r="U7" i="84"/>
  <c r="T7" i="84"/>
  <c r="S7" i="84"/>
  <c r="R7" i="84"/>
  <c r="Q7" i="84"/>
  <c r="P7" i="84"/>
  <c r="O7" i="84"/>
  <c r="N7" i="84"/>
  <c r="M7" i="84"/>
  <c r="L7" i="84"/>
  <c r="K7" i="84"/>
  <c r="J7" i="84"/>
  <c r="I7" i="84"/>
  <c r="E7" i="84"/>
  <c r="D7" i="84"/>
  <c r="H7" i="84" s="1"/>
  <c r="Z6" i="84"/>
  <c r="Y6" i="84"/>
  <c r="X6" i="84"/>
  <c r="W6" i="84"/>
  <c r="V6" i="84"/>
  <c r="U6" i="84"/>
  <c r="T6" i="84"/>
  <c r="S6" i="84"/>
  <c r="R6" i="84"/>
  <c r="Q6" i="84"/>
  <c r="P6" i="84"/>
  <c r="O6" i="84"/>
  <c r="N6" i="84"/>
  <c r="M6" i="84"/>
  <c r="L6" i="84"/>
  <c r="K6" i="84"/>
  <c r="J6" i="84"/>
  <c r="I6" i="84"/>
  <c r="E6" i="84"/>
  <c r="D6" i="84"/>
  <c r="H6" i="84" s="1"/>
  <c r="Z5" i="84"/>
  <c r="Z23" i="84" s="1"/>
  <c r="Y5" i="84"/>
  <c r="Y23" i="84" s="1"/>
  <c r="X5" i="84"/>
  <c r="X23" i="84" s="1"/>
  <c r="W5" i="84"/>
  <c r="W23" i="84" s="1"/>
  <c r="V5" i="84"/>
  <c r="V23" i="84" s="1"/>
  <c r="U5" i="84"/>
  <c r="U23" i="84" s="1"/>
  <c r="T5" i="84"/>
  <c r="T23" i="84" s="1"/>
  <c r="S5" i="84"/>
  <c r="S23" i="84" s="1"/>
  <c r="R5" i="84"/>
  <c r="R23" i="84" s="1"/>
  <c r="Q5" i="84"/>
  <c r="Q23" i="84" s="1"/>
  <c r="P5" i="84"/>
  <c r="P23" i="84" s="1"/>
  <c r="O5" i="84"/>
  <c r="O23" i="84" s="1"/>
  <c r="N5" i="84"/>
  <c r="N23" i="84" s="1"/>
  <c r="M5" i="84"/>
  <c r="M23" i="84" s="1"/>
  <c r="L5" i="84"/>
  <c r="L23" i="84" s="1"/>
  <c r="K5" i="84"/>
  <c r="K23" i="84" s="1"/>
  <c r="J5" i="84"/>
  <c r="J23" i="84" s="1"/>
  <c r="I5" i="84"/>
  <c r="I23" i="84" s="1"/>
  <c r="E5" i="84"/>
  <c r="E23" i="84" s="1"/>
  <c r="D5" i="84"/>
  <c r="Z4" i="84"/>
  <c r="Z27" i="84" s="1"/>
  <c r="Y4" i="84"/>
  <c r="Y27" i="84" s="1"/>
  <c r="X4" i="84"/>
  <c r="X27" i="84" s="1"/>
  <c r="W4" i="84"/>
  <c r="W27" i="84" s="1"/>
  <c r="V4" i="84"/>
  <c r="V27" i="84" s="1"/>
  <c r="U4" i="84"/>
  <c r="U27" i="84" s="1"/>
  <c r="T4" i="84"/>
  <c r="T27" i="84" s="1"/>
  <c r="S4" i="84"/>
  <c r="S27" i="84" s="1"/>
  <c r="R4" i="84"/>
  <c r="R27" i="84" s="1"/>
  <c r="Q4" i="84"/>
  <c r="Q27" i="84" s="1"/>
  <c r="P4" i="84"/>
  <c r="P27" i="84" s="1"/>
  <c r="O4" i="84"/>
  <c r="O27" i="84" s="1"/>
  <c r="N4" i="84"/>
  <c r="N27" i="84" s="1"/>
  <c r="M4" i="84"/>
  <c r="M27" i="84" s="1"/>
  <c r="L4" i="84"/>
  <c r="L27" i="84" s="1"/>
  <c r="L30" i="84" s="1"/>
  <c r="K4" i="84"/>
  <c r="K27" i="84" s="1"/>
  <c r="K30" i="84" s="1"/>
  <c r="J4" i="84"/>
  <c r="J27" i="84" s="1"/>
  <c r="I4" i="84"/>
  <c r="I27" i="84" s="1"/>
  <c r="E4" i="84"/>
  <c r="E27" i="84" s="1"/>
  <c r="D4" i="84"/>
  <c r="H3" i="84"/>
  <c r="Z2" i="84"/>
  <c r="Z20" i="84" s="1"/>
  <c r="Y2" i="84"/>
  <c r="Y20" i="84" s="1"/>
  <c r="X2" i="84"/>
  <c r="X20" i="84" s="1"/>
  <c r="W2" i="84"/>
  <c r="W20" i="84" s="1"/>
  <c r="V2" i="84"/>
  <c r="V20" i="84" s="1"/>
  <c r="U2" i="84"/>
  <c r="U20" i="84" s="1"/>
  <c r="T2" i="84"/>
  <c r="T20" i="84" s="1"/>
  <c r="S2" i="84"/>
  <c r="S20" i="84" s="1"/>
  <c r="R2" i="84"/>
  <c r="R20" i="84" s="1"/>
  <c r="Q2" i="84"/>
  <c r="Q20" i="84" s="1"/>
  <c r="P2" i="84"/>
  <c r="P20" i="84" s="1"/>
  <c r="O2" i="84"/>
  <c r="O20" i="84" s="1"/>
  <c r="N2" i="84"/>
  <c r="N20" i="84" s="1"/>
  <c r="M2" i="84"/>
  <c r="M20" i="84" s="1"/>
  <c r="L2" i="84"/>
  <c r="L20" i="84" s="1"/>
  <c r="K2" i="84"/>
  <c r="K20" i="84" s="1"/>
  <c r="J2" i="84"/>
  <c r="J20" i="84" s="1"/>
  <c r="I2" i="84"/>
  <c r="I20" i="84" s="1"/>
  <c r="E2" i="84"/>
  <c r="E20" i="84" s="1"/>
  <c r="D2" i="84"/>
  <c r="T37" i="83"/>
  <c r="S37" i="83"/>
  <c r="R37" i="83"/>
  <c r="Q37" i="83"/>
  <c r="P37" i="83"/>
  <c r="O37" i="83"/>
  <c r="N37" i="83"/>
  <c r="M37" i="83"/>
  <c r="L37" i="83"/>
  <c r="K37" i="83"/>
  <c r="J37" i="83"/>
  <c r="I37" i="83"/>
  <c r="H37" i="83"/>
  <c r="E37" i="83"/>
  <c r="D37" i="83"/>
  <c r="T36" i="83"/>
  <c r="S36" i="83"/>
  <c r="R36" i="83"/>
  <c r="Q36" i="83"/>
  <c r="P36" i="83"/>
  <c r="O36" i="83"/>
  <c r="N36" i="83"/>
  <c r="M36" i="83"/>
  <c r="L36" i="83"/>
  <c r="K36" i="83"/>
  <c r="J36" i="83"/>
  <c r="I36" i="83"/>
  <c r="H36" i="83"/>
  <c r="E36" i="83"/>
  <c r="D36" i="83"/>
  <c r="T35" i="83"/>
  <c r="S35" i="83"/>
  <c r="R35" i="83"/>
  <c r="Q35" i="83"/>
  <c r="P35" i="83"/>
  <c r="O35" i="83"/>
  <c r="N35" i="83"/>
  <c r="M35" i="83"/>
  <c r="L35" i="83"/>
  <c r="K35" i="83"/>
  <c r="J35" i="83"/>
  <c r="I35" i="83"/>
  <c r="E35" i="83"/>
  <c r="D35" i="83"/>
  <c r="H35" i="83" s="1"/>
  <c r="T34" i="83"/>
  <c r="S34" i="83"/>
  <c r="R34" i="83"/>
  <c r="Q34" i="83"/>
  <c r="P34" i="83"/>
  <c r="O34" i="83"/>
  <c r="N34" i="83"/>
  <c r="M34" i="83"/>
  <c r="L34" i="83"/>
  <c r="K34" i="83"/>
  <c r="J34" i="83"/>
  <c r="I34" i="83"/>
  <c r="E34" i="83"/>
  <c r="D34" i="83"/>
  <c r="H34" i="83" s="1"/>
  <c r="T33" i="83"/>
  <c r="S33" i="83"/>
  <c r="R33" i="83"/>
  <c r="Q33" i="83"/>
  <c r="P33" i="83"/>
  <c r="O33" i="83"/>
  <c r="N33" i="83"/>
  <c r="M33" i="83"/>
  <c r="L33" i="83"/>
  <c r="K33" i="83"/>
  <c r="J33" i="83"/>
  <c r="I33" i="83"/>
  <c r="E33" i="83"/>
  <c r="D33" i="83"/>
  <c r="H33" i="83" s="1"/>
  <c r="T32" i="83"/>
  <c r="S32" i="83"/>
  <c r="R32" i="83"/>
  <c r="Q32" i="83"/>
  <c r="P32" i="83"/>
  <c r="O32" i="83"/>
  <c r="N32" i="83"/>
  <c r="M32" i="83"/>
  <c r="L32" i="83"/>
  <c r="K32" i="83"/>
  <c r="J32" i="83"/>
  <c r="I32" i="83"/>
  <c r="E32" i="83"/>
  <c r="D32" i="83"/>
  <c r="H32" i="83" s="1"/>
  <c r="T25" i="83"/>
  <c r="S25" i="83"/>
  <c r="R25" i="83"/>
  <c r="Q25" i="83"/>
  <c r="P25" i="83"/>
  <c r="O25" i="83"/>
  <c r="N25" i="83"/>
  <c r="M25" i="83"/>
  <c r="L25" i="83"/>
  <c r="L29" i="83" s="1"/>
  <c r="K25" i="83"/>
  <c r="K29" i="83" s="1"/>
  <c r="J25" i="83"/>
  <c r="I25" i="83"/>
  <c r="E25" i="83"/>
  <c r="D25" i="83"/>
  <c r="H25" i="83" s="1"/>
  <c r="H29" i="83" s="1"/>
  <c r="T21" i="83"/>
  <c r="S21" i="83"/>
  <c r="R21" i="83"/>
  <c r="Q21" i="83"/>
  <c r="P21" i="83"/>
  <c r="O21" i="83"/>
  <c r="N21" i="83"/>
  <c r="M21" i="83"/>
  <c r="L21" i="83"/>
  <c r="K21" i="83"/>
  <c r="J21" i="83"/>
  <c r="I21" i="83"/>
  <c r="E21" i="83"/>
  <c r="D21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E16" i="83"/>
  <c r="D16" i="83"/>
  <c r="H16" i="83" s="1"/>
  <c r="T15" i="83"/>
  <c r="S15" i="83"/>
  <c r="R15" i="83"/>
  <c r="Q15" i="83"/>
  <c r="P15" i="83"/>
  <c r="O15" i="83"/>
  <c r="N15" i="83"/>
  <c r="M15" i="83"/>
  <c r="L15" i="83"/>
  <c r="K15" i="83"/>
  <c r="J15" i="83"/>
  <c r="I15" i="83"/>
  <c r="E15" i="83"/>
  <c r="D15" i="83"/>
  <c r="H15" i="83" s="1"/>
  <c r="T14" i="83"/>
  <c r="S14" i="83"/>
  <c r="R14" i="83"/>
  <c r="Q14" i="83"/>
  <c r="P14" i="83"/>
  <c r="O14" i="83"/>
  <c r="N14" i="83"/>
  <c r="M14" i="83"/>
  <c r="L14" i="83"/>
  <c r="K14" i="83"/>
  <c r="J14" i="83"/>
  <c r="I14" i="83"/>
  <c r="E14" i="83"/>
  <c r="D14" i="83"/>
  <c r="H14" i="83" s="1"/>
  <c r="T13" i="83"/>
  <c r="S13" i="83"/>
  <c r="R13" i="83"/>
  <c r="Q13" i="83"/>
  <c r="P13" i="83"/>
  <c r="O13" i="83"/>
  <c r="N13" i="83"/>
  <c r="M13" i="83"/>
  <c r="L13" i="83"/>
  <c r="K13" i="83"/>
  <c r="J13" i="83"/>
  <c r="I13" i="83"/>
  <c r="E13" i="83"/>
  <c r="D13" i="83"/>
  <c r="H13" i="83" s="1"/>
  <c r="T12" i="83"/>
  <c r="S12" i="83"/>
  <c r="R12" i="83"/>
  <c r="Q12" i="83"/>
  <c r="P12" i="83"/>
  <c r="O12" i="83"/>
  <c r="N12" i="83"/>
  <c r="M12" i="83"/>
  <c r="L12" i="83"/>
  <c r="K12" i="83"/>
  <c r="J12" i="83"/>
  <c r="I12" i="83"/>
  <c r="E12" i="83"/>
  <c r="D12" i="83"/>
  <c r="H12" i="83" s="1"/>
  <c r="T11" i="83"/>
  <c r="S11" i="83"/>
  <c r="R11" i="83"/>
  <c r="Q11" i="83"/>
  <c r="P11" i="83"/>
  <c r="O11" i="83"/>
  <c r="N11" i="83"/>
  <c r="M11" i="83"/>
  <c r="L11" i="83"/>
  <c r="K11" i="83"/>
  <c r="J11" i="83"/>
  <c r="I11" i="83"/>
  <c r="E11" i="83"/>
  <c r="D11" i="83"/>
  <c r="H11" i="83" s="1"/>
  <c r="T9" i="83"/>
  <c r="S9" i="83"/>
  <c r="R9" i="83"/>
  <c r="Q9" i="83"/>
  <c r="P9" i="83"/>
  <c r="O9" i="83"/>
  <c r="N9" i="83"/>
  <c r="M9" i="83"/>
  <c r="L9" i="83"/>
  <c r="K9" i="83"/>
  <c r="J9" i="83"/>
  <c r="I9" i="83"/>
  <c r="E9" i="83"/>
  <c r="D9" i="83"/>
  <c r="T8" i="83"/>
  <c r="S8" i="83"/>
  <c r="R8" i="83"/>
  <c r="Q8" i="83"/>
  <c r="P8" i="83"/>
  <c r="O8" i="83"/>
  <c r="N8" i="83"/>
  <c r="M8" i="83"/>
  <c r="L8" i="83"/>
  <c r="K8" i="83"/>
  <c r="J8" i="83"/>
  <c r="I8" i="83"/>
  <c r="E8" i="83"/>
  <c r="D8" i="83"/>
  <c r="H8" i="83" s="1"/>
  <c r="T7" i="83"/>
  <c r="S7" i="83"/>
  <c r="R7" i="83"/>
  <c r="Q7" i="83"/>
  <c r="P7" i="83"/>
  <c r="O7" i="83"/>
  <c r="N7" i="83"/>
  <c r="M7" i="83"/>
  <c r="L7" i="83"/>
  <c r="K7" i="83"/>
  <c r="J7" i="83"/>
  <c r="I7" i="83"/>
  <c r="E7" i="83"/>
  <c r="D7" i="83"/>
  <c r="H7" i="83" s="1"/>
  <c r="T6" i="83"/>
  <c r="S6" i="83"/>
  <c r="R6" i="83"/>
  <c r="Q6" i="83"/>
  <c r="P6" i="83"/>
  <c r="O6" i="83"/>
  <c r="N6" i="83"/>
  <c r="M6" i="83"/>
  <c r="L6" i="83"/>
  <c r="K6" i="83"/>
  <c r="J6" i="83"/>
  <c r="I6" i="83"/>
  <c r="E6" i="83"/>
  <c r="D6" i="83"/>
  <c r="H6" i="83" s="1"/>
  <c r="T5" i="83"/>
  <c r="T23" i="83" s="1"/>
  <c r="S5" i="83"/>
  <c r="S23" i="83" s="1"/>
  <c r="R5" i="83"/>
  <c r="R23" i="83" s="1"/>
  <c r="Q5" i="83"/>
  <c r="Q23" i="83" s="1"/>
  <c r="P5" i="83"/>
  <c r="P23" i="83" s="1"/>
  <c r="O5" i="83"/>
  <c r="O23" i="83" s="1"/>
  <c r="N5" i="83"/>
  <c r="N23" i="83" s="1"/>
  <c r="M5" i="83"/>
  <c r="M23" i="83" s="1"/>
  <c r="L5" i="83"/>
  <c r="L23" i="83" s="1"/>
  <c r="K5" i="83"/>
  <c r="K23" i="83" s="1"/>
  <c r="J5" i="83"/>
  <c r="J23" i="83" s="1"/>
  <c r="I5" i="83"/>
  <c r="I23" i="83" s="1"/>
  <c r="E5" i="83"/>
  <c r="E23" i="83" s="1"/>
  <c r="D5" i="83"/>
  <c r="T4" i="83"/>
  <c r="T27" i="83" s="1"/>
  <c r="S4" i="83"/>
  <c r="S27" i="83" s="1"/>
  <c r="R4" i="83"/>
  <c r="R27" i="83" s="1"/>
  <c r="Q4" i="83"/>
  <c r="Q27" i="83" s="1"/>
  <c r="P4" i="83"/>
  <c r="P27" i="83" s="1"/>
  <c r="O4" i="83"/>
  <c r="O27" i="83" s="1"/>
  <c r="N4" i="83"/>
  <c r="N27" i="83" s="1"/>
  <c r="M4" i="83"/>
  <c r="M27" i="83" s="1"/>
  <c r="L4" i="83"/>
  <c r="L27" i="83" s="1"/>
  <c r="L30" i="83" s="1"/>
  <c r="K4" i="83"/>
  <c r="K27" i="83" s="1"/>
  <c r="K30" i="83" s="1"/>
  <c r="J4" i="83"/>
  <c r="J27" i="83" s="1"/>
  <c r="I4" i="83"/>
  <c r="I27" i="83" s="1"/>
  <c r="E4" i="83"/>
  <c r="E27" i="83" s="1"/>
  <c r="D4" i="83"/>
  <c r="H3" i="83"/>
  <c r="T2" i="83"/>
  <c r="T20" i="83" s="1"/>
  <c r="S2" i="83"/>
  <c r="S20" i="83" s="1"/>
  <c r="R2" i="83"/>
  <c r="R20" i="83" s="1"/>
  <c r="Q2" i="83"/>
  <c r="Q20" i="83" s="1"/>
  <c r="P2" i="83"/>
  <c r="P20" i="83" s="1"/>
  <c r="O2" i="83"/>
  <c r="O20" i="83" s="1"/>
  <c r="N2" i="83"/>
  <c r="N20" i="83" s="1"/>
  <c r="M2" i="83"/>
  <c r="M20" i="83" s="1"/>
  <c r="L2" i="83"/>
  <c r="L20" i="83" s="1"/>
  <c r="K2" i="83"/>
  <c r="K20" i="83" s="1"/>
  <c r="J2" i="83"/>
  <c r="J20" i="83" s="1"/>
  <c r="I2" i="83"/>
  <c r="I20" i="83" s="1"/>
  <c r="E2" i="83"/>
  <c r="D2" i="83"/>
  <c r="H2" i="83" s="1"/>
  <c r="Z37" i="82"/>
  <c r="Y37" i="82"/>
  <c r="X37" i="82"/>
  <c r="W37" i="82"/>
  <c r="V37" i="82"/>
  <c r="U37" i="82"/>
  <c r="T37" i="82"/>
  <c r="S37" i="82"/>
  <c r="R37" i="82"/>
  <c r="Q37" i="82"/>
  <c r="P37" i="82"/>
  <c r="O37" i="82"/>
  <c r="N37" i="82"/>
  <c r="M37" i="82"/>
  <c r="L37" i="82"/>
  <c r="K37" i="82"/>
  <c r="J37" i="82"/>
  <c r="I37" i="82"/>
  <c r="H37" i="82"/>
  <c r="E37" i="82"/>
  <c r="D37" i="82"/>
  <c r="Z36" i="82"/>
  <c r="Y36" i="82"/>
  <c r="X36" i="82"/>
  <c r="W36" i="82"/>
  <c r="V36" i="82"/>
  <c r="U36" i="82"/>
  <c r="T36" i="82"/>
  <c r="S36" i="82"/>
  <c r="R36" i="82"/>
  <c r="Q36" i="82"/>
  <c r="P36" i="82"/>
  <c r="O36" i="82"/>
  <c r="N36" i="82"/>
  <c r="M36" i="82"/>
  <c r="L36" i="82"/>
  <c r="K36" i="82"/>
  <c r="J36" i="82"/>
  <c r="I36" i="82"/>
  <c r="H36" i="82"/>
  <c r="E36" i="82"/>
  <c r="D36" i="82"/>
  <c r="Z35" i="82"/>
  <c r="Y35" i="82"/>
  <c r="X35" i="82"/>
  <c r="W35" i="82"/>
  <c r="V35" i="82"/>
  <c r="U35" i="82"/>
  <c r="T35" i="82"/>
  <c r="S35" i="82"/>
  <c r="R35" i="82"/>
  <c r="Q35" i="82"/>
  <c r="P35" i="82"/>
  <c r="O35" i="82"/>
  <c r="N35" i="82"/>
  <c r="M35" i="82"/>
  <c r="L35" i="82"/>
  <c r="K35" i="82"/>
  <c r="J35" i="82"/>
  <c r="I35" i="82"/>
  <c r="E35" i="82"/>
  <c r="D35" i="82"/>
  <c r="H35" i="82" s="1"/>
  <c r="Z34" i="82"/>
  <c r="Y34" i="82"/>
  <c r="X34" i="82"/>
  <c r="W34" i="82"/>
  <c r="V34" i="82"/>
  <c r="U34" i="82"/>
  <c r="T34" i="82"/>
  <c r="S34" i="82"/>
  <c r="R34" i="82"/>
  <c r="Q34" i="82"/>
  <c r="P34" i="82"/>
  <c r="O34" i="82"/>
  <c r="N34" i="82"/>
  <c r="M34" i="82"/>
  <c r="L34" i="82"/>
  <c r="K34" i="82"/>
  <c r="J34" i="82"/>
  <c r="I34" i="82"/>
  <c r="E34" i="82"/>
  <c r="D34" i="82"/>
  <c r="H34" i="82" s="1"/>
  <c r="Z33" i="82"/>
  <c r="Y33" i="82"/>
  <c r="X33" i="82"/>
  <c r="W33" i="82"/>
  <c r="V33" i="82"/>
  <c r="U33" i="82"/>
  <c r="T33" i="82"/>
  <c r="S33" i="82"/>
  <c r="R33" i="82"/>
  <c r="Q33" i="82"/>
  <c r="P33" i="82"/>
  <c r="O33" i="82"/>
  <c r="N33" i="82"/>
  <c r="M33" i="82"/>
  <c r="L33" i="82"/>
  <c r="K33" i="82"/>
  <c r="J33" i="82"/>
  <c r="I33" i="82"/>
  <c r="E33" i="82"/>
  <c r="D33" i="82"/>
  <c r="H33" i="82" s="1"/>
  <c r="Z32" i="82"/>
  <c r="Y32" i="82"/>
  <c r="X32" i="82"/>
  <c r="W32" i="82"/>
  <c r="V32" i="82"/>
  <c r="U32" i="82"/>
  <c r="T32" i="82"/>
  <c r="S32" i="82"/>
  <c r="R32" i="82"/>
  <c r="Q32" i="82"/>
  <c r="P32" i="82"/>
  <c r="O32" i="82"/>
  <c r="N32" i="82"/>
  <c r="M32" i="82"/>
  <c r="L32" i="82"/>
  <c r="K32" i="82"/>
  <c r="J32" i="82"/>
  <c r="I32" i="82"/>
  <c r="E32" i="82"/>
  <c r="D32" i="82"/>
  <c r="H32" i="82" s="1"/>
  <c r="Z25" i="82"/>
  <c r="Y25" i="82"/>
  <c r="X25" i="82"/>
  <c r="W25" i="82"/>
  <c r="V25" i="82"/>
  <c r="U25" i="82"/>
  <c r="T25" i="82"/>
  <c r="S25" i="82"/>
  <c r="R25" i="82"/>
  <c r="Q25" i="82"/>
  <c r="P25" i="82"/>
  <c r="O25" i="82"/>
  <c r="N25" i="82"/>
  <c r="M25" i="82"/>
  <c r="L25" i="82"/>
  <c r="L29" i="82" s="1"/>
  <c r="K25" i="82"/>
  <c r="K29" i="82" s="1"/>
  <c r="J25" i="82"/>
  <c r="I25" i="82"/>
  <c r="E25" i="82"/>
  <c r="D25" i="82"/>
  <c r="H25" i="82" s="1"/>
  <c r="H29" i="82" s="1"/>
  <c r="Z21" i="82"/>
  <c r="Y21" i="82"/>
  <c r="X21" i="82"/>
  <c r="W21" i="82"/>
  <c r="V21" i="82"/>
  <c r="U21" i="82"/>
  <c r="T21" i="82"/>
  <c r="S21" i="82"/>
  <c r="R21" i="82"/>
  <c r="Q21" i="82"/>
  <c r="P21" i="82"/>
  <c r="O21" i="82"/>
  <c r="N21" i="82"/>
  <c r="M21" i="82"/>
  <c r="L21" i="82"/>
  <c r="K21" i="82"/>
  <c r="J21" i="82"/>
  <c r="I21" i="82"/>
  <c r="E21" i="82"/>
  <c r="D21" i="82"/>
  <c r="H21" i="82" s="1"/>
  <c r="Z16" i="82"/>
  <c r="Y16" i="82"/>
  <c r="X16" i="82"/>
  <c r="W16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E16" i="82"/>
  <c r="D16" i="82"/>
  <c r="H16" i="82" s="1"/>
  <c r="Z15" i="82"/>
  <c r="Y15" i="82"/>
  <c r="X15" i="82"/>
  <c r="W15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E15" i="82"/>
  <c r="D15" i="82"/>
  <c r="H15" i="82" s="1"/>
  <c r="Z14" i="82"/>
  <c r="Y14" i="82"/>
  <c r="X14" i="82"/>
  <c r="W14" i="82"/>
  <c r="V14" i="82"/>
  <c r="U14" i="82"/>
  <c r="T14" i="82"/>
  <c r="S14" i="82"/>
  <c r="R14" i="82"/>
  <c r="Q14" i="82"/>
  <c r="P14" i="82"/>
  <c r="O14" i="82"/>
  <c r="N14" i="82"/>
  <c r="M14" i="82"/>
  <c r="L14" i="82"/>
  <c r="K14" i="82"/>
  <c r="J14" i="82"/>
  <c r="I14" i="82"/>
  <c r="E14" i="82"/>
  <c r="D14" i="82"/>
  <c r="H14" i="82" s="1"/>
  <c r="Z13" i="82"/>
  <c r="Y13" i="82"/>
  <c r="X13" i="82"/>
  <c r="W13" i="82"/>
  <c r="V13" i="82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E13" i="82"/>
  <c r="D13" i="82"/>
  <c r="H13" i="82" s="1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E12" i="82"/>
  <c r="D12" i="82"/>
  <c r="H12" i="82" s="1"/>
  <c r="Z11" i="82"/>
  <c r="Y11" i="82"/>
  <c r="X11" i="82"/>
  <c r="W11" i="82"/>
  <c r="V11" i="82"/>
  <c r="U11" i="82"/>
  <c r="T11" i="82"/>
  <c r="S11" i="82"/>
  <c r="R11" i="82"/>
  <c r="Q11" i="82"/>
  <c r="P11" i="82"/>
  <c r="O11" i="82"/>
  <c r="N11" i="82"/>
  <c r="M11" i="82"/>
  <c r="L11" i="82"/>
  <c r="K11" i="82"/>
  <c r="J11" i="82"/>
  <c r="I11" i="82"/>
  <c r="E11" i="82"/>
  <c r="D11" i="82"/>
  <c r="H11" i="82" s="1"/>
  <c r="Z9" i="82"/>
  <c r="Y9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E9" i="82"/>
  <c r="D9" i="82"/>
  <c r="Z8" i="82"/>
  <c r="Y8" i="82"/>
  <c r="X8" i="82"/>
  <c r="W8" i="82"/>
  <c r="V8" i="82"/>
  <c r="U8" i="82"/>
  <c r="T8" i="82"/>
  <c r="S8" i="82"/>
  <c r="R8" i="82"/>
  <c r="Q8" i="82"/>
  <c r="P8" i="82"/>
  <c r="O8" i="82"/>
  <c r="N8" i="82"/>
  <c r="M8" i="82"/>
  <c r="L8" i="82"/>
  <c r="K8" i="82"/>
  <c r="J8" i="82"/>
  <c r="I8" i="82"/>
  <c r="E8" i="82"/>
  <c r="D8" i="82"/>
  <c r="H8" i="82" s="1"/>
  <c r="Z7" i="82"/>
  <c r="Y7" i="82"/>
  <c r="X7" i="82"/>
  <c r="W7" i="82"/>
  <c r="V7" i="82"/>
  <c r="U7" i="82"/>
  <c r="T7" i="82"/>
  <c r="S7" i="82"/>
  <c r="R7" i="82"/>
  <c r="Q7" i="82"/>
  <c r="P7" i="82"/>
  <c r="O7" i="82"/>
  <c r="N7" i="82"/>
  <c r="M7" i="82"/>
  <c r="L7" i="82"/>
  <c r="K7" i="82"/>
  <c r="J7" i="82"/>
  <c r="I7" i="82"/>
  <c r="E7" i="82"/>
  <c r="D7" i="82"/>
  <c r="H7" i="82" s="1"/>
  <c r="Z6" i="82"/>
  <c r="Y6" i="82"/>
  <c r="X6" i="82"/>
  <c r="W6" i="82"/>
  <c r="V6" i="82"/>
  <c r="U6" i="82"/>
  <c r="T6" i="82"/>
  <c r="S6" i="82"/>
  <c r="R6" i="82"/>
  <c r="Q6" i="82"/>
  <c r="P6" i="82"/>
  <c r="O6" i="82"/>
  <c r="N6" i="82"/>
  <c r="M6" i="82"/>
  <c r="L6" i="82"/>
  <c r="K6" i="82"/>
  <c r="J6" i="82"/>
  <c r="I6" i="82"/>
  <c r="E6" i="82"/>
  <c r="D6" i="82"/>
  <c r="H6" i="82" s="1"/>
  <c r="Z5" i="82"/>
  <c r="Z23" i="82" s="1"/>
  <c r="Y5" i="82"/>
  <c r="Y23" i="82" s="1"/>
  <c r="X5" i="82"/>
  <c r="X23" i="82" s="1"/>
  <c r="W5" i="82"/>
  <c r="W23" i="82" s="1"/>
  <c r="V5" i="82"/>
  <c r="V23" i="82" s="1"/>
  <c r="U5" i="82"/>
  <c r="U23" i="82" s="1"/>
  <c r="T5" i="82"/>
  <c r="T23" i="82" s="1"/>
  <c r="S5" i="82"/>
  <c r="S23" i="82" s="1"/>
  <c r="R5" i="82"/>
  <c r="R23" i="82" s="1"/>
  <c r="Q5" i="82"/>
  <c r="Q23" i="82" s="1"/>
  <c r="P5" i="82"/>
  <c r="P23" i="82" s="1"/>
  <c r="O5" i="82"/>
  <c r="O23" i="82" s="1"/>
  <c r="N5" i="82"/>
  <c r="N23" i="82" s="1"/>
  <c r="M5" i="82"/>
  <c r="M23" i="82" s="1"/>
  <c r="L5" i="82"/>
  <c r="L23" i="82" s="1"/>
  <c r="K5" i="82"/>
  <c r="K23" i="82" s="1"/>
  <c r="J5" i="82"/>
  <c r="J23" i="82" s="1"/>
  <c r="I5" i="82"/>
  <c r="I23" i="82" s="1"/>
  <c r="E5" i="82"/>
  <c r="E23" i="82" s="1"/>
  <c r="D5" i="82"/>
  <c r="Z4" i="82"/>
  <c r="Z27" i="82" s="1"/>
  <c r="Y4" i="82"/>
  <c r="Y27" i="82" s="1"/>
  <c r="X4" i="82"/>
  <c r="X27" i="82" s="1"/>
  <c r="W4" i="82"/>
  <c r="W27" i="82" s="1"/>
  <c r="V4" i="82"/>
  <c r="V27" i="82" s="1"/>
  <c r="U4" i="82"/>
  <c r="U27" i="82" s="1"/>
  <c r="T4" i="82"/>
  <c r="T27" i="82" s="1"/>
  <c r="S4" i="82"/>
  <c r="S27" i="82" s="1"/>
  <c r="R4" i="82"/>
  <c r="R27" i="82" s="1"/>
  <c r="Q4" i="82"/>
  <c r="Q27" i="82" s="1"/>
  <c r="P4" i="82"/>
  <c r="P27" i="82" s="1"/>
  <c r="O4" i="82"/>
  <c r="O27" i="82" s="1"/>
  <c r="N4" i="82"/>
  <c r="N27" i="82" s="1"/>
  <c r="M4" i="82"/>
  <c r="M27" i="82" s="1"/>
  <c r="L4" i="82"/>
  <c r="L27" i="82" s="1"/>
  <c r="L30" i="82" s="1"/>
  <c r="K4" i="82"/>
  <c r="K27" i="82" s="1"/>
  <c r="K30" i="82" s="1"/>
  <c r="J4" i="82"/>
  <c r="J27" i="82" s="1"/>
  <c r="I4" i="82"/>
  <c r="I27" i="82" s="1"/>
  <c r="E4" i="82"/>
  <c r="E27" i="82" s="1"/>
  <c r="D4" i="82"/>
  <c r="H3" i="82"/>
  <c r="Z2" i="82"/>
  <c r="Z20" i="82" s="1"/>
  <c r="Y2" i="82"/>
  <c r="Y20" i="82" s="1"/>
  <c r="X2" i="82"/>
  <c r="X20" i="82" s="1"/>
  <c r="W2" i="82"/>
  <c r="W20" i="82" s="1"/>
  <c r="V2" i="82"/>
  <c r="V20" i="82" s="1"/>
  <c r="U2" i="82"/>
  <c r="U20" i="82" s="1"/>
  <c r="T2" i="82"/>
  <c r="T20" i="82" s="1"/>
  <c r="S2" i="82"/>
  <c r="S20" i="82" s="1"/>
  <c r="R2" i="82"/>
  <c r="R20" i="82" s="1"/>
  <c r="Q2" i="82"/>
  <c r="Q20" i="82" s="1"/>
  <c r="P2" i="82"/>
  <c r="P20" i="82" s="1"/>
  <c r="O2" i="82"/>
  <c r="O20" i="82" s="1"/>
  <c r="N2" i="82"/>
  <c r="N20" i="82" s="1"/>
  <c r="M2" i="82"/>
  <c r="M20" i="82" s="1"/>
  <c r="L2" i="82"/>
  <c r="L20" i="82" s="1"/>
  <c r="K2" i="82"/>
  <c r="K20" i="82" s="1"/>
  <c r="J2" i="82"/>
  <c r="J20" i="82" s="1"/>
  <c r="I2" i="82"/>
  <c r="I20" i="82" s="1"/>
  <c r="E2" i="82"/>
  <c r="D2" i="82"/>
  <c r="Z37" i="81"/>
  <c r="Y37" i="81"/>
  <c r="X37" i="81"/>
  <c r="W37" i="81"/>
  <c r="V37" i="81"/>
  <c r="U37" i="81"/>
  <c r="T37" i="81"/>
  <c r="S37" i="81"/>
  <c r="R37" i="81"/>
  <c r="Q37" i="81"/>
  <c r="P37" i="81"/>
  <c r="O37" i="81"/>
  <c r="N37" i="81"/>
  <c r="M37" i="81"/>
  <c r="L37" i="81"/>
  <c r="K37" i="81"/>
  <c r="J37" i="81"/>
  <c r="I37" i="81"/>
  <c r="H37" i="81"/>
  <c r="E37" i="81"/>
  <c r="D37" i="81"/>
  <c r="Z36" i="81"/>
  <c r="Y36" i="81"/>
  <c r="X36" i="81"/>
  <c r="W36" i="81"/>
  <c r="V36" i="81"/>
  <c r="U36" i="81"/>
  <c r="T36" i="81"/>
  <c r="S36" i="81"/>
  <c r="R36" i="81"/>
  <c r="Q36" i="81"/>
  <c r="P36" i="81"/>
  <c r="O36" i="81"/>
  <c r="N36" i="81"/>
  <c r="M36" i="81"/>
  <c r="L36" i="81"/>
  <c r="K36" i="81"/>
  <c r="J36" i="81"/>
  <c r="I36" i="81"/>
  <c r="H36" i="81"/>
  <c r="E36" i="81"/>
  <c r="D36" i="81"/>
  <c r="Z35" i="81"/>
  <c r="Y35" i="81"/>
  <c r="X35" i="81"/>
  <c r="W35" i="81"/>
  <c r="V35" i="81"/>
  <c r="U35" i="81"/>
  <c r="T35" i="81"/>
  <c r="S35" i="81"/>
  <c r="R35" i="81"/>
  <c r="Q35" i="81"/>
  <c r="P35" i="81"/>
  <c r="O35" i="81"/>
  <c r="N35" i="81"/>
  <c r="M35" i="81"/>
  <c r="L35" i="81"/>
  <c r="K35" i="81"/>
  <c r="J35" i="81"/>
  <c r="I35" i="81"/>
  <c r="E35" i="81"/>
  <c r="D35" i="81"/>
  <c r="H35" i="81" s="1"/>
  <c r="Z34" i="81"/>
  <c r="Y34" i="81"/>
  <c r="X34" i="81"/>
  <c r="W34" i="81"/>
  <c r="V34" i="81"/>
  <c r="U34" i="81"/>
  <c r="T34" i="81"/>
  <c r="S34" i="81"/>
  <c r="R34" i="81"/>
  <c r="Q34" i="81"/>
  <c r="P34" i="81"/>
  <c r="O34" i="81"/>
  <c r="N34" i="81"/>
  <c r="M34" i="81"/>
  <c r="L34" i="81"/>
  <c r="K34" i="81"/>
  <c r="J34" i="81"/>
  <c r="I34" i="81"/>
  <c r="E34" i="81"/>
  <c r="D34" i="81"/>
  <c r="H34" i="81" s="1"/>
  <c r="Z33" i="81"/>
  <c r="Y33" i="81"/>
  <c r="X33" i="81"/>
  <c r="W33" i="81"/>
  <c r="V33" i="81"/>
  <c r="U33" i="81"/>
  <c r="T33" i="81"/>
  <c r="S33" i="81"/>
  <c r="R33" i="81"/>
  <c r="Q33" i="81"/>
  <c r="P33" i="81"/>
  <c r="O33" i="81"/>
  <c r="N33" i="81"/>
  <c r="M33" i="81"/>
  <c r="L33" i="81"/>
  <c r="K33" i="81"/>
  <c r="J33" i="81"/>
  <c r="I33" i="81"/>
  <c r="E33" i="81"/>
  <c r="D33" i="81"/>
  <c r="H33" i="81" s="1"/>
  <c r="Z32" i="81"/>
  <c r="Y32" i="81"/>
  <c r="X32" i="81"/>
  <c r="W32" i="81"/>
  <c r="V32" i="81"/>
  <c r="U32" i="81"/>
  <c r="T32" i="81"/>
  <c r="S32" i="81"/>
  <c r="R32" i="81"/>
  <c r="Q32" i="81"/>
  <c r="P32" i="81"/>
  <c r="O32" i="81"/>
  <c r="N32" i="81"/>
  <c r="M32" i="81"/>
  <c r="L32" i="81"/>
  <c r="K32" i="81"/>
  <c r="J32" i="81"/>
  <c r="I32" i="81"/>
  <c r="E32" i="81"/>
  <c r="D32" i="81"/>
  <c r="H32" i="81" s="1"/>
  <c r="Z25" i="81"/>
  <c r="Y25" i="81"/>
  <c r="X25" i="81"/>
  <c r="W25" i="81"/>
  <c r="V25" i="81"/>
  <c r="U25" i="81"/>
  <c r="T25" i="81"/>
  <c r="S25" i="81"/>
  <c r="R25" i="81"/>
  <c r="Q25" i="81"/>
  <c r="P25" i="81"/>
  <c r="O25" i="81"/>
  <c r="N25" i="81"/>
  <c r="M25" i="81"/>
  <c r="L25" i="81"/>
  <c r="L29" i="81" s="1"/>
  <c r="K25" i="81"/>
  <c r="K29" i="81" s="1"/>
  <c r="J25" i="81"/>
  <c r="I25" i="81"/>
  <c r="E25" i="81"/>
  <c r="D25" i="81"/>
  <c r="H25" i="81" s="1"/>
  <c r="H29" i="81" s="1"/>
  <c r="Z21" i="81"/>
  <c r="Y21" i="81"/>
  <c r="X21" i="81"/>
  <c r="W21" i="81"/>
  <c r="V21" i="81"/>
  <c r="U21" i="81"/>
  <c r="T21" i="81"/>
  <c r="S21" i="81"/>
  <c r="R21" i="81"/>
  <c r="Q21" i="81"/>
  <c r="P21" i="81"/>
  <c r="O21" i="81"/>
  <c r="N21" i="81"/>
  <c r="M21" i="81"/>
  <c r="L21" i="81"/>
  <c r="K21" i="81"/>
  <c r="J21" i="81"/>
  <c r="I21" i="81"/>
  <c r="E21" i="81"/>
  <c r="D21" i="81"/>
  <c r="Z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E16" i="81"/>
  <c r="D16" i="81"/>
  <c r="H16" i="81" s="1"/>
  <c r="Z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E15" i="81"/>
  <c r="D15" i="81"/>
  <c r="H15" i="81" s="1"/>
  <c r="Z14" i="81"/>
  <c r="Y14" i="81"/>
  <c r="X14" i="81"/>
  <c r="W14" i="81"/>
  <c r="V14" i="81"/>
  <c r="U14" i="81"/>
  <c r="T14" i="81"/>
  <c r="S14" i="81"/>
  <c r="R14" i="81"/>
  <c r="Q14" i="81"/>
  <c r="P14" i="81"/>
  <c r="O14" i="81"/>
  <c r="N14" i="81"/>
  <c r="M14" i="81"/>
  <c r="L14" i="81"/>
  <c r="K14" i="81"/>
  <c r="J14" i="81"/>
  <c r="I14" i="81"/>
  <c r="E14" i="81"/>
  <c r="D14" i="81"/>
  <c r="H14" i="81" s="1"/>
  <c r="Z13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E13" i="81"/>
  <c r="D13" i="81"/>
  <c r="H13" i="81" s="1"/>
  <c r="Z12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E12" i="81"/>
  <c r="D12" i="81"/>
  <c r="H12" i="81" s="1"/>
  <c r="Z11" i="81"/>
  <c r="Y11" i="81"/>
  <c r="X11" i="81"/>
  <c r="W11" i="81"/>
  <c r="V11" i="81"/>
  <c r="U11" i="81"/>
  <c r="T11" i="81"/>
  <c r="S11" i="81"/>
  <c r="R11" i="81"/>
  <c r="Q11" i="81"/>
  <c r="P11" i="81"/>
  <c r="O11" i="81"/>
  <c r="N11" i="81"/>
  <c r="M11" i="81"/>
  <c r="L11" i="81"/>
  <c r="K11" i="81"/>
  <c r="J11" i="81"/>
  <c r="I11" i="81"/>
  <c r="E11" i="81"/>
  <c r="D11" i="81"/>
  <c r="H11" i="81" s="1"/>
  <c r="Z9" i="8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E9" i="81"/>
  <c r="D9" i="81"/>
  <c r="Z8" i="81"/>
  <c r="Y8" i="81"/>
  <c r="X8" i="81"/>
  <c r="W8" i="81"/>
  <c r="V8" i="81"/>
  <c r="U8" i="81"/>
  <c r="T8" i="81"/>
  <c r="S8" i="81"/>
  <c r="R8" i="81"/>
  <c r="Q8" i="81"/>
  <c r="P8" i="81"/>
  <c r="O8" i="81"/>
  <c r="N8" i="81"/>
  <c r="M8" i="81"/>
  <c r="L8" i="81"/>
  <c r="K8" i="81"/>
  <c r="J8" i="81"/>
  <c r="I8" i="81"/>
  <c r="E8" i="81"/>
  <c r="D8" i="81"/>
  <c r="H8" i="81" s="1"/>
  <c r="Z7" i="81"/>
  <c r="Y7" i="81"/>
  <c r="X7" i="81"/>
  <c r="W7" i="81"/>
  <c r="V7" i="81"/>
  <c r="U7" i="81"/>
  <c r="T7" i="81"/>
  <c r="S7" i="81"/>
  <c r="R7" i="81"/>
  <c r="Q7" i="81"/>
  <c r="P7" i="81"/>
  <c r="O7" i="81"/>
  <c r="N7" i="81"/>
  <c r="M7" i="81"/>
  <c r="L7" i="81"/>
  <c r="K7" i="81"/>
  <c r="J7" i="81"/>
  <c r="I7" i="81"/>
  <c r="E7" i="81"/>
  <c r="D7" i="81"/>
  <c r="H7" i="81" s="1"/>
  <c r="Z6" i="81"/>
  <c r="Y6" i="81"/>
  <c r="X6" i="81"/>
  <c r="W6" i="81"/>
  <c r="V6" i="81"/>
  <c r="U6" i="81"/>
  <c r="T6" i="81"/>
  <c r="S6" i="81"/>
  <c r="R6" i="81"/>
  <c r="Q6" i="81"/>
  <c r="P6" i="81"/>
  <c r="O6" i="81"/>
  <c r="N6" i="81"/>
  <c r="M6" i="81"/>
  <c r="L6" i="81"/>
  <c r="K6" i="81"/>
  <c r="J6" i="81"/>
  <c r="I6" i="81"/>
  <c r="E6" i="81"/>
  <c r="D6" i="81"/>
  <c r="H6" i="81" s="1"/>
  <c r="Z5" i="81"/>
  <c r="Z23" i="81" s="1"/>
  <c r="Y5" i="81"/>
  <c r="Y23" i="81" s="1"/>
  <c r="X5" i="81"/>
  <c r="X23" i="81" s="1"/>
  <c r="W5" i="81"/>
  <c r="W23" i="81" s="1"/>
  <c r="V5" i="81"/>
  <c r="V23" i="81" s="1"/>
  <c r="U5" i="81"/>
  <c r="U23" i="81" s="1"/>
  <c r="T5" i="81"/>
  <c r="T23" i="81" s="1"/>
  <c r="S5" i="81"/>
  <c r="S23" i="81" s="1"/>
  <c r="R5" i="81"/>
  <c r="R23" i="81" s="1"/>
  <c r="Q5" i="81"/>
  <c r="Q23" i="81" s="1"/>
  <c r="P5" i="81"/>
  <c r="P23" i="81" s="1"/>
  <c r="O5" i="81"/>
  <c r="O23" i="81" s="1"/>
  <c r="N5" i="81"/>
  <c r="N23" i="81" s="1"/>
  <c r="M5" i="81"/>
  <c r="M23" i="81" s="1"/>
  <c r="L5" i="81"/>
  <c r="L23" i="81" s="1"/>
  <c r="K5" i="81"/>
  <c r="K23" i="81" s="1"/>
  <c r="J5" i="81"/>
  <c r="J23" i="81" s="1"/>
  <c r="I5" i="81"/>
  <c r="I23" i="81" s="1"/>
  <c r="E5" i="81"/>
  <c r="E23" i="81" s="1"/>
  <c r="D5" i="81"/>
  <c r="Z4" i="81"/>
  <c r="Z27" i="81" s="1"/>
  <c r="Y4" i="81"/>
  <c r="Y27" i="81" s="1"/>
  <c r="X4" i="81"/>
  <c r="X27" i="81" s="1"/>
  <c r="W4" i="81"/>
  <c r="W27" i="81" s="1"/>
  <c r="V4" i="81"/>
  <c r="V27" i="81" s="1"/>
  <c r="U4" i="81"/>
  <c r="U27" i="81" s="1"/>
  <c r="T4" i="81"/>
  <c r="T27" i="81" s="1"/>
  <c r="S4" i="81"/>
  <c r="S27" i="81" s="1"/>
  <c r="R4" i="81"/>
  <c r="R27" i="81" s="1"/>
  <c r="Q4" i="81"/>
  <c r="Q27" i="81" s="1"/>
  <c r="P4" i="81"/>
  <c r="P27" i="81" s="1"/>
  <c r="O4" i="81"/>
  <c r="O27" i="81" s="1"/>
  <c r="N4" i="81"/>
  <c r="N27" i="81" s="1"/>
  <c r="M4" i="81"/>
  <c r="M27" i="81" s="1"/>
  <c r="L4" i="81"/>
  <c r="L27" i="81" s="1"/>
  <c r="L30" i="81" s="1"/>
  <c r="K4" i="81"/>
  <c r="K27" i="81" s="1"/>
  <c r="K30" i="81" s="1"/>
  <c r="J4" i="81"/>
  <c r="J27" i="81" s="1"/>
  <c r="I4" i="81"/>
  <c r="I27" i="81" s="1"/>
  <c r="E4" i="81"/>
  <c r="E27" i="81" s="1"/>
  <c r="D4" i="81"/>
  <c r="H3" i="81"/>
  <c r="Z2" i="81"/>
  <c r="Z20" i="81" s="1"/>
  <c r="Y2" i="81"/>
  <c r="Y20" i="81" s="1"/>
  <c r="X2" i="81"/>
  <c r="X20" i="81" s="1"/>
  <c r="W2" i="81"/>
  <c r="W20" i="81" s="1"/>
  <c r="V2" i="81"/>
  <c r="V20" i="81" s="1"/>
  <c r="U2" i="81"/>
  <c r="U20" i="81" s="1"/>
  <c r="T2" i="81"/>
  <c r="T20" i="81" s="1"/>
  <c r="S2" i="81"/>
  <c r="S20" i="81" s="1"/>
  <c r="R2" i="81"/>
  <c r="R20" i="81" s="1"/>
  <c r="Q2" i="81"/>
  <c r="Q20" i="81" s="1"/>
  <c r="P2" i="81"/>
  <c r="P20" i="81" s="1"/>
  <c r="O2" i="81"/>
  <c r="O20" i="81" s="1"/>
  <c r="N2" i="81"/>
  <c r="N20" i="81" s="1"/>
  <c r="M2" i="81"/>
  <c r="M20" i="81" s="1"/>
  <c r="L2" i="81"/>
  <c r="L20" i="81" s="1"/>
  <c r="K2" i="81"/>
  <c r="K20" i="81" s="1"/>
  <c r="J2" i="81"/>
  <c r="J20" i="81" s="1"/>
  <c r="I2" i="81"/>
  <c r="I20" i="81" s="1"/>
  <c r="E2" i="81"/>
  <c r="D2" i="81"/>
  <c r="H2" i="81" s="1"/>
  <c r="U37" i="80"/>
  <c r="T37" i="80"/>
  <c r="S37" i="80"/>
  <c r="R37" i="80"/>
  <c r="Q37" i="80"/>
  <c r="P37" i="80"/>
  <c r="O37" i="80"/>
  <c r="N37" i="80"/>
  <c r="M37" i="80"/>
  <c r="L37" i="80"/>
  <c r="K37" i="80"/>
  <c r="J37" i="80"/>
  <c r="I37" i="80"/>
  <c r="H37" i="80"/>
  <c r="E37" i="80"/>
  <c r="D37" i="80"/>
  <c r="U36" i="80"/>
  <c r="T36" i="80"/>
  <c r="S36" i="80"/>
  <c r="R36" i="80"/>
  <c r="Q36" i="80"/>
  <c r="P36" i="80"/>
  <c r="O36" i="80"/>
  <c r="N36" i="80"/>
  <c r="M36" i="80"/>
  <c r="L36" i="80"/>
  <c r="K36" i="80"/>
  <c r="J36" i="80"/>
  <c r="I36" i="80"/>
  <c r="H36" i="80"/>
  <c r="E36" i="80"/>
  <c r="D36" i="80"/>
  <c r="U35" i="80"/>
  <c r="T35" i="80"/>
  <c r="S35" i="80"/>
  <c r="R35" i="80"/>
  <c r="Q35" i="80"/>
  <c r="P35" i="80"/>
  <c r="O35" i="80"/>
  <c r="N35" i="80"/>
  <c r="M35" i="80"/>
  <c r="L35" i="80"/>
  <c r="K35" i="80"/>
  <c r="J35" i="80"/>
  <c r="I35" i="80"/>
  <c r="E35" i="80"/>
  <c r="D35" i="80"/>
  <c r="H35" i="80" s="1"/>
  <c r="U34" i="80"/>
  <c r="T34" i="80"/>
  <c r="S34" i="80"/>
  <c r="R34" i="80"/>
  <c r="Q34" i="80"/>
  <c r="P34" i="80"/>
  <c r="O34" i="80"/>
  <c r="N34" i="80"/>
  <c r="M34" i="80"/>
  <c r="L34" i="80"/>
  <c r="K34" i="80"/>
  <c r="J34" i="80"/>
  <c r="I34" i="80"/>
  <c r="E34" i="80"/>
  <c r="D34" i="80"/>
  <c r="H34" i="80" s="1"/>
  <c r="U33" i="80"/>
  <c r="T33" i="80"/>
  <c r="S33" i="80"/>
  <c r="R33" i="80"/>
  <c r="Q33" i="80"/>
  <c r="P33" i="80"/>
  <c r="O33" i="80"/>
  <c r="N33" i="80"/>
  <c r="M33" i="80"/>
  <c r="L33" i="80"/>
  <c r="K33" i="80"/>
  <c r="J33" i="80"/>
  <c r="I33" i="80"/>
  <c r="E33" i="80"/>
  <c r="D33" i="80"/>
  <c r="H33" i="80" s="1"/>
  <c r="U32" i="80"/>
  <c r="T32" i="80"/>
  <c r="S32" i="80"/>
  <c r="R32" i="80"/>
  <c r="Q32" i="80"/>
  <c r="P32" i="80"/>
  <c r="O32" i="80"/>
  <c r="N32" i="80"/>
  <c r="M32" i="80"/>
  <c r="L32" i="80"/>
  <c r="K32" i="80"/>
  <c r="J32" i="80"/>
  <c r="I32" i="80"/>
  <c r="E32" i="80"/>
  <c r="D32" i="80"/>
  <c r="H32" i="80" s="1"/>
  <c r="U25" i="80"/>
  <c r="T25" i="80"/>
  <c r="S25" i="80"/>
  <c r="R25" i="80"/>
  <c r="Q25" i="80"/>
  <c r="P25" i="80"/>
  <c r="O25" i="80"/>
  <c r="N25" i="80"/>
  <c r="M25" i="80"/>
  <c r="L25" i="80"/>
  <c r="L29" i="80" s="1"/>
  <c r="K25" i="80"/>
  <c r="K29" i="80" s="1"/>
  <c r="J25" i="80"/>
  <c r="I25" i="80"/>
  <c r="E25" i="80"/>
  <c r="D25" i="80"/>
  <c r="H25" i="80" s="1"/>
  <c r="H29" i="80" s="1"/>
  <c r="U21" i="80"/>
  <c r="T21" i="80"/>
  <c r="S21" i="80"/>
  <c r="R21" i="80"/>
  <c r="Q21" i="80"/>
  <c r="P21" i="80"/>
  <c r="O21" i="80"/>
  <c r="N21" i="80"/>
  <c r="M21" i="80"/>
  <c r="L21" i="80"/>
  <c r="K21" i="80"/>
  <c r="J21" i="80"/>
  <c r="I21" i="80"/>
  <c r="E21" i="80"/>
  <c r="D21" i="80"/>
  <c r="H21" i="80" s="1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E16" i="80"/>
  <c r="D16" i="80"/>
  <c r="H16" i="80" s="1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E15" i="80"/>
  <c r="D15" i="80"/>
  <c r="H15" i="80" s="1"/>
  <c r="U14" i="80"/>
  <c r="T14" i="80"/>
  <c r="S14" i="80"/>
  <c r="R14" i="80"/>
  <c r="Q14" i="80"/>
  <c r="P14" i="80"/>
  <c r="O14" i="80"/>
  <c r="N14" i="80"/>
  <c r="M14" i="80"/>
  <c r="L14" i="80"/>
  <c r="K14" i="80"/>
  <c r="J14" i="80"/>
  <c r="I14" i="80"/>
  <c r="E14" i="80"/>
  <c r="D14" i="80"/>
  <c r="H14" i="80" s="1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E13" i="80"/>
  <c r="D13" i="80"/>
  <c r="H13" i="80" s="1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E12" i="80"/>
  <c r="D12" i="80"/>
  <c r="H12" i="80" s="1"/>
  <c r="U11" i="80"/>
  <c r="T11" i="80"/>
  <c r="S11" i="80"/>
  <c r="R11" i="80"/>
  <c r="Q11" i="80"/>
  <c r="P11" i="80"/>
  <c r="O11" i="80"/>
  <c r="N11" i="80"/>
  <c r="M11" i="80"/>
  <c r="L11" i="80"/>
  <c r="K11" i="80"/>
  <c r="J11" i="80"/>
  <c r="I11" i="80"/>
  <c r="E11" i="80"/>
  <c r="D11" i="80"/>
  <c r="H11" i="80" s="1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E9" i="80"/>
  <c r="D9" i="80"/>
  <c r="U8" i="80"/>
  <c r="T8" i="80"/>
  <c r="S8" i="80"/>
  <c r="R8" i="80"/>
  <c r="Q8" i="80"/>
  <c r="P8" i="80"/>
  <c r="O8" i="80"/>
  <c r="N8" i="80"/>
  <c r="M8" i="80"/>
  <c r="L8" i="80"/>
  <c r="K8" i="80"/>
  <c r="J8" i="80"/>
  <c r="I8" i="80"/>
  <c r="E8" i="80"/>
  <c r="D8" i="80"/>
  <c r="H8" i="80" s="1"/>
  <c r="U7" i="80"/>
  <c r="T7" i="80"/>
  <c r="S7" i="80"/>
  <c r="R7" i="80"/>
  <c r="Q7" i="80"/>
  <c r="P7" i="80"/>
  <c r="O7" i="80"/>
  <c r="N7" i="80"/>
  <c r="M7" i="80"/>
  <c r="L7" i="80"/>
  <c r="K7" i="80"/>
  <c r="J7" i="80"/>
  <c r="I7" i="80"/>
  <c r="E7" i="80"/>
  <c r="D7" i="80"/>
  <c r="H7" i="80" s="1"/>
  <c r="U6" i="80"/>
  <c r="T6" i="80"/>
  <c r="S6" i="80"/>
  <c r="R6" i="80"/>
  <c r="Q6" i="80"/>
  <c r="P6" i="80"/>
  <c r="O6" i="80"/>
  <c r="N6" i="80"/>
  <c r="M6" i="80"/>
  <c r="L6" i="80"/>
  <c r="K6" i="80"/>
  <c r="J6" i="80"/>
  <c r="I6" i="80"/>
  <c r="E6" i="80"/>
  <c r="D6" i="80"/>
  <c r="H6" i="80" s="1"/>
  <c r="U5" i="80"/>
  <c r="U23" i="80" s="1"/>
  <c r="T5" i="80"/>
  <c r="T23" i="80" s="1"/>
  <c r="S5" i="80"/>
  <c r="S23" i="80" s="1"/>
  <c r="R5" i="80"/>
  <c r="R23" i="80" s="1"/>
  <c r="Q5" i="80"/>
  <c r="Q23" i="80" s="1"/>
  <c r="P5" i="80"/>
  <c r="P23" i="80" s="1"/>
  <c r="O5" i="80"/>
  <c r="O23" i="80" s="1"/>
  <c r="N5" i="80"/>
  <c r="N23" i="80" s="1"/>
  <c r="M5" i="80"/>
  <c r="M23" i="80" s="1"/>
  <c r="L5" i="80"/>
  <c r="L23" i="80" s="1"/>
  <c r="K5" i="80"/>
  <c r="K23" i="80" s="1"/>
  <c r="J5" i="80"/>
  <c r="J23" i="80" s="1"/>
  <c r="I5" i="80"/>
  <c r="I23" i="80" s="1"/>
  <c r="E5" i="80"/>
  <c r="E23" i="80" s="1"/>
  <c r="D5" i="80"/>
  <c r="U4" i="80"/>
  <c r="U27" i="80" s="1"/>
  <c r="T4" i="80"/>
  <c r="T27" i="80" s="1"/>
  <c r="S4" i="80"/>
  <c r="S27" i="80" s="1"/>
  <c r="R4" i="80"/>
  <c r="R27" i="80" s="1"/>
  <c r="Q4" i="80"/>
  <c r="Q27" i="80" s="1"/>
  <c r="P4" i="80"/>
  <c r="P27" i="80" s="1"/>
  <c r="O4" i="80"/>
  <c r="O27" i="80" s="1"/>
  <c r="N4" i="80"/>
  <c r="N27" i="80" s="1"/>
  <c r="M4" i="80"/>
  <c r="M27" i="80" s="1"/>
  <c r="L4" i="80"/>
  <c r="L27" i="80" s="1"/>
  <c r="L30" i="80" s="1"/>
  <c r="K4" i="80"/>
  <c r="K27" i="80" s="1"/>
  <c r="K30" i="80" s="1"/>
  <c r="J4" i="80"/>
  <c r="J27" i="80" s="1"/>
  <c r="I4" i="80"/>
  <c r="I27" i="80" s="1"/>
  <c r="E4" i="80"/>
  <c r="E27" i="80" s="1"/>
  <c r="D4" i="80"/>
  <c r="H3" i="80"/>
  <c r="U2" i="80"/>
  <c r="U20" i="80" s="1"/>
  <c r="T2" i="80"/>
  <c r="T20" i="80" s="1"/>
  <c r="S2" i="80"/>
  <c r="S20" i="80" s="1"/>
  <c r="R2" i="80"/>
  <c r="R20" i="80" s="1"/>
  <c r="Q2" i="80"/>
  <c r="Q20" i="80" s="1"/>
  <c r="P2" i="80"/>
  <c r="P20" i="80" s="1"/>
  <c r="O2" i="80"/>
  <c r="O20" i="80" s="1"/>
  <c r="N2" i="80"/>
  <c r="N20" i="80" s="1"/>
  <c r="M2" i="80"/>
  <c r="M20" i="80" s="1"/>
  <c r="L2" i="80"/>
  <c r="L20" i="80" s="1"/>
  <c r="K2" i="80"/>
  <c r="K20" i="80" s="1"/>
  <c r="J2" i="80"/>
  <c r="J20" i="80" s="1"/>
  <c r="I2" i="80"/>
  <c r="I20" i="80" s="1"/>
  <c r="E2" i="80"/>
  <c r="E20" i="80" s="1"/>
  <c r="D2" i="80"/>
  <c r="U37" i="79"/>
  <c r="T37" i="79"/>
  <c r="S37" i="79"/>
  <c r="R37" i="79"/>
  <c r="Q37" i="79"/>
  <c r="P37" i="79"/>
  <c r="O37" i="79"/>
  <c r="N37" i="79"/>
  <c r="M37" i="79"/>
  <c r="L37" i="79"/>
  <c r="K37" i="79"/>
  <c r="J37" i="79"/>
  <c r="I37" i="79"/>
  <c r="H37" i="79"/>
  <c r="E37" i="79"/>
  <c r="D37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E36" i="79"/>
  <c r="D36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E35" i="79"/>
  <c r="D35" i="79"/>
  <c r="H35" i="79" s="1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E34" i="79"/>
  <c r="D34" i="79"/>
  <c r="H34" i="79" s="1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E33" i="79"/>
  <c r="D33" i="79"/>
  <c r="H33" i="79" s="1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E32" i="79"/>
  <c r="D32" i="79"/>
  <c r="H32" i="79" s="1"/>
  <c r="U25" i="79"/>
  <c r="T25" i="79"/>
  <c r="S25" i="79"/>
  <c r="R25" i="79"/>
  <c r="Q25" i="79"/>
  <c r="P25" i="79"/>
  <c r="O25" i="79"/>
  <c r="N25" i="79"/>
  <c r="M25" i="79"/>
  <c r="L25" i="79"/>
  <c r="L29" i="79" s="1"/>
  <c r="K25" i="79"/>
  <c r="K29" i="79" s="1"/>
  <c r="J25" i="79"/>
  <c r="I25" i="79"/>
  <c r="E25" i="79"/>
  <c r="D25" i="79"/>
  <c r="H25" i="79" s="1"/>
  <c r="H29" i="79" s="1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E21" i="79"/>
  <c r="D21" i="79"/>
  <c r="H21" i="79" s="1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E16" i="79"/>
  <c r="D16" i="79"/>
  <c r="H16" i="79" s="1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E15" i="79"/>
  <c r="D15" i="79"/>
  <c r="H15" i="79" s="1"/>
  <c r="U14" i="79"/>
  <c r="T14" i="79"/>
  <c r="S14" i="79"/>
  <c r="R14" i="79"/>
  <c r="Q14" i="79"/>
  <c r="P14" i="79"/>
  <c r="O14" i="79"/>
  <c r="N14" i="79"/>
  <c r="M14" i="79"/>
  <c r="L14" i="79"/>
  <c r="K14" i="79"/>
  <c r="J14" i="79"/>
  <c r="I14" i="79"/>
  <c r="E14" i="79"/>
  <c r="D14" i="79"/>
  <c r="H14" i="79" s="1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E13" i="79"/>
  <c r="D13" i="79"/>
  <c r="H13" i="79" s="1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E12" i="79"/>
  <c r="D12" i="79"/>
  <c r="H12" i="79" s="1"/>
  <c r="U11" i="79"/>
  <c r="T11" i="79"/>
  <c r="S11" i="79"/>
  <c r="R11" i="79"/>
  <c r="Q11" i="79"/>
  <c r="P11" i="79"/>
  <c r="O11" i="79"/>
  <c r="N11" i="79"/>
  <c r="M11" i="79"/>
  <c r="L11" i="79"/>
  <c r="K11" i="79"/>
  <c r="J11" i="79"/>
  <c r="I11" i="79"/>
  <c r="E11" i="79"/>
  <c r="D11" i="79"/>
  <c r="H11" i="79" s="1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E9" i="79"/>
  <c r="D9" i="79"/>
  <c r="U8" i="79"/>
  <c r="T8" i="79"/>
  <c r="S8" i="79"/>
  <c r="R8" i="79"/>
  <c r="Q8" i="79"/>
  <c r="P8" i="79"/>
  <c r="O8" i="79"/>
  <c r="N8" i="79"/>
  <c r="M8" i="79"/>
  <c r="L8" i="79"/>
  <c r="K8" i="79"/>
  <c r="J8" i="79"/>
  <c r="I8" i="79"/>
  <c r="E8" i="79"/>
  <c r="D8" i="79"/>
  <c r="H8" i="79" s="1"/>
  <c r="U7" i="79"/>
  <c r="T7" i="79"/>
  <c r="S7" i="79"/>
  <c r="R7" i="79"/>
  <c r="Q7" i="79"/>
  <c r="P7" i="79"/>
  <c r="O7" i="79"/>
  <c r="N7" i="79"/>
  <c r="M7" i="79"/>
  <c r="L7" i="79"/>
  <c r="K7" i="79"/>
  <c r="J7" i="79"/>
  <c r="I7" i="79"/>
  <c r="E7" i="79"/>
  <c r="D7" i="79"/>
  <c r="H7" i="79" s="1"/>
  <c r="U6" i="79"/>
  <c r="T6" i="79"/>
  <c r="S6" i="79"/>
  <c r="R6" i="79"/>
  <c r="Q6" i="79"/>
  <c r="P6" i="79"/>
  <c r="O6" i="79"/>
  <c r="N6" i="79"/>
  <c r="M6" i="79"/>
  <c r="L6" i="79"/>
  <c r="K6" i="79"/>
  <c r="J6" i="79"/>
  <c r="I6" i="79"/>
  <c r="E6" i="79"/>
  <c r="D6" i="79"/>
  <c r="H6" i="79" s="1"/>
  <c r="U5" i="79"/>
  <c r="U23" i="79" s="1"/>
  <c r="T5" i="79"/>
  <c r="T23" i="79" s="1"/>
  <c r="S5" i="79"/>
  <c r="S23" i="79" s="1"/>
  <c r="R5" i="79"/>
  <c r="R23" i="79" s="1"/>
  <c r="Q5" i="79"/>
  <c r="Q23" i="79" s="1"/>
  <c r="P5" i="79"/>
  <c r="P23" i="79" s="1"/>
  <c r="O5" i="79"/>
  <c r="O23" i="79" s="1"/>
  <c r="N5" i="79"/>
  <c r="N23" i="79" s="1"/>
  <c r="M5" i="79"/>
  <c r="M23" i="79" s="1"/>
  <c r="L5" i="79"/>
  <c r="L23" i="79" s="1"/>
  <c r="K5" i="79"/>
  <c r="K23" i="79" s="1"/>
  <c r="J5" i="79"/>
  <c r="J23" i="79" s="1"/>
  <c r="I5" i="79"/>
  <c r="I23" i="79" s="1"/>
  <c r="E5" i="79"/>
  <c r="E23" i="79" s="1"/>
  <c r="D5" i="79"/>
  <c r="U4" i="79"/>
  <c r="U27" i="79" s="1"/>
  <c r="T4" i="79"/>
  <c r="T27" i="79" s="1"/>
  <c r="S4" i="79"/>
  <c r="S27" i="79" s="1"/>
  <c r="R4" i="79"/>
  <c r="R27" i="79" s="1"/>
  <c r="Q4" i="79"/>
  <c r="Q27" i="79" s="1"/>
  <c r="P4" i="79"/>
  <c r="P27" i="79" s="1"/>
  <c r="O4" i="79"/>
  <c r="O27" i="79" s="1"/>
  <c r="N4" i="79"/>
  <c r="N27" i="79" s="1"/>
  <c r="M4" i="79"/>
  <c r="M27" i="79" s="1"/>
  <c r="L4" i="79"/>
  <c r="L27" i="79" s="1"/>
  <c r="L30" i="79" s="1"/>
  <c r="K4" i="79"/>
  <c r="K27" i="79" s="1"/>
  <c r="K30" i="79" s="1"/>
  <c r="J4" i="79"/>
  <c r="J27" i="79" s="1"/>
  <c r="I4" i="79"/>
  <c r="I27" i="79" s="1"/>
  <c r="E4" i="79"/>
  <c r="E27" i="79" s="1"/>
  <c r="D4" i="79"/>
  <c r="H3" i="79"/>
  <c r="U2" i="79"/>
  <c r="U20" i="79" s="1"/>
  <c r="T2" i="79"/>
  <c r="T20" i="79" s="1"/>
  <c r="S2" i="79"/>
  <c r="S20" i="79" s="1"/>
  <c r="R2" i="79"/>
  <c r="R20" i="79" s="1"/>
  <c r="Q2" i="79"/>
  <c r="Q20" i="79" s="1"/>
  <c r="P2" i="79"/>
  <c r="P20" i="79" s="1"/>
  <c r="O2" i="79"/>
  <c r="O20" i="79" s="1"/>
  <c r="N2" i="79"/>
  <c r="N20" i="79" s="1"/>
  <c r="M2" i="79"/>
  <c r="M20" i="79" s="1"/>
  <c r="L2" i="79"/>
  <c r="L20" i="79" s="1"/>
  <c r="K2" i="79"/>
  <c r="K20" i="79" s="1"/>
  <c r="J2" i="79"/>
  <c r="J20" i="79" s="1"/>
  <c r="I2" i="79"/>
  <c r="I20" i="79" s="1"/>
  <c r="E2" i="79"/>
  <c r="E20" i="79" s="1"/>
  <c r="D2" i="79"/>
  <c r="U37" i="78"/>
  <c r="T37" i="78"/>
  <c r="S37" i="78"/>
  <c r="R37" i="78"/>
  <c r="Q37" i="78"/>
  <c r="P37" i="78"/>
  <c r="O37" i="78"/>
  <c r="N37" i="78"/>
  <c r="M37" i="78"/>
  <c r="L37" i="78"/>
  <c r="K37" i="78"/>
  <c r="J37" i="78"/>
  <c r="I37" i="78"/>
  <c r="H37" i="78"/>
  <c r="E37" i="78"/>
  <c r="D37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E36" i="78"/>
  <c r="D36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E35" i="78"/>
  <c r="D35" i="78"/>
  <c r="H35" i="78" s="1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E34" i="78"/>
  <c r="D34" i="78"/>
  <c r="H34" i="78" s="1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E33" i="78"/>
  <c r="D33" i="78"/>
  <c r="H33" i="78" s="1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E32" i="78"/>
  <c r="D32" i="78"/>
  <c r="H32" i="78" s="1"/>
  <c r="U25" i="78"/>
  <c r="T25" i="78"/>
  <c r="S25" i="78"/>
  <c r="R25" i="78"/>
  <c r="Q25" i="78"/>
  <c r="P25" i="78"/>
  <c r="O25" i="78"/>
  <c r="N25" i="78"/>
  <c r="M25" i="78"/>
  <c r="L25" i="78"/>
  <c r="L29" i="78" s="1"/>
  <c r="K25" i="78"/>
  <c r="K29" i="78" s="1"/>
  <c r="J25" i="78"/>
  <c r="I25" i="78"/>
  <c r="E25" i="78"/>
  <c r="D25" i="78"/>
  <c r="H25" i="78" s="1"/>
  <c r="H29" i="78" s="1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E21" i="78"/>
  <c r="D21" i="78"/>
  <c r="H21" i="78" s="1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E16" i="78"/>
  <c r="D16" i="78"/>
  <c r="H16" i="78" s="1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E15" i="78"/>
  <c r="D15" i="78"/>
  <c r="H15" i="78" s="1"/>
  <c r="U14" i="78"/>
  <c r="T14" i="78"/>
  <c r="S14" i="78"/>
  <c r="R14" i="78"/>
  <c r="Q14" i="78"/>
  <c r="P14" i="78"/>
  <c r="O14" i="78"/>
  <c r="N14" i="78"/>
  <c r="M14" i="78"/>
  <c r="L14" i="78"/>
  <c r="K14" i="78"/>
  <c r="J14" i="78"/>
  <c r="I14" i="78"/>
  <c r="E14" i="78"/>
  <c r="D14" i="78"/>
  <c r="H14" i="78" s="1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E13" i="78"/>
  <c r="D13" i="78"/>
  <c r="H13" i="78" s="1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E12" i="78"/>
  <c r="D12" i="78"/>
  <c r="H12" i="78" s="1"/>
  <c r="U11" i="78"/>
  <c r="T11" i="78"/>
  <c r="S11" i="78"/>
  <c r="R11" i="78"/>
  <c r="Q11" i="78"/>
  <c r="P11" i="78"/>
  <c r="O11" i="78"/>
  <c r="N11" i="78"/>
  <c r="M11" i="78"/>
  <c r="L11" i="78"/>
  <c r="K11" i="78"/>
  <c r="J11" i="78"/>
  <c r="I11" i="78"/>
  <c r="E11" i="78"/>
  <c r="D11" i="78"/>
  <c r="H11" i="78" s="1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E9" i="78"/>
  <c r="D9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E8" i="78"/>
  <c r="D8" i="78"/>
  <c r="H8" i="78" s="1"/>
  <c r="U7" i="78"/>
  <c r="T7" i="78"/>
  <c r="S7" i="78"/>
  <c r="R7" i="78"/>
  <c r="Q7" i="78"/>
  <c r="P7" i="78"/>
  <c r="O7" i="78"/>
  <c r="N7" i="78"/>
  <c r="M7" i="78"/>
  <c r="L7" i="78"/>
  <c r="K7" i="78"/>
  <c r="J7" i="78"/>
  <c r="I7" i="78"/>
  <c r="E7" i="78"/>
  <c r="D7" i="78"/>
  <c r="H7" i="78" s="1"/>
  <c r="U6" i="78"/>
  <c r="T6" i="78"/>
  <c r="S6" i="78"/>
  <c r="R6" i="78"/>
  <c r="Q6" i="78"/>
  <c r="P6" i="78"/>
  <c r="O6" i="78"/>
  <c r="N6" i="78"/>
  <c r="M6" i="78"/>
  <c r="L6" i="78"/>
  <c r="K6" i="78"/>
  <c r="J6" i="78"/>
  <c r="I6" i="78"/>
  <c r="E6" i="78"/>
  <c r="D6" i="78"/>
  <c r="H6" i="78" s="1"/>
  <c r="U5" i="78"/>
  <c r="U23" i="78" s="1"/>
  <c r="T5" i="78"/>
  <c r="T23" i="78" s="1"/>
  <c r="S5" i="78"/>
  <c r="S23" i="78" s="1"/>
  <c r="R5" i="78"/>
  <c r="R23" i="78" s="1"/>
  <c r="Q5" i="78"/>
  <c r="Q23" i="78" s="1"/>
  <c r="P5" i="78"/>
  <c r="P23" i="78" s="1"/>
  <c r="O5" i="78"/>
  <c r="O23" i="78" s="1"/>
  <c r="N5" i="78"/>
  <c r="N23" i="78" s="1"/>
  <c r="M5" i="78"/>
  <c r="M23" i="78" s="1"/>
  <c r="L5" i="78"/>
  <c r="L23" i="78" s="1"/>
  <c r="K5" i="78"/>
  <c r="K23" i="78" s="1"/>
  <c r="J5" i="78"/>
  <c r="J23" i="78" s="1"/>
  <c r="I5" i="78"/>
  <c r="I23" i="78" s="1"/>
  <c r="E5" i="78"/>
  <c r="E23" i="78" s="1"/>
  <c r="D5" i="78"/>
  <c r="U4" i="78"/>
  <c r="U27" i="78" s="1"/>
  <c r="T4" i="78"/>
  <c r="T27" i="78" s="1"/>
  <c r="S4" i="78"/>
  <c r="S27" i="78" s="1"/>
  <c r="R4" i="78"/>
  <c r="R27" i="78" s="1"/>
  <c r="Q4" i="78"/>
  <c r="Q27" i="78" s="1"/>
  <c r="P4" i="78"/>
  <c r="P27" i="78" s="1"/>
  <c r="O4" i="78"/>
  <c r="O27" i="78" s="1"/>
  <c r="N4" i="78"/>
  <c r="N27" i="78" s="1"/>
  <c r="M4" i="78"/>
  <c r="M27" i="78" s="1"/>
  <c r="L4" i="78"/>
  <c r="L27" i="78" s="1"/>
  <c r="L30" i="78" s="1"/>
  <c r="K4" i="78"/>
  <c r="K27" i="78" s="1"/>
  <c r="K30" i="78" s="1"/>
  <c r="J4" i="78"/>
  <c r="J27" i="78" s="1"/>
  <c r="I4" i="78"/>
  <c r="I27" i="78" s="1"/>
  <c r="E4" i="78"/>
  <c r="E27" i="78" s="1"/>
  <c r="D4" i="78"/>
  <c r="H3" i="78"/>
  <c r="U2" i="78"/>
  <c r="U20" i="78" s="1"/>
  <c r="T2" i="78"/>
  <c r="T20" i="78" s="1"/>
  <c r="S2" i="78"/>
  <c r="S20" i="78" s="1"/>
  <c r="R2" i="78"/>
  <c r="R20" i="78" s="1"/>
  <c r="Q2" i="78"/>
  <c r="Q20" i="78" s="1"/>
  <c r="P2" i="78"/>
  <c r="P20" i="78" s="1"/>
  <c r="O2" i="78"/>
  <c r="O20" i="78" s="1"/>
  <c r="N2" i="78"/>
  <c r="N20" i="78" s="1"/>
  <c r="M2" i="78"/>
  <c r="M20" i="78" s="1"/>
  <c r="L2" i="78"/>
  <c r="L20" i="78" s="1"/>
  <c r="K2" i="78"/>
  <c r="K20" i="78" s="1"/>
  <c r="J2" i="78"/>
  <c r="J20" i="78" s="1"/>
  <c r="I2" i="78"/>
  <c r="I20" i="78" s="1"/>
  <c r="E2" i="78"/>
  <c r="E20" i="78" s="1"/>
  <c r="D2" i="78"/>
  <c r="X37" i="77"/>
  <c r="W37" i="77"/>
  <c r="V37" i="77"/>
  <c r="U37" i="77"/>
  <c r="T37" i="77"/>
  <c r="S37" i="77"/>
  <c r="R37" i="77"/>
  <c r="Q37" i="77"/>
  <c r="P37" i="77"/>
  <c r="O37" i="77"/>
  <c r="N37" i="77"/>
  <c r="M37" i="77"/>
  <c r="L37" i="77"/>
  <c r="K37" i="77"/>
  <c r="J37" i="77"/>
  <c r="I37" i="77"/>
  <c r="H37" i="77"/>
  <c r="E37" i="77"/>
  <c r="D37" i="77"/>
  <c r="X36" i="77"/>
  <c r="W36" i="77"/>
  <c r="V36" i="77"/>
  <c r="U36" i="77"/>
  <c r="T36" i="77"/>
  <c r="S36" i="77"/>
  <c r="R36" i="77"/>
  <c r="Q36" i="77"/>
  <c r="P36" i="77"/>
  <c r="O36" i="77"/>
  <c r="N36" i="77"/>
  <c r="M36" i="77"/>
  <c r="L36" i="77"/>
  <c r="K36" i="77"/>
  <c r="J36" i="77"/>
  <c r="I36" i="77"/>
  <c r="H36" i="77"/>
  <c r="E36" i="77"/>
  <c r="D36" i="77"/>
  <c r="X35" i="77"/>
  <c r="W35" i="77"/>
  <c r="V35" i="77"/>
  <c r="U35" i="77"/>
  <c r="T35" i="77"/>
  <c r="S35" i="77"/>
  <c r="R35" i="77"/>
  <c r="Q35" i="77"/>
  <c r="P35" i="77"/>
  <c r="O35" i="77"/>
  <c r="N35" i="77"/>
  <c r="M35" i="77"/>
  <c r="L35" i="77"/>
  <c r="K35" i="77"/>
  <c r="J35" i="77"/>
  <c r="I35" i="77"/>
  <c r="E35" i="77"/>
  <c r="D35" i="77"/>
  <c r="H35" i="77" s="1"/>
  <c r="X34" i="77"/>
  <c r="W34" i="77"/>
  <c r="V34" i="77"/>
  <c r="U34" i="77"/>
  <c r="T34" i="77"/>
  <c r="S34" i="77"/>
  <c r="R34" i="77"/>
  <c r="Q34" i="77"/>
  <c r="P34" i="77"/>
  <c r="O34" i="77"/>
  <c r="N34" i="77"/>
  <c r="M34" i="77"/>
  <c r="L34" i="77"/>
  <c r="K34" i="77"/>
  <c r="J34" i="77"/>
  <c r="I34" i="77"/>
  <c r="E34" i="77"/>
  <c r="D34" i="77"/>
  <c r="H34" i="77" s="1"/>
  <c r="X33" i="77"/>
  <c r="W33" i="77"/>
  <c r="V33" i="77"/>
  <c r="U33" i="77"/>
  <c r="T33" i="77"/>
  <c r="S33" i="77"/>
  <c r="R33" i="77"/>
  <c r="Q33" i="77"/>
  <c r="P33" i="77"/>
  <c r="O33" i="77"/>
  <c r="N33" i="77"/>
  <c r="M33" i="77"/>
  <c r="L33" i="77"/>
  <c r="K33" i="77"/>
  <c r="J33" i="77"/>
  <c r="I33" i="77"/>
  <c r="E33" i="77"/>
  <c r="D33" i="77"/>
  <c r="H33" i="77" s="1"/>
  <c r="X32" i="77"/>
  <c r="W32" i="77"/>
  <c r="V32" i="77"/>
  <c r="U32" i="77"/>
  <c r="T32" i="77"/>
  <c r="S32" i="77"/>
  <c r="R32" i="77"/>
  <c r="Q32" i="77"/>
  <c r="P32" i="77"/>
  <c r="O32" i="77"/>
  <c r="N32" i="77"/>
  <c r="M32" i="77"/>
  <c r="L32" i="77"/>
  <c r="K32" i="77"/>
  <c r="J32" i="77"/>
  <c r="I32" i="77"/>
  <c r="E32" i="77"/>
  <c r="D32" i="77"/>
  <c r="H32" i="77" s="1"/>
  <c r="X25" i="77"/>
  <c r="W25" i="77"/>
  <c r="V25" i="77"/>
  <c r="U25" i="77"/>
  <c r="T25" i="77"/>
  <c r="S25" i="77"/>
  <c r="R25" i="77"/>
  <c r="Q25" i="77"/>
  <c r="P25" i="77"/>
  <c r="O25" i="77"/>
  <c r="N25" i="77"/>
  <c r="M25" i="77"/>
  <c r="L25" i="77"/>
  <c r="L29" i="77" s="1"/>
  <c r="K25" i="77"/>
  <c r="K29" i="77" s="1"/>
  <c r="J25" i="77"/>
  <c r="I25" i="77"/>
  <c r="E25" i="77"/>
  <c r="D25" i="77"/>
  <c r="H25" i="77" s="1"/>
  <c r="H29" i="77" s="1"/>
  <c r="X21" i="77"/>
  <c r="W21" i="77"/>
  <c r="V21" i="77"/>
  <c r="U21" i="77"/>
  <c r="T21" i="77"/>
  <c r="S21" i="77"/>
  <c r="R21" i="77"/>
  <c r="Q21" i="77"/>
  <c r="P21" i="77"/>
  <c r="O21" i="77"/>
  <c r="N21" i="77"/>
  <c r="M21" i="77"/>
  <c r="L21" i="77"/>
  <c r="K21" i="77"/>
  <c r="J21" i="77"/>
  <c r="I21" i="77"/>
  <c r="E21" i="77"/>
  <c r="D21" i="77"/>
  <c r="H21" i="77" s="1"/>
  <c r="X16" i="77"/>
  <c r="W16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E16" i="77"/>
  <c r="D16" i="77"/>
  <c r="H16" i="77" s="1"/>
  <c r="X15" i="77"/>
  <c r="W15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E15" i="77"/>
  <c r="D15" i="77"/>
  <c r="H15" i="77" s="1"/>
  <c r="X14" i="77"/>
  <c r="W14" i="77"/>
  <c r="V14" i="77"/>
  <c r="U14" i="77"/>
  <c r="T14" i="77"/>
  <c r="S14" i="77"/>
  <c r="R14" i="77"/>
  <c r="Q14" i="77"/>
  <c r="P14" i="77"/>
  <c r="O14" i="77"/>
  <c r="N14" i="77"/>
  <c r="M14" i="77"/>
  <c r="L14" i="77"/>
  <c r="K14" i="77"/>
  <c r="J14" i="77"/>
  <c r="I14" i="77"/>
  <c r="E14" i="77"/>
  <c r="D14" i="77"/>
  <c r="H14" i="77" s="1"/>
  <c r="X13" i="77"/>
  <c r="W13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E13" i="77"/>
  <c r="D13" i="77"/>
  <c r="H13" i="77" s="1"/>
  <c r="X12" i="77"/>
  <c r="W12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E12" i="77"/>
  <c r="D12" i="77"/>
  <c r="H12" i="77" s="1"/>
  <c r="X11" i="77"/>
  <c r="W11" i="77"/>
  <c r="V11" i="77"/>
  <c r="U11" i="77"/>
  <c r="T11" i="77"/>
  <c r="S11" i="77"/>
  <c r="R11" i="77"/>
  <c r="Q11" i="77"/>
  <c r="P11" i="77"/>
  <c r="O11" i="77"/>
  <c r="N11" i="77"/>
  <c r="M11" i="77"/>
  <c r="L11" i="77"/>
  <c r="K11" i="77"/>
  <c r="J11" i="77"/>
  <c r="I11" i="77"/>
  <c r="E11" i="77"/>
  <c r="D11" i="77"/>
  <c r="H11" i="77" s="1"/>
  <c r="X9" i="77"/>
  <c r="W9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E9" i="77"/>
  <c r="D9" i="77"/>
  <c r="X8" i="77"/>
  <c r="W8" i="77"/>
  <c r="V8" i="77"/>
  <c r="U8" i="77"/>
  <c r="T8" i="77"/>
  <c r="S8" i="77"/>
  <c r="R8" i="77"/>
  <c r="Q8" i="77"/>
  <c r="P8" i="77"/>
  <c r="O8" i="77"/>
  <c r="N8" i="77"/>
  <c r="M8" i="77"/>
  <c r="L8" i="77"/>
  <c r="K8" i="77"/>
  <c r="J8" i="77"/>
  <c r="I8" i="77"/>
  <c r="E8" i="77"/>
  <c r="D8" i="77"/>
  <c r="H8" i="77" s="1"/>
  <c r="X7" i="77"/>
  <c r="W7" i="77"/>
  <c r="V7" i="77"/>
  <c r="U7" i="77"/>
  <c r="T7" i="77"/>
  <c r="S7" i="77"/>
  <c r="R7" i="77"/>
  <c r="Q7" i="77"/>
  <c r="P7" i="77"/>
  <c r="O7" i="77"/>
  <c r="N7" i="77"/>
  <c r="M7" i="77"/>
  <c r="L7" i="77"/>
  <c r="K7" i="77"/>
  <c r="J7" i="77"/>
  <c r="I7" i="77"/>
  <c r="E7" i="77"/>
  <c r="D7" i="77"/>
  <c r="H7" i="77" s="1"/>
  <c r="X6" i="77"/>
  <c r="W6" i="77"/>
  <c r="V6" i="77"/>
  <c r="U6" i="77"/>
  <c r="T6" i="77"/>
  <c r="S6" i="77"/>
  <c r="R6" i="77"/>
  <c r="Q6" i="77"/>
  <c r="P6" i="77"/>
  <c r="O6" i="77"/>
  <c r="N6" i="77"/>
  <c r="M6" i="77"/>
  <c r="L6" i="77"/>
  <c r="K6" i="77"/>
  <c r="J6" i="77"/>
  <c r="I6" i="77"/>
  <c r="E6" i="77"/>
  <c r="D6" i="77"/>
  <c r="H6" i="77" s="1"/>
  <c r="X5" i="77"/>
  <c r="X23" i="77" s="1"/>
  <c r="W5" i="77"/>
  <c r="W23" i="77" s="1"/>
  <c r="V5" i="77"/>
  <c r="V23" i="77" s="1"/>
  <c r="U5" i="77"/>
  <c r="U23" i="77" s="1"/>
  <c r="T5" i="77"/>
  <c r="T23" i="77" s="1"/>
  <c r="S5" i="77"/>
  <c r="S23" i="77" s="1"/>
  <c r="R5" i="77"/>
  <c r="R23" i="77" s="1"/>
  <c r="Q5" i="77"/>
  <c r="Q23" i="77" s="1"/>
  <c r="P5" i="77"/>
  <c r="P23" i="77" s="1"/>
  <c r="O5" i="77"/>
  <c r="O23" i="77" s="1"/>
  <c r="N5" i="77"/>
  <c r="N23" i="77" s="1"/>
  <c r="M5" i="77"/>
  <c r="M23" i="77" s="1"/>
  <c r="L5" i="77"/>
  <c r="L23" i="77" s="1"/>
  <c r="K5" i="77"/>
  <c r="K23" i="77" s="1"/>
  <c r="J5" i="77"/>
  <c r="J23" i="77" s="1"/>
  <c r="I5" i="77"/>
  <c r="I23" i="77" s="1"/>
  <c r="E5" i="77"/>
  <c r="E23" i="77" s="1"/>
  <c r="D5" i="77"/>
  <c r="X4" i="77"/>
  <c r="X27" i="77" s="1"/>
  <c r="W4" i="77"/>
  <c r="W27" i="77" s="1"/>
  <c r="V4" i="77"/>
  <c r="V27" i="77" s="1"/>
  <c r="U4" i="77"/>
  <c r="U27" i="77" s="1"/>
  <c r="T4" i="77"/>
  <c r="T27" i="77" s="1"/>
  <c r="S4" i="77"/>
  <c r="S27" i="77" s="1"/>
  <c r="R4" i="77"/>
  <c r="R27" i="77" s="1"/>
  <c r="Q4" i="77"/>
  <c r="Q27" i="77" s="1"/>
  <c r="P4" i="77"/>
  <c r="P27" i="77" s="1"/>
  <c r="O4" i="77"/>
  <c r="O27" i="77" s="1"/>
  <c r="N4" i="77"/>
  <c r="N27" i="77" s="1"/>
  <c r="M4" i="77"/>
  <c r="M27" i="77" s="1"/>
  <c r="L4" i="77"/>
  <c r="L27" i="77" s="1"/>
  <c r="L30" i="77" s="1"/>
  <c r="K4" i="77"/>
  <c r="K27" i="77" s="1"/>
  <c r="K30" i="77" s="1"/>
  <c r="J4" i="77"/>
  <c r="J27" i="77" s="1"/>
  <c r="I4" i="77"/>
  <c r="I27" i="77" s="1"/>
  <c r="E4" i="77"/>
  <c r="E27" i="77" s="1"/>
  <c r="D4" i="77"/>
  <c r="H3" i="77"/>
  <c r="X2" i="77"/>
  <c r="X20" i="77" s="1"/>
  <c r="W2" i="77"/>
  <c r="W20" i="77" s="1"/>
  <c r="V2" i="77"/>
  <c r="V20" i="77" s="1"/>
  <c r="U2" i="77"/>
  <c r="U20" i="77" s="1"/>
  <c r="T2" i="77"/>
  <c r="T20" i="77" s="1"/>
  <c r="S2" i="77"/>
  <c r="S20" i="77" s="1"/>
  <c r="R2" i="77"/>
  <c r="R20" i="77" s="1"/>
  <c r="Q2" i="77"/>
  <c r="Q20" i="77" s="1"/>
  <c r="P2" i="77"/>
  <c r="P20" i="77" s="1"/>
  <c r="O2" i="77"/>
  <c r="O20" i="77" s="1"/>
  <c r="N2" i="77"/>
  <c r="N20" i="77" s="1"/>
  <c r="M2" i="77"/>
  <c r="M20" i="77" s="1"/>
  <c r="L2" i="77"/>
  <c r="L20" i="77" s="1"/>
  <c r="K2" i="77"/>
  <c r="K20" i="77" s="1"/>
  <c r="J2" i="77"/>
  <c r="J20" i="77" s="1"/>
  <c r="I2" i="77"/>
  <c r="I20" i="77" s="1"/>
  <c r="E2" i="77"/>
  <c r="E20" i="77" s="1"/>
  <c r="D2" i="77"/>
  <c r="S37" i="76"/>
  <c r="R37" i="76"/>
  <c r="Q37" i="76"/>
  <c r="P37" i="76"/>
  <c r="O37" i="76"/>
  <c r="N37" i="76"/>
  <c r="M37" i="76"/>
  <c r="L37" i="76"/>
  <c r="K37" i="76"/>
  <c r="J37" i="76"/>
  <c r="I37" i="76"/>
  <c r="H37" i="76"/>
  <c r="E37" i="76"/>
  <c r="D37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E36" i="76"/>
  <c r="D36" i="76"/>
  <c r="S35" i="76"/>
  <c r="R35" i="76"/>
  <c r="Q35" i="76"/>
  <c r="P35" i="76"/>
  <c r="O35" i="76"/>
  <c r="N35" i="76"/>
  <c r="M35" i="76"/>
  <c r="L35" i="76"/>
  <c r="K35" i="76"/>
  <c r="J35" i="76"/>
  <c r="I35" i="76"/>
  <c r="E35" i="76"/>
  <c r="D35" i="76"/>
  <c r="H35" i="76" s="1"/>
  <c r="S34" i="76"/>
  <c r="R34" i="76"/>
  <c r="Q34" i="76"/>
  <c r="P34" i="76"/>
  <c r="O34" i="76"/>
  <c r="N34" i="76"/>
  <c r="M34" i="76"/>
  <c r="L34" i="76"/>
  <c r="K34" i="76"/>
  <c r="J34" i="76"/>
  <c r="I34" i="76"/>
  <c r="E34" i="76"/>
  <c r="D34" i="76"/>
  <c r="H34" i="76" s="1"/>
  <c r="S33" i="76"/>
  <c r="R33" i="76"/>
  <c r="Q33" i="76"/>
  <c r="P33" i="76"/>
  <c r="O33" i="76"/>
  <c r="N33" i="76"/>
  <c r="M33" i="76"/>
  <c r="L33" i="76"/>
  <c r="K33" i="76"/>
  <c r="J33" i="76"/>
  <c r="I33" i="76"/>
  <c r="E33" i="76"/>
  <c r="D33" i="76"/>
  <c r="H33" i="76" s="1"/>
  <c r="S32" i="76"/>
  <c r="R32" i="76"/>
  <c r="Q32" i="76"/>
  <c r="P32" i="76"/>
  <c r="O32" i="76"/>
  <c r="N32" i="76"/>
  <c r="M32" i="76"/>
  <c r="L32" i="76"/>
  <c r="K32" i="76"/>
  <c r="J32" i="76"/>
  <c r="I32" i="76"/>
  <c r="E32" i="76"/>
  <c r="D32" i="76"/>
  <c r="H32" i="76" s="1"/>
  <c r="S25" i="76"/>
  <c r="R25" i="76"/>
  <c r="Q25" i="76"/>
  <c r="P25" i="76"/>
  <c r="O25" i="76"/>
  <c r="N25" i="76"/>
  <c r="M25" i="76"/>
  <c r="L25" i="76"/>
  <c r="L29" i="76" s="1"/>
  <c r="K25" i="76"/>
  <c r="K29" i="76" s="1"/>
  <c r="J25" i="76"/>
  <c r="I25" i="76"/>
  <c r="E25" i="76"/>
  <c r="D25" i="76"/>
  <c r="H25" i="76" s="1"/>
  <c r="H29" i="76" s="1"/>
  <c r="S21" i="76"/>
  <c r="R21" i="76"/>
  <c r="Q21" i="76"/>
  <c r="P21" i="76"/>
  <c r="O21" i="76"/>
  <c r="N21" i="76"/>
  <c r="M21" i="76"/>
  <c r="L21" i="76"/>
  <c r="K21" i="76"/>
  <c r="J21" i="76"/>
  <c r="I21" i="76"/>
  <c r="E21" i="76"/>
  <c r="D21" i="76"/>
  <c r="H21" i="76" s="1"/>
  <c r="S16" i="76"/>
  <c r="R16" i="76"/>
  <c r="Q16" i="76"/>
  <c r="P16" i="76"/>
  <c r="O16" i="76"/>
  <c r="N16" i="76"/>
  <c r="M16" i="76"/>
  <c r="L16" i="76"/>
  <c r="K16" i="76"/>
  <c r="J16" i="76"/>
  <c r="I16" i="76"/>
  <c r="E16" i="76"/>
  <c r="D16" i="76"/>
  <c r="H16" i="76" s="1"/>
  <c r="S15" i="76"/>
  <c r="R15" i="76"/>
  <c r="Q15" i="76"/>
  <c r="P15" i="76"/>
  <c r="O15" i="76"/>
  <c r="N15" i="76"/>
  <c r="M15" i="76"/>
  <c r="L15" i="76"/>
  <c r="K15" i="76"/>
  <c r="J15" i="76"/>
  <c r="I15" i="76"/>
  <c r="E15" i="76"/>
  <c r="D15" i="76"/>
  <c r="H15" i="76" s="1"/>
  <c r="S14" i="76"/>
  <c r="R14" i="76"/>
  <c r="Q14" i="76"/>
  <c r="P14" i="76"/>
  <c r="O14" i="76"/>
  <c r="N14" i="76"/>
  <c r="M14" i="76"/>
  <c r="L14" i="76"/>
  <c r="K14" i="76"/>
  <c r="J14" i="76"/>
  <c r="I14" i="76"/>
  <c r="E14" i="76"/>
  <c r="D14" i="76"/>
  <c r="H14" i="76" s="1"/>
  <c r="S13" i="76"/>
  <c r="R13" i="76"/>
  <c r="Q13" i="76"/>
  <c r="P13" i="76"/>
  <c r="O13" i="76"/>
  <c r="N13" i="76"/>
  <c r="M13" i="76"/>
  <c r="L13" i="76"/>
  <c r="K13" i="76"/>
  <c r="J13" i="76"/>
  <c r="I13" i="76"/>
  <c r="E13" i="76"/>
  <c r="D13" i="76"/>
  <c r="H13" i="76" s="1"/>
  <c r="S12" i="76"/>
  <c r="R12" i="76"/>
  <c r="Q12" i="76"/>
  <c r="P12" i="76"/>
  <c r="O12" i="76"/>
  <c r="N12" i="76"/>
  <c r="M12" i="76"/>
  <c r="L12" i="76"/>
  <c r="K12" i="76"/>
  <c r="J12" i="76"/>
  <c r="I12" i="76"/>
  <c r="E12" i="76"/>
  <c r="D12" i="76"/>
  <c r="H12" i="76" s="1"/>
  <c r="S11" i="76"/>
  <c r="R11" i="76"/>
  <c r="Q11" i="76"/>
  <c r="P11" i="76"/>
  <c r="O11" i="76"/>
  <c r="N11" i="76"/>
  <c r="M11" i="76"/>
  <c r="L11" i="76"/>
  <c r="K11" i="76"/>
  <c r="J11" i="76"/>
  <c r="I11" i="76"/>
  <c r="E11" i="76"/>
  <c r="D11" i="76"/>
  <c r="H11" i="76" s="1"/>
  <c r="S9" i="76"/>
  <c r="R9" i="76"/>
  <c r="Q9" i="76"/>
  <c r="P9" i="76"/>
  <c r="O9" i="76"/>
  <c r="N9" i="76"/>
  <c r="M9" i="76"/>
  <c r="L9" i="76"/>
  <c r="K9" i="76"/>
  <c r="J9" i="76"/>
  <c r="I9" i="76"/>
  <c r="E9" i="76"/>
  <c r="D9" i="76"/>
  <c r="S8" i="76"/>
  <c r="R8" i="76"/>
  <c r="Q8" i="76"/>
  <c r="P8" i="76"/>
  <c r="O8" i="76"/>
  <c r="N8" i="76"/>
  <c r="M8" i="76"/>
  <c r="L8" i="76"/>
  <c r="K8" i="76"/>
  <c r="J8" i="76"/>
  <c r="I8" i="76"/>
  <c r="E8" i="76"/>
  <c r="D8" i="76"/>
  <c r="H8" i="76" s="1"/>
  <c r="S7" i="76"/>
  <c r="R7" i="76"/>
  <c r="Q7" i="76"/>
  <c r="P7" i="76"/>
  <c r="O7" i="76"/>
  <c r="N7" i="76"/>
  <c r="M7" i="76"/>
  <c r="L7" i="76"/>
  <c r="K7" i="76"/>
  <c r="J7" i="76"/>
  <c r="I7" i="76"/>
  <c r="E7" i="76"/>
  <c r="D7" i="76"/>
  <c r="H7" i="76" s="1"/>
  <c r="S6" i="76"/>
  <c r="R6" i="76"/>
  <c r="Q6" i="76"/>
  <c r="P6" i="76"/>
  <c r="O6" i="76"/>
  <c r="N6" i="76"/>
  <c r="M6" i="76"/>
  <c r="L6" i="76"/>
  <c r="K6" i="76"/>
  <c r="J6" i="76"/>
  <c r="I6" i="76"/>
  <c r="E6" i="76"/>
  <c r="D6" i="76"/>
  <c r="H6" i="76" s="1"/>
  <c r="S5" i="76"/>
  <c r="S23" i="76" s="1"/>
  <c r="R5" i="76"/>
  <c r="R23" i="76" s="1"/>
  <c r="Q5" i="76"/>
  <c r="Q23" i="76" s="1"/>
  <c r="P5" i="76"/>
  <c r="P23" i="76" s="1"/>
  <c r="O5" i="76"/>
  <c r="O23" i="76" s="1"/>
  <c r="N5" i="76"/>
  <c r="N23" i="76" s="1"/>
  <c r="M5" i="76"/>
  <c r="M23" i="76" s="1"/>
  <c r="L5" i="76"/>
  <c r="L23" i="76" s="1"/>
  <c r="K5" i="76"/>
  <c r="K23" i="76" s="1"/>
  <c r="J5" i="76"/>
  <c r="J23" i="76" s="1"/>
  <c r="I5" i="76"/>
  <c r="I23" i="76" s="1"/>
  <c r="E5" i="76"/>
  <c r="E23" i="76" s="1"/>
  <c r="D5" i="76"/>
  <c r="S4" i="76"/>
  <c r="S27" i="76" s="1"/>
  <c r="R4" i="76"/>
  <c r="R27" i="76" s="1"/>
  <c r="Q4" i="76"/>
  <c r="Q27" i="76" s="1"/>
  <c r="P4" i="76"/>
  <c r="P27" i="76" s="1"/>
  <c r="O4" i="76"/>
  <c r="O27" i="76" s="1"/>
  <c r="N4" i="76"/>
  <c r="N27" i="76" s="1"/>
  <c r="M4" i="76"/>
  <c r="M27" i="76" s="1"/>
  <c r="L4" i="76"/>
  <c r="L27" i="76" s="1"/>
  <c r="L30" i="76" s="1"/>
  <c r="K4" i="76"/>
  <c r="K27" i="76" s="1"/>
  <c r="K30" i="76" s="1"/>
  <c r="J4" i="76"/>
  <c r="J27" i="76" s="1"/>
  <c r="I4" i="76"/>
  <c r="I27" i="76" s="1"/>
  <c r="E4" i="76"/>
  <c r="E27" i="76" s="1"/>
  <c r="D4" i="76"/>
  <c r="H3" i="76"/>
  <c r="S2" i="76"/>
  <c r="S20" i="76" s="1"/>
  <c r="R2" i="76"/>
  <c r="R20" i="76" s="1"/>
  <c r="Q2" i="76"/>
  <c r="Q20" i="76" s="1"/>
  <c r="P2" i="76"/>
  <c r="P20" i="76" s="1"/>
  <c r="O2" i="76"/>
  <c r="O20" i="76" s="1"/>
  <c r="N2" i="76"/>
  <c r="N20" i="76" s="1"/>
  <c r="M2" i="76"/>
  <c r="M20" i="76" s="1"/>
  <c r="L2" i="76"/>
  <c r="L20" i="76" s="1"/>
  <c r="K2" i="76"/>
  <c r="K20" i="76" s="1"/>
  <c r="J2" i="76"/>
  <c r="J20" i="76" s="1"/>
  <c r="I2" i="76"/>
  <c r="I20" i="76" s="1"/>
  <c r="E2" i="76"/>
  <c r="E20" i="76" s="1"/>
  <c r="D2" i="76"/>
  <c r="AA37" i="75"/>
  <c r="Z37" i="75"/>
  <c r="Y37" i="75"/>
  <c r="X37" i="75"/>
  <c r="W37" i="75"/>
  <c r="V37" i="75"/>
  <c r="U37" i="75"/>
  <c r="T37" i="75"/>
  <c r="S37" i="75"/>
  <c r="R37" i="75"/>
  <c r="Q37" i="75"/>
  <c r="P37" i="75"/>
  <c r="O37" i="75"/>
  <c r="N37" i="75"/>
  <c r="M37" i="75"/>
  <c r="L37" i="75"/>
  <c r="K37" i="75"/>
  <c r="J37" i="75"/>
  <c r="I37" i="75"/>
  <c r="H37" i="75"/>
  <c r="E37" i="75"/>
  <c r="D37" i="75"/>
  <c r="AA36" i="75"/>
  <c r="Z36" i="75"/>
  <c r="Y36" i="75"/>
  <c r="X36" i="75"/>
  <c r="W36" i="75"/>
  <c r="V36" i="75"/>
  <c r="U36" i="75"/>
  <c r="T36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E36" i="75"/>
  <c r="D36" i="75"/>
  <c r="AA35" i="75"/>
  <c r="Z35" i="75"/>
  <c r="Y35" i="75"/>
  <c r="X35" i="75"/>
  <c r="W35" i="75"/>
  <c r="V35" i="75"/>
  <c r="U35" i="75"/>
  <c r="T35" i="75"/>
  <c r="S35" i="75"/>
  <c r="R35" i="75"/>
  <c r="Q35" i="75"/>
  <c r="P35" i="75"/>
  <c r="O35" i="75"/>
  <c r="N35" i="75"/>
  <c r="M35" i="75"/>
  <c r="L35" i="75"/>
  <c r="K35" i="75"/>
  <c r="J35" i="75"/>
  <c r="I35" i="75"/>
  <c r="E35" i="75"/>
  <c r="D35" i="75"/>
  <c r="H35" i="75" s="1"/>
  <c r="AA34" i="75"/>
  <c r="Z34" i="75"/>
  <c r="Y34" i="75"/>
  <c r="X34" i="75"/>
  <c r="W34" i="75"/>
  <c r="V34" i="75"/>
  <c r="U34" i="75"/>
  <c r="T34" i="75"/>
  <c r="S34" i="75"/>
  <c r="R34" i="75"/>
  <c r="Q34" i="75"/>
  <c r="P34" i="75"/>
  <c r="O34" i="75"/>
  <c r="N34" i="75"/>
  <c r="M34" i="75"/>
  <c r="L34" i="75"/>
  <c r="K34" i="75"/>
  <c r="J34" i="75"/>
  <c r="I34" i="75"/>
  <c r="E34" i="75"/>
  <c r="D34" i="75"/>
  <c r="H34" i="75" s="1"/>
  <c r="AA33" i="75"/>
  <c r="Z33" i="75"/>
  <c r="Y33" i="75"/>
  <c r="X33" i="75"/>
  <c r="W33" i="75"/>
  <c r="V33" i="75"/>
  <c r="U33" i="75"/>
  <c r="T33" i="75"/>
  <c r="S33" i="75"/>
  <c r="R33" i="75"/>
  <c r="Q33" i="75"/>
  <c r="P33" i="75"/>
  <c r="O33" i="75"/>
  <c r="N33" i="75"/>
  <c r="M33" i="75"/>
  <c r="L33" i="75"/>
  <c r="K33" i="75"/>
  <c r="J33" i="75"/>
  <c r="I33" i="75"/>
  <c r="E33" i="75"/>
  <c r="D33" i="75"/>
  <c r="H33" i="75" s="1"/>
  <c r="AA32" i="75"/>
  <c r="Z32" i="75"/>
  <c r="Y32" i="75"/>
  <c r="X32" i="75"/>
  <c r="W32" i="75"/>
  <c r="V32" i="75"/>
  <c r="U32" i="75"/>
  <c r="T32" i="75"/>
  <c r="S32" i="75"/>
  <c r="R32" i="75"/>
  <c r="Q32" i="75"/>
  <c r="P32" i="75"/>
  <c r="O32" i="75"/>
  <c r="N32" i="75"/>
  <c r="M32" i="75"/>
  <c r="L32" i="75"/>
  <c r="K32" i="75"/>
  <c r="J32" i="75"/>
  <c r="I32" i="75"/>
  <c r="E32" i="75"/>
  <c r="D32" i="75"/>
  <c r="H32" i="75" s="1"/>
  <c r="AA25" i="75"/>
  <c r="Z25" i="75"/>
  <c r="Y25" i="75"/>
  <c r="X25" i="75"/>
  <c r="W25" i="75"/>
  <c r="V25" i="75"/>
  <c r="U25" i="75"/>
  <c r="T25" i="75"/>
  <c r="S25" i="75"/>
  <c r="R25" i="75"/>
  <c r="Q25" i="75"/>
  <c r="P25" i="75"/>
  <c r="O25" i="75"/>
  <c r="N25" i="75"/>
  <c r="M25" i="75"/>
  <c r="L25" i="75"/>
  <c r="L29" i="75" s="1"/>
  <c r="K25" i="75"/>
  <c r="K29" i="75" s="1"/>
  <c r="J25" i="75"/>
  <c r="I25" i="75"/>
  <c r="E25" i="75"/>
  <c r="D25" i="75"/>
  <c r="H25" i="75" s="1"/>
  <c r="H29" i="75" s="1"/>
  <c r="AA21" i="75"/>
  <c r="Z21" i="75"/>
  <c r="Y21" i="75"/>
  <c r="X21" i="75"/>
  <c r="W21" i="75"/>
  <c r="V21" i="75"/>
  <c r="U21" i="75"/>
  <c r="T21" i="75"/>
  <c r="S21" i="75"/>
  <c r="R21" i="75"/>
  <c r="Q21" i="75"/>
  <c r="P21" i="75"/>
  <c r="O21" i="75"/>
  <c r="N21" i="75"/>
  <c r="M21" i="75"/>
  <c r="L21" i="75"/>
  <c r="K21" i="75"/>
  <c r="J21" i="75"/>
  <c r="I21" i="75"/>
  <c r="E21" i="75"/>
  <c r="D21" i="75"/>
  <c r="AA16" i="75"/>
  <c r="Z16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E16" i="75"/>
  <c r="D16" i="75"/>
  <c r="AA15" i="75"/>
  <c r="Z15" i="75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E15" i="75"/>
  <c r="D15" i="75"/>
  <c r="H15" i="75" s="1"/>
  <c r="AA14" i="75"/>
  <c r="Z14" i="75"/>
  <c r="Y14" i="75"/>
  <c r="X14" i="75"/>
  <c r="W14" i="75"/>
  <c r="V14" i="75"/>
  <c r="U14" i="75"/>
  <c r="T14" i="75"/>
  <c r="S14" i="75"/>
  <c r="R14" i="75"/>
  <c r="Q14" i="75"/>
  <c r="P14" i="75"/>
  <c r="O14" i="75"/>
  <c r="N14" i="75"/>
  <c r="M14" i="75"/>
  <c r="L14" i="75"/>
  <c r="K14" i="75"/>
  <c r="J14" i="75"/>
  <c r="I14" i="75"/>
  <c r="E14" i="75"/>
  <c r="D14" i="75"/>
  <c r="H14" i="75" s="1"/>
  <c r="AA13" i="75"/>
  <c r="Z13" i="75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E13" i="75"/>
  <c r="D13" i="75"/>
  <c r="H13" i="75" s="1"/>
  <c r="AA12" i="75"/>
  <c r="Z12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E12" i="75"/>
  <c r="D12" i="75"/>
  <c r="H12" i="75" s="1"/>
  <c r="AA11" i="75"/>
  <c r="Z11" i="75"/>
  <c r="Y11" i="75"/>
  <c r="X11" i="75"/>
  <c r="W11" i="75"/>
  <c r="V11" i="75"/>
  <c r="U11" i="75"/>
  <c r="T11" i="75"/>
  <c r="S11" i="75"/>
  <c r="R11" i="75"/>
  <c r="Q11" i="75"/>
  <c r="P11" i="75"/>
  <c r="O11" i="75"/>
  <c r="N11" i="75"/>
  <c r="M11" i="75"/>
  <c r="L11" i="75"/>
  <c r="K11" i="75"/>
  <c r="J11" i="75"/>
  <c r="I11" i="75"/>
  <c r="E11" i="75"/>
  <c r="D11" i="75"/>
  <c r="H11" i="75" s="1"/>
  <c r="AA9" i="75"/>
  <c r="Z9" i="75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E9" i="75"/>
  <c r="D9" i="75"/>
  <c r="AA8" i="75"/>
  <c r="Z8" i="75"/>
  <c r="Y8" i="75"/>
  <c r="X8" i="75"/>
  <c r="W8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E8" i="75"/>
  <c r="D8" i="75"/>
  <c r="H8" i="75" s="1"/>
  <c r="AA7" i="75"/>
  <c r="Z7" i="75"/>
  <c r="Y7" i="75"/>
  <c r="X7" i="75"/>
  <c r="W7" i="75"/>
  <c r="V7" i="75"/>
  <c r="U7" i="75"/>
  <c r="T7" i="75"/>
  <c r="S7" i="75"/>
  <c r="R7" i="75"/>
  <c r="Q7" i="75"/>
  <c r="P7" i="75"/>
  <c r="O7" i="75"/>
  <c r="N7" i="75"/>
  <c r="M7" i="75"/>
  <c r="L7" i="75"/>
  <c r="K7" i="75"/>
  <c r="J7" i="75"/>
  <c r="I7" i="75"/>
  <c r="E7" i="75"/>
  <c r="D7" i="75"/>
  <c r="H7" i="75" s="1"/>
  <c r="AA6" i="75"/>
  <c r="Z6" i="75"/>
  <c r="Y6" i="75"/>
  <c r="X6" i="75"/>
  <c r="W6" i="75"/>
  <c r="V6" i="75"/>
  <c r="U6" i="75"/>
  <c r="T6" i="75"/>
  <c r="S6" i="75"/>
  <c r="R6" i="75"/>
  <c r="Q6" i="75"/>
  <c r="P6" i="75"/>
  <c r="O6" i="75"/>
  <c r="N6" i="75"/>
  <c r="M6" i="75"/>
  <c r="L6" i="75"/>
  <c r="K6" i="75"/>
  <c r="J6" i="75"/>
  <c r="I6" i="75"/>
  <c r="E6" i="75"/>
  <c r="D6" i="75"/>
  <c r="H6" i="75" s="1"/>
  <c r="AA5" i="75"/>
  <c r="AA23" i="75" s="1"/>
  <c r="Z5" i="75"/>
  <c r="Z23" i="75" s="1"/>
  <c r="Y5" i="75"/>
  <c r="Y23" i="75" s="1"/>
  <c r="X5" i="75"/>
  <c r="X23" i="75" s="1"/>
  <c r="W5" i="75"/>
  <c r="W23" i="75" s="1"/>
  <c r="V5" i="75"/>
  <c r="V23" i="75" s="1"/>
  <c r="U5" i="75"/>
  <c r="U23" i="75" s="1"/>
  <c r="T5" i="75"/>
  <c r="T23" i="75" s="1"/>
  <c r="S5" i="75"/>
  <c r="S23" i="75" s="1"/>
  <c r="R5" i="75"/>
  <c r="R23" i="75" s="1"/>
  <c r="Q5" i="75"/>
  <c r="Q23" i="75" s="1"/>
  <c r="P5" i="75"/>
  <c r="P23" i="75" s="1"/>
  <c r="O5" i="75"/>
  <c r="O23" i="75" s="1"/>
  <c r="N5" i="75"/>
  <c r="N23" i="75" s="1"/>
  <c r="M5" i="75"/>
  <c r="M23" i="75" s="1"/>
  <c r="L5" i="75"/>
  <c r="L23" i="75" s="1"/>
  <c r="K5" i="75"/>
  <c r="K23" i="75" s="1"/>
  <c r="J5" i="75"/>
  <c r="J23" i="75" s="1"/>
  <c r="I5" i="75"/>
  <c r="I23" i="75" s="1"/>
  <c r="E5" i="75"/>
  <c r="E23" i="75" s="1"/>
  <c r="D5" i="75"/>
  <c r="AA4" i="75"/>
  <c r="AA27" i="75" s="1"/>
  <c r="Z4" i="75"/>
  <c r="Z27" i="75" s="1"/>
  <c r="Y4" i="75"/>
  <c r="Y27" i="75" s="1"/>
  <c r="X4" i="75"/>
  <c r="X27" i="75" s="1"/>
  <c r="W4" i="75"/>
  <c r="W27" i="75" s="1"/>
  <c r="V4" i="75"/>
  <c r="V27" i="75" s="1"/>
  <c r="U4" i="75"/>
  <c r="U27" i="75" s="1"/>
  <c r="T4" i="75"/>
  <c r="T27" i="75" s="1"/>
  <c r="S4" i="75"/>
  <c r="S27" i="75" s="1"/>
  <c r="R4" i="75"/>
  <c r="R27" i="75" s="1"/>
  <c r="Q4" i="75"/>
  <c r="Q27" i="75" s="1"/>
  <c r="P4" i="75"/>
  <c r="P27" i="75" s="1"/>
  <c r="O4" i="75"/>
  <c r="O27" i="75" s="1"/>
  <c r="N4" i="75"/>
  <c r="N27" i="75" s="1"/>
  <c r="M4" i="75"/>
  <c r="M27" i="75" s="1"/>
  <c r="L4" i="75"/>
  <c r="L27" i="75" s="1"/>
  <c r="L30" i="75" s="1"/>
  <c r="K4" i="75"/>
  <c r="K27" i="75" s="1"/>
  <c r="K30" i="75" s="1"/>
  <c r="J4" i="75"/>
  <c r="J27" i="75" s="1"/>
  <c r="I4" i="75"/>
  <c r="I27" i="75" s="1"/>
  <c r="E4" i="75"/>
  <c r="E27" i="75" s="1"/>
  <c r="D4" i="75"/>
  <c r="H3" i="75"/>
  <c r="AA2" i="75"/>
  <c r="AA20" i="75" s="1"/>
  <c r="Z2" i="75"/>
  <c r="Z20" i="75" s="1"/>
  <c r="Y2" i="75"/>
  <c r="Y20" i="75" s="1"/>
  <c r="X2" i="75"/>
  <c r="X20" i="75" s="1"/>
  <c r="W2" i="75"/>
  <c r="W20" i="75" s="1"/>
  <c r="V2" i="75"/>
  <c r="V20" i="75" s="1"/>
  <c r="U2" i="75"/>
  <c r="U20" i="75" s="1"/>
  <c r="T2" i="75"/>
  <c r="T20" i="75" s="1"/>
  <c r="S2" i="75"/>
  <c r="S20" i="75" s="1"/>
  <c r="R2" i="75"/>
  <c r="R20" i="75" s="1"/>
  <c r="Q2" i="75"/>
  <c r="Q20" i="75" s="1"/>
  <c r="P2" i="75"/>
  <c r="P20" i="75" s="1"/>
  <c r="O2" i="75"/>
  <c r="O20" i="75" s="1"/>
  <c r="N2" i="75"/>
  <c r="N20" i="75" s="1"/>
  <c r="M2" i="75"/>
  <c r="M20" i="75" s="1"/>
  <c r="L2" i="75"/>
  <c r="L20" i="75" s="1"/>
  <c r="K2" i="75"/>
  <c r="K20" i="75" s="1"/>
  <c r="J2" i="75"/>
  <c r="J20" i="75" s="1"/>
  <c r="I2" i="75"/>
  <c r="I20" i="75" s="1"/>
  <c r="E2" i="75"/>
  <c r="E20" i="75" s="1"/>
  <c r="D2" i="75"/>
  <c r="H2" i="75" s="1"/>
  <c r="S37" i="74"/>
  <c r="R37" i="74"/>
  <c r="Q37" i="74"/>
  <c r="P37" i="74"/>
  <c r="O37" i="74"/>
  <c r="N37" i="74"/>
  <c r="M37" i="74"/>
  <c r="L37" i="74"/>
  <c r="K37" i="74"/>
  <c r="J37" i="74"/>
  <c r="I37" i="74"/>
  <c r="H37" i="74"/>
  <c r="E37" i="74"/>
  <c r="D37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E36" i="74"/>
  <c r="D36" i="74"/>
  <c r="S35" i="74"/>
  <c r="R35" i="74"/>
  <c r="Q35" i="74"/>
  <c r="P35" i="74"/>
  <c r="O35" i="74"/>
  <c r="N35" i="74"/>
  <c r="M35" i="74"/>
  <c r="L35" i="74"/>
  <c r="K35" i="74"/>
  <c r="J35" i="74"/>
  <c r="I35" i="74"/>
  <c r="E35" i="74"/>
  <c r="D35" i="74"/>
  <c r="H35" i="74" s="1"/>
  <c r="S34" i="74"/>
  <c r="R34" i="74"/>
  <c r="Q34" i="74"/>
  <c r="P34" i="74"/>
  <c r="O34" i="74"/>
  <c r="N34" i="74"/>
  <c r="M34" i="74"/>
  <c r="L34" i="74"/>
  <c r="K34" i="74"/>
  <c r="J34" i="74"/>
  <c r="I34" i="74"/>
  <c r="E34" i="74"/>
  <c r="D34" i="74"/>
  <c r="H34" i="74" s="1"/>
  <c r="S33" i="74"/>
  <c r="R33" i="74"/>
  <c r="Q33" i="74"/>
  <c r="P33" i="74"/>
  <c r="O33" i="74"/>
  <c r="N33" i="74"/>
  <c r="M33" i="74"/>
  <c r="L33" i="74"/>
  <c r="K33" i="74"/>
  <c r="J33" i="74"/>
  <c r="I33" i="74"/>
  <c r="E33" i="74"/>
  <c r="D33" i="74"/>
  <c r="H33" i="74" s="1"/>
  <c r="S32" i="74"/>
  <c r="R32" i="74"/>
  <c r="Q32" i="74"/>
  <c r="P32" i="74"/>
  <c r="O32" i="74"/>
  <c r="N32" i="74"/>
  <c r="M32" i="74"/>
  <c r="L32" i="74"/>
  <c r="K32" i="74"/>
  <c r="J32" i="74"/>
  <c r="I32" i="74"/>
  <c r="E32" i="74"/>
  <c r="D32" i="74"/>
  <c r="H32" i="74" s="1"/>
  <c r="S25" i="74"/>
  <c r="R25" i="74"/>
  <c r="Q25" i="74"/>
  <c r="P25" i="74"/>
  <c r="O25" i="74"/>
  <c r="N25" i="74"/>
  <c r="M25" i="74"/>
  <c r="L25" i="74"/>
  <c r="L29" i="74" s="1"/>
  <c r="K25" i="74"/>
  <c r="K29" i="74" s="1"/>
  <c r="J25" i="74"/>
  <c r="I25" i="74"/>
  <c r="E25" i="74"/>
  <c r="D25" i="74"/>
  <c r="H25" i="74" s="1"/>
  <c r="H29" i="74" s="1"/>
  <c r="S21" i="74"/>
  <c r="R21" i="74"/>
  <c r="Q21" i="74"/>
  <c r="P21" i="74"/>
  <c r="O21" i="74"/>
  <c r="N21" i="74"/>
  <c r="M21" i="74"/>
  <c r="L21" i="74"/>
  <c r="K21" i="74"/>
  <c r="J21" i="74"/>
  <c r="I21" i="74"/>
  <c r="E21" i="74"/>
  <c r="D21" i="74"/>
  <c r="S16" i="74"/>
  <c r="R16" i="74"/>
  <c r="Q16" i="74"/>
  <c r="P16" i="74"/>
  <c r="O16" i="74"/>
  <c r="N16" i="74"/>
  <c r="M16" i="74"/>
  <c r="L16" i="74"/>
  <c r="K16" i="74"/>
  <c r="J16" i="74"/>
  <c r="I16" i="74"/>
  <c r="E16" i="74"/>
  <c r="D16" i="74"/>
  <c r="H16" i="74" s="1"/>
  <c r="S15" i="74"/>
  <c r="R15" i="74"/>
  <c r="Q15" i="74"/>
  <c r="P15" i="74"/>
  <c r="O15" i="74"/>
  <c r="N15" i="74"/>
  <c r="M15" i="74"/>
  <c r="L15" i="74"/>
  <c r="K15" i="74"/>
  <c r="J15" i="74"/>
  <c r="I15" i="74"/>
  <c r="E15" i="74"/>
  <c r="D15" i="74"/>
  <c r="H15" i="74" s="1"/>
  <c r="S14" i="74"/>
  <c r="R14" i="74"/>
  <c r="Q14" i="74"/>
  <c r="P14" i="74"/>
  <c r="O14" i="74"/>
  <c r="N14" i="74"/>
  <c r="M14" i="74"/>
  <c r="L14" i="74"/>
  <c r="K14" i="74"/>
  <c r="J14" i="74"/>
  <c r="I14" i="74"/>
  <c r="E14" i="74"/>
  <c r="D14" i="74"/>
  <c r="H14" i="74" s="1"/>
  <c r="S13" i="74"/>
  <c r="R13" i="74"/>
  <c r="Q13" i="74"/>
  <c r="P13" i="74"/>
  <c r="O13" i="74"/>
  <c r="N13" i="74"/>
  <c r="M13" i="74"/>
  <c r="L13" i="74"/>
  <c r="K13" i="74"/>
  <c r="J13" i="74"/>
  <c r="I13" i="74"/>
  <c r="E13" i="74"/>
  <c r="D13" i="74"/>
  <c r="H13" i="74" s="1"/>
  <c r="S12" i="74"/>
  <c r="R12" i="74"/>
  <c r="Q12" i="74"/>
  <c r="P12" i="74"/>
  <c r="O12" i="74"/>
  <c r="N12" i="74"/>
  <c r="M12" i="74"/>
  <c r="L12" i="74"/>
  <c r="K12" i="74"/>
  <c r="J12" i="74"/>
  <c r="I12" i="74"/>
  <c r="E12" i="74"/>
  <c r="D12" i="74"/>
  <c r="H12" i="74" s="1"/>
  <c r="S11" i="74"/>
  <c r="R11" i="74"/>
  <c r="Q11" i="74"/>
  <c r="P11" i="74"/>
  <c r="O11" i="74"/>
  <c r="N11" i="74"/>
  <c r="M11" i="74"/>
  <c r="L11" i="74"/>
  <c r="K11" i="74"/>
  <c r="J11" i="74"/>
  <c r="I11" i="74"/>
  <c r="E11" i="74"/>
  <c r="D11" i="74"/>
  <c r="H11" i="74" s="1"/>
  <c r="S9" i="74"/>
  <c r="R9" i="74"/>
  <c r="Q9" i="74"/>
  <c r="P9" i="74"/>
  <c r="O9" i="74"/>
  <c r="N9" i="74"/>
  <c r="M9" i="74"/>
  <c r="L9" i="74"/>
  <c r="K9" i="74"/>
  <c r="J9" i="74"/>
  <c r="I9" i="74"/>
  <c r="E9" i="74"/>
  <c r="D9" i="74"/>
  <c r="S8" i="74"/>
  <c r="R8" i="74"/>
  <c r="Q8" i="74"/>
  <c r="P8" i="74"/>
  <c r="O8" i="74"/>
  <c r="N8" i="74"/>
  <c r="M8" i="74"/>
  <c r="L8" i="74"/>
  <c r="K8" i="74"/>
  <c r="J8" i="74"/>
  <c r="I8" i="74"/>
  <c r="E8" i="74"/>
  <c r="D8" i="74"/>
  <c r="H8" i="74" s="1"/>
  <c r="S7" i="74"/>
  <c r="R7" i="74"/>
  <c r="Q7" i="74"/>
  <c r="P7" i="74"/>
  <c r="O7" i="74"/>
  <c r="N7" i="74"/>
  <c r="M7" i="74"/>
  <c r="L7" i="74"/>
  <c r="K7" i="74"/>
  <c r="J7" i="74"/>
  <c r="I7" i="74"/>
  <c r="E7" i="74"/>
  <c r="D7" i="74"/>
  <c r="H7" i="74" s="1"/>
  <c r="S6" i="74"/>
  <c r="R6" i="74"/>
  <c r="Q6" i="74"/>
  <c r="P6" i="74"/>
  <c r="O6" i="74"/>
  <c r="N6" i="74"/>
  <c r="M6" i="74"/>
  <c r="L6" i="74"/>
  <c r="K6" i="74"/>
  <c r="J6" i="74"/>
  <c r="I6" i="74"/>
  <c r="E6" i="74"/>
  <c r="D6" i="74"/>
  <c r="H6" i="74" s="1"/>
  <c r="S5" i="74"/>
  <c r="S23" i="74" s="1"/>
  <c r="R5" i="74"/>
  <c r="R23" i="74" s="1"/>
  <c r="Q5" i="74"/>
  <c r="Q23" i="74" s="1"/>
  <c r="P5" i="74"/>
  <c r="P23" i="74" s="1"/>
  <c r="O5" i="74"/>
  <c r="O23" i="74" s="1"/>
  <c r="N5" i="74"/>
  <c r="N23" i="74" s="1"/>
  <c r="M5" i="74"/>
  <c r="M23" i="74" s="1"/>
  <c r="L5" i="74"/>
  <c r="L23" i="74" s="1"/>
  <c r="K5" i="74"/>
  <c r="K23" i="74" s="1"/>
  <c r="J5" i="74"/>
  <c r="J23" i="74" s="1"/>
  <c r="I5" i="74"/>
  <c r="I23" i="74" s="1"/>
  <c r="E5" i="74"/>
  <c r="E23" i="74" s="1"/>
  <c r="D5" i="74"/>
  <c r="S4" i="74"/>
  <c r="S27" i="74" s="1"/>
  <c r="R4" i="74"/>
  <c r="R27" i="74" s="1"/>
  <c r="Q4" i="74"/>
  <c r="Q27" i="74" s="1"/>
  <c r="P4" i="74"/>
  <c r="P27" i="74" s="1"/>
  <c r="O4" i="74"/>
  <c r="O27" i="74" s="1"/>
  <c r="N4" i="74"/>
  <c r="N27" i="74" s="1"/>
  <c r="M4" i="74"/>
  <c r="M27" i="74" s="1"/>
  <c r="L4" i="74"/>
  <c r="L27" i="74" s="1"/>
  <c r="L30" i="74" s="1"/>
  <c r="K4" i="74"/>
  <c r="K27" i="74" s="1"/>
  <c r="K30" i="74" s="1"/>
  <c r="J4" i="74"/>
  <c r="J27" i="74" s="1"/>
  <c r="I4" i="74"/>
  <c r="I27" i="74" s="1"/>
  <c r="E4" i="74"/>
  <c r="E27" i="74" s="1"/>
  <c r="D4" i="74"/>
  <c r="H3" i="74"/>
  <c r="S2" i="74"/>
  <c r="S20" i="74" s="1"/>
  <c r="R2" i="74"/>
  <c r="R20" i="74" s="1"/>
  <c r="Q2" i="74"/>
  <c r="Q20" i="74" s="1"/>
  <c r="P2" i="74"/>
  <c r="P20" i="74" s="1"/>
  <c r="O2" i="74"/>
  <c r="O20" i="74" s="1"/>
  <c r="N2" i="74"/>
  <c r="N20" i="74" s="1"/>
  <c r="M2" i="74"/>
  <c r="M20" i="74" s="1"/>
  <c r="L2" i="74"/>
  <c r="L20" i="74" s="1"/>
  <c r="K2" i="74"/>
  <c r="K20" i="74" s="1"/>
  <c r="J2" i="74"/>
  <c r="J20" i="74" s="1"/>
  <c r="I2" i="74"/>
  <c r="I20" i="74" s="1"/>
  <c r="E2" i="74"/>
  <c r="E20" i="74" s="1"/>
  <c r="D2" i="74"/>
  <c r="H2" i="74" s="1"/>
  <c r="Z37" i="73"/>
  <c r="Y37" i="73"/>
  <c r="X37" i="73"/>
  <c r="W37" i="73"/>
  <c r="V37" i="73"/>
  <c r="U37" i="73"/>
  <c r="T37" i="73"/>
  <c r="S37" i="73"/>
  <c r="R37" i="73"/>
  <c r="Q37" i="73"/>
  <c r="P37" i="73"/>
  <c r="O37" i="73"/>
  <c r="N37" i="73"/>
  <c r="M37" i="73"/>
  <c r="L37" i="73"/>
  <c r="K37" i="73"/>
  <c r="J37" i="73"/>
  <c r="I37" i="73"/>
  <c r="H37" i="73"/>
  <c r="E37" i="73"/>
  <c r="D37" i="73"/>
  <c r="Z36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E36" i="73"/>
  <c r="D36" i="73"/>
  <c r="Z35" i="73"/>
  <c r="Y35" i="73"/>
  <c r="X35" i="73"/>
  <c r="W35" i="73"/>
  <c r="V35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E35" i="73"/>
  <c r="D35" i="73"/>
  <c r="H35" i="73" s="1"/>
  <c r="Z34" i="73"/>
  <c r="Y34" i="73"/>
  <c r="X34" i="73"/>
  <c r="W34" i="73"/>
  <c r="V34" i="73"/>
  <c r="U34" i="73"/>
  <c r="T34" i="73"/>
  <c r="S34" i="73"/>
  <c r="R34" i="73"/>
  <c r="Q34" i="73"/>
  <c r="P34" i="73"/>
  <c r="O34" i="73"/>
  <c r="N34" i="73"/>
  <c r="M34" i="73"/>
  <c r="L34" i="73"/>
  <c r="K34" i="73"/>
  <c r="J34" i="73"/>
  <c r="I34" i="73"/>
  <c r="E34" i="73"/>
  <c r="D34" i="73"/>
  <c r="H34" i="73" s="1"/>
  <c r="Z33" i="73"/>
  <c r="Y33" i="73"/>
  <c r="X33" i="73"/>
  <c r="W33" i="73"/>
  <c r="V33" i="73"/>
  <c r="U33" i="73"/>
  <c r="T33" i="73"/>
  <c r="S33" i="73"/>
  <c r="R33" i="73"/>
  <c r="Q33" i="73"/>
  <c r="P33" i="73"/>
  <c r="O33" i="73"/>
  <c r="N33" i="73"/>
  <c r="M33" i="73"/>
  <c r="L33" i="73"/>
  <c r="K33" i="73"/>
  <c r="J33" i="73"/>
  <c r="I33" i="73"/>
  <c r="E33" i="73"/>
  <c r="D33" i="73"/>
  <c r="H33" i="73" s="1"/>
  <c r="Z32" i="73"/>
  <c r="Y32" i="73"/>
  <c r="X32" i="73"/>
  <c r="W32" i="73"/>
  <c r="V32" i="73"/>
  <c r="U32" i="73"/>
  <c r="T32" i="73"/>
  <c r="S32" i="73"/>
  <c r="R32" i="73"/>
  <c r="Q32" i="73"/>
  <c r="P32" i="73"/>
  <c r="O32" i="73"/>
  <c r="N32" i="73"/>
  <c r="M32" i="73"/>
  <c r="L32" i="73"/>
  <c r="K32" i="73"/>
  <c r="J32" i="73"/>
  <c r="I32" i="73"/>
  <c r="E32" i="73"/>
  <c r="D32" i="73"/>
  <c r="H32" i="73" s="1"/>
  <c r="Z25" i="73"/>
  <c r="Y25" i="73"/>
  <c r="X25" i="73"/>
  <c r="W25" i="73"/>
  <c r="V25" i="73"/>
  <c r="U25" i="73"/>
  <c r="T25" i="73"/>
  <c r="S25" i="73"/>
  <c r="R25" i="73"/>
  <c r="Q25" i="73"/>
  <c r="P25" i="73"/>
  <c r="O25" i="73"/>
  <c r="N25" i="73"/>
  <c r="M25" i="73"/>
  <c r="L25" i="73"/>
  <c r="L29" i="73" s="1"/>
  <c r="K25" i="73"/>
  <c r="K29" i="73" s="1"/>
  <c r="J25" i="73"/>
  <c r="I25" i="73"/>
  <c r="E25" i="73"/>
  <c r="D25" i="73"/>
  <c r="H25" i="73" s="1"/>
  <c r="H29" i="73" s="1"/>
  <c r="Z21" i="73"/>
  <c r="Y21" i="73"/>
  <c r="X21" i="73"/>
  <c r="W21" i="73"/>
  <c r="V21" i="73"/>
  <c r="U21" i="73"/>
  <c r="T21" i="73"/>
  <c r="S21" i="73"/>
  <c r="R21" i="73"/>
  <c r="Q21" i="73"/>
  <c r="P21" i="73"/>
  <c r="O21" i="73"/>
  <c r="N21" i="73"/>
  <c r="M21" i="73"/>
  <c r="L21" i="73"/>
  <c r="K21" i="73"/>
  <c r="J21" i="73"/>
  <c r="I21" i="73"/>
  <c r="E21" i="73"/>
  <c r="D21" i="73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E16" i="73"/>
  <c r="D16" i="73"/>
  <c r="H16" i="73" s="1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E15" i="73"/>
  <c r="D15" i="73"/>
  <c r="H15" i="73" s="1"/>
  <c r="Z14" i="73"/>
  <c r="Y14" i="73"/>
  <c r="X14" i="73"/>
  <c r="W14" i="73"/>
  <c r="V14" i="73"/>
  <c r="U14" i="73"/>
  <c r="T14" i="73"/>
  <c r="S14" i="73"/>
  <c r="R14" i="73"/>
  <c r="Q14" i="73"/>
  <c r="P14" i="73"/>
  <c r="O14" i="73"/>
  <c r="N14" i="73"/>
  <c r="M14" i="73"/>
  <c r="L14" i="73"/>
  <c r="K14" i="73"/>
  <c r="J14" i="73"/>
  <c r="I14" i="73"/>
  <c r="E14" i="73"/>
  <c r="D14" i="73"/>
  <c r="H14" i="73" s="1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E13" i="73"/>
  <c r="D13" i="73"/>
  <c r="H13" i="73" s="1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E12" i="73"/>
  <c r="D12" i="73"/>
  <c r="H12" i="73" s="1"/>
  <c r="Z11" i="73"/>
  <c r="Y11" i="73"/>
  <c r="X11" i="73"/>
  <c r="W11" i="73"/>
  <c r="V11" i="73"/>
  <c r="U11" i="73"/>
  <c r="T11" i="73"/>
  <c r="S11" i="73"/>
  <c r="R11" i="73"/>
  <c r="Q11" i="73"/>
  <c r="P11" i="73"/>
  <c r="O11" i="73"/>
  <c r="N11" i="73"/>
  <c r="M11" i="73"/>
  <c r="L11" i="73"/>
  <c r="K11" i="73"/>
  <c r="J11" i="73"/>
  <c r="I11" i="73"/>
  <c r="E11" i="73"/>
  <c r="D11" i="73"/>
  <c r="H11" i="73" s="1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E9" i="73"/>
  <c r="D9" i="73"/>
  <c r="Z8" i="73"/>
  <c r="Y8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E8" i="73"/>
  <c r="D8" i="73"/>
  <c r="H8" i="73" s="1"/>
  <c r="Z7" i="73"/>
  <c r="Y7" i="73"/>
  <c r="X7" i="73"/>
  <c r="W7" i="73"/>
  <c r="V7" i="73"/>
  <c r="U7" i="73"/>
  <c r="T7" i="73"/>
  <c r="S7" i="73"/>
  <c r="R7" i="73"/>
  <c r="Q7" i="73"/>
  <c r="P7" i="73"/>
  <c r="O7" i="73"/>
  <c r="N7" i="73"/>
  <c r="M7" i="73"/>
  <c r="L7" i="73"/>
  <c r="K7" i="73"/>
  <c r="J7" i="73"/>
  <c r="I7" i="73"/>
  <c r="E7" i="73"/>
  <c r="D7" i="73"/>
  <c r="H7" i="73" s="1"/>
  <c r="Z6" i="73"/>
  <c r="Y6" i="73"/>
  <c r="X6" i="73"/>
  <c r="W6" i="73"/>
  <c r="V6" i="73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E6" i="73"/>
  <c r="D6" i="73"/>
  <c r="H6" i="73" s="1"/>
  <c r="Z5" i="73"/>
  <c r="Z23" i="73" s="1"/>
  <c r="Y5" i="73"/>
  <c r="Y23" i="73" s="1"/>
  <c r="X5" i="73"/>
  <c r="X23" i="73" s="1"/>
  <c r="W5" i="73"/>
  <c r="W23" i="73" s="1"/>
  <c r="V5" i="73"/>
  <c r="V23" i="73" s="1"/>
  <c r="U5" i="73"/>
  <c r="U23" i="73" s="1"/>
  <c r="T5" i="73"/>
  <c r="T23" i="73" s="1"/>
  <c r="S5" i="73"/>
  <c r="S23" i="73" s="1"/>
  <c r="R5" i="73"/>
  <c r="R23" i="73" s="1"/>
  <c r="Q5" i="73"/>
  <c r="Q23" i="73" s="1"/>
  <c r="P5" i="73"/>
  <c r="P23" i="73" s="1"/>
  <c r="O5" i="73"/>
  <c r="O23" i="73" s="1"/>
  <c r="N5" i="73"/>
  <c r="N23" i="73" s="1"/>
  <c r="M5" i="73"/>
  <c r="M23" i="73" s="1"/>
  <c r="L5" i="73"/>
  <c r="L23" i="73" s="1"/>
  <c r="K5" i="73"/>
  <c r="K23" i="73" s="1"/>
  <c r="J5" i="73"/>
  <c r="J23" i="73" s="1"/>
  <c r="E24" i="73" s="1"/>
  <c r="I5" i="73"/>
  <c r="I23" i="73" s="1"/>
  <c r="E5" i="73"/>
  <c r="E23" i="73" s="1"/>
  <c r="D5" i="73"/>
  <c r="Z4" i="73"/>
  <c r="Z27" i="73" s="1"/>
  <c r="Y4" i="73"/>
  <c r="Y27" i="73" s="1"/>
  <c r="X4" i="73"/>
  <c r="X27" i="73" s="1"/>
  <c r="W4" i="73"/>
  <c r="W27" i="73" s="1"/>
  <c r="V4" i="73"/>
  <c r="V27" i="73" s="1"/>
  <c r="U4" i="73"/>
  <c r="U27" i="73" s="1"/>
  <c r="T4" i="73"/>
  <c r="T27" i="73" s="1"/>
  <c r="S4" i="73"/>
  <c r="S27" i="73" s="1"/>
  <c r="R4" i="73"/>
  <c r="R27" i="73" s="1"/>
  <c r="Q4" i="73"/>
  <c r="Q27" i="73" s="1"/>
  <c r="P4" i="73"/>
  <c r="P27" i="73" s="1"/>
  <c r="O4" i="73"/>
  <c r="O27" i="73" s="1"/>
  <c r="N4" i="73"/>
  <c r="N27" i="73" s="1"/>
  <c r="M4" i="73"/>
  <c r="M27" i="73" s="1"/>
  <c r="L4" i="73"/>
  <c r="L27" i="73" s="1"/>
  <c r="L30" i="73" s="1"/>
  <c r="K4" i="73"/>
  <c r="K27" i="73" s="1"/>
  <c r="K30" i="73" s="1"/>
  <c r="J4" i="73"/>
  <c r="J27" i="73" s="1"/>
  <c r="I4" i="73"/>
  <c r="I27" i="73" s="1"/>
  <c r="E4" i="73"/>
  <c r="E27" i="73" s="1"/>
  <c r="D4" i="73"/>
  <c r="H3" i="73"/>
  <c r="Z2" i="73"/>
  <c r="Z20" i="73" s="1"/>
  <c r="Y2" i="73"/>
  <c r="Y20" i="73" s="1"/>
  <c r="X2" i="73"/>
  <c r="X20" i="73" s="1"/>
  <c r="W2" i="73"/>
  <c r="W20" i="73" s="1"/>
  <c r="V2" i="73"/>
  <c r="V20" i="73" s="1"/>
  <c r="U2" i="73"/>
  <c r="U20" i="73" s="1"/>
  <c r="T2" i="73"/>
  <c r="T20" i="73" s="1"/>
  <c r="S2" i="73"/>
  <c r="S20" i="73" s="1"/>
  <c r="R2" i="73"/>
  <c r="R20" i="73" s="1"/>
  <c r="Q2" i="73"/>
  <c r="Q20" i="73" s="1"/>
  <c r="P2" i="73"/>
  <c r="P20" i="73" s="1"/>
  <c r="O2" i="73"/>
  <c r="O20" i="73" s="1"/>
  <c r="N2" i="73"/>
  <c r="N20" i="73" s="1"/>
  <c r="M2" i="73"/>
  <c r="M20" i="73" s="1"/>
  <c r="L2" i="73"/>
  <c r="L20" i="73" s="1"/>
  <c r="K2" i="73"/>
  <c r="K20" i="73" s="1"/>
  <c r="J2" i="73"/>
  <c r="J20" i="73" s="1"/>
  <c r="I2" i="73"/>
  <c r="I20" i="73" s="1"/>
  <c r="E2" i="73"/>
  <c r="D2" i="73"/>
  <c r="Z37" i="72"/>
  <c r="Y37" i="72"/>
  <c r="X37" i="72"/>
  <c r="W37" i="72"/>
  <c r="V37" i="72"/>
  <c r="U37" i="72"/>
  <c r="T37" i="72"/>
  <c r="S37" i="72"/>
  <c r="R37" i="72"/>
  <c r="Q37" i="72"/>
  <c r="P37" i="72"/>
  <c r="O37" i="72"/>
  <c r="N37" i="72"/>
  <c r="M37" i="72"/>
  <c r="L37" i="72"/>
  <c r="K37" i="72"/>
  <c r="J37" i="72"/>
  <c r="I37" i="72"/>
  <c r="H37" i="72"/>
  <c r="E37" i="72"/>
  <c r="D37" i="72"/>
  <c r="Z36" i="72"/>
  <c r="Y36" i="72"/>
  <c r="X36" i="72"/>
  <c r="W36" i="72"/>
  <c r="V36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I36" i="72"/>
  <c r="H36" i="72"/>
  <c r="E36" i="72"/>
  <c r="D36" i="72"/>
  <c r="Z35" i="72"/>
  <c r="Y35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E35" i="72"/>
  <c r="D35" i="72"/>
  <c r="H35" i="72" s="1"/>
  <c r="Z34" i="72"/>
  <c r="Y34" i="72"/>
  <c r="X34" i="72"/>
  <c r="W34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E34" i="72"/>
  <c r="D34" i="72"/>
  <c r="H34" i="72" s="1"/>
  <c r="Z33" i="72"/>
  <c r="Y33" i="72"/>
  <c r="X33" i="72"/>
  <c r="W33" i="72"/>
  <c r="V33" i="72"/>
  <c r="U33" i="72"/>
  <c r="T33" i="72"/>
  <c r="S33" i="72"/>
  <c r="R33" i="72"/>
  <c r="Q33" i="72"/>
  <c r="P33" i="72"/>
  <c r="O33" i="72"/>
  <c r="N33" i="72"/>
  <c r="M33" i="72"/>
  <c r="L33" i="72"/>
  <c r="K33" i="72"/>
  <c r="J33" i="72"/>
  <c r="I33" i="72"/>
  <c r="E33" i="72"/>
  <c r="D33" i="72"/>
  <c r="H33" i="72" s="1"/>
  <c r="Z32" i="72"/>
  <c r="Y32" i="72"/>
  <c r="X32" i="72"/>
  <c r="W32" i="72"/>
  <c r="V32" i="72"/>
  <c r="U32" i="72"/>
  <c r="T32" i="72"/>
  <c r="S32" i="72"/>
  <c r="R32" i="72"/>
  <c r="Q32" i="72"/>
  <c r="P32" i="72"/>
  <c r="O32" i="72"/>
  <c r="N32" i="72"/>
  <c r="M32" i="72"/>
  <c r="L32" i="72"/>
  <c r="K32" i="72"/>
  <c r="J32" i="72"/>
  <c r="I32" i="72"/>
  <c r="E32" i="72"/>
  <c r="D32" i="72"/>
  <c r="H32" i="72" s="1"/>
  <c r="Z25" i="72"/>
  <c r="Y25" i="72"/>
  <c r="X25" i="72"/>
  <c r="W25" i="72"/>
  <c r="V25" i="72"/>
  <c r="U25" i="72"/>
  <c r="T25" i="72"/>
  <c r="S25" i="72"/>
  <c r="R25" i="72"/>
  <c r="Q25" i="72"/>
  <c r="P25" i="72"/>
  <c r="O25" i="72"/>
  <c r="N25" i="72"/>
  <c r="M25" i="72"/>
  <c r="L25" i="72"/>
  <c r="L29" i="72" s="1"/>
  <c r="K25" i="72"/>
  <c r="K29" i="72" s="1"/>
  <c r="J25" i="72"/>
  <c r="I25" i="72"/>
  <c r="E25" i="72"/>
  <c r="D25" i="72"/>
  <c r="H25" i="72" s="1"/>
  <c r="H29" i="72" s="1"/>
  <c r="Z21" i="72"/>
  <c r="Y21" i="72"/>
  <c r="X21" i="72"/>
  <c r="W21" i="72"/>
  <c r="V21" i="72"/>
  <c r="U21" i="72"/>
  <c r="T21" i="72"/>
  <c r="S21" i="72"/>
  <c r="R21" i="72"/>
  <c r="Q21" i="72"/>
  <c r="P21" i="72"/>
  <c r="O21" i="72"/>
  <c r="N21" i="72"/>
  <c r="M21" i="72"/>
  <c r="L21" i="72"/>
  <c r="K21" i="72"/>
  <c r="J21" i="72"/>
  <c r="I21" i="72"/>
  <c r="E21" i="72"/>
  <c r="D21" i="72"/>
  <c r="Z16" i="72"/>
  <c r="Y16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E16" i="72"/>
  <c r="D16" i="72"/>
  <c r="H16" i="72" s="1"/>
  <c r="Z15" i="72"/>
  <c r="Y15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E15" i="72"/>
  <c r="D15" i="72"/>
  <c r="H15" i="72" s="1"/>
  <c r="Z14" i="72"/>
  <c r="Y14" i="72"/>
  <c r="X14" i="72"/>
  <c r="W14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E14" i="72"/>
  <c r="D14" i="72"/>
  <c r="H14" i="72" s="1"/>
  <c r="Z13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E13" i="72"/>
  <c r="D13" i="72"/>
  <c r="H13" i="72" s="1"/>
  <c r="Z12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E12" i="72"/>
  <c r="D12" i="72"/>
  <c r="H12" i="72" s="1"/>
  <c r="Z11" i="72"/>
  <c r="Y11" i="72"/>
  <c r="X11" i="72"/>
  <c r="W11" i="72"/>
  <c r="V11" i="72"/>
  <c r="U11" i="72"/>
  <c r="T11" i="72"/>
  <c r="S11" i="72"/>
  <c r="R11" i="72"/>
  <c r="Q11" i="72"/>
  <c r="P11" i="72"/>
  <c r="O11" i="72"/>
  <c r="N11" i="72"/>
  <c r="M11" i="72"/>
  <c r="L11" i="72"/>
  <c r="K11" i="72"/>
  <c r="J11" i="72"/>
  <c r="I11" i="72"/>
  <c r="E11" i="72"/>
  <c r="D11" i="72"/>
  <c r="H11" i="72" s="1"/>
  <c r="Z9" i="72"/>
  <c r="Y9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E9" i="72"/>
  <c r="D9" i="72"/>
  <c r="Z8" i="72"/>
  <c r="Y8" i="72"/>
  <c r="X8" i="72"/>
  <c r="W8" i="72"/>
  <c r="V8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E8" i="72"/>
  <c r="D8" i="72"/>
  <c r="H8" i="72" s="1"/>
  <c r="Z7" i="72"/>
  <c r="Y7" i="72"/>
  <c r="X7" i="72"/>
  <c r="W7" i="72"/>
  <c r="V7" i="72"/>
  <c r="U7" i="72"/>
  <c r="T7" i="72"/>
  <c r="S7" i="72"/>
  <c r="R7" i="72"/>
  <c r="Q7" i="72"/>
  <c r="P7" i="72"/>
  <c r="O7" i="72"/>
  <c r="N7" i="72"/>
  <c r="M7" i="72"/>
  <c r="L7" i="72"/>
  <c r="K7" i="72"/>
  <c r="J7" i="72"/>
  <c r="I7" i="72"/>
  <c r="E7" i="72"/>
  <c r="D7" i="72"/>
  <c r="H7" i="72" s="1"/>
  <c r="Z6" i="72"/>
  <c r="Y6" i="72"/>
  <c r="X6" i="72"/>
  <c r="W6" i="72"/>
  <c r="V6" i="72"/>
  <c r="U6" i="72"/>
  <c r="T6" i="72"/>
  <c r="S6" i="72"/>
  <c r="R6" i="72"/>
  <c r="Q6" i="72"/>
  <c r="P6" i="72"/>
  <c r="O6" i="72"/>
  <c r="N6" i="72"/>
  <c r="M6" i="72"/>
  <c r="L6" i="72"/>
  <c r="K6" i="72"/>
  <c r="J6" i="72"/>
  <c r="I6" i="72"/>
  <c r="E6" i="72"/>
  <c r="D6" i="72"/>
  <c r="H6" i="72" s="1"/>
  <c r="Z5" i="72"/>
  <c r="Z23" i="72" s="1"/>
  <c r="Y5" i="72"/>
  <c r="Y23" i="72" s="1"/>
  <c r="X5" i="72"/>
  <c r="X23" i="72" s="1"/>
  <c r="W5" i="72"/>
  <c r="W23" i="72" s="1"/>
  <c r="V5" i="72"/>
  <c r="V23" i="72" s="1"/>
  <c r="U5" i="72"/>
  <c r="U23" i="72" s="1"/>
  <c r="T5" i="72"/>
  <c r="T23" i="72" s="1"/>
  <c r="S5" i="72"/>
  <c r="S23" i="72" s="1"/>
  <c r="R5" i="72"/>
  <c r="R23" i="72" s="1"/>
  <c r="Q5" i="72"/>
  <c r="Q23" i="72" s="1"/>
  <c r="P5" i="72"/>
  <c r="P23" i="72" s="1"/>
  <c r="O5" i="72"/>
  <c r="O23" i="72" s="1"/>
  <c r="N5" i="72"/>
  <c r="N23" i="72" s="1"/>
  <c r="M5" i="72"/>
  <c r="M23" i="72" s="1"/>
  <c r="L5" i="72"/>
  <c r="L23" i="72" s="1"/>
  <c r="K5" i="72"/>
  <c r="K23" i="72" s="1"/>
  <c r="J5" i="72"/>
  <c r="J23" i="72" s="1"/>
  <c r="E24" i="72" s="1"/>
  <c r="I5" i="72"/>
  <c r="I23" i="72" s="1"/>
  <c r="E5" i="72"/>
  <c r="E23" i="72" s="1"/>
  <c r="D5" i="72"/>
  <c r="Z4" i="72"/>
  <c r="Z27" i="72" s="1"/>
  <c r="Y4" i="72"/>
  <c r="Y27" i="72" s="1"/>
  <c r="X4" i="72"/>
  <c r="X27" i="72" s="1"/>
  <c r="W4" i="72"/>
  <c r="W27" i="72" s="1"/>
  <c r="V4" i="72"/>
  <c r="V27" i="72" s="1"/>
  <c r="U4" i="72"/>
  <c r="U27" i="72" s="1"/>
  <c r="T4" i="72"/>
  <c r="T27" i="72" s="1"/>
  <c r="S4" i="72"/>
  <c r="S27" i="72" s="1"/>
  <c r="R4" i="72"/>
  <c r="R27" i="72" s="1"/>
  <c r="Q4" i="72"/>
  <c r="Q27" i="72" s="1"/>
  <c r="P4" i="72"/>
  <c r="P27" i="72" s="1"/>
  <c r="O4" i="72"/>
  <c r="O27" i="72" s="1"/>
  <c r="N4" i="72"/>
  <c r="N27" i="72" s="1"/>
  <c r="M4" i="72"/>
  <c r="M27" i="72" s="1"/>
  <c r="L4" i="72"/>
  <c r="L27" i="72" s="1"/>
  <c r="L30" i="72" s="1"/>
  <c r="K4" i="72"/>
  <c r="K27" i="72" s="1"/>
  <c r="K30" i="72" s="1"/>
  <c r="J4" i="72"/>
  <c r="J27" i="72" s="1"/>
  <c r="I4" i="72"/>
  <c r="I27" i="72" s="1"/>
  <c r="E4" i="72"/>
  <c r="E27" i="72" s="1"/>
  <c r="D4" i="72"/>
  <c r="H3" i="72"/>
  <c r="Z2" i="72"/>
  <c r="Z20" i="72" s="1"/>
  <c r="Y2" i="72"/>
  <c r="Y20" i="72" s="1"/>
  <c r="X2" i="72"/>
  <c r="X20" i="72" s="1"/>
  <c r="W2" i="72"/>
  <c r="W20" i="72" s="1"/>
  <c r="V2" i="72"/>
  <c r="V20" i="72" s="1"/>
  <c r="U2" i="72"/>
  <c r="U20" i="72" s="1"/>
  <c r="T2" i="72"/>
  <c r="T20" i="72" s="1"/>
  <c r="S2" i="72"/>
  <c r="S20" i="72" s="1"/>
  <c r="R2" i="72"/>
  <c r="R20" i="72" s="1"/>
  <c r="Q2" i="72"/>
  <c r="Q20" i="72" s="1"/>
  <c r="P2" i="72"/>
  <c r="P20" i="72" s="1"/>
  <c r="O2" i="72"/>
  <c r="O20" i="72" s="1"/>
  <c r="N2" i="72"/>
  <c r="N20" i="72" s="1"/>
  <c r="M2" i="72"/>
  <c r="M20" i="72" s="1"/>
  <c r="L2" i="72"/>
  <c r="L20" i="72" s="1"/>
  <c r="K2" i="72"/>
  <c r="K20" i="72" s="1"/>
  <c r="J2" i="72"/>
  <c r="J20" i="72" s="1"/>
  <c r="I2" i="72"/>
  <c r="I20" i="72" s="1"/>
  <c r="E2" i="72"/>
  <c r="D2" i="72"/>
  <c r="H2" i="72" s="1"/>
  <c r="Z37" i="71"/>
  <c r="Y37" i="71"/>
  <c r="X37" i="71"/>
  <c r="W37" i="71"/>
  <c r="V37" i="71"/>
  <c r="U37" i="71"/>
  <c r="T37" i="71"/>
  <c r="S37" i="71"/>
  <c r="R37" i="71"/>
  <c r="Q37" i="71"/>
  <c r="P37" i="71"/>
  <c r="O37" i="71"/>
  <c r="N37" i="71"/>
  <c r="M37" i="71"/>
  <c r="L37" i="71"/>
  <c r="K37" i="71"/>
  <c r="J37" i="71"/>
  <c r="I37" i="71"/>
  <c r="H37" i="71"/>
  <c r="E37" i="71"/>
  <c r="D37" i="71"/>
  <c r="Z36" i="71"/>
  <c r="Y36" i="71"/>
  <c r="X36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I36" i="71"/>
  <c r="H36" i="71"/>
  <c r="E36" i="71"/>
  <c r="D36" i="71"/>
  <c r="Z35" i="71"/>
  <c r="Y35" i="71"/>
  <c r="X35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I35" i="71"/>
  <c r="E35" i="71"/>
  <c r="D35" i="71"/>
  <c r="H35" i="71" s="1"/>
  <c r="Z34" i="71"/>
  <c r="Y34" i="71"/>
  <c r="X34" i="71"/>
  <c r="W34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E34" i="71"/>
  <c r="D34" i="71"/>
  <c r="H34" i="71" s="1"/>
  <c r="Z33" i="71"/>
  <c r="Y33" i="71"/>
  <c r="X33" i="71"/>
  <c r="W33" i="71"/>
  <c r="V33" i="71"/>
  <c r="U33" i="71"/>
  <c r="T33" i="71"/>
  <c r="S33" i="71"/>
  <c r="R33" i="71"/>
  <c r="Q33" i="71"/>
  <c r="P33" i="71"/>
  <c r="O33" i="71"/>
  <c r="N33" i="71"/>
  <c r="M33" i="71"/>
  <c r="L33" i="71"/>
  <c r="K33" i="71"/>
  <c r="J33" i="71"/>
  <c r="I33" i="71"/>
  <c r="E33" i="71"/>
  <c r="D33" i="71"/>
  <c r="H33" i="71" s="1"/>
  <c r="Z32" i="71"/>
  <c r="Y32" i="71"/>
  <c r="X32" i="71"/>
  <c r="W32" i="71"/>
  <c r="V32" i="71"/>
  <c r="U32" i="71"/>
  <c r="T32" i="71"/>
  <c r="S32" i="71"/>
  <c r="R32" i="71"/>
  <c r="Q32" i="71"/>
  <c r="P32" i="71"/>
  <c r="O32" i="71"/>
  <c r="N32" i="71"/>
  <c r="M32" i="71"/>
  <c r="L32" i="71"/>
  <c r="K32" i="71"/>
  <c r="J32" i="71"/>
  <c r="I32" i="71"/>
  <c r="E32" i="71"/>
  <c r="D32" i="71"/>
  <c r="H32" i="71" s="1"/>
  <c r="Z25" i="71"/>
  <c r="Y25" i="71"/>
  <c r="X25" i="71"/>
  <c r="W25" i="71"/>
  <c r="V25" i="71"/>
  <c r="U25" i="71"/>
  <c r="T25" i="71"/>
  <c r="S25" i="71"/>
  <c r="R25" i="71"/>
  <c r="Q25" i="71"/>
  <c r="P25" i="71"/>
  <c r="O25" i="71"/>
  <c r="N25" i="71"/>
  <c r="M25" i="71"/>
  <c r="L25" i="71"/>
  <c r="L29" i="71" s="1"/>
  <c r="K25" i="71"/>
  <c r="K29" i="71" s="1"/>
  <c r="J25" i="71"/>
  <c r="I25" i="71"/>
  <c r="E25" i="71"/>
  <c r="D25" i="71"/>
  <c r="H25" i="71" s="1"/>
  <c r="H29" i="71" s="1"/>
  <c r="Z21" i="71"/>
  <c r="Y21" i="71"/>
  <c r="X21" i="71"/>
  <c r="W21" i="71"/>
  <c r="V21" i="71"/>
  <c r="U21" i="71"/>
  <c r="T21" i="71"/>
  <c r="S21" i="71"/>
  <c r="R21" i="71"/>
  <c r="Q21" i="71"/>
  <c r="P21" i="71"/>
  <c r="O21" i="71"/>
  <c r="N21" i="71"/>
  <c r="M21" i="71"/>
  <c r="L21" i="71"/>
  <c r="K21" i="71"/>
  <c r="J21" i="71"/>
  <c r="I21" i="71"/>
  <c r="E21" i="71"/>
  <c r="D21" i="71"/>
  <c r="H21" i="71" s="1"/>
  <c r="Z16" i="71"/>
  <c r="Y16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E16" i="71"/>
  <c r="D16" i="71"/>
  <c r="H16" i="71" s="1"/>
  <c r="Z15" i="71"/>
  <c r="Y15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E15" i="71"/>
  <c r="D15" i="71"/>
  <c r="H15" i="71" s="1"/>
  <c r="Z14" i="71"/>
  <c r="Y14" i="71"/>
  <c r="X14" i="71"/>
  <c r="W14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E14" i="71"/>
  <c r="D14" i="71"/>
  <c r="H14" i="71" s="1"/>
  <c r="Z13" i="7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E13" i="71"/>
  <c r="D13" i="71"/>
  <c r="H13" i="71" s="1"/>
  <c r="Z12" i="7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E12" i="71"/>
  <c r="D12" i="71"/>
  <c r="H12" i="71" s="1"/>
  <c r="Z11" i="71"/>
  <c r="Y11" i="71"/>
  <c r="X11" i="71"/>
  <c r="W11" i="71"/>
  <c r="V11" i="71"/>
  <c r="U11" i="71"/>
  <c r="T11" i="71"/>
  <c r="S11" i="71"/>
  <c r="R11" i="71"/>
  <c r="Q11" i="71"/>
  <c r="P11" i="71"/>
  <c r="O11" i="71"/>
  <c r="N11" i="71"/>
  <c r="M11" i="71"/>
  <c r="L11" i="71"/>
  <c r="K11" i="71"/>
  <c r="J11" i="71"/>
  <c r="I11" i="71"/>
  <c r="E11" i="71"/>
  <c r="D11" i="71"/>
  <c r="H11" i="71" s="1"/>
  <c r="Z9" i="71"/>
  <c r="Y9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E9" i="71"/>
  <c r="D9" i="71"/>
  <c r="Z8" i="71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E8" i="71"/>
  <c r="D8" i="71"/>
  <c r="H8" i="71" s="1"/>
  <c r="Z7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E7" i="71"/>
  <c r="D7" i="71"/>
  <c r="H7" i="71" s="1"/>
  <c r="Z6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E6" i="71"/>
  <c r="D6" i="71"/>
  <c r="H6" i="71" s="1"/>
  <c r="Z5" i="71"/>
  <c r="Z23" i="71" s="1"/>
  <c r="Y5" i="71"/>
  <c r="Y23" i="71" s="1"/>
  <c r="X5" i="71"/>
  <c r="X23" i="71" s="1"/>
  <c r="W5" i="71"/>
  <c r="W23" i="71" s="1"/>
  <c r="V5" i="71"/>
  <c r="V23" i="71" s="1"/>
  <c r="U5" i="71"/>
  <c r="U23" i="71" s="1"/>
  <c r="T5" i="71"/>
  <c r="T23" i="71" s="1"/>
  <c r="S5" i="71"/>
  <c r="S23" i="71" s="1"/>
  <c r="R5" i="71"/>
  <c r="R23" i="71" s="1"/>
  <c r="Q5" i="71"/>
  <c r="Q23" i="71" s="1"/>
  <c r="P5" i="71"/>
  <c r="P23" i="71" s="1"/>
  <c r="O5" i="71"/>
  <c r="O23" i="71" s="1"/>
  <c r="N5" i="71"/>
  <c r="N23" i="71" s="1"/>
  <c r="M5" i="71"/>
  <c r="M23" i="71" s="1"/>
  <c r="L5" i="71"/>
  <c r="L23" i="71" s="1"/>
  <c r="K5" i="71"/>
  <c r="K23" i="71" s="1"/>
  <c r="J5" i="71"/>
  <c r="J23" i="71" s="1"/>
  <c r="I5" i="71"/>
  <c r="I23" i="71" s="1"/>
  <c r="E5" i="71"/>
  <c r="E23" i="71" s="1"/>
  <c r="D5" i="71"/>
  <c r="Z4" i="71"/>
  <c r="Z27" i="71" s="1"/>
  <c r="Y4" i="71"/>
  <c r="Y27" i="71" s="1"/>
  <c r="X4" i="71"/>
  <c r="X27" i="71" s="1"/>
  <c r="W4" i="71"/>
  <c r="W27" i="71" s="1"/>
  <c r="V4" i="71"/>
  <c r="V27" i="71" s="1"/>
  <c r="U4" i="71"/>
  <c r="U27" i="71" s="1"/>
  <c r="T4" i="71"/>
  <c r="T27" i="71" s="1"/>
  <c r="S4" i="71"/>
  <c r="S27" i="71" s="1"/>
  <c r="R4" i="71"/>
  <c r="R27" i="71" s="1"/>
  <c r="Q4" i="71"/>
  <c r="Q27" i="71" s="1"/>
  <c r="P4" i="71"/>
  <c r="P27" i="71" s="1"/>
  <c r="O4" i="71"/>
  <c r="O27" i="71" s="1"/>
  <c r="N4" i="71"/>
  <c r="N27" i="71" s="1"/>
  <c r="M4" i="71"/>
  <c r="M27" i="71" s="1"/>
  <c r="L4" i="71"/>
  <c r="L27" i="71" s="1"/>
  <c r="L30" i="71" s="1"/>
  <c r="K4" i="71"/>
  <c r="K27" i="71" s="1"/>
  <c r="K30" i="71" s="1"/>
  <c r="J4" i="71"/>
  <c r="J27" i="71" s="1"/>
  <c r="I4" i="71"/>
  <c r="I27" i="71" s="1"/>
  <c r="E4" i="71"/>
  <c r="E27" i="71" s="1"/>
  <c r="D4" i="71"/>
  <c r="H3" i="71"/>
  <c r="Z2" i="71"/>
  <c r="Z20" i="71" s="1"/>
  <c r="Y2" i="71"/>
  <c r="Y20" i="71" s="1"/>
  <c r="X2" i="71"/>
  <c r="X20" i="71" s="1"/>
  <c r="W2" i="71"/>
  <c r="W20" i="71" s="1"/>
  <c r="V2" i="71"/>
  <c r="V20" i="71" s="1"/>
  <c r="U2" i="71"/>
  <c r="U20" i="71" s="1"/>
  <c r="T2" i="71"/>
  <c r="T20" i="71" s="1"/>
  <c r="S2" i="71"/>
  <c r="S20" i="71" s="1"/>
  <c r="R2" i="71"/>
  <c r="R20" i="71" s="1"/>
  <c r="Q2" i="71"/>
  <c r="Q20" i="71" s="1"/>
  <c r="P2" i="71"/>
  <c r="P20" i="71" s="1"/>
  <c r="O2" i="71"/>
  <c r="O20" i="71" s="1"/>
  <c r="N2" i="71"/>
  <c r="N20" i="71" s="1"/>
  <c r="M2" i="71"/>
  <c r="M20" i="71" s="1"/>
  <c r="L2" i="71"/>
  <c r="L20" i="71" s="1"/>
  <c r="K2" i="71"/>
  <c r="K20" i="71" s="1"/>
  <c r="J2" i="71"/>
  <c r="J20" i="71" s="1"/>
  <c r="I2" i="71"/>
  <c r="I20" i="71" s="1"/>
  <c r="E2" i="71"/>
  <c r="E20" i="71" s="1"/>
  <c r="D2" i="71"/>
  <c r="Z37" i="70"/>
  <c r="Y37" i="70"/>
  <c r="X37" i="70"/>
  <c r="W37" i="70"/>
  <c r="V37" i="70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E37" i="70"/>
  <c r="D37" i="70"/>
  <c r="Z36" i="70"/>
  <c r="Y36" i="70"/>
  <c r="X36" i="70"/>
  <c r="W36" i="70"/>
  <c r="V36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I36" i="70"/>
  <c r="H36" i="70"/>
  <c r="E36" i="70"/>
  <c r="D36" i="70"/>
  <c r="Z35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E35" i="70"/>
  <c r="D35" i="70"/>
  <c r="H35" i="70" s="1"/>
  <c r="Z34" i="70"/>
  <c r="Y34" i="70"/>
  <c r="X34" i="70"/>
  <c r="W34" i="70"/>
  <c r="V34" i="70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E34" i="70"/>
  <c r="D34" i="70"/>
  <c r="H34" i="70" s="1"/>
  <c r="Z33" i="70"/>
  <c r="Y33" i="70"/>
  <c r="X33" i="70"/>
  <c r="W33" i="70"/>
  <c r="V33" i="70"/>
  <c r="U33" i="70"/>
  <c r="T33" i="70"/>
  <c r="S33" i="70"/>
  <c r="R33" i="70"/>
  <c r="Q33" i="70"/>
  <c r="P33" i="70"/>
  <c r="O33" i="70"/>
  <c r="N33" i="70"/>
  <c r="M33" i="70"/>
  <c r="L33" i="70"/>
  <c r="K33" i="70"/>
  <c r="J33" i="70"/>
  <c r="I33" i="70"/>
  <c r="E33" i="70"/>
  <c r="D33" i="70"/>
  <c r="H33" i="70" s="1"/>
  <c r="Z32" i="70"/>
  <c r="Y32" i="70"/>
  <c r="X32" i="70"/>
  <c r="W32" i="70"/>
  <c r="V32" i="70"/>
  <c r="U32" i="70"/>
  <c r="T32" i="70"/>
  <c r="S32" i="70"/>
  <c r="R32" i="70"/>
  <c r="Q32" i="70"/>
  <c r="P32" i="70"/>
  <c r="O32" i="70"/>
  <c r="N32" i="70"/>
  <c r="M32" i="70"/>
  <c r="L32" i="70"/>
  <c r="K32" i="70"/>
  <c r="J32" i="70"/>
  <c r="I32" i="70"/>
  <c r="E32" i="70"/>
  <c r="D32" i="70"/>
  <c r="H32" i="70" s="1"/>
  <c r="Z25" i="70"/>
  <c r="Y25" i="70"/>
  <c r="X25" i="70"/>
  <c r="W25" i="70"/>
  <c r="V25" i="70"/>
  <c r="U25" i="70"/>
  <c r="T25" i="70"/>
  <c r="S25" i="70"/>
  <c r="R25" i="70"/>
  <c r="Q25" i="70"/>
  <c r="P25" i="70"/>
  <c r="O25" i="70"/>
  <c r="N25" i="70"/>
  <c r="M25" i="70"/>
  <c r="L25" i="70"/>
  <c r="L29" i="70" s="1"/>
  <c r="K25" i="70"/>
  <c r="K29" i="70" s="1"/>
  <c r="J25" i="70"/>
  <c r="I25" i="70"/>
  <c r="E25" i="70"/>
  <c r="D25" i="70"/>
  <c r="H25" i="70" s="1"/>
  <c r="H29" i="70" s="1"/>
  <c r="Z21" i="70"/>
  <c r="Y21" i="70"/>
  <c r="X21" i="70"/>
  <c r="W21" i="70"/>
  <c r="V21" i="70"/>
  <c r="U21" i="70"/>
  <c r="T21" i="70"/>
  <c r="S21" i="70"/>
  <c r="R21" i="70"/>
  <c r="Q21" i="70"/>
  <c r="P21" i="70"/>
  <c r="O21" i="70"/>
  <c r="N21" i="70"/>
  <c r="M21" i="70"/>
  <c r="L21" i="70"/>
  <c r="K21" i="70"/>
  <c r="J21" i="70"/>
  <c r="I21" i="70"/>
  <c r="E21" i="70"/>
  <c r="D21" i="70"/>
  <c r="H21" i="70" s="1"/>
  <c r="Z16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E16" i="70"/>
  <c r="D16" i="70"/>
  <c r="H16" i="70" s="1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E15" i="70"/>
  <c r="D15" i="70"/>
  <c r="H15" i="70" s="1"/>
  <c r="Z14" i="70"/>
  <c r="Y14" i="70"/>
  <c r="X14" i="70"/>
  <c r="W14" i="70"/>
  <c r="V14" i="70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E14" i="70"/>
  <c r="D14" i="70"/>
  <c r="H14" i="70" s="1"/>
  <c r="Z13" i="70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E13" i="70"/>
  <c r="D13" i="70"/>
  <c r="H13" i="70" s="1"/>
  <c r="Z12" i="70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E12" i="70"/>
  <c r="D12" i="70"/>
  <c r="H12" i="70" s="1"/>
  <c r="Z11" i="70"/>
  <c r="Y11" i="70"/>
  <c r="X11" i="70"/>
  <c r="W11" i="70"/>
  <c r="V11" i="70"/>
  <c r="U11" i="70"/>
  <c r="T11" i="70"/>
  <c r="S11" i="70"/>
  <c r="R11" i="70"/>
  <c r="Q11" i="70"/>
  <c r="P11" i="70"/>
  <c r="O11" i="70"/>
  <c r="N11" i="70"/>
  <c r="M11" i="70"/>
  <c r="L11" i="70"/>
  <c r="K11" i="70"/>
  <c r="J11" i="70"/>
  <c r="I11" i="70"/>
  <c r="E11" i="70"/>
  <c r="D11" i="70"/>
  <c r="H11" i="70" s="1"/>
  <c r="Z9" i="70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E9" i="70"/>
  <c r="D9" i="70"/>
  <c r="Z8" i="70"/>
  <c r="Y8" i="70"/>
  <c r="X8" i="70"/>
  <c r="W8" i="70"/>
  <c r="V8" i="70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E8" i="70"/>
  <c r="D8" i="70"/>
  <c r="H8" i="70" s="1"/>
  <c r="Z7" i="70"/>
  <c r="Y7" i="70"/>
  <c r="X7" i="70"/>
  <c r="W7" i="70"/>
  <c r="V7" i="70"/>
  <c r="U7" i="70"/>
  <c r="T7" i="70"/>
  <c r="S7" i="70"/>
  <c r="R7" i="70"/>
  <c r="Q7" i="70"/>
  <c r="P7" i="70"/>
  <c r="O7" i="70"/>
  <c r="N7" i="70"/>
  <c r="M7" i="70"/>
  <c r="L7" i="70"/>
  <c r="K7" i="70"/>
  <c r="J7" i="70"/>
  <c r="I7" i="70"/>
  <c r="E7" i="70"/>
  <c r="D7" i="70"/>
  <c r="H7" i="70" s="1"/>
  <c r="Z6" i="70"/>
  <c r="Y6" i="70"/>
  <c r="X6" i="70"/>
  <c r="W6" i="70"/>
  <c r="V6" i="70"/>
  <c r="U6" i="70"/>
  <c r="T6" i="70"/>
  <c r="S6" i="70"/>
  <c r="R6" i="70"/>
  <c r="Q6" i="70"/>
  <c r="P6" i="70"/>
  <c r="O6" i="70"/>
  <c r="N6" i="70"/>
  <c r="M6" i="70"/>
  <c r="L6" i="70"/>
  <c r="K6" i="70"/>
  <c r="J6" i="70"/>
  <c r="I6" i="70"/>
  <c r="E6" i="70"/>
  <c r="D6" i="70"/>
  <c r="H6" i="70" s="1"/>
  <c r="Z5" i="70"/>
  <c r="Z23" i="70" s="1"/>
  <c r="Y5" i="70"/>
  <c r="Y23" i="70" s="1"/>
  <c r="X5" i="70"/>
  <c r="X23" i="70" s="1"/>
  <c r="W5" i="70"/>
  <c r="W23" i="70" s="1"/>
  <c r="V5" i="70"/>
  <c r="V23" i="70" s="1"/>
  <c r="U5" i="70"/>
  <c r="U23" i="70" s="1"/>
  <c r="T5" i="70"/>
  <c r="T23" i="70" s="1"/>
  <c r="S5" i="70"/>
  <c r="S23" i="70" s="1"/>
  <c r="R5" i="70"/>
  <c r="R23" i="70" s="1"/>
  <c r="Q5" i="70"/>
  <c r="Q23" i="70" s="1"/>
  <c r="P5" i="70"/>
  <c r="P23" i="70" s="1"/>
  <c r="O5" i="70"/>
  <c r="O23" i="70" s="1"/>
  <c r="N5" i="70"/>
  <c r="N23" i="70" s="1"/>
  <c r="M5" i="70"/>
  <c r="M23" i="70" s="1"/>
  <c r="L5" i="70"/>
  <c r="L23" i="70" s="1"/>
  <c r="K5" i="70"/>
  <c r="K23" i="70" s="1"/>
  <c r="J5" i="70"/>
  <c r="J23" i="70" s="1"/>
  <c r="I5" i="70"/>
  <c r="I23" i="70" s="1"/>
  <c r="E5" i="70"/>
  <c r="E23" i="70" s="1"/>
  <c r="D5" i="70"/>
  <c r="Z4" i="70"/>
  <c r="Z27" i="70" s="1"/>
  <c r="Y4" i="70"/>
  <c r="Y27" i="70" s="1"/>
  <c r="X4" i="70"/>
  <c r="X27" i="70" s="1"/>
  <c r="W4" i="70"/>
  <c r="W27" i="70" s="1"/>
  <c r="V4" i="70"/>
  <c r="V27" i="70" s="1"/>
  <c r="U4" i="70"/>
  <c r="U27" i="70" s="1"/>
  <c r="T4" i="70"/>
  <c r="T27" i="70" s="1"/>
  <c r="S4" i="70"/>
  <c r="S27" i="70" s="1"/>
  <c r="R4" i="70"/>
  <c r="R27" i="70" s="1"/>
  <c r="Q4" i="70"/>
  <c r="Q27" i="70" s="1"/>
  <c r="P4" i="70"/>
  <c r="P27" i="70" s="1"/>
  <c r="O4" i="70"/>
  <c r="O27" i="70" s="1"/>
  <c r="N4" i="70"/>
  <c r="N27" i="70" s="1"/>
  <c r="M4" i="70"/>
  <c r="M27" i="70" s="1"/>
  <c r="L4" i="70"/>
  <c r="L27" i="70" s="1"/>
  <c r="L30" i="70" s="1"/>
  <c r="K4" i="70"/>
  <c r="K27" i="70" s="1"/>
  <c r="K30" i="70" s="1"/>
  <c r="J4" i="70"/>
  <c r="J27" i="70" s="1"/>
  <c r="I4" i="70"/>
  <c r="I27" i="70" s="1"/>
  <c r="E4" i="70"/>
  <c r="E27" i="70" s="1"/>
  <c r="D4" i="70"/>
  <c r="H3" i="70"/>
  <c r="Z2" i="70"/>
  <c r="Z20" i="70" s="1"/>
  <c r="Y2" i="70"/>
  <c r="Y20" i="70" s="1"/>
  <c r="X2" i="70"/>
  <c r="X20" i="70" s="1"/>
  <c r="W2" i="70"/>
  <c r="W20" i="70" s="1"/>
  <c r="V2" i="70"/>
  <c r="V20" i="70" s="1"/>
  <c r="U2" i="70"/>
  <c r="U20" i="70" s="1"/>
  <c r="T2" i="70"/>
  <c r="T20" i="70" s="1"/>
  <c r="S2" i="70"/>
  <c r="S20" i="70" s="1"/>
  <c r="R2" i="70"/>
  <c r="R20" i="70" s="1"/>
  <c r="Q2" i="70"/>
  <c r="Q20" i="70" s="1"/>
  <c r="P2" i="70"/>
  <c r="P20" i="70" s="1"/>
  <c r="O2" i="70"/>
  <c r="O20" i="70" s="1"/>
  <c r="N2" i="70"/>
  <c r="N20" i="70" s="1"/>
  <c r="M2" i="70"/>
  <c r="M20" i="70" s="1"/>
  <c r="L2" i="70"/>
  <c r="L20" i="70" s="1"/>
  <c r="K2" i="70"/>
  <c r="K20" i="70" s="1"/>
  <c r="J2" i="70"/>
  <c r="J20" i="70" s="1"/>
  <c r="I2" i="70"/>
  <c r="I20" i="70" s="1"/>
  <c r="E2" i="70"/>
  <c r="E20" i="70" s="1"/>
  <c r="D2" i="70"/>
  <c r="AA37" i="69"/>
  <c r="Z37" i="69"/>
  <c r="Y37" i="69"/>
  <c r="X37" i="69"/>
  <c r="W37" i="69"/>
  <c r="V37" i="69"/>
  <c r="U37" i="69"/>
  <c r="T37" i="69"/>
  <c r="S37" i="69"/>
  <c r="R37" i="69"/>
  <c r="Q37" i="69"/>
  <c r="P37" i="69"/>
  <c r="O37" i="69"/>
  <c r="N37" i="69"/>
  <c r="M37" i="69"/>
  <c r="L37" i="69"/>
  <c r="K37" i="69"/>
  <c r="J37" i="69"/>
  <c r="I37" i="69"/>
  <c r="H37" i="69"/>
  <c r="E37" i="69"/>
  <c r="D37" i="69"/>
  <c r="AA36" i="69"/>
  <c r="Z36" i="69"/>
  <c r="Y36" i="69"/>
  <c r="X36" i="69"/>
  <c r="W36" i="69"/>
  <c r="V36" i="69"/>
  <c r="U36" i="69"/>
  <c r="T36" i="69"/>
  <c r="S36" i="69"/>
  <c r="R36" i="69"/>
  <c r="Q36" i="69"/>
  <c r="P36" i="69"/>
  <c r="O36" i="69"/>
  <c r="N36" i="69"/>
  <c r="M36" i="69"/>
  <c r="L36" i="69"/>
  <c r="K36" i="69"/>
  <c r="J36" i="69"/>
  <c r="I36" i="69"/>
  <c r="H36" i="69"/>
  <c r="E36" i="69"/>
  <c r="D36" i="69"/>
  <c r="AA35" i="69"/>
  <c r="Z35" i="69"/>
  <c r="Y35" i="69"/>
  <c r="X35" i="69"/>
  <c r="W35" i="69"/>
  <c r="V35" i="69"/>
  <c r="U35" i="69"/>
  <c r="T35" i="69"/>
  <c r="S35" i="69"/>
  <c r="R35" i="69"/>
  <c r="Q35" i="69"/>
  <c r="P35" i="69"/>
  <c r="O35" i="69"/>
  <c r="N35" i="69"/>
  <c r="M35" i="69"/>
  <c r="L35" i="69"/>
  <c r="K35" i="69"/>
  <c r="J35" i="69"/>
  <c r="I35" i="69"/>
  <c r="E35" i="69"/>
  <c r="D35" i="69"/>
  <c r="H35" i="69" s="1"/>
  <c r="AA34" i="69"/>
  <c r="Z34" i="69"/>
  <c r="Y34" i="69"/>
  <c r="X34" i="69"/>
  <c r="W34" i="69"/>
  <c r="V34" i="69"/>
  <c r="U34" i="69"/>
  <c r="T34" i="69"/>
  <c r="S34" i="69"/>
  <c r="R34" i="69"/>
  <c r="Q34" i="69"/>
  <c r="P34" i="69"/>
  <c r="O34" i="69"/>
  <c r="N34" i="69"/>
  <c r="M34" i="69"/>
  <c r="L34" i="69"/>
  <c r="K34" i="69"/>
  <c r="J34" i="69"/>
  <c r="I34" i="69"/>
  <c r="E34" i="69"/>
  <c r="D34" i="69"/>
  <c r="H34" i="69" s="1"/>
  <c r="AA33" i="69"/>
  <c r="Z33" i="69"/>
  <c r="Y33" i="69"/>
  <c r="X33" i="69"/>
  <c r="W33" i="69"/>
  <c r="V33" i="69"/>
  <c r="U33" i="69"/>
  <c r="T33" i="69"/>
  <c r="S33" i="69"/>
  <c r="R33" i="69"/>
  <c r="Q33" i="69"/>
  <c r="P33" i="69"/>
  <c r="O33" i="69"/>
  <c r="N33" i="69"/>
  <c r="M33" i="69"/>
  <c r="L33" i="69"/>
  <c r="K33" i="69"/>
  <c r="J33" i="69"/>
  <c r="I33" i="69"/>
  <c r="E33" i="69"/>
  <c r="D33" i="69"/>
  <c r="H33" i="69" s="1"/>
  <c r="AA32" i="69"/>
  <c r="Z32" i="69"/>
  <c r="Y32" i="69"/>
  <c r="X32" i="69"/>
  <c r="W32" i="69"/>
  <c r="V32" i="69"/>
  <c r="U32" i="69"/>
  <c r="T32" i="69"/>
  <c r="S32" i="69"/>
  <c r="R32" i="69"/>
  <c r="Q32" i="69"/>
  <c r="P32" i="69"/>
  <c r="O32" i="69"/>
  <c r="N32" i="69"/>
  <c r="M32" i="69"/>
  <c r="L32" i="69"/>
  <c r="K32" i="69"/>
  <c r="J32" i="69"/>
  <c r="I32" i="69"/>
  <c r="E32" i="69"/>
  <c r="D32" i="69"/>
  <c r="H32" i="69" s="1"/>
  <c r="AA25" i="69"/>
  <c r="Z25" i="69"/>
  <c r="Y25" i="69"/>
  <c r="X25" i="69"/>
  <c r="W25" i="69"/>
  <c r="V25" i="69"/>
  <c r="U25" i="69"/>
  <c r="T25" i="69"/>
  <c r="S25" i="69"/>
  <c r="R25" i="69"/>
  <c r="Q25" i="69"/>
  <c r="P25" i="69"/>
  <c r="O25" i="69"/>
  <c r="N25" i="69"/>
  <c r="M25" i="69"/>
  <c r="L25" i="69"/>
  <c r="L29" i="69" s="1"/>
  <c r="K25" i="69"/>
  <c r="K29" i="69" s="1"/>
  <c r="J25" i="69"/>
  <c r="I25" i="69"/>
  <c r="E25" i="69"/>
  <c r="D25" i="69"/>
  <c r="H25" i="69" s="1"/>
  <c r="H29" i="69" s="1"/>
  <c r="AA21" i="69"/>
  <c r="Z21" i="69"/>
  <c r="Y21" i="69"/>
  <c r="X21" i="69"/>
  <c r="W21" i="69"/>
  <c r="V21" i="69"/>
  <c r="U21" i="69"/>
  <c r="T21" i="69"/>
  <c r="S21" i="69"/>
  <c r="R21" i="69"/>
  <c r="Q21" i="69"/>
  <c r="P21" i="69"/>
  <c r="O21" i="69"/>
  <c r="N21" i="69"/>
  <c r="M21" i="69"/>
  <c r="L21" i="69"/>
  <c r="K21" i="69"/>
  <c r="J21" i="69"/>
  <c r="I21" i="69"/>
  <c r="E21" i="69"/>
  <c r="D21" i="69"/>
  <c r="H21" i="69" s="1"/>
  <c r="AA16" i="69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E16" i="69"/>
  <c r="D16" i="69"/>
  <c r="H16" i="69" s="1"/>
  <c r="AA15" i="69"/>
  <c r="Z15" i="69"/>
  <c r="Y15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E15" i="69"/>
  <c r="D15" i="69"/>
  <c r="H15" i="69" s="1"/>
  <c r="AA14" i="69"/>
  <c r="Z14" i="69"/>
  <c r="Y14" i="69"/>
  <c r="X14" i="69"/>
  <c r="W14" i="69"/>
  <c r="V14" i="69"/>
  <c r="U14" i="69"/>
  <c r="T14" i="69"/>
  <c r="S14" i="69"/>
  <c r="R14" i="69"/>
  <c r="Q14" i="69"/>
  <c r="P14" i="69"/>
  <c r="O14" i="69"/>
  <c r="N14" i="69"/>
  <c r="M14" i="69"/>
  <c r="L14" i="69"/>
  <c r="K14" i="69"/>
  <c r="J14" i="69"/>
  <c r="I14" i="69"/>
  <c r="E14" i="69"/>
  <c r="D14" i="69"/>
  <c r="H14" i="69" s="1"/>
  <c r="AA13" i="69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E13" i="69"/>
  <c r="D13" i="69"/>
  <c r="H13" i="69" s="1"/>
  <c r="AA12" i="69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E12" i="69"/>
  <c r="D12" i="69"/>
  <c r="H12" i="69" s="1"/>
  <c r="AA11" i="69"/>
  <c r="Z11" i="69"/>
  <c r="Y11" i="69"/>
  <c r="X11" i="69"/>
  <c r="W11" i="69"/>
  <c r="V11" i="69"/>
  <c r="U11" i="69"/>
  <c r="T11" i="69"/>
  <c r="S11" i="69"/>
  <c r="R11" i="69"/>
  <c r="Q11" i="69"/>
  <c r="P11" i="69"/>
  <c r="O11" i="69"/>
  <c r="N11" i="69"/>
  <c r="M11" i="69"/>
  <c r="L11" i="69"/>
  <c r="K11" i="69"/>
  <c r="J11" i="69"/>
  <c r="I11" i="69"/>
  <c r="E11" i="69"/>
  <c r="D11" i="69"/>
  <c r="H11" i="69" s="1"/>
  <c r="AA9" i="69"/>
  <c r="Z9" i="69"/>
  <c r="Y9" i="69"/>
  <c r="X9" i="69"/>
  <c r="W9" i="69"/>
  <c r="V9" i="69"/>
  <c r="U9" i="69"/>
  <c r="T9" i="69"/>
  <c r="S9" i="69"/>
  <c r="R9" i="69"/>
  <c r="Q9" i="69"/>
  <c r="P9" i="69"/>
  <c r="O9" i="69"/>
  <c r="N9" i="69"/>
  <c r="M9" i="69"/>
  <c r="L9" i="69"/>
  <c r="K9" i="69"/>
  <c r="J9" i="69"/>
  <c r="I9" i="69"/>
  <c r="E9" i="69"/>
  <c r="D9" i="69"/>
  <c r="AA8" i="69"/>
  <c r="Z8" i="69"/>
  <c r="Y8" i="69"/>
  <c r="X8" i="69"/>
  <c r="W8" i="69"/>
  <c r="V8" i="69"/>
  <c r="U8" i="69"/>
  <c r="T8" i="69"/>
  <c r="S8" i="69"/>
  <c r="R8" i="69"/>
  <c r="Q8" i="69"/>
  <c r="P8" i="69"/>
  <c r="O8" i="69"/>
  <c r="N8" i="69"/>
  <c r="M8" i="69"/>
  <c r="L8" i="69"/>
  <c r="K8" i="69"/>
  <c r="J8" i="69"/>
  <c r="I8" i="69"/>
  <c r="E8" i="69"/>
  <c r="D8" i="69"/>
  <c r="H8" i="69" s="1"/>
  <c r="AA7" i="69"/>
  <c r="Z7" i="69"/>
  <c r="Y7" i="69"/>
  <c r="X7" i="69"/>
  <c r="W7" i="69"/>
  <c r="V7" i="69"/>
  <c r="U7" i="69"/>
  <c r="T7" i="69"/>
  <c r="S7" i="69"/>
  <c r="R7" i="69"/>
  <c r="Q7" i="69"/>
  <c r="P7" i="69"/>
  <c r="O7" i="69"/>
  <c r="N7" i="69"/>
  <c r="M7" i="69"/>
  <c r="L7" i="69"/>
  <c r="K7" i="69"/>
  <c r="J7" i="69"/>
  <c r="I7" i="69"/>
  <c r="E7" i="69"/>
  <c r="D7" i="69"/>
  <c r="H7" i="69" s="1"/>
  <c r="AA6" i="69"/>
  <c r="Z6" i="69"/>
  <c r="Y6" i="69"/>
  <c r="X6" i="69"/>
  <c r="W6" i="69"/>
  <c r="V6" i="69"/>
  <c r="U6" i="69"/>
  <c r="T6" i="69"/>
  <c r="S6" i="69"/>
  <c r="R6" i="69"/>
  <c r="Q6" i="69"/>
  <c r="P6" i="69"/>
  <c r="O6" i="69"/>
  <c r="N6" i="69"/>
  <c r="M6" i="69"/>
  <c r="L6" i="69"/>
  <c r="K6" i="69"/>
  <c r="J6" i="69"/>
  <c r="I6" i="69"/>
  <c r="E6" i="69"/>
  <c r="D6" i="69"/>
  <c r="H6" i="69" s="1"/>
  <c r="AA5" i="69"/>
  <c r="AA23" i="69" s="1"/>
  <c r="Z5" i="69"/>
  <c r="Z23" i="69" s="1"/>
  <c r="Y5" i="69"/>
  <c r="Y23" i="69" s="1"/>
  <c r="X5" i="69"/>
  <c r="X23" i="69" s="1"/>
  <c r="W5" i="69"/>
  <c r="W23" i="69" s="1"/>
  <c r="V5" i="69"/>
  <c r="V23" i="69" s="1"/>
  <c r="U5" i="69"/>
  <c r="U23" i="69" s="1"/>
  <c r="T5" i="69"/>
  <c r="T23" i="69" s="1"/>
  <c r="S5" i="69"/>
  <c r="S23" i="69" s="1"/>
  <c r="R5" i="69"/>
  <c r="R23" i="69" s="1"/>
  <c r="Q5" i="69"/>
  <c r="Q23" i="69" s="1"/>
  <c r="P5" i="69"/>
  <c r="P23" i="69" s="1"/>
  <c r="O5" i="69"/>
  <c r="O23" i="69" s="1"/>
  <c r="N5" i="69"/>
  <c r="N23" i="69" s="1"/>
  <c r="M5" i="69"/>
  <c r="M23" i="69" s="1"/>
  <c r="L5" i="69"/>
  <c r="L23" i="69" s="1"/>
  <c r="K5" i="69"/>
  <c r="K23" i="69" s="1"/>
  <c r="J5" i="69"/>
  <c r="J23" i="69" s="1"/>
  <c r="I5" i="69"/>
  <c r="I23" i="69" s="1"/>
  <c r="E5" i="69"/>
  <c r="E23" i="69" s="1"/>
  <c r="D5" i="69"/>
  <c r="AA4" i="69"/>
  <c r="AA27" i="69" s="1"/>
  <c r="Z4" i="69"/>
  <c r="Z27" i="69" s="1"/>
  <c r="Y4" i="69"/>
  <c r="Y27" i="69" s="1"/>
  <c r="X4" i="69"/>
  <c r="X27" i="69" s="1"/>
  <c r="W4" i="69"/>
  <c r="W27" i="69" s="1"/>
  <c r="V4" i="69"/>
  <c r="V27" i="69" s="1"/>
  <c r="U4" i="69"/>
  <c r="U27" i="69" s="1"/>
  <c r="T4" i="69"/>
  <c r="T27" i="69" s="1"/>
  <c r="S4" i="69"/>
  <c r="S27" i="69" s="1"/>
  <c r="R4" i="69"/>
  <c r="R27" i="69" s="1"/>
  <c r="Q4" i="69"/>
  <c r="Q27" i="69" s="1"/>
  <c r="P4" i="69"/>
  <c r="P27" i="69" s="1"/>
  <c r="O4" i="69"/>
  <c r="O27" i="69" s="1"/>
  <c r="N4" i="69"/>
  <c r="N27" i="69" s="1"/>
  <c r="M4" i="69"/>
  <c r="M27" i="69" s="1"/>
  <c r="L4" i="69"/>
  <c r="L27" i="69" s="1"/>
  <c r="L30" i="69" s="1"/>
  <c r="K4" i="69"/>
  <c r="K27" i="69" s="1"/>
  <c r="K30" i="69" s="1"/>
  <c r="J4" i="69"/>
  <c r="J27" i="69" s="1"/>
  <c r="I4" i="69"/>
  <c r="I27" i="69" s="1"/>
  <c r="E4" i="69"/>
  <c r="E27" i="69" s="1"/>
  <c r="D4" i="69"/>
  <c r="H3" i="69"/>
  <c r="AA2" i="69"/>
  <c r="AA20" i="69" s="1"/>
  <c r="Z2" i="69"/>
  <c r="Z20" i="69" s="1"/>
  <c r="Y2" i="69"/>
  <c r="Y20" i="69" s="1"/>
  <c r="X2" i="69"/>
  <c r="X20" i="69" s="1"/>
  <c r="W2" i="69"/>
  <c r="W20" i="69" s="1"/>
  <c r="V2" i="69"/>
  <c r="V20" i="69" s="1"/>
  <c r="U2" i="69"/>
  <c r="U20" i="69" s="1"/>
  <c r="T2" i="69"/>
  <c r="T20" i="69" s="1"/>
  <c r="S2" i="69"/>
  <c r="S20" i="69" s="1"/>
  <c r="R2" i="69"/>
  <c r="R20" i="69" s="1"/>
  <c r="Q2" i="69"/>
  <c r="Q20" i="69" s="1"/>
  <c r="P2" i="69"/>
  <c r="P20" i="69" s="1"/>
  <c r="O2" i="69"/>
  <c r="O20" i="69" s="1"/>
  <c r="N2" i="69"/>
  <c r="N20" i="69" s="1"/>
  <c r="M2" i="69"/>
  <c r="M20" i="69" s="1"/>
  <c r="L2" i="69"/>
  <c r="L20" i="69" s="1"/>
  <c r="K2" i="69"/>
  <c r="K20" i="69" s="1"/>
  <c r="J2" i="69"/>
  <c r="J20" i="69" s="1"/>
  <c r="I2" i="69"/>
  <c r="I20" i="69" s="1"/>
  <c r="E2" i="69"/>
  <c r="E20" i="69" s="1"/>
  <c r="D2" i="69"/>
  <c r="Z37" i="68"/>
  <c r="Y37" i="68"/>
  <c r="X37" i="68"/>
  <c r="W37" i="68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E37" i="68"/>
  <c r="D37" i="68"/>
  <c r="Z36" i="68"/>
  <c r="Y36" i="68"/>
  <c r="X36" i="68"/>
  <c r="W36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E36" i="68"/>
  <c r="D36" i="68"/>
  <c r="Z35" i="68"/>
  <c r="Y35" i="68"/>
  <c r="X35" i="68"/>
  <c r="W35" i="68"/>
  <c r="V35" i="68"/>
  <c r="U35" i="68"/>
  <c r="T35" i="68"/>
  <c r="S35" i="68"/>
  <c r="R35" i="68"/>
  <c r="Q35" i="68"/>
  <c r="P35" i="68"/>
  <c r="O35" i="68"/>
  <c r="N35" i="68"/>
  <c r="M35" i="68"/>
  <c r="L35" i="68"/>
  <c r="K35" i="68"/>
  <c r="J35" i="68"/>
  <c r="I35" i="68"/>
  <c r="E35" i="68"/>
  <c r="D35" i="68"/>
  <c r="H35" i="68" s="1"/>
  <c r="Z34" i="68"/>
  <c r="Y34" i="68"/>
  <c r="X34" i="68"/>
  <c r="W34" i="68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E34" i="68"/>
  <c r="D34" i="68"/>
  <c r="H34" i="68" s="1"/>
  <c r="Z33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E33" i="68"/>
  <c r="D33" i="68"/>
  <c r="H33" i="68" s="1"/>
  <c r="Z32" i="68"/>
  <c r="Y32" i="68"/>
  <c r="X32" i="68"/>
  <c r="W32" i="68"/>
  <c r="V32" i="68"/>
  <c r="U32" i="68"/>
  <c r="T32" i="68"/>
  <c r="S32" i="68"/>
  <c r="R32" i="68"/>
  <c r="Q32" i="68"/>
  <c r="P32" i="68"/>
  <c r="O32" i="68"/>
  <c r="N32" i="68"/>
  <c r="M32" i="68"/>
  <c r="L32" i="68"/>
  <c r="K32" i="68"/>
  <c r="J32" i="68"/>
  <c r="I32" i="68"/>
  <c r="E32" i="68"/>
  <c r="D32" i="68"/>
  <c r="H32" i="68" s="1"/>
  <c r="Z25" i="68"/>
  <c r="Y25" i="68"/>
  <c r="X25" i="68"/>
  <c r="W25" i="68"/>
  <c r="V25" i="68"/>
  <c r="U25" i="68"/>
  <c r="T25" i="68"/>
  <c r="S25" i="68"/>
  <c r="R25" i="68"/>
  <c r="Q25" i="68"/>
  <c r="P25" i="68"/>
  <c r="O25" i="68"/>
  <c r="N25" i="68"/>
  <c r="M25" i="68"/>
  <c r="L25" i="68"/>
  <c r="L29" i="68" s="1"/>
  <c r="K25" i="68"/>
  <c r="K29" i="68" s="1"/>
  <c r="J25" i="68"/>
  <c r="I25" i="68"/>
  <c r="E25" i="68"/>
  <c r="D25" i="68"/>
  <c r="H25" i="68" s="1"/>
  <c r="H29" i="68" s="1"/>
  <c r="Z21" i="68"/>
  <c r="Y21" i="68"/>
  <c r="X21" i="68"/>
  <c r="W21" i="68"/>
  <c r="V21" i="68"/>
  <c r="U21" i="68"/>
  <c r="T21" i="68"/>
  <c r="S21" i="68"/>
  <c r="R21" i="68"/>
  <c r="Q21" i="68"/>
  <c r="P21" i="68"/>
  <c r="O21" i="68"/>
  <c r="N21" i="68"/>
  <c r="M21" i="68"/>
  <c r="L21" i="68"/>
  <c r="K21" i="68"/>
  <c r="J21" i="68"/>
  <c r="I21" i="68"/>
  <c r="E21" i="68"/>
  <c r="D21" i="68"/>
  <c r="H21" i="68" s="1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E16" i="68"/>
  <c r="D16" i="68"/>
  <c r="H16" i="68" s="1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E15" i="68"/>
  <c r="D15" i="68"/>
  <c r="H15" i="68" s="1"/>
  <c r="Z14" i="68"/>
  <c r="Y14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E14" i="68"/>
  <c r="D14" i="68"/>
  <c r="H14" i="68" s="1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E13" i="68"/>
  <c r="D13" i="68"/>
  <c r="H13" i="68" s="1"/>
  <c r="Z12" i="68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E12" i="68"/>
  <c r="D12" i="68"/>
  <c r="H12" i="68" s="1"/>
  <c r="Z11" i="68"/>
  <c r="Y11" i="68"/>
  <c r="X11" i="68"/>
  <c r="W11" i="68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E11" i="68"/>
  <c r="D11" i="68"/>
  <c r="H11" i="68" s="1"/>
  <c r="Z9" i="68"/>
  <c r="Y9" i="68"/>
  <c r="X9" i="68"/>
  <c r="W9" i="68"/>
  <c r="V9" i="68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E9" i="68"/>
  <c r="D9" i="68"/>
  <c r="Z8" i="68"/>
  <c r="Y8" i="68"/>
  <c r="X8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E8" i="68"/>
  <c r="D8" i="68"/>
  <c r="H8" i="68" s="1"/>
  <c r="Z7" i="68"/>
  <c r="Y7" i="68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E7" i="68"/>
  <c r="D7" i="68"/>
  <c r="H7" i="68" s="1"/>
  <c r="Z6" i="68"/>
  <c r="Y6" i="68"/>
  <c r="X6" i="68"/>
  <c r="W6" i="68"/>
  <c r="V6" i="68"/>
  <c r="U6" i="68"/>
  <c r="T6" i="68"/>
  <c r="S6" i="68"/>
  <c r="R6" i="68"/>
  <c r="Q6" i="68"/>
  <c r="P6" i="68"/>
  <c r="O6" i="68"/>
  <c r="N6" i="68"/>
  <c r="M6" i="68"/>
  <c r="L6" i="68"/>
  <c r="K6" i="68"/>
  <c r="J6" i="68"/>
  <c r="I6" i="68"/>
  <c r="E6" i="68"/>
  <c r="D6" i="68"/>
  <c r="H6" i="68" s="1"/>
  <c r="Z5" i="68"/>
  <c r="Z23" i="68" s="1"/>
  <c r="Y5" i="68"/>
  <c r="Y23" i="68" s="1"/>
  <c r="X5" i="68"/>
  <c r="X23" i="68" s="1"/>
  <c r="W5" i="68"/>
  <c r="W23" i="68" s="1"/>
  <c r="V5" i="68"/>
  <c r="V23" i="68" s="1"/>
  <c r="U5" i="68"/>
  <c r="U23" i="68" s="1"/>
  <c r="T5" i="68"/>
  <c r="T23" i="68" s="1"/>
  <c r="S5" i="68"/>
  <c r="S23" i="68" s="1"/>
  <c r="R5" i="68"/>
  <c r="R23" i="68" s="1"/>
  <c r="Q5" i="68"/>
  <c r="Q23" i="68" s="1"/>
  <c r="P5" i="68"/>
  <c r="P23" i="68" s="1"/>
  <c r="O5" i="68"/>
  <c r="O23" i="68" s="1"/>
  <c r="N5" i="68"/>
  <c r="N23" i="68" s="1"/>
  <c r="M5" i="68"/>
  <c r="M23" i="68" s="1"/>
  <c r="L5" i="68"/>
  <c r="L23" i="68" s="1"/>
  <c r="K5" i="68"/>
  <c r="K23" i="68" s="1"/>
  <c r="J5" i="68"/>
  <c r="J23" i="68" s="1"/>
  <c r="I5" i="68"/>
  <c r="I23" i="68" s="1"/>
  <c r="E5" i="68"/>
  <c r="E23" i="68" s="1"/>
  <c r="D5" i="68"/>
  <c r="Z4" i="68"/>
  <c r="Z27" i="68" s="1"/>
  <c r="Y4" i="68"/>
  <c r="Y27" i="68" s="1"/>
  <c r="X4" i="68"/>
  <c r="X27" i="68" s="1"/>
  <c r="W4" i="68"/>
  <c r="W27" i="68" s="1"/>
  <c r="V4" i="68"/>
  <c r="V27" i="68" s="1"/>
  <c r="U4" i="68"/>
  <c r="U27" i="68" s="1"/>
  <c r="T4" i="68"/>
  <c r="T27" i="68" s="1"/>
  <c r="S4" i="68"/>
  <c r="S27" i="68" s="1"/>
  <c r="R4" i="68"/>
  <c r="R27" i="68" s="1"/>
  <c r="Q4" i="68"/>
  <c r="Q27" i="68" s="1"/>
  <c r="P4" i="68"/>
  <c r="P27" i="68" s="1"/>
  <c r="O4" i="68"/>
  <c r="O27" i="68" s="1"/>
  <c r="N4" i="68"/>
  <c r="N27" i="68" s="1"/>
  <c r="M4" i="68"/>
  <c r="M27" i="68" s="1"/>
  <c r="L4" i="68"/>
  <c r="L27" i="68" s="1"/>
  <c r="L30" i="68" s="1"/>
  <c r="K4" i="68"/>
  <c r="K27" i="68" s="1"/>
  <c r="K30" i="68" s="1"/>
  <c r="J4" i="68"/>
  <c r="J27" i="68" s="1"/>
  <c r="I4" i="68"/>
  <c r="I27" i="68" s="1"/>
  <c r="E4" i="68"/>
  <c r="E27" i="68" s="1"/>
  <c r="D4" i="68"/>
  <c r="H3" i="68"/>
  <c r="Z2" i="68"/>
  <c r="Z20" i="68" s="1"/>
  <c r="Y2" i="68"/>
  <c r="Y20" i="68" s="1"/>
  <c r="X2" i="68"/>
  <c r="X20" i="68" s="1"/>
  <c r="W2" i="68"/>
  <c r="W20" i="68" s="1"/>
  <c r="V2" i="68"/>
  <c r="V20" i="68" s="1"/>
  <c r="U2" i="68"/>
  <c r="U20" i="68" s="1"/>
  <c r="T2" i="68"/>
  <c r="T20" i="68" s="1"/>
  <c r="S2" i="68"/>
  <c r="S20" i="68" s="1"/>
  <c r="R2" i="68"/>
  <c r="R20" i="68" s="1"/>
  <c r="Q2" i="68"/>
  <c r="Q20" i="68" s="1"/>
  <c r="P2" i="68"/>
  <c r="P20" i="68" s="1"/>
  <c r="O2" i="68"/>
  <c r="O20" i="68" s="1"/>
  <c r="N2" i="68"/>
  <c r="N20" i="68" s="1"/>
  <c r="M2" i="68"/>
  <c r="M20" i="68" s="1"/>
  <c r="L2" i="68"/>
  <c r="L20" i="68" s="1"/>
  <c r="K2" i="68"/>
  <c r="K20" i="68" s="1"/>
  <c r="J2" i="68"/>
  <c r="J20" i="68" s="1"/>
  <c r="I2" i="68"/>
  <c r="I20" i="68" s="1"/>
  <c r="E2" i="68"/>
  <c r="E20" i="68" s="1"/>
  <c r="D2" i="68"/>
  <c r="Z37" i="67"/>
  <c r="Y37" i="67"/>
  <c r="X37" i="67"/>
  <c r="W37" i="67"/>
  <c r="V37" i="67"/>
  <c r="U37" i="67"/>
  <c r="T37" i="67"/>
  <c r="S37" i="67"/>
  <c r="R37" i="67"/>
  <c r="Q37" i="67"/>
  <c r="P37" i="67"/>
  <c r="O37" i="67"/>
  <c r="N37" i="67"/>
  <c r="M37" i="67"/>
  <c r="L37" i="67"/>
  <c r="K37" i="67"/>
  <c r="J37" i="67"/>
  <c r="I37" i="67"/>
  <c r="H37" i="67"/>
  <c r="E37" i="67"/>
  <c r="D37" i="67"/>
  <c r="Z36" i="67"/>
  <c r="Y36" i="67"/>
  <c r="X36" i="67"/>
  <c r="W36" i="67"/>
  <c r="V36" i="67"/>
  <c r="U36" i="67"/>
  <c r="T36" i="67"/>
  <c r="S36" i="67"/>
  <c r="R36" i="67"/>
  <c r="Q36" i="67"/>
  <c r="P36" i="67"/>
  <c r="O36" i="67"/>
  <c r="N36" i="67"/>
  <c r="M36" i="67"/>
  <c r="L36" i="67"/>
  <c r="K36" i="67"/>
  <c r="J36" i="67"/>
  <c r="I36" i="67"/>
  <c r="H36" i="67"/>
  <c r="E36" i="67"/>
  <c r="D36" i="67"/>
  <c r="Z35" i="67"/>
  <c r="Y35" i="67"/>
  <c r="X35" i="67"/>
  <c r="W35" i="67"/>
  <c r="V35" i="67"/>
  <c r="U35" i="67"/>
  <c r="T35" i="67"/>
  <c r="S35" i="67"/>
  <c r="R35" i="67"/>
  <c r="Q35" i="67"/>
  <c r="P35" i="67"/>
  <c r="O35" i="67"/>
  <c r="N35" i="67"/>
  <c r="M35" i="67"/>
  <c r="L35" i="67"/>
  <c r="K35" i="67"/>
  <c r="J35" i="67"/>
  <c r="I35" i="67"/>
  <c r="E35" i="67"/>
  <c r="D35" i="67"/>
  <c r="H35" i="67" s="1"/>
  <c r="Z34" i="67"/>
  <c r="Y34" i="67"/>
  <c r="X34" i="67"/>
  <c r="W34" i="67"/>
  <c r="V34" i="67"/>
  <c r="U34" i="67"/>
  <c r="T34" i="67"/>
  <c r="S34" i="67"/>
  <c r="R34" i="67"/>
  <c r="Q34" i="67"/>
  <c r="P34" i="67"/>
  <c r="O34" i="67"/>
  <c r="N34" i="67"/>
  <c r="M34" i="67"/>
  <c r="L34" i="67"/>
  <c r="K34" i="67"/>
  <c r="J34" i="67"/>
  <c r="I34" i="67"/>
  <c r="E34" i="67"/>
  <c r="D34" i="67"/>
  <c r="H34" i="67" s="1"/>
  <c r="Z33" i="67"/>
  <c r="Y33" i="67"/>
  <c r="X33" i="67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E33" i="67"/>
  <c r="D33" i="67"/>
  <c r="H33" i="67" s="1"/>
  <c r="Z32" i="67"/>
  <c r="Y32" i="67"/>
  <c r="X32" i="67"/>
  <c r="W32" i="67"/>
  <c r="V32" i="67"/>
  <c r="U32" i="67"/>
  <c r="T32" i="67"/>
  <c r="S32" i="67"/>
  <c r="R32" i="67"/>
  <c r="Q32" i="67"/>
  <c r="P32" i="67"/>
  <c r="O32" i="67"/>
  <c r="N32" i="67"/>
  <c r="M32" i="67"/>
  <c r="L32" i="67"/>
  <c r="K32" i="67"/>
  <c r="J32" i="67"/>
  <c r="I32" i="67"/>
  <c r="E32" i="67"/>
  <c r="D32" i="67"/>
  <c r="H32" i="67" s="1"/>
  <c r="Z25" i="67"/>
  <c r="Y25" i="67"/>
  <c r="X25" i="67"/>
  <c r="W25" i="67"/>
  <c r="V25" i="67"/>
  <c r="U25" i="67"/>
  <c r="T25" i="67"/>
  <c r="S25" i="67"/>
  <c r="R25" i="67"/>
  <c r="Q25" i="67"/>
  <c r="P25" i="67"/>
  <c r="O25" i="67"/>
  <c r="N25" i="67"/>
  <c r="M25" i="67"/>
  <c r="L25" i="67"/>
  <c r="L29" i="67" s="1"/>
  <c r="K25" i="67"/>
  <c r="K29" i="67" s="1"/>
  <c r="J25" i="67"/>
  <c r="I25" i="67"/>
  <c r="E25" i="67"/>
  <c r="D25" i="67"/>
  <c r="H25" i="67" s="1"/>
  <c r="H29" i="67" s="1"/>
  <c r="Z21" i="67"/>
  <c r="Y21" i="67"/>
  <c r="X21" i="67"/>
  <c r="W21" i="67"/>
  <c r="V21" i="67"/>
  <c r="U21" i="67"/>
  <c r="T21" i="67"/>
  <c r="S21" i="67"/>
  <c r="R21" i="67"/>
  <c r="Q21" i="67"/>
  <c r="P21" i="67"/>
  <c r="O21" i="67"/>
  <c r="N21" i="67"/>
  <c r="M21" i="67"/>
  <c r="L21" i="67"/>
  <c r="K21" i="67"/>
  <c r="J21" i="67"/>
  <c r="I21" i="67"/>
  <c r="E21" i="67"/>
  <c r="D21" i="67"/>
  <c r="H21" i="67" s="1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E16" i="67"/>
  <c r="D16" i="67"/>
  <c r="H16" i="67" s="1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E15" i="67"/>
  <c r="D15" i="67"/>
  <c r="H15" i="67" s="1"/>
  <c r="Z14" i="67"/>
  <c r="Y14" i="67"/>
  <c r="X14" i="67"/>
  <c r="W14" i="67"/>
  <c r="V14" i="67"/>
  <c r="U14" i="67"/>
  <c r="T14" i="67"/>
  <c r="S14" i="67"/>
  <c r="R14" i="67"/>
  <c r="Q14" i="67"/>
  <c r="P14" i="67"/>
  <c r="O14" i="67"/>
  <c r="N14" i="67"/>
  <c r="M14" i="67"/>
  <c r="L14" i="67"/>
  <c r="K14" i="67"/>
  <c r="J14" i="67"/>
  <c r="I14" i="67"/>
  <c r="E14" i="67"/>
  <c r="D14" i="67"/>
  <c r="H14" i="67" s="1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E13" i="67"/>
  <c r="D13" i="67"/>
  <c r="H13" i="67" s="1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E12" i="67"/>
  <c r="D12" i="67"/>
  <c r="H12" i="67" s="1"/>
  <c r="Z11" i="67"/>
  <c r="Y11" i="67"/>
  <c r="X11" i="67"/>
  <c r="W11" i="67"/>
  <c r="V11" i="67"/>
  <c r="U11" i="67"/>
  <c r="T11" i="67"/>
  <c r="S11" i="67"/>
  <c r="R11" i="67"/>
  <c r="Q11" i="67"/>
  <c r="P11" i="67"/>
  <c r="O11" i="67"/>
  <c r="N11" i="67"/>
  <c r="M11" i="67"/>
  <c r="L11" i="67"/>
  <c r="K11" i="67"/>
  <c r="J11" i="67"/>
  <c r="I11" i="67"/>
  <c r="E11" i="67"/>
  <c r="D11" i="67"/>
  <c r="H11" i="67" s="1"/>
  <c r="Z9" i="67"/>
  <c r="Y9" i="67"/>
  <c r="X9" i="67"/>
  <c r="W9" i="67"/>
  <c r="V9" i="67"/>
  <c r="U9" i="67"/>
  <c r="T9" i="67"/>
  <c r="S9" i="67"/>
  <c r="R9" i="67"/>
  <c r="Q9" i="67"/>
  <c r="P9" i="67"/>
  <c r="O9" i="67"/>
  <c r="O10" i="67" s="1"/>
  <c r="N9" i="67"/>
  <c r="M9" i="67"/>
  <c r="L9" i="67"/>
  <c r="K9" i="67"/>
  <c r="J9" i="67"/>
  <c r="I9" i="67"/>
  <c r="E9" i="67"/>
  <c r="D9" i="67"/>
  <c r="Z8" i="67"/>
  <c r="Y8" i="67"/>
  <c r="X8" i="67"/>
  <c r="W8" i="67"/>
  <c r="V8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E8" i="67"/>
  <c r="D8" i="67"/>
  <c r="H8" i="67" s="1"/>
  <c r="Z7" i="67"/>
  <c r="Y7" i="67"/>
  <c r="X7" i="67"/>
  <c r="W7" i="67"/>
  <c r="V7" i="67"/>
  <c r="U7" i="67"/>
  <c r="T7" i="67"/>
  <c r="S7" i="67"/>
  <c r="R7" i="67"/>
  <c r="Q7" i="67"/>
  <c r="P7" i="67"/>
  <c r="O7" i="67"/>
  <c r="N7" i="67"/>
  <c r="M7" i="67"/>
  <c r="L7" i="67"/>
  <c r="K7" i="67"/>
  <c r="J7" i="67"/>
  <c r="I7" i="67"/>
  <c r="E7" i="67"/>
  <c r="D7" i="67"/>
  <c r="H7" i="67" s="1"/>
  <c r="Z6" i="67"/>
  <c r="Y6" i="67"/>
  <c r="X6" i="67"/>
  <c r="W6" i="67"/>
  <c r="V6" i="67"/>
  <c r="U6" i="67"/>
  <c r="T6" i="67"/>
  <c r="S6" i="67"/>
  <c r="R6" i="67"/>
  <c r="Q6" i="67"/>
  <c r="P6" i="67"/>
  <c r="O6" i="67"/>
  <c r="N6" i="67"/>
  <c r="M6" i="67"/>
  <c r="L6" i="67"/>
  <c r="K6" i="67"/>
  <c r="J6" i="67"/>
  <c r="I6" i="67"/>
  <c r="E6" i="67"/>
  <c r="D6" i="67"/>
  <c r="H6" i="67" s="1"/>
  <c r="Z5" i="67"/>
  <c r="Z23" i="67" s="1"/>
  <c r="Y5" i="67"/>
  <c r="Y23" i="67" s="1"/>
  <c r="X5" i="67"/>
  <c r="X23" i="67" s="1"/>
  <c r="W5" i="67"/>
  <c r="W23" i="67" s="1"/>
  <c r="V5" i="67"/>
  <c r="V23" i="67" s="1"/>
  <c r="U5" i="67"/>
  <c r="U23" i="67" s="1"/>
  <c r="T5" i="67"/>
  <c r="T23" i="67" s="1"/>
  <c r="S5" i="67"/>
  <c r="S23" i="67" s="1"/>
  <c r="R5" i="67"/>
  <c r="R23" i="67" s="1"/>
  <c r="Q5" i="67"/>
  <c r="Q23" i="67" s="1"/>
  <c r="P5" i="67"/>
  <c r="P23" i="67" s="1"/>
  <c r="O5" i="67"/>
  <c r="O23" i="67" s="1"/>
  <c r="N5" i="67"/>
  <c r="N23" i="67" s="1"/>
  <c r="M5" i="67"/>
  <c r="M23" i="67" s="1"/>
  <c r="L5" i="67"/>
  <c r="L23" i="67" s="1"/>
  <c r="K5" i="67"/>
  <c r="K23" i="67" s="1"/>
  <c r="J5" i="67"/>
  <c r="J23" i="67" s="1"/>
  <c r="I5" i="67"/>
  <c r="I23" i="67" s="1"/>
  <c r="E5" i="67"/>
  <c r="E23" i="67" s="1"/>
  <c r="D5" i="67"/>
  <c r="Z4" i="67"/>
  <c r="Z27" i="67" s="1"/>
  <c r="Y4" i="67"/>
  <c r="Y27" i="67" s="1"/>
  <c r="X4" i="67"/>
  <c r="X27" i="67" s="1"/>
  <c r="W4" i="67"/>
  <c r="W27" i="67" s="1"/>
  <c r="V4" i="67"/>
  <c r="V27" i="67" s="1"/>
  <c r="U4" i="67"/>
  <c r="U27" i="67" s="1"/>
  <c r="T4" i="67"/>
  <c r="T27" i="67" s="1"/>
  <c r="S4" i="67"/>
  <c r="S27" i="67" s="1"/>
  <c r="R4" i="67"/>
  <c r="R27" i="67" s="1"/>
  <c r="Q4" i="67"/>
  <c r="Q27" i="67" s="1"/>
  <c r="P4" i="67"/>
  <c r="P27" i="67" s="1"/>
  <c r="O4" i="67"/>
  <c r="O27" i="67" s="1"/>
  <c r="N4" i="67"/>
  <c r="N27" i="67" s="1"/>
  <c r="M4" i="67"/>
  <c r="M27" i="67" s="1"/>
  <c r="L4" i="67"/>
  <c r="L27" i="67" s="1"/>
  <c r="L30" i="67" s="1"/>
  <c r="K4" i="67"/>
  <c r="K27" i="67" s="1"/>
  <c r="K30" i="67" s="1"/>
  <c r="J4" i="67"/>
  <c r="J27" i="67" s="1"/>
  <c r="I4" i="67"/>
  <c r="I27" i="67" s="1"/>
  <c r="E4" i="67"/>
  <c r="E27" i="67" s="1"/>
  <c r="D4" i="67"/>
  <c r="H3" i="67"/>
  <c r="Z2" i="67"/>
  <c r="Z20" i="67" s="1"/>
  <c r="Y2" i="67"/>
  <c r="Y20" i="67" s="1"/>
  <c r="X2" i="67"/>
  <c r="X20" i="67" s="1"/>
  <c r="W2" i="67"/>
  <c r="W20" i="67" s="1"/>
  <c r="V2" i="67"/>
  <c r="V20" i="67" s="1"/>
  <c r="U2" i="67"/>
  <c r="U20" i="67" s="1"/>
  <c r="T2" i="67"/>
  <c r="T20" i="67" s="1"/>
  <c r="S2" i="67"/>
  <c r="S20" i="67" s="1"/>
  <c r="R2" i="67"/>
  <c r="R20" i="67" s="1"/>
  <c r="Q2" i="67"/>
  <c r="Q20" i="67" s="1"/>
  <c r="P2" i="67"/>
  <c r="P20" i="67" s="1"/>
  <c r="O2" i="67"/>
  <c r="O20" i="67" s="1"/>
  <c r="N2" i="67"/>
  <c r="N20" i="67" s="1"/>
  <c r="M2" i="67"/>
  <c r="M20" i="67" s="1"/>
  <c r="L2" i="67"/>
  <c r="L20" i="67" s="1"/>
  <c r="K2" i="67"/>
  <c r="K20" i="67" s="1"/>
  <c r="J2" i="67"/>
  <c r="J20" i="67" s="1"/>
  <c r="I2" i="67"/>
  <c r="I20" i="67" s="1"/>
  <c r="E2" i="67"/>
  <c r="E20" i="67" s="1"/>
  <c r="D2" i="67"/>
  <c r="Z37" i="66"/>
  <c r="Y37" i="66"/>
  <c r="X37" i="66"/>
  <c r="W37" i="66"/>
  <c r="V37" i="66"/>
  <c r="U37" i="66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E37" i="66"/>
  <c r="D37" i="66"/>
  <c r="Z36" i="66"/>
  <c r="Y36" i="66"/>
  <c r="X36" i="66"/>
  <c r="W36" i="66"/>
  <c r="V36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E36" i="66"/>
  <c r="D36" i="66"/>
  <c r="Z35" i="66"/>
  <c r="Y35" i="66"/>
  <c r="X35" i="66"/>
  <c r="W35" i="66"/>
  <c r="V35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E35" i="66"/>
  <c r="D35" i="66"/>
  <c r="H35" i="66" s="1"/>
  <c r="Z34" i="66"/>
  <c r="Y34" i="66"/>
  <c r="X34" i="66"/>
  <c r="W34" i="66"/>
  <c r="V34" i="66"/>
  <c r="U34" i="66"/>
  <c r="T34" i="66"/>
  <c r="S34" i="66"/>
  <c r="R34" i="66"/>
  <c r="Q34" i="66"/>
  <c r="P34" i="66"/>
  <c r="O34" i="66"/>
  <c r="N34" i="66"/>
  <c r="M34" i="66"/>
  <c r="L34" i="66"/>
  <c r="K34" i="66"/>
  <c r="J34" i="66"/>
  <c r="I34" i="66"/>
  <c r="E34" i="66"/>
  <c r="D34" i="66"/>
  <c r="H34" i="66" s="1"/>
  <c r="Z33" i="66"/>
  <c r="Y33" i="66"/>
  <c r="X33" i="66"/>
  <c r="W33" i="66"/>
  <c r="V33" i="66"/>
  <c r="U33" i="66"/>
  <c r="T33" i="66"/>
  <c r="S33" i="66"/>
  <c r="R33" i="66"/>
  <c r="Q33" i="66"/>
  <c r="P33" i="66"/>
  <c r="O33" i="66"/>
  <c r="N33" i="66"/>
  <c r="M33" i="66"/>
  <c r="L33" i="66"/>
  <c r="K33" i="66"/>
  <c r="J33" i="66"/>
  <c r="I33" i="66"/>
  <c r="E33" i="66"/>
  <c r="D33" i="66"/>
  <c r="H33" i="66" s="1"/>
  <c r="Z32" i="66"/>
  <c r="Y32" i="66"/>
  <c r="X32" i="66"/>
  <c r="W32" i="66"/>
  <c r="V32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I32" i="66"/>
  <c r="E32" i="66"/>
  <c r="D32" i="66"/>
  <c r="H32" i="66" s="1"/>
  <c r="Z25" i="66"/>
  <c r="Y25" i="66"/>
  <c r="X25" i="66"/>
  <c r="W25" i="66"/>
  <c r="V25" i="66"/>
  <c r="U25" i="66"/>
  <c r="T25" i="66"/>
  <c r="S25" i="66"/>
  <c r="R25" i="66"/>
  <c r="Q25" i="66"/>
  <c r="P25" i="66"/>
  <c r="O25" i="66"/>
  <c r="N25" i="66"/>
  <c r="M25" i="66"/>
  <c r="L25" i="66"/>
  <c r="L29" i="66" s="1"/>
  <c r="K25" i="66"/>
  <c r="K29" i="66" s="1"/>
  <c r="J25" i="66"/>
  <c r="I25" i="66"/>
  <c r="E25" i="66"/>
  <c r="D25" i="66"/>
  <c r="H25" i="66" s="1"/>
  <c r="H29" i="66" s="1"/>
  <c r="Z21" i="66"/>
  <c r="Y21" i="66"/>
  <c r="X21" i="66"/>
  <c r="W21" i="66"/>
  <c r="V21" i="66"/>
  <c r="U21" i="66"/>
  <c r="T21" i="66"/>
  <c r="S21" i="66"/>
  <c r="R21" i="66"/>
  <c r="Q21" i="66"/>
  <c r="P21" i="66"/>
  <c r="O21" i="66"/>
  <c r="N21" i="66"/>
  <c r="M21" i="66"/>
  <c r="L21" i="66"/>
  <c r="K21" i="66"/>
  <c r="J21" i="66"/>
  <c r="I21" i="66"/>
  <c r="E21" i="66"/>
  <c r="D21" i="66"/>
  <c r="H21" i="66" s="1"/>
  <c r="Z16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E16" i="66"/>
  <c r="D16" i="66"/>
  <c r="H16" i="66" s="1"/>
  <c r="Z15" i="66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E15" i="66"/>
  <c r="D15" i="66"/>
  <c r="H15" i="66" s="1"/>
  <c r="Z14" i="66"/>
  <c r="Y14" i="66"/>
  <c r="X14" i="66"/>
  <c r="W14" i="66"/>
  <c r="V14" i="66"/>
  <c r="U14" i="66"/>
  <c r="T14" i="66"/>
  <c r="S14" i="66"/>
  <c r="R14" i="66"/>
  <c r="Q14" i="66"/>
  <c r="P14" i="66"/>
  <c r="O14" i="66"/>
  <c r="N14" i="66"/>
  <c r="M14" i="66"/>
  <c r="L14" i="66"/>
  <c r="K14" i="66"/>
  <c r="J14" i="66"/>
  <c r="I14" i="66"/>
  <c r="E14" i="66"/>
  <c r="D14" i="66"/>
  <c r="H14" i="66" s="1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E13" i="66"/>
  <c r="D13" i="66"/>
  <c r="H13" i="66" s="1"/>
  <c r="Z12" i="66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E12" i="66"/>
  <c r="D12" i="66"/>
  <c r="H12" i="66" s="1"/>
  <c r="Z11" i="66"/>
  <c r="Y11" i="66"/>
  <c r="X11" i="66"/>
  <c r="W11" i="66"/>
  <c r="V11" i="66"/>
  <c r="U11" i="66"/>
  <c r="T11" i="66"/>
  <c r="S11" i="66"/>
  <c r="R11" i="66"/>
  <c r="Q11" i="66"/>
  <c r="P11" i="66"/>
  <c r="O11" i="66"/>
  <c r="N11" i="66"/>
  <c r="M11" i="66"/>
  <c r="L11" i="66"/>
  <c r="K11" i="66"/>
  <c r="J11" i="66"/>
  <c r="I11" i="66"/>
  <c r="E11" i="66"/>
  <c r="D11" i="66"/>
  <c r="H11" i="66" s="1"/>
  <c r="Z9" i="66"/>
  <c r="Y9" i="66"/>
  <c r="X9" i="66"/>
  <c r="W9" i="66"/>
  <c r="V9" i="66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E9" i="66"/>
  <c r="D9" i="66"/>
  <c r="Z8" i="66"/>
  <c r="Y8" i="66"/>
  <c r="X8" i="66"/>
  <c r="W8" i="66"/>
  <c r="V8" i="66"/>
  <c r="U8" i="66"/>
  <c r="T8" i="66"/>
  <c r="S8" i="66"/>
  <c r="R8" i="66"/>
  <c r="Q8" i="66"/>
  <c r="P8" i="66"/>
  <c r="O8" i="66"/>
  <c r="N8" i="66"/>
  <c r="M8" i="66"/>
  <c r="L8" i="66"/>
  <c r="K8" i="66"/>
  <c r="J8" i="66"/>
  <c r="I8" i="66"/>
  <c r="E8" i="66"/>
  <c r="D8" i="66"/>
  <c r="H8" i="66" s="1"/>
  <c r="Z7" i="66"/>
  <c r="Y7" i="66"/>
  <c r="X7" i="66"/>
  <c r="W7" i="66"/>
  <c r="V7" i="66"/>
  <c r="U7" i="66"/>
  <c r="T7" i="66"/>
  <c r="S7" i="66"/>
  <c r="R7" i="66"/>
  <c r="Q7" i="66"/>
  <c r="P7" i="66"/>
  <c r="O7" i="66"/>
  <c r="N7" i="66"/>
  <c r="M7" i="66"/>
  <c r="L7" i="66"/>
  <c r="K7" i="66"/>
  <c r="J7" i="66"/>
  <c r="I7" i="66"/>
  <c r="E7" i="66"/>
  <c r="D7" i="66"/>
  <c r="H7" i="66" s="1"/>
  <c r="Z6" i="66"/>
  <c r="Y6" i="66"/>
  <c r="X6" i="66"/>
  <c r="W6" i="66"/>
  <c r="V6" i="66"/>
  <c r="U6" i="66"/>
  <c r="T6" i="66"/>
  <c r="S6" i="66"/>
  <c r="R6" i="66"/>
  <c r="Q6" i="66"/>
  <c r="P6" i="66"/>
  <c r="O6" i="66"/>
  <c r="N6" i="66"/>
  <c r="M6" i="66"/>
  <c r="L6" i="66"/>
  <c r="K6" i="66"/>
  <c r="J6" i="66"/>
  <c r="I6" i="66"/>
  <c r="E6" i="66"/>
  <c r="D6" i="66"/>
  <c r="H6" i="66" s="1"/>
  <c r="Z5" i="66"/>
  <c r="Z23" i="66" s="1"/>
  <c r="Y5" i="66"/>
  <c r="Y23" i="66" s="1"/>
  <c r="X5" i="66"/>
  <c r="X23" i="66" s="1"/>
  <c r="W5" i="66"/>
  <c r="W23" i="66" s="1"/>
  <c r="V5" i="66"/>
  <c r="V23" i="66" s="1"/>
  <c r="U5" i="66"/>
  <c r="U23" i="66" s="1"/>
  <c r="T5" i="66"/>
  <c r="T23" i="66" s="1"/>
  <c r="S5" i="66"/>
  <c r="S23" i="66" s="1"/>
  <c r="R5" i="66"/>
  <c r="R23" i="66" s="1"/>
  <c r="Q5" i="66"/>
  <c r="Q23" i="66" s="1"/>
  <c r="P5" i="66"/>
  <c r="P23" i="66" s="1"/>
  <c r="O5" i="66"/>
  <c r="O23" i="66" s="1"/>
  <c r="N5" i="66"/>
  <c r="N23" i="66" s="1"/>
  <c r="M5" i="66"/>
  <c r="M23" i="66" s="1"/>
  <c r="L5" i="66"/>
  <c r="L23" i="66" s="1"/>
  <c r="K5" i="66"/>
  <c r="K23" i="66" s="1"/>
  <c r="J5" i="66"/>
  <c r="J23" i="66" s="1"/>
  <c r="I5" i="66"/>
  <c r="I23" i="66" s="1"/>
  <c r="E5" i="66"/>
  <c r="E23" i="66" s="1"/>
  <c r="D5" i="66"/>
  <c r="Z4" i="66"/>
  <c r="Z27" i="66" s="1"/>
  <c r="Y4" i="66"/>
  <c r="Y27" i="66" s="1"/>
  <c r="X4" i="66"/>
  <c r="X27" i="66" s="1"/>
  <c r="W4" i="66"/>
  <c r="W27" i="66" s="1"/>
  <c r="V4" i="66"/>
  <c r="V27" i="66" s="1"/>
  <c r="U4" i="66"/>
  <c r="U27" i="66" s="1"/>
  <c r="T4" i="66"/>
  <c r="T27" i="66" s="1"/>
  <c r="S4" i="66"/>
  <c r="S27" i="66" s="1"/>
  <c r="R4" i="66"/>
  <c r="R27" i="66" s="1"/>
  <c r="Q4" i="66"/>
  <c r="Q27" i="66" s="1"/>
  <c r="P4" i="66"/>
  <c r="P27" i="66" s="1"/>
  <c r="O4" i="66"/>
  <c r="O27" i="66" s="1"/>
  <c r="N4" i="66"/>
  <c r="N27" i="66" s="1"/>
  <c r="M4" i="66"/>
  <c r="M27" i="66" s="1"/>
  <c r="L4" i="66"/>
  <c r="L27" i="66" s="1"/>
  <c r="L30" i="66" s="1"/>
  <c r="K4" i="66"/>
  <c r="K27" i="66" s="1"/>
  <c r="K30" i="66" s="1"/>
  <c r="J4" i="66"/>
  <c r="J27" i="66" s="1"/>
  <c r="I4" i="66"/>
  <c r="I27" i="66" s="1"/>
  <c r="E4" i="66"/>
  <c r="E27" i="66" s="1"/>
  <c r="D4" i="66"/>
  <c r="H3" i="66"/>
  <c r="Z2" i="66"/>
  <c r="Z20" i="66" s="1"/>
  <c r="Y2" i="66"/>
  <c r="Y20" i="66" s="1"/>
  <c r="X2" i="66"/>
  <c r="X20" i="66" s="1"/>
  <c r="W2" i="66"/>
  <c r="W20" i="66" s="1"/>
  <c r="V2" i="66"/>
  <c r="V20" i="66" s="1"/>
  <c r="U2" i="66"/>
  <c r="U20" i="66" s="1"/>
  <c r="T2" i="66"/>
  <c r="T20" i="66" s="1"/>
  <c r="S2" i="66"/>
  <c r="S20" i="66" s="1"/>
  <c r="R2" i="66"/>
  <c r="R20" i="66" s="1"/>
  <c r="Q2" i="66"/>
  <c r="Q20" i="66" s="1"/>
  <c r="P2" i="66"/>
  <c r="P20" i="66" s="1"/>
  <c r="O2" i="66"/>
  <c r="O20" i="66" s="1"/>
  <c r="N2" i="66"/>
  <c r="N20" i="66" s="1"/>
  <c r="M2" i="66"/>
  <c r="M20" i="66" s="1"/>
  <c r="L2" i="66"/>
  <c r="L20" i="66" s="1"/>
  <c r="K2" i="66"/>
  <c r="K20" i="66" s="1"/>
  <c r="J2" i="66"/>
  <c r="J20" i="66" s="1"/>
  <c r="I2" i="66"/>
  <c r="I20" i="66" s="1"/>
  <c r="E2" i="66"/>
  <c r="E20" i="66" s="1"/>
  <c r="D2" i="66"/>
  <c r="Z37" i="65"/>
  <c r="Y37" i="65"/>
  <c r="X37" i="65"/>
  <c r="W37" i="65"/>
  <c r="V37" i="65"/>
  <c r="U37" i="65"/>
  <c r="T37" i="65"/>
  <c r="S37" i="65"/>
  <c r="R37" i="65"/>
  <c r="Q37" i="65"/>
  <c r="P37" i="65"/>
  <c r="O37" i="65"/>
  <c r="N37" i="65"/>
  <c r="M37" i="65"/>
  <c r="L37" i="65"/>
  <c r="K37" i="65"/>
  <c r="J37" i="65"/>
  <c r="I37" i="65"/>
  <c r="H37" i="65"/>
  <c r="E37" i="65"/>
  <c r="D37" i="65"/>
  <c r="Z36" i="65"/>
  <c r="Y36" i="65"/>
  <c r="X36" i="65"/>
  <c r="W36" i="65"/>
  <c r="V36" i="65"/>
  <c r="U36" i="65"/>
  <c r="T36" i="65"/>
  <c r="S36" i="65"/>
  <c r="R36" i="65"/>
  <c r="Q36" i="65"/>
  <c r="P36" i="65"/>
  <c r="O36" i="65"/>
  <c r="N36" i="65"/>
  <c r="M36" i="65"/>
  <c r="L36" i="65"/>
  <c r="K36" i="65"/>
  <c r="J36" i="65"/>
  <c r="I36" i="65"/>
  <c r="H36" i="65"/>
  <c r="E36" i="65"/>
  <c r="D36" i="65"/>
  <c r="Z35" i="65"/>
  <c r="Y35" i="65"/>
  <c r="X35" i="65"/>
  <c r="W35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E35" i="65"/>
  <c r="D35" i="65"/>
  <c r="H35" i="65" s="1"/>
  <c r="Z34" i="65"/>
  <c r="Y34" i="65"/>
  <c r="X34" i="65"/>
  <c r="W34" i="65"/>
  <c r="V34" i="65"/>
  <c r="U34" i="65"/>
  <c r="T34" i="65"/>
  <c r="S34" i="65"/>
  <c r="R34" i="65"/>
  <c r="Q34" i="65"/>
  <c r="P34" i="65"/>
  <c r="O34" i="65"/>
  <c r="N34" i="65"/>
  <c r="M34" i="65"/>
  <c r="L34" i="65"/>
  <c r="K34" i="65"/>
  <c r="J34" i="65"/>
  <c r="I34" i="65"/>
  <c r="E34" i="65"/>
  <c r="D34" i="65"/>
  <c r="H34" i="65" s="1"/>
  <c r="Z33" i="65"/>
  <c r="Y33" i="65"/>
  <c r="X33" i="65"/>
  <c r="W33" i="65"/>
  <c r="V33" i="65"/>
  <c r="U33" i="65"/>
  <c r="T33" i="65"/>
  <c r="S33" i="65"/>
  <c r="R33" i="65"/>
  <c r="Q33" i="65"/>
  <c r="P33" i="65"/>
  <c r="O33" i="65"/>
  <c r="N33" i="65"/>
  <c r="M33" i="65"/>
  <c r="L33" i="65"/>
  <c r="K33" i="65"/>
  <c r="J33" i="65"/>
  <c r="I33" i="65"/>
  <c r="E33" i="65"/>
  <c r="D33" i="65"/>
  <c r="H33" i="65" s="1"/>
  <c r="Z32" i="65"/>
  <c r="Y32" i="65"/>
  <c r="X32" i="65"/>
  <c r="W32" i="65"/>
  <c r="V32" i="65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E32" i="65"/>
  <c r="D32" i="65"/>
  <c r="H32" i="65" s="1"/>
  <c r="Z25" i="65"/>
  <c r="Y25" i="65"/>
  <c r="X25" i="65"/>
  <c r="W25" i="65"/>
  <c r="V25" i="65"/>
  <c r="U25" i="65"/>
  <c r="T25" i="65"/>
  <c r="S25" i="65"/>
  <c r="R25" i="65"/>
  <c r="Q25" i="65"/>
  <c r="P25" i="65"/>
  <c r="O25" i="65"/>
  <c r="N25" i="65"/>
  <c r="M25" i="65"/>
  <c r="L25" i="65"/>
  <c r="L29" i="65" s="1"/>
  <c r="K25" i="65"/>
  <c r="K29" i="65" s="1"/>
  <c r="J25" i="65"/>
  <c r="I25" i="65"/>
  <c r="E25" i="65"/>
  <c r="D25" i="65"/>
  <c r="H25" i="65" s="1"/>
  <c r="H29" i="65" s="1"/>
  <c r="Z21" i="65"/>
  <c r="Y21" i="65"/>
  <c r="X21" i="65"/>
  <c r="W21" i="65"/>
  <c r="V21" i="65"/>
  <c r="U21" i="65"/>
  <c r="T21" i="65"/>
  <c r="S21" i="65"/>
  <c r="R21" i="65"/>
  <c r="Q21" i="65"/>
  <c r="P21" i="65"/>
  <c r="O21" i="65"/>
  <c r="N21" i="65"/>
  <c r="M21" i="65"/>
  <c r="L21" i="65"/>
  <c r="K21" i="65"/>
  <c r="J21" i="65"/>
  <c r="I21" i="65"/>
  <c r="E21" i="65"/>
  <c r="D21" i="65"/>
  <c r="Z16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E16" i="65"/>
  <c r="D16" i="65"/>
  <c r="H16" i="65" s="1"/>
  <c r="Z15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E15" i="65"/>
  <c r="D15" i="65"/>
  <c r="H15" i="65" s="1"/>
  <c r="Z14" i="65"/>
  <c r="Y14" i="65"/>
  <c r="X14" i="65"/>
  <c r="W14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E14" i="65"/>
  <c r="D14" i="65"/>
  <c r="H14" i="65" s="1"/>
  <c r="Z13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E13" i="65"/>
  <c r="D13" i="65"/>
  <c r="H13" i="65" s="1"/>
  <c r="Z12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E12" i="65"/>
  <c r="D12" i="65"/>
  <c r="H12" i="65" s="1"/>
  <c r="Z11" i="65"/>
  <c r="Y11" i="65"/>
  <c r="X11" i="65"/>
  <c r="W11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E11" i="65"/>
  <c r="D11" i="65"/>
  <c r="H11" i="65" s="1"/>
  <c r="Z9" i="65"/>
  <c r="Y9" i="65"/>
  <c r="X9" i="65"/>
  <c r="W9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E9" i="65"/>
  <c r="D9" i="65"/>
  <c r="Z8" i="65"/>
  <c r="Y8" i="65"/>
  <c r="X8" i="65"/>
  <c r="W8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E8" i="65"/>
  <c r="D8" i="65"/>
  <c r="H8" i="65" s="1"/>
  <c r="Z7" i="65"/>
  <c r="Y7" i="65"/>
  <c r="X7" i="65"/>
  <c r="W7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E7" i="65"/>
  <c r="D7" i="65"/>
  <c r="H7" i="65" s="1"/>
  <c r="Z6" i="65"/>
  <c r="Y6" i="65"/>
  <c r="X6" i="65"/>
  <c r="W6" i="65"/>
  <c r="V6" i="65"/>
  <c r="U6" i="65"/>
  <c r="T6" i="65"/>
  <c r="S6" i="65"/>
  <c r="R6" i="65"/>
  <c r="Q6" i="65"/>
  <c r="P6" i="65"/>
  <c r="O6" i="65"/>
  <c r="N6" i="65"/>
  <c r="M6" i="65"/>
  <c r="L6" i="65"/>
  <c r="K6" i="65"/>
  <c r="J6" i="65"/>
  <c r="I6" i="65"/>
  <c r="E6" i="65"/>
  <c r="D6" i="65"/>
  <c r="H6" i="65" s="1"/>
  <c r="Z5" i="65"/>
  <c r="Z23" i="65" s="1"/>
  <c r="Y5" i="65"/>
  <c r="Y23" i="65" s="1"/>
  <c r="X5" i="65"/>
  <c r="X23" i="65" s="1"/>
  <c r="W5" i="65"/>
  <c r="W23" i="65" s="1"/>
  <c r="V5" i="65"/>
  <c r="V23" i="65" s="1"/>
  <c r="U5" i="65"/>
  <c r="U23" i="65" s="1"/>
  <c r="T5" i="65"/>
  <c r="T23" i="65" s="1"/>
  <c r="S5" i="65"/>
  <c r="S23" i="65" s="1"/>
  <c r="R5" i="65"/>
  <c r="R23" i="65" s="1"/>
  <c r="Q5" i="65"/>
  <c r="Q23" i="65" s="1"/>
  <c r="P5" i="65"/>
  <c r="P23" i="65" s="1"/>
  <c r="O5" i="65"/>
  <c r="O23" i="65" s="1"/>
  <c r="N5" i="65"/>
  <c r="N23" i="65" s="1"/>
  <c r="M5" i="65"/>
  <c r="M23" i="65" s="1"/>
  <c r="L5" i="65"/>
  <c r="L23" i="65" s="1"/>
  <c r="K5" i="65"/>
  <c r="K23" i="65" s="1"/>
  <c r="J5" i="65"/>
  <c r="J23" i="65" s="1"/>
  <c r="I5" i="65"/>
  <c r="I23" i="65" s="1"/>
  <c r="E5" i="65"/>
  <c r="E23" i="65" s="1"/>
  <c r="D5" i="65"/>
  <c r="Z4" i="65"/>
  <c r="Z27" i="65" s="1"/>
  <c r="Y4" i="65"/>
  <c r="Y27" i="65" s="1"/>
  <c r="X4" i="65"/>
  <c r="X27" i="65" s="1"/>
  <c r="W4" i="65"/>
  <c r="W27" i="65" s="1"/>
  <c r="V4" i="65"/>
  <c r="V27" i="65" s="1"/>
  <c r="U4" i="65"/>
  <c r="U27" i="65" s="1"/>
  <c r="T4" i="65"/>
  <c r="T27" i="65" s="1"/>
  <c r="S4" i="65"/>
  <c r="S27" i="65" s="1"/>
  <c r="R4" i="65"/>
  <c r="R27" i="65" s="1"/>
  <c r="Q4" i="65"/>
  <c r="Q27" i="65" s="1"/>
  <c r="P4" i="65"/>
  <c r="P27" i="65" s="1"/>
  <c r="O4" i="65"/>
  <c r="O27" i="65" s="1"/>
  <c r="N4" i="65"/>
  <c r="N27" i="65" s="1"/>
  <c r="M4" i="65"/>
  <c r="M27" i="65" s="1"/>
  <c r="L4" i="65"/>
  <c r="L27" i="65" s="1"/>
  <c r="L30" i="65" s="1"/>
  <c r="K4" i="65"/>
  <c r="K27" i="65" s="1"/>
  <c r="K30" i="65" s="1"/>
  <c r="J4" i="65"/>
  <c r="J27" i="65" s="1"/>
  <c r="I4" i="65"/>
  <c r="I27" i="65" s="1"/>
  <c r="E4" i="65"/>
  <c r="E27" i="65" s="1"/>
  <c r="D4" i="65"/>
  <c r="H3" i="65"/>
  <c r="Z2" i="65"/>
  <c r="Z20" i="65" s="1"/>
  <c r="Y2" i="65"/>
  <c r="Y20" i="65" s="1"/>
  <c r="X2" i="65"/>
  <c r="X20" i="65" s="1"/>
  <c r="W2" i="65"/>
  <c r="W20" i="65" s="1"/>
  <c r="V2" i="65"/>
  <c r="V20" i="65" s="1"/>
  <c r="U2" i="65"/>
  <c r="U20" i="65" s="1"/>
  <c r="T2" i="65"/>
  <c r="T20" i="65" s="1"/>
  <c r="S2" i="65"/>
  <c r="S20" i="65" s="1"/>
  <c r="R2" i="65"/>
  <c r="R20" i="65" s="1"/>
  <c r="Q2" i="65"/>
  <c r="Q20" i="65" s="1"/>
  <c r="P2" i="65"/>
  <c r="P20" i="65" s="1"/>
  <c r="O2" i="65"/>
  <c r="O20" i="65" s="1"/>
  <c r="N2" i="65"/>
  <c r="N20" i="65" s="1"/>
  <c r="M2" i="65"/>
  <c r="M20" i="65" s="1"/>
  <c r="L2" i="65"/>
  <c r="L20" i="65" s="1"/>
  <c r="K2" i="65"/>
  <c r="K20" i="65" s="1"/>
  <c r="J2" i="65"/>
  <c r="J20" i="65" s="1"/>
  <c r="I2" i="65"/>
  <c r="I20" i="65" s="1"/>
  <c r="E2" i="65"/>
  <c r="E20" i="65" s="1"/>
  <c r="D2" i="65"/>
  <c r="W37" i="64"/>
  <c r="V37" i="64"/>
  <c r="U37" i="64"/>
  <c r="T37" i="64"/>
  <c r="S37" i="64"/>
  <c r="R37" i="64"/>
  <c r="Q37" i="64"/>
  <c r="P37" i="64"/>
  <c r="O37" i="64"/>
  <c r="N37" i="64"/>
  <c r="M37" i="64"/>
  <c r="L37" i="64"/>
  <c r="K37" i="64"/>
  <c r="J37" i="64"/>
  <c r="I37" i="64"/>
  <c r="H37" i="64"/>
  <c r="E37" i="64"/>
  <c r="D37" i="64"/>
  <c r="W36" i="64"/>
  <c r="V36" i="64"/>
  <c r="U36" i="64"/>
  <c r="T36" i="64"/>
  <c r="S36" i="64"/>
  <c r="R36" i="64"/>
  <c r="Q36" i="64"/>
  <c r="P36" i="64"/>
  <c r="O36" i="64"/>
  <c r="N36" i="64"/>
  <c r="M36" i="64"/>
  <c r="L36" i="64"/>
  <c r="K36" i="64"/>
  <c r="J36" i="64"/>
  <c r="I36" i="64"/>
  <c r="H36" i="64"/>
  <c r="E36" i="64"/>
  <c r="D36" i="64"/>
  <c r="W35" i="64"/>
  <c r="V35" i="64"/>
  <c r="U35" i="64"/>
  <c r="T35" i="64"/>
  <c r="S35" i="64"/>
  <c r="R35" i="64"/>
  <c r="Q35" i="64"/>
  <c r="P35" i="64"/>
  <c r="O35" i="64"/>
  <c r="N35" i="64"/>
  <c r="M35" i="64"/>
  <c r="L35" i="64"/>
  <c r="K35" i="64"/>
  <c r="J35" i="64"/>
  <c r="I35" i="64"/>
  <c r="E35" i="64"/>
  <c r="D35" i="64"/>
  <c r="H35" i="64" s="1"/>
  <c r="W34" i="64"/>
  <c r="V34" i="64"/>
  <c r="U34" i="64"/>
  <c r="T34" i="64"/>
  <c r="S34" i="64"/>
  <c r="R34" i="64"/>
  <c r="Q34" i="64"/>
  <c r="P34" i="64"/>
  <c r="O34" i="64"/>
  <c r="N34" i="64"/>
  <c r="M34" i="64"/>
  <c r="L34" i="64"/>
  <c r="K34" i="64"/>
  <c r="J34" i="64"/>
  <c r="I34" i="64"/>
  <c r="E34" i="64"/>
  <c r="D34" i="64"/>
  <c r="H34" i="64" s="1"/>
  <c r="W33" i="64"/>
  <c r="V33" i="64"/>
  <c r="U33" i="64"/>
  <c r="T33" i="64"/>
  <c r="S33" i="64"/>
  <c r="R33" i="64"/>
  <c r="Q33" i="64"/>
  <c r="P33" i="64"/>
  <c r="O33" i="64"/>
  <c r="N33" i="64"/>
  <c r="M33" i="64"/>
  <c r="L33" i="64"/>
  <c r="K33" i="64"/>
  <c r="J33" i="64"/>
  <c r="I33" i="64"/>
  <c r="E33" i="64"/>
  <c r="D33" i="64"/>
  <c r="H33" i="64" s="1"/>
  <c r="W32" i="64"/>
  <c r="V32" i="64"/>
  <c r="U32" i="64"/>
  <c r="T32" i="64"/>
  <c r="S32" i="64"/>
  <c r="R32" i="64"/>
  <c r="Q32" i="64"/>
  <c r="P32" i="64"/>
  <c r="O32" i="64"/>
  <c r="N32" i="64"/>
  <c r="M32" i="64"/>
  <c r="L32" i="64"/>
  <c r="K32" i="64"/>
  <c r="J32" i="64"/>
  <c r="I32" i="64"/>
  <c r="E32" i="64"/>
  <c r="D32" i="64"/>
  <c r="H32" i="64" s="1"/>
  <c r="W27" i="64"/>
  <c r="V27" i="64"/>
  <c r="U27" i="64"/>
  <c r="T27" i="64"/>
  <c r="S27" i="64"/>
  <c r="R27" i="64"/>
  <c r="Q27" i="64"/>
  <c r="P27" i="64"/>
  <c r="O27" i="64"/>
  <c r="N27" i="64"/>
  <c r="M27" i="64"/>
  <c r="L27" i="64"/>
  <c r="L30" i="64" s="1"/>
  <c r="K27" i="64"/>
  <c r="K30" i="64" s="1"/>
  <c r="J27" i="64"/>
  <c r="I27" i="64"/>
  <c r="E27" i="64"/>
  <c r="D27" i="64"/>
  <c r="W25" i="64"/>
  <c r="V25" i="64"/>
  <c r="U25" i="64"/>
  <c r="T25" i="64"/>
  <c r="S25" i="64"/>
  <c r="R25" i="64"/>
  <c r="Q25" i="64"/>
  <c r="P25" i="64"/>
  <c r="O25" i="64"/>
  <c r="N25" i="64"/>
  <c r="M25" i="64"/>
  <c r="L25" i="64"/>
  <c r="L29" i="64" s="1"/>
  <c r="K25" i="64"/>
  <c r="K29" i="64" s="1"/>
  <c r="J25" i="64"/>
  <c r="I25" i="64"/>
  <c r="E25" i="64"/>
  <c r="D25" i="64"/>
  <c r="H25" i="64" s="1"/>
  <c r="H29" i="64" s="1"/>
  <c r="W23" i="64"/>
  <c r="V23" i="64"/>
  <c r="U23" i="64"/>
  <c r="T23" i="64"/>
  <c r="S23" i="64"/>
  <c r="R23" i="64"/>
  <c r="Q23" i="64"/>
  <c r="P23" i="64"/>
  <c r="O23" i="64"/>
  <c r="W21" i="64"/>
  <c r="V21" i="64"/>
  <c r="U21" i="64"/>
  <c r="T21" i="64"/>
  <c r="S21" i="64"/>
  <c r="R21" i="64"/>
  <c r="Q21" i="64"/>
  <c r="P21" i="64"/>
  <c r="O21" i="64"/>
  <c r="N21" i="64"/>
  <c r="M21" i="64"/>
  <c r="L21" i="64"/>
  <c r="K21" i="64"/>
  <c r="J21" i="64"/>
  <c r="I21" i="64"/>
  <c r="E21" i="64"/>
  <c r="D21" i="64"/>
  <c r="H21" i="64" s="1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E16" i="64"/>
  <c r="D16" i="64"/>
  <c r="H16" i="64" s="1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E15" i="64"/>
  <c r="D15" i="64"/>
  <c r="H15" i="64" s="1"/>
  <c r="W14" i="64"/>
  <c r="V14" i="64"/>
  <c r="U14" i="64"/>
  <c r="T14" i="64"/>
  <c r="S14" i="64"/>
  <c r="R14" i="64"/>
  <c r="Q14" i="64"/>
  <c r="P14" i="64"/>
  <c r="O14" i="64"/>
  <c r="N14" i="64"/>
  <c r="M14" i="64"/>
  <c r="L14" i="64"/>
  <c r="K14" i="64"/>
  <c r="J14" i="64"/>
  <c r="I14" i="64"/>
  <c r="E14" i="64"/>
  <c r="D14" i="64"/>
  <c r="H14" i="64" s="1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E13" i="64"/>
  <c r="D13" i="64"/>
  <c r="H13" i="64" s="1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E12" i="64"/>
  <c r="D12" i="64"/>
  <c r="H12" i="64" s="1"/>
  <c r="W11" i="64"/>
  <c r="V11" i="64"/>
  <c r="U11" i="64"/>
  <c r="T11" i="64"/>
  <c r="S11" i="64"/>
  <c r="R11" i="64"/>
  <c r="Q11" i="64"/>
  <c r="P11" i="64"/>
  <c r="O11" i="64"/>
  <c r="N11" i="64"/>
  <c r="M11" i="64"/>
  <c r="L11" i="64"/>
  <c r="K11" i="64"/>
  <c r="J11" i="64"/>
  <c r="I11" i="64"/>
  <c r="E11" i="64"/>
  <c r="D11" i="64"/>
  <c r="H11" i="64" s="1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E9" i="64"/>
  <c r="D9" i="64"/>
  <c r="W8" i="64"/>
  <c r="V8" i="64"/>
  <c r="U8" i="64"/>
  <c r="T8" i="64"/>
  <c r="S8" i="64"/>
  <c r="R8" i="64"/>
  <c r="Q8" i="64"/>
  <c r="P8" i="64"/>
  <c r="O8" i="64"/>
  <c r="N8" i="64"/>
  <c r="M8" i="64"/>
  <c r="L8" i="64"/>
  <c r="K8" i="64"/>
  <c r="J8" i="64"/>
  <c r="I8" i="64"/>
  <c r="E8" i="64"/>
  <c r="D8" i="64"/>
  <c r="H8" i="64" s="1"/>
  <c r="W7" i="64"/>
  <c r="V7" i="64"/>
  <c r="U7" i="64"/>
  <c r="T7" i="64"/>
  <c r="S7" i="64"/>
  <c r="R7" i="64"/>
  <c r="Q7" i="64"/>
  <c r="P7" i="64"/>
  <c r="O7" i="64"/>
  <c r="N7" i="64"/>
  <c r="M7" i="64"/>
  <c r="L7" i="64"/>
  <c r="K7" i="64"/>
  <c r="J7" i="64"/>
  <c r="I7" i="64"/>
  <c r="E7" i="64"/>
  <c r="D7" i="64"/>
  <c r="H7" i="64" s="1"/>
  <c r="W6" i="64"/>
  <c r="V6" i="64"/>
  <c r="U6" i="64"/>
  <c r="T6" i="64"/>
  <c r="S6" i="64"/>
  <c r="R6" i="64"/>
  <c r="Q6" i="64"/>
  <c r="P6" i="64"/>
  <c r="O6" i="64"/>
  <c r="N6" i="64"/>
  <c r="M6" i="64"/>
  <c r="L6" i="64"/>
  <c r="K6" i="64"/>
  <c r="J6" i="64"/>
  <c r="I6" i="64"/>
  <c r="E6" i="64"/>
  <c r="D6" i="64"/>
  <c r="H6" i="64" s="1"/>
  <c r="W5" i="64"/>
  <c r="V5" i="64"/>
  <c r="U5" i="64"/>
  <c r="T5" i="64"/>
  <c r="S5" i="64"/>
  <c r="R5" i="64"/>
  <c r="Q5" i="64"/>
  <c r="P5" i="64"/>
  <c r="O5" i="64"/>
  <c r="N5" i="64"/>
  <c r="N23" i="64" s="1"/>
  <c r="M5" i="64"/>
  <c r="M23" i="64" s="1"/>
  <c r="L5" i="64"/>
  <c r="L23" i="64" s="1"/>
  <c r="K5" i="64"/>
  <c r="K23" i="64" s="1"/>
  <c r="J5" i="64"/>
  <c r="J23" i="64" s="1"/>
  <c r="I5" i="64"/>
  <c r="I23" i="64" s="1"/>
  <c r="E5" i="64"/>
  <c r="E23" i="64" s="1"/>
  <c r="D5" i="64"/>
  <c r="W4" i="64"/>
  <c r="V4" i="64"/>
  <c r="U4" i="64"/>
  <c r="T4" i="64"/>
  <c r="S4" i="64"/>
  <c r="R4" i="64"/>
  <c r="Q4" i="64"/>
  <c r="P4" i="64"/>
  <c r="O4" i="64"/>
  <c r="N4" i="64"/>
  <c r="M4" i="64"/>
  <c r="L4" i="64"/>
  <c r="K4" i="64"/>
  <c r="J4" i="64"/>
  <c r="I4" i="64"/>
  <c r="E4" i="64"/>
  <c r="D4" i="64"/>
  <c r="H4" i="64" s="1"/>
  <c r="H27" i="64" s="1"/>
  <c r="H30" i="64" s="1"/>
  <c r="H3" i="64"/>
  <c r="W2" i="64"/>
  <c r="W20" i="64" s="1"/>
  <c r="V2" i="64"/>
  <c r="V20" i="64" s="1"/>
  <c r="U2" i="64"/>
  <c r="U20" i="64" s="1"/>
  <c r="T2" i="64"/>
  <c r="T20" i="64" s="1"/>
  <c r="S2" i="64"/>
  <c r="S20" i="64" s="1"/>
  <c r="R2" i="64"/>
  <c r="R20" i="64" s="1"/>
  <c r="Q2" i="64"/>
  <c r="Q20" i="64" s="1"/>
  <c r="P2" i="64"/>
  <c r="P20" i="64" s="1"/>
  <c r="O2" i="64"/>
  <c r="O20" i="64" s="1"/>
  <c r="N2" i="64"/>
  <c r="N20" i="64" s="1"/>
  <c r="M2" i="64"/>
  <c r="M20" i="64" s="1"/>
  <c r="L2" i="64"/>
  <c r="L20" i="64" s="1"/>
  <c r="K2" i="64"/>
  <c r="K20" i="64" s="1"/>
  <c r="J2" i="64"/>
  <c r="J20" i="64" s="1"/>
  <c r="I2" i="64"/>
  <c r="I20" i="64" s="1"/>
  <c r="E2" i="64"/>
  <c r="E20" i="64" s="1"/>
  <c r="D2" i="64"/>
  <c r="L37" i="63"/>
  <c r="K37" i="63"/>
  <c r="J37" i="63"/>
  <c r="I37" i="63"/>
  <c r="H37" i="63"/>
  <c r="E37" i="63"/>
  <c r="D37" i="63"/>
  <c r="L36" i="63"/>
  <c r="K36" i="63"/>
  <c r="J36" i="63"/>
  <c r="I36" i="63"/>
  <c r="H36" i="63"/>
  <c r="E36" i="63"/>
  <c r="D36" i="63"/>
  <c r="L35" i="63"/>
  <c r="K35" i="63"/>
  <c r="J35" i="63"/>
  <c r="I35" i="63"/>
  <c r="E35" i="63"/>
  <c r="D35" i="63"/>
  <c r="H35" i="63" s="1"/>
  <c r="L34" i="63"/>
  <c r="K34" i="63"/>
  <c r="J34" i="63"/>
  <c r="I34" i="63"/>
  <c r="E34" i="63"/>
  <c r="D34" i="63"/>
  <c r="H34" i="63" s="1"/>
  <c r="L33" i="63"/>
  <c r="K33" i="63"/>
  <c r="J33" i="63"/>
  <c r="I33" i="63"/>
  <c r="E33" i="63"/>
  <c r="D33" i="63"/>
  <c r="H33" i="63" s="1"/>
  <c r="L32" i="63"/>
  <c r="K32" i="63"/>
  <c r="J32" i="63"/>
  <c r="I32" i="63"/>
  <c r="E32" i="63"/>
  <c r="D32" i="63"/>
  <c r="H32" i="63" s="1"/>
  <c r="L25" i="63"/>
  <c r="K25" i="63"/>
  <c r="J25" i="63"/>
  <c r="I25" i="63"/>
  <c r="E25" i="63"/>
  <c r="D25" i="63"/>
  <c r="H25" i="63" s="1"/>
  <c r="L21" i="63"/>
  <c r="K21" i="63"/>
  <c r="J21" i="63"/>
  <c r="I21" i="63"/>
  <c r="E21" i="63"/>
  <c r="D21" i="63"/>
  <c r="H21" i="63" s="1"/>
  <c r="L16" i="63"/>
  <c r="K16" i="63"/>
  <c r="J16" i="63"/>
  <c r="I16" i="63"/>
  <c r="E16" i="63"/>
  <c r="D16" i="63"/>
  <c r="H16" i="63" s="1"/>
  <c r="L15" i="63"/>
  <c r="K15" i="63"/>
  <c r="J15" i="63"/>
  <c r="I15" i="63"/>
  <c r="E15" i="63"/>
  <c r="D15" i="63"/>
  <c r="H15" i="63" s="1"/>
  <c r="L14" i="63"/>
  <c r="K14" i="63"/>
  <c r="J14" i="63"/>
  <c r="I14" i="63"/>
  <c r="E14" i="63"/>
  <c r="D14" i="63"/>
  <c r="H14" i="63" s="1"/>
  <c r="L13" i="63"/>
  <c r="K13" i="63"/>
  <c r="J13" i="63"/>
  <c r="I13" i="63"/>
  <c r="E13" i="63"/>
  <c r="D13" i="63"/>
  <c r="H13" i="63" s="1"/>
  <c r="L12" i="63"/>
  <c r="K12" i="63"/>
  <c r="J12" i="63"/>
  <c r="I12" i="63"/>
  <c r="E12" i="63"/>
  <c r="D12" i="63"/>
  <c r="H12" i="63" s="1"/>
  <c r="L11" i="63"/>
  <c r="K11" i="63"/>
  <c r="J11" i="63"/>
  <c r="I11" i="63"/>
  <c r="E11" i="63"/>
  <c r="D11" i="63"/>
  <c r="H11" i="63" s="1"/>
  <c r="L9" i="63"/>
  <c r="K9" i="63"/>
  <c r="J9" i="63"/>
  <c r="I9" i="63"/>
  <c r="E9" i="63"/>
  <c r="D9" i="63"/>
  <c r="L8" i="63"/>
  <c r="K8" i="63"/>
  <c r="J8" i="63"/>
  <c r="I8" i="63"/>
  <c r="E8" i="63"/>
  <c r="D8" i="63"/>
  <c r="H8" i="63" s="1"/>
  <c r="L7" i="63"/>
  <c r="K7" i="63"/>
  <c r="J7" i="63"/>
  <c r="I7" i="63"/>
  <c r="E7" i="63"/>
  <c r="D7" i="63"/>
  <c r="H7" i="63" s="1"/>
  <c r="L6" i="63"/>
  <c r="K6" i="63"/>
  <c r="J6" i="63"/>
  <c r="I6" i="63"/>
  <c r="E6" i="63"/>
  <c r="D6" i="63"/>
  <c r="H6" i="63" s="1"/>
  <c r="L5" i="63"/>
  <c r="L23" i="63" s="1"/>
  <c r="L24" i="63" s="1"/>
  <c r="K5" i="63"/>
  <c r="K23" i="63" s="1"/>
  <c r="K24" i="63" s="1"/>
  <c r="J5" i="63"/>
  <c r="J23" i="63" s="1"/>
  <c r="I5" i="63"/>
  <c r="I23" i="63" s="1"/>
  <c r="E5" i="63"/>
  <c r="E23" i="63" s="1"/>
  <c r="D5" i="63"/>
  <c r="L4" i="63"/>
  <c r="L27" i="63" s="1"/>
  <c r="K4" i="63"/>
  <c r="K27" i="63" s="1"/>
  <c r="J4" i="63"/>
  <c r="J27" i="63" s="1"/>
  <c r="I4" i="63"/>
  <c r="I27" i="63" s="1"/>
  <c r="E4" i="63"/>
  <c r="E27" i="63" s="1"/>
  <c r="D4" i="63"/>
  <c r="H3" i="63"/>
  <c r="L2" i="63"/>
  <c r="L20" i="63" s="1"/>
  <c r="K2" i="63"/>
  <c r="K20" i="63" s="1"/>
  <c r="J2" i="63"/>
  <c r="J20" i="63" s="1"/>
  <c r="I2" i="63"/>
  <c r="I20" i="63" s="1"/>
  <c r="E2" i="63"/>
  <c r="E20" i="63" s="1"/>
  <c r="D2" i="63"/>
  <c r="P37" i="62"/>
  <c r="O37" i="62"/>
  <c r="N37" i="62"/>
  <c r="M37" i="62"/>
  <c r="L37" i="62"/>
  <c r="K37" i="62"/>
  <c r="J37" i="62"/>
  <c r="I37" i="62"/>
  <c r="H37" i="62"/>
  <c r="E37" i="62"/>
  <c r="D37" i="62"/>
  <c r="P36" i="62"/>
  <c r="O36" i="62"/>
  <c r="N36" i="62"/>
  <c r="M36" i="62"/>
  <c r="L36" i="62"/>
  <c r="K36" i="62"/>
  <c r="J36" i="62"/>
  <c r="I36" i="62"/>
  <c r="H36" i="62"/>
  <c r="E36" i="62"/>
  <c r="D36" i="62"/>
  <c r="P35" i="62"/>
  <c r="O35" i="62"/>
  <c r="N35" i="62"/>
  <c r="M35" i="62"/>
  <c r="L35" i="62"/>
  <c r="K35" i="62"/>
  <c r="J35" i="62"/>
  <c r="I35" i="62"/>
  <c r="E35" i="62"/>
  <c r="D35" i="62"/>
  <c r="H35" i="62" s="1"/>
  <c r="P34" i="62"/>
  <c r="O34" i="62"/>
  <c r="N34" i="62"/>
  <c r="M34" i="62"/>
  <c r="L34" i="62"/>
  <c r="K34" i="62"/>
  <c r="J34" i="62"/>
  <c r="I34" i="62"/>
  <c r="E34" i="62"/>
  <c r="D34" i="62"/>
  <c r="H34" i="62" s="1"/>
  <c r="P33" i="62"/>
  <c r="O33" i="62"/>
  <c r="N33" i="62"/>
  <c r="M33" i="62"/>
  <c r="L33" i="62"/>
  <c r="K33" i="62"/>
  <c r="J33" i="62"/>
  <c r="I33" i="62"/>
  <c r="E33" i="62"/>
  <c r="D33" i="62"/>
  <c r="H33" i="62" s="1"/>
  <c r="P32" i="62"/>
  <c r="O32" i="62"/>
  <c r="N32" i="62"/>
  <c r="M32" i="62"/>
  <c r="L32" i="62"/>
  <c r="K32" i="62"/>
  <c r="J32" i="62"/>
  <c r="I32" i="62"/>
  <c r="E32" i="62"/>
  <c r="D32" i="62"/>
  <c r="H32" i="62" s="1"/>
  <c r="P25" i="62"/>
  <c r="O25" i="62"/>
  <c r="N25" i="62"/>
  <c r="M25" i="62"/>
  <c r="L25" i="62"/>
  <c r="K25" i="62"/>
  <c r="K29" i="62" s="1"/>
  <c r="J25" i="62"/>
  <c r="I25" i="62"/>
  <c r="E25" i="62"/>
  <c r="D25" i="62"/>
  <c r="H25" i="62" s="1"/>
  <c r="H29" i="62" s="1"/>
  <c r="P21" i="62"/>
  <c r="O21" i="62"/>
  <c r="N21" i="62"/>
  <c r="M21" i="62"/>
  <c r="L21" i="62"/>
  <c r="K21" i="62"/>
  <c r="J21" i="62"/>
  <c r="I21" i="62"/>
  <c r="E21" i="62"/>
  <c r="D21" i="62"/>
  <c r="H21" i="62" s="1"/>
  <c r="P16" i="62"/>
  <c r="O16" i="62"/>
  <c r="N16" i="62"/>
  <c r="M16" i="62"/>
  <c r="L16" i="62"/>
  <c r="K16" i="62"/>
  <c r="J16" i="62"/>
  <c r="I16" i="62"/>
  <c r="E16" i="62"/>
  <c r="D16" i="62"/>
  <c r="H16" i="62" s="1"/>
  <c r="P15" i="62"/>
  <c r="O15" i="62"/>
  <c r="N15" i="62"/>
  <c r="M15" i="62"/>
  <c r="L15" i="62"/>
  <c r="K15" i="62"/>
  <c r="J15" i="62"/>
  <c r="I15" i="62"/>
  <c r="E15" i="62"/>
  <c r="D15" i="62"/>
  <c r="H15" i="62" s="1"/>
  <c r="P14" i="62"/>
  <c r="O14" i="62"/>
  <c r="N14" i="62"/>
  <c r="M14" i="62"/>
  <c r="L14" i="62"/>
  <c r="K14" i="62"/>
  <c r="J14" i="62"/>
  <c r="I14" i="62"/>
  <c r="E14" i="62"/>
  <c r="D14" i="62"/>
  <c r="H14" i="62" s="1"/>
  <c r="P13" i="62"/>
  <c r="O13" i="62"/>
  <c r="N13" i="62"/>
  <c r="M13" i="62"/>
  <c r="L13" i="62"/>
  <c r="K13" i="62"/>
  <c r="J13" i="62"/>
  <c r="I13" i="62"/>
  <c r="E13" i="62"/>
  <c r="D13" i="62"/>
  <c r="H13" i="62" s="1"/>
  <c r="P12" i="62"/>
  <c r="O12" i="62"/>
  <c r="N12" i="62"/>
  <c r="M12" i="62"/>
  <c r="L12" i="62"/>
  <c r="K12" i="62"/>
  <c r="J12" i="62"/>
  <c r="I12" i="62"/>
  <c r="E12" i="62"/>
  <c r="D12" i="62"/>
  <c r="H12" i="62" s="1"/>
  <c r="P11" i="62"/>
  <c r="O11" i="62"/>
  <c r="N11" i="62"/>
  <c r="M11" i="62"/>
  <c r="L11" i="62"/>
  <c r="K11" i="62"/>
  <c r="J11" i="62"/>
  <c r="I11" i="62"/>
  <c r="E11" i="62"/>
  <c r="D11" i="62"/>
  <c r="H11" i="62" s="1"/>
  <c r="P9" i="62"/>
  <c r="O9" i="62"/>
  <c r="N9" i="62"/>
  <c r="M9" i="62"/>
  <c r="L9" i="62"/>
  <c r="K9" i="62"/>
  <c r="J9" i="62"/>
  <c r="I9" i="62"/>
  <c r="E9" i="62"/>
  <c r="D9" i="62"/>
  <c r="P8" i="62"/>
  <c r="O8" i="62"/>
  <c r="N8" i="62"/>
  <c r="M8" i="62"/>
  <c r="L8" i="62"/>
  <c r="K8" i="62"/>
  <c r="J8" i="62"/>
  <c r="I8" i="62"/>
  <c r="E8" i="62"/>
  <c r="D8" i="62"/>
  <c r="H8" i="62" s="1"/>
  <c r="P7" i="62"/>
  <c r="O7" i="62"/>
  <c r="N7" i="62"/>
  <c r="M7" i="62"/>
  <c r="L7" i="62"/>
  <c r="K7" i="62"/>
  <c r="J7" i="62"/>
  <c r="I7" i="62"/>
  <c r="E7" i="62"/>
  <c r="D7" i="62"/>
  <c r="H7" i="62" s="1"/>
  <c r="P6" i="62"/>
  <c r="O6" i="62"/>
  <c r="N6" i="62"/>
  <c r="M6" i="62"/>
  <c r="L6" i="62"/>
  <c r="K6" i="62"/>
  <c r="J6" i="62"/>
  <c r="I6" i="62"/>
  <c r="E6" i="62"/>
  <c r="D6" i="62"/>
  <c r="H6" i="62" s="1"/>
  <c r="P5" i="62"/>
  <c r="P23" i="62" s="1"/>
  <c r="O5" i="62"/>
  <c r="O23" i="62" s="1"/>
  <c r="N5" i="62"/>
  <c r="N23" i="62" s="1"/>
  <c r="M5" i="62"/>
  <c r="M23" i="62" s="1"/>
  <c r="L5" i="62"/>
  <c r="L23" i="62" s="1"/>
  <c r="L24" i="62" s="1"/>
  <c r="K5" i="62"/>
  <c r="K23" i="62" s="1"/>
  <c r="J5" i="62"/>
  <c r="J23" i="62" s="1"/>
  <c r="I5" i="62"/>
  <c r="I23" i="62" s="1"/>
  <c r="E5" i="62"/>
  <c r="E23" i="62" s="1"/>
  <c r="D5" i="62"/>
  <c r="P4" i="62"/>
  <c r="P27" i="62" s="1"/>
  <c r="O4" i="62"/>
  <c r="O27" i="62" s="1"/>
  <c r="N4" i="62"/>
  <c r="N27" i="62" s="1"/>
  <c r="M4" i="62"/>
  <c r="M27" i="62" s="1"/>
  <c r="L4" i="62"/>
  <c r="L27" i="62" s="1"/>
  <c r="K4" i="62"/>
  <c r="K27" i="62" s="1"/>
  <c r="K30" i="62" s="1"/>
  <c r="J4" i="62"/>
  <c r="J27" i="62" s="1"/>
  <c r="I4" i="62"/>
  <c r="I27" i="62" s="1"/>
  <c r="E4" i="62"/>
  <c r="E27" i="62" s="1"/>
  <c r="D4" i="62"/>
  <c r="H3" i="62"/>
  <c r="P2" i="62"/>
  <c r="P20" i="62" s="1"/>
  <c r="O2" i="62"/>
  <c r="O20" i="62" s="1"/>
  <c r="N2" i="62"/>
  <c r="N20" i="62" s="1"/>
  <c r="M2" i="62"/>
  <c r="M20" i="62" s="1"/>
  <c r="L2" i="62"/>
  <c r="L20" i="62" s="1"/>
  <c r="K2" i="62"/>
  <c r="K20" i="62" s="1"/>
  <c r="J2" i="62"/>
  <c r="J20" i="62" s="1"/>
  <c r="I2" i="62"/>
  <c r="I20" i="62" s="1"/>
  <c r="E2" i="62"/>
  <c r="E20" i="62" s="1"/>
  <c r="D2" i="62"/>
  <c r="Z37" i="61"/>
  <c r="Y37" i="61"/>
  <c r="X37" i="61"/>
  <c r="W37" i="61"/>
  <c r="V37" i="61"/>
  <c r="U37" i="61"/>
  <c r="T37" i="61"/>
  <c r="S37" i="61"/>
  <c r="R37" i="61"/>
  <c r="Q37" i="61"/>
  <c r="P37" i="61"/>
  <c r="O37" i="61"/>
  <c r="N37" i="61"/>
  <c r="M37" i="61"/>
  <c r="L37" i="61"/>
  <c r="K37" i="61"/>
  <c r="J37" i="61"/>
  <c r="I37" i="61"/>
  <c r="H37" i="61"/>
  <c r="E37" i="61"/>
  <c r="D37" i="61"/>
  <c r="Z36" i="61"/>
  <c r="Y36" i="61"/>
  <c r="X36" i="61"/>
  <c r="W36" i="61"/>
  <c r="V36" i="61"/>
  <c r="U36" i="61"/>
  <c r="T36" i="61"/>
  <c r="S36" i="61"/>
  <c r="R36" i="61"/>
  <c r="Q36" i="61"/>
  <c r="P36" i="61"/>
  <c r="O36" i="61"/>
  <c r="N36" i="61"/>
  <c r="M36" i="61"/>
  <c r="L36" i="61"/>
  <c r="K36" i="61"/>
  <c r="J36" i="61"/>
  <c r="I36" i="61"/>
  <c r="H36" i="61"/>
  <c r="E36" i="61"/>
  <c r="D36" i="61"/>
  <c r="Z35" i="61"/>
  <c r="Y35" i="61"/>
  <c r="X35" i="61"/>
  <c r="W35" i="61"/>
  <c r="V35" i="61"/>
  <c r="U35" i="61"/>
  <c r="T35" i="61"/>
  <c r="S35" i="61"/>
  <c r="R35" i="61"/>
  <c r="Q35" i="61"/>
  <c r="P35" i="61"/>
  <c r="O35" i="61"/>
  <c r="N35" i="61"/>
  <c r="M35" i="61"/>
  <c r="L35" i="61"/>
  <c r="K35" i="61"/>
  <c r="J35" i="61"/>
  <c r="I35" i="61"/>
  <c r="E35" i="61"/>
  <c r="D35" i="61"/>
  <c r="H35" i="61" s="1"/>
  <c r="Z34" i="61"/>
  <c r="Y34" i="61"/>
  <c r="X34" i="61"/>
  <c r="W34" i="61"/>
  <c r="V34" i="61"/>
  <c r="U34" i="61"/>
  <c r="T34" i="61"/>
  <c r="S34" i="61"/>
  <c r="R34" i="61"/>
  <c r="Q34" i="61"/>
  <c r="P34" i="61"/>
  <c r="O34" i="61"/>
  <c r="N34" i="61"/>
  <c r="M34" i="61"/>
  <c r="L34" i="61"/>
  <c r="K34" i="61"/>
  <c r="J34" i="61"/>
  <c r="I34" i="61"/>
  <c r="E34" i="61"/>
  <c r="D34" i="61"/>
  <c r="H34" i="61" s="1"/>
  <c r="Z33" i="61"/>
  <c r="Y33" i="61"/>
  <c r="X33" i="61"/>
  <c r="W33" i="61"/>
  <c r="V33" i="61"/>
  <c r="U33" i="61"/>
  <c r="T33" i="61"/>
  <c r="S33" i="61"/>
  <c r="R33" i="61"/>
  <c r="Q33" i="61"/>
  <c r="P33" i="61"/>
  <c r="O33" i="61"/>
  <c r="N33" i="61"/>
  <c r="M33" i="61"/>
  <c r="L33" i="61"/>
  <c r="K33" i="61"/>
  <c r="J33" i="61"/>
  <c r="I33" i="61"/>
  <c r="E33" i="61"/>
  <c r="D33" i="61"/>
  <c r="H33" i="61" s="1"/>
  <c r="Z32" i="61"/>
  <c r="Y32" i="61"/>
  <c r="X32" i="61"/>
  <c r="W32" i="61"/>
  <c r="V32" i="61"/>
  <c r="U32" i="61"/>
  <c r="T32" i="61"/>
  <c r="S32" i="61"/>
  <c r="R32" i="61"/>
  <c r="Q32" i="61"/>
  <c r="P32" i="61"/>
  <c r="O32" i="61"/>
  <c r="N32" i="61"/>
  <c r="M32" i="61"/>
  <c r="L32" i="61"/>
  <c r="K32" i="61"/>
  <c r="J32" i="61"/>
  <c r="I32" i="61"/>
  <c r="E32" i="61"/>
  <c r="D32" i="61"/>
  <c r="H32" i="61" s="1"/>
  <c r="Z25" i="61"/>
  <c r="Y25" i="61"/>
  <c r="X25" i="61"/>
  <c r="W25" i="61"/>
  <c r="V25" i="61"/>
  <c r="U25" i="61"/>
  <c r="T25" i="61"/>
  <c r="S25" i="61"/>
  <c r="R25" i="61"/>
  <c r="Q25" i="61"/>
  <c r="P25" i="61"/>
  <c r="O25" i="61"/>
  <c r="N25" i="61"/>
  <c r="M25" i="61"/>
  <c r="L25" i="61"/>
  <c r="L29" i="61" s="1"/>
  <c r="K25" i="61"/>
  <c r="K29" i="61" s="1"/>
  <c r="J25" i="61"/>
  <c r="I25" i="61"/>
  <c r="E25" i="61"/>
  <c r="D25" i="61"/>
  <c r="H25" i="61" s="1"/>
  <c r="H29" i="61" s="1"/>
  <c r="Z21" i="61"/>
  <c r="Y21" i="61"/>
  <c r="X21" i="61"/>
  <c r="W21" i="61"/>
  <c r="V21" i="61"/>
  <c r="U21" i="61"/>
  <c r="T21" i="61"/>
  <c r="S21" i="61"/>
  <c r="R21" i="61"/>
  <c r="Q21" i="61"/>
  <c r="P21" i="61"/>
  <c r="O21" i="61"/>
  <c r="N21" i="61"/>
  <c r="M21" i="61"/>
  <c r="L21" i="61"/>
  <c r="K21" i="61"/>
  <c r="J21" i="61"/>
  <c r="I21" i="61"/>
  <c r="E21" i="61"/>
  <c r="D21" i="61"/>
  <c r="H21" i="61" s="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E16" i="61"/>
  <c r="D16" i="61"/>
  <c r="H16" i="61" s="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E15" i="61"/>
  <c r="D15" i="61"/>
  <c r="H15" i="61" s="1"/>
  <c r="Z14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E14" i="61"/>
  <c r="D14" i="61"/>
  <c r="H14" i="61" s="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E13" i="61"/>
  <c r="D13" i="61"/>
  <c r="H13" i="61" s="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E12" i="61"/>
  <c r="D12" i="61"/>
  <c r="H12" i="61" s="1"/>
  <c r="Z11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E11" i="61"/>
  <c r="D11" i="61"/>
  <c r="H11" i="61" s="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E9" i="61"/>
  <c r="D9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E8" i="61"/>
  <c r="D8" i="61"/>
  <c r="H8" i="61" s="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E7" i="61"/>
  <c r="D7" i="61"/>
  <c r="H7" i="61" s="1"/>
  <c r="Z6" i="61"/>
  <c r="Y6" i="61"/>
  <c r="X6" i="61"/>
  <c r="W6" i="61"/>
  <c r="V6" i="6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E6" i="61"/>
  <c r="D6" i="61"/>
  <c r="H6" i="61" s="1"/>
  <c r="Z5" i="61"/>
  <c r="Z23" i="61" s="1"/>
  <c r="Y5" i="61"/>
  <c r="Y23" i="61" s="1"/>
  <c r="X5" i="61"/>
  <c r="X23" i="61" s="1"/>
  <c r="W5" i="61"/>
  <c r="W23" i="61" s="1"/>
  <c r="V5" i="61"/>
  <c r="V23" i="61" s="1"/>
  <c r="U5" i="61"/>
  <c r="U23" i="61" s="1"/>
  <c r="T5" i="61"/>
  <c r="T23" i="61" s="1"/>
  <c r="S5" i="61"/>
  <c r="S23" i="61" s="1"/>
  <c r="R5" i="61"/>
  <c r="R23" i="61" s="1"/>
  <c r="Q5" i="61"/>
  <c r="Q23" i="61" s="1"/>
  <c r="P5" i="61"/>
  <c r="P23" i="61" s="1"/>
  <c r="O5" i="61"/>
  <c r="O23" i="61" s="1"/>
  <c r="N5" i="61"/>
  <c r="N23" i="61" s="1"/>
  <c r="M5" i="61"/>
  <c r="M23" i="61" s="1"/>
  <c r="L5" i="61"/>
  <c r="L23" i="61" s="1"/>
  <c r="K5" i="61"/>
  <c r="K23" i="61" s="1"/>
  <c r="J5" i="61"/>
  <c r="J23" i="61" s="1"/>
  <c r="E24" i="61" s="1"/>
  <c r="I5" i="61"/>
  <c r="I23" i="61" s="1"/>
  <c r="E5" i="61"/>
  <c r="E23" i="61" s="1"/>
  <c r="D5" i="61"/>
  <c r="Z4" i="61"/>
  <c r="Z27" i="61" s="1"/>
  <c r="Y4" i="61"/>
  <c r="Y27" i="61" s="1"/>
  <c r="X4" i="61"/>
  <c r="X27" i="61" s="1"/>
  <c r="W4" i="61"/>
  <c r="W27" i="61" s="1"/>
  <c r="V4" i="61"/>
  <c r="V27" i="61" s="1"/>
  <c r="U4" i="61"/>
  <c r="U27" i="61" s="1"/>
  <c r="T4" i="61"/>
  <c r="T27" i="61" s="1"/>
  <c r="S4" i="61"/>
  <c r="S27" i="61" s="1"/>
  <c r="R4" i="61"/>
  <c r="R27" i="61" s="1"/>
  <c r="Q4" i="61"/>
  <c r="Q27" i="61" s="1"/>
  <c r="P4" i="61"/>
  <c r="P27" i="61" s="1"/>
  <c r="O4" i="61"/>
  <c r="O27" i="61" s="1"/>
  <c r="N4" i="61"/>
  <c r="N27" i="61" s="1"/>
  <c r="M4" i="61"/>
  <c r="M27" i="61" s="1"/>
  <c r="L4" i="61"/>
  <c r="L27" i="61" s="1"/>
  <c r="L30" i="61" s="1"/>
  <c r="K4" i="61"/>
  <c r="K27" i="61" s="1"/>
  <c r="K30" i="61" s="1"/>
  <c r="J4" i="61"/>
  <c r="J27" i="61" s="1"/>
  <c r="I4" i="61"/>
  <c r="I27" i="61" s="1"/>
  <c r="E4" i="61"/>
  <c r="E27" i="61" s="1"/>
  <c r="D4" i="61"/>
  <c r="H3" i="61"/>
  <c r="Z2" i="61"/>
  <c r="Z20" i="61" s="1"/>
  <c r="Y2" i="61"/>
  <c r="Y20" i="61" s="1"/>
  <c r="X2" i="61"/>
  <c r="X20" i="61" s="1"/>
  <c r="W2" i="61"/>
  <c r="W20" i="61" s="1"/>
  <c r="V2" i="61"/>
  <c r="V20" i="61" s="1"/>
  <c r="U2" i="61"/>
  <c r="U20" i="61" s="1"/>
  <c r="T2" i="61"/>
  <c r="T20" i="61" s="1"/>
  <c r="S2" i="61"/>
  <c r="S20" i="61" s="1"/>
  <c r="R2" i="61"/>
  <c r="R20" i="61" s="1"/>
  <c r="Q2" i="61"/>
  <c r="Q20" i="61" s="1"/>
  <c r="P2" i="61"/>
  <c r="P20" i="61" s="1"/>
  <c r="O2" i="61"/>
  <c r="O20" i="61" s="1"/>
  <c r="N2" i="61"/>
  <c r="N20" i="61" s="1"/>
  <c r="M2" i="61"/>
  <c r="M20" i="61" s="1"/>
  <c r="L2" i="61"/>
  <c r="L20" i="61" s="1"/>
  <c r="K2" i="61"/>
  <c r="K20" i="61" s="1"/>
  <c r="J2" i="61"/>
  <c r="J20" i="61" s="1"/>
  <c r="I2" i="61"/>
  <c r="I20" i="61" s="1"/>
  <c r="E2" i="61"/>
  <c r="E20" i="61" s="1"/>
  <c r="D2" i="61"/>
  <c r="U37" i="60"/>
  <c r="T37" i="60"/>
  <c r="S37" i="60"/>
  <c r="R37" i="60"/>
  <c r="Q37" i="60"/>
  <c r="P37" i="60"/>
  <c r="O37" i="60"/>
  <c r="N37" i="60"/>
  <c r="M37" i="60"/>
  <c r="L37" i="60"/>
  <c r="K37" i="60"/>
  <c r="J37" i="60"/>
  <c r="I37" i="60"/>
  <c r="H37" i="60"/>
  <c r="E37" i="60"/>
  <c r="D37" i="60"/>
  <c r="U36" i="60"/>
  <c r="T36" i="60"/>
  <c r="S36" i="60"/>
  <c r="R36" i="60"/>
  <c r="Q36" i="60"/>
  <c r="P36" i="60"/>
  <c r="O36" i="60"/>
  <c r="N36" i="60"/>
  <c r="M36" i="60"/>
  <c r="L36" i="60"/>
  <c r="K36" i="60"/>
  <c r="J36" i="60"/>
  <c r="I36" i="60"/>
  <c r="H36" i="60"/>
  <c r="E36" i="60"/>
  <c r="D36" i="60"/>
  <c r="U35" i="60"/>
  <c r="T35" i="60"/>
  <c r="S35" i="60"/>
  <c r="R35" i="60"/>
  <c r="Q35" i="60"/>
  <c r="P35" i="60"/>
  <c r="O35" i="60"/>
  <c r="N35" i="60"/>
  <c r="M35" i="60"/>
  <c r="L35" i="60"/>
  <c r="K35" i="60"/>
  <c r="J35" i="60"/>
  <c r="I35" i="60"/>
  <c r="E35" i="60"/>
  <c r="D35" i="60"/>
  <c r="H35" i="60" s="1"/>
  <c r="U34" i="60"/>
  <c r="T34" i="60"/>
  <c r="S34" i="60"/>
  <c r="R34" i="60"/>
  <c r="Q34" i="60"/>
  <c r="P34" i="60"/>
  <c r="O34" i="60"/>
  <c r="N34" i="60"/>
  <c r="M34" i="60"/>
  <c r="L34" i="60"/>
  <c r="K34" i="60"/>
  <c r="J34" i="60"/>
  <c r="I34" i="60"/>
  <c r="E34" i="60"/>
  <c r="D34" i="60"/>
  <c r="H34" i="60" s="1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E33" i="60"/>
  <c r="D33" i="60"/>
  <c r="H33" i="60" s="1"/>
  <c r="U32" i="60"/>
  <c r="T32" i="60"/>
  <c r="S32" i="60"/>
  <c r="R32" i="60"/>
  <c r="Q32" i="60"/>
  <c r="P32" i="60"/>
  <c r="O32" i="60"/>
  <c r="N32" i="60"/>
  <c r="M32" i="60"/>
  <c r="L32" i="60"/>
  <c r="K32" i="60"/>
  <c r="J32" i="60"/>
  <c r="I32" i="60"/>
  <c r="E32" i="60"/>
  <c r="D32" i="60"/>
  <c r="H32" i="60" s="1"/>
  <c r="U25" i="60"/>
  <c r="T25" i="60"/>
  <c r="S25" i="60"/>
  <c r="R25" i="60"/>
  <c r="Q25" i="60"/>
  <c r="P25" i="60"/>
  <c r="O25" i="60"/>
  <c r="N25" i="60"/>
  <c r="M25" i="60"/>
  <c r="L25" i="60"/>
  <c r="L29" i="60" s="1"/>
  <c r="K25" i="60"/>
  <c r="K29" i="60" s="1"/>
  <c r="J25" i="60"/>
  <c r="I25" i="60"/>
  <c r="E25" i="60"/>
  <c r="D25" i="60"/>
  <c r="H25" i="60" s="1"/>
  <c r="H29" i="60" s="1"/>
  <c r="U21" i="60"/>
  <c r="T21" i="60"/>
  <c r="S21" i="60"/>
  <c r="R21" i="60"/>
  <c r="Q21" i="60"/>
  <c r="P21" i="60"/>
  <c r="O21" i="60"/>
  <c r="N21" i="60"/>
  <c r="M21" i="60"/>
  <c r="L21" i="60"/>
  <c r="K21" i="60"/>
  <c r="J21" i="60"/>
  <c r="I21" i="60"/>
  <c r="E21" i="60"/>
  <c r="D21" i="60"/>
  <c r="H21" i="60" s="1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E16" i="60"/>
  <c r="D16" i="60"/>
  <c r="H16" i="60" s="1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E15" i="60"/>
  <c r="D15" i="60"/>
  <c r="H15" i="60" s="1"/>
  <c r="U14" i="60"/>
  <c r="T14" i="60"/>
  <c r="S14" i="60"/>
  <c r="R14" i="60"/>
  <c r="Q14" i="60"/>
  <c r="P14" i="60"/>
  <c r="O14" i="60"/>
  <c r="N14" i="60"/>
  <c r="M14" i="60"/>
  <c r="L14" i="60"/>
  <c r="K14" i="60"/>
  <c r="J14" i="60"/>
  <c r="I14" i="60"/>
  <c r="E14" i="60"/>
  <c r="D14" i="60"/>
  <c r="H14" i="60" s="1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E13" i="60"/>
  <c r="D13" i="60"/>
  <c r="H13" i="60" s="1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E12" i="60"/>
  <c r="D12" i="60"/>
  <c r="H12" i="60" s="1"/>
  <c r="U11" i="60"/>
  <c r="T11" i="60"/>
  <c r="S11" i="60"/>
  <c r="R11" i="60"/>
  <c r="Q11" i="60"/>
  <c r="P11" i="60"/>
  <c r="O11" i="60"/>
  <c r="N11" i="60"/>
  <c r="M11" i="60"/>
  <c r="L11" i="60"/>
  <c r="K11" i="60"/>
  <c r="J11" i="60"/>
  <c r="I11" i="60"/>
  <c r="E11" i="60"/>
  <c r="D11" i="60"/>
  <c r="H11" i="60" s="1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E9" i="60"/>
  <c r="D9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E8" i="60"/>
  <c r="D8" i="60"/>
  <c r="H8" i="60" s="1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E7" i="60"/>
  <c r="D7" i="60"/>
  <c r="H7" i="60" s="1"/>
  <c r="U6" i="60"/>
  <c r="T6" i="60"/>
  <c r="S6" i="60"/>
  <c r="R6" i="60"/>
  <c r="Q6" i="60"/>
  <c r="P6" i="60"/>
  <c r="O6" i="60"/>
  <c r="N6" i="60"/>
  <c r="M6" i="60"/>
  <c r="L6" i="60"/>
  <c r="K6" i="60"/>
  <c r="J6" i="60"/>
  <c r="I6" i="60"/>
  <c r="E6" i="60"/>
  <c r="D6" i="60"/>
  <c r="H6" i="60" s="1"/>
  <c r="U5" i="60"/>
  <c r="U23" i="60" s="1"/>
  <c r="T5" i="60"/>
  <c r="T23" i="60" s="1"/>
  <c r="S5" i="60"/>
  <c r="S23" i="60" s="1"/>
  <c r="R5" i="60"/>
  <c r="R23" i="60" s="1"/>
  <c r="Q5" i="60"/>
  <c r="Q23" i="60" s="1"/>
  <c r="P5" i="60"/>
  <c r="P23" i="60" s="1"/>
  <c r="O5" i="60"/>
  <c r="O23" i="60" s="1"/>
  <c r="N5" i="60"/>
  <c r="N23" i="60" s="1"/>
  <c r="M5" i="60"/>
  <c r="M23" i="60" s="1"/>
  <c r="L5" i="60"/>
  <c r="L23" i="60" s="1"/>
  <c r="K5" i="60"/>
  <c r="K23" i="60" s="1"/>
  <c r="J5" i="60"/>
  <c r="J23" i="60" s="1"/>
  <c r="I5" i="60"/>
  <c r="I23" i="60" s="1"/>
  <c r="E5" i="60"/>
  <c r="E23" i="60" s="1"/>
  <c r="D5" i="60"/>
  <c r="U4" i="60"/>
  <c r="U27" i="60" s="1"/>
  <c r="T4" i="60"/>
  <c r="T27" i="60" s="1"/>
  <c r="S4" i="60"/>
  <c r="S27" i="60" s="1"/>
  <c r="R4" i="60"/>
  <c r="R27" i="60" s="1"/>
  <c r="Q4" i="60"/>
  <c r="Q27" i="60" s="1"/>
  <c r="P4" i="60"/>
  <c r="P27" i="60" s="1"/>
  <c r="O4" i="60"/>
  <c r="O27" i="60" s="1"/>
  <c r="N4" i="60"/>
  <c r="N27" i="60" s="1"/>
  <c r="M4" i="60"/>
  <c r="M27" i="60" s="1"/>
  <c r="L4" i="60"/>
  <c r="L27" i="60" s="1"/>
  <c r="L30" i="60" s="1"/>
  <c r="K4" i="60"/>
  <c r="K27" i="60" s="1"/>
  <c r="K30" i="60" s="1"/>
  <c r="J4" i="60"/>
  <c r="J27" i="60" s="1"/>
  <c r="I4" i="60"/>
  <c r="I27" i="60" s="1"/>
  <c r="E4" i="60"/>
  <c r="E27" i="60" s="1"/>
  <c r="D4" i="60"/>
  <c r="H3" i="60"/>
  <c r="U2" i="60"/>
  <c r="U20" i="60" s="1"/>
  <c r="T2" i="60"/>
  <c r="T20" i="60" s="1"/>
  <c r="S2" i="60"/>
  <c r="S20" i="60" s="1"/>
  <c r="R2" i="60"/>
  <c r="R20" i="60" s="1"/>
  <c r="Q2" i="60"/>
  <c r="Q20" i="60" s="1"/>
  <c r="P2" i="60"/>
  <c r="P20" i="60" s="1"/>
  <c r="O2" i="60"/>
  <c r="O20" i="60" s="1"/>
  <c r="N2" i="60"/>
  <c r="N20" i="60" s="1"/>
  <c r="M2" i="60"/>
  <c r="M20" i="60" s="1"/>
  <c r="L2" i="60"/>
  <c r="L20" i="60" s="1"/>
  <c r="K2" i="60"/>
  <c r="K20" i="60" s="1"/>
  <c r="J2" i="60"/>
  <c r="J20" i="60" s="1"/>
  <c r="I2" i="60"/>
  <c r="I20" i="60" s="1"/>
  <c r="E2" i="60"/>
  <c r="E20" i="60" s="1"/>
  <c r="D2" i="60"/>
  <c r="Z37" i="59"/>
  <c r="Y37" i="59"/>
  <c r="X37" i="59"/>
  <c r="W37" i="59"/>
  <c r="V37" i="59"/>
  <c r="U37" i="59"/>
  <c r="T37" i="59"/>
  <c r="S37" i="59"/>
  <c r="R37" i="59"/>
  <c r="Q37" i="59"/>
  <c r="P37" i="59"/>
  <c r="O37" i="59"/>
  <c r="N37" i="59"/>
  <c r="M37" i="59"/>
  <c r="L37" i="59"/>
  <c r="K37" i="59"/>
  <c r="J37" i="59"/>
  <c r="I37" i="59"/>
  <c r="H37" i="59"/>
  <c r="E37" i="59"/>
  <c r="D37" i="59"/>
  <c r="Z36" i="59"/>
  <c r="Y36" i="59"/>
  <c r="X36" i="59"/>
  <c r="W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E36" i="59"/>
  <c r="D36" i="59"/>
  <c r="Z35" i="59"/>
  <c r="Y35" i="59"/>
  <c r="X35" i="59"/>
  <c r="W35" i="59"/>
  <c r="V35" i="59"/>
  <c r="U35" i="59"/>
  <c r="T35" i="59"/>
  <c r="S35" i="59"/>
  <c r="R35" i="59"/>
  <c r="Q35" i="59"/>
  <c r="P35" i="59"/>
  <c r="O35" i="59"/>
  <c r="N35" i="59"/>
  <c r="M35" i="59"/>
  <c r="L35" i="59"/>
  <c r="K35" i="59"/>
  <c r="J35" i="59"/>
  <c r="I35" i="59"/>
  <c r="E35" i="59"/>
  <c r="D35" i="59"/>
  <c r="H35" i="59" s="1"/>
  <c r="Z34" i="59"/>
  <c r="Y34" i="59"/>
  <c r="X34" i="59"/>
  <c r="W34" i="59"/>
  <c r="V34" i="59"/>
  <c r="U34" i="59"/>
  <c r="T34" i="59"/>
  <c r="S34" i="59"/>
  <c r="R34" i="59"/>
  <c r="Q34" i="59"/>
  <c r="P34" i="59"/>
  <c r="O34" i="59"/>
  <c r="N34" i="59"/>
  <c r="M34" i="59"/>
  <c r="L34" i="59"/>
  <c r="K34" i="59"/>
  <c r="J34" i="59"/>
  <c r="I34" i="59"/>
  <c r="E34" i="59"/>
  <c r="D34" i="59"/>
  <c r="H34" i="59" s="1"/>
  <c r="Z33" i="59"/>
  <c r="Y33" i="59"/>
  <c r="X33" i="59"/>
  <c r="W33" i="59"/>
  <c r="V33" i="59"/>
  <c r="U33" i="59"/>
  <c r="T33" i="59"/>
  <c r="S33" i="59"/>
  <c r="R33" i="59"/>
  <c r="Q33" i="59"/>
  <c r="P33" i="59"/>
  <c r="O33" i="59"/>
  <c r="N33" i="59"/>
  <c r="M33" i="59"/>
  <c r="L33" i="59"/>
  <c r="K33" i="59"/>
  <c r="J33" i="59"/>
  <c r="I33" i="59"/>
  <c r="E33" i="59"/>
  <c r="D33" i="59"/>
  <c r="H33" i="59" s="1"/>
  <c r="Z32" i="59"/>
  <c r="Y32" i="59"/>
  <c r="X32" i="59"/>
  <c r="W32" i="59"/>
  <c r="V32" i="59"/>
  <c r="U32" i="59"/>
  <c r="T32" i="59"/>
  <c r="S32" i="59"/>
  <c r="R32" i="59"/>
  <c r="Q32" i="59"/>
  <c r="P32" i="59"/>
  <c r="O32" i="59"/>
  <c r="N32" i="59"/>
  <c r="M32" i="59"/>
  <c r="L32" i="59"/>
  <c r="K32" i="59"/>
  <c r="J32" i="59"/>
  <c r="I32" i="59"/>
  <c r="E32" i="59"/>
  <c r="D32" i="59"/>
  <c r="H32" i="59" s="1"/>
  <c r="Z25" i="59"/>
  <c r="Y25" i="59"/>
  <c r="X25" i="59"/>
  <c r="W25" i="59"/>
  <c r="V25" i="59"/>
  <c r="U25" i="59"/>
  <c r="T25" i="59"/>
  <c r="S25" i="59"/>
  <c r="R25" i="59"/>
  <c r="Q25" i="59"/>
  <c r="P25" i="59"/>
  <c r="O25" i="59"/>
  <c r="N25" i="59"/>
  <c r="M25" i="59"/>
  <c r="L25" i="59"/>
  <c r="L29" i="59" s="1"/>
  <c r="K25" i="59"/>
  <c r="K29" i="59" s="1"/>
  <c r="J25" i="59"/>
  <c r="I25" i="59"/>
  <c r="E25" i="59"/>
  <c r="D25" i="59"/>
  <c r="H25" i="59" s="1"/>
  <c r="H29" i="59" s="1"/>
  <c r="Z21" i="59"/>
  <c r="Y21" i="59"/>
  <c r="X21" i="59"/>
  <c r="W21" i="59"/>
  <c r="V21" i="59"/>
  <c r="U21" i="59"/>
  <c r="T21" i="59"/>
  <c r="S21" i="59"/>
  <c r="R21" i="59"/>
  <c r="Q21" i="59"/>
  <c r="P21" i="59"/>
  <c r="O21" i="59"/>
  <c r="N21" i="59"/>
  <c r="M21" i="59"/>
  <c r="L21" i="59"/>
  <c r="K21" i="59"/>
  <c r="J21" i="59"/>
  <c r="I21" i="59"/>
  <c r="E21" i="59"/>
  <c r="D21" i="59"/>
  <c r="H21" i="59" s="1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E16" i="59"/>
  <c r="D16" i="59"/>
  <c r="H16" i="59" s="1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E15" i="59"/>
  <c r="D15" i="59"/>
  <c r="H15" i="59" s="1"/>
  <c r="Z14" i="59"/>
  <c r="Y14" i="59"/>
  <c r="X14" i="59"/>
  <c r="W14" i="59"/>
  <c r="V14" i="59"/>
  <c r="U14" i="59"/>
  <c r="T14" i="59"/>
  <c r="S14" i="59"/>
  <c r="R14" i="59"/>
  <c r="Q14" i="59"/>
  <c r="P14" i="59"/>
  <c r="O14" i="59"/>
  <c r="N14" i="59"/>
  <c r="M14" i="59"/>
  <c r="L14" i="59"/>
  <c r="K14" i="59"/>
  <c r="J14" i="59"/>
  <c r="I14" i="59"/>
  <c r="E14" i="59"/>
  <c r="D14" i="59"/>
  <c r="H14" i="59" s="1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E13" i="59"/>
  <c r="D13" i="59"/>
  <c r="H13" i="59" s="1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E12" i="59"/>
  <c r="D12" i="59"/>
  <c r="H12" i="59" s="1"/>
  <c r="Z11" i="59"/>
  <c r="Y11" i="59"/>
  <c r="X11" i="59"/>
  <c r="W11" i="59"/>
  <c r="V11" i="59"/>
  <c r="U11" i="59"/>
  <c r="T11" i="59"/>
  <c r="S11" i="59"/>
  <c r="R11" i="59"/>
  <c r="Q11" i="59"/>
  <c r="P11" i="59"/>
  <c r="O11" i="59"/>
  <c r="N11" i="59"/>
  <c r="M11" i="59"/>
  <c r="L11" i="59"/>
  <c r="K11" i="59"/>
  <c r="J11" i="59"/>
  <c r="I11" i="59"/>
  <c r="E11" i="59"/>
  <c r="D11" i="59"/>
  <c r="H11" i="59" s="1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E9" i="59"/>
  <c r="D9" i="59"/>
  <c r="Z8" i="59"/>
  <c r="Y8" i="59"/>
  <c r="X8" i="59"/>
  <c r="W8" i="59"/>
  <c r="V8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E8" i="59"/>
  <c r="D8" i="59"/>
  <c r="H8" i="59" s="1"/>
  <c r="Z7" i="59"/>
  <c r="Y7" i="59"/>
  <c r="X7" i="59"/>
  <c r="W7" i="59"/>
  <c r="V7" i="59"/>
  <c r="U7" i="59"/>
  <c r="T7" i="59"/>
  <c r="S7" i="59"/>
  <c r="R7" i="59"/>
  <c r="Q7" i="59"/>
  <c r="P7" i="59"/>
  <c r="O7" i="59"/>
  <c r="N7" i="59"/>
  <c r="M7" i="59"/>
  <c r="L7" i="59"/>
  <c r="K7" i="59"/>
  <c r="J7" i="59"/>
  <c r="I7" i="59"/>
  <c r="E7" i="59"/>
  <c r="D7" i="59"/>
  <c r="H7" i="59" s="1"/>
  <c r="Z6" i="59"/>
  <c r="Y6" i="59"/>
  <c r="X6" i="59"/>
  <c r="W6" i="59"/>
  <c r="V6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E6" i="59"/>
  <c r="D6" i="59"/>
  <c r="H6" i="59" s="1"/>
  <c r="Z5" i="59"/>
  <c r="Z23" i="59" s="1"/>
  <c r="Y5" i="59"/>
  <c r="Y23" i="59" s="1"/>
  <c r="X5" i="59"/>
  <c r="X23" i="59" s="1"/>
  <c r="W5" i="59"/>
  <c r="W23" i="59" s="1"/>
  <c r="V5" i="59"/>
  <c r="V23" i="59" s="1"/>
  <c r="U5" i="59"/>
  <c r="U23" i="59" s="1"/>
  <c r="T5" i="59"/>
  <c r="T23" i="59" s="1"/>
  <c r="S5" i="59"/>
  <c r="S23" i="59" s="1"/>
  <c r="R5" i="59"/>
  <c r="R23" i="59" s="1"/>
  <c r="Q5" i="59"/>
  <c r="Q23" i="59" s="1"/>
  <c r="P5" i="59"/>
  <c r="P23" i="59" s="1"/>
  <c r="O5" i="59"/>
  <c r="O23" i="59" s="1"/>
  <c r="N5" i="59"/>
  <c r="N23" i="59" s="1"/>
  <c r="M5" i="59"/>
  <c r="M23" i="59" s="1"/>
  <c r="L5" i="59"/>
  <c r="L23" i="59" s="1"/>
  <c r="K5" i="59"/>
  <c r="K23" i="59" s="1"/>
  <c r="J5" i="59"/>
  <c r="J23" i="59" s="1"/>
  <c r="I5" i="59"/>
  <c r="I23" i="59" s="1"/>
  <c r="E5" i="59"/>
  <c r="E23" i="59" s="1"/>
  <c r="D5" i="59"/>
  <c r="Z4" i="59"/>
  <c r="Z27" i="59" s="1"/>
  <c r="Y4" i="59"/>
  <c r="Y27" i="59" s="1"/>
  <c r="X4" i="59"/>
  <c r="X27" i="59" s="1"/>
  <c r="W4" i="59"/>
  <c r="W27" i="59" s="1"/>
  <c r="V4" i="59"/>
  <c r="V27" i="59" s="1"/>
  <c r="U4" i="59"/>
  <c r="U27" i="59" s="1"/>
  <c r="T4" i="59"/>
  <c r="T27" i="59" s="1"/>
  <c r="S4" i="59"/>
  <c r="S27" i="59" s="1"/>
  <c r="R4" i="59"/>
  <c r="R27" i="59" s="1"/>
  <c r="Q4" i="59"/>
  <c r="Q27" i="59" s="1"/>
  <c r="P4" i="59"/>
  <c r="P27" i="59" s="1"/>
  <c r="O4" i="59"/>
  <c r="O27" i="59" s="1"/>
  <c r="N4" i="59"/>
  <c r="N27" i="59" s="1"/>
  <c r="M4" i="59"/>
  <c r="M27" i="59" s="1"/>
  <c r="L4" i="59"/>
  <c r="L27" i="59" s="1"/>
  <c r="L30" i="59" s="1"/>
  <c r="K4" i="59"/>
  <c r="K27" i="59" s="1"/>
  <c r="K30" i="59" s="1"/>
  <c r="J4" i="59"/>
  <c r="J27" i="59" s="1"/>
  <c r="I4" i="59"/>
  <c r="I27" i="59" s="1"/>
  <c r="E4" i="59"/>
  <c r="E27" i="59" s="1"/>
  <c r="D4" i="59"/>
  <c r="H3" i="59"/>
  <c r="Z2" i="59"/>
  <c r="Z20" i="59" s="1"/>
  <c r="Y2" i="59"/>
  <c r="Y20" i="59" s="1"/>
  <c r="X2" i="59"/>
  <c r="X20" i="59" s="1"/>
  <c r="W2" i="59"/>
  <c r="W20" i="59" s="1"/>
  <c r="V2" i="59"/>
  <c r="V20" i="59" s="1"/>
  <c r="U2" i="59"/>
  <c r="U20" i="59" s="1"/>
  <c r="T2" i="59"/>
  <c r="T20" i="59" s="1"/>
  <c r="S2" i="59"/>
  <c r="S20" i="59" s="1"/>
  <c r="R2" i="59"/>
  <c r="R20" i="59" s="1"/>
  <c r="Q2" i="59"/>
  <c r="Q20" i="59" s="1"/>
  <c r="P2" i="59"/>
  <c r="P20" i="59" s="1"/>
  <c r="O2" i="59"/>
  <c r="O20" i="59" s="1"/>
  <c r="N2" i="59"/>
  <c r="N20" i="59" s="1"/>
  <c r="M2" i="59"/>
  <c r="M20" i="59" s="1"/>
  <c r="L2" i="59"/>
  <c r="L20" i="59" s="1"/>
  <c r="K2" i="59"/>
  <c r="K20" i="59" s="1"/>
  <c r="J2" i="59"/>
  <c r="J20" i="59" s="1"/>
  <c r="I2" i="59"/>
  <c r="I20" i="59" s="1"/>
  <c r="E2" i="59"/>
  <c r="E20" i="59" s="1"/>
  <c r="D2" i="59"/>
  <c r="S37" i="58"/>
  <c r="R37" i="58"/>
  <c r="Q37" i="58"/>
  <c r="P37" i="58"/>
  <c r="O37" i="58"/>
  <c r="N37" i="58"/>
  <c r="M37" i="58"/>
  <c r="L37" i="58"/>
  <c r="K37" i="58"/>
  <c r="J37" i="58"/>
  <c r="I37" i="58"/>
  <c r="H37" i="58"/>
  <c r="E37" i="58"/>
  <c r="D37" i="58"/>
  <c r="S36" i="58"/>
  <c r="R36" i="58"/>
  <c r="Q36" i="58"/>
  <c r="P36" i="58"/>
  <c r="O36" i="58"/>
  <c r="N36" i="58"/>
  <c r="M36" i="58"/>
  <c r="L36" i="58"/>
  <c r="K36" i="58"/>
  <c r="J36" i="58"/>
  <c r="I36" i="58"/>
  <c r="H36" i="58"/>
  <c r="E36" i="58"/>
  <c r="D36" i="58"/>
  <c r="S35" i="58"/>
  <c r="R35" i="58"/>
  <c r="Q35" i="58"/>
  <c r="P35" i="58"/>
  <c r="O35" i="58"/>
  <c r="N35" i="58"/>
  <c r="M35" i="58"/>
  <c r="L35" i="58"/>
  <c r="K35" i="58"/>
  <c r="J35" i="58"/>
  <c r="I35" i="58"/>
  <c r="E35" i="58"/>
  <c r="D35" i="58"/>
  <c r="H35" i="58" s="1"/>
  <c r="S34" i="58"/>
  <c r="R34" i="58"/>
  <c r="Q34" i="58"/>
  <c r="P34" i="58"/>
  <c r="O34" i="58"/>
  <c r="N34" i="58"/>
  <c r="M34" i="58"/>
  <c r="L34" i="58"/>
  <c r="K34" i="58"/>
  <c r="J34" i="58"/>
  <c r="I34" i="58"/>
  <c r="E34" i="58"/>
  <c r="D34" i="58"/>
  <c r="H34" i="58" s="1"/>
  <c r="S33" i="58"/>
  <c r="R33" i="58"/>
  <c r="Q33" i="58"/>
  <c r="P33" i="58"/>
  <c r="O33" i="58"/>
  <c r="N33" i="58"/>
  <c r="M33" i="58"/>
  <c r="L33" i="58"/>
  <c r="K33" i="58"/>
  <c r="J33" i="58"/>
  <c r="I33" i="58"/>
  <c r="E33" i="58"/>
  <c r="D33" i="58"/>
  <c r="H33" i="58" s="1"/>
  <c r="S32" i="58"/>
  <c r="R32" i="58"/>
  <c r="Q32" i="58"/>
  <c r="P32" i="58"/>
  <c r="O32" i="58"/>
  <c r="N32" i="58"/>
  <c r="M32" i="58"/>
  <c r="L32" i="58"/>
  <c r="K32" i="58"/>
  <c r="J32" i="58"/>
  <c r="I32" i="58"/>
  <c r="E32" i="58"/>
  <c r="D32" i="58"/>
  <c r="H32" i="58" s="1"/>
  <c r="S25" i="58"/>
  <c r="R25" i="58"/>
  <c r="Q25" i="58"/>
  <c r="P25" i="58"/>
  <c r="O25" i="58"/>
  <c r="N25" i="58"/>
  <c r="M25" i="58"/>
  <c r="L25" i="58"/>
  <c r="L29" i="58" s="1"/>
  <c r="K25" i="58"/>
  <c r="K29" i="58" s="1"/>
  <c r="J25" i="58"/>
  <c r="I25" i="58"/>
  <c r="E25" i="58"/>
  <c r="D25" i="58"/>
  <c r="H25" i="58" s="1"/>
  <c r="H29" i="58" s="1"/>
  <c r="S21" i="58"/>
  <c r="R21" i="58"/>
  <c r="Q21" i="58"/>
  <c r="P21" i="58"/>
  <c r="O21" i="58"/>
  <c r="N21" i="58"/>
  <c r="M21" i="58"/>
  <c r="L21" i="58"/>
  <c r="K21" i="58"/>
  <c r="J21" i="58"/>
  <c r="I21" i="58"/>
  <c r="E21" i="58"/>
  <c r="D21" i="58"/>
  <c r="H21" i="58" s="1"/>
  <c r="S16" i="58"/>
  <c r="R16" i="58"/>
  <c r="Q16" i="58"/>
  <c r="P16" i="58"/>
  <c r="O16" i="58"/>
  <c r="N16" i="58"/>
  <c r="M16" i="58"/>
  <c r="L16" i="58"/>
  <c r="K16" i="58"/>
  <c r="J16" i="58"/>
  <c r="I16" i="58"/>
  <c r="E16" i="58"/>
  <c r="D16" i="58"/>
  <c r="H16" i="58" s="1"/>
  <c r="S15" i="58"/>
  <c r="R15" i="58"/>
  <c r="Q15" i="58"/>
  <c r="P15" i="58"/>
  <c r="O15" i="58"/>
  <c r="N15" i="58"/>
  <c r="M15" i="58"/>
  <c r="L15" i="58"/>
  <c r="K15" i="58"/>
  <c r="J15" i="58"/>
  <c r="I15" i="58"/>
  <c r="E15" i="58"/>
  <c r="D15" i="58"/>
  <c r="H15" i="58" s="1"/>
  <c r="S14" i="58"/>
  <c r="R14" i="58"/>
  <c r="Q14" i="58"/>
  <c r="P14" i="58"/>
  <c r="O14" i="58"/>
  <c r="N14" i="58"/>
  <c r="M14" i="58"/>
  <c r="L14" i="58"/>
  <c r="K14" i="58"/>
  <c r="J14" i="58"/>
  <c r="I14" i="58"/>
  <c r="E14" i="58"/>
  <c r="D14" i="58"/>
  <c r="H14" i="58" s="1"/>
  <c r="S13" i="58"/>
  <c r="R13" i="58"/>
  <c r="Q13" i="58"/>
  <c r="P13" i="58"/>
  <c r="O13" i="58"/>
  <c r="N13" i="58"/>
  <c r="M13" i="58"/>
  <c r="L13" i="58"/>
  <c r="K13" i="58"/>
  <c r="J13" i="58"/>
  <c r="I13" i="58"/>
  <c r="E13" i="58"/>
  <c r="D13" i="58"/>
  <c r="H13" i="58" s="1"/>
  <c r="S12" i="58"/>
  <c r="R12" i="58"/>
  <c r="Q12" i="58"/>
  <c r="P12" i="58"/>
  <c r="O12" i="58"/>
  <c r="N12" i="58"/>
  <c r="M12" i="58"/>
  <c r="L12" i="58"/>
  <c r="K12" i="58"/>
  <c r="J12" i="58"/>
  <c r="I12" i="58"/>
  <c r="E12" i="58"/>
  <c r="D12" i="58"/>
  <c r="H12" i="58" s="1"/>
  <c r="S11" i="58"/>
  <c r="R11" i="58"/>
  <c r="Q11" i="58"/>
  <c r="P11" i="58"/>
  <c r="O11" i="58"/>
  <c r="N11" i="58"/>
  <c r="M11" i="58"/>
  <c r="L11" i="58"/>
  <c r="K11" i="58"/>
  <c r="J11" i="58"/>
  <c r="I11" i="58"/>
  <c r="E11" i="58"/>
  <c r="D11" i="58"/>
  <c r="H11" i="58" s="1"/>
  <c r="S9" i="58"/>
  <c r="R9" i="58"/>
  <c r="Q9" i="58"/>
  <c r="P9" i="58"/>
  <c r="O9" i="58"/>
  <c r="N9" i="58"/>
  <c r="M9" i="58"/>
  <c r="L9" i="58"/>
  <c r="K9" i="58"/>
  <c r="J9" i="58"/>
  <c r="I9" i="58"/>
  <c r="E9" i="58"/>
  <c r="D9" i="58"/>
  <c r="S8" i="58"/>
  <c r="R8" i="58"/>
  <c r="Q8" i="58"/>
  <c r="P8" i="58"/>
  <c r="O8" i="58"/>
  <c r="N8" i="58"/>
  <c r="M8" i="58"/>
  <c r="L8" i="58"/>
  <c r="K8" i="58"/>
  <c r="J8" i="58"/>
  <c r="I8" i="58"/>
  <c r="E8" i="58"/>
  <c r="D8" i="58"/>
  <c r="H8" i="58" s="1"/>
  <c r="S7" i="58"/>
  <c r="R7" i="58"/>
  <c r="Q7" i="58"/>
  <c r="P7" i="58"/>
  <c r="O7" i="58"/>
  <c r="N7" i="58"/>
  <c r="M7" i="58"/>
  <c r="L7" i="58"/>
  <c r="K7" i="58"/>
  <c r="J7" i="58"/>
  <c r="I7" i="58"/>
  <c r="E7" i="58"/>
  <c r="D7" i="58"/>
  <c r="H7" i="58" s="1"/>
  <c r="S6" i="58"/>
  <c r="R6" i="58"/>
  <c r="Q6" i="58"/>
  <c r="P6" i="58"/>
  <c r="O6" i="58"/>
  <c r="N6" i="58"/>
  <c r="M6" i="58"/>
  <c r="L6" i="58"/>
  <c r="K6" i="58"/>
  <c r="J6" i="58"/>
  <c r="I6" i="58"/>
  <c r="E6" i="58"/>
  <c r="D6" i="58"/>
  <c r="H6" i="58" s="1"/>
  <c r="S5" i="58"/>
  <c r="S23" i="58" s="1"/>
  <c r="R5" i="58"/>
  <c r="R23" i="58" s="1"/>
  <c r="Q5" i="58"/>
  <c r="Q23" i="58" s="1"/>
  <c r="P5" i="58"/>
  <c r="P23" i="58" s="1"/>
  <c r="O5" i="58"/>
  <c r="O23" i="58" s="1"/>
  <c r="N5" i="58"/>
  <c r="N23" i="58" s="1"/>
  <c r="M5" i="58"/>
  <c r="M23" i="58" s="1"/>
  <c r="L5" i="58"/>
  <c r="L23" i="58" s="1"/>
  <c r="K5" i="58"/>
  <c r="K23" i="58" s="1"/>
  <c r="J5" i="58"/>
  <c r="J23" i="58" s="1"/>
  <c r="I5" i="58"/>
  <c r="I23" i="58" s="1"/>
  <c r="E5" i="58"/>
  <c r="E23" i="58" s="1"/>
  <c r="D5" i="58"/>
  <c r="S4" i="58"/>
  <c r="S27" i="58" s="1"/>
  <c r="R4" i="58"/>
  <c r="R27" i="58" s="1"/>
  <c r="Q4" i="58"/>
  <c r="Q27" i="58" s="1"/>
  <c r="P4" i="58"/>
  <c r="P27" i="58" s="1"/>
  <c r="O4" i="58"/>
  <c r="O27" i="58" s="1"/>
  <c r="N4" i="58"/>
  <c r="N27" i="58" s="1"/>
  <c r="M4" i="58"/>
  <c r="M27" i="58" s="1"/>
  <c r="L4" i="58"/>
  <c r="L27" i="58" s="1"/>
  <c r="L30" i="58" s="1"/>
  <c r="K4" i="58"/>
  <c r="K27" i="58" s="1"/>
  <c r="K30" i="58" s="1"/>
  <c r="J4" i="58"/>
  <c r="J27" i="58" s="1"/>
  <c r="I4" i="58"/>
  <c r="I27" i="58" s="1"/>
  <c r="E4" i="58"/>
  <c r="E27" i="58" s="1"/>
  <c r="D4" i="58"/>
  <c r="H3" i="58"/>
  <c r="S2" i="58"/>
  <c r="S20" i="58" s="1"/>
  <c r="R2" i="58"/>
  <c r="R20" i="58" s="1"/>
  <c r="Q2" i="58"/>
  <c r="Q20" i="58" s="1"/>
  <c r="P2" i="58"/>
  <c r="P20" i="58" s="1"/>
  <c r="O2" i="58"/>
  <c r="O20" i="58" s="1"/>
  <c r="N2" i="58"/>
  <c r="N20" i="58" s="1"/>
  <c r="M2" i="58"/>
  <c r="M20" i="58" s="1"/>
  <c r="L2" i="58"/>
  <c r="L20" i="58" s="1"/>
  <c r="K2" i="58"/>
  <c r="K20" i="58" s="1"/>
  <c r="J2" i="58"/>
  <c r="J20" i="58" s="1"/>
  <c r="I2" i="58"/>
  <c r="I20" i="58" s="1"/>
  <c r="E2" i="58"/>
  <c r="E20" i="58" s="1"/>
  <c r="D2" i="58"/>
  <c r="Z37" i="57"/>
  <c r="Y37" i="57"/>
  <c r="X37" i="57"/>
  <c r="W37" i="57"/>
  <c r="V37" i="57"/>
  <c r="U37" i="57"/>
  <c r="T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E37" i="57"/>
  <c r="D37" i="57"/>
  <c r="Z36" i="57"/>
  <c r="Y36" i="57"/>
  <c r="X36" i="57"/>
  <c r="W36" i="57"/>
  <c r="V36" i="57"/>
  <c r="U36" i="57"/>
  <c r="T36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E36" i="57"/>
  <c r="D36" i="57"/>
  <c r="Z35" i="57"/>
  <c r="Y35" i="57"/>
  <c r="X35" i="57"/>
  <c r="W35" i="57"/>
  <c r="V35" i="57"/>
  <c r="U35" i="57"/>
  <c r="T35" i="57"/>
  <c r="S35" i="57"/>
  <c r="R35" i="57"/>
  <c r="Q35" i="57"/>
  <c r="P35" i="57"/>
  <c r="O35" i="57"/>
  <c r="N35" i="57"/>
  <c r="M35" i="57"/>
  <c r="L35" i="57"/>
  <c r="K35" i="57"/>
  <c r="J35" i="57"/>
  <c r="I35" i="57"/>
  <c r="E35" i="57"/>
  <c r="D35" i="57"/>
  <c r="H35" i="57" s="1"/>
  <c r="Z34" i="57"/>
  <c r="Y34" i="57"/>
  <c r="X34" i="57"/>
  <c r="W34" i="57"/>
  <c r="V34" i="57"/>
  <c r="U34" i="57"/>
  <c r="T34" i="57"/>
  <c r="S34" i="57"/>
  <c r="R34" i="57"/>
  <c r="Q34" i="57"/>
  <c r="P34" i="57"/>
  <c r="O34" i="57"/>
  <c r="N34" i="57"/>
  <c r="M34" i="57"/>
  <c r="L34" i="57"/>
  <c r="K34" i="57"/>
  <c r="J34" i="57"/>
  <c r="I34" i="57"/>
  <c r="E34" i="57"/>
  <c r="D34" i="57"/>
  <c r="H34" i="57" s="1"/>
  <c r="Z33" i="57"/>
  <c r="Y33" i="57"/>
  <c r="X33" i="57"/>
  <c r="W33" i="57"/>
  <c r="V33" i="57"/>
  <c r="U33" i="57"/>
  <c r="T33" i="57"/>
  <c r="S33" i="57"/>
  <c r="R33" i="57"/>
  <c r="Q33" i="57"/>
  <c r="P33" i="57"/>
  <c r="O33" i="57"/>
  <c r="N33" i="57"/>
  <c r="M33" i="57"/>
  <c r="L33" i="57"/>
  <c r="K33" i="57"/>
  <c r="J33" i="57"/>
  <c r="I33" i="57"/>
  <c r="E33" i="57"/>
  <c r="D33" i="57"/>
  <c r="H33" i="57" s="1"/>
  <c r="Z32" i="57"/>
  <c r="Y32" i="57"/>
  <c r="X32" i="57"/>
  <c r="W32" i="57"/>
  <c r="V32" i="57"/>
  <c r="U32" i="57"/>
  <c r="T32" i="57"/>
  <c r="S32" i="57"/>
  <c r="R32" i="57"/>
  <c r="Q32" i="57"/>
  <c r="P32" i="57"/>
  <c r="O32" i="57"/>
  <c r="N32" i="57"/>
  <c r="M32" i="57"/>
  <c r="L32" i="57"/>
  <c r="K32" i="57"/>
  <c r="J32" i="57"/>
  <c r="I32" i="57"/>
  <c r="E32" i="57"/>
  <c r="D32" i="57"/>
  <c r="H32" i="57" s="1"/>
  <c r="Z25" i="57"/>
  <c r="Y25" i="57"/>
  <c r="X25" i="57"/>
  <c r="W25" i="57"/>
  <c r="V25" i="57"/>
  <c r="U25" i="57"/>
  <c r="T25" i="57"/>
  <c r="S25" i="57"/>
  <c r="R25" i="57"/>
  <c r="Q25" i="57"/>
  <c r="P25" i="57"/>
  <c r="O25" i="57"/>
  <c r="N25" i="57"/>
  <c r="M25" i="57"/>
  <c r="L25" i="57"/>
  <c r="L29" i="57" s="1"/>
  <c r="K25" i="57"/>
  <c r="K29" i="57" s="1"/>
  <c r="J25" i="57"/>
  <c r="I25" i="57"/>
  <c r="E25" i="57"/>
  <c r="D25" i="57"/>
  <c r="H25" i="57" s="1"/>
  <c r="H29" i="57" s="1"/>
  <c r="Z21" i="57"/>
  <c r="Y21" i="57"/>
  <c r="X21" i="57"/>
  <c r="W21" i="57"/>
  <c r="V21" i="57"/>
  <c r="U21" i="57"/>
  <c r="T21" i="57"/>
  <c r="S21" i="57"/>
  <c r="R21" i="57"/>
  <c r="Q21" i="57"/>
  <c r="P21" i="57"/>
  <c r="O21" i="57"/>
  <c r="N21" i="57"/>
  <c r="M21" i="57"/>
  <c r="L21" i="57"/>
  <c r="K21" i="57"/>
  <c r="J21" i="57"/>
  <c r="I21" i="57"/>
  <c r="E21" i="57"/>
  <c r="D21" i="57"/>
  <c r="H21" i="57" s="1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E16" i="57"/>
  <c r="D16" i="57"/>
  <c r="H16" i="57" s="1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E15" i="57"/>
  <c r="D15" i="57"/>
  <c r="H15" i="57" s="1"/>
  <c r="Z14" i="57"/>
  <c r="Y14" i="57"/>
  <c r="X14" i="57"/>
  <c r="W14" i="57"/>
  <c r="V14" i="57"/>
  <c r="U14" i="57"/>
  <c r="T14" i="57"/>
  <c r="S14" i="57"/>
  <c r="R14" i="57"/>
  <c r="Q14" i="57"/>
  <c r="P14" i="57"/>
  <c r="O14" i="57"/>
  <c r="N14" i="57"/>
  <c r="M14" i="57"/>
  <c r="L14" i="57"/>
  <c r="K14" i="57"/>
  <c r="J14" i="57"/>
  <c r="I14" i="57"/>
  <c r="E14" i="57"/>
  <c r="D14" i="57"/>
  <c r="H14" i="57" s="1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E13" i="57"/>
  <c r="D13" i="57"/>
  <c r="H13" i="57" s="1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E12" i="57"/>
  <c r="D12" i="57"/>
  <c r="H12" i="57" s="1"/>
  <c r="Z11" i="57"/>
  <c r="Y11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E11" i="57"/>
  <c r="D11" i="57"/>
  <c r="H11" i="57" s="1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E9" i="57"/>
  <c r="D9" i="57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E8" i="57"/>
  <c r="D8" i="57"/>
  <c r="H8" i="57" s="1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E7" i="57"/>
  <c r="D7" i="57"/>
  <c r="H7" i="57" s="1"/>
  <c r="Z6" i="57"/>
  <c r="Y6" i="57"/>
  <c r="X6" i="57"/>
  <c r="W6" i="57"/>
  <c r="V6" i="57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E6" i="57"/>
  <c r="D6" i="57"/>
  <c r="H6" i="57" s="1"/>
  <c r="Z5" i="57"/>
  <c r="Z23" i="57" s="1"/>
  <c r="Y5" i="57"/>
  <c r="Y23" i="57" s="1"/>
  <c r="X5" i="57"/>
  <c r="X23" i="57" s="1"/>
  <c r="W5" i="57"/>
  <c r="W23" i="57" s="1"/>
  <c r="V5" i="57"/>
  <c r="V23" i="57" s="1"/>
  <c r="U5" i="57"/>
  <c r="U23" i="57" s="1"/>
  <c r="T5" i="57"/>
  <c r="T23" i="57" s="1"/>
  <c r="S5" i="57"/>
  <c r="S23" i="57" s="1"/>
  <c r="R5" i="57"/>
  <c r="R23" i="57" s="1"/>
  <c r="Q5" i="57"/>
  <c r="Q23" i="57" s="1"/>
  <c r="P5" i="57"/>
  <c r="P23" i="57" s="1"/>
  <c r="O5" i="57"/>
  <c r="O23" i="57" s="1"/>
  <c r="N5" i="57"/>
  <c r="N23" i="57" s="1"/>
  <c r="M5" i="57"/>
  <c r="M23" i="57" s="1"/>
  <c r="L5" i="57"/>
  <c r="L23" i="57" s="1"/>
  <c r="K5" i="57"/>
  <c r="K23" i="57" s="1"/>
  <c r="J5" i="57"/>
  <c r="J23" i="57" s="1"/>
  <c r="I5" i="57"/>
  <c r="I23" i="57" s="1"/>
  <c r="E5" i="57"/>
  <c r="E23" i="57" s="1"/>
  <c r="D5" i="57"/>
  <c r="Z4" i="57"/>
  <c r="Z27" i="57" s="1"/>
  <c r="Y4" i="57"/>
  <c r="Y27" i="57" s="1"/>
  <c r="X4" i="57"/>
  <c r="X27" i="57" s="1"/>
  <c r="W4" i="57"/>
  <c r="W27" i="57" s="1"/>
  <c r="V4" i="57"/>
  <c r="V27" i="57" s="1"/>
  <c r="U4" i="57"/>
  <c r="U27" i="57" s="1"/>
  <c r="T4" i="57"/>
  <c r="T27" i="57" s="1"/>
  <c r="S4" i="57"/>
  <c r="S27" i="57" s="1"/>
  <c r="R4" i="57"/>
  <c r="R27" i="57" s="1"/>
  <c r="Q4" i="57"/>
  <c r="Q27" i="57" s="1"/>
  <c r="P4" i="57"/>
  <c r="P27" i="57" s="1"/>
  <c r="O4" i="57"/>
  <c r="O27" i="57" s="1"/>
  <c r="N4" i="57"/>
  <c r="N27" i="57" s="1"/>
  <c r="M4" i="57"/>
  <c r="M27" i="57" s="1"/>
  <c r="L4" i="57"/>
  <c r="L27" i="57" s="1"/>
  <c r="L30" i="57" s="1"/>
  <c r="K4" i="57"/>
  <c r="K27" i="57" s="1"/>
  <c r="K30" i="57" s="1"/>
  <c r="J4" i="57"/>
  <c r="J27" i="57" s="1"/>
  <c r="I4" i="57"/>
  <c r="I27" i="57" s="1"/>
  <c r="E4" i="57"/>
  <c r="E27" i="57" s="1"/>
  <c r="D4" i="57"/>
  <c r="H3" i="57"/>
  <c r="Z2" i="57"/>
  <c r="Z20" i="57" s="1"/>
  <c r="Y2" i="57"/>
  <c r="Y20" i="57" s="1"/>
  <c r="X2" i="57"/>
  <c r="X20" i="57" s="1"/>
  <c r="W2" i="57"/>
  <c r="W20" i="57" s="1"/>
  <c r="V2" i="57"/>
  <c r="V20" i="57" s="1"/>
  <c r="U2" i="57"/>
  <c r="U20" i="57" s="1"/>
  <c r="T2" i="57"/>
  <c r="T20" i="57" s="1"/>
  <c r="S2" i="57"/>
  <c r="S20" i="57" s="1"/>
  <c r="R2" i="57"/>
  <c r="R20" i="57" s="1"/>
  <c r="Q2" i="57"/>
  <c r="Q20" i="57" s="1"/>
  <c r="P2" i="57"/>
  <c r="P20" i="57" s="1"/>
  <c r="O2" i="57"/>
  <c r="O20" i="57" s="1"/>
  <c r="N2" i="57"/>
  <c r="N20" i="57" s="1"/>
  <c r="M2" i="57"/>
  <c r="M20" i="57" s="1"/>
  <c r="L2" i="57"/>
  <c r="L20" i="57" s="1"/>
  <c r="K2" i="57"/>
  <c r="K20" i="57" s="1"/>
  <c r="J2" i="57"/>
  <c r="J20" i="57" s="1"/>
  <c r="I2" i="57"/>
  <c r="I20" i="57" s="1"/>
  <c r="E2" i="57"/>
  <c r="E20" i="57" s="1"/>
  <c r="D2" i="57"/>
  <c r="Z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E37" i="56"/>
  <c r="D37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E36" i="56"/>
  <c r="D36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E35" i="56"/>
  <c r="D35" i="56"/>
  <c r="H35" i="56" s="1"/>
  <c r="Z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E34" i="56"/>
  <c r="D34" i="56"/>
  <c r="H34" i="56" s="1"/>
  <c r="Z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E33" i="56"/>
  <c r="D33" i="56"/>
  <c r="H33" i="56" s="1"/>
  <c r="Z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E32" i="56"/>
  <c r="D32" i="56"/>
  <c r="H32" i="56" s="1"/>
  <c r="Z25" i="56"/>
  <c r="Y25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L29" i="56" s="1"/>
  <c r="K25" i="56"/>
  <c r="K29" i="56" s="1"/>
  <c r="J25" i="56"/>
  <c r="I25" i="56"/>
  <c r="E25" i="56"/>
  <c r="D25" i="56"/>
  <c r="H25" i="56" s="1"/>
  <c r="H29" i="56" s="1"/>
  <c r="Z21" i="56"/>
  <c r="Y21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E21" i="56"/>
  <c r="D21" i="56"/>
  <c r="H21" i="56" s="1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E16" i="56"/>
  <c r="D16" i="56"/>
  <c r="H16" i="56" s="1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E15" i="56"/>
  <c r="D15" i="56"/>
  <c r="H15" i="56" s="1"/>
  <c r="Z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E14" i="56"/>
  <c r="D14" i="56"/>
  <c r="H14" i="56" s="1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E13" i="56"/>
  <c r="D13" i="56"/>
  <c r="H13" i="56" s="1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E12" i="56"/>
  <c r="D12" i="56"/>
  <c r="H12" i="56" s="1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E11" i="56"/>
  <c r="D11" i="56"/>
  <c r="H11" i="56" s="1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E9" i="56"/>
  <c r="D9" i="56"/>
  <c r="Z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E8" i="56"/>
  <c r="D8" i="56"/>
  <c r="H8" i="56" s="1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E7" i="56"/>
  <c r="D7" i="56"/>
  <c r="H7" i="56" s="1"/>
  <c r="Z6" i="56"/>
  <c r="Y6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E6" i="56"/>
  <c r="D6" i="56"/>
  <c r="H6" i="56" s="1"/>
  <c r="Z5" i="56"/>
  <c r="Z23" i="56" s="1"/>
  <c r="Y5" i="56"/>
  <c r="Y23" i="56" s="1"/>
  <c r="X5" i="56"/>
  <c r="X23" i="56" s="1"/>
  <c r="W5" i="56"/>
  <c r="W23" i="56" s="1"/>
  <c r="V5" i="56"/>
  <c r="V23" i="56" s="1"/>
  <c r="U5" i="56"/>
  <c r="U23" i="56" s="1"/>
  <c r="T5" i="56"/>
  <c r="T23" i="56" s="1"/>
  <c r="S5" i="56"/>
  <c r="S23" i="56" s="1"/>
  <c r="R5" i="56"/>
  <c r="R23" i="56" s="1"/>
  <c r="Q5" i="56"/>
  <c r="Q23" i="56" s="1"/>
  <c r="P5" i="56"/>
  <c r="P23" i="56" s="1"/>
  <c r="O5" i="56"/>
  <c r="O23" i="56" s="1"/>
  <c r="N5" i="56"/>
  <c r="N23" i="56" s="1"/>
  <c r="M5" i="56"/>
  <c r="M23" i="56" s="1"/>
  <c r="L5" i="56"/>
  <c r="L23" i="56" s="1"/>
  <c r="K5" i="56"/>
  <c r="K23" i="56" s="1"/>
  <c r="J5" i="56"/>
  <c r="J23" i="56" s="1"/>
  <c r="I5" i="56"/>
  <c r="I23" i="56" s="1"/>
  <c r="E5" i="56"/>
  <c r="E23" i="56" s="1"/>
  <c r="D5" i="56"/>
  <c r="Z4" i="56"/>
  <c r="Z27" i="56" s="1"/>
  <c r="Y4" i="56"/>
  <c r="Y27" i="56" s="1"/>
  <c r="X4" i="56"/>
  <c r="X27" i="56" s="1"/>
  <c r="W4" i="56"/>
  <c r="W27" i="56" s="1"/>
  <c r="V4" i="56"/>
  <c r="V27" i="56" s="1"/>
  <c r="U4" i="56"/>
  <c r="U27" i="56" s="1"/>
  <c r="T4" i="56"/>
  <c r="T27" i="56" s="1"/>
  <c r="S4" i="56"/>
  <c r="S27" i="56" s="1"/>
  <c r="R4" i="56"/>
  <c r="R27" i="56" s="1"/>
  <c r="Q4" i="56"/>
  <c r="Q27" i="56" s="1"/>
  <c r="P4" i="56"/>
  <c r="P27" i="56" s="1"/>
  <c r="O4" i="56"/>
  <c r="O27" i="56" s="1"/>
  <c r="N4" i="56"/>
  <c r="N27" i="56" s="1"/>
  <c r="M4" i="56"/>
  <c r="M27" i="56" s="1"/>
  <c r="L4" i="56"/>
  <c r="L27" i="56" s="1"/>
  <c r="L30" i="56" s="1"/>
  <c r="K4" i="56"/>
  <c r="K27" i="56" s="1"/>
  <c r="K30" i="56" s="1"/>
  <c r="J4" i="56"/>
  <c r="J27" i="56" s="1"/>
  <c r="I4" i="56"/>
  <c r="I27" i="56" s="1"/>
  <c r="E4" i="56"/>
  <c r="E27" i="56" s="1"/>
  <c r="D4" i="56"/>
  <c r="H3" i="56"/>
  <c r="Z2" i="56"/>
  <c r="Z20" i="56" s="1"/>
  <c r="Y2" i="56"/>
  <c r="Y20" i="56" s="1"/>
  <c r="X2" i="56"/>
  <c r="X20" i="56" s="1"/>
  <c r="W2" i="56"/>
  <c r="W20" i="56" s="1"/>
  <c r="V2" i="56"/>
  <c r="V20" i="56" s="1"/>
  <c r="U2" i="56"/>
  <c r="U20" i="56" s="1"/>
  <c r="T2" i="56"/>
  <c r="T20" i="56" s="1"/>
  <c r="S2" i="56"/>
  <c r="S20" i="56" s="1"/>
  <c r="R2" i="56"/>
  <c r="R20" i="56" s="1"/>
  <c r="Q2" i="56"/>
  <c r="Q20" i="56" s="1"/>
  <c r="P2" i="56"/>
  <c r="P20" i="56" s="1"/>
  <c r="O2" i="56"/>
  <c r="O20" i="56" s="1"/>
  <c r="N2" i="56"/>
  <c r="N20" i="56" s="1"/>
  <c r="M2" i="56"/>
  <c r="M20" i="56" s="1"/>
  <c r="L2" i="56"/>
  <c r="L20" i="56" s="1"/>
  <c r="K2" i="56"/>
  <c r="K20" i="56" s="1"/>
  <c r="J2" i="56"/>
  <c r="J20" i="56" s="1"/>
  <c r="I2" i="56"/>
  <c r="I20" i="56" s="1"/>
  <c r="E2" i="56"/>
  <c r="E20" i="56" s="1"/>
  <c r="D2" i="56"/>
  <c r="AA37" i="55"/>
  <c r="Z37" i="55"/>
  <c r="Y37" i="55"/>
  <c r="X37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E37" i="55"/>
  <c r="D37" i="55"/>
  <c r="AA36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E36" i="55"/>
  <c r="D36" i="55"/>
  <c r="AA35" i="55"/>
  <c r="Z35" i="55"/>
  <c r="Y35" i="55"/>
  <c r="X35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E35" i="55"/>
  <c r="D35" i="55"/>
  <c r="H35" i="55" s="1"/>
  <c r="AA34" i="55"/>
  <c r="Z34" i="55"/>
  <c r="Y34" i="55"/>
  <c r="X34" i="55"/>
  <c r="W34" i="55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E34" i="55"/>
  <c r="D34" i="55"/>
  <c r="H34" i="55" s="1"/>
  <c r="AA33" i="55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E33" i="55"/>
  <c r="D33" i="55"/>
  <c r="H33" i="55" s="1"/>
  <c r="AA32" i="55"/>
  <c r="Z32" i="55"/>
  <c r="Y32" i="55"/>
  <c r="X32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E32" i="55"/>
  <c r="D32" i="55"/>
  <c r="H32" i="55" s="1"/>
  <c r="AA25" i="55"/>
  <c r="Z25" i="55"/>
  <c r="Y25" i="55"/>
  <c r="X25" i="55"/>
  <c r="W25" i="55"/>
  <c r="V25" i="55"/>
  <c r="U25" i="55"/>
  <c r="T25" i="55"/>
  <c r="S25" i="55"/>
  <c r="R25" i="55"/>
  <c r="Q25" i="55"/>
  <c r="P25" i="55"/>
  <c r="O25" i="55"/>
  <c r="N25" i="55"/>
  <c r="M25" i="55"/>
  <c r="L25" i="55"/>
  <c r="L29" i="55" s="1"/>
  <c r="K25" i="55"/>
  <c r="K29" i="55" s="1"/>
  <c r="J25" i="55"/>
  <c r="I25" i="55"/>
  <c r="E25" i="55"/>
  <c r="D25" i="55"/>
  <c r="H25" i="55" s="1"/>
  <c r="H29" i="55" s="1"/>
  <c r="AA21" i="55"/>
  <c r="Z21" i="55"/>
  <c r="Y21" i="55"/>
  <c r="X21" i="55"/>
  <c r="W21" i="55"/>
  <c r="V21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E21" i="55"/>
  <c r="D21" i="55"/>
  <c r="H21" i="55" s="1"/>
  <c r="AA16" i="55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E16" i="55"/>
  <c r="D16" i="55"/>
  <c r="H16" i="55" s="1"/>
  <c r="AA15" i="55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E15" i="55"/>
  <c r="D15" i="55"/>
  <c r="H15" i="55" s="1"/>
  <c r="AA14" i="55"/>
  <c r="Z14" i="55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E14" i="55"/>
  <c r="D14" i="55"/>
  <c r="H14" i="55" s="1"/>
  <c r="AA13" i="55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E13" i="55"/>
  <c r="D13" i="55"/>
  <c r="H13" i="55" s="1"/>
  <c r="AA12" i="55"/>
  <c r="Z12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E12" i="55"/>
  <c r="D12" i="55"/>
  <c r="H12" i="55" s="1"/>
  <c r="AA11" i="55"/>
  <c r="Z11" i="55"/>
  <c r="Y11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E11" i="55"/>
  <c r="D11" i="55"/>
  <c r="H11" i="55" s="1"/>
  <c r="AA9" i="55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E9" i="55"/>
  <c r="D9" i="55"/>
  <c r="AA8" i="55"/>
  <c r="Z8" i="55"/>
  <c r="Y8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E8" i="55"/>
  <c r="D8" i="55"/>
  <c r="H8" i="55" s="1"/>
  <c r="AA7" i="55"/>
  <c r="Z7" i="55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E7" i="55"/>
  <c r="D7" i="55"/>
  <c r="H7" i="55" s="1"/>
  <c r="AA6" i="55"/>
  <c r="Z6" i="55"/>
  <c r="Y6" i="55"/>
  <c r="X6" i="55"/>
  <c r="W6" i="55"/>
  <c r="V6" i="55"/>
  <c r="U6" i="55"/>
  <c r="T6" i="55"/>
  <c r="S6" i="55"/>
  <c r="R6" i="55"/>
  <c r="Q6" i="55"/>
  <c r="P6" i="55"/>
  <c r="O6" i="55"/>
  <c r="N6" i="55"/>
  <c r="M6" i="55"/>
  <c r="L6" i="55"/>
  <c r="K6" i="55"/>
  <c r="J6" i="55"/>
  <c r="I6" i="55"/>
  <c r="E6" i="55"/>
  <c r="D6" i="55"/>
  <c r="H6" i="55" s="1"/>
  <c r="AA5" i="55"/>
  <c r="AA23" i="55" s="1"/>
  <c r="Z5" i="55"/>
  <c r="Z23" i="55" s="1"/>
  <c r="Y5" i="55"/>
  <c r="Y23" i="55" s="1"/>
  <c r="X5" i="55"/>
  <c r="X23" i="55" s="1"/>
  <c r="W5" i="55"/>
  <c r="W23" i="55" s="1"/>
  <c r="V5" i="55"/>
  <c r="V23" i="55" s="1"/>
  <c r="U5" i="55"/>
  <c r="U23" i="55" s="1"/>
  <c r="T5" i="55"/>
  <c r="T23" i="55" s="1"/>
  <c r="S5" i="55"/>
  <c r="S23" i="55" s="1"/>
  <c r="R5" i="55"/>
  <c r="R23" i="55" s="1"/>
  <c r="Q5" i="55"/>
  <c r="Q23" i="55" s="1"/>
  <c r="P5" i="55"/>
  <c r="P23" i="55" s="1"/>
  <c r="O5" i="55"/>
  <c r="O23" i="55" s="1"/>
  <c r="N5" i="55"/>
  <c r="N23" i="55" s="1"/>
  <c r="M5" i="55"/>
  <c r="M23" i="55" s="1"/>
  <c r="L5" i="55"/>
  <c r="L23" i="55" s="1"/>
  <c r="K5" i="55"/>
  <c r="K23" i="55" s="1"/>
  <c r="J5" i="55"/>
  <c r="J23" i="55" s="1"/>
  <c r="I5" i="55"/>
  <c r="I23" i="55" s="1"/>
  <c r="E5" i="55"/>
  <c r="E23" i="55" s="1"/>
  <c r="D5" i="55"/>
  <c r="AA4" i="55"/>
  <c r="AA27" i="55" s="1"/>
  <c r="Z4" i="55"/>
  <c r="Z27" i="55" s="1"/>
  <c r="Y4" i="55"/>
  <c r="Y27" i="55" s="1"/>
  <c r="X4" i="55"/>
  <c r="X27" i="55" s="1"/>
  <c r="W4" i="55"/>
  <c r="W27" i="55" s="1"/>
  <c r="V4" i="55"/>
  <c r="V27" i="55" s="1"/>
  <c r="U4" i="55"/>
  <c r="U27" i="55" s="1"/>
  <c r="T4" i="55"/>
  <c r="T27" i="55" s="1"/>
  <c r="S4" i="55"/>
  <c r="S27" i="55" s="1"/>
  <c r="R4" i="55"/>
  <c r="R27" i="55" s="1"/>
  <c r="Q4" i="55"/>
  <c r="Q27" i="55" s="1"/>
  <c r="P4" i="55"/>
  <c r="P27" i="55" s="1"/>
  <c r="O4" i="55"/>
  <c r="O27" i="55" s="1"/>
  <c r="N4" i="55"/>
  <c r="N27" i="55" s="1"/>
  <c r="M4" i="55"/>
  <c r="M27" i="55" s="1"/>
  <c r="L4" i="55"/>
  <c r="L27" i="55" s="1"/>
  <c r="L30" i="55" s="1"/>
  <c r="K4" i="55"/>
  <c r="K27" i="55" s="1"/>
  <c r="K30" i="55" s="1"/>
  <c r="J4" i="55"/>
  <c r="J27" i="55" s="1"/>
  <c r="I4" i="55"/>
  <c r="I27" i="55" s="1"/>
  <c r="E4" i="55"/>
  <c r="E27" i="55" s="1"/>
  <c r="D4" i="55"/>
  <c r="H3" i="55"/>
  <c r="AA2" i="55"/>
  <c r="AA20" i="55" s="1"/>
  <c r="Z2" i="55"/>
  <c r="Z20" i="55" s="1"/>
  <c r="Y2" i="55"/>
  <c r="Y20" i="55" s="1"/>
  <c r="X2" i="55"/>
  <c r="X20" i="55" s="1"/>
  <c r="W2" i="55"/>
  <c r="W20" i="55" s="1"/>
  <c r="V2" i="55"/>
  <c r="V20" i="55" s="1"/>
  <c r="U2" i="55"/>
  <c r="U20" i="55" s="1"/>
  <c r="T2" i="55"/>
  <c r="T20" i="55" s="1"/>
  <c r="S2" i="55"/>
  <c r="S20" i="55" s="1"/>
  <c r="R2" i="55"/>
  <c r="R20" i="55" s="1"/>
  <c r="Q2" i="55"/>
  <c r="Q20" i="55" s="1"/>
  <c r="P2" i="55"/>
  <c r="P20" i="55" s="1"/>
  <c r="O2" i="55"/>
  <c r="O20" i="55" s="1"/>
  <c r="N2" i="55"/>
  <c r="N20" i="55" s="1"/>
  <c r="M2" i="55"/>
  <c r="M20" i="55" s="1"/>
  <c r="L2" i="55"/>
  <c r="L20" i="55" s="1"/>
  <c r="K2" i="55"/>
  <c r="K20" i="55" s="1"/>
  <c r="J2" i="55"/>
  <c r="J20" i="55" s="1"/>
  <c r="I2" i="55"/>
  <c r="I20" i="55" s="1"/>
  <c r="E2" i="55"/>
  <c r="E20" i="55" s="1"/>
  <c r="D2" i="55"/>
  <c r="Z37" i="54"/>
  <c r="Y37" i="54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E37" i="54"/>
  <c r="D37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E36" i="54"/>
  <c r="D36" i="54"/>
  <c r="Z35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E35" i="54"/>
  <c r="D35" i="54"/>
  <c r="H35" i="54" s="1"/>
  <c r="Z34" i="54"/>
  <c r="Y34" i="54"/>
  <c r="X34" i="54"/>
  <c r="W34" i="54"/>
  <c r="V34" i="54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E34" i="54"/>
  <c r="D34" i="54"/>
  <c r="H34" i="54" s="1"/>
  <c r="Z33" i="54"/>
  <c r="Y33" i="54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E33" i="54"/>
  <c r="D33" i="54"/>
  <c r="H33" i="54" s="1"/>
  <c r="Z32" i="54"/>
  <c r="Y32" i="54"/>
  <c r="X32" i="54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E32" i="54"/>
  <c r="D32" i="54"/>
  <c r="H32" i="54" s="1"/>
  <c r="Z25" i="54"/>
  <c r="Y25" i="54"/>
  <c r="X25" i="54"/>
  <c r="W25" i="54"/>
  <c r="V25" i="54"/>
  <c r="U25" i="54"/>
  <c r="T25" i="54"/>
  <c r="S25" i="54"/>
  <c r="R25" i="54"/>
  <c r="Q25" i="54"/>
  <c r="P25" i="54"/>
  <c r="O25" i="54"/>
  <c r="N25" i="54"/>
  <c r="M25" i="54"/>
  <c r="L25" i="54"/>
  <c r="L29" i="54" s="1"/>
  <c r="K25" i="54"/>
  <c r="K29" i="54" s="1"/>
  <c r="J25" i="54"/>
  <c r="I25" i="54"/>
  <c r="E25" i="54"/>
  <c r="D25" i="54"/>
  <c r="H25" i="54" s="1"/>
  <c r="H29" i="54" s="1"/>
  <c r="Z21" i="54"/>
  <c r="Y21" i="54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E21" i="54"/>
  <c r="D21" i="54"/>
  <c r="H21" i="54" s="1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E16" i="54"/>
  <c r="D16" i="54"/>
  <c r="H16" i="54" s="1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E15" i="54"/>
  <c r="D15" i="54"/>
  <c r="H15" i="54" s="1"/>
  <c r="Z14" i="54"/>
  <c r="Y14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E14" i="54"/>
  <c r="D14" i="54"/>
  <c r="H14" i="54" s="1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E13" i="54"/>
  <c r="D13" i="54"/>
  <c r="H13" i="54" s="1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E12" i="54"/>
  <c r="D12" i="54"/>
  <c r="H12" i="54" s="1"/>
  <c r="Z11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E11" i="54"/>
  <c r="D11" i="54"/>
  <c r="H11" i="54" s="1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E9" i="54"/>
  <c r="D9" i="54"/>
  <c r="Z8" i="54"/>
  <c r="Y8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E8" i="54"/>
  <c r="D8" i="54"/>
  <c r="H8" i="54" s="1"/>
  <c r="Z7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E7" i="54"/>
  <c r="D7" i="54"/>
  <c r="H7" i="54" s="1"/>
  <c r="Z6" i="54"/>
  <c r="Y6" i="54"/>
  <c r="X6" i="54"/>
  <c r="W6" i="54"/>
  <c r="V6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E6" i="54"/>
  <c r="D6" i="54"/>
  <c r="H6" i="54" s="1"/>
  <c r="Z5" i="54"/>
  <c r="Z23" i="54" s="1"/>
  <c r="Y5" i="54"/>
  <c r="Y23" i="54" s="1"/>
  <c r="X5" i="54"/>
  <c r="X23" i="54" s="1"/>
  <c r="W5" i="54"/>
  <c r="W23" i="54" s="1"/>
  <c r="V5" i="54"/>
  <c r="V23" i="54" s="1"/>
  <c r="U5" i="54"/>
  <c r="U23" i="54" s="1"/>
  <c r="T5" i="54"/>
  <c r="T23" i="54" s="1"/>
  <c r="S5" i="54"/>
  <c r="S23" i="54" s="1"/>
  <c r="R5" i="54"/>
  <c r="R23" i="54" s="1"/>
  <c r="Q5" i="54"/>
  <c r="Q23" i="54" s="1"/>
  <c r="P5" i="54"/>
  <c r="P23" i="54" s="1"/>
  <c r="O5" i="54"/>
  <c r="O23" i="54" s="1"/>
  <c r="N5" i="54"/>
  <c r="N23" i="54" s="1"/>
  <c r="M5" i="54"/>
  <c r="M23" i="54" s="1"/>
  <c r="L5" i="54"/>
  <c r="L23" i="54" s="1"/>
  <c r="K5" i="54"/>
  <c r="K23" i="54" s="1"/>
  <c r="J5" i="54"/>
  <c r="J23" i="54" s="1"/>
  <c r="I5" i="54"/>
  <c r="I23" i="54" s="1"/>
  <c r="E5" i="54"/>
  <c r="E23" i="54" s="1"/>
  <c r="D5" i="54"/>
  <c r="Z4" i="54"/>
  <c r="Z27" i="54" s="1"/>
  <c r="Y4" i="54"/>
  <c r="Y27" i="54" s="1"/>
  <c r="X4" i="54"/>
  <c r="X27" i="54" s="1"/>
  <c r="W4" i="54"/>
  <c r="W27" i="54" s="1"/>
  <c r="V4" i="54"/>
  <c r="V27" i="54" s="1"/>
  <c r="U4" i="54"/>
  <c r="U27" i="54" s="1"/>
  <c r="T4" i="54"/>
  <c r="T27" i="54" s="1"/>
  <c r="S4" i="54"/>
  <c r="S27" i="54" s="1"/>
  <c r="R4" i="54"/>
  <c r="R27" i="54" s="1"/>
  <c r="Q4" i="54"/>
  <c r="Q27" i="54" s="1"/>
  <c r="P4" i="54"/>
  <c r="P27" i="54" s="1"/>
  <c r="O4" i="54"/>
  <c r="O27" i="54" s="1"/>
  <c r="N4" i="54"/>
  <c r="N27" i="54" s="1"/>
  <c r="M4" i="54"/>
  <c r="M27" i="54" s="1"/>
  <c r="L4" i="54"/>
  <c r="L27" i="54" s="1"/>
  <c r="L30" i="54" s="1"/>
  <c r="K4" i="54"/>
  <c r="K27" i="54" s="1"/>
  <c r="K30" i="54" s="1"/>
  <c r="J4" i="54"/>
  <c r="J27" i="54" s="1"/>
  <c r="I4" i="54"/>
  <c r="I27" i="54" s="1"/>
  <c r="E4" i="54"/>
  <c r="E27" i="54" s="1"/>
  <c r="D4" i="54"/>
  <c r="H3" i="54"/>
  <c r="Z2" i="54"/>
  <c r="Z20" i="54" s="1"/>
  <c r="Y2" i="54"/>
  <c r="Y20" i="54" s="1"/>
  <c r="X2" i="54"/>
  <c r="X20" i="54" s="1"/>
  <c r="W2" i="54"/>
  <c r="W20" i="54" s="1"/>
  <c r="V2" i="54"/>
  <c r="V20" i="54" s="1"/>
  <c r="U2" i="54"/>
  <c r="U20" i="54" s="1"/>
  <c r="T2" i="54"/>
  <c r="T20" i="54" s="1"/>
  <c r="S2" i="54"/>
  <c r="S20" i="54" s="1"/>
  <c r="R2" i="54"/>
  <c r="R20" i="54" s="1"/>
  <c r="Q2" i="54"/>
  <c r="Q20" i="54" s="1"/>
  <c r="P2" i="54"/>
  <c r="P20" i="54" s="1"/>
  <c r="O2" i="54"/>
  <c r="O20" i="54" s="1"/>
  <c r="N2" i="54"/>
  <c r="N20" i="54" s="1"/>
  <c r="M2" i="54"/>
  <c r="M20" i="54" s="1"/>
  <c r="L2" i="54"/>
  <c r="L20" i="54" s="1"/>
  <c r="K2" i="54"/>
  <c r="K20" i="54" s="1"/>
  <c r="J2" i="54"/>
  <c r="J20" i="54" s="1"/>
  <c r="I2" i="54"/>
  <c r="I20" i="54" s="1"/>
  <c r="E2" i="54"/>
  <c r="E20" i="54" s="1"/>
  <c r="D2" i="54"/>
  <c r="Z37" i="53"/>
  <c r="Y37" i="53"/>
  <c r="X37" i="53"/>
  <c r="W37" i="53"/>
  <c r="V37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E37" i="53"/>
  <c r="D37" i="53"/>
  <c r="Z36" i="53"/>
  <c r="Y36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E36" i="53"/>
  <c r="D36" i="53"/>
  <c r="Z35" i="53"/>
  <c r="Y35" i="53"/>
  <c r="X35" i="53"/>
  <c r="W35" i="53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E35" i="53"/>
  <c r="D35" i="53"/>
  <c r="H35" i="53" s="1"/>
  <c r="Z34" i="53"/>
  <c r="Y34" i="53"/>
  <c r="X34" i="53"/>
  <c r="W34" i="53"/>
  <c r="V34" i="53"/>
  <c r="U34" i="53"/>
  <c r="T34" i="53"/>
  <c r="S34" i="53"/>
  <c r="R34" i="53"/>
  <c r="Q34" i="53"/>
  <c r="P34" i="53"/>
  <c r="O34" i="53"/>
  <c r="N34" i="53"/>
  <c r="M34" i="53"/>
  <c r="L34" i="53"/>
  <c r="K34" i="53"/>
  <c r="J34" i="53"/>
  <c r="I34" i="53"/>
  <c r="E34" i="53"/>
  <c r="D34" i="53"/>
  <c r="H34" i="53" s="1"/>
  <c r="Z33" i="53"/>
  <c r="Y33" i="53"/>
  <c r="X33" i="53"/>
  <c r="W33" i="53"/>
  <c r="V33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E33" i="53"/>
  <c r="D33" i="53"/>
  <c r="H33" i="53" s="1"/>
  <c r="Z32" i="53"/>
  <c r="Y32" i="53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E32" i="53"/>
  <c r="D32" i="53"/>
  <c r="H32" i="53" s="1"/>
  <c r="Z25" i="53"/>
  <c r="Y25" i="53"/>
  <c r="X25" i="53"/>
  <c r="W25" i="53"/>
  <c r="V25" i="53"/>
  <c r="U25" i="53"/>
  <c r="T25" i="53"/>
  <c r="S25" i="53"/>
  <c r="R25" i="53"/>
  <c r="Q25" i="53"/>
  <c r="P25" i="53"/>
  <c r="O25" i="53"/>
  <c r="N25" i="53"/>
  <c r="M25" i="53"/>
  <c r="L25" i="53"/>
  <c r="L29" i="53" s="1"/>
  <c r="K25" i="53"/>
  <c r="K29" i="53" s="1"/>
  <c r="J25" i="53"/>
  <c r="I25" i="53"/>
  <c r="E25" i="53"/>
  <c r="D25" i="53"/>
  <c r="H25" i="53" s="1"/>
  <c r="H29" i="53" s="1"/>
  <c r="Z21" i="53"/>
  <c r="Y21" i="53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E21" i="53"/>
  <c r="D21" i="53"/>
  <c r="H21" i="53" s="1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E16" i="53"/>
  <c r="D16" i="53"/>
  <c r="H16" i="53" s="1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E15" i="53"/>
  <c r="D15" i="53"/>
  <c r="H15" i="53" s="1"/>
  <c r="Z14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E14" i="53"/>
  <c r="D14" i="53"/>
  <c r="H14" i="53" s="1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E13" i="53"/>
  <c r="D13" i="53"/>
  <c r="H13" i="53" s="1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E12" i="53"/>
  <c r="D12" i="53"/>
  <c r="H12" i="53" s="1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E11" i="53"/>
  <c r="D11" i="53"/>
  <c r="H11" i="53" s="1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E9" i="53"/>
  <c r="D9" i="53"/>
  <c r="Z8" i="53"/>
  <c r="Y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E8" i="53"/>
  <c r="D8" i="53"/>
  <c r="H8" i="53" s="1"/>
  <c r="Z7" i="53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E7" i="53"/>
  <c r="D7" i="53"/>
  <c r="H7" i="53" s="1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E6" i="53"/>
  <c r="D6" i="53"/>
  <c r="H6" i="53" s="1"/>
  <c r="Z5" i="53"/>
  <c r="Z23" i="53" s="1"/>
  <c r="Y5" i="53"/>
  <c r="Y23" i="53" s="1"/>
  <c r="X5" i="53"/>
  <c r="X23" i="53" s="1"/>
  <c r="W5" i="53"/>
  <c r="W23" i="53" s="1"/>
  <c r="V5" i="53"/>
  <c r="V23" i="53" s="1"/>
  <c r="U5" i="53"/>
  <c r="U23" i="53" s="1"/>
  <c r="T5" i="53"/>
  <c r="T23" i="53" s="1"/>
  <c r="S5" i="53"/>
  <c r="S23" i="53" s="1"/>
  <c r="R5" i="53"/>
  <c r="R23" i="53" s="1"/>
  <c r="Q5" i="53"/>
  <c r="Q23" i="53" s="1"/>
  <c r="P5" i="53"/>
  <c r="P23" i="53" s="1"/>
  <c r="O5" i="53"/>
  <c r="O23" i="53" s="1"/>
  <c r="N5" i="53"/>
  <c r="N23" i="53" s="1"/>
  <c r="M5" i="53"/>
  <c r="M23" i="53" s="1"/>
  <c r="L5" i="53"/>
  <c r="L23" i="53" s="1"/>
  <c r="K5" i="53"/>
  <c r="K23" i="53" s="1"/>
  <c r="J5" i="53"/>
  <c r="J23" i="53" s="1"/>
  <c r="I5" i="53"/>
  <c r="I23" i="53" s="1"/>
  <c r="E5" i="53"/>
  <c r="E23" i="53" s="1"/>
  <c r="D5" i="53"/>
  <c r="Z4" i="53"/>
  <c r="Z27" i="53" s="1"/>
  <c r="Y4" i="53"/>
  <c r="Y27" i="53" s="1"/>
  <c r="X4" i="53"/>
  <c r="X27" i="53" s="1"/>
  <c r="W4" i="53"/>
  <c r="W27" i="53" s="1"/>
  <c r="V4" i="53"/>
  <c r="V27" i="53" s="1"/>
  <c r="U4" i="53"/>
  <c r="U27" i="53" s="1"/>
  <c r="T4" i="53"/>
  <c r="T27" i="53" s="1"/>
  <c r="S4" i="53"/>
  <c r="S27" i="53" s="1"/>
  <c r="R4" i="53"/>
  <c r="R27" i="53" s="1"/>
  <c r="Q4" i="53"/>
  <c r="Q27" i="53" s="1"/>
  <c r="P4" i="53"/>
  <c r="P27" i="53" s="1"/>
  <c r="O4" i="53"/>
  <c r="O27" i="53" s="1"/>
  <c r="N4" i="53"/>
  <c r="N27" i="53" s="1"/>
  <c r="M4" i="53"/>
  <c r="M27" i="53" s="1"/>
  <c r="L4" i="53"/>
  <c r="L27" i="53" s="1"/>
  <c r="L30" i="53" s="1"/>
  <c r="K4" i="53"/>
  <c r="K27" i="53" s="1"/>
  <c r="K30" i="53" s="1"/>
  <c r="J4" i="53"/>
  <c r="J27" i="53" s="1"/>
  <c r="I4" i="53"/>
  <c r="I27" i="53" s="1"/>
  <c r="E4" i="53"/>
  <c r="E27" i="53" s="1"/>
  <c r="D4" i="53"/>
  <c r="H3" i="53"/>
  <c r="Z2" i="53"/>
  <c r="Z20" i="53" s="1"/>
  <c r="Y2" i="53"/>
  <c r="Y20" i="53" s="1"/>
  <c r="X2" i="53"/>
  <c r="X20" i="53" s="1"/>
  <c r="W2" i="53"/>
  <c r="W20" i="53" s="1"/>
  <c r="V2" i="53"/>
  <c r="V20" i="53" s="1"/>
  <c r="U2" i="53"/>
  <c r="U20" i="53" s="1"/>
  <c r="T2" i="53"/>
  <c r="T20" i="53" s="1"/>
  <c r="S2" i="53"/>
  <c r="S20" i="53" s="1"/>
  <c r="R2" i="53"/>
  <c r="R20" i="53" s="1"/>
  <c r="Q2" i="53"/>
  <c r="Q20" i="53" s="1"/>
  <c r="P2" i="53"/>
  <c r="P20" i="53" s="1"/>
  <c r="O2" i="53"/>
  <c r="O20" i="53" s="1"/>
  <c r="N2" i="53"/>
  <c r="N20" i="53" s="1"/>
  <c r="M2" i="53"/>
  <c r="M20" i="53" s="1"/>
  <c r="L2" i="53"/>
  <c r="L20" i="53" s="1"/>
  <c r="K2" i="53"/>
  <c r="K20" i="53" s="1"/>
  <c r="J2" i="53"/>
  <c r="J20" i="53" s="1"/>
  <c r="I2" i="53"/>
  <c r="I20" i="53" s="1"/>
  <c r="E2" i="53"/>
  <c r="E20" i="53" s="1"/>
  <c r="D2" i="53"/>
  <c r="V37" i="52"/>
  <c r="U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E37" i="52"/>
  <c r="D37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E36" i="52"/>
  <c r="D36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E35" i="52"/>
  <c r="D35" i="52"/>
  <c r="H35" i="52" s="1"/>
  <c r="V34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E34" i="52"/>
  <c r="D34" i="52"/>
  <c r="H34" i="52" s="1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E33" i="52"/>
  <c r="D33" i="52"/>
  <c r="H33" i="52" s="1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E32" i="52"/>
  <c r="D32" i="52"/>
  <c r="H32" i="52" s="1"/>
  <c r="V25" i="52"/>
  <c r="U25" i="52"/>
  <c r="T25" i="52"/>
  <c r="S25" i="52"/>
  <c r="R25" i="52"/>
  <c r="Q25" i="52"/>
  <c r="P25" i="52"/>
  <c r="O25" i="52"/>
  <c r="N25" i="52"/>
  <c r="M25" i="52"/>
  <c r="L25" i="52"/>
  <c r="L29" i="52" s="1"/>
  <c r="K25" i="52"/>
  <c r="K29" i="52" s="1"/>
  <c r="J25" i="52"/>
  <c r="I25" i="52"/>
  <c r="E25" i="52"/>
  <c r="D25" i="52"/>
  <c r="H25" i="52" s="1"/>
  <c r="H29" i="52" s="1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E21" i="52"/>
  <c r="D21" i="52"/>
  <c r="H21" i="52" s="1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E16" i="52"/>
  <c r="D16" i="52"/>
  <c r="H16" i="52" s="1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E15" i="52"/>
  <c r="D15" i="52"/>
  <c r="H15" i="52" s="1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E14" i="52"/>
  <c r="D14" i="52"/>
  <c r="H14" i="52" s="1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E13" i="52"/>
  <c r="D13" i="52"/>
  <c r="H13" i="52" s="1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E12" i="52"/>
  <c r="D12" i="52"/>
  <c r="H12" i="52" s="1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E11" i="52"/>
  <c r="D11" i="52"/>
  <c r="H11" i="52" s="1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E9" i="52"/>
  <c r="D9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E8" i="52"/>
  <c r="D8" i="52"/>
  <c r="H8" i="52" s="1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E7" i="52"/>
  <c r="D7" i="52"/>
  <c r="H7" i="52" s="1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E6" i="52"/>
  <c r="D6" i="52"/>
  <c r="H6" i="52" s="1"/>
  <c r="V5" i="52"/>
  <c r="V23" i="52" s="1"/>
  <c r="U5" i="52"/>
  <c r="U23" i="52" s="1"/>
  <c r="T5" i="52"/>
  <c r="T23" i="52" s="1"/>
  <c r="S5" i="52"/>
  <c r="S23" i="52" s="1"/>
  <c r="R5" i="52"/>
  <c r="R23" i="52" s="1"/>
  <c r="Q5" i="52"/>
  <c r="Q23" i="52" s="1"/>
  <c r="P5" i="52"/>
  <c r="P23" i="52" s="1"/>
  <c r="O5" i="52"/>
  <c r="O23" i="52" s="1"/>
  <c r="N5" i="52"/>
  <c r="N23" i="52" s="1"/>
  <c r="M5" i="52"/>
  <c r="M23" i="52" s="1"/>
  <c r="L5" i="52"/>
  <c r="L23" i="52" s="1"/>
  <c r="K5" i="52"/>
  <c r="K23" i="52" s="1"/>
  <c r="J5" i="52"/>
  <c r="J23" i="52" s="1"/>
  <c r="I5" i="52"/>
  <c r="I23" i="52" s="1"/>
  <c r="E5" i="52"/>
  <c r="E23" i="52" s="1"/>
  <c r="D5" i="52"/>
  <c r="V4" i="52"/>
  <c r="V27" i="52" s="1"/>
  <c r="U4" i="52"/>
  <c r="U27" i="52" s="1"/>
  <c r="T4" i="52"/>
  <c r="T27" i="52" s="1"/>
  <c r="S4" i="52"/>
  <c r="S27" i="52" s="1"/>
  <c r="R4" i="52"/>
  <c r="R27" i="52" s="1"/>
  <c r="Q4" i="52"/>
  <c r="Q27" i="52" s="1"/>
  <c r="P4" i="52"/>
  <c r="P27" i="52" s="1"/>
  <c r="O4" i="52"/>
  <c r="O27" i="52" s="1"/>
  <c r="N4" i="52"/>
  <c r="N27" i="52" s="1"/>
  <c r="M4" i="52"/>
  <c r="M27" i="52" s="1"/>
  <c r="L4" i="52"/>
  <c r="L27" i="52" s="1"/>
  <c r="L30" i="52" s="1"/>
  <c r="K4" i="52"/>
  <c r="K27" i="52" s="1"/>
  <c r="K30" i="52" s="1"/>
  <c r="J4" i="52"/>
  <c r="J27" i="52" s="1"/>
  <c r="I4" i="52"/>
  <c r="I27" i="52" s="1"/>
  <c r="E4" i="52"/>
  <c r="E27" i="52" s="1"/>
  <c r="D4" i="52"/>
  <c r="H3" i="52"/>
  <c r="V2" i="52"/>
  <c r="V20" i="52" s="1"/>
  <c r="U2" i="52"/>
  <c r="U20" i="52" s="1"/>
  <c r="T2" i="52"/>
  <c r="T20" i="52" s="1"/>
  <c r="S2" i="52"/>
  <c r="S20" i="52" s="1"/>
  <c r="R2" i="52"/>
  <c r="R20" i="52" s="1"/>
  <c r="Q2" i="52"/>
  <c r="Q20" i="52" s="1"/>
  <c r="P2" i="52"/>
  <c r="P20" i="52" s="1"/>
  <c r="O2" i="52"/>
  <c r="O20" i="52" s="1"/>
  <c r="N2" i="52"/>
  <c r="N20" i="52" s="1"/>
  <c r="M2" i="52"/>
  <c r="M20" i="52" s="1"/>
  <c r="L2" i="52"/>
  <c r="L20" i="52" s="1"/>
  <c r="K2" i="52"/>
  <c r="K20" i="52" s="1"/>
  <c r="J2" i="52"/>
  <c r="J20" i="52" s="1"/>
  <c r="I2" i="52"/>
  <c r="I20" i="52" s="1"/>
  <c r="E2" i="52"/>
  <c r="E20" i="52" s="1"/>
  <c r="D2" i="52"/>
  <c r="Z37" i="51"/>
  <c r="Y37" i="51"/>
  <c r="X37" i="51"/>
  <c r="W37" i="51"/>
  <c r="V37" i="51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E37" i="51"/>
  <c r="D37" i="51"/>
  <c r="Z36" i="51"/>
  <c r="Y36" i="51"/>
  <c r="X36" i="51"/>
  <c r="W36" i="51"/>
  <c r="V36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E36" i="51"/>
  <c r="D36" i="51"/>
  <c r="Z35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E35" i="51"/>
  <c r="D35" i="51"/>
  <c r="H35" i="51" s="1"/>
  <c r="Z34" i="51"/>
  <c r="Y34" i="51"/>
  <c r="X34" i="51"/>
  <c r="W34" i="51"/>
  <c r="V34" i="5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E34" i="51"/>
  <c r="D34" i="51"/>
  <c r="H34" i="51" s="1"/>
  <c r="Z33" i="51"/>
  <c r="Y33" i="51"/>
  <c r="X33" i="51"/>
  <c r="W33" i="51"/>
  <c r="V33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E33" i="51"/>
  <c r="D33" i="51"/>
  <c r="H33" i="51" s="1"/>
  <c r="Z32" i="51"/>
  <c r="Y32" i="51"/>
  <c r="X32" i="51"/>
  <c r="W32" i="5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E32" i="51"/>
  <c r="D32" i="51"/>
  <c r="H32" i="51" s="1"/>
  <c r="Z25" i="51"/>
  <c r="Y25" i="51"/>
  <c r="X25" i="51"/>
  <c r="W25" i="51"/>
  <c r="V25" i="51"/>
  <c r="U25" i="51"/>
  <c r="T25" i="51"/>
  <c r="S25" i="51"/>
  <c r="R25" i="51"/>
  <c r="Q25" i="51"/>
  <c r="P25" i="51"/>
  <c r="O25" i="51"/>
  <c r="N25" i="51"/>
  <c r="M25" i="51"/>
  <c r="L25" i="51"/>
  <c r="L29" i="51" s="1"/>
  <c r="K25" i="51"/>
  <c r="K29" i="51" s="1"/>
  <c r="J25" i="51"/>
  <c r="I25" i="51"/>
  <c r="E25" i="51"/>
  <c r="D25" i="51"/>
  <c r="H25" i="51" s="1"/>
  <c r="H29" i="51" s="1"/>
  <c r="Z21" i="51"/>
  <c r="Y21" i="51"/>
  <c r="X21" i="51"/>
  <c r="W21" i="51"/>
  <c r="V21" i="51"/>
  <c r="U21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E21" i="51"/>
  <c r="D21" i="51"/>
  <c r="H21" i="51" s="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E16" i="51"/>
  <c r="D16" i="51"/>
  <c r="H16" i="51" s="1"/>
  <c r="Z15" i="51"/>
  <c r="Y15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E15" i="51"/>
  <c r="D15" i="51"/>
  <c r="H15" i="51" s="1"/>
  <c r="Z14" i="51"/>
  <c r="Y14" i="51"/>
  <c r="X14" i="51"/>
  <c r="W14" i="51"/>
  <c r="V14" i="5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E14" i="51"/>
  <c r="D14" i="51"/>
  <c r="H14" i="51" s="1"/>
  <c r="Z13" i="51"/>
  <c r="Y13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E13" i="51"/>
  <c r="D13" i="51"/>
  <c r="H13" i="51" s="1"/>
  <c r="Z12" i="51"/>
  <c r="Y12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E12" i="51"/>
  <c r="D12" i="51"/>
  <c r="H12" i="51" s="1"/>
  <c r="Z11" i="51"/>
  <c r="Y11" i="51"/>
  <c r="X11" i="51"/>
  <c r="W11" i="51"/>
  <c r="V11" i="5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E11" i="51"/>
  <c r="D11" i="51"/>
  <c r="H11" i="51" s="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E9" i="51"/>
  <c r="D9" i="51"/>
  <c r="Z8" i="51"/>
  <c r="Y8" i="51"/>
  <c r="X8" i="51"/>
  <c r="W8" i="51"/>
  <c r="V8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E8" i="51"/>
  <c r="D8" i="51"/>
  <c r="H8" i="51" s="1"/>
  <c r="Z7" i="51"/>
  <c r="Y7" i="51"/>
  <c r="X7" i="51"/>
  <c r="W7" i="51"/>
  <c r="V7" i="51"/>
  <c r="U7" i="51"/>
  <c r="T7" i="51"/>
  <c r="S7" i="51"/>
  <c r="R7" i="51"/>
  <c r="Q7" i="51"/>
  <c r="P7" i="51"/>
  <c r="O7" i="51"/>
  <c r="N7" i="51"/>
  <c r="M7" i="51"/>
  <c r="L7" i="51"/>
  <c r="K7" i="51"/>
  <c r="J7" i="51"/>
  <c r="I7" i="51"/>
  <c r="E7" i="51"/>
  <c r="D7" i="51"/>
  <c r="H7" i="51" s="1"/>
  <c r="Z6" i="51"/>
  <c r="Y6" i="51"/>
  <c r="X6" i="51"/>
  <c r="W6" i="51"/>
  <c r="V6" i="5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E6" i="51"/>
  <c r="D6" i="51"/>
  <c r="H6" i="51" s="1"/>
  <c r="Z5" i="51"/>
  <c r="Z23" i="51" s="1"/>
  <c r="Y5" i="51"/>
  <c r="Y23" i="51" s="1"/>
  <c r="X5" i="51"/>
  <c r="X23" i="51" s="1"/>
  <c r="W5" i="51"/>
  <c r="W23" i="51" s="1"/>
  <c r="V5" i="51"/>
  <c r="V23" i="51" s="1"/>
  <c r="U5" i="51"/>
  <c r="U23" i="51" s="1"/>
  <c r="T5" i="51"/>
  <c r="T23" i="51" s="1"/>
  <c r="S5" i="51"/>
  <c r="S23" i="51" s="1"/>
  <c r="R5" i="51"/>
  <c r="R23" i="51" s="1"/>
  <c r="Q5" i="51"/>
  <c r="Q23" i="51" s="1"/>
  <c r="P5" i="51"/>
  <c r="P23" i="51" s="1"/>
  <c r="O5" i="51"/>
  <c r="O23" i="51" s="1"/>
  <c r="N5" i="51"/>
  <c r="N23" i="51" s="1"/>
  <c r="M5" i="51"/>
  <c r="M23" i="51" s="1"/>
  <c r="L5" i="51"/>
  <c r="L23" i="51" s="1"/>
  <c r="K5" i="51"/>
  <c r="K23" i="51" s="1"/>
  <c r="J5" i="51"/>
  <c r="J23" i="51" s="1"/>
  <c r="I5" i="51"/>
  <c r="I23" i="51" s="1"/>
  <c r="E5" i="51"/>
  <c r="E23" i="51" s="1"/>
  <c r="D5" i="51"/>
  <c r="Z4" i="51"/>
  <c r="Z27" i="51" s="1"/>
  <c r="Y4" i="51"/>
  <c r="Y27" i="51" s="1"/>
  <c r="X4" i="51"/>
  <c r="X27" i="51" s="1"/>
  <c r="W4" i="51"/>
  <c r="W27" i="51" s="1"/>
  <c r="V4" i="51"/>
  <c r="V27" i="51" s="1"/>
  <c r="U4" i="51"/>
  <c r="U27" i="51" s="1"/>
  <c r="T4" i="51"/>
  <c r="T27" i="51" s="1"/>
  <c r="S4" i="51"/>
  <c r="S27" i="51" s="1"/>
  <c r="R4" i="51"/>
  <c r="R27" i="51" s="1"/>
  <c r="Q4" i="51"/>
  <c r="Q27" i="51" s="1"/>
  <c r="P4" i="51"/>
  <c r="P27" i="51" s="1"/>
  <c r="O4" i="51"/>
  <c r="O27" i="51" s="1"/>
  <c r="N4" i="51"/>
  <c r="N27" i="51" s="1"/>
  <c r="M4" i="51"/>
  <c r="M27" i="51" s="1"/>
  <c r="L4" i="51"/>
  <c r="L27" i="51" s="1"/>
  <c r="L30" i="51" s="1"/>
  <c r="K4" i="51"/>
  <c r="K27" i="51" s="1"/>
  <c r="K30" i="51" s="1"/>
  <c r="J4" i="51"/>
  <c r="J27" i="51" s="1"/>
  <c r="I4" i="51"/>
  <c r="I27" i="51" s="1"/>
  <c r="E4" i="51"/>
  <c r="E27" i="51" s="1"/>
  <c r="D4" i="51"/>
  <c r="H3" i="51"/>
  <c r="Z2" i="51"/>
  <c r="Z20" i="51" s="1"/>
  <c r="Y2" i="51"/>
  <c r="Y20" i="51" s="1"/>
  <c r="X2" i="51"/>
  <c r="X20" i="51" s="1"/>
  <c r="W2" i="51"/>
  <c r="W20" i="51" s="1"/>
  <c r="V2" i="51"/>
  <c r="V20" i="51" s="1"/>
  <c r="U2" i="51"/>
  <c r="U20" i="51" s="1"/>
  <c r="T2" i="51"/>
  <c r="T20" i="51" s="1"/>
  <c r="S2" i="51"/>
  <c r="S20" i="51" s="1"/>
  <c r="R2" i="51"/>
  <c r="R20" i="51" s="1"/>
  <c r="Q2" i="51"/>
  <c r="Q20" i="51" s="1"/>
  <c r="P2" i="51"/>
  <c r="P20" i="51" s="1"/>
  <c r="O2" i="51"/>
  <c r="O20" i="51" s="1"/>
  <c r="N2" i="51"/>
  <c r="N20" i="51" s="1"/>
  <c r="M2" i="51"/>
  <c r="M20" i="51" s="1"/>
  <c r="L2" i="51"/>
  <c r="L20" i="51" s="1"/>
  <c r="K2" i="51"/>
  <c r="K20" i="51" s="1"/>
  <c r="J2" i="51"/>
  <c r="J20" i="51" s="1"/>
  <c r="I2" i="51"/>
  <c r="I20" i="51" s="1"/>
  <c r="E2" i="51"/>
  <c r="E20" i="51" s="1"/>
  <c r="D2" i="51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E37" i="50"/>
  <c r="D37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E36" i="50"/>
  <c r="D36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E35" i="50"/>
  <c r="D35" i="50"/>
  <c r="H35" i="50" s="1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E34" i="50"/>
  <c r="D34" i="50"/>
  <c r="H34" i="50" s="1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E33" i="50"/>
  <c r="D33" i="50"/>
  <c r="H33" i="50" s="1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E32" i="50"/>
  <c r="D32" i="50"/>
  <c r="H32" i="50" s="1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L29" i="50" s="1"/>
  <c r="K25" i="50"/>
  <c r="K29" i="50" s="1"/>
  <c r="J25" i="50"/>
  <c r="I25" i="50"/>
  <c r="E25" i="50"/>
  <c r="D25" i="50"/>
  <c r="H25" i="50" s="1"/>
  <c r="H29" i="50" s="1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E21" i="50"/>
  <c r="D21" i="50"/>
  <c r="H21" i="50" s="1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E16" i="50"/>
  <c r="D16" i="50"/>
  <c r="H16" i="50" s="1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E15" i="50"/>
  <c r="D15" i="50"/>
  <c r="H15" i="50" s="1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E14" i="50"/>
  <c r="D14" i="50"/>
  <c r="H14" i="50" s="1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E13" i="50"/>
  <c r="D13" i="50"/>
  <c r="H13" i="50" s="1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E12" i="50"/>
  <c r="D12" i="50"/>
  <c r="H12" i="50" s="1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E11" i="50"/>
  <c r="D11" i="50"/>
  <c r="H11" i="50" s="1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E9" i="50"/>
  <c r="D9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E8" i="50"/>
  <c r="D8" i="50"/>
  <c r="H8" i="50" s="1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E7" i="50"/>
  <c r="D7" i="50"/>
  <c r="H7" i="50" s="1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E6" i="50"/>
  <c r="D6" i="50"/>
  <c r="H6" i="50" s="1"/>
  <c r="X5" i="50"/>
  <c r="X23" i="50" s="1"/>
  <c r="W5" i="50"/>
  <c r="W23" i="50" s="1"/>
  <c r="V5" i="50"/>
  <c r="V23" i="50" s="1"/>
  <c r="U5" i="50"/>
  <c r="U23" i="50" s="1"/>
  <c r="T5" i="50"/>
  <c r="T23" i="50" s="1"/>
  <c r="S5" i="50"/>
  <c r="S23" i="50" s="1"/>
  <c r="R5" i="50"/>
  <c r="R23" i="50" s="1"/>
  <c r="Q5" i="50"/>
  <c r="Q23" i="50" s="1"/>
  <c r="P5" i="50"/>
  <c r="P23" i="50" s="1"/>
  <c r="O5" i="50"/>
  <c r="O23" i="50" s="1"/>
  <c r="N5" i="50"/>
  <c r="N23" i="50" s="1"/>
  <c r="M5" i="50"/>
  <c r="M23" i="50" s="1"/>
  <c r="L5" i="50"/>
  <c r="L23" i="50" s="1"/>
  <c r="K5" i="50"/>
  <c r="K23" i="50" s="1"/>
  <c r="J5" i="50"/>
  <c r="J23" i="50" s="1"/>
  <c r="I5" i="50"/>
  <c r="I23" i="50" s="1"/>
  <c r="E5" i="50"/>
  <c r="E23" i="50" s="1"/>
  <c r="D5" i="50"/>
  <c r="X4" i="50"/>
  <c r="X27" i="50" s="1"/>
  <c r="W4" i="50"/>
  <c r="W27" i="50" s="1"/>
  <c r="V4" i="50"/>
  <c r="V27" i="50" s="1"/>
  <c r="U4" i="50"/>
  <c r="U27" i="50" s="1"/>
  <c r="T4" i="50"/>
  <c r="T27" i="50" s="1"/>
  <c r="S4" i="50"/>
  <c r="S27" i="50" s="1"/>
  <c r="R4" i="50"/>
  <c r="R27" i="50" s="1"/>
  <c r="Q4" i="50"/>
  <c r="Q27" i="50" s="1"/>
  <c r="P4" i="50"/>
  <c r="P27" i="50" s="1"/>
  <c r="O4" i="50"/>
  <c r="O27" i="50" s="1"/>
  <c r="N4" i="50"/>
  <c r="N27" i="50" s="1"/>
  <c r="M4" i="50"/>
  <c r="M27" i="50" s="1"/>
  <c r="L4" i="50"/>
  <c r="L27" i="50" s="1"/>
  <c r="L30" i="50" s="1"/>
  <c r="K4" i="50"/>
  <c r="K27" i="50" s="1"/>
  <c r="K30" i="50" s="1"/>
  <c r="J4" i="50"/>
  <c r="J27" i="50" s="1"/>
  <c r="I4" i="50"/>
  <c r="I27" i="50" s="1"/>
  <c r="E4" i="50"/>
  <c r="E27" i="50" s="1"/>
  <c r="D4" i="50"/>
  <c r="H3" i="50"/>
  <c r="X2" i="50"/>
  <c r="X20" i="50" s="1"/>
  <c r="W2" i="50"/>
  <c r="W20" i="50" s="1"/>
  <c r="V2" i="50"/>
  <c r="V20" i="50" s="1"/>
  <c r="U2" i="50"/>
  <c r="U20" i="50" s="1"/>
  <c r="T2" i="50"/>
  <c r="T20" i="50" s="1"/>
  <c r="S2" i="50"/>
  <c r="S20" i="50" s="1"/>
  <c r="R2" i="50"/>
  <c r="R20" i="50" s="1"/>
  <c r="Q2" i="50"/>
  <c r="Q20" i="50" s="1"/>
  <c r="P2" i="50"/>
  <c r="P20" i="50" s="1"/>
  <c r="O2" i="50"/>
  <c r="O20" i="50" s="1"/>
  <c r="N2" i="50"/>
  <c r="N20" i="50" s="1"/>
  <c r="M2" i="50"/>
  <c r="M20" i="50" s="1"/>
  <c r="L2" i="50"/>
  <c r="L20" i="50" s="1"/>
  <c r="K2" i="50"/>
  <c r="K20" i="50" s="1"/>
  <c r="J2" i="50"/>
  <c r="J20" i="50" s="1"/>
  <c r="I2" i="50"/>
  <c r="I20" i="50" s="1"/>
  <c r="E2" i="50"/>
  <c r="E20" i="50" s="1"/>
  <c r="D2" i="50"/>
  <c r="Z37" i="49"/>
  <c r="Y37" i="49"/>
  <c r="X37" i="49"/>
  <c r="W37" i="49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E37" i="49"/>
  <c r="D37" i="49"/>
  <c r="Z36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E36" i="49"/>
  <c r="D36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E35" i="49"/>
  <c r="D35" i="49"/>
  <c r="H35" i="49" s="1"/>
  <c r="Z34" i="49"/>
  <c r="Y34" i="49"/>
  <c r="X34" i="49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E34" i="49"/>
  <c r="D34" i="49"/>
  <c r="H34" i="49" s="1"/>
  <c r="Z33" i="49"/>
  <c r="Y33" i="49"/>
  <c r="X33" i="49"/>
  <c r="W33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E33" i="49"/>
  <c r="D33" i="49"/>
  <c r="H33" i="49" s="1"/>
  <c r="Z32" i="49"/>
  <c r="Y32" i="49"/>
  <c r="X32" i="49"/>
  <c r="W32" i="49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E32" i="49"/>
  <c r="D32" i="49"/>
  <c r="H32" i="49" s="1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L29" i="49" s="1"/>
  <c r="K25" i="49"/>
  <c r="K29" i="49" s="1"/>
  <c r="J25" i="49"/>
  <c r="I25" i="49"/>
  <c r="E25" i="49"/>
  <c r="D25" i="49"/>
  <c r="H25" i="49" s="1"/>
  <c r="H29" i="49" s="1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E21" i="49"/>
  <c r="D21" i="49"/>
  <c r="H21" i="49" s="1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E16" i="49"/>
  <c r="D16" i="49"/>
  <c r="H16" i="49" s="1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E15" i="49"/>
  <c r="D15" i="49"/>
  <c r="H15" i="49" s="1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E14" i="49"/>
  <c r="D14" i="49"/>
  <c r="H14" i="49" s="1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E13" i="49"/>
  <c r="D13" i="49"/>
  <c r="H13" i="49" s="1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E12" i="49"/>
  <c r="D12" i="49"/>
  <c r="H12" i="49" s="1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E11" i="49"/>
  <c r="D11" i="49"/>
  <c r="H11" i="49" s="1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E9" i="49"/>
  <c r="D9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E8" i="49"/>
  <c r="D8" i="49"/>
  <c r="H8" i="49" s="1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E7" i="49"/>
  <c r="D7" i="49"/>
  <c r="H7" i="49" s="1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E6" i="49"/>
  <c r="D6" i="49"/>
  <c r="H6" i="49" s="1"/>
  <c r="Z5" i="49"/>
  <c r="Z23" i="49" s="1"/>
  <c r="Y5" i="49"/>
  <c r="Y23" i="49" s="1"/>
  <c r="X5" i="49"/>
  <c r="X23" i="49" s="1"/>
  <c r="W5" i="49"/>
  <c r="W23" i="49" s="1"/>
  <c r="V5" i="49"/>
  <c r="V23" i="49" s="1"/>
  <c r="U5" i="49"/>
  <c r="U23" i="49" s="1"/>
  <c r="T5" i="49"/>
  <c r="T23" i="49" s="1"/>
  <c r="S5" i="49"/>
  <c r="S23" i="49" s="1"/>
  <c r="R5" i="49"/>
  <c r="R23" i="49" s="1"/>
  <c r="Q5" i="49"/>
  <c r="Q23" i="49" s="1"/>
  <c r="P5" i="49"/>
  <c r="P23" i="49" s="1"/>
  <c r="O5" i="49"/>
  <c r="O23" i="49" s="1"/>
  <c r="N5" i="49"/>
  <c r="N23" i="49" s="1"/>
  <c r="M5" i="49"/>
  <c r="M23" i="49" s="1"/>
  <c r="L5" i="49"/>
  <c r="L23" i="49" s="1"/>
  <c r="K5" i="49"/>
  <c r="K23" i="49" s="1"/>
  <c r="J5" i="49"/>
  <c r="J23" i="49" s="1"/>
  <c r="I5" i="49"/>
  <c r="I23" i="49" s="1"/>
  <c r="E5" i="49"/>
  <c r="E23" i="49" s="1"/>
  <c r="D5" i="49"/>
  <c r="Z4" i="49"/>
  <c r="Z27" i="49" s="1"/>
  <c r="Y4" i="49"/>
  <c r="Y27" i="49" s="1"/>
  <c r="X4" i="49"/>
  <c r="X27" i="49" s="1"/>
  <c r="W4" i="49"/>
  <c r="W27" i="49" s="1"/>
  <c r="V4" i="49"/>
  <c r="V27" i="49" s="1"/>
  <c r="U4" i="49"/>
  <c r="U27" i="49" s="1"/>
  <c r="T4" i="49"/>
  <c r="T27" i="49" s="1"/>
  <c r="S4" i="49"/>
  <c r="S27" i="49" s="1"/>
  <c r="R4" i="49"/>
  <c r="R27" i="49" s="1"/>
  <c r="Q4" i="49"/>
  <c r="Q27" i="49" s="1"/>
  <c r="P4" i="49"/>
  <c r="P27" i="49" s="1"/>
  <c r="O4" i="49"/>
  <c r="O27" i="49" s="1"/>
  <c r="N4" i="49"/>
  <c r="N27" i="49" s="1"/>
  <c r="M4" i="49"/>
  <c r="M27" i="49" s="1"/>
  <c r="L4" i="49"/>
  <c r="L27" i="49" s="1"/>
  <c r="L30" i="49" s="1"/>
  <c r="K4" i="49"/>
  <c r="K27" i="49" s="1"/>
  <c r="K30" i="49" s="1"/>
  <c r="J4" i="49"/>
  <c r="J27" i="49" s="1"/>
  <c r="I4" i="49"/>
  <c r="I27" i="49" s="1"/>
  <c r="E4" i="49"/>
  <c r="E27" i="49" s="1"/>
  <c r="D4" i="49"/>
  <c r="H3" i="49"/>
  <c r="Z2" i="49"/>
  <c r="Z20" i="49" s="1"/>
  <c r="Y2" i="49"/>
  <c r="Y20" i="49" s="1"/>
  <c r="X2" i="49"/>
  <c r="X20" i="49" s="1"/>
  <c r="W2" i="49"/>
  <c r="W20" i="49" s="1"/>
  <c r="V2" i="49"/>
  <c r="V20" i="49" s="1"/>
  <c r="U2" i="49"/>
  <c r="U20" i="49" s="1"/>
  <c r="T2" i="49"/>
  <c r="T20" i="49" s="1"/>
  <c r="S2" i="49"/>
  <c r="S20" i="49" s="1"/>
  <c r="R2" i="49"/>
  <c r="R20" i="49" s="1"/>
  <c r="Q2" i="49"/>
  <c r="Q20" i="49" s="1"/>
  <c r="P2" i="49"/>
  <c r="P20" i="49" s="1"/>
  <c r="O2" i="49"/>
  <c r="O20" i="49" s="1"/>
  <c r="N2" i="49"/>
  <c r="N20" i="49" s="1"/>
  <c r="M2" i="49"/>
  <c r="M20" i="49" s="1"/>
  <c r="L2" i="49"/>
  <c r="L20" i="49" s="1"/>
  <c r="K2" i="49"/>
  <c r="K20" i="49" s="1"/>
  <c r="J2" i="49"/>
  <c r="J20" i="49" s="1"/>
  <c r="I2" i="49"/>
  <c r="I20" i="49" s="1"/>
  <c r="E2" i="49"/>
  <c r="E20" i="49" s="1"/>
  <c r="D2" i="49"/>
  <c r="Z37" i="48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E37" i="48"/>
  <c r="D37" i="48"/>
  <c r="Z36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E36" i="48"/>
  <c r="D36" i="48"/>
  <c r="Z35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E35" i="48"/>
  <c r="D35" i="48"/>
  <c r="H35" i="48" s="1"/>
  <c r="Z34" i="48"/>
  <c r="Y34" i="48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E34" i="48"/>
  <c r="D34" i="48"/>
  <c r="H34" i="48" s="1"/>
  <c r="Z33" i="48"/>
  <c r="Y33" i="48"/>
  <c r="X33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E33" i="48"/>
  <c r="D33" i="48"/>
  <c r="H33" i="48" s="1"/>
  <c r="Z32" i="48"/>
  <c r="Y32" i="48"/>
  <c r="X32" i="48"/>
  <c r="W32" i="48"/>
  <c r="V32" i="48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E32" i="48"/>
  <c r="D32" i="48"/>
  <c r="H32" i="48" s="1"/>
  <c r="Z25" i="48"/>
  <c r="Y25" i="48"/>
  <c r="X25" i="48"/>
  <c r="W25" i="48"/>
  <c r="V25" i="48"/>
  <c r="U25" i="48"/>
  <c r="T25" i="48"/>
  <c r="S25" i="48"/>
  <c r="R25" i="48"/>
  <c r="Q25" i="48"/>
  <c r="P25" i="48"/>
  <c r="O25" i="48"/>
  <c r="N25" i="48"/>
  <c r="M25" i="48"/>
  <c r="L25" i="48"/>
  <c r="L29" i="48" s="1"/>
  <c r="K25" i="48"/>
  <c r="K29" i="48" s="1"/>
  <c r="J25" i="48"/>
  <c r="I25" i="48"/>
  <c r="E25" i="48"/>
  <c r="D25" i="48"/>
  <c r="H25" i="48" s="1"/>
  <c r="H29" i="48" s="1"/>
  <c r="Z21" i="48"/>
  <c r="Y21" i="48"/>
  <c r="X21" i="48"/>
  <c r="W21" i="48"/>
  <c r="V21" i="48"/>
  <c r="U21" i="48"/>
  <c r="T21" i="48"/>
  <c r="S21" i="48"/>
  <c r="R21" i="48"/>
  <c r="Q21" i="48"/>
  <c r="P21" i="48"/>
  <c r="O21" i="48"/>
  <c r="N21" i="48"/>
  <c r="M21" i="48"/>
  <c r="L21" i="48"/>
  <c r="K21" i="48"/>
  <c r="J21" i="48"/>
  <c r="I21" i="48"/>
  <c r="E21" i="48"/>
  <c r="D21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E16" i="48"/>
  <c r="D16" i="48"/>
  <c r="H16" i="48" s="1"/>
  <c r="Z15" i="48"/>
  <c r="Y15" i="48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E15" i="48"/>
  <c r="D15" i="48"/>
  <c r="H15" i="48" s="1"/>
  <c r="Z14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E14" i="48"/>
  <c r="D14" i="48"/>
  <c r="H14" i="48" s="1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E13" i="48"/>
  <c r="D13" i="48"/>
  <c r="H13" i="48" s="1"/>
  <c r="Z12" i="48"/>
  <c r="Y12" i="48"/>
  <c r="X12" i="48"/>
  <c r="W12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E12" i="48"/>
  <c r="D12" i="48"/>
  <c r="H12" i="48" s="1"/>
  <c r="Z11" i="48"/>
  <c r="Y11" i="48"/>
  <c r="X11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E11" i="48"/>
  <c r="D11" i="48"/>
  <c r="H11" i="48" s="1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E9" i="48"/>
  <c r="D9" i="48"/>
  <c r="Z8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E8" i="48"/>
  <c r="D8" i="48"/>
  <c r="H8" i="48" s="1"/>
  <c r="Z7" i="48"/>
  <c r="Y7" i="48"/>
  <c r="X7" i="48"/>
  <c r="W7" i="48"/>
  <c r="V7" i="48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E7" i="48"/>
  <c r="D7" i="48"/>
  <c r="H7" i="48" s="1"/>
  <c r="Z6" i="48"/>
  <c r="Y6" i="48"/>
  <c r="X6" i="48"/>
  <c r="W6" i="48"/>
  <c r="V6" i="48"/>
  <c r="U6" i="48"/>
  <c r="T6" i="48"/>
  <c r="S6" i="48"/>
  <c r="R6" i="48"/>
  <c r="Q6" i="48"/>
  <c r="P6" i="48"/>
  <c r="O6" i="48"/>
  <c r="N6" i="48"/>
  <c r="M6" i="48"/>
  <c r="L6" i="48"/>
  <c r="K6" i="48"/>
  <c r="J6" i="48"/>
  <c r="I6" i="48"/>
  <c r="E6" i="48"/>
  <c r="D6" i="48"/>
  <c r="H6" i="48" s="1"/>
  <c r="Z5" i="48"/>
  <c r="Z23" i="48" s="1"/>
  <c r="Y5" i="48"/>
  <c r="Y23" i="48" s="1"/>
  <c r="X5" i="48"/>
  <c r="X23" i="48" s="1"/>
  <c r="W5" i="48"/>
  <c r="W23" i="48" s="1"/>
  <c r="V5" i="48"/>
  <c r="V23" i="48" s="1"/>
  <c r="U5" i="48"/>
  <c r="U23" i="48" s="1"/>
  <c r="T5" i="48"/>
  <c r="T23" i="48" s="1"/>
  <c r="S5" i="48"/>
  <c r="S23" i="48" s="1"/>
  <c r="R5" i="48"/>
  <c r="R23" i="48" s="1"/>
  <c r="Q5" i="48"/>
  <c r="Q23" i="48" s="1"/>
  <c r="P5" i="48"/>
  <c r="P23" i="48" s="1"/>
  <c r="O5" i="48"/>
  <c r="O23" i="48" s="1"/>
  <c r="N5" i="48"/>
  <c r="N23" i="48" s="1"/>
  <c r="M5" i="48"/>
  <c r="M23" i="48" s="1"/>
  <c r="L5" i="48"/>
  <c r="L23" i="48" s="1"/>
  <c r="K5" i="48"/>
  <c r="K23" i="48" s="1"/>
  <c r="J5" i="48"/>
  <c r="J23" i="48" s="1"/>
  <c r="I5" i="48"/>
  <c r="I23" i="48" s="1"/>
  <c r="E5" i="48"/>
  <c r="E23" i="48" s="1"/>
  <c r="D5" i="48"/>
  <c r="Z4" i="48"/>
  <c r="Z27" i="48" s="1"/>
  <c r="Y4" i="48"/>
  <c r="Y27" i="48" s="1"/>
  <c r="X4" i="48"/>
  <c r="X27" i="48" s="1"/>
  <c r="W4" i="48"/>
  <c r="W27" i="48" s="1"/>
  <c r="V4" i="48"/>
  <c r="V27" i="48" s="1"/>
  <c r="U4" i="48"/>
  <c r="U27" i="48" s="1"/>
  <c r="T4" i="48"/>
  <c r="T27" i="48" s="1"/>
  <c r="S4" i="48"/>
  <c r="S27" i="48" s="1"/>
  <c r="R4" i="48"/>
  <c r="R27" i="48" s="1"/>
  <c r="Q4" i="48"/>
  <c r="Q27" i="48" s="1"/>
  <c r="P4" i="48"/>
  <c r="P27" i="48" s="1"/>
  <c r="O4" i="48"/>
  <c r="O27" i="48" s="1"/>
  <c r="N4" i="48"/>
  <c r="N27" i="48" s="1"/>
  <c r="M4" i="48"/>
  <c r="M27" i="48" s="1"/>
  <c r="L4" i="48"/>
  <c r="L27" i="48" s="1"/>
  <c r="L30" i="48" s="1"/>
  <c r="K4" i="48"/>
  <c r="K27" i="48" s="1"/>
  <c r="K30" i="48" s="1"/>
  <c r="J4" i="48"/>
  <c r="J27" i="48" s="1"/>
  <c r="I4" i="48"/>
  <c r="I27" i="48" s="1"/>
  <c r="E4" i="48"/>
  <c r="E27" i="48" s="1"/>
  <c r="D4" i="48"/>
  <c r="H3" i="48"/>
  <c r="Z2" i="48"/>
  <c r="Z20" i="48" s="1"/>
  <c r="Y2" i="48"/>
  <c r="Y20" i="48" s="1"/>
  <c r="X2" i="48"/>
  <c r="X20" i="48" s="1"/>
  <c r="W2" i="48"/>
  <c r="W20" i="48" s="1"/>
  <c r="V2" i="48"/>
  <c r="V20" i="48" s="1"/>
  <c r="U2" i="48"/>
  <c r="U20" i="48" s="1"/>
  <c r="T2" i="48"/>
  <c r="T20" i="48" s="1"/>
  <c r="S2" i="48"/>
  <c r="S20" i="48" s="1"/>
  <c r="R2" i="48"/>
  <c r="R20" i="48" s="1"/>
  <c r="Q2" i="48"/>
  <c r="Q20" i="48" s="1"/>
  <c r="P2" i="48"/>
  <c r="P20" i="48" s="1"/>
  <c r="O2" i="48"/>
  <c r="O20" i="48" s="1"/>
  <c r="N2" i="48"/>
  <c r="N20" i="48" s="1"/>
  <c r="M2" i="48"/>
  <c r="M20" i="48" s="1"/>
  <c r="L2" i="48"/>
  <c r="L20" i="48" s="1"/>
  <c r="K2" i="48"/>
  <c r="K20" i="48" s="1"/>
  <c r="J2" i="48"/>
  <c r="J20" i="48" s="1"/>
  <c r="I2" i="48"/>
  <c r="I20" i="48" s="1"/>
  <c r="E2" i="48"/>
  <c r="E20" i="48" s="1"/>
  <c r="D2" i="48"/>
  <c r="Z37" i="47"/>
  <c r="Y37" i="47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E37" i="47"/>
  <c r="D37" i="47"/>
  <c r="Z36" i="47"/>
  <c r="Y36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E36" i="47"/>
  <c r="D36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E35" i="47"/>
  <c r="D35" i="47"/>
  <c r="H35" i="47" s="1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E34" i="47"/>
  <c r="D34" i="47"/>
  <c r="H34" i="47" s="1"/>
  <c r="Z33" i="47"/>
  <c r="Y33" i="47"/>
  <c r="X33" i="47"/>
  <c r="W33" i="47"/>
  <c r="V33" i="47"/>
  <c r="U33" i="47"/>
  <c r="T33" i="47"/>
  <c r="S33" i="47"/>
  <c r="R33" i="47"/>
  <c r="Q33" i="47"/>
  <c r="P33" i="47"/>
  <c r="O33" i="47"/>
  <c r="N33" i="47"/>
  <c r="M33" i="47"/>
  <c r="L33" i="47"/>
  <c r="K33" i="47"/>
  <c r="J33" i="47"/>
  <c r="I33" i="47"/>
  <c r="E33" i="47"/>
  <c r="D33" i="47"/>
  <c r="H33" i="47" s="1"/>
  <c r="Z32" i="47"/>
  <c r="Y32" i="47"/>
  <c r="X32" i="47"/>
  <c r="W32" i="47"/>
  <c r="V32" i="47"/>
  <c r="U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E32" i="47"/>
  <c r="D32" i="47"/>
  <c r="H32" i="47" s="1"/>
  <c r="Z25" i="47"/>
  <c r="Y25" i="47"/>
  <c r="X25" i="47"/>
  <c r="W25" i="47"/>
  <c r="V25" i="47"/>
  <c r="U25" i="47"/>
  <c r="T25" i="47"/>
  <c r="S25" i="47"/>
  <c r="R25" i="47"/>
  <c r="Q25" i="47"/>
  <c r="P25" i="47"/>
  <c r="O25" i="47"/>
  <c r="N25" i="47"/>
  <c r="M25" i="47"/>
  <c r="L25" i="47"/>
  <c r="L29" i="47" s="1"/>
  <c r="K25" i="47"/>
  <c r="K29" i="47" s="1"/>
  <c r="J25" i="47"/>
  <c r="I25" i="47"/>
  <c r="E25" i="47"/>
  <c r="D25" i="47"/>
  <c r="H25" i="47" s="1"/>
  <c r="H29" i="47" s="1"/>
  <c r="Z21" i="47"/>
  <c r="Y21" i="47"/>
  <c r="X21" i="47"/>
  <c r="W21" i="47"/>
  <c r="V21" i="47"/>
  <c r="U21" i="47"/>
  <c r="T21" i="47"/>
  <c r="S21" i="47"/>
  <c r="R21" i="47"/>
  <c r="Q21" i="47"/>
  <c r="P21" i="47"/>
  <c r="O21" i="47"/>
  <c r="N21" i="47"/>
  <c r="M21" i="47"/>
  <c r="L21" i="47"/>
  <c r="K21" i="47"/>
  <c r="J21" i="47"/>
  <c r="I21" i="47"/>
  <c r="E21" i="47"/>
  <c r="D21" i="47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E16" i="47"/>
  <c r="D16" i="47"/>
  <c r="H16" i="47" s="1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E15" i="47"/>
  <c r="D15" i="47"/>
  <c r="H15" i="47" s="1"/>
  <c r="Z14" i="47"/>
  <c r="Y14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E14" i="47"/>
  <c r="D14" i="47"/>
  <c r="H14" i="47" s="1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E13" i="47"/>
  <c r="D13" i="47"/>
  <c r="H13" i="47" s="1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E12" i="47"/>
  <c r="D12" i="47"/>
  <c r="H12" i="47" s="1"/>
  <c r="Z11" i="47"/>
  <c r="Y11" i="47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E11" i="47"/>
  <c r="D11" i="47"/>
  <c r="H11" i="47" s="1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E9" i="47"/>
  <c r="D9" i="47"/>
  <c r="Z8" i="47"/>
  <c r="Y8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E8" i="47"/>
  <c r="D8" i="47"/>
  <c r="H8" i="47" s="1"/>
  <c r="Z7" i="47"/>
  <c r="Y7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E7" i="47"/>
  <c r="D7" i="47"/>
  <c r="H7" i="47" s="1"/>
  <c r="Z6" i="47"/>
  <c r="Y6" i="47"/>
  <c r="X6" i="47"/>
  <c r="W6" i="47"/>
  <c r="V6" i="47"/>
  <c r="U6" i="47"/>
  <c r="T6" i="47"/>
  <c r="S6" i="47"/>
  <c r="R6" i="47"/>
  <c r="Q6" i="47"/>
  <c r="P6" i="47"/>
  <c r="O6" i="47"/>
  <c r="N6" i="47"/>
  <c r="M6" i="47"/>
  <c r="L6" i="47"/>
  <c r="K6" i="47"/>
  <c r="J6" i="47"/>
  <c r="I6" i="47"/>
  <c r="E6" i="47"/>
  <c r="D6" i="47"/>
  <c r="H6" i="47" s="1"/>
  <c r="Z5" i="47"/>
  <c r="Z23" i="47" s="1"/>
  <c r="Y5" i="47"/>
  <c r="Y23" i="47" s="1"/>
  <c r="X5" i="47"/>
  <c r="X23" i="47" s="1"/>
  <c r="W5" i="47"/>
  <c r="W23" i="47" s="1"/>
  <c r="V5" i="47"/>
  <c r="V23" i="47" s="1"/>
  <c r="U5" i="47"/>
  <c r="U23" i="47" s="1"/>
  <c r="T5" i="47"/>
  <c r="T23" i="47" s="1"/>
  <c r="S5" i="47"/>
  <c r="S23" i="47" s="1"/>
  <c r="R5" i="47"/>
  <c r="R23" i="47" s="1"/>
  <c r="Q5" i="47"/>
  <c r="Q23" i="47" s="1"/>
  <c r="P5" i="47"/>
  <c r="P23" i="47" s="1"/>
  <c r="O5" i="47"/>
  <c r="O23" i="47" s="1"/>
  <c r="N5" i="47"/>
  <c r="N23" i="47" s="1"/>
  <c r="M5" i="47"/>
  <c r="M23" i="47" s="1"/>
  <c r="L5" i="47"/>
  <c r="L23" i="47" s="1"/>
  <c r="K5" i="47"/>
  <c r="K23" i="47" s="1"/>
  <c r="J5" i="47"/>
  <c r="J23" i="47" s="1"/>
  <c r="I5" i="47"/>
  <c r="I23" i="47" s="1"/>
  <c r="E5" i="47"/>
  <c r="E23" i="47" s="1"/>
  <c r="D5" i="47"/>
  <c r="Z4" i="47"/>
  <c r="Z27" i="47" s="1"/>
  <c r="Y4" i="47"/>
  <c r="Y27" i="47" s="1"/>
  <c r="X4" i="47"/>
  <c r="X27" i="47" s="1"/>
  <c r="W4" i="47"/>
  <c r="W27" i="47" s="1"/>
  <c r="V4" i="47"/>
  <c r="V27" i="47" s="1"/>
  <c r="U4" i="47"/>
  <c r="U27" i="47" s="1"/>
  <c r="T4" i="47"/>
  <c r="T27" i="47" s="1"/>
  <c r="S4" i="47"/>
  <c r="S27" i="47" s="1"/>
  <c r="R4" i="47"/>
  <c r="R27" i="47" s="1"/>
  <c r="Q4" i="47"/>
  <c r="Q27" i="47" s="1"/>
  <c r="P4" i="47"/>
  <c r="P27" i="47" s="1"/>
  <c r="O4" i="47"/>
  <c r="O27" i="47" s="1"/>
  <c r="N4" i="47"/>
  <c r="N27" i="47" s="1"/>
  <c r="M4" i="47"/>
  <c r="M27" i="47" s="1"/>
  <c r="L4" i="47"/>
  <c r="L27" i="47" s="1"/>
  <c r="L30" i="47" s="1"/>
  <c r="K4" i="47"/>
  <c r="K27" i="47" s="1"/>
  <c r="K30" i="47" s="1"/>
  <c r="J4" i="47"/>
  <c r="J27" i="47" s="1"/>
  <c r="I4" i="47"/>
  <c r="I27" i="47" s="1"/>
  <c r="E4" i="47"/>
  <c r="E27" i="47" s="1"/>
  <c r="D4" i="47"/>
  <c r="H3" i="47"/>
  <c r="Z2" i="47"/>
  <c r="Z20" i="47" s="1"/>
  <c r="Y2" i="47"/>
  <c r="Y20" i="47" s="1"/>
  <c r="X2" i="47"/>
  <c r="X20" i="47" s="1"/>
  <c r="W2" i="47"/>
  <c r="W20" i="47" s="1"/>
  <c r="V2" i="47"/>
  <c r="V20" i="47" s="1"/>
  <c r="U2" i="47"/>
  <c r="U20" i="47" s="1"/>
  <c r="T2" i="47"/>
  <c r="T20" i="47" s="1"/>
  <c r="S2" i="47"/>
  <c r="S20" i="47" s="1"/>
  <c r="R2" i="47"/>
  <c r="R20" i="47" s="1"/>
  <c r="Q2" i="47"/>
  <c r="Q20" i="47" s="1"/>
  <c r="P2" i="47"/>
  <c r="P20" i="47" s="1"/>
  <c r="O2" i="47"/>
  <c r="O20" i="47" s="1"/>
  <c r="N2" i="47"/>
  <c r="N20" i="47" s="1"/>
  <c r="M2" i="47"/>
  <c r="M20" i="47" s="1"/>
  <c r="L2" i="47"/>
  <c r="L20" i="47" s="1"/>
  <c r="K2" i="47"/>
  <c r="K20" i="47" s="1"/>
  <c r="J2" i="47"/>
  <c r="J20" i="47" s="1"/>
  <c r="I2" i="47"/>
  <c r="I20" i="47" s="1"/>
  <c r="E2" i="47"/>
  <c r="D2" i="47"/>
  <c r="H2" i="47" s="1"/>
  <c r="K37" i="46"/>
  <c r="J37" i="46"/>
  <c r="I37" i="46"/>
  <c r="H37" i="46"/>
  <c r="E37" i="46"/>
  <c r="D37" i="46"/>
  <c r="K36" i="46"/>
  <c r="J36" i="46"/>
  <c r="I36" i="46"/>
  <c r="H36" i="46"/>
  <c r="E36" i="46"/>
  <c r="D36" i="46"/>
  <c r="K35" i="46"/>
  <c r="J35" i="46"/>
  <c r="I35" i="46"/>
  <c r="E35" i="46"/>
  <c r="D35" i="46"/>
  <c r="H35" i="46" s="1"/>
  <c r="K34" i="46"/>
  <c r="J34" i="46"/>
  <c r="I34" i="46"/>
  <c r="E34" i="46"/>
  <c r="D34" i="46"/>
  <c r="H34" i="46" s="1"/>
  <c r="K33" i="46"/>
  <c r="J33" i="46"/>
  <c r="I33" i="46"/>
  <c r="E33" i="46"/>
  <c r="D33" i="46"/>
  <c r="H33" i="46" s="1"/>
  <c r="K32" i="46"/>
  <c r="J32" i="46"/>
  <c r="I32" i="46"/>
  <c r="E32" i="46"/>
  <c r="D32" i="46"/>
  <c r="H32" i="46" s="1"/>
  <c r="K25" i="46"/>
  <c r="J25" i="46"/>
  <c r="I25" i="46"/>
  <c r="E25" i="46"/>
  <c r="D25" i="46"/>
  <c r="H25" i="46" s="1"/>
  <c r="K21" i="46"/>
  <c r="J21" i="46"/>
  <c r="I21" i="46"/>
  <c r="E21" i="46"/>
  <c r="D21" i="46"/>
  <c r="K16" i="46"/>
  <c r="J16" i="46"/>
  <c r="I16" i="46"/>
  <c r="E16" i="46"/>
  <c r="D16" i="46"/>
  <c r="H16" i="46" s="1"/>
  <c r="K15" i="46"/>
  <c r="J15" i="46"/>
  <c r="I15" i="46"/>
  <c r="E15" i="46"/>
  <c r="D15" i="46"/>
  <c r="H15" i="46" s="1"/>
  <c r="K14" i="46"/>
  <c r="J14" i="46"/>
  <c r="I14" i="46"/>
  <c r="E14" i="46"/>
  <c r="D14" i="46"/>
  <c r="H14" i="46" s="1"/>
  <c r="K13" i="46"/>
  <c r="J13" i="46"/>
  <c r="I13" i="46"/>
  <c r="E13" i="46"/>
  <c r="D13" i="46"/>
  <c r="H13" i="46" s="1"/>
  <c r="K12" i="46"/>
  <c r="J12" i="46"/>
  <c r="I12" i="46"/>
  <c r="E12" i="46"/>
  <c r="D12" i="46"/>
  <c r="H12" i="46" s="1"/>
  <c r="K11" i="46"/>
  <c r="J11" i="46"/>
  <c r="I11" i="46"/>
  <c r="E11" i="46"/>
  <c r="D11" i="46"/>
  <c r="H11" i="46" s="1"/>
  <c r="K9" i="46"/>
  <c r="J9" i="46"/>
  <c r="I9" i="46"/>
  <c r="E9" i="46"/>
  <c r="D9" i="46"/>
  <c r="K8" i="46"/>
  <c r="J8" i="46"/>
  <c r="I8" i="46"/>
  <c r="E8" i="46"/>
  <c r="D8" i="46"/>
  <c r="H8" i="46" s="1"/>
  <c r="K7" i="46"/>
  <c r="J7" i="46"/>
  <c r="I7" i="46"/>
  <c r="E7" i="46"/>
  <c r="D7" i="46"/>
  <c r="H7" i="46" s="1"/>
  <c r="K6" i="46"/>
  <c r="J6" i="46"/>
  <c r="I6" i="46"/>
  <c r="E6" i="46"/>
  <c r="D6" i="46"/>
  <c r="H6" i="46" s="1"/>
  <c r="K5" i="46"/>
  <c r="K23" i="46" s="1"/>
  <c r="K24" i="46" s="1"/>
  <c r="J5" i="46"/>
  <c r="J23" i="46" s="1"/>
  <c r="I5" i="46"/>
  <c r="I23" i="46" s="1"/>
  <c r="E5" i="46"/>
  <c r="E23" i="46" s="1"/>
  <c r="D5" i="46"/>
  <c r="K4" i="46"/>
  <c r="K27" i="46" s="1"/>
  <c r="J4" i="46"/>
  <c r="J27" i="46" s="1"/>
  <c r="I4" i="46"/>
  <c r="I27" i="46" s="1"/>
  <c r="E4" i="46"/>
  <c r="E27" i="46" s="1"/>
  <c r="D4" i="46"/>
  <c r="H3" i="46"/>
  <c r="K2" i="46"/>
  <c r="K20" i="46" s="1"/>
  <c r="J2" i="46"/>
  <c r="J20" i="46" s="1"/>
  <c r="I2" i="46"/>
  <c r="I20" i="46" s="1"/>
  <c r="E2" i="46"/>
  <c r="D2" i="46"/>
  <c r="K37" i="45"/>
  <c r="J37" i="45"/>
  <c r="I37" i="45"/>
  <c r="H37" i="45"/>
  <c r="E37" i="45"/>
  <c r="D37" i="45"/>
  <c r="K36" i="45"/>
  <c r="J36" i="45"/>
  <c r="I36" i="45"/>
  <c r="H36" i="45"/>
  <c r="E36" i="45"/>
  <c r="D36" i="45"/>
  <c r="K35" i="45"/>
  <c r="J35" i="45"/>
  <c r="I35" i="45"/>
  <c r="E35" i="45"/>
  <c r="D35" i="45"/>
  <c r="H35" i="45" s="1"/>
  <c r="K34" i="45"/>
  <c r="J34" i="45"/>
  <c r="I34" i="45"/>
  <c r="E34" i="45"/>
  <c r="D34" i="45"/>
  <c r="H34" i="45" s="1"/>
  <c r="K33" i="45"/>
  <c r="J33" i="45"/>
  <c r="I33" i="45"/>
  <c r="E33" i="45"/>
  <c r="D33" i="45"/>
  <c r="H33" i="45" s="1"/>
  <c r="K32" i="45"/>
  <c r="J32" i="45"/>
  <c r="I32" i="45"/>
  <c r="E32" i="45"/>
  <c r="D32" i="45"/>
  <c r="H32" i="45" s="1"/>
  <c r="K25" i="45"/>
  <c r="J25" i="45"/>
  <c r="I25" i="45"/>
  <c r="E25" i="45"/>
  <c r="D25" i="45"/>
  <c r="H25" i="45" s="1"/>
  <c r="K21" i="45"/>
  <c r="J21" i="45"/>
  <c r="I21" i="45"/>
  <c r="E21" i="45"/>
  <c r="D21" i="45"/>
  <c r="K16" i="45"/>
  <c r="J16" i="45"/>
  <c r="I16" i="45"/>
  <c r="E16" i="45"/>
  <c r="D16" i="45"/>
  <c r="H16" i="45" s="1"/>
  <c r="K15" i="45"/>
  <c r="J15" i="45"/>
  <c r="I15" i="45"/>
  <c r="E15" i="45"/>
  <c r="D15" i="45"/>
  <c r="H15" i="45" s="1"/>
  <c r="K14" i="45"/>
  <c r="J14" i="45"/>
  <c r="I14" i="45"/>
  <c r="E14" i="45"/>
  <c r="D14" i="45"/>
  <c r="H14" i="45" s="1"/>
  <c r="K13" i="45"/>
  <c r="J13" i="45"/>
  <c r="I13" i="45"/>
  <c r="E13" i="45"/>
  <c r="D13" i="45"/>
  <c r="H13" i="45" s="1"/>
  <c r="K12" i="45"/>
  <c r="J12" i="45"/>
  <c r="I12" i="45"/>
  <c r="E12" i="45"/>
  <c r="D12" i="45"/>
  <c r="H12" i="45" s="1"/>
  <c r="K11" i="45"/>
  <c r="J11" i="45"/>
  <c r="I11" i="45"/>
  <c r="E11" i="45"/>
  <c r="D11" i="45"/>
  <c r="H11" i="45" s="1"/>
  <c r="K9" i="45"/>
  <c r="J9" i="45"/>
  <c r="I9" i="45"/>
  <c r="E9" i="45"/>
  <c r="D9" i="45"/>
  <c r="K8" i="45"/>
  <c r="J8" i="45"/>
  <c r="I8" i="45"/>
  <c r="E8" i="45"/>
  <c r="D8" i="45"/>
  <c r="H8" i="45" s="1"/>
  <c r="K7" i="45"/>
  <c r="J7" i="45"/>
  <c r="I7" i="45"/>
  <c r="E7" i="45"/>
  <c r="D7" i="45"/>
  <c r="H7" i="45" s="1"/>
  <c r="K6" i="45"/>
  <c r="J6" i="45"/>
  <c r="I6" i="45"/>
  <c r="E6" i="45"/>
  <c r="D6" i="45"/>
  <c r="H6" i="45" s="1"/>
  <c r="K5" i="45"/>
  <c r="K23" i="45" s="1"/>
  <c r="K24" i="45" s="1"/>
  <c r="J5" i="45"/>
  <c r="J23" i="45" s="1"/>
  <c r="I5" i="45"/>
  <c r="I23" i="45" s="1"/>
  <c r="E5" i="45"/>
  <c r="E23" i="45" s="1"/>
  <c r="D5" i="45"/>
  <c r="K4" i="45"/>
  <c r="K27" i="45" s="1"/>
  <c r="J4" i="45"/>
  <c r="J27" i="45" s="1"/>
  <c r="I4" i="45"/>
  <c r="I27" i="45" s="1"/>
  <c r="E4" i="45"/>
  <c r="E27" i="45" s="1"/>
  <c r="D4" i="45"/>
  <c r="H3" i="45"/>
  <c r="K2" i="45"/>
  <c r="K20" i="45" s="1"/>
  <c r="J2" i="45"/>
  <c r="J20" i="45" s="1"/>
  <c r="I2" i="45"/>
  <c r="I20" i="45" s="1"/>
  <c r="E2" i="45"/>
  <c r="D2" i="45"/>
  <c r="K37" i="44"/>
  <c r="J37" i="44"/>
  <c r="I37" i="44"/>
  <c r="H37" i="44"/>
  <c r="E37" i="44"/>
  <c r="D37" i="44"/>
  <c r="K36" i="44"/>
  <c r="J36" i="44"/>
  <c r="I36" i="44"/>
  <c r="H36" i="44"/>
  <c r="E36" i="44"/>
  <c r="D36" i="44"/>
  <c r="K35" i="44"/>
  <c r="J35" i="44"/>
  <c r="I35" i="44"/>
  <c r="E35" i="44"/>
  <c r="D35" i="44"/>
  <c r="H35" i="44" s="1"/>
  <c r="K34" i="44"/>
  <c r="J34" i="44"/>
  <c r="I34" i="44"/>
  <c r="E34" i="44"/>
  <c r="D34" i="44"/>
  <c r="H34" i="44" s="1"/>
  <c r="K33" i="44"/>
  <c r="J33" i="44"/>
  <c r="I33" i="44"/>
  <c r="E33" i="44"/>
  <c r="D33" i="44"/>
  <c r="H33" i="44" s="1"/>
  <c r="K32" i="44"/>
  <c r="J32" i="44"/>
  <c r="I32" i="44"/>
  <c r="E32" i="44"/>
  <c r="D32" i="44"/>
  <c r="H32" i="44" s="1"/>
  <c r="K25" i="44"/>
  <c r="J25" i="44"/>
  <c r="I25" i="44"/>
  <c r="E25" i="44"/>
  <c r="D25" i="44"/>
  <c r="H25" i="44" s="1"/>
  <c r="K21" i="44"/>
  <c r="J21" i="44"/>
  <c r="I21" i="44"/>
  <c r="E21" i="44"/>
  <c r="D21" i="44"/>
  <c r="K16" i="44"/>
  <c r="J16" i="44"/>
  <c r="I16" i="44"/>
  <c r="E16" i="44"/>
  <c r="D16" i="44"/>
  <c r="H16" i="44" s="1"/>
  <c r="K15" i="44"/>
  <c r="J15" i="44"/>
  <c r="I15" i="44"/>
  <c r="E15" i="44"/>
  <c r="D15" i="44"/>
  <c r="H15" i="44" s="1"/>
  <c r="K14" i="44"/>
  <c r="J14" i="44"/>
  <c r="I14" i="44"/>
  <c r="E14" i="44"/>
  <c r="D14" i="44"/>
  <c r="H14" i="44" s="1"/>
  <c r="K13" i="44"/>
  <c r="J13" i="44"/>
  <c r="I13" i="44"/>
  <c r="E13" i="44"/>
  <c r="D13" i="44"/>
  <c r="H13" i="44" s="1"/>
  <c r="K12" i="44"/>
  <c r="J12" i="44"/>
  <c r="I12" i="44"/>
  <c r="E12" i="44"/>
  <c r="D12" i="44"/>
  <c r="H12" i="44" s="1"/>
  <c r="K11" i="44"/>
  <c r="J11" i="44"/>
  <c r="I11" i="44"/>
  <c r="E11" i="44"/>
  <c r="D11" i="44"/>
  <c r="H11" i="44" s="1"/>
  <c r="K9" i="44"/>
  <c r="J9" i="44"/>
  <c r="I9" i="44"/>
  <c r="E9" i="44"/>
  <c r="D9" i="44"/>
  <c r="K8" i="44"/>
  <c r="J8" i="44"/>
  <c r="I8" i="44"/>
  <c r="E8" i="44"/>
  <c r="D8" i="44"/>
  <c r="H8" i="44" s="1"/>
  <c r="K7" i="44"/>
  <c r="J7" i="44"/>
  <c r="I7" i="44"/>
  <c r="E7" i="44"/>
  <c r="D7" i="44"/>
  <c r="H7" i="44" s="1"/>
  <c r="K6" i="44"/>
  <c r="J6" i="44"/>
  <c r="I6" i="44"/>
  <c r="E6" i="44"/>
  <c r="D6" i="44"/>
  <c r="H6" i="44" s="1"/>
  <c r="K5" i="44"/>
  <c r="K23" i="44" s="1"/>
  <c r="K24" i="44" s="1"/>
  <c r="J5" i="44"/>
  <c r="J23" i="44" s="1"/>
  <c r="I5" i="44"/>
  <c r="I23" i="44" s="1"/>
  <c r="E5" i="44"/>
  <c r="E23" i="44" s="1"/>
  <c r="D5" i="44"/>
  <c r="K4" i="44"/>
  <c r="K27" i="44" s="1"/>
  <c r="J4" i="44"/>
  <c r="J27" i="44" s="1"/>
  <c r="I4" i="44"/>
  <c r="I27" i="44" s="1"/>
  <c r="E4" i="44"/>
  <c r="E27" i="44" s="1"/>
  <c r="D4" i="44"/>
  <c r="H3" i="44"/>
  <c r="K2" i="44"/>
  <c r="K20" i="44" s="1"/>
  <c r="J2" i="44"/>
  <c r="J20" i="44" s="1"/>
  <c r="I2" i="44"/>
  <c r="I20" i="44" s="1"/>
  <c r="E2" i="44"/>
  <c r="D2" i="44"/>
  <c r="H2" i="44" s="1"/>
  <c r="K37" i="43"/>
  <c r="J37" i="43"/>
  <c r="I37" i="43"/>
  <c r="H37" i="43"/>
  <c r="E37" i="43"/>
  <c r="D37" i="43"/>
  <c r="K36" i="43"/>
  <c r="J36" i="43"/>
  <c r="I36" i="43"/>
  <c r="H36" i="43"/>
  <c r="E36" i="43"/>
  <c r="D36" i="43"/>
  <c r="K35" i="43"/>
  <c r="J35" i="43"/>
  <c r="I35" i="43"/>
  <c r="E35" i="43"/>
  <c r="D35" i="43"/>
  <c r="H35" i="43" s="1"/>
  <c r="K34" i="43"/>
  <c r="J34" i="43"/>
  <c r="I34" i="43"/>
  <c r="E34" i="43"/>
  <c r="D34" i="43"/>
  <c r="H34" i="43" s="1"/>
  <c r="K33" i="43"/>
  <c r="J33" i="43"/>
  <c r="I33" i="43"/>
  <c r="E33" i="43"/>
  <c r="D33" i="43"/>
  <c r="H33" i="43" s="1"/>
  <c r="K32" i="43"/>
  <c r="J32" i="43"/>
  <c r="I32" i="43"/>
  <c r="E32" i="43"/>
  <c r="D32" i="43"/>
  <c r="H32" i="43" s="1"/>
  <c r="K25" i="43"/>
  <c r="J25" i="43"/>
  <c r="I25" i="43"/>
  <c r="E25" i="43"/>
  <c r="D25" i="43"/>
  <c r="H25" i="43" s="1"/>
  <c r="K21" i="43"/>
  <c r="J21" i="43"/>
  <c r="I21" i="43"/>
  <c r="E21" i="43"/>
  <c r="D21" i="43"/>
  <c r="K16" i="43"/>
  <c r="J16" i="43"/>
  <c r="I16" i="43"/>
  <c r="E16" i="43"/>
  <c r="D16" i="43"/>
  <c r="H16" i="43" s="1"/>
  <c r="K15" i="43"/>
  <c r="J15" i="43"/>
  <c r="I15" i="43"/>
  <c r="E15" i="43"/>
  <c r="D15" i="43"/>
  <c r="H15" i="43" s="1"/>
  <c r="K14" i="43"/>
  <c r="J14" i="43"/>
  <c r="I14" i="43"/>
  <c r="E14" i="43"/>
  <c r="D14" i="43"/>
  <c r="H14" i="43" s="1"/>
  <c r="K13" i="43"/>
  <c r="J13" i="43"/>
  <c r="I13" i="43"/>
  <c r="E13" i="43"/>
  <c r="D13" i="43"/>
  <c r="H13" i="43" s="1"/>
  <c r="K12" i="43"/>
  <c r="J12" i="43"/>
  <c r="I12" i="43"/>
  <c r="E12" i="43"/>
  <c r="D12" i="43"/>
  <c r="H12" i="43" s="1"/>
  <c r="K11" i="43"/>
  <c r="J11" i="43"/>
  <c r="I11" i="43"/>
  <c r="E11" i="43"/>
  <c r="D11" i="43"/>
  <c r="H11" i="43" s="1"/>
  <c r="K9" i="43"/>
  <c r="K10" i="43" s="1"/>
  <c r="J9" i="43"/>
  <c r="J10" i="43" s="1"/>
  <c r="I9" i="43"/>
  <c r="I10" i="43" s="1"/>
  <c r="E9" i="43"/>
  <c r="E10" i="43" s="1"/>
  <c r="D9" i="43"/>
  <c r="K8" i="43"/>
  <c r="J8" i="43"/>
  <c r="I8" i="43"/>
  <c r="E8" i="43"/>
  <c r="D8" i="43"/>
  <c r="H8" i="43" s="1"/>
  <c r="K7" i="43"/>
  <c r="J7" i="43"/>
  <c r="I7" i="43"/>
  <c r="E7" i="43"/>
  <c r="D7" i="43"/>
  <c r="H7" i="43" s="1"/>
  <c r="K6" i="43"/>
  <c r="J6" i="43"/>
  <c r="I6" i="43"/>
  <c r="E6" i="43"/>
  <c r="D6" i="43"/>
  <c r="H6" i="43" s="1"/>
  <c r="K5" i="43"/>
  <c r="K23" i="43" s="1"/>
  <c r="K24" i="43" s="1"/>
  <c r="J5" i="43"/>
  <c r="J23" i="43" s="1"/>
  <c r="I5" i="43"/>
  <c r="I23" i="43" s="1"/>
  <c r="E5" i="43"/>
  <c r="E23" i="43" s="1"/>
  <c r="D5" i="43"/>
  <c r="K4" i="43"/>
  <c r="K27" i="43" s="1"/>
  <c r="J4" i="43"/>
  <c r="J27" i="43" s="1"/>
  <c r="I4" i="43"/>
  <c r="I27" i="43" s="1"/>
  <c r="E4" i="43"/>
  <c r="E27" i="43" s="1"/>
  <c r="D4" i="43"/>
  <c r="H3" i="43"/>
  <c r="K2" i="43"/>
  <c r="K20" i="43" s="1"/>
  <c r="J2" i="43"/>
  <c r="J20" i="43" s="1"/>
  <c r="I2" i="43"/>
  <c r="I20" i="43" s="1"/>
  <c r="E2" i="43"/>
  <c r="D2" i="43"/>
  <c r="K37" i="42"/>
  <c r="J37" i="42"/>
  <c r="I37" i="42"/>
  <c r="H37" i="42"/>
  <c r="E37" i="42"/>
  <c r="D37" i="42"/>
  <c r="K36" i="42"/>
  <c r="J36" i="42"/>
  <c r="I36" i="42"/>
  <c r="H36" i="42"/>
  <c r="E36" i="42"/>
  <c r="D36" i="42"/>
  <c r="K35" i="42"/>
  <c r="J35" i="42"/>
  <c r="I35" i="42"/>
  <c r="E35" i="42"/>
  <c r="D35" i="42"/>
  <c r="H35" i="42" s="1"/>
  <c r="K34" i="42"/>
  <c r="J34" i="42"/>
  <c r="I34" i="42"/>
  <c r="E34" i="42"/>
  <c r="D34" i="42"/>
  <c r="H34" i="42" s="1"/>
  <c r="K33" i="42"/>
  <c r="J33" i="42"/>
  <c r="I33" i="42"/>
  <c r="E33" i="42"/>
  <c r="D33" i="42"/>
  <c r="H33" i="42" s="1"/>
  <c r="K32" i="42"/>
  <c r="J32" i="42"/>
  <c r="I32" i="42"/>
  <c r="E32" i="42"/>
  <c r="D32" i="42"/>
  <c r="H32" i="42" s="1"/>
  <c r="K25" i="42"/>
  <c r="J25" i="42"/>
  <c r="I25" i="42"/>
  <c r="E25" i="42"/>
  <c r="D25" i="42"/>
  <c r="H25" i="42" s="1"/>
  <c r="K21" i="42"/>
  <c r="J21" i="42"/>
  <c r="I21" i="42"/>
  <c r="E21" i="42"/>
  <c r="D21" i="42"/>
  <c r="K16" i="42"/>
  <c r="J16" i="42"/>
  <c r="I16" i="42"/>
  <c r="E16" i="42"/>
  <c r="D16" i="42"/>
  <c r="H16" i="42" s="1"/>
  <c r="K15" i="42"/>
  <c r="J15" i="42"/>
  <c r="I15" i="42"/>
  <c r="E15" i="42"/>
  <c r="D15" i="42"/>
  <c r="H15" i="42" s="1"/>
  <c r="K14" i="42"/>
  <c r="J14" i="42"/>
  <c r="I14" i="42"/>
  <c r="E14" i="42"/>
  <c r="D14" i="42"/>
  <c r="H14" i="42" s="1"/>
  <c r="K13" i="42"/>
  <c r="J13" i="42"/>
  <c r="I13" i="42"/>
  <c r="E13" i="42"/>
  <c r="D13" i="42"/>
  <c r="H13" i="42" s="1"/>
  <c r="K12" i="42"/>
  <c r="J12" i="42"/>
  <c r="I12" i="42"/>
  <c r="E12" i="42"/>
  <c r="D12" i="42"/>
  <c r="H12" i="42" s="1"/>
  <c r="K11" i="42"/>
  <c r="J11" i="42"/>
  <c r="I11" i="42"/>
  <c r="E11" i="42"/>
  <c r="D11" i="42"/>
  <c r="H11" i="42" s="1"/>
  <c r="K9" i="42"/>
  <c r="J9" i="42"/>
  <c r="I9" i="42"/>
  <c r="E9" i="42"/>
  <c r="D9" i="42"/>
  <c r="K8" i="42"/>
  <c r="J8" i="42"/>
  <c r="I8" i="42"/>
  <c r="E8" i="42"/>
  <c r="D8" i="42"/>
  <c r="H8" i="42" s="1"/>
  <c r="K7" i="42"/>
  <c r="J7" i="42"/>
  <c r="I7" i="42"/>
  <c r="E7" i="42"/>
  <c r="D7" i="42"/>
  <c r="H7" i="42" s="1"/>
  <c r="K6" i="42"/>
  <c r="J6" i="42"/>
  <c r="I6" i="42"/>
  <c r="E6" i="42"/>
  <c r="D6" i="42"/>
  <c r="H6" i="42" s="1"/>
  <c r="K5" i="42"/>
  <c r="K23" i="42" s="1"/>
  <c r="K24" i="42" s="1"/>
  <c r="J5" i="42"/>
  <c r="J23" i="42" s="1"/>
  <c r="I5" i="42"/>
  <c r="I23" i="42" s="1"/>
  <c r="E5" i="42"/>
  <c r="E23" i="42" s="1"/>
  <c r="D5" i="42"/>
  <c r="K4" i="42"/>
  <c r="K27" i="42" s="1"/>
  <c r="J4" i="42"/>
  <c r="J27" i="42" s="1"/>
  <c r="I4" i="42"/>
  <c r="I27" i="42" s="1"/>
  <c r="E4" i="42"/>
  <c r="E27" i="42" s="1"/>
  <c r="D4" i="42"/>
  <c r="H3" i="42"/>
  <c r="K2" i="42"/>
  <c r="K20" i="42" s="1"/>
  <c r="J2" i="42"/>
  <c r="J20" i="42" s="1"/>
  <c r="I2" i="42"/>
  <c r="E2" i="42"/>
  <c r="D2" i="42"/>
  <c r="H2" i="42" s="1"/>
  <c r="K37" i="41"/>
  <c r="J37" i="41"/>
  <c r="I37" i="41"/>
  <c r="H37" i="41"/>
  <c r="E37" i="41"/>
  <c r="D37" i="41"/>
  <c r="K36" i="41"/>
  <c r="J36" i="41"/>
  <c r="I36" i="41"/>
  <c r="H36" i="41"/>
  <c r="E36" i="41"/>
  <c r="D36" i="41"/>
  <c r="K35" i="41"/>
  <c r="J35" i="41"/>
  <c r="I35" i="41"/>
  <c r="E35" i="41"/>
  <c r="D35" i="41"/>
  <c r="H35" i="41" s="1"/>
  <c r="K34" i="41"/>
  <c r="J34" i="41"/>
  <c r="I34" i="41"/>
  <c r="E34" i="41"/>
  <c r="D34" i="41"/>
  <c r="H34" i="41" s="1"/>
  <c r="K33" i="41"/>
  <c r="J33" i="41"/>
  <c r="I33" i="41"/>
  <c r="E33" i="41"/>
  <c r="D33" i="41"/>
  <c r="H33" i="41" s="1"/>
  <c r="K32" i="41"/>
  <c r="J32" i="41"/>
  <c r="I32" i="41"/>
  <c r="E32" i="41"/>
  <c r="D32" i="41"/>
  <c r="H32" i="41" s="1"/>
  <c r="K25" i="41"/>
  <c r="J25" i="41"/>
  <c r="I25" i="41"/>
  <c r="E25" i="41"/>
  <c r="D25" i="41"/>
  <c r="H25" i="41" s="1"/>
  <c r="K21" i="41"/>
  <c r="J21" i="41"/>
  <c r="I21" i="41"/>
  <c r="E21" i="41"/>
  <c r="D21" i="41"/>
  <c r="K16" i="41"/>
  <c r="J16" i="41"/>
  <c r="I16" i="41"/>
  <c r="E16" i="41"/>
  <c r="D16" i="41"/>
  <c r="H16" i="41" s="1"/>
  <c r="K15" i="41"/>
  <c r="J15" i="41"/>
  <c r="I15" i="41"/>
  <c r="E15" i="41"/>
  <c r="D15" i="41"/>
  <c r="H15" i="41" s="1"/>
  <c r="K14" i="41"/>
  <c r="J14" i="41"/>
  <c r="I14" i="41"/>
  <c r="E14" i="41"/>
  <c r="D14" i="41"/>
  <c r="H14" i="41" s="1"/>
  <c r="K13" i="41"/>
  <c r="J13" i="41"/>
  <c r="I13" i="41"/>
  <c r="E13" i="41"/>
  <c r="D13" i="41"/>
  <c r="H13" i="41" s="1"/>
  <c r="K12" i="41"/>
  <c r="J12" i="41"/>
  <c r="I12" i="41"/>
  <c r="E12" i="41"/>
  <c r="D12" i="41"/>
  <c r="H12" i="41" s="1"/>
  <c r="K11" i="41"/>
  <c r="J11" i="41"/>
  <c r="I11" i="41"/>
  <c r="E11" i="41"/>
  <c r="D11" i="41"/>
  <c r="H11" i="41" s="1"/>
  <c r="K9" i="41"/>
  <c r="J9" i="41"/>
  <c r="I9" i="41"/>
  <c r="E9" i="41"/>
  <c r="D9" i="41"/>
  <c r="K8" i="41"/>
  <c r="J8" i="41"/>
  <c r="I8" i="41"/>
  <c r="E8" i="41"/>
  <c r="D8" i="41"/>
  <c r="H8" i="41" s="1"/>
  <c r="K7" i="41"/>
  <c r="J7" i="41"/>
  <c r="I7" i="41"/>
  <c r="E7" i="41"/>
  <c r="D7" i="41"/>
  <c r="H7" i="41" s="1"/>
  <c r="K6" i="41"/>
  <c r="J6" i="41"/>
  <c r="I6" i="41"/>
  <c r="E6" i="41"/>
  <c r="D6" i="41"/>
  <c r="H6" i="41" s="1"/>
  <c r="K5" i="41"/>
  <c r="K23" i="41" s="1"/>
  <c r="K24" i="41" s="1"/>
  <c r="J5" i="41"/>
  <c r="J23" i="41" s="1"/>
  <c r="I5" i="41"/>
  <c r="I23" i="41" s="1"/>
  <c r="E5" i="41"/>
  <c r="E23" i="41" s="1"/>
  <c r="D5" i="41"/>
  <c r="K4" i="41"/>
  <c r="K27" i="41" s="1"/>
  <c r="J4" i="41"/>
  <c r="J27" i="41" s="1"/>
  <c r="I4" i="41"/>
  <c r="I27" i="41" s="1"/>
  <c r="E4" i="41"/>
  <c r="E27" i="41" s="1"/>
  <c r="D4" i="41"/>
  <c r="H3" i="41"/>
  <c r="K2" i="41"/>
  <c r="K20" i="41" s="1"/>
  <c r="J2" i="41"/>
  <c r="J20" i="41" s="1"/>
  <c r="I2" i="41"/>
  <c r="I20" i="41" s="1"/>
  <c r="E2" i="41"/>
  <c r="D2" i="41"/>
  <c r="L37" i="40"/>
  <c r="K37" i="40"/>
  <c r="J37" i="40"/>
  <c r="I37" i="40"/>
  <c r="H37" i="40"/>
  <c r="E37" i="40"/>
  <c r="D37" i="40"/>
  <c r="L36" i="40"/>
  <c r="K36" i="40"/>
  <c r="J36" i="40"/>
  <c r="I36" i="40"/>
  <c r="H36" i="40"/>
  <c r="E36" i="40"/>
  <c r="D36" i="40"/>
  <c r="L35" i="40"/>
  <c r="K35" i="40"/>
  <c r="J35" i="40"/>
  <c r="I35" i="40"/>
  <c r="E35" i="40"/>
  <c r="D35" i="40"/>
  <c r="H35" i="40" s="1"/>
  <c r="L34" i="40"/>
  <c r="K34" i="40"/>
  <c r="J34" i="40"/>
  <c r="I34" i="40"/>
  <c r="E34" i="40"/>
  <c r="D34" i="40"/>
  <c r="H34" i="40" s="1"/>
  <c r="L33" i="40"/>
  <c r="K33" i="40"/>
  <c r="J33" i="40"/>
  <c r="I33" i="40"/>
  <c r="E33" i="40"/>
  <c r="D33" i="40"/>
  <c r="H33" i="40" s="1"/>
  <c r="L32" i="40"/>
  <c r="K32" i="40"/>
  <c r="J32" i="40"/>
  <c r="I32" i="40"/>
  <c r="E32" i="40"/>
  <c r="D32" i="40"/>
  <c r="H32" i="40" s="1"/>
  <c r="L25" i="40"/>
  <c r="K25" i="40"/>
  <c r="J25" i="40"/>
  <c r="I25" i="40"/>
  <c r="E25" i="40"/>
  <c r="D25" i="40"/>
  <c r="H25" i="40" s="1"/>
  <c r="L21" i="40"/>
  <c r="K21" i="40"/>
  <c r="J21" i="40"/>
  <c r="I21" i="40"/>
  <c r="E21" i="40"/>
  <c r="D21" i="40"/>
  <c r="H21" i="40" s="1"/>
  <c r="L16" i="40"/>
  <c r="K16" i="40"/>
  <c r="J16" i="40"/>
  <c r="I16" i="40"/>
  <c r="E16" i="40"/>
  <c r="D16" i="40"/>
  <c r="H16" i="40" s="1"/>
  <c r="L15" i="40"/>
  <c r="K15" i="40"/>
  <c r="J15" i="40"/>
  <c r="I15" i="40"/>
  <c r="E15" i="40"/>
  <c r="D15" i="40"/>
  <c r="H15" i="40" s="1"/>
  <c r="L14" i="40"/>
  <c r="K14" i="40"/>
  <c r="J14" i="40"/>
  <c r="I14" i="40"/>
  <c r="E14" i="40"/>
  <c r="D14" i="40"/>
  <c r="H14" i="40" s="1"/>
  <c r="L13" i="40"/>
  <c r="K13" i="40"/>
  <c r="J13" i="40"/>
  <c r="I13" i="40"/>
  <c r="E13" i="40"/>
  <c r="D13" i="40"/>
  <c r="H13" i="40" s="1"/>
  <c r="L12" i="40"/>
  <c r="K12" i="40"/>
  <c r="J12" i="40"/>
  <c r="I12" i="40"/>
  <c r="E12" i="40"/>
  <c r="D12" i="40"/>
  <c r="H12" i="40" s="1"/>
  <c r="L11" i="40"/>
  <c r="K11" i="40"/>
  <c r="J11" i="40"/>
  <c r="I11" i="40"/>
  <c r="E11" i="40"/>
  <c r="D11" i="40"/>
  <c r="H11" i="40" s="1"/>
  <c r="L9" i="40"/>
  <c r="L10" i="40" s="1"/>
  <c r="K9" i="40"/>
  <c r="J9" i="40"/>
  <c r="J10" i="40" s="1"/>
  <c r="I9" i="40"/>
  <c r="E9" i="40"/>
  <c r="D9" i="40"/>
  <c r="L8" i="40"/>
  <c r="K8" i="40"/>
  <c r="J8" i="40"/>
  <c r="I8" i="40"/>
  <c r="E8" i="40"/>
  <c r="D8" i="40"/>
  <c r="H8" i="40" s="1"/>
  <c r="L7" i="40"/>
  <c r="K7" i="40"/>
  <c r="J7" i="40"/>
  <c r="I7" i="40"/>
  <c r="E7" i="40"/>
  <c r="D7" i="40"/>
  <c r="H7" i="40" s="1"/>
  <c r="L6" i="40"/>
  <c r="K6" i="40"/>
  <c r="J6" i="40"/>
  <c r="I6" i="40"/>
  <c r="E6" i="40"/>
  <c r="D6" i="40"/>
  <c r="H6" i="40" s="1"/>
  <c r="L5" i="40"/>
  <c r="L23" i="40" s="1"/>
  <c r="L24" i="40" s="1"/>
  <c r="K5" i="40"/>
  <c r="K23" i="40" s="1"/>
  <c r="K24" i="40" s="1"/>
  <c r="J5" i="40"/>
  <c r="J23" i="40" s="1"/>
  <c r="I5" i="40"/>
  <c r="I23" i="40" s="1"/>
  <c r="E5" i="40"/>
  <c r="E23" i="40" s="1"/>
  <c r="D5" i="40"/>
  <c r="L4" i="40"/>
  <c r="L27" i="40" s="1"/>
  <c r="K4" i="40"/>
  <c r="K27" i="40" s="1"/>
  <c r="J4" i="40"/>
  <c r="J27" i="40" s="1"/>
  <c r="I4" i="40"/>
  <c r="I27" i="40" s="1"/>
  <c r="E4" i="40"/>
  <c r="E27" i="40" s="1"/>
  <c r="D4" i="40"/>
  <c r="H3" i="40"/>
  <c r="L2" i="40"/>
  <c r="L20" i="40" s="1"/>
  <c r="K2" i="40"/>
  <c r="K20" i="40" s="1"/>
  <c r="J2" i="40"/>
  <c r="J20" i="40" s="1"/>
  <c r="I2" i="40"/>
  <c r="I20" i="40" s="1"/>
  <c r="E2" i="40"/>
  <c r="E20" i="40" s="1"/>
  <c r="D2" i="40"/>
  <c r="L37" i="39"/>
  <c r="K37" i="39"/>
  <c r="J37" i="39"/>
  <c r="I37" i="39"/>
  <c r="H37" i="39"/>
  <c r="E37" i="39"/>
  <c r="D37" i="39"/>
  <c r="L36" i="39"/>
  <c r="K36" i="39"/>
  <c r="J36" i="39"/>
  <c r="I36" i="39"/>
  <c r="H36" i="39"/>
  <c r="E36" i="39"/>
  <c r="D36" i="39"/>
  <c r="L35" i="39"/>
  <c r="K35" i="39"/>
  <c r="J35" i="39"/>
  <c r="I35" i="39"/>
  <c r="E35" i="39"/>
  <c r="D35" i="39"/>
  <c r="H35" i="39" s="1"/>
  <c r="L34" i="39"/>
  <c r="K34" i="39"/>
  <c r="J34" i="39"/>
  <c r="I34" i="39"/>
  <c r="E34" i="39"/>
  <c r="D34" i="39"/>
  <c r="H34" i="39" s="1"/>
  <c r="L33" i="39"/>
  <c r="K33" i="39"/>
  <c r="J33" i="39"/>
  <c r="I33" i="39"/>
  <c r="E33" i="39"/>
  <c r="D33" i="39"/>
  <c r="H33" i="39" s="1"/>
  <c r="L32" i="39"/>
  <c r="K32" i="39"/>
  <c r="J32" i="39"/>
  <c r="I32" i="39"/>
  <c r="E32" i="39"/>
  <c r="D32" i="39"/>
  <c r="H32" i="39" s="1"/>
  <c r="L25" i="39"/>
  <c r="K25" i="39"/>
  <c r="J25" i="39"/>
  <c r="I25" i="39"/>
  <c r="E25" i="39"/>
  <c r="D25" i="39"/>
  <c r="H25" i="39" s="1"/>
  <c r="L21" i="39"/>
  <c r="K21" i="39"/>
  <c r="J21" i="39"/>
  <c r="I21" i="39"/>
  <c r="E21" i="39"/>
  <c r="D21" i="39"/>
  <c r="H21" i="39" s="1"/>
  <c r="L16" i="39"/>
  <c r="K16" i="39"/>
  <c r="J16" i="39"/>
  <c r="I16" i="39"/>
  <c r="E16" i="39"/>
  <c r="D16" i="39"/>
  <c r="H16" i="39" s="1"/>
  <c r="L15" i="39"/>
  <c r="K15" i="39"/>
  <c r="J15" i="39"/>
  <c r="I15" i="39"/>
  <c r="E15" i="39"/>
  <c r="D15" i="39"/>
  <c r="H15" i="39" s="1"/>
  <c r="L14" i="39"/>
  <c r="K14" i="39"/>
  <c r="J14" i="39"/>
  <c r="I14" i="39"/>
  <c r="E14" i="39"/>
  <c r="D14" i="39"/>
  <c r="H14" i="39" s="1"/>
  <c r="L13" i="39"/>
  <c r="K13" i="39"/>
  <c r="J13" i="39"/>
  <c r="I13" i="39"/>
  <c r="E13" i="39"/>
  <c r="D13" i="39"/>
  <c r="H13" i="39" s="1"/>
  <c r="L12" i="39"/>
  <c r="K12" i="39"/>
  <c r="J12" i="39"/>
  <c r="I12" i="39"/>
  <c r="E12" i="39"/>
  <c r="D12" i="39"/>
  <c r="H12" i="39" s="1"/>
  <c r="L11" i="39"/>
  <c r="K11" i="39"/>
  <c r="J11" i="39"/>
  <c r="I11" i="39"/>
  <c r="E11" i="39"/>
  <c r="D11" i="39"/>
  <c r="H11" i="39" s="1"/>
  <c r="L9" i="39"/>
  <c r="K9" i="39"/>
  <c r="J9" i="39"/>
  <c r="I9" i="39"/>
  <c r="E9" i="39"/>
  <c r="D9" i="39"/>
  <c r="L8" i="39"/>
  <c r="K8" i="39"/>
  <c r="J8" i="39"/>
  <c r="I8" i="39"/>
  <c r="E8" i="39"/>
  <c r="D8" i="39"/>
  <c r="H8" i="39" s="1"/>
  <c r="L7" i="39"/>
  <c r="K7" i="39"/>
  <c r="J7" i="39"/>
  <c r="I7" i="39"/>
  <c r="E7" i="39"/>
  <c r="D7" i="39"/>
  <c r="H7" i="39" s="1"/>
  <c r="L6" i="39"/>
  <c r="K6" i="39"/>
  <c r="J6" i="39"/>
  <c r="I6" i="39"/>
  <c r="E6" i="39"/>
  <c r="D6" i="39"/>
  <c r="H6" i="39" s="1"/>
  <c r="L5" i="39"/>
  <c r="L23" i="39" s="1"/>
  <c r="L24" i="39" s="1"/>
  <c r="K5" i="39"/>
  <c r="K23" i="39" s="1"/>
  <c r="K24" i="39" s="1"/>
  <c r="J5" i="39"/>
  <c r="J23" i="39" s="1"/>
  <c r="I5" i="39"/>
  <c r="I23" i="39" s="1"/>
  <c r="E5" i="39"/>
  <c r="E23" i="39" s="1"/>
  <c r="D5" i="39"/>
  <c r="L4" i="39"/>
  <c r="L27" i="39" s="1"/>
  <c r="K4" i="39"/>
  <c r="K27" i="39" s="1"/>
  <c r="J4" i="39"/>
  <c r="J27" i="39" s="1"/>
  <c r="I4" i="39"/>
  <c r="I27" i="39" s="1"/>
  <c r="E4" i="39"/>
  <c r="E27" i="39" s="1"/>
  <c r="D4" i="39"/>
  <c r="H3" i="39"/>
  <c r="L2" i="39"/>
  <c r="L20" i="39" s="1"/>
  <c r="K2" i="39"/>
  <c r="K20" i="39" s="1"/>
  <c r="J2" i="39"/>
  <c r="J20" i="39" s="1"/>
  <c r="I2" i="39"/>
  <c r="I20" i="39" s="1"/>
  <c r="E2" i="39"/>
  <c r="E20" i="39" s="1"/>
  <c r="D2" i="39"/>
  <c r="L37" i="38"/>
  <c r="K37" i="38"/>
  <c r="J37" i="38"/>
  <c r="I37" i="38"/>
  <c r="H37" i="38"/>
  <c r="E37" i="38"/>
  <c r="D37" i="38"/>
  <c r="L36" i="38"/>
  <c r="K36" i="38"/>
  <c r="J36" i="38"/>
  <c r="I36" i="38"/>
  <c r="H36" i="38"/>
  <c r="E36" i="38"/>
  <c r="D36" i="38"/>
  <c r="L35" i="38"/>
  <c r="K35" i="38"/>
  <c r="J35" i="38"/>
  <c r="I35" i="38"/>
  <c r="E35" i="38"/>
  <c r="D35" i="38"/>
  <c r="H35" i="38" s="1"/>
  <c r="L34" i="38"/>
  <c r="K34" i="38"/>
  <c r="J34" i="38"/>
  <c r="I34" i="38"/>
  <c r="E34" i="38"/>
  <c r="D34" i="38"/>
  <c r="H34" i="38" s="1"/>
  <c r="L33" i="38"/>
  <c r="K33" i="38"/>
  <c r="J33" i="38"/>
  <c r="I33" i="38"/>
  <c r="E33" i="38"/>
  <c r="D33" i="38"/>
  <c r="H33" i="38" s="1"/>
  <c r="L32" i="38"/>
  <c r="K32" i="38"/>
  <c r="J32" i="38"/>
  <c r="I32" i="38"/>
  <c r="E32" i="38"/>
  <c r="D32" i="38"/>
  <c r="H32" i="38" s="1"/>
  <c r="L25" i="38"/>
  <c r="K25" i="38"/>
  <c r="J25" i="38"/>
  <c r="I25" i="38"/>
  <c r="E25" i="38"/>
  <c r="D25" i="38"/>
  <c r="H25" i="38" s="1"/>
  <c r="L21" i="38"/>
  <c r="K21" i="38"/>
  <c r="J21" i="38"/>
  <c r="I21" i="38"/>
  <c r="E21" i="38"/>
  <c r="D21" i="38"/>
  <c r="H21" i="38" s="1"/>
  <c r="L16" i="38"/>
  <c r="K16" i="38"/>
  <c r="J16" i="38"/>
  <c r="I16" i="38"/>
  <c r="E16" i="38"/>
  <c r="D16" i="38"/>
  <c r="H16" i="38" s="1"/>
  <c r="L15" i="38"/>
  <c r="K15" i="38"/>
  <c r="J15" i="38"/>
  <c r="I15" i="38"/>
  <c r="E15" i="38"/>
  <c r="D15" i="38"/>
  <c r="H15" i="38" s="1"/>
  <c r="L14" i="38"/>
  <c r="K14" i="38"/>
  <c r="J14" i="38"/>
  <c r="I14" i="38"/>
  <c r="E14" i="38"/>
  <c r="D14" i="38"/>
  <c r="H14" i="38" s="1"/>
  <c r="L13" i="38"/>
  <c r="K13" i="38"/>
  <c r="J13" i="38"/>
  <c r="I13" i="38"/>
  <c r="E13" i="38"/>
  <c r="D13" i="38"/>
  <c r="H13" i="38" s="1"/>
  <c r="L12" i="38"/>
  <c r="K12" i="38"/>
  <c r="J12" i="38"/>
  <c r="I12" i="38"/>
  <c r="E12" i="38"/>
  <c r="D12" i="38"/>
  <c r="H12" i="38" s="1"/>
  <c r="L11" i="38"/>
  <c r="K11" i="38"/>
  <c r="J11" i="38"/>
  <c r="I11" i="38"/>
  <c r="E11" i="38"/>
  <c r="D11" i="38"/>
  <c r="H11" i="38" s="1"/>
  <c r="L9" i="38"/>
  <c r="K9" i="38"/>
  <c r="J9" i="38"/>
  <c r="I9" i="38"/>
  <c r="E9" i="38"/>
  <c r="D9" i="38"/>
  <c r="L8" i="38"/>
  <c r="K8" i="38"/>
  <c r="J8" i="38"/>
  <c r="I8" i="38"/>
  <c r="E8" i="38"/>
  <c r="D8" i="38"/>
  <c r="H8" i="38" s="1"/>
  <c r="L7" i="38"/>
  <c r="K7" i="38"/>
  <c r="J7" i="38"/>
  <c r="I7" i="38"/>
  <c r="E7" i="38"/>
  <c r="D7" i="38"/>
  <c r="H7" i="38" s="1"/>
  <c r="L6" i="38"/>
  <c r="K6" i="38"/>
  <c r="J6" i="38"/>
  <c r="I6" i="38"/>
  <c r="E6" i="38"/>
  <c r="D6" i="38"/>
  <c r="H6" i="38" s="1"/>
  <c r="L5" i="38"/>
  <c r="L23" i="38" s="1"/>
  <c r="L24" i="38" s="1"/>
  <c r="K5" i="38"/>
  <c r="K23" i="38" s="1"/>
  <c r="K24" i="38" s="1"/>
  <c r="J5" i="38"/>
  <c r="J23" i="38" s="1"/>
  <c r="I5" i="38"/>
  <c r="I23" i="38" s="1"/>
  <c r="E5" i="38"/>
  <c r="E23" i="38" s="1"/>
  <c r="D5" i="38"/>
  <c r="L4" i="38"/>
  <c r="L27" i="38" s="1"/>
  <c r="K4" i="38"/>
  <c r="K27" i="38" s="1"/>
  <c r="J4" i="38"/>
  <c r="J27" i="38" s="1"/>
  <c r="I4" i="38"/>
  <c r="I27" i="38" s="1"/>
  <c r="E4" i="38"/>
  <c r="E27" i="38" s="1"/>
  <c r="D4" i="38"/>
  <c r="H3" i="38"/>
  <c r="L2" i="38"/>
  <c r="L20" i="38" s="1"/>
  <c r="K2" i="38"/>
  <c r="K20" i="38" s="1"/>
  <c r="J2" i="38"/>
  <c r="J20" i="38" s="1"/>
  <c r="I2" i="38"/>
  <c r="I20" i="38" s="1"/>
  <c r="E2" i="38"/>
  <c r="E20" i="38" s="1"/>
  <c r="D2" i="38"/>
  <c r="L37" i="37"/>
  <c r="K37" i="37"/>
  <c r="J37" i="37"/>
  <c r="I37" i="37"/>
  <c r="H37" i="37"/>
  <c r="E37" i="37"/>
  <c r="D37" i="37"/>
  <c r="L36" i="37"/>
  <c r="K36" i="37"/>
  <c r="J36" i="37"/>
  <c r="I36" i="37"/>
  <c r="H36" i="37"/>
  <c r="E36" i="37"/>
  <c r="D36" i="37"/>
  <c r="L35" i="37"/>
  <c r="K35" i="37"/>
  <c r="J35" i="37"/>
  <c r="I35" i="37"/>
  <c r="E35" i="37"/>
  <c r="D35" i="37"/>
  <c r="H35" i="37" s="1"/>
  <c r="L34" i="37"/>
  <c r="K34" i="37"/>
  <c r="J34" i="37"/>
  <c r="I34" i="37"/>
  <c r="E34" i="37"/>
  <c r="D34" i="37"/>
  <c r="H34" i="37" s="1"/>
  <c r="L33" i="37"/>
  <c r="K33" i="37"/>
  <c r="J33" i="37"/>
  <c r="I33" i="37"/>
  <c r="E33" i="37"/>
  <c r="D33" i="37"/>
  <c r="H33" i="37" s="1"/>
  <c r="L32" i="37"/>
  <c r="K32" i="37"/>
  <c r="J32" i="37"/>
  <c r="I32" i="37"/>
  <c r="E32" i="37"/>
  <c r="D32" i="37"/>
  <c r="H32" i="37" s="1"/>
  <c r="L25" i="37"/>
  <c r="K25" i="37"/>
  <c r="J25" i="37"/>
  <c r="I25" i="37"/>
  <c r="E25" i="37"/>
  <c r="D25" i="37"/>
  <c r="H25" i="37" s="1"/>
  <c r="L21" i="37"/>
  <c r="K21" i="37"/>
  <c r="J21" i="37"/>
  <c r="I21" i="37"/>
  <c r="E21" i="37"/>
  <c r="D21" i="37"/>
  <c r="H21" i="37" s="1"/>
  <c r="L16" i="37"/>
  <c r="K16" i="37"/>
  <c r="J16" i="37"/>
  <c r="I16" i="37"/>
  <c r="E16" i="37"/>
  <c r="D16" i="37"/>
  <c r="H16" i="37" s="1"/>
  <c r="L15" i="37"/>
  <c r="K15" i="37"/>
  <c r="J15" i="37"/>
  <c r="I15" i="37"/>
  <c r="E15" i="37"/>
  <c r="D15" i="37"/>
  <c r="H15" i="37" s="1"/>
  <c r="L14" i="37"/>
  <c r="K14" i="37"/>
  <c r="J14" i="37"/>
  <c r="I14" i="37"/>
  <c r="E14" i="37"/>
  <c r="D14" i="37"/>
  <c r="H14" i="37" s="1"/>
  <c r="L13" i="37"/>
  <c r="K13" i="37"/>
  <c r="J13" i="37"/>
  <c r="I13" i="37"/>
  <c r="E13" i="37"/>
  <c r="D13" i="37"/>
  <c r="H13" i="37" s="1"/>
  <c r="L12" i="37"/>
  <c r="K12" i="37"/>
  <c r="J12" i="37"/>
  <c r="I12" i="37"/>
  <c r="E12" i="37"/>
  <c r="D12" i="37"/>
  <c r="H12" i="37" s="1"/>
  <c r="L11" i="37"/>
  <c r="K11" i="37"/>
  <c r="J11" i="37"/>
  <c r="I11" i="37"/>
  <c r="E11" i="37"/>
  <c r="D11" i="37"/>
  <c r="H11" i="37" s="1"/>
  <c r="L9" i="37"/>
  <c r="K9" i="37"/>
  <c r="J9" i="37"/>
  <c r="I9" i="37"/>
  <c r="E9" i="37"/>
  <c r="D9" i="37"/>
  <c r="L8" i="37"/>
  <c r="K8" i="37"/>
  <c r="J8" i="37"/>
  <c r="I8" i="37"/>
  <c r="E8" i="37"/>
  <c r="D8" i="37"/>
  <c r="H8" i="37" s="1"/>
  <c r="L7" i="37"/>
  <c r="K7" i="37"/>
  <c r="J7" i="37"/>
  <c r="I7" i="37"/>
  <c r="E7" i="37"/>
  <c r="D7" i="37"/>
  <c r="H7" i="37" s="1"/>
  <c r="L6" i="37"/>
  <c r="K6" i="37"/>
  <c r="J6" i="37"/>
  <c r="I6" i="37"/>
  <c r="E6" i="37"/>
  <c r="D6" i="37"/>
  <c r="H6" i="37" s="1"/>
  <c r="L5" i="37"/>
  <c r="L23" i="37" s="1"/>
  <c r="L24" i="37" s="1"/>
  <c r="K5" i="37"/>
  <c r="K23" i="37" s="1"/>
  <c r="K24" i="37" s="1"/>
  <c r="J5" i="37"/>
  <c r="J23" i="37" s="1"/>
  <c r="I5" i="37"/>
  <c r="I23" i="37" s="1"/>
  <c r="E5" i="37"/>
  <c r="E23" i="37" s="1"/>
  <c r="D5" i="37"/>
  <c r="L4" i="37"/>
  <c r="L27" i="37" s="1"/>
  <c r="K4" i="37"/>
  <c r="K27" i="37" s="1"/>
  <c r="J4" i="37"/>
  <c r="J27" i="37" s="1"/>
  <c r="I4" i="37"/>
  <c r="I27" i="37" s="1"/>
  <c r="E4" i="37"/>
  <c r="E27" i="37" s="1"/>
  <c r="D4" i="37"/>
  <c r="H3" i="37"/>
  <c r="L2" i="37"/>
  <c r="L20" i="37" s="1"/>
  <c r="K2" i="37"/>
  <c r="K20" i="37" s="1"/>
  <c r="J2" i="37"/>
  <c r="J20" i="37" s="1"/>
  <c r="I2" i="37"/>
  <c r="I20" i="37" s="1"/>
  <c r="E2" i="37"/>
  <c r="E20" i="37" s="1"/>
  <c r="D2" i="37"/>
  <c r="L37" i="36"/>
  <c r="K37" i="36"/>
  <c r="J37" i="36"/>
  <c r="I37" i="36"/>
  <c r="H37" i="36"/>
  <c r="E37" i="36"/>
  <c r="D37" i="36"/>
  <c r="L36" i="36"/>
  <c r="K36" i="36"/>
  <c r="J36" i="36"/>
  <c r="I36" i="36"/>
  <c r="H36" i="36"/>
  <c r="E36" i="36"/>
  <c r="D36" i="36"/>
  <c r="L35" i="36"/>
  <c r="K35" i="36"/>
  <c r="J35" i="36"/>
  <c r="I35" i="36"/>
  <c r="E35" i="36"/>
  <c r="D35" i="36"/>
  <c r="H35" i="36" s="1"/>
  <c r="L34" i="36"/>
  <c r="K34" i="36"/>
  <c r="J34" i="36"/>
  <c r="I34" i="36"/>
  <c r="E34" i="36"/>
  <c r="D34" i="36"/>
  <c r="H34" i="36" s="1"/>
  <c r="L33" i="36"/>
  <c r="K33" i="36"/>
  <c r="J33" i="36"/>
  <c r="I33" i="36"/>
  <c r="E33" i="36"/>
  <c r="D33" i="36"/>
  <c r="H33" i="36" s="1"/>
  <c r="L32" i="36"/>
  <c r="K32" i="36"/>
  <c r="J32" i="36"/>
  <c r="I32" i="36"/>
  <c r="E32" i="36"/>
  <c r="D32" i="36"/>
  <c r="H32" i="36" s="1"/>
  <c r="L25" i="36"/>
  <c r="K25" i="36"/>
  <c r="J25" i="36"/>
  <c r="I25" i="36"/>
  <c r="E25" i="36"/>
  <c r="D25" i="36"/>
  <c r="H25" i="36" s="1"/>
  <c r="L21" i="36"/>
  <c r="K21" i="36"/>
  <c r="J21" i="36"/>
  <c r="I21" i="36"/>
  <c r="E21" i="36"/>
  <c r="D21" i="36"/>
  <c r="H21" i="36" s="1"/>
  <c r="L16" i="36"/>
  <c r="K16" i="36"/>
  <c r="J16" i="36"/>
  <c r="I16" i="36"/>
  <c r="E16" i="36"/>
  <c r="D16" i="36"/>
  <c r="H16" i="36" s="1"/>
  <c r="L15" i="36"/>
  <c r="K15" i="36"/>
  <c r="J15" i="36"/>
  <c r="I15" i="36"/>
  <c r="E15" i="36"/>
  <c r="D15" i="36"/>
  <c r="H15" i="36" s="1"/>
  <c r="L14" i="36"/>
  <c r="K14" i="36"/>
  <c r="J14" i="36"/>
  <c r="I14" i="36"/>
  <c r="E14" i="36"/>
  <c r="D14" i="36"/>
  <c r="H14" i="36" s="1"/>
  <c r="L13" i="36"/>
  <c r="K13" i="36"/>
  <c r="J13" i="36"/>
  <c r="I13" i="36"/>
  <c r="E13" i="36"/>
  <c r="D13" i="36"/>
  <c r="H13" i="36" s="1"/>
  <c r="L12" i="36"/>
  <c r="K12" i="36"/>
  <c r="J12" i="36"/>
  <c r="I12" i="36"/>
  <c r="E12" i="36"/>
  <c r="D12" i="36"/>
  <c r="H12" i="36" s="1"/>
  <c r="L11" i="36"/>
  <c r="K11" i="36"/>
  <c r="J11" i="36"/>
  <c r="I11" i="36"/>
  <c r="E11" i="36"/>
  <c r="D11" i="36"/>
  <c r="H11" i="36" s="1"/>
  <c r="L9" i="36"/>
  <c r="K9" i="36"/>
  <c r="J9" i="36"/>
  <c r="I9" i="36"/>
  <c r="E9" i="36"/>
  <c r="D9" i="36"/>
  <c r="L8" i="36"/>
  <c r="K8" i="36"/>
  <c r="J8" i="36"/>
  <c r="I8" i="36"/>
  <c r="E8" i="36"/>
  <c r="D8" i="36"/>
  <c r="H8" i="36" s="1"/>
  <c r="L7" i="36"/>
  <c r="K7" i="36"/>
  <c r="J7" i="36"/>
  <c r="I7" i="36"/>
  <c r="E7" i="36"/>
  <c r="D7" i="36"/>
  <c r="H7" i="36" s="1"/>
  <c r="L6" i="36"/>
  <c r="K6" i="36"/>
  <c r="J6" i="36"/>
  <c r="I6" i="36"/>
  <c r="E6" i="36"/>
  <c r="D6" i="36"/>
  <c r="H6" i="36" s="1"/>
  <c r="L5" i="36"/>
  <c r="L23" i="36" s="1"/>
  <c r="L24" i="36" s="1"/>
  <c r="K5" i="36"/>
  <c r="K23" i="36" s="1"/>
  <c r="K24" i="36" s="1"/>
  <c r="J5" i="36"/>
  <c r="J23" i="36" s="1"/>
  <c r="I5" i="36"/>
  <c r="I23" i="36" s="1"/>
  <c r="E5" i="36"/>
  <c r="E23" i="36" s="1"/>
  <c r="D5" i="36"/>
  <c r="L4" i="36"/>
  <c r="L27" i="36" s="1"/>
  <c r="K4" i="36"/>
  <c r="K27" i="36" s="1"/>
  <c r="J4" i="36"/>
  <c r="J27" i="36" s="1"/>
  <c r="I4" i="36"/>
  <c r="I27" i="36" s="1"/>
  <c r="E4" i="36"/>
  <c r="E27" i="36" s="1"/>
  <c r="D4" i="36"/>
  <c r="H3" i="36"/>
  <c r="L2" i="36"/>
  <c r="L20" i="36" s="1"/>
  <c r="K2" i="36"/>
  <c r="K20" i="36" s="1"/>
  <c r="J2" i="36"/>
  <c r="J20" i="36" s="1"/>
  <c r="I2" i="36"/>
  <c r="I20" i="36" s="1"/>
  <c r="E2" i="36"/>
  <c r="E20" i="36" s="1"/>
  <c r="D2" i="36"/>
  <c r="L37" i="35"/>
  <c r="K37" i="35"/>
  <c r="J37" i="35"/>
  <c r="I37" i="35"/>
  <c r="H37" i="35"/>
  <c r="E37" i="35"/>
  <c r="D37" i="35"/>
  <c r="L36" i="35"/>
  <c r="K36" i="35"/>
  <c r="J36" i="35"/>
  <c r="I36" i="35"/>
  <c r="H36" i="35"/>
  <c r="E36" i="35"/>
  <c r="D36" i="35"/>
  <c r="L35" i="35"/>
  <c r="K35" i="35"/>
  <c r="J35" i="35"/>
  <c r="I35" i="35"/>
  <c r="E35" i="35"/>
  <c r="D35" i="35"/>
  <c r="H35" i="35" s="1"/>
  <c r="L34" i="35"/>
  <c r="K34" i="35"/>
  <c r="J34" i="35"/>
  <c r="I34" i="35"/>
  <c r="E34" i="35"/>
  <c r="D34" i="35"/>
  <c r="H34" i="35" s="1"/>
  <c r="L33" i="35"/>
  <c r="K33" i="35"/>
  <c r="J33" i="35"/>
  <c r="I33" i="35"/>
  <c r="E33" i="35"/>
  <c r="D33" i="35"/>
  <c r="H33" i="35" s="1"/>
  <c r="L32" i="35"/>
  <c r="K32" i="35"/>
  <c r="J32" i="35"/>
  <c r="I32" i="35"/>
  <c r="E32" i="35"/>
  <c r="D32" i="35"/>
  <c r="H32" i="35" s="1"/>
  <c r="L25" i="35"/>
  <c r="K25" i="35"/>
  <c r="J25" i="35"/>
  <c r="I25" i="35"/>
  <c r="E25" i="35"/>
  <c r="D25" i="35"/>
  <c r="H25" i="35" s="1"/>
  <c r="L21" i="35"/>
  <c r="K21" i="35"/>
  <c r="J21" i="35"/>
  <c r="I21" i="35"/>
  <c r="E21" i="35"/>
  <c r="D21" i="35"/>
  <c r="L16" i="35"/>
  <c r="K16" i="35"/>
  <c r="J16" i="35"/>
  <c r="I16" i="35"/>
  <c r="E16" i="35"/>
  <c r="D16" i="35"/>
  <c r="H16" i="35" s="1"/>
  <c r="L15" i="35"/>
  <c r="K15" i="35"/>
  <c r="J15" i="35"/>
  <c r="I15" i="35"/>
  <c r="E15" i="35"/>
  <c r="D15" i="35"/>
  <c r="H15" i="35" s="1"/>
  <c r="L14" i="35"/>
  <c r="K14" i="35"/>
  <c r="J14" i="35"/>
  <c r="I14" i="35"/>
  <c r="E14" i="35"/>
  <c r="D14" i="35"/>
  <c r="H14" i="35" s="1"/>
  <c r="L13" i="35"/>
  <c r="K13" i="35"/>
  <c r="J13" i="35"/>
  <c r="I13" i="35"/>
  <c r="E13" i="35"/>
  <c r="D13" i="35"/>
  <c r="H13" i="35" s="1"/>
  <c r="L12" i="35"/>
  <c r="K12" i="35"/>
  <c r="J12" i="35"/>
  <c r="I12" i="35"/>
  <c r="E12" i="35"/>
  <c r="D12" i="35"/>
  <c r="H12" i="35" s="1"/>
  <c r="L11" i="35"/>
  <c r="K11" i="35"/>
  <c r="J11" i="35"/>
  <c r="I11" i="35"/>
  <c r="E11" i="35"/>
  <c r="D11" i="35"/>
  <c r="H11" i="35" s="1"/>
  <c r="L9" i="35"/>
  <c r="K9" i="35"/>
  <c r="J9" i="35"/>
  <c r="I9" i="35"/>
  <c r="E9" i="35"/>
  <c r="D9" i="35"/>
  <c r="L8" i="35"/>
  <c r="K8" i="35"/>
  <c r="J8" i="35"/>
  <c r="I8" i="35"/>
  <c r="E8" i="35"/>
  <c r="D8" i="35"/>
  <c r="H8" i="35" s="1"/>
  <c r="L7" i="35"/>
  <c r="K7" i="35"/>
  <c r="J7" i="35"/>
  <c r="I7" i="35"/>
  <c r="E7" i="35"/>
  <c r="D7" i="35"/>
  <c r="H7" i="35" s="1"/>
  <c r="L6" i="35"/>
  <c r="K6" i="35"/>
  <c r="J6" i="35"/>
  <c r="I6" i="35"/>
  <c r="E6" i="35"/>
  <c r="D6" i="35"/>
  <c r="H6" i="35" s="1"/>
  <c r="L5" i="35"/>
  <c r="L23" i="35" s="1"/>
  <c r="L24" i="35" s="1"/>
  <c r="K5" i="35"/>
  <c r="K23" i="35" s="1"/>
  <c r="K24" i="35" s="1"/>
  <c r="J5" i="35"/>
  <c r="J23" i="35" s="1"/>
  <c r="I5" i="35"/>
  <c r="I23" i="35" s="1"/>
  <c r="E5" i="35"/>
  <c r="E23" i="35" s="1"/>
  <c r="D5" i="35"/>
  <c r="L4" i="35"/>
  <c r="L27" i="35" s="1"/>
  <c r="K4" i="35"/>
  <c r="K27" i="35" s="1"/>
  <c r="J4" i="35"/>
  <c r="J27" i="35" s="1"/>
  <c r="I4" i="35"/>
  <c r="I27" i="35" s="1"/>
  <c r="E4" i="35"/>
  <c r="E27" i="35" s="1"/>
  <c r="D4" i="35"/>
  <c r="H3" i="35"/>
  <c r="L2" i="35"/>
  <c r="L20" i="35" s="1"/>
  <c r="K2" i="35"/>
  <c r="J2" i="35"/>
  <c r="J20" i="35" s="1"/>
  <c r="I2" i="35"/>
  <c r="I20" i="35" s="1"/>
  <c r="E2" i="35"/>
  <c r="E20" i="35" s="1"/>
  <c r="D2" i="35"/>
  <c r="H2" i="35" s="1"/>
  <c r="L37" i="34"/>
  <c r="K37" i="34"/>
  <c r="J37" i="34"/>
  <c r="I37" i="34"/>
  <c r="H37" i="34"/>
  <c r="E37" i="34"/>
  <c r="D37" i="34"/>
  <c r="L36" i="34"/>
  <c r="K36" i="34"/>
  <c r="J36" i="34"/>
  <c r="I36" i="34"/>
  <c r="H36" i="34"/>
  <c r="E36" i="34"/>
  <c r="D36" i="34"/>
  <c r="L35" i="34"/>
  <c r="K35" i="34"/>
  <c r="J35" i="34"/>
  <c r="I35" i="34"/>
  <c r="E35" i="34"/>
  <c r="D35" i="34"/>
  <c r="H35" i="34" s="1"/>
  <c r="L34" i="34"/>
  <c r="K34" i="34"/>
  <c r="J34" i="34"/>
  <c r="I34" i="34"/>
  <c r="E34" i="34"/>
  <c r="D34" i="34"/>
  <c r="H34" i="34" s="1"/>
  <c r="L33" i="34"/>
  <c r="K33" i="34"/>
  <c r="J33" i="34"/>
  <c r="I33" i="34"/>
  <c r="E33" i="34"/>
  <c r="D33" i="34"/>
  <c r="H33" i="34" s="1"/>
  <c r="L32" i="34"/>
  <c r="K32" i="34"/>
  <c r="J32" i="34"/>
  <c r="I32" i="34"/>
  <c r="E32" i="34"/>
  <c r="D32" i="34"/>
  <c r="H32" i="34" s="1"/>
  <c r="L25" i="34"/>
  <c r="K25" i="34"/>
  <c r="J25" i="34"/>
  <c r="I25" i="34"/>
  <c r="E25" i="34"/>
  <c r="D25" i="34"/>
  <c r="H25" i="34" s="1"/>
  <c r="L21" i="34"/>
  <c r="K21" i="34"/>
  <c r="J21" i="34"/>
  <c r="I21" i="34"/>
  <c r="E21" i="34"/>
  <c r="D21" i="34"/>
  <c r="L16" i="34"/>
  <c r="K16" i="34"/>
  <c r="J16" i="34"/>
  <c r="I16" i="34"/>
  <c r="E16" i="34"/>
  <c r="D16" i="34"/>
  <c r="H16" i="34" s="1"/>
  <c r="L15" i="34"/>
  <c r="K15" i="34"/>
  <c r="J15" i="34"/>
  <c r="I15" i="34"/>
  <c r="E15" i="34"/>
  <c r="D15" i="34"/>
  <c r="H15" i="34" s="1"/>
  <c r="L14" i="34"/>
  <c r="K14" i="34"/>
  <c r="J14" i="34"/>
  <c r="I14" i="34"/>
  <c r="E14" i="34"/>
  <c r="D14" i="34"/>
  <c r="H14" i="34" s="1"/>
  <c r="L13" i="34"/>
  <c r="K13" i="34"/>
  <c r="J13" i="34"/>
  <c r="I13" i="34"/>
  <c r="E13" i="34"/>
  <c r="D13" i="34"/>
  <c r="H13" i="34" s="1"/>
  <c r="L12" i="34"/>
  <c r="K12" i="34"/>
  <c r="J12" i="34"/>
  <c r="I12" i="34"/>
  <c r="E12" i="34"/>
  <c r="D12" i="34"/>
  <c r="H12" i="34" s="1"/>
  <c r="L11" i="34"/>
  <c r="K11" i="34"/>
  <c r="J11" i="34"/>
  <c r="I11" i="34"/>
  <c r="E11" i="34"/>
  <c r="D11" i="34"/>
  <c r="H11" i="34" s="1"/>
  <c r="L9" i="34"/>
  <c r="K9" i="34"/>
  <c r="J9" i="34"/>
  <c r="I9" i="34"/>
  <c r="E9" i="34"/>
  <c r="D9" i="34"/>
  <c r="L8" i="34"/>
  <c r="K8" i="34"/>
  <c r="J8" i="34"/>
  <c r="I8" i="34"/>
  <c r="E8" i="34"/>
  <c r="D8" i="34"/>
  <c r="H8" i="34" s="1"/>
  <c r="L7" i="34"/>
  <c r="K7" i="34"/>
  <c r="J7" i="34"/>
  <c r="I7" i="34"/>
  <c r="E7" i="34"/>
  <c r="D7" i="34"/>
  <c r="H7" i="34" s="1"/>
  <c r="L6" i="34"/>
  <c r="K6" i="34"/>
  <c r="J6" i="34"/>
  <c r="I6" i="34"/>
  <c r="E6" i="34"/>
  <c r="D6" i="34"/>
  <c r="H6" i="34" s="1"/>
  <c r="L5" i="34"/>
  <c r="L23" i="34" s="1"/>
  <c r="L24" i="34" s="1"/>
  <c r="K5" i="34"/>
  <c r="K23" i="34" s="1"/>
  <c r="K24" i="34" s="1"/>
  <c r="J5" i="34"/>
  <c r="J23" i="34" s="1"/>
  <c r="I5" i="34"/>
  <c r="I23" i="34" s="1"/>
  <c r="E5" i="34"/>
  <c r="E23" i="34" s="1"/>
  <c r="D5" i="34"/>
  <c r="L4" i="34"/>
  <c r="L27" i="34" s="1"/>
  <c r="K4" i="34"/>
  <c r="K27" i="34" s="1"/>
  <c r="J4" i="34"/>
  <c r="J27" i="34" s="1"/>
  <c r="I4" i="34"/>
  <c r="I27" i="34" s="1"/>
  <c r="E4" i="34"/>
  <c r="E27" i="34" s="1"/>
  <c r="D4" i="34"/>
  <c r="H3" i="34"/>
  <c r="L2" i="34"/>
  <c r="L20" i="34" s="1"/>
  <c r="K2" i="34"/>
  <c r="K20" i="34" s="1"/>
  <c r="J2" i="34"/>
  <c r="J20" i="34" s="1"/>
  <c r="I2" i="34"/>
  <c r="I20" i="34" s="1"/>
  <c r="E2" i="34"/>
  <c r="D2" i="34"/>
  <c r="H2" i="34" s="1"/>
  <c r="L37" i="33"/>
  <c r="K37" i="33"/>
  <c r="J37" i="33"/>
  <c r="I37" i="33"/>
  <c r="H37" i="33"/>
  <c r="E37" i="33"/>
  <c r="D37" i="33"/>
  <c r="L36" i="33"/>
  <c r="K36" i="33"/>
  <c r="J36" i="33"/>
  <c r="I36" i="33"/>
  <c r="H36" i="33"/>
  <c r="E36" i="33"/>
  <c r="D36" i="33"/>
  <c r="L35" i="33"/>
  <c r="K35" i="33"/>
  <c r="J35" i="33"/>
  <c r="I35" i="33"/>
  <c r="E35" i="33"/>
  <c r="D35" i="33"/>
  <c r="H35" i="33" s="1"/>
  <c r="L34" i="33"/>
  <c r="K34" i="33"/>
  <c r="J34" i="33"/>
  <c r="I34" i="33"/>
  <c r="E34" i="33"/>
  <c r="D34" i="33"/>
  <c r="H34" i="33" s="1"/>
  <c r="L33" i="33"/>
  <c r="K33" i="33"/>
  <c r="J33" i="33"/>
  <c r="I33" i="33"/>
  <c r="E33" i="33"/>
  <c r="D33" i="33"/>
  <c r="H33" i="33" s="1"/>
  <c r="L32" i="33"/>
  <c r="K32" i="33"/>
  <c r="J32" i="33"/>
  <c r="I32" i="33"/>
  <c r="E32" i="33"/>
  <c r="D32" i="33"/>
  <c r="H32" i="33" s="1"/>
  <c r="L25" i="33"/>
  <c r="K25" i="33"/>
  <c r="J25" i="33"/>
  <c r="I25" i="33"/>
  <c r="E25" i="33"/>
  <c r="D25" i="33"/>
  <c r="H25" i="33" s="1"/>
  <c r="L21" i="33"/>
  <c r="K21" i="33"/>
  <c r="J21" i="33"/>
  <c r="I21" i="33"/>
  <c r="E21" i="33"/>
  <c r="D21" i="33"/>
  <c r="H21" i="33" s="1"/>
  <c r="L16" i="33"/>
  <c r="K16" i="33"/>
  <c r="J16" i="33"/>
  <c r="I16" i="33"/>
  <c r="E16" i="33"/>
  <c r="D16" i="33"/>
  <c r="H16" i="33" s="1"/>
  <c r="L15" i="33"/>
  <c r="K15" i="33"/>
  <c r="J15" i="33"/>
  <c r="I15" i="33"/>
  <c r="E15" i="33"/>
  <c r="D15" i="33"/>
  <c r="H15" i="33" s="1"/>
  <c r="L14" i="33"/>
  <c r="K14" i="33"/>
  <c r="J14" i="33"/>
  <c r="I14" i="33"/>
  <c r="E14" i="33"/>
  <c r="D14" i="33"/>
  <c r="H14" i="33" s="1"/>
  <c r="L13" i="33"/>
  <c r="K13" i="33"/>
  <c r="J13" i="33"/>
  <c r="I13" i="33"/>
  <c r="E13" i="33"/>
  <c r="D13" i="33"/>
  <c r="H13" i="33" s="1"/>
  <c r="L12" i="33"/>
  <c r="K12" i="33"/>
  <c r="J12" i="33"/>
  <c r="I12" i="33"/>
  <c r="E12" i="33"/>
  <c r="D12" i="33"/>
  <c r="H12" i="33" s="1"/>
  <c r="L11" i="33"/>
  <c r="K11" i="33"/>
  <c r="J11" i="33"/>
  <c r="I11" i="33"/>
  <c r="E11" i="33"/>
  <c r="D11" i="33"/>
  <c r="H11" i="33" s="1"/>
  <c r="L9" i="33"/>
  <c r="K9" i="33"/>
  <c r="J9" i="33"/>
  <c r="I9" i="33"/>
  <c r="E9" i="33"/>
  <c r="D9" i="33"/>
  <c r="L8" i="33"/>
  <c r="K8" i="33"/>
  <c r="J8" i="33"/>
  <c r="I8" i="33"/>
  <c r="E8" i="33"/>
  <c r="D8" i="33"/>
  <c r="H8" i="33" s="1"/>
  <c r="L7" i="33"/>
  <c r="K7" i="33"/>
  <c r="J7" i="33"/>
  <c r="I7" i="33"/>
  <c r="E7" i="33"/>
  <c r="D7" i="33"/>
  <c r="H7" i="33" s="1"/>
  <c r="L6" i="33"/>
  <c r="K6" i="33"/>
  <c r="J6" i="33"/>
  <c r="I6" i="33"/>
  <c r="E6" i="33"/>
  <c r="D6" i="33"/>
  <c r="H6" i="33" s="1"/>
  <c r="L5" i="33"/>
  <c r="L23" i="33" s="1"/>
  <c r="L24" i="33" s="1"/>
  <c r="K5" i="33"/>
  <c r="K23" i="33" s="1"/>
  <c r="K24" i="33" s="1"/>
  <c r="J5" i="33"/>
  <c r="J23" i="33" s="1"/>
  <c r="I5" i="33"/>
  <c r="I23" i="33" s="1"/>
  <c r="E5" i="33"/>
  <c r="E23" i="33" s="1"/>
  <c r="D5" i="33"/>
  <c r="L4" i="33"/>
  <c r="L27" i="33" s="1"/>
  <c r="K4" i="33"/>
  <c r="K27" i="33" s="1"/>
  <c r="J4" i="33"/>
  <c r="J27" i="33" s="1"/>
  <c r="I4" i="33"/>
  <c r="I27" i="33" s="1"/>
  <c r="E4" i="33"/>
  <c r="E27" i="33" s="1"/>
  <c r="D4" i="33"/>
  <c r="H3" i="33"/>
  <c r="L2" i="33"/>
  <c r="L20" i="33" s="1"/>
  <c r="K2" i="33"/>
  <c r="K20" i="33" s="1"/>
  <c r="J2" i="33"/>
  <c r="J20" i="33" s="1"/>
  <c r="I2" i="33"/>
  <c r="I20" i="33" s="1"/>
  <c r="E2" i="33"/>
  <c r="E20" i="33" s="1"/>
  <c r="D2" i="33"/>
  <c r="L37" i="32"/>
  <c r="K37" i="32"/>
  <c r="J37" i="32"/>
  <c r="I37" i="32"/>
  <c r="H37" i="32"/>
  <c r="E37" i="32"/>
  <c r="D37" i="32"/>
  <c r="L36" i="32"/>
  <c r="K36" i="32"/>
  <c r="J36" i="32"/>
  <c r="I36" i="32"/>
  <c r="H36" i="32"/>
  <c r="E36" i="32"/>
  <c r="D36" i="32"/>
  <c r="L35" i="32"/>
  <c r="K35" i="32"/>
  <c r="J35" i="32"/>
  <c r="I35" i="32"/>
  <c r="E35" i="32"/>
  <c r="D35" i="32"/>
  <c r="H35" i="32" s="1"/>
  <c r="L34" i="32"/>
  <c r="K34" i="32"/>
  <c r="J34" i="32"/>
  <c r="I34" i="32"/>
  <c r="E34" i="32"/>
  <c r="D34" i="32"/>
  <c r="H34" i="32" s="1"/>
  <c r="L33" i="32"/>
  <c r="K33" i="32"/>
  <c r="J33" i="32"/>
  <c r="I33" i="32"/>
  <c r="E33" i="32"/>
  <c r="D33" i="32"/>
  <c r="H33" i="32" s="1"/>
  <c r="L32" i="32"/>
  <c r="K32" i="32"/>
  <c r="J32" i="32"/>
  <c r="I32" i="32"/>
  <c r="E32" i="32"/>
  <c r="D32" i="32"/>
  <c r="H32" i="32" s="1"/>
  <c r="L25" i="32"/>
  <c r="K25" i="32"/>
  <c r="J25" i="32"/>
  <c r="I25" i="32"/>
  <c r="E25" i="32"/>
  <c r="D25" i="32"/>
  <c r="H25" i="32" s="1"/>
  <c r="L21" i="32"/>
  <c r="K21" i="32"/>
  <c r="J21" i="32"/>
  <c r="I21" i="32"/>
  <c r="E21" i="32"/>
  <c r="D21" i="32"/>
  <c r="H21" i="32" s="1"/>
  <c r="L16" i="32"/>
  <c r="K16" i="32"/>
  <c r="J16" i="32"/>
  <c r="I16" i="32"/>
  <c r="E16" i="32"/>
  <c r="D16" i="32"/>
  <c r="H16" i="32" s="1"/>
  <c r="L15" i="32"/>
  <c r="K15" i="32"/>
  <c r="J15" i="32"/>
  <c r="I15" i="32"/>
  <c r="E15" i="32"/>
  <c r="D15" i="32"/>
  <c r="H15" i="32" s="1"/>
  <c r="L14" i="32"/>
  <c r="K14" i="32"/>
  <c r="J14" i="32"/>
  <c r="I14" i="32"/>
  <c r="E14" i="32"/>
  <c r="D14" i="32"/>
  <c r="H14" i="32" s="1"/>
  <c r="L13" i="32"/>
  <c r="K13" i="32"/>
  <c r="J13" i="32"/>
  <c r="I13" i="32"/>
  <c r="E13" i="32"/>
  <c r="D13" i="32"/>
  <c r="H13" i="32" s="1"/>
  <c r="L12" i="32"/>
  <c r="K12" i="32"/>
  <c r="J12" i="32"/>
  <c r="I12" i="32"/>
  <c r="E12" i="32"/>
  <c r="D12" i="32"/>
  <c r="H12" i="32" s="1"/>
  <c r="L11" i="32"/>
  <c r="K11" i="32"/>
  <c r="J11" i="32"/>
  <c r="I11" i="32"/>
  <c r="E11" i="32"/>
  <c r="D11" i="32"/>
  <c r="H11" i="32" s="1"/>
  <c r="L9" i="32"/>
  <c r="K9" i="32"/>
  <c r="J9" i="32"/>
  <c r="I9" i="32"/>
  <c r="E9" i="32"/>
  <c r="D9" i="32"/>
  <c r="L8" i="32"/>
  <c r="K8" i="32"/>
  <c r="J8" i="32"/>
  <c r="I8" i="32"/>
  <c r="E8" i="32"/>
  <c r="D8" i="32"/>
  <c r="H8" i="32" s="1"/>
  <c r="L7" i="32"/>
  <c r="K7" i="32"/>
  <c r="J7" i="32"/>
  <c r="I7" i="32"/>
  <c r="E7" i="32"/>
  <c r="D7" i="32"/>
  <c r="H7" i="32" s="1"/>
  <c r="L6" i="32"/>
  <c r="K6" i="32"/>
  <c r="J6" i="32"/>
  <c r="I6" i="32"/>
  <c r="E6" i="32"/>
  <c r="D6" i="32"/>
  <c r="H6" i="32" s="1"/>
  <c r="L5" i="32"/>
  <c r="L23" i="32" s="1"/>
  <c r="L24" i="32" s="1"/>
  <c r="K5" i="32"/>
  <c r="K23" i="32" s="1"/>
  <c r="K24" i="32" s="1"/>
  <c r="J5" i="32"/>
  <c r="J23" i="32" s="1"/>
  <c r="I5" i="32"/>
  <c r="I23" i="32" s="1"/>
  <c r="E5" i="32"/>
  <c r="E23" i="32" s="1"/>
  <c r="D5" i="32"/>
  <c r="L4" i="32"/>
  <c r="L27" i="32" s="1"/>
  <c r="K4" i="32"/>
  <c r="K27" i="32" s="1"/>
  <c r="J4" i="32"/>
  <c r="J27" i="32" s="1"/>
  <c r="I4" i="32"/>
  <c r="I27" i="32" s="1"/>
  <c r="E4" i="32"/>
  <c r="E27" i="32" s="1"/>
  <c r="D4" i="32"/>
  <c r="H3" i="32"/>
  <c r="L2" i="32"/>
  <c r="L20" i="32" s="1"/>
  <c r="K2" i="32"/>
  <c r="K20" i="32" s="1"/>
  <c r="J2" i="32"/>
  <c r="J20" i="32" s="1"/>
  <c r="I2" i="32"/>
  <c r="I20" i="32" s="1"/>
  <c r="E2" i="32"/>
  <c r="E20" i="32" s="1"/>
  <c r="D2" i="32"/>
  <c r="K37" i="31"/>
  <c r="J37" i="31"/>
  <c r="I37" i="31"/>
  <c r="H37" i="31"/>
  <c r="E37" i="31"/>
  <c r="D37" i="31"/>
  <c r="K36" i="31"/>
  <c r="J36" i="31"/>
  <c r="I36" i="31"/>
  <c r="H36" i="31"/>
  <c r="E36" i="31"/>
  <c r="D36" i="31"/>
  <c r="K35" i="31"/>
  <c r="J35" i="31"/>
  <c r="I35" i="31"/>
  <c r="E35" i="31"/>
  <c r="D35" i="31"/>
  <c r="H35" i="31" s="1"/>
  <c r="K34" i="31"/>
  <c r="J34" i="31"/>
  <c r="I34" i="31"/>
  <c r="E34" i="31"/>
  <c r="D34" i="31"/>
  <c r="H34" i="31" s="1"/>
  <c r="K33" i="31"/>
  <c r="J33" i="31"/>
  <c r="I33" i="31"/>
  <c r="E33" i="31"/>
  <c r="D33" i="31"/>
  <c r="H33" i="31" s="1"/>
  <c r="K32" i="31"/>
  <c r="J32" i="31"/>
  <c r="I32" i="31"/>
  <c r="E32" i="31"/>
  <c r="D32" i="31"/>
  <c r="H32" i="31" s="1"/>
  <c r="K25" i="31"/>
  <c r="J25" i="31"/>
  <c r="I25" i="31"/>
  <c r="E25" i="31"/>
  <c r="D25" i="31"/>
  <c r="H25" i="31" s="1"/>
  <c r="K21" i="31"/>
  <c r="J21" i="31"/>
  <c r="I21" i="31"/>
  <c r="E21" i="31"/>
  <c r="D21" i="31"/>
  <c r="K16" i="31"/>
  <c r="J16" i="31"/>
  <c r="I16" i="31"/>
  <c r="E16" i="31"/>
  <c r="D16" i="31"/>
  <c r="H16" i="31" s="1"/>
  <c r="K15" i="31"/>
  <c r="J15" i="31"/>
  <c r="I15" i="31"/>
  <c r="E15" i="31"/>
  <c r="D15" i="31"/>
  <c r="H15" i="31" s="1"/>
  <c r="K14" i="31"/>
  <c r="J14" i="31"/>
  <c r="I14" i="31"/>
  <c r="E14" i="31"/>
  <c r="D14" i="31"/>
  <c r="H14" i="31" s="1"/>
  <c r="K13" i="31"/>
  <c r="J13" i="31"/>
  <c r="I13" i="31"/>
  <c r="E13" i="31"/>
  <c r="D13" i="31"/>
  <c r="H13" i="31" s="1"/>
  <c r="K12" i="31"/>
  <c r="J12" i="31"/>
  <c r="I12" i="31"/>
  <c r="E12" i="31"/>
  <c r="D12" i="31"/>
  <c r="H12" i="31" s="1"/>
  <c r="K11" i="31"/>
  <c r="J11" i="31"/>
  <c r="I11" i="31"/>
  <c r="E11" i="31"/>
  <c r="D11" i="31"/>
  <c r="H11" i="31" s="1"/>
  <c r="K9" i="31"/>
  <c r="J9" i="31"/>
  <c r="I9" i="31"/>
  <c r="E9" i="31"/>
  <c r="D9" i="31"/>
  <c r="K8" i="31"/>
  <c r="J8" i="31"/>
  <c r="I8" i="31"/>
  <c r="E8" i="31"/>
  <c r="D8" i="31"/>
  <c r="H8" i="31" s="1"/>
  <c r="K7" i="31"/>
  <c r="J7" i="31"/>
  <c r="I7" i="31"/>
  <c r="E7" i="31"/>
  <c r="D7" i="31"/>
  <c r="H7" i="31" s="1"/>
  <c r="K6" i="31"/>
  <c r="J6" i="31"/>
  <c r="I6" i="31"/>
  <c r="E6" i="31"/>
  <c r="D6" i="31"/>
  <c r="H6" i="31" s="1"/>
  <c r="K5" i="31"/>
  <c r="K23" i="31" s="1"/>
  <c r="K24" i="31" s="1"/>
  <c r="J5" i="31"/>
  <c r="J23" i="31" s="1"/>
  <c r="I5" i="31"/>
  <c r="I23" i="31" s="1"/>
  <c r="E5" i="31"/>
  <c r="E23" i="31" s="1"/>
  <c r="D5" i="31"/>
  <c r="K4" i="31"/>
  <c r="K27" i="31" s="1"/>
  <c r="J4" i="31"/>
  <c r="J27" i="31" s="1"/>
  <c r="I4" i="31"/>
  <c r="I27" i="31" s="1"/>
  <c r="E4" i="31"/>
  <c r="E27" i="31" s="1"/>
  <c r="D4" i="31"/>
  <c r="H3" i="31"/>
  <c r="K2" i="31"/>
  <c r="K20" i="31" s="1"/>
  <c r="J2" i="31"/>
  <c r="J20" i="31" s="1"/>
  <c r="I2" i="31"/>
  <c r="I20" i="31" s="1"/>
  <c r="E2" i="31"/>
  <c r="D2" i="31"/>
  <c r="L37" i="30"/>
  <c r="K37" i="30"/>
  <c r="J37" i="30"/>
  <c r="I37" i="30"/>
  <c r="H37" i="30"/>
  <c r="E37" i="30"/>
  <c r="D37" i="30"/>
  <c r="L36" i="30"/>
  <c r="K36" i="30"/>
  <c r="J36" i="30"/>
  <c r="I36" i="30"/>
  <c r="H36" i="30"/>
  <c r="E36" i="30"/>
  <c r="D36" i="30"/>
  <c r="L35" i="30"/>
  <c r="K35" i="30"/>
  <c r="J35" i="30"/>
  <c r="I35" i="30"/>
  <c r="E35" i="30"/>
  <c r="D35" i="30"/>
  <c r="H35" i="30" s="1"/>
  <c r="L34" i="30"/>
  <c r="K34" i="30"/>
  <c r="J34" i="30"/>
  <c r="I34" i="30"/>
  <c r="E34" i="30"/>
  <c r="D34" i="30"/>
  <c r="H34" i="30" s="1"/>
  <c r="L33" i="30"/>
  <c r="K33" i="30"/>
  <c r="J33" i="30"/>
  <c r="I33" i="30"/>
  <c r="E33" i="30"/>
  <c r="D33" i="30"/>
  <c r="H33" i="30" s="1"/>
  <c r="L32" i="30"/>
  <c r="K32" i="30"/>
  <c r="J32" i="30"/>
  <c r="I32" i="30"/>
  <c r="E32" i="30"/>
  <c r="D32" i="30"/>
  <c r="H32" i="30" s="1"/>
  <c r="L25" i="30"/>
  <c r="K25" i="30"/>
  <c r="J25" i="30"/>
  <c r="I25" i="30"/>
  <c r="E25" i="30"/>
  <c r="D25" i="30"/>
  <c r="H25" i="30" s="1"/>
  <c r="L21" i="30"/>
  <c r="K21" i="30"/>
  <c r="J21" i="30"/>
  <c r="I21" i="30"/>
  <c r="E21" i="30"/>
  <c r="D21" i="30"/>
  <c r="H21" i="30" s="1"/>
  <c r="L16" i="30"/>
  <c r="K16" i="30"/>
  <c r="J16" i="30"/>
  <c r="I16" i="30"/>
  <c r="E16" i="30"/>
  <c r="D16" i="30"/>
  <c r="H16" i="30" s="1"/>
  <c r="L15" i="30"/>
  <c r="K15" i="30"/>
  <c r="J15" i="30"/>
  <c r="I15" i="30"/>
  <c r="E15" i="30"/>
  <c r="D15" i="30"/>
  <c r="H15" i="30" s="1"/>
  <c r="L14" i="30"/>
  <c r="K14" i="30"/>
  <c r="J14" i="30"/>
  <c r="I14" i="30"/>
  <c r="E14" i="30"/>
  <c r="D14" i="30"/>
  <c r="H14" i="30" s="1"/>
  <c r="L13" i="30"/>
  <c r="K13" i="30"/>
  <c r="J13" i="30"/>
  <c r="I13" i="30"/>
  <c r="E13" i="30"/>
  <c r="D13" i="30"/>
  <c r="H13" i="30" s="1"/>
  <c r="L12" i="30"/>
  <c r="K12" i="30"/>
  <c r="J12" i="30"/>
  <c r="I12" i="30"/>
  <c r="E12" i="30"/>
  <c r="D12" i="30"/>
  <c r="H12" i="30" s="1"/>
  <c r="L11" i="30"/>
  <c r="K11" i="30"/>
  <c r="J11" i="30"/>
  <c r="I11" i="30"/>
  <c r="E11" i="30"/>
  <c r="D11" i="30"/>
  <c r="H11" i="30" s="1"/>
  <c r="L9" i="30"/>
  <c r="K9" i="30"/>
  <c r="J9" i="30"/>
  <c r="I9" i="30"/>
  <c r="E9" i="30"/>
  <c r="D9" i="30"/>
  <c r="L8" i="30"/>
  <c r="K8" i="30"/>
  <c r="J8" i="30"/>
  <c r="I8" i="30"/>
  <c r="E8" i="30"/>
  <c r="D8" i="30"/>
  <c r="H8" i="30" s="1"/>
  <c r="L7" i="30"/>
  <c r="K7" i="30"/>
  <c r="J7" i="30"/>
  <c r="I7" i="30"/>
  <c r="E7" i="30"/>
  <c r="D7" i="30"/>
  <c r="H7" i="30" s="1"/>
  <c r="L6" i="30"/>
  <c r="K6" i="30"/>
  <c r="J6" i="30"/>
  <c r="I6" i="30"/>
  <c r="E6" i="30"/>
  <c r="D6" i="30"/>
  <c r="H6" i="30" s="1"/>
  <c r="L5" i="30"/>
  <c r="L23" i="30" s="1"/>
  <c r="L24" i="30" s="1"/>
  <c r="K5" i="30"/>
  <c r="K23" i="30" s="1"/>
  <c r="K24" i="30" s="1"/>
  <c r="J5" i="30"/>
  <c r="J23" i="30" s="1"/>
  <c r="I5" i="30"/>
  <c r="I23" i="30" s="1"/>
  <c r="E5" i="30"/>
  <c r="E23" i="30" s="1"/>
  <c r="D5" i="30"/>
  <c r="L4" i="30"/>
  <c r="L27" i="30" s="1"/>
  <c r="K4" i="30"/>
  <c r="K27" i="30" s="1"/>
  <c r="J4" i="30"/>
  <c r="J27" i="30" s="1"/>
  <c r="I4" i="30"/>
  <c r="I27" i="30" s="1"/>
  <c r="E4" i="30"/>
  <c r="E27" i="30" s="1"/>
  <c r="D4" i="30"/>
  <c r="H3" i="30"/>
  <c r="L2" i="30"/>
  <c r="L20" i="30" s="1"/>
  <c r="K2" i="30"/>
  <c r="K20" i="30" s="1"/>
  <c r="J2" i="30"/>
  <c r="J20" i="30" s="1"/>
  <c r="I2" i="30"/>
  <c r="I20" i="30" s="1"/>
  <c r="E2" i="30"/>
  <c r="E20" i="30" s="1"/>
  <c r="D2" i="30"/>
  <c r="L37" i="29"/>
  <c r="K37" i="29"/>
  <c r="J37" i="29"/>
  <c r="I37" i="29"/>
  <c r="H37" i="29"/>
  <c r="E37" i="29"/>
  <c r="D37" i="29"/>
  <c r="L36" i="29"/>
  <c r="K36" i="29"/>
  <c r="J36" i="29"/>
  <c r="I36" i="29"/>
  <c r="H36" i="29"/>
  <c r="E36" i="29"/>
  <c r="D36" i="29"/>
  <c r="L35" i="29"/>
  <c r="K35" i="29"/>
  <c r="J35" i="29"/>
  <c r="I35" i="29"/>
  <c r="E35" i="29"/>
  <c r="D35" i="29"/>
  <c r="H35" i="29" s="1"/>
  <c r="L34" i="29"/>
  <c r="K34" i="29"/>
  <c r="J34" i="29"/>
  <c r="I34" i="29"/>
  <c r="E34" i="29"/>
  <c r="D34" i="29"/>
  <c r="H34" i="29" s="1"/>
  <c r="L33" i="29"/>
  <c r="K33" i="29"/>
  <c r="J33" i="29"/>
  <c r="I33" i="29"/>
  <c r="E33" i="29"/>
  <c r="D33" i="29"/>
  <c r="H33" i="29" s="1"/>
  <c r="L32" i="29"/>
  <c r="K32" i="29"/>
  <c r="J32" i="29"/>
  <c r="I32" i="29"/>
  <c r="E32" i="29"/>
  <c r="D32" i="29"/>
  <c r="H32" i="29" s="1"/>
  <c r="L25" i="29"/>
  <c r="K25" i="29"/>
  <c r="J25" i="29"/>
  <c r="I25" i="29"/>
  <c r="E25" i="29"/>
  <c r="D25" i="29"/>
  <c r="H25" i="29" s="1"/>
  <c r="L21" i="29"/>
  <c r="K21" i="29"/>
  <c r="J21" i="29"/>
  <c r="I21" i="29"/>
  <c r="E21" i="29"/>
  <c r="D21" i="29"/>
  <c r="L16" i="29"/>
  <c r="K16" i="29"/>
  <c r="J16" i="29"/>
  <c r="I16" i="29"/>
  <c r="E16" i="29"/>
  <c r="D16" i="29"/>
  <c r="H16" i="29" s="1"/>
  <c r="L15" i="29"/>
  <c r="K15" i="29"/>
  <c r="J15" i="29"/>
  <c r="I15" i="29"/>
  <c r="E15" i="29"/>
  <c r="D15" i="29"/>
  <c r="H15" i="29" s="1"/>
  <c r="L14" i="29"/>
  <c r="K14" i="29"/>
  <c r="J14" i="29"/>
  <c r="I14" i="29"/>
  <c r="E14" i="29"/>
  <c r="D14" i="29"/>
  <c r="H14" i="29" s="1"/>
  <c r="L13" i="29"/>
  <c r="K13" i="29"/>
  <c r="J13" i="29"/>
  <c r="I13" i="29"/>
  <c r="E13" i="29"/>
  <c r="D13" i="29"/>
  <c r="H13" i="29" s="1"/>
  <c r="L12" i="29"/>
  <c r="K12" i="29"/>
  <c r="J12" i="29"/>
  <c r="I12" i="29"/>
  <c r="E12" i="29"/>
  <c r="D12" i="29"/>
  <c r="H12" i="29" s="1"/>
  <c r="L11" i="29"/>
  <c r="K11" i="29"/>
  <c r="J11" i="29"/>
  <c r="I11" i="29"/>
  <c r="E11" i="29"/>
  <c r="D11" i="29"/>
  <c r="H11" i="29" s="1"/>
  <c r="L9" i="29"/>
  <c r="K9" i="29"/>
  <c r="J9" i="29"/>
  <c r="I9" i="29"/>
  <c r="E9" i="29"/>
  <c r="D9" i="29"/>
  <c r="L8" i="29"/>
  <c r="K8" i="29"/>
  <c r="J8" i="29"/>
  <c r="I8" i="29"/>
  <c r="E8" i="29"/>
  <c r="D8" i="29"/>
  <c r="H8" i="29" s="1"/>
  <c r="L7" i="29"/>
  <c r="K7" i="29"/>
  <c r="J7" i="29"/>
  <c r="I7" i="29"/>
  <c r="E7" i="29"/>
  <c r="D7" i="29"/>
  <c r="H7" i="29" s="1"/>
  <c r="L6" i="29"/>
  <c r="K6" i="29"/>
  <c r="J6" i="29"/>
  <c r="I6" i="29"/>
  <c r="E6" i="29"/>
  <c r="D6" i="29"/>
  <c r="H6" i="29" s="1"/>
  <c r="L5" i="29"/>
  <c r="L23" i="29" s="1"/>
  <c r="L24" i="29" s="1"/>
  <c r="K5" i="29"/>
  <c r="K23" i="29" s="1"/>
  <c r="K24" i="29" s="1"/>
  <c r="J5" i="29"/>
  <c r="J23" i="29" s="1"/>
  <c r="I5" i="29"/>
  <c r="I23" i="29" s="1"/>
  <c r="E5" i="29"/>
  <c r="E23" i="29" s="1"/>
  <c r="D5" i="29"/>
  <c r="L4" i="29"/>
  <c r="L27" i="29" s="1"/>
  <c r="K4" i="29"/>
  <c r="K27" i="29" s="1"/>
  <c r="J4" i="29"/>
  <c r="J27" i="29" s="1"/>
  <c r="I4" i="29"/>
  <c r="I27" i="29" s="1"/>
  <c r="E4" i="29"/>
  <c r="E27" i="29" s="1"/>
  <c r="D4" i="29"/>
  <c r="H3" i="29"/>
  <c r="L2" i="29"/>
  <c r="L20" i="29" s="1"/>
  <c r="K2" i="29"/>
  <c r="K20" i="29" s="1"/>
  <c r="J2" i="29"/>
  <c r="J20" i="29" s="1"/>
  <c r="I2" i="29"/>
  <c r="I20" i="29" s="1"/>
  <c r="E2" i="29"/>
  <c r="E20" i="29" s="1"/>
  <c r="D2" i="29"/>
  <c r="H2" i="29" s="1"/>
  <c r="L37" i="28"/>
  <c r="K37" i="28"/>
  <c r="J37" i="28"/>
  <c r="I37" i="28"/>
  <c r="H37" i="28"/>
  <c r="E37" i="28"/>
  <c r="D37" i="28"/>
  <c r="L36" i="28"/>
  <c r="K36" i="28"/>
  <c r="J36" i="28"/>
  <c r="I36" i="28"/>
  <c r="H36" i="28"/>
  <c r="E36" i="28"/>
  <c r="D36" i="28"/>
  <c r="L35" i="28"/>
  <c r="K35" i="28"/>
  <c r="J35" i="28"/>
  <c r="I35" i="28"/>
  <c r="E35" i="28"/>
  <c r="D35" i="28"/>
  <c r="H35" i="28" s="1"/>
  <c r="L34" i="28"/>
  <c r="K34" i="28"/>
  <c r="J34" i="28"/>
  <c r="I34" i="28"/>
  <c r="E34" i="28"/>
  <c r="D34" i="28"/>
  <c r="H34" i="28" s="1"/>
  <c r="L33" i="28"/>
  <c r="K33" i="28"/>
  <c r="J33" i="28"/>
  <c r="I33" i="28"/>
  <c r="E33" i="28"/>
  <c r="D33" i="28"/>
  <c r="H33" i="28" s="1"/>
  <c r="L32" i="28"/>
  <c r="K32" i="28"/>
  <c r="J32" i="28"/>
  <c r="I32" i="28"/>
  <c r="E32" i="28"/>
  <c r="D32" i="28"/>
  <c r="H32" i="28" s="1"/>
  <c r="L25" i="28"/>
  <c r="K25" i="28"/>
  <c r="J25" i="28"/>
  <c r="I25" i="28"/>
  <c r="E25" i="28"/>
  <c r="D25" i="28"/>
  <c r="H25" i="28" s="1"/>
  <c r="L21" i="28"/>
  <c r="K21" i="28"/>
  <c r="J21" i="28"/>
  <c r="I21" i="28"/>
  <c r="E21" i="28"/>
  <c r="D21" i="28"/>
  <c r="L16" i="28"/>
  <c r="K16" i="28"/>
  <c r="J16" i="28"/>
  <c r="I16" i="28"/>
  <c r="E16" i="28"/>
  <c r="D16" i="28"/>
  <c r="H16" i="28" s="1"/>
  <c r="L15" i="28"/>
  <c r="K15" i="28"/>
  <c r="J15" i="28"/>
  <c r="I15" i="28"/>
  <c r="E15" i="28"/>
  <c r="D15" i="28"/>
  <c r="H15" i="28" s="1"/>
  <c r="L14" i="28"/>
  <c r="K14" i="28"/>
  <c r="J14" i="28"/>
  <c r="I14" i="28"/>
  <c r="E14" i="28"/>
  <c r="D14" i="28"/>
  <c r="H14" i="28" s="1"/>
  <c r="L13" i="28"/>
  <c r="K13" i="28"/>
  <c r="J13" i="28"/>
  <c r="I13" i="28"/>
  <c r="E13" i="28"/>
  <c r="D13" i="28"/>
  <c r="H13" i="28" s="1"/>
  <c r="L12" i="28"/>
  <c r="K12" i="28"/>
  <c r="J12" i="28"/>
  <c r="I12" i="28"/>
  <c r="E12" i="28"/>
  <c r="D12" i="28"/>
  <c r="H12" i="28" s="1"/>
  <c r="L11" i="28"/>
  <c r="K11" i="28"/>
  <c r="J11" i="28"/>
  <c r="I11" i="28"/>
  <c r="E11" i="28"/>
  <c r="D11" i="28"/>
  <c r="H11" i="28" s="1"/>
  <c r="L9" i="28"/>
  <c r="K9" i="28"/>
  <c r="J9" i="28"/>
  <c r="I9" i="28"/>
  <c r="E9" i="28"/>
  <c r="D9" i="28"/>
  <c r="L8" i="28"/>
  <c r="K8" i="28"/>
  <c r="J8" i="28"/>
  <c r="I8" i="28"/>
  <c r="E8" i="28"/>
  <c r="D8" i="28"/>
  <c r="H8" i="28" s="1"/>
  <c r="L7" i="28"/>
  <c r="K7" i="28"/>
  <c r="J7" i="28"/>
  <c r="I7" i="28"/>
  <c r="E7" i="28"/>
  <c r="D7" i="28"/>
  <c r="H7" i="28" s="1"/>
  <c r="L6" i="28"/>
  <c r="K6" i="28"/>
  <c r="J6" i="28"/>
  <c r="I6" i="28"/>
  <c r="E6" i="28"/>
  <c r="D6" i="28"/>
  <c r="H6" i="28" s="1"/>
  <c r="L5" i="28"/>
  <c r="L23" i="28" s="1"/>
  <c r="L24" i="28" s="1"/>
  <c r="K5" i="28"/>
  <c r="K23" i="28" s="1"/>
  <c r="K24" i="28" s="1"/>
  <c r="J5" i="28"/>
  <c r="J23" i="28" s="1"/>
  <c r="I5" i="28"/>
  <c r="I23" i="28" s="1"/>
  <c r="E5" i="28"/>
  <c r="E23" i="28" s="1"/>
  <c r="D5" i="28"/>
  <c r="L4" i="28"/>
  <c r="L27" i="28" s="1"/>
  <c r="K4" i="28"/>
  <c r="K27" i="28" s="1"/>
  <c r="J4" i="28"/>
  <c r="J27" i="28" s="1"/>
  <c r="I4" i="28"/>
  <c r="I27" i="28" s="1"/>
  <c r="E4" i="28"/>
  <c r="E27" i="28" s="1"/>
  <c r="D4" i="28"/>
  <c r="H3" i="28"/>
  <c r="L2" i="28"/>
  <c r="L20" i="28" s="1"/>
  <c r="K2" i="28"/>
  <c r="K20" i="28" s="1"/>
  <c r="J2" i="28"/>
  <c r="J20" i="28" s="1"/>
  <c r="I2" i="28"/>
  <c r="I20" i="28" s="1"/>
  <c r="E2" i="28"/>
  <c r="D2" i="28"/>
  <c r="H2" i="28" s="1"/>
  <c r="M37" i="27"/>
  <c r="L37" i="27"/>
  <c r="K37" i="27"/>
  <c r="J37" i="27"/>
  <c r="I37" i="27"/>
  <c r="H37" i="27"/>
  <c r="E37" i="27"/>
  <c r="D37" i="27"/>
  <c r="M36" i="27"/>
  <c r="L36" i="27"/>
  <c r="K36" i="27"/>
  <c r="J36" i="27"/>
  <c r="I36" i="27"/>
  <c r="H36" i="27"/>
  <c r="E36" i="27"/>
  <c r="D36" i="27"/>
  <c r="M35" i="27"/>
  <c r="L35" i="27"/>
  <c r="K35" i="27"/>
  <c r="J35" i="27"/>
  <c r="I35" i="27"/>
  <c r="E35" i="27"/>
  <c r="D35" i="27"/>
  <c r="H35" i="27" s="1"/>
  <c r="M34" i="27"/>
  <c r="L34" i="27"/>
  <c r="K34" i="27"/>
  <c r="J34" i="27"/>
  <c r="I34" i="27"/>
  <c r="E34" i="27"/>
  <c r="D34" i="27"/>
  <c r="H34" i="27" s="1"/>
  <c r="M33" i="27"/>
  <c r="L33" i="27"/>
  <c r="K33" i="27"/>
  <c r="J33" i="27"/>
  <c r="I33" i="27"/>
  <c r="E33" i="27"/>
  <c r="D33" i="27"/>
  <c r="H33" i="27" s="1"/>
  <c r="M32" i="27"/>
  <c r="L32" i="27"/>
  <c r="K32" i="27"/>
  <c r="J32" i="27"/>
  <c r="I32" i="27"/>
  <c r="E32" i="27"/>
  <c r="D32" i="27"/>
  <c r="H32" i="27" s="1"/>
  <c r="M25" i="27"/>
  <c r="L25" i="27"/>
  <c r="K25" i="27"/>
  <c r="J25" i="27"/>
  <c r="I25" i="27"/>
  <c r="E25" i="27"/>
  <c r="D25" i="27"/>
  <c r="H25" i="27" s="1"/>
  <c r="H29" i="27" s="1"/>
  <c r="M21" i="27"/>
  <c r="L21" i="27"/>
  <c r="K21" i="27"/>
  <c r="J21" i="27"/>
  <c r="I21" i="27"/>
  <c r="E21" i="27"/>
  <c r="D21" i="27"/>
  <c r="M16" i="27"/>
  <c r="L16" i="27"/>
  <c r="K16" i="27"/>
  <c r="J16" i="27"/>
  <c r="I16" i="27"/>
  <c r="E16" i="27"/>
  <c r="D16" i="27"/>
  <c r="H16" i="27" s="1"/>
  <c r="M15" i="27"/>
  <c r="L15" i="27"/>
  <c r="K15" i="27"/>
  <c r="J15" i="27"/>
  <c r="I15" i="27"/>
  <c r="E15" i="27"/>
  <c r="D15" i="27"/>
  <c r="H15" i="27" s="1"/>
  <c r="M14" i="27"/>
  <c r="L14" i="27"/>
  <c r="K14" i="27"/>
  <c r="J14" i="27"/>
  <c r="I14" i="27"/>
  <c r="E14" i="27"/>
  <c r="D14" i="27"/>
  <c r="H14" i="27" s="1"/>
  <c r="M13" i="27"/>
  <c r="L13" i="27"/>
  <c r="K13" i="27"/>
  <c r="J13" i="27"/>
  <c r="I13" i="27"/>
  <c r="E13" i="27"/>
  <c r="D13" i="27"/>
  <c r="H13" i="27" s="1"/>
  <c r="M12" i="27"/>
  <c r="L12" i="27"/>
  <c r="K12" i="27"/>
  <c r="J12" i="27"/>
  <c r="I12" i="27"/>
  <c r="E12" i="27"/>
  <c r="D12" i="27"/>
  <c r="H12" i="27" s="1"/>
  <c r="M11" i="27"/>
  <c r="L11" i="27"/>
  <c r="K11" i="27"/>
  <c r="J11" i="27"/>
  <c r="I11" i="27"/>
  <c r="E11" i="27"/>
  <c r="D11" i="27"/>
  <c r="H11" i="27" s="1"/>
  <c r="M9" i="27"/>
  <c r="L9" i="27"/>
  <c r="K9" i="27"/>
  <c r="J9" i="27"/>
  <c r="I9" i="27"/>
  <c r="E9" i="27"/>
  <c r="D9" i="27"/>
  <c r="M8" i="27"/>
  <c r="L8" i="27"/>
  <c r="K8" i="27"/>
  <c r="J8" i="27"/>
  <c r="I8" i="27"/>
  <c r="E8" i="27"/>
  <c r="D8" i="27"/>
  <c r="H8" i="27" s="1"/>
  <c r="M7" i="27"/>
  <c r="L7" i="27"/>
  <c r="K7" i="27"/>
  <c r="J7" i="27"/>
  <c r="I7" i="27"/>
  <c r="E7" i="27"/>
  <c r="D7" i="27"/>
  <c r="H7" i="27" s="1"/>
  <c r="M6" i="27"/>
  <c r="L6" i="27"/>
  <c r="K6" i="27"/>
  <c r="J6" i="27"/>
  <c r="I6" i="27"/>
  <c r="E6" i="27"/>
  <c r="D6" i="27"/>
  <c r="H6" i="27" s="1"/>
  <c r="M5" i="27"/>
  <c r="M23" i="27" s="1"/>
  <c r="L5" i="27"/>
  <c r="L23" i="27" s="1"/>
  <c r="L24" i="27" s="1"/>
  <c r="K5" i="27"/>
  <c r="K23" i="27" s="1"/>
  <c r="K24" i="27" s="1"/>
  <c r="J5" i="27"/>
  <c r="J23" i="27" s="1"/>
  <c r="I5" i="27"/>
  <c r="I23" i="27" s="1"/>
  <c r="E5" i="27"/>
  <c r="E23" i="27" s="1"/>
  <c r="D5" i="27"/>
  <c r="M4" i="27"/>
  <c r="M27" i="27" s="1"/>
  <c r="L4" i="27"/>
  <c r="L27" i="27" s="1"/>
  <c r="K4" i="27"/>
  <c r="K27" i="27" s="1"/>
  <c r="J4" i="27"/>
  <c r="J27" i="27" s="1"/>
  <c r="I4" i="27"/>
  <c r="I27" i="27" s="1"/>
  <c r="E4" i="27"/>
  <c r="E27" i="27" s="1"/>
  <c r="D4" i="27"/>
  <c r="H3" i="27"/>
  <c r="M2" i="27"/>
  <c r="M20" i="27" s="1"/>
  <c r="L2" i="27"/>
  <c r="L20" i="27" s="1"/>
  <c r="K2" i="27"/>
  <c r="K20" i="27" s="1"/>
  <c r="J2" i="27"/>
  <c r="J20" i="27" s="1"/>
  <c r="I2" i="27"/>
  <c r="E2" i="27"/>
  <c r="D2" i="27"/>
  <c r="H2" i="27" s="1"/>
  <c r="M37" i="26"/>
  <c r="L37" i="26"/>
  <c r="K37" i="26"/>
  <c r="J37" i="26"/>
  <c r="I37" i="26"/>
  <c r="H37" i="26"/>
  <c r="E37" i="26"/>
  <c r="D37" i="26"/>
  <c r="M36" i="26"/>
  <c r="L36" i="26"/>
  <c r="K36" i="26"/>
  <c r="J36" i="26"/>
  <c r="I36" i="26"/>
  <c r="H36" i="26"/>
  <c r="E36" i="26"/>
  <c r="D36" i="26"/>
  <c r="M35" i="26"/>
  <c r="L35" i="26"/>
  <c r="K35" i="26"/>
  <c r="J35" i="26"/>
  <c r="I35" i="26"/>
  <c r="E35" i="26"/>
  <c r="D35" i="26"/>
  <c r="H35" i="26" s="1"/>
  <c r="M34" i="26"/>
  <c r="L34" i="26"/>
  <c r="K34" i="26"/>
  <c r="J34" i="26"/>
  <c r="I34" i="26"/>
  <c r="E34" i="26"/>
  <c r="D34" i="26"/>
  <c r="H34" i="26" s="1"/>
  <c r="M33" i="26"/>
  <c r="L33" i="26"/>
  <c r="K33" i="26"/>
  <c r="J33" i="26"/>
  <c r="I33" i="26"/>
  <c r="E33" i="26"/>
  <c r="D33" i="26"/>
  <c r="H33" i="26" s="1"/>
  <c r="M32" i="26"/>
  <c r="L32" i="26"/>
  <c r="K32" i="26"/>
  <c r="J32" i="26"/>
  <c r="I32" i="26"/>
  <c r="E32" i="26"/>
  <c r="D32" i="26"/>
  <c r="H32" i="26" s="1"/>
  <c r="M25" i="26"/>
  <c r="L25" i="26"/>
  <c r="K25" i="26"/>
  <c r="J25" i="26"/>
  <c r="I25" i="26"/>
  <c r="E25" i="26"/>
  <c r="D25" i="26"/>
  <c r="H25" i="26" s="1"/>
  <c r="H29" i="26" s="1"/>
  <c r="M21" i="26"/>
  <c r="L21" i="26"/>
  <c r="K21" i="26"/>
  <c r="J21" i="26"/>
  <c r="I21" i="26"/>
  <c r="E21" i="26"/>
  <c r="D21" i="26"/>
  <c r="M16" i="26"/>
  <c r="L16" i="26"/>
  <c r="K16" i="26"/>
  <c r="J16" i="26"/>
  <c r="I16" i="26"/>
  <c r="E16" i="26"/>
  <c r="D16" i="26"/>
  <c r="H16" i="26" s="1"/>
  <c r="M15" i="26"/>
  <c r="L15" i="26"/>
  <c r="K15" i="26"/>
  <c r="J15" i="26"/>
  <c r="I15" i="26"/>
  <c r="E15" i="26"/>
  <c r="D15" i="26"/>
  <c r="H15" i="26" s="1"/>
  <c r="M14" i="26"/>
  <c r="L14" i="26"/>
  <c r="K14" i="26"/>
  <c r="J14" i="26"/>
  <c r="I14" i="26"/>
  <c r="E14" i="26"/>
  <c r="D14" i="26"/>
  <c r="H14" i="26" s="1"/>
  <c r="M13" i="26"/>
  <c r="L13" i="26"/>
  <c r="K13" i="26"/>
  <c r="J13" i="26"/>
  <c r="I13" i="26"/>
  <c r="E13" i="26"/>
  <c r="D13" i="26"/>
  <c r="H13" i="26" s="1"/>
  <c r="M12" i="26"/>
  <c r="L12" i="26"/>
  <c r="K12" i="26"/>
  <c r="J12" i="26"/>
  <c r="I12" i="26"/>
  <c r="E12" i="26"/>
  <c r="D12" i="26"/>
  <c r="H12" i="26" s="1"/>
  <c r="M11" i="26"/>
  <c r="L11" i="26"/>
  <c r="K11" i="26"/>
  <c r="J11" i="26"/>
  <c r="I11" i="26"/>
  <c r="E11" i="26"/>
  <c r="D11" i="26"/>
  <c r="H11" i="26" s="1"/>
  <c r="M9" i="26"/>
  <c r="L9" i="26"/>
  <c r="K9" i="26"/>
  <c r="J9" i="26"/>
  <c r="I9" i="26"/>
  <c r="E9" i="26"/>
  <c r="D9" i="26"/>
  <c r="M8" i="26"/>
  <c r="L8" i="26"/>
  <c r="K8" i="26"/>
  <c r="J8" i="26"/>
  <c r="I8" i="26"/>
  <c r="E8" i="26"/>
  <c r="D8" i="26"/>
  <c r="H8" i="26" s="1"/>
  <c r="M7" i="26"/>
  <c r="L7" i="26"/>
  <c r="K7" i="26"/>
  <c r="J7" i="26"/>
  <c r="I7" i="26"/>
  <c r="E7" i="26"/>
  <c r="D7" i="26"/>
  <c r="H7" i="26" s="1"/>
  <c r="M6" i="26"/>
  <c r="L6" i="26"/>
  <c r="K6" i="26"/>
  <c r="J6" i="26"/>
  <c r="I6" i="26"/>
  <c r="E6" i="26"/>
  <c r="D6" i="26"/>
  <c r="H6" i="26" s="1"/>
  <c r="M5" i="26"/>
  <c r="M23" i="26" s="1"/>
  <c r="L5" i="26"/>
  <c r="L23" i="26" s="1"/>
  <c r="L24" i="26" s="1"/>
  <c r="K5" i="26"/>
  <c r="K23" i="26" s="1"/>
  <c r="K24" i="26" s="1"/>
  <c r="J5" i="26"/>
  <c r="J23" i="26" s="1"/>
  <c r="I5" i="26"/>
  <c r="I23" i="26" s="1"/>
  <c r="E5" i="26"/>
  <c r="E23" i="26" s="1"/>
  <c r="D5" i="26"/>
  <c r="M4" i="26"/>
  <c r="M27" i="26" s="1"/>
  <c r="L4" i="26"/>
  <c r="L27" i="26" s="1"/>
  <c r="K4" i="26"/>
  <c r="K27" i="26" s="1"/>
  <c r="J4" i="26"/>
  <c r="J27" i="26" s="1"/>
  <c r="I4" i="26"/>
  <c r="I27" i="26" s="1"/>
  <c r="E4" i="26"/>
  <c r="E27" i="26" s="1"/>
  <c r="D4" i="26"/>
  <c r="H3" i="26"/>
  <c r="M2" i="26"/>
  <c r="M20" i="26" s="1"/>
  <c r="L2" i="26"/>
  <c r="L20" i="26" s="1"/>
  <c r="K2" i="26"/>
  <c r="K20" i="26" s="1"/>
  <c r="J2" i="26"/>
  <c r="J20" i="26" s="1"/>
  <c r="I2" i="26"/>
  <c r="E2" i="26"/>
  <c r="D2" i="26"/>
  <c r="H2" i="26" s="1"/>
  <c r="M37" i="25"/>
  <c r="L37" i="25"/>
  <c r="K37" i="25"/>
  <c r="J37" i="25"/>
  <c r="I37" i="25"/>
  <c r="H37" i="25"/>
  <c r="E37" i="25"/>
  <c r="D37" i="25"/>
  <c r="M36" i="25"/>
  <c r="L36" i="25"/>
  <c r="K36" i="25"/>
  <c r="J36" i="25"/>
  <c r="I36" i="25"/>
  <c r="H36" i="25"/>
  <c r="E36" i="25"/>
  <c r="D36" i="25"/>
  <c r="M35" i="25"/>
  <c r="L35" i="25"/>
  <c r="K35" i="25"/>
  <c r="J35" i="25"/>
  <c r="I35" i="25"/>
  <c r="E35" i="25"/>
  <c r="D35" i="25"/>
  <c r="H35" i="25" s="1"/>
  <c r="M34" i="25"/>
  <c r="L34" i="25"/>
  <c r="K34" i="25"/>
  <c r="J34" i="25"/>
  <c r="I34" i="25"/>
  <c r="E34" i="25"/>
  <c r="D34" i="25"/>
  <c r="H34" i="25" s="1"/>
  <c r="M33" i="25"/>
  <c r="L33" i="25"/>
  <c r="K33" i="25"/>
  <c r="J33" i="25"/>
  <c r="I33" i="25"/>
  <c r="E33" i="25"/>
  <c r="D33" i="25"/>
  <c r="H33" i="25" s="1"/>
  <c r="M32" i="25"/>
  <c r="L32" i="25"/>
  <c r="K32" i="25"/>
  <c r="J32" i="25"/>
  <c r="I32" i="25"/>
  <c r="E32" i="25"/>
  <c r="D32" i="25"/>
  <c r="H32" i="25" s="1"/>
  <c r="M25" i="25"/>
  <c r="L25" i="25"/>
  <c r="K25" i="25"/>
  <c r="J25" i="25"/>
  <c r="I25" i="25"/>
  <c r="E25" i="25"/>
  <c r="D25" i="25"/>
  <c r="H25" i="25" s="1"/>
  <c r="H29" i="25" s="1"/>
  <c r="M21" i="25"/>
  <c r="L21" i="25"/>
  <c r="K21" i="25"/>
  <c r="J21" i="25"/>
  <c r="I21" i="25"/>
  <c r="E21" i="25"/>
  <c r="D21" i="25"/>
  <c r="M16" i="25"/>
  <c r="L16" i="25"/>
  <c r="K16" i="25"/>
  <c r="J16" i="25"/>
  <c r="I16" i="25"/>
  <c r="E16" i="25"/>
  <c r="D16" i="25"/>
  <c r="H16" i="25" s="1"/>
  <c r="M15" i="25"/>
  <c r="L15" i="25"/>
  <c r="K15" i="25"/>
  <c r="J15" i="25"/>
  <c r="I15" i="25"/>
  <c r="E15" i="25"/>
  <c r="D15" i="25"/>
  <c r="H15" i="25" s="1"/>
  <c r="M14" i="25"/>
  <c r="L14" i="25"/>
  <c r="K14" i="25"/>
  <c r="J14" i="25"/>
  <c r="I14" i="25"/>
  <c r="E14" i="25"/>
  <c r="D14" i="25"/>
  <c r="H14" i="25" s="1"/>
  <c r="M13" i="25"/>
  <c r="L13" i="25"/>
  <c r="K13" i="25"/>
  <c r="J13" i="25"/>
  <c r="I13" i="25"/>
  <c r="E13" i="25"/>
  <c r="D13" i="25"/>
  <c r="H13" i="25" s="1"/>
  <c r="M12" i="25"/>
  <c r="L12" i="25"/>
  <c r="K12" i="25"/>
  <c r="J12" i="25"/>
  <c r="I12" i="25"/>
  <c r="E12" i="25"/>
  <c r="D12" i="25"/>
  <c r="H12" i="25" s="1"/>
  <c r="M11" i="25"/>
  <c r="L11" i="25"/>
  <c r="K11" i="25"/>
  <c r="J11" i="25"/>
  <c r="I11" i="25"/>
  <c r="E11" i="25"/>
  <c r="D11" i="25"/>
  <c r="H11" i="25" s="1"/>
  <c r="M9" i="25"/>
  <c r="L9" i="25"/>
  <c r="K9" i="25"/>
  <c r="J9" i="25"/>
  <c r="I9" i="25"/>
  <c r="E9" i="25"/>
  <c r="D9" i="25"/>
  <c r="M8" i="25"/>
  <c r="L8" i="25"/>
  <c r="K8" i="25"/>
  <c r="J8" i="25"/>
  <c r="I8" i="25"/>
  <c r="E8" i="25"/>
  <c r="D8" i="25"/>
  <c r="H8" i="25" s="1"/>
  <c r="M7" i="25"/>
  <c r="L7" i="25"/>
  <c r="K7" i="25"/>
  <c r="J7" i="25"/>
  <c r="I7" i="25"/>
  <c r="E7" i="25"/>
  <c r="D7" i="25"/>
  <c r="H7" i="25" s="1"/>
  <c r="M6" i="25"/>
  <c r="L6" i="25"/>
  <c r="K6" i="25"/>
  <c r="J6" i="25"/>
  <c r="I6" i="25"/>
  <c r="E6" i="25"/>
  <c r="D6" i="25"/>
  <c r="H6" i="25" s="1"/>
  <c r="M5" i="25"/>
  <c r="M23" i="25" s="1"/>
  <c r="L5" i="25"/>
  <c r="L23" i="25" s="1"/>
  <c r="L24" i="25" s="1"/>
  <c r="K5" i="25"/>
  <c r="K23" i="25" s="1"/>
  <c r="K24" i="25" s="1"/>
  <c r="J5" i="25"/>
  <c r="J23" i="25" s="1"/>
  <c r="I5" i="25"/>
  <c r="I23" i="25" s="1"/>
  <c r="E5" i="25"/>
  <c r="E23" i="25" s="1"/>
  <c r="D5" i="25"/>
  <c r="M4" i="25"/>
  <c r="M27" i="25" s="1"/>
  <c r="L4" i="25"/>
  <c r="L27" i="25" s="1"/>
  <c r="K4" i="25"/>
  <c r="K27" i="25" s="1"/>
  <c r="J4" i="25"/>
  <c r="J27" i="25" s="1"/>
  <c r="I4" i="25"/>
  <c r="I27" i="25" s="1"/>
  <c r="E4" i="25"/>
  <c r="E27" i="25" s="1"/>
  <c r="D4" i="25"/>
  <c r="H3" i="25"/>
  <c r="M2" i="25"/>
  <c r="M20" i="25" s="1"/>
  <c r="L2" i="25"/>
  <c r="L20" i="25" s="1"/>
  <c r="K2" i="25"/>
  <c r="K20" i="25" s="1"/>
  <c r="J2" i="25"/>
  <c r="J20" i="25" s="1"/>
  <c r="I2" i="25"/>
  <c r="E2" i="25"/>
  <c r="D2" i="25"/>
  <c r="H2" i="25" s="1"/>
  <c r="M37" i="24"/>
  <c r="L37" i="24"/>
  <c r="K37" i="24"/>
  <c r="J37" i="24"/>
  <c r="I37" i="24"/>
  <c r="H37" i="24"/>
  <c r="E37" i="24"/>
  <c r="D37" i="24"/>
  <c r="M36" i="24"/>
  <c r="L36" i="24"/>
  <c r="K36" i="24"/>
  <c r="J36" i="24"/>
  <c r="I36" i="24"/>
  <c r="H36" i="24"/>
  <c r="E36" i="24"/>
  <c r="D36" i="24"/>
  <c r="M35" i="24"/>
  <c r="L35" i="24"/>
  <c r="K35" i="24"/>
  <c r="J35" i="24"/>
  <c r="I35" i="24"/>
  <c r="E35" i="24"/>
  <c r="D35" i="24"/>
  <c r="H35" i="24" s="1"/>
  <c r="M34" i="24"/>
  <c r="L34" i="24"/>
  <c r="K34" i="24"/>
  <c r="J34" i="24"/>
  <c r="I34" i="24"/>
  <c r="E34" i="24"/>
  <c r="D34" i="24"/>
  <c r="H34" i="24" s="1"/>
  <c r="M33" i="24"/>
  <c r="L33" i="24"/>
  <c r="K33" i="24"/>
  <c r="J33" i="24"/>
  <c r="I33" i="24"/>
  <c r="E33" i="24"/>
  <c r="D33" i="24"/>
  <c r="H33" i="24" s="1"/>
  <c r="M32" i="24"/>
  <c r="L32" i="24"/>
  <c r="K32" i="24"/>
  <c r="J32" i="24"/>
  <c r="I32" i="24"/>
  <c r="E32" i="24"/>
  <c r="D32" i="24"/>
  <c r="H32" i="24" s="1"/>
  <c r="M25" i="24"/>
  <c r="L25" i="24"/>
  <c r="K25" i="24"/>
  <c r="J25" i="24"/>
  <c r="I25" i="24"/>
  <c r="E25" i="24"/>
  <c r="D25" i="24"/>
  <c r="H25" i="24" s="1"/>
  <c r="H29" i="24" s="1"/>
  <c r="M21" i="24"/>
  <c r="L21" i="24"/>
  <c r="K21" i="24"/>
  <c r="J21" i="24"/>
  <c r="I21" i="24"/>
  <c r="E21" i="24"/>
  <c r="D21" i="24"/>
  <c r="M16" i="24"/>
  <c r="L16" i="24"/>
  <c r="K16" i="24"/>
  <c r="J16" i="24"/>
  <c r="I16" i="24"/>
  <c r="E16" i="24"/>
  <c r="D16" i="24"/>
  <c r="H16" i="24" s="1"/>
  <c r="M15" i="24"/>
  <c r="L15" i="24"/>
  <c r="K15" i="24"/>
  <c r="J15" i="24"/>
  <c r="I15" i="24"/>
  <c r="E15" i="24"/>
  <c r="D15" i="24"/>
  <c r="H15" i="24" s="1"/>
  <c r="M14" i="24"/>
  <c r="L14" i="24"/>
  <c r="K14" i="24"/>
  <c r="J14" i="24"/>
  <c r="I14" i="24"/>
  <c r="E14" i="24"/>
  <c r="D14" i="24"/>
  <c r="H14" i="24" s="1"/>
  <c r="M13" i="24"/>
  <c r="L13" i="24"/>
  <c r="K13" i="24"/>
  <c r="J13" i="24"/>
  <c r="I13" i="24"/>
  <c r="E13" i="24"/>
  <c r="D13" i="24"/>
  <c r="H13" i="24" s="1"/>
  <c r="M12" i="24"/>
  <c r="L12" i="24"/>
  <c r="K12" i="24"/>
  <c r="J12" i="24"/>
  <c r="I12" i="24"/>
  <c r="E12" i="24"/>
  <c r="D12" i="24"/>
  <c r="H12" i="24" s="1"/>
  <c r="M11" i="24"/>
  <c r="L11" i="24"/>
  <c r="K11" i="24"/>
  <c r="J11" i="24"/>
  <c r="I11" i="24"/>
  <c r="E11" i="24"/>
  <c r="D11" i="24"/>
  <c r="H11" i="24" s="1"/>
  <c r="M9" i="24"/>
  <c r="L9" i="24"/>
  <c r="K9" i="24"/>
  <c r="J9" i="24"/>
  <c r="I9" i="24"/>
  <c r="E9" i="24"/>
  <c r="D9" i="24"/>
  <c r="M8" i="24"/>
  <c r="L8" i="24"/>
  <c r="K8" i="24"/>
  <c r="J8" i="24"/>
  <c r="I8" i="24"/>
  <c r="E8" i="24"/>
  <c r="D8" i="24"/>
  <c r="H8" i="24" s="1"/>
  <c r="M7" i="24"/>
  <c r="L7" i="24"/>
  <c r="K7" i="24"/>
  <c r="J7" i="24"/>
  <c r="I7" i="24"/>
  <c r="E7" i="24"/>
  <c r="D7" i="24"/>
  <c r="H7" i="24" s="1"/>
  <c r="M6" i="24"/>
  <c r="L6" i="24"/>
  <c r="K6" i="24"/>
  <c r="J6" i="24"/>
  <c r="I6" i="24"/>
  <c r="E6" i="24"/>
  <c r="D6" i="24"/>
  <c r="H6" i="24" s="1"/>
  <c r="M5" i="24"/>
  <c r="M23" i="24" s="1"/>
  <c r="L5" i="24"/>
  <c r="L23" i="24" s="1"/>
  <c r="L24" i="24" s="1"/>
  <c r="K5" i="24"/>
  <c r="K23" i="24" s="1"/>
  <c r="K24" i="24" s="1"/>
  <c r="J5" i="24"/>
  <c r="J23" i="24" s="1"/>
  <c r="I5" i="24"/>
  <c r="I23" i="24" s="1"/>
  <c r="E5" i="24"/>
  <c r="E23" i="24" s="1"/>
  <c r="D5" i="24"/>
  <c r="M4" i="24"/>
  <c r="M27" i="24" s="1"/>
  <c r="L4" i="24"/>
  <c r="L27" i="24" s="1"/>
  <c r="K4" i="24"/>
  <c r="K27" i="24" s="1"/>
  <c r="J4" i="24"/>
  <c r="J27" i="24" s="1"/>
  <c r="I4" i="24"/>
  <c r="I27" i="24" s="1"/>
  <c r="E4" i="24"/>
  <c r="E27" i="24" s="1"/>
  <c r="D4" i="24"/>
  <c r="H3" i="24"/>
  <c r="M2" i="24"/>
  <c r="M20" i="24" s="1"/>
  <c r="L2" i="24"/>
  <c r="L20" i="24" s="1"/>
  <c r="K2" i="24"/>
  <c r="K20" i="24" s="1"/>
  <c r="J2" i="24"/>
  <c r="J20" i="24" s="1"/>
  <c r="I2" i="24"/>
  <c r="E2" i="24"/>
  <c r="D2" i="24"/>
  <c r="H2" i="24" s="1"/>
  <c r="M37" i="23"/>
  <c r="L37" i="23"/>
  <c r="K37" i="23"/>
  <c r="J37" i="23"/>
  <c r="I37" i="23"/>
  <c r="H37" i="23"/>
  <c r="E37" i="23"/>
  <c r="D37" i="23"/>
  <c r="M36" i="23"/>
  <c r="L36" i="23"/>
  <c r="K36" i="23"/>
  <c r="J36" i="23"/>
  <c r="I36" i="23"/>
  <c r="H36" i="23"/>
  <c r="E36" i="23"/>
  <c r="D36" i="23"/>
  <c r="M35" i="23"/>
  <c r="L35" i="23"/>
  <c r="K35" i="23"/>
  <c r="J35" i="23"/>
  <c r="I35" i="23"/>
  <c r="E35" i="23"/>
  <c r="D35" i="23"/>
  <c r="H35" i="23" s="1"/>
  <c r="M34" i="23"/>
  <c r="L34" i="23"/>
  <c r="K34" i="23"/>
  <c r="J34" i="23"/>
  <c r="I34" i="23"/>
  <c r="E34" i="23"/>
  <c r="D34" i="23"/>
  <c r="H34" i="23" s="1"/>
  <c r="M33" i="23"/>
  <c r="L33" i="23"/>
  <c r="K33" i="23"/>
  <c r="J33" i="23"/>
  <c r="I33" i="23"/>
  <c r="E33" i="23"/>
  <c r="D33" i="23"/>
  <c r="H33" i="23" s="1"/>
  <c r="M32" i="23"/>
  <c r="L32" i="23"/>
  <c r="K32" i="23"/>
  <c r="J32" i="23"/>
  <c r="I32" i="23"/>
  <c r="E32" i="23"/>
  <c r="D32" i="23"/>
  <c r="H32" i="23" s="1"/>
  <c r="M25" i="23"/>
  <c r="L25" i="23"/>
  <c r="K25" i="23"/>
  <c r="J25" i="23"/>
  <c r="I25" i="23"/>
  <c r="E25" i="23"/>
  <c r="D25" i="23"/>
  <c r="H25" i="23" s="1"/>
  <c r="H29" i="23" s="1"/>
  <c r="M21" i="23"/>
  <c r="L21" i="23"/>
  <c r="K21" i="23"/>
  <c r="J21" i="23"/>
  <c r="I21" i="23"/>
  <c r="E21" i="23"/>
  <c r="D21" i="23"/>
  <c r="M16" i="23"/>
  <c r="L16" i="23"/>
  <c r="K16" i="23"/>
  <c r="J16" i="23"/>
  <c r="I16" i="23"/>
  <c r="E16" i="23"/>
  <c r="D16" i="23"/>
  <c r="H16" i="23" s="1"/>
  <c r="M15" i="23"/>
  <c r="L15" i="23"/>
  <c r="K15" i="23"/>
  <c r="J15" i="23"/>
  <c r="I15" i="23"/>
  <c r="E15" i="23"/>
  <c r="D15" i="23"/>
  <c r="H15" i="23" s="1"/>
  <c r="M14" i="23"/>
  <c r="L14" i="23"/>
  <c r="K14" i="23"/>
  <c r="J14" i="23"/>
  <c r="I14" i="23"/>
  <c r="E14" i="23"/>
  <c r="D14" i="23"/>
  <c r="H14" i="23" s="1"/>
  <c r="M13" i="23"/>
  <c r="L13" i="23"/>
  <c r="K13" i="23"/>
  <c r="J13" i="23"/>
  <c r="I13" i="23"/>
  <c r="E13" i="23"/>
  <c r="D13" i="23"/>
  <c r="H13" i="23" s="1"/>
  <c r="M12" i="23"/>
  <c r="L12" i="23"/>
  <c r="K12" i="23"/>
  <c r="J12" i="23"/>
  <c r="I12" i="23"/>
  <c r="E12" i="23"/>
  <c r="D12" i="23"/>
  <c r="H12" i="23" s="1"/>
  <c r="M11" i="23"/>
  <c r="L11" i="23"/>
  <c r="K11" i="23"/>
  <c r="J11" i="23"/>
  <c r="I11" i="23"/>
  <c r="E11" i="23"/>
  <c r="D11" i="23"/>
  <c r="H11" i="23" s="1"/>
  <c r="M9" i="23"/>
  <c r="L9" i="23"/>
  <c r="K9" i="23"/>
  <c r="J9" i="23"/>
  <c r="I9" i="23"/>
  <c r="E9" i="23"/>
  <c r="D9" i="23"/>
  <c r="M8" i="23"/>
  <c r="L8" i="23"/>
  <c r="K8" i="23"/>
  <c r="J8" i="23"/>
  <c r="I8" i="23"/>
  <c r="E8" i="23"/>
  <c r="D8" i="23"/>
  <c r="H8" i="23" s="1"/>
  <c r="M7" i="23"/>
  <c r="L7" i="23"/>
  <c r="K7" i="23"/>
  <c r="J7" i="23"/>
  <c r="I7" i="23"/>
  <c r="E7" i="23"/>
  <c r="D7" i="23"/>
  <c r="H7" i="23" s="1"/>
  <c r="M6" i="23"/>
  <c r="L6" i="23"/>
  <c r="K6" i="23"/>
  <c r="J6" i="23"/>
  <c r="I6" i="23"/>
  <c r="E6" i="23"/>
  <c r="D6" i="23"/>
  <c r="H6" i="23" s="1"/>
  <c r="M5" i="23"/>
  <c r="M23" i="23" s="1"/>
  <c r="L5" i="23"/>
  <c r="L23" i="23" s="1"/>
  <c r="L24" i="23" s="1"/>
  <c r="K5" i="23"/>
  <c r="K23" i="23" s="1"/>
  <c r="K24" i="23" s="1"/>
  <c r="J5" i="23"/>
  <c r="J23" i="23" s="1"/>
  <c r="I5" i="23"/>
  <c r="I23" i="23" s="1"/>
  <c r="E5" i="23"/>
  <c r="E23" i="23" s="1"/>
  <c r="D5" i="23"/>
  <c r="M4" i="23"/>
  <c r="M27" i="23" s="1"/>
  <c r="L4" i="23"/>
  <c r="L27" i="23" s="1"/>
  <c r="K4" i="23"/>
  <c r="K27" i="23" s="1"/>
  <c r="J4" i="23"/>
  <c r="J27" i="23" s="1"/>
  <c r="I4" i="23"/>
  <c r="I27" i="23" s="1"/>
  <c r="E4" i="23"/>
  <c r="E27" i="23" s="1"/>
  <c r="D4" i="23"/>
  <c r="H3" i="23"/>
  <c r="M2" i="23"/>
  <c r="M20" i="23" s="1"/>
  <c r="L2" i="23"/>
  <c r="L20" i="23" s="1"/>
  <c r="K2" i="23"/>
  <c r="K20" i="23" s="1"/>
  <c r="J2" i="23"/>
  <c r="J20" i="23" s="1"/>
  <c r="I2" i="23"/>
  <c r="E2" i="23"/>
  <c r="D2" i="23"/>
  <c r="H2" i="23" s="1"/>
  <c r="M37" i="22"/>
  <c r="L37" i="22"/>
  <c r="K37" i="22"/>
  <c r="J37" i="22"/>
  <c r="I37" i="22"/>
  <c r="H37" i="22"/>
  <c r="E37" i="22"/>
  <c r="D37" i="22"/>
  <c r="M36" i="22"/>
  <c r="L36" i="22"/>
  <c r="K36" i="22"/>
  <c r="J36" i="22"/>
  <c r="I36" i="22"/>
  <c r="H36" i="22"/>
  <c r="E36" i="22"/>
  <c r="D36" i="22"/>
  <c r="M35" i="22"/>
  <c r="L35" i="22"/>
  <c r="K35" i="22"/>
  <c r="J35" i="22"/>
  <c r="I35" i="22"/>
  <c r="E35" i="22"/>
  <c r="D35" i="22"/>
  <c r="H35" i="22" s="1"/>
  <c r="M34" i="22"/>
  <c r="L34" i="22"/>
  <c r="K34" i="22"/>
  <c r="J34" i="22"/>
  <c r="I34" i="22"/>
  <c r="E34" i="22"/>
  <c r="D34" i="22"/>
  <c r="H34" i="22" s="1"/>
  <c r="M33" i="22"/>
  <c r="L33" i="22"/>
  <c r="K33" i="22"/>
  <c r="J33" i="22"/>
  <c r="I33" i="22"/>
  <c r="E33" i="22"/>
  <c r="D33" i="22"/>
  <c r="H33" i="22" s="1"/>
  <c r="M32" i="22"/>
  <c r="L32" i="22"/>
  <c r="K32" i="22"/>
  <c r="J32" i="22"/>
  <c r="I32" i="22"/>
  <c r="E32" i="22"/>
  <c r="D32" i="22"/>
  <c r="H32" i="22" s="1"/>
  <c r="M25" i="22"/>
  <c r="L25" i="22"/>
  <c r="K25" i="22"/>
  <c r="J25" i="22"/>
  <c r="I25" i="22"/>
  <c r="E25" i="22"/>
  <c r="D25" i="22"/>
  <c r="H25" i="22" s="1"/>
  <c r="H29" i="22" s="1"/>
  <c r="M21" i="22"/>
  <c r="L21" i="22"/>
  <c r="K21" i="22"/>
  <c r="J21" i="22"/>
  <c r="I21" i="22"/>
  <c r="E21" i="22"/>
  <c r="D21" i="22"/>
  <c r="M16" i="22"/>
  <c r="L16" i="22"/>
  <c r="K16" i="22"/>
  <c r="J16" i="22"/>
  <c r="I16" i="22"/>
  <c r="E16" i="22"/>
  <c r="D16" i="22"/>
  <c r="H16" i="22" s="1"/>
  <c r="M15" i="22"/>
  <c r="L15" i="22"/>
  <c r="K15" i="22"/>
  <c r="J15" i="22"/>
  <c r="I15" i="22"/>
  <c r="E15" i="22"/>
  <c r="D15" i="22"/>
  <c r="H15" i="22" s="1"/>
  <c r="M14" i="22"/>
  <c r="L14" i="22"/>
  <c r="K14" i="22"/>
  <c r="J14" i="22"/>
  <c r="I14" i="22"/>
  <c r="E14" i="22"/>
  <c r="D14" i="22"/>
  <c r="H14" i="22" s="1"/>
  <c r="M13" i="22"/>
  <c r="L13" i="22"/>
  <c r="K13" i="22"/>
  <c r="J13" i="22"/>
  <c r="I13" i="22"/>
  <c r="E13" i="22"/>
  <c r="D13" i="22"/>
  <c r="H13" i="22" s="1"/>
  <c r="M12" i="22"/>
  <c r="L12" i="22"/>
  <c r="K12" i="22"/>
  <c r="J12" i="22"/>
  <c r="I12" i="22"/>
  <c r="E12" i="22"/>
  <c r="D12" i="22"/>
  <c r="H12" i="22" s="1"/>
  <c r="M11" i="22"/>
  <c r="L11" i="22"/>
  <c r="K11" i="22"/>
  <c r="J11" i="22"/>
  <c r="I11" i="22"/>
  <c r="E11" i="22"/>
  <c r="D11" i="22"/>
  <c r="H11" i="22" s="1"/>
  <c r="M9" i="22"/>
  <c r="L9" i="22"/>
  <c r="K9" i="22"/>
  <c r="J9" i="22"/>
  <c r="I9" i="22"/>
  <c r="E9" i="22"/>
  <c r="D9" i="22"/>
  <c r="M8" i="22"/>
  <c r="L8" i="22"/>
  <c r="K8" i="22"/>
  <c r="J8" i="22"/>
  <c r="I8" i="22"/>
  <c r="E8" i="22"/>
  <c r="D8" i="22"/>
  <c r="H8" i="22" s="1"/>
  <c r="M7" i="22"/>
  <c r="L7" i="22"/>
  <c r="K7" i="22"/>
  <c r="J7" i="22"/>
  <c r="I7" i="22"/>
  <c r="E7" i="22"/>
  <c r="D7" i="22"/>
  <c r="H7" i="22" s="1"/>
  <c r="M6" i="22"/>
  <c r="L6" i="22"/>
  <c r="K6" i="22"/>
  <c r="J6" i="22"/>
  <c r="I6" i="22"/>
  <c r="E6" i="22"/>
  <c r="D6" i="22"/>
  <c r="H6" i="22" s="1"/>
  <c r="M5" i="22"/>
  <c r="M23" i="22" s="1"/>
  <c r="L5" i="22"/>
  <c r="L23" i="22" s="1"/>
  <c r="L24" i="22" s="1"/>
  <c r="K5" i="22"/>
  <c r="K23" i="22" s="1"/>
  <c r="K24" i="22" s="1"/>
  <c r="J5" i="22"/>
  <c r="J23" i="22" s="1"/>
  <c r="I5" i="22"/>
  <c r="I23" i="22" s="1"/>
  <c r="E5" i="22"/>
  <c r="E23" i="22" s="1"/>
  <c r="D5" i="22"/>
  <c r="M4" i="22"/>
  <c r="M27" i="22" s="1"/>
  <c r="L4" i="22"/>
  <c r="L27" i="22" s="1"/>
  <c r="K4" i="22"/>
  <c r="K27" i="22" s="1"/>
  <c r="J4" i="22"/>
  <c r="J27" i="22" s="1"/>
  <c r="I4" i="22"/>
  <c r="I27" i="22" s="1"/>
  <c r="E4" i="22"/>
  <c r="E27" i="22" s="1"/>
  <c r="D4" i="22"/>
  <c r="H3" i="22"/>
  <c r="M2" i="22"/>
  <c r="M20" i="22" s="1"/>
  <c r="L2" i="22"/>
  <c r="L20" i="22" s="1"/>
  <c r="K2" i="22"/>
  <c r="K20" i="22" s="1"/>
  <c r="J2" i="22"/>
  <c r="J20" i="22" s="1"/>
  <c r="I2" i="22"/>
  <c r="I20" i="22" s="1"/>
  <c r="E2" i="22"/>
  <c r="D2" i="22"/>
  <c r="M37" i="21"/>
  <c r="L37" i="21"/>
  <c r="K37" i="21"/>
  <c r="J37" i="21"/>
  <c r="I37" i="21"/>
  <c r="H37" i="21"/>
  <c r="E37" i="21"/>
  <c r="D37" i="21"/>
  <c r="M36" i="21"/>
  <c r="L36" i="21"/>
  <c r="K36" i="21"/>
  <c r="J36" i="21"/>
  <c r="I36" i="21"/>
  <c r="H36" i="21"/>
  <c r="E36" i="21"/>
  <c r="D36" i="21"/>
  <c r="M35" i="21"/>
  <c r="L35" i="21"/>
  <c r="K35" i="21"/>
  <c r="J35" i="21"/>
  <c r="I35" i="21"/>
  <c r="E35" i="21"/>
  <c r="D35" i="21"/>
  <c r="H35" i="21" s="1"/>
  <c r="M34" i="21"/>
  <c r="L34" i="21"/>
  <c r="K34" i="21"/>
  <c r="J34" i="21"/>
  <c r="I34" i="21"/>
  <c r="E34" i="21"/>
  <c r="D34" i="21"/>
  <c r="H34" i="21" s="1"/>
  <c r="M33" i="21"/>
  <c r="L33" i="21"/>
  <c r="K33" i="21"/>
  <c r="J33" i="21"/>
  <c r="I33" i="21"/>
  <c r="E33" i="21"/>
  <c r="D33" i="21"/>
  <c r="H33" i="21" s="1"/>
  <c r="M32" i="21"/>
  <c r="L32" i="21"/>
  <c r="K32" i="21"/>
  <c r="J32" i="21"/>
  <c r="I32" i="21"/>
  <c r="E32" i="21"/>
  <c r="D32" i="21"/>
  <c r="H32" i="21" s="1"/>
  <c r="M25" i="21"/>
  <c r="L25" i="21"/>
  <c r="K25" i="21"/>
  <c r="J25" i="21"/>
  <c r="I25" i="21"/>
  <c r="E25" i="21"/>
  <c r="D25" i="21"/>
  <c r="H25" i="21" s="1"/>
  <c r="H29" i="21" s="1"/>
  <c r="M21" i="21"/>
  <c r="L21" i="21"/>
  <c r="K21" i="21"/>
  <c r="J21" i="21"/>
  <c r="I21" i="21"/>
  <c r="E21" i="21"/>
  <c r="D21" i="21"/>
  <c r="M16" i="21"/>
  <c r="L16" i="21"/>
  <c r="K16" i="21"/>
  <c r="J16" i="21"/>
  <c r="I16" i="21"/>
  <c r="E16" i="21"/>
  <c r="D16" i="21"/>
  <c r="H16" i="21" s="1"/>
  <c r="M15" i="21"/>
  <c r="L15" i="21"/>
  <c r="K15" i="21"/>
  <c r="J15" i="21"/>
  <c r="I15" i="21"/>
  <c r="E15" i="21"/>
  <c r="D15" i="21"/>
  <c r="H15" i="21" s="1"/>
  <c r="M14" i="21"/>
  <c r="L14" i="21"/>
  <c r="K14" i="21"/>
  <c r="J14" i="21"/>
  <c r="I14" i="21"/>
  <c r="E14" i="21"/>
  <c r="D14" i="21"/>
  <c r="H14" i="21" s="1"/>
  <c r="M13" i="21"/>
  <c r="L13" i="21"/>
  <c r="K13" i="21"/>
  <c r="J13" i="21"/>
  <c r="I13" i="21"/>
  <c r="E13" i="21"/>
  <c r="D13" i="21"/>
  <c r="H13" i="21" s="1"/>
  <c r="M12" i="21"/>
  <c r="L12" i="21"/>
  <c r="K12" i="21"/>
  <c r="J12" i="21"/>
  <c r="I12" i="21"/>
  <c r="E12" i="21"/>
  <c r="D12" i="21"/>
  <c r="H12" i="21" s="1"/>
  <c r="M11" i="21"/>
  <c r="L11" i="21"/>
  <c r="K11" i="21"/>
  <c r="J11" i="21"/>
  <c r="I11" i="21"/>
  <c r="E11" i="21"/>
  <c r="D11" i="21"/>
  <c r="H11" i="21" s="1"/>
  <c r="M9" i="21"/>
  <c r="L9" i="21"/>
  <c r="K9" i="21"/>
  <c r="J9" i="21"/>
  <c r="I9" i="21"/>
  <c r="E9" i="21"/>
  <c r="D9" i="21"/>
  <c r="M8" i="21"/>
  <c r="L8" i="21"/>
  <c r="K8" i="21"/>
  <c r="J8" i="21"/>
  <c r="I8" i="21"/>
  <c r="E8" i="21"/>
  <c r="D8" i="21"/>
  <c r="H8" i="21" s="1"/>
  <c r="M7" i="21"/>
  <c r="L7" i="21"/>
  <c r="K7" i="21"/>
  <c r="J7" i="21"/>
  <c r="I7" i="21"/>
  <c r="E7" i="21"/>
  <c r="D7" i="21"/>
  <c r="H7" i="21" s="1"/>
  <c r="M6" i="21"/>
  <c r="L6" i="21"/>
  <c r="K6" i="21"/>
  <c r="J6" i="21"/>
  <c r="I6" i="21"/>
  <c r="E6" i="21"/>
  <c r="D6" i="21"/>
  <c r="H6" i="21" s="1"/>
  <c r="M5" i="21"/>
  <c r="M23" i="21" s="1"/>
  <c r="L5" i="21"/>
  <c r="L23" i="21" s="1"/>
  <c r="L24" i="21" s="1"/>
  <c r="K5" i="21"/>
  <c r="K23" i="21" s="1"/>
  <c r="K24" i="21" s="1"/>
  <c r="J5" i="21"/>
  <c r="J23" i="21" s="1"/>
  <c r="I5" i="21"/>
  <c r="I23" i="21" s="1"/>
  <c r="E5" i="21"/>
  <c r="E23" i="21" s="1"/>
  <c r="D5" i="21"/>
  <c r="M4" i="21"/>
  <c r="M27" i="21" s="1"/>
  <c r="L4" i="21"/>
  <c r="L27" i="21" s="1"/>
  <c r="K4" i="21"/>
  <c r="K27" i="21" s="1"/>
  <c r="J4" i="21"/>
  <c r="J27" i="21" s="1"/>
  <c r="I4" i="21"/>
  <c r="I27" i="21" s="1"/>
  <c r="E4" i="21"/>
  <c r="E27" i="21" s="1"/>
  <c r="D4" i="21"/>
  <c r="H3" i="21"/>
  <c r="M2" i="21"/>
  <c r="M20" i="21" s="1"/>
  <c r="L2" i="21"/>
  <c r="L20" i="21" s="1"/>
  <c r="K2" i="21"/>
  <c r="K20" i="21" s="1"/>
  <c r="J2" i="21"/>
  <c r="J20" i="21" s="1"/>
  <c r="I2" i="21"/>
  <c r="E2" i="21"/>
  <c r="D2" i="21"/>
  <c r="M37" i="20"/>
  <c r="L37" i="20"/>
  <c r="K37" i="20"/>
  <c r="J37" i="20"/>
  <c r="I37" i="20"/>
  <c r="H37" i="20"/>
  <c r="E37" i="20"/>
  <c r="D37" i="20"/>
  <c r="M36" i="20"/>
  <c r="L36" i="20"/>
  <c r="K36" i="20"/>
  <c r="J36" i="20"/>
  <c r="I36" i="20"/>
  <c r="H36" i="20"/>
  <c r="E36" i="20"/>
  <c r="D36" i="20"/>
  <c r="M35" i="20"/>
  <c r="L35" i="20"/>
  <c r="K35" i="20"/>
  <c r="J35" i="20"/>
  <c r="I35" i="20"/>
  <c r="E35" i="20"/>
  <c r="D35" i="20"/>
  <c r="H35" i="20" s="1"/>
  <c r="M34" i="20"/>
  <c r="L34" i="20"/>
  <c r="K34" i="20"/>
  <c r="J34" i="20"/>
  <c r="I34" i="20"/>
  <c r="E34" i="20"/>
  <c r="D34" i="20"/>
  <c r="H34" i="20" s="1"/>
  <c r="M33" i="20"/>
  <c r="L33" i="20"/>
  <c r="K33" i="20"/>
  <c r="J33" i="20"/>
  <c r="I33" i="20"/>
  <c r="E33" i="20"/>
  <c r="D33" i="20"/>
  <c r="H33" i="20" s="1"/>
  <c r="M32" i="20"/>
  <c r="L32" i="20"/>
  <c r="K32" i="20"/>
  <c r="J32" i="20"/>
  <c r="I32" i="20"/>
  <c r="E32" i="20"/>
  <c r="D32" i="20"/>
  <c r="H32" i="20" s="1"/>
  <c r="M25" i="20"/>
  <c r="L25" i="20"/>
  <c r="K25" i="20"/>
  <c r="J25" i="20"/>
  <c r="I25" i="20"/>
  <c r="E25" i="20"/>
  <c r="D25" i="20"/>
  <c r="H25" i="20" s="1"/>
  <c r="H29" i="20" s="1"/>
  <c r="M21" i="20"/>
  <c r="L21" i="20"/>
  <c r="K21" i="20"/>
  <c r="J21" i="20"/>
  <c r="I21" i="20"/>
  <c r="E21" i="20"/>
  <c r="D21" i="20"/>
  <c r="M16" i="20"/>
  <c r="L16" i="20"/>
  <c r="K16" i="20"/>
  <c r="J16" i="20"/>
  <c r="I16" i="20"/>
  <c r="E16" i="20"/>
  <c r="D16" i="20"/>
  <c r="H16" i="20" s="1"/>
  <c r="M15" i="20"/>
  <c r="L15" i="20"/>
  <c r="K15" i="20"/>
  <c r="J15" i="20"/>
  <c r="I15" i="20"/>
  <c r="E15" i="20"/>
  <c r="D15" i="20"/>
  <c r="H15" i="20" s="1"/>
  <c r="M14" i="20"/>
  <c r="L14" i="20"/>
  <c r="K14" i="20"/>
  <c r="J14" i="20"/>
  <c r="I14" i="20"/>
  <c r="E14" i="20"/>
  <c r="D14" i="20"/>
  <c r="H14" i="20" s="1"/>
  <c r="M13" i="20"/>
  <c r="L13" i="20"/>
  <c r="K13" i="20"/>
  <c r="J13" i="20"/>
  <c r="I13" i="20"/>
  <c r="E13" i="20"/>
  <c r="D13" i="20"/>
  <c r="H13" i="20" s="1"/>
  <c r="M12" i="20"/>
  <c r="L12" i="20"/>
  <c r="K12" i="20"/>
  <c r="J12" i="20"/>
  <c r="I12" i="20"/>
  <c r="E12" i="20"/>
  <c r="D12" i="20"/>
  <c r="H12" i="20" s="1"/>
  <c r="M11" i="20"/>
  <c r="L11" i="20"/>
  <c r="K11" i="20"/>
  <c r="J11" i="20"/>
  <c r="I11" i="20"/>
  <c r="E11" i="20"/>
  <c r="D11" i="20"/>
  <c r="H11" i="20" s="1"/>
  <c r="M9" i="20"/>
  <c r="L9" i="20"/>
  <c r="K9" i="20"/>
  <c r="J9" i="20"/>
  <c r="I9" i="20"/>
  <c r="E9" i="20"/>
  <c r="D9" i="20"/>
  <c r="M8" i="20"/>
  <c r="L8" i="20"/>
  <c r="K8" i="20"/>
  <c r="J8" i="20"/>
  <c r="I8" i="20"/>
  <c r="E8" i="20"/>
  <c r="D8" i="20"/>
  <c r="H8" i="20" s="1"/>
  <c r="M7" i="20"/>
  <c r="L7" i="20"/>
  <c r="K7" i="20"/>
  <c r="J7" i="20"/>
  <c r="I7" i="20"/>
  <c r="E7" i="20"/>
  <c r="D7" i="20"/>
  <c r="H7" i="20" s="1"/>
  <c r="M6" i="20"/>
  <c r="L6" i="20"/>
  <c r="K6" i="20"/>
  <c r="J6" i="20"/>
  <c r="I6" i="20"/>
  <c r="E6" i="20"/>
  <c r="D6" i="20"/>
  <c r="H6" i="20" s="1"/>
  <c r="M5" i="20"/>
  <c r="M23" i="20" s="1"/>
  <c r="L5" i="20"/>
  <c r="L23" i="20" s="1"/>
  <c r="L24" i="20" s="1"/>
  <c r="K5" i="20"/>
  <c r="K23" i="20" s="1"/>
  <c r="K24" i="20" s="1"/>
  <c r="J5" i="20"/>
  <c r="J23" i="20" s="1"/>
  <c r="I5" i="20"/>
  <c r="I23" i="20" s="1"/>
  <c r="E5" i="20"/>
  <c r="E23" i="20" s="1"/>
  <c r="D5" i="20"/>
  <c r="M4" i="20"/>
  <c r="M27" i="20" s="1"/>
  <c r="L4" i="20"/>
  <c r="L27" i="20" s="1"/>
  <c r="K4" i="20"/>
  <c r="K27" i="20" s="1"/>
  <c r="J4" i="20"/>
  <c r="J27" i="20" s="1"/>
  <c r="I4" i="20"/>
  <c r="I27" i="20" s="1"/>
  <c r="E4" i="20"/>
  <c r="E27" i="20" s="1"/>
  <c r="D4" i="20"/>
  <c r="H3" i="20"/>
  <c r="M2" i="20"/>
  <c r="M20" i="20" s="1"/>
  <c r="L2" i="20"/>
  <c r="L20" i="20" s="1"/>
  <c r="K2" i="20"/>
  <c r="K20" i="20" s="1"/>
  <c r="J2" i="20"/>
  <c r="J20" i="20" s="1"/>
  <c r="I2" i="20"/>
  <c r="E2" i="20"/>
  <c r="D2" i="20"/>
  <c r="M37" i="19"/>
  <c r="L37" i="19"/>
  <c r="K37" i="19"/>
  <c r="J37" i="19"/>
  <c r="I37" i="19"/>
  <c r="H37" i="19"/>
  <c r="E37" i="19"/>
  <c r="D37" i="19"/>
  <c r="M36" i="19"/>
  <c r="L36" i="19"/>
  <c r="K36" i="19"/>
  <c r="J36" i="19"/>
  <c r="I36" i="19"/>
  <c r="H36" i="19"/>
  <c r="E36" i="19"/>
  <c r="D36" i="19"/>
  <c r="M35" i="19"/>
  <c r="L35" i="19"/>
  <c r="K35" i="19"/>
  <c r="J35" i="19"/>
  <c r="I35" i="19"/>
  <c r="E35" i="19"/>
  <c r="D35" i="19"/>
  <c r="H35" i="19" s="1"/>
  <c r="M34" i="19"/>
  <c r="L34" i="19"/>
  <c r="K34" i="19"/>
  <c r="J34" i="19"/>
  <c r="I34" i="19"/>
  <c r="E34" i="19"/>
  <c r="D34" i="19"/>
  <c r="H34" i="19" s="1"/>
  <c r="M33" i="19"/>
  <c r="L33" i="19"/>
  <c r="K33" i="19"/>
  <c r="J33" i="19"/>
  <c r="I33" i="19"/>
  <c r="E33" i="19"/>
  <c r="D33" i="19"/>
  <c r="H33" i="19" s="1"/>
  <c r="M32" i="19"/>
  <c r="L32" i="19"/>
  <c r="K32" i="19"/>
  <c r="J32" i="19"/>
  <c r="I32" i="19"/>
  <c r="E32" i="19"/>
  <c r="D32" i="19"/>
  <c r="H32" i="19" s="1"/>
  <c r="M25" i="19"/>
  <c r="L25" i="19"/>
  <c r="K25" i="19"/>
  <c r="J25" i="19"/>
  <c r="I25" i="19"/>
  <c r="E25" i="19"/>
  <c r="D25" i="19"/>
  <c r="H25" i="19" s="1"/>
  <c r="H29" i="19" s="1"/>
  <c r="M21" i="19"/>
  <c r="L21" i="19"/>
  <c r="K21" i="19"/>
  <c r="J21" i="19"/>
  <c r="I21" i="19"/>
  <c r="E21" i="19"/>
  <c r="D21" i="19"/>
  <c r="M16" i="19"/>
  <c r="L16" i="19"/>
  <c r="K16" i="19"/>
  <c r="J16" i="19"/>
  <c r="I16" i="19"/>
  <c r="E16" i="19"/>
  <c r="D16" i="19"/>
  <c r="H16" i="19" s="1"/>
  <c r="M15" i="19"/>
  <c r="L15" i="19"/>
  <c r="K15" i="19"/>
  <c r="J15" i="19"/>
  <c r="I15" i="19"/>
  <c r="E15" i="19"/>
  <c r="D15" i="19"/>
  <c r="H15" i="19" s="1"/>
  <c r="M14" i="19"/>
  <c r="L14" i="19"/>
  <c r="K14" i="19"/>
  <c r="J14" i="19"/>
  <c r="I14" i="19"/>
  <c r="E14" i="19"/>
  <c r="D14" i="19"/>
  <c r="H14" i="19" s="1"/>
  <c r="M13" i="19"/>
  <c r="L13" i="19"/>
  <c r="K13" i="19"/>
  <c r="J13" i="19"/>
  <c r="I13" i="19"/>
  <c r="E13" i="19"/>
  <c r="D13" i="19"/>
  <c r="H13" i="19" s="1"/>
  <c r="M12" i="19"/>
  <c r="L12" i="19"/>
  <c r="K12" i="19"/>
  <c r="J12" i="19"/>
  <c r="I12" i="19"/>
  <c r="E12" i="19"/>
  <c r="D12" i="19"/>
  <c r="H12" i="19" s="1"/>
  <c r="M11" i="19"/>
  <c r="L11" i="19"/>
  <c r="K11" i="19"/>
  <c r="J11" i="19"/>
  <c r="I11" i="19"/>
  <c r="E11" i="19"/>
  <c r="D11" i="19"/>
  <c r="H11" i="19" s="1"/>
  <c r="M9" i="19"/>
  <c r="L9" i="19"/>
  <c r="K9" i="19"/>
  <c r="J9" i="19"/>
  <c r="I9" i="19"/>
  <c r="E9" i="19"/>
  <c r="D9" i="19"/>
  <c r="M8" i="19"/>
  <c r="L8" i="19"/>
  <c r="K8" i="19"/>
  <c r="J8" i="19"/>
  <c r="I8" i="19"/>
  <c r="E8" i="19"/>
  <c r="D8" i="19"/>
  <c r="H8" i="19" s="1"/>
  <c r="M7" i="19"/>
  <c r="L7" i="19"/>
  <c r="K7" i="19"/>
  <c r="J7" i="19"/>
  <c r="I7" i="19"/>
  <c r="E7" i="19"/>
  <c r="D7" i="19"/>
  <c r="H7" i="19" s="1"/>
  <c r="M6" i="19"/>
  <c r="L6" i="19"/>
  <c r="K6" i="19"/>
  <c r="J6" i="19"/>
  <c r="I6" i="19"/>
  <c r="E6" i="19"/>
  <c r="D6" i="19"/>
  <c r="H6" i="19" s="1"/>
  <c r="M5" i="19"/>
  <c r="M23" i="19" s="1"/>
  <c r="L5" i="19"/>
  <c r="L23" i="19" s="1"/>
  <c r="L24" i="19" s="1"/>
  <c r="K5" i="19"/>
  <c r="K23" i="19" s="1"/>
  <c r="K24" i="19" s="1"/>
  <c r="J5" i="19"/>
  <c r="J23" i="19" s="1"/>
  <c r="I5" i="19"/>
  <c r="I23" i="19" s="1"/>
  <c r="E5" i="19"/>
  <c r="E23" i="19" s="1"/>
  <c r="D5" i="19"/>
  <c r="M4" i="19"/>
  <c r="M27" i="19" s="1"/>
  <c r="L4" i="19"/>
  <c r="L27" i="19" s="1"/>
  <c r="K4" i="19"/>
  <c r="K27" i="19" s="1"/>
  <c r="J4" i="19"/>
  <c r="J27" i="19" s="1"/>
  <c r="I4" i="19"/>
  <c r="I27" i="19" s="1"/>
  <c r="E4" i="19"/>
  <c r="E27" i="19" s="1"/>
  <c r="D4" i="19"/>
  <c r="H3" i="19"/>
  <c r="M2" i="19"/>
  <c r="M20" i="19" s="1"/>
  <c r="L2" i="19"/>
  <c r="L20" i="19" s="1"/>
  <c r="K2" i="19"/>
  <c r="K20" i="19" s="1"/>
  <c r="J2" i="19"/>
  <c r="J20" i="19" s="1"/>
  <c r="I2" i="19"/>
  <c r="E2" i="19"/>
  <c r="D2" i="19"/>
  <c r="M37" i="18"/>
  <c r="L37" i="18"/>
  <c r="K37" i="18"/>
  <c r="J37" i="18"/>
  <c r="I37" i="18"/>
  <c r="H37" i="18"/>
  <c r="E37" i="18"/>
  <c r="D37" i="18"/>
  <c r="M36" i="18"/>
  <c r="L36" i="18"/>
  <c r="K36" i="18"/>
  <c r="J36" i="18"/>
  <c r="I36" i="18"/>
  <c r="H36" i="18"/>
  <c r="E36" i="18"/>
  <c r="D36" i="18"/>
  <c r="M35" i="18"/>
  <c r="L35" i="18"/>
  <c r="K35" i="18"/>
  <c r="J35" i="18"/>
  <c r="I35" i="18"/>
  <c r="E35" i="18"/>
  <c r="D35" i="18"/>
  <c r="H35" i="18" s="1"/>
  <c r="M34" i="18"/>
  <c r="L34" i="18"/>
  <c r="K34" i="18"/>
  <c r="J34" i="18"/>
  <c r="I34" i="18"/>
  <c r="E34" i="18"/>
  <c r="D34" i="18"/>
  <c r="H34" i="18" s="1"/>
  <c r="M33" i="18"/>
  <c r="L33" i="18"/>
  <c r="K33" i="18"/>
  <c r="J33" i="18"/>
  <c r="I33" i="18"/>
  <c r="E33" i="18"/>
  <c r="D33" i="18"/>
  <c r="H33" i="18" s="1"/>
  <c r="M32" i="18"/>
  <c r="L32" i="18"/>
  <c r="K32" i="18"/>
  <c r="J32" i="18"/>
  <c r="I32" i="18"/>
  <c r="E32" i="18"/>
  <c r="D32" i="18"/>
  <c r="H32" i="18" s="1"/>
  <c r="M25" i="18"/>
  <c r="L25" i="18"/>
  <c r="K25" i="18"/>
  <c r="J25" i="18"/>
  <c r="I25" i="18"/>
  <c r="E25" i="18"/>
  <c r="D25" i="18"/>
  <c r="H25" i="18" s="1"/>
  <c r="H29" i="18" s="1"/>
  <c r="M21" i="18"/>
  <c r="L21" i="18"/>
  <c r="K21" i="18"/>
  <c r="J21" i="18"/>
  <c r="I21" i="18"/>
  <c r="E21" i="18"/>
  <c r="D21" i="18"/>
  <c r="M16" i="18"/>
  <c r="L16" i="18"/>
  <c r="K16" i="18"/>
  <c r="J16" i="18"/>
  <c r="I16" i="18"/>
  <c r="E16" i="18"/>
  <c r="D16" i="18"/>
  <c r="H16" i="18" s="1"/>
  <c r="M15" i="18"/>
  <c r="L15" i="18"/>
  <c r="K15" i="18"/>
  <c r="J15" i="18"/>
  <c r="I15" i="18"/>
  <c r="E15" i="18"/>
  <c r="D15" i="18"/>
  <c r="H15" i="18" s="1"/>
  <c r="M14" i="18"/>
  <c r="L14" i="18"/>
  <c r="K14" i="18"/>
  <c r="J14" i="18"/>
  <c r="I14" i="18"/>
  <c r="E14" i="18"/>
  <c r="D14" i="18"/>
  <c r="H14" i="18" s="1"/>
  <c r="M13" i="18"/>
  <c r="L13" i="18"/>
  <c r="K13" i="18"/>
  <c r="J13" i="18"/>
  <c r="I13" i="18"/>
  <c r="E13" i="18"/>
  <c r="D13" i="18"/>
  <c r="H13" i="18" s="1"/>
  <c r="M12" i="18"/>
  <c r="L12" i="18"/>
  <c r="K12" i="18"/>
  <c r="J12" i="18"/>
  <c r="I12" i="18"/>
  <c r="E12" i="18"/>
  <c r="D12" i="18"/>
  <c r="H12" i="18" s="1"/>
  <c r="M11" i="18"/>
  <c r="L11" i="18"/>
  <c r="K11" i="18"/>
  <c r="J11" i="18"/>
  <c r="I11" i="18"/>
  <c r="E11" i="18"/>
  <c r="D11" i="18"/>
  <c r="H11" i="18" s="1"/>
  <c r="M9" i="18"/>
  <c r="L9" i="18"/>
  <c r="K9" i="18"/>
  <c r="J9" i="18"/>
  <c r="I9" i="18"/>
  <c r="E9" i="18"/>
  <c r="D9" i="18"/>
  <c r="M8" i="18"/>
  <c r="L8" i="18"/>
  <c r="K8" i="18"/>
  <c r="J8" i="18"/>
  <c r="I8" i="18"/>
  <c r="E8" i="18"/>
  <c r="D8" i="18"/>
  <c r="H8" i="18" s="1"/>
  <c r="M7" i="18"/>
  <c r="L7" i="18"/>
  <c r="K7" i="18"/>
  <c r="J7" i="18"/>
  <c r="I7" i="18"/>
  <c r="E7" i="18"/>
  <c r="D7" i="18"/>
  <c r="H7" i="18" s="1"/>
  <c r="M6" i="18"/>
  <c r="L6" i="18"/>
  <c r="K6" i="18"/>
  <c r="J6" i="18"/>
  <c r="I6" i="18"/>
  <c r="E6" i="18"/>
  <c r="D6" i="18"/>
  <c r="H6" i="18" s="1"/>
  <c r="M5" i="18"/>
  <c r="M23" i="18" s="1"/>
  <c r="L5" i="18"/>
  <c r="L23" i="18" s="1"/>
  <c r="L24" i="18" s="1"/>
  <c r="K5" i="18"/>
  <c r="K23" i="18" s="1"/>
  <c r="K24" i="18" s="1"/>
  <c r="J5" i="18"/>
  <c r="J23" i="18" s="1"/>
  <c r="I5" i="18"/>
  <c r="I23" i="18" s="1"/>
  <c r="E5" i="18"/>
  <c r="E23" i="18" s="1"/>
  <c r="D5" i="18"/>
  <c r="M4" i="18"/>
  <c r="M27" i="18" s="1"/>
  <c r="L4" i="18"/>
  <c r="L27" i="18" s="1"/>
  <c r="K4" i="18"/>
  <c r="K27" i="18" s="1"/>
  <c r="J4" i="18"/>
  <c r="J27" i="18" s="1"/>
  <c r="I4" i="18"/>
  <c r="I27" i="18" s="1"/>
  <c r="E4" i="18"/>
  <c r="E27" i="18" s="1"/>
  <c r="D4" i="18"/>
  <c r="H3" i="18"/>
  <c r="M2" i="18"/>
  <c r="L2" i="18"/>
  <c r="L20" i="18" s="1"/>
  <c r="K2" i="18"/>
  <c r="K20" i="18" s="1"/>
  <c r="J2" i="18"/>
  <c r="J20" i="18" s="1"/>
  <c r="I2" i="18"/>
  <c r="I20" i="18" s="1"/>
  <c r="E2" i="18"/>
  <c r="D2" i="18"/>
  <c r="H2" i="18" s="1"/>
  <c r="M37" i="17"/>
  <c r="L37" i="17"/>
  <c r="K37" i="17"/>
  <c r="J37" i="17"/>
  <c r="I37" i="17"/>
  <c r="H37" i="17"/>
  <c r="E37" i="17"/>
  <c r="D37" i="17"/>
  <c r="M36" i="17"/>
  <c r="L36" i="17"/>
  <c r="K36" i="17"/>
  <c r="J36" i="17"/>
  <c r="I36" i="17"/>
  <c r="H36" i="17"/>
  <c r="E36" i="17"/>
  <c r="D36" i="17"/>
  <c r="M35" i="17"/>
  <c r="L35" i="17"/>
  <c r="K35" i="17"/>
  <c r="J35" i="17"/>
  <c r="I35" i="17"/>
  <c r="E35" i="17"/>
  <c r="D35" i="17"/>
  <c r="H35" i="17" s="1"/>
  <c r="M34" i="17"/>
  <c r="L34" i="17"/>
  <c r="K34" i="17"/>
  <c r="J34" i="17"/>
  <c r="I34" i="17"/>
  <c r="E34" i="17"/>
  <c r="D34" i="17"/>
  <c r="H34" i="17" s="1"/>
  <c r="M33" i="17"/>
  <c r="L33" i="17"/>
  <c r="K33" i="17"/>
  <c r="J33" i="17"/>
  <c r="I33" i="17"/>
  <c r="E33" i="17"/>
  <c r="D33" i="17"/>
  <c r="H33" i="17" s="1"/>
  <c r="M32" i="17"/>
  <c r="L32" i="17"/>
  <c r="K32" i="17"/>
  <c r="J32" i="17"/>
  <c r="I32" i="17"/>
  <c r="E32" i="17"/>
  <c r="D32" i="17"/>
  <c r="H32" i="17" s="1"/>
  <c r="M25" i="17"/>
  <c r="L25" i="17"/>
  <c r="K25" i="17"/>
  <c r="J25" i="17"/>
  <c r="I25" i="17"/>
  <c r="E25" i="17"/>
  <c r="D25" i="17"/>
  <c r="H25" i="17" s="1"/>
  <c r="H29" i="17" s="1"/>
  <c r="M21" i="17"/>
  <c r="L21" i="17"/>
  <c r="K21" i="17"/>
  <c r="J21" i="17"/>
  <c r="I21" i="17"/>
  <c r="E21" i="17"/>
  <c r="D21" i="17"/>
  <c r="M16" i="17"/>
  <c r="L16" i="17"/>
  <c r="K16" i="17"/>
  <c r="J16" i="17"/>
  <c r="I16" i="17"/>
  <c r="E16" i="17"/>
  <c r="D16" i="17"/>
  <c r="H16" i="17" s="1"/>
  <c r="M15" i="17"/>
  <c r="L15" i="17"/>
  <c r="K15" i="17"/>
  <c r="J15" i="17"/>
  <c r="I15" i="17"/>
  <c r="E15" i="17"/>
  <c r="D15" i="17"/>
  <c r="H15" i="17" s="1"/>
  <c r="M14" i="17"/>
  <c r="L14" i="17"/>
  <c r="K14" i="17"/>
  <c r="J14" i="17"/>
  <c r="I14" i="17"/>
  <c r="E14" i="17"/>
  <c r="D14" i="17"/>
  <c r="H14" i="17" s="1"/>
  <c r="M13" i="17"/>
  <c r="L13" i="17"/>
  <c r="K13" i="17"/>
  <c r="J13" i="17"/>
  <c r="I13" i="17"/>
  <c r="E13" i="17"/>
  <c r="D13" i="17"/>
  <c r="H13" i="17" s="1"/>
  <c r="M12" i="17"/>
  <c r="L12" i="17"/>
  <c r="K12" i="17"/>
  <c r="J12" i="17"/>
  <c r="I12" i="17"/>
  <c r="E12" i="17"/>
  <c r="D12" i="17"/>
  <c r="H12" i="17" s="1"/>
  <c r="M11" i="17"/>
  <c r="L11" i="17"/>
  <c r="K11" i="17"/>
  <c r="J11" i="17"/>
  <c r="I11" i="17"/>
  <c r="E11" i="17"/>
  <c r="D11" i="17"/>
  <c r="H11" i="17" s="1"/>
  <c r="M9" i="17"/>
  <c r="L9" i="17"/>
  <c r="K9" i="17"/>
  <c r="J9" i="17"/>
  <c r="I9" i="17"/>
  <c r="E9" i="17"/>
  <c r="D9" i="17"/>
  <c r="M8" i="17"/>
  <c r="L8" i="17"/>
  <c r="K8" i="17"/>
  <c r="J8" i="17"/>
  <c r="I8" i="17"/>
  <c r="E8" i="17"/>
  <c r="D8" i="17"/>
  <c r="H8" i="17" s="1"/>
  <c r="M7" i="17"/>
  <c r="L7" i="17"/>
  <c r="K7" i="17"/>
  <c r="J7" i="17"/>
  <c r="I7" i="17"/>
  <c r="E7" i="17"/>
  <c r="D7" i="17"/>
  <c r="H7" i="17" s="1"/>
  <c r="M6" i="17"/>
  <c r="L6" i="17"/>
  <c r="K6" i="17"/>
  <c r="J6" i="17"/>
  <c r="I6" i="17"/>
  <c r="E6" i="17"/>
  <c r="D6" i="17"/>
  <c r="H6" i="17" s="1"/>
  <c r="M5" i="17"/>
  <c r="M23" i="17" s="1"/>
  <c r="L5" i="17"/>
  <c r="L23" i="17" s="1"/>
  <c r="L24" i="17" s="1"/>
  <c r="K5" i="17"/>
  <c r="K23" i="17" s="1"/>
  <c r="K24" i="17" s="1"/>
  <c r="J5" i="17"/>
  <c r="J23" i="17" s="1"/>
  <c r="I5" i="17"/>
  <c r="I23" i="17" s="1"/>
  <c r="E5" i="17"/>
  <c r="E23" i="17" s="1"/>
  <c r="D5" i="17"/>
  <c r="M4" i="17"/>
  <c r="M27" i="17" s="1"/>
  <c r="L4" i="17"/>
  <c r="L27" i="17" s="1"/>
  <c r="K4" i="17"/>
  <c r="K27" i="17" s="1"/>
  <c r="J4" i="17"/>
  <c r="J27" i="17" s="1"/>
  <c r="I4" i="17"/>
  <c r="I27" i="17" s="1"/>
  <c r="E4" i="17"/>
  <c r="E27" i="17" s="1"/>
  <c r="D4" i="17"/>
  <c r="H3" i="17"/>
  <c r="M2" i="17"/>
  <c r="M20" i="17" s="1"/>
  <c r="L2" i="17"/>
  <c r="L20" i="17" s="1"/>
  <c r="K2" i="17"/>
  <c r="K20" i="17" s="1"/>
  <c r="J2" i="17"/>
  <c r="J20" i="17" s="1"/>
  <c r="I2" i="17"/>
  <c r="I20" i="17" s="1"/>
  <c r="E2" i="17"/>
  <c r="E20" i="17" s="1"/>
  <c r="D2" i="17"/>
  <c r="H2" i="17" s="1"/>
  <c r="M37" i="16"/>
  <c r="L37" i="16"/>
  <c r="K37" i="16"/>
  <c r="J37" i="16"/>
  <c r="I37" i="16"/>
  <c r="H37" i="16"/>
  <c r="E37" i="16"/>
  <c r="D37" i="16"/>
  <c r="M36" i="16"/>
  <c r="L36" i="16"/>
  <c r="K36" i="16"/>
  <c r="J36" i="16"/>
  <c r="I36" i="16"/>
  <c r="H36" i="16"/>
  <c r="E36" i="16"/>
  <c r="D36" i="16"/>
  <c r="M35" i="16"/>
  <c r="L35" i="16"/>
  <c r="K35" i="16"/>
  <c r="J35" i="16"/>
  <c r="I35" i="16"/>
  <c r="E35" i="16"/>
  <c r="D35" i="16"/>
  <c r="H35" i="16" s="1"/>
  <c r="M34" i="16"/>
  <c r="L34" i="16"/>
  <c r="K34" i="16"/>
  <c r="J34" i="16"/>
  <c r="I34" i="16"/>
  <c r="E34" i="16"/>
  <c r="D34" i="16"/>
  <c r="H34" i="16" s="1"/>
  <c r="M33" i="16"/>
  <c r="L33" i="16"/>
  <c r="K33" i="16"/>
  <c r="J33" i="16"/>
  <c r="I33" i="16"/>
  <c r="E33" i="16"/>
  <c r="D33" i="16"/>
  <c r="H33" i="16" s="1"/>
  <c r="M32" i="16"/>
  <c r="L32" i="16"/>
  <c r="K32" i="16"/>
  <c r="J32" i="16"/>
  <c r="I32" i="16"/>
  <c r="E32" i="16"/>
  <c r="D32" i="16"/>
  <c r="H32" i="16" s="1"/>
  <c r="M25" i="16"/>
  <c r="L25" i="16"/>
  <c r="K25" i="16"/>
  <c r="J25" i="16"/>
  <c r="I25" i="16"/>
  <c r="E25" i="16"/>
  <c r="D25" i="16"/>
  <c r="H25" i="16" s="1"/>
  <c r="H29" i="16" s="1"/>
  <c r="M21" i="16"/>
  <c r="L21" i="16"/>
  <c r="K21" i="16"/>
  <c r="J21" i="16"/>
  <c r="I21" i="16"/>
  <c r="E21" i="16"/>
  <c r="D21" i="16"/>
  <c r="M16" i="16"/>
  <c r="L16" i="16"/>
  <c r="K16" i="16"/>
  <c r="J16" i="16"/>
  <c r="I16" i="16"/>
  <c r="E16" i="16"/>
  <c r="D16" i="16"/>
  <c r="H16" i="16" s="1"/>
  <c r="M15" i="16"/>
  <c r="L15" i="16"/>
  <c r="K15" i="16"/>
  <c r="J15" i="16"/>
  <c r="I15" i="16"/>
  <c r="E15" i="16"/>
  <c r="D15" i="16"/>
  <c r="H15" i="16" s="1"/>
  <c r="M14" i="16"/>
  <c r="L14" i="16"/>
  <c r="K14" i="16"/>
  <c r="J14" i="16"/>
  <c r="I14" i="16"/>
  <c r="E14" i="16"/>
  <c r="D14" i="16"/>
  <c r="H14" i="16" s="1"/>
  <c r="M13" i="16"/>
  <c r="L13" i="16"/>
  <c r="K13" i="16"/>
  <c r="J13" i="16"/>
  <c r="I13" i="16"/>
  <c r="E13" i="16"/>
  <c r="D13" i="16"/>
  <c r="H13" i="16" s="1"/>
  <c r="M12" i="16"/>
  <c r="L12" i="16"/>
  <c r="K12" i="16"/>
  <c r="J12" i="16"/>
  <c r="I12" i="16"/>
  <c r="E12" i="16"/>
  <c r="D12" i="16"/>
  <c r="H12" i="16" s="1"/>
  <c r="M11" i="16"/>
  <c r="L11" i="16"/>
  <c r="K11" i="16"/>
  <c r="J11" i="16"/>
  <c r="I11" i="16"/>
  <c r="E11" i="16"/>
  <c r="D11" i="16"/>
  <c r="H11" i="16" s="1"/>
  <c r="M9" i="16"/>
  <c r="L9" i="16"/>
  <c r="K9" i="16"/>
  <c r="J9" i="16"/>
  <c r="I9" i="16"/>
  <c r="E9" i="16"/>
  <c r="D9" i="16"/>
  <c r="M8" i="16"/>
  <c r="L8" i="16"/>
  <c r="K8" i="16"/>
  <c r="J8" i="16"/>
  <c r="I8" i="16"/>
  <c r="E8" i="16"/>
  <c r="D8" i="16"/>
  <c r="H8" i="16" s="1"/>
  <c r="M7" i="16"/>
  <c r="L7" i="16"/>
  <c r="K7" i="16"/>
  <c r="J7" i="16"/>
  <c r="I7" i="16"/>
  <c r="E7" i="16"/>
  <c r="D7" i="16"/>
  <c r="H7" i="16" s="1"/>
  <c r="M6" i="16"/>
  <c r="L6" i="16"/>
  <c r="K6" i="16"/>
  <c r="J6" i="16"/>
  <c r="I6" i="16"/>
  <c r="E6" i="16"/>
  <c r="D6" i="16"/>
  <c r="H6" i="16" s="1"/>
  <c r="M5" i="16"/>
  <c r="M23" i="16" s="1"/>
  <c r="L5" i="16"/>
  <c r="L23" i="16" s="1"/>
  <c r="L24" i="16" s="1"/>
  <c r="K5" i="16"/>
  <c r="K23" i="16" s="1"/>
  <c r="K24" i="16" s="1"/>
  <c r="J5" i="16"/>
  <c r="J23" i="16" s="1"/>
  <c r="I5" i="16"/>
  <c r="I23" i="16" s="1"/>
  <c r="E5" i="16"/>
  <c r="E23" i="16" s="1"/>
  <c r="D5" i="16"/>
  <c r="M4" i="16"/>
  <c r="M27" i="16" s="1"/>
  <c r="L4" i="16"/>
  <c r="L27" i="16" s="1"/>
  <c r="K4" i="16"/>
  <c r="K27" i="16" s="1"/>
  <c r="J4" i="16"/>
  <c r="J27" i="16" s="1"/>
  <c r="I4" i="16"/>
  <c r="I27" i="16" s="1"/>
  <c r="E4" i="16"/>
  <c r="E27" i="16" s="1"/>
  <c r="D4" i="16"/>
  <c r="H3" i="16"/>
  <c r="M2" i="16"/>
  <c r="M20" i="16" s="1"/>
  <c r="L2" i="16"/>
  <c r="L20" i="16" s="1"/>
  <c r="K2" i="16"/>
  <c r="K20" i="16" s="1"/>
  <c r="J2" i="16"/>
  <c r="J20" i="16" s="1"/>
  <c r="I2" i="16"/>
  <c r="E2" i="16"/>
  <c r="D2" i="16"/>
  <c r="M37" i="15"/>
  <c r="L37" i="15"/>
  <c r="K37" i="15"/>
  <c r="J37" i="15"/>
  <c r="I37" i="15"/>
  <c r="H37" i="15"/>
  <c r="E37" i="15"/>
  <c r="D37" i="15"/>
  <c r="M36" i="15"/>
  <c r="L36" i="15"/>
  <c r="K36" i="15"/>
  <c r="J36" i="15"/>
  <c r="I36" i="15"/>
  <c r="H36" i="15"/>
  <c r="E36" i="15"/>
  <c r="D36" i="15"/>
  <c r="M35" i="15"/>
  <c r="L35" i="15"/>
  <c r="K35" i="15"/>
  <c r="J35" i="15"/>
  <c r="I35" i="15"/>
  <c r="E35" i="15"/>
  <c r="D35" i="15"/>
  <c r="H35" i="15" s="1"/>
  <c r="M34" i="15"/>
  <c r="L34" i="15"/>
  <c r="K34" i="15"/>
  <c r="J34" i="15"/>
  <c r="I34" i="15"/>
  <c r="E34" i="15"/>
  <c r="D34" i="15"/>
  <c r="H34" i="15" s="1"/>
  <c r="M33" i="15"/>
  <c r="L33" i="15"/>
  <c r="K33" i="15"/>
  <c r="J33" i="15"/>
  <c r="I33" i="15"/>
  <c r="E33" i="15"/>
  <c r="D33" i="15"/>
  <c r="H33" i="15" s="1"/>
  <c r="M32" i="15"/>
  <c r="L32" i="15"/>
  <c r="K32" i="15"/>
  <c r="J32" i="15"/>
  <c r="I32" i="15"/>
  <c r="E32" i="15"/>
  <c r="D32" i="15"/>
  <c r="H32" i="15" s="1"/>
  <c r="M25" i="15"/>
  <c r="L25" i="15"/>
  <c r="K25" i="15"/>
  <c r="J25" i="15"/>
  <c r="I25" i="15"/>
  <c r="E25" i="15"/>
  <c r="D25" i="15"/>
  <c r="H25" i="15" s="1"/>
  <c r="H29" i="15" s="1"/>
  <c r="M21" i="15"/>
  <c r="L21" i="15"/>
  <c r="K21" i="15"/>
  <c r="J21" i="15"/>
  <c r="I21" i="15"/>
  <c r="E21" i="15"/>
  <c r="D21" i="15"/>
  <c r="M16" i="15"/>
  <c r="L16" i="15"/>
  <c r="K16" i="15"/>
  <c r="J16" i="15"/>
  <c r="I16" i="15"/>
  <c r="E16" i="15"/>
  <c r="D16" i="15"/>
  <c r="H16" i="15" s="1"/>
  <c r="M15" i="15"/>
  <c r="L15" i="15"/>
  <c r="K15" i="15"/>
  <c r="J15" i="15"/>
  <c r="I15" i="15"/>
  <c r="E15" i="15"/>
  <c r="D15" i="15"/>
  <c r="H15" i="15" s="1"/>
  <c r="M14" i="15"/>
  <c r="L14" i="15"/>
  <c r="K14" i="15"/>
  <c r="J14" i="15"/>
  <c r="I14" i="15"/>
  <c r="E14" i="15"/>
  <c r="D14" i="15"/>
  <c r="H14" i="15" s="1"/>
  <c r="M13" i="15"/>
  <c r="L13" i="15"/>
  <c r="K13" i="15"/>
  <c r="J13" i="15"/>
  <c r="I13" i="15"/>
  <c r="E13" i="15"/>
  <c r="D13" i="15"/>
  <c r="H13" i="15" s="1"/>
  <c r="M12" i="15"/>
  <c r="L12" i="15"/>
  <c r="K12" i="15"/>
  <c r="J12" i="15"/>
  <c r="I12" i="15"/>
  <c r="E12" i="15"/>
  <c r="D12" i="15"/>
  <c r="H12" i="15" s="1"/>
  <c r="M11" i="15"/>
  <c r="L11" i="15"/>
  <c r="K11" i="15"/>
  <c r="J11" i="15"/>
  <c r="I11" i="15"/>
  <c r="E11" i="15"/>
  <c r="D11" i="15"/>
  <c r="H11" i="15" s="1"/>
  <c r="M9" i="15"/>
  <c r="L9" i="15"/>
  <c r="K9" i="15"/>
  <c r="J9" i="15"/>
  <c r="I9" i="15"/>
  <c r="E9" i="15"/>
  <c r="D9" i="15"/>
  <c r="M8" i="15"/>
  <c r="L8" i="15"/>
  <c r="K8" i="15"/>
  <c r="J8" i="15"/>
  <c r="I8" i="15"/>
  <c r="E8" i="15"/>
  <c r="D8" i="15"/>
  <c r="H8" i="15" s="1"/>
  <c r="M7" i="15"/>
  <c r="L7" i="15"/>
  <c r="K7" i="15"/>
  <c r="J7" i="15"/>
  <c r="I7" i="15"/>
  <c r="E7" i="15"/>
  <c r="D7" i="15"/>
  <c r="H7" i="15" s="1"/>
  <c r="M6" i="15"/>
  <c r="L6" i="15"/>
  <c r="K6" i="15"/>
  <c r="J6" i="15"/>
  <c r="I6" i="15"/>
  <c r="E6" i="15"/>
  <c r="D6" i="15"/>
  <c r="H6" i="15" s="1"/>
  <c r="M5" i="15"/>
  <c r="M23" i="15" s="1"/>
  <c r="L5" i="15"/>
  <c r="L23" i="15" s="1"/>
  <c r="L24" i="15" s="1"/>
  <c r="K5" i="15"/>
  <c r="K23" i="15" s="1"/>
  <c r="K24" i="15" s="1"/>
  <c r="J5" i="15"/>
  <c r="J23" i="15" s="1"/>
  <c r="I5" i="15"/>
  <c r="I23" i="15" s="1"/>
  <c r="E5" i="15"/>
  <c r="E23" i="15" s="1"/>
  <c r="D5" i="15"/>
  <c r="M4" i="15"/>
  <c r="M27" i="15" s="1"/>
  <c r="L4" i="15"/>
  <c r="L27" i="15" s="1"/>
  <c r="K4" i="15"/>
  <c r="K27" i="15" s="1"/>
  <c r="J4" i="15"/>
  <c r="J27" i="15" s="1"/>
  <c r="I4" i="15"/>
  <c r="I27" i="15" s="1"/>
  <c r="E4" i="15"/>
  <c r="E27" i="15" s="1"/>
  <c r="D4" i="15"/>
  <c r="H3" i="15"/>
  <c r="M2" i="15"/>
  <c r="M20" i="15" s="1"/>
  <c r="L2" i="15"/>
  <c r="L20" i="15" s="1"/>
  <c r="K2" i="15"/>
  <c r="K20" i="15" s="1"/>
  <c r="J2" i="15"/>
  <c r="J20" i="15" s="1"/>
  <c r="I2" i="15"/>
  <c r="E2" i="15"/>
  <c r="D2" i="15"/>
  <c r="H2" i="15" s="1"/>
  <c r="M37" i="14"/>
  <c r="L37" i="14"/>
  <c r="K37" i="14"/>
  <c r="J37" i="14"/>
  <c r="I37" i="14"/>
  <c r="H37" i="14"/>
  <c r="E37" i="14"/>
  <c r="D37" i="14"/>
  <c r="M36" i="14"/>
  <c r="L36" i="14"/>
  <c r="K36" i="14"/>
  <c r="J36" i="14"/>
  <c r="I36" i="14"/>
  <c r="H36" i="14"/>
  <c r="E36" i="14"/>
  <c r="D36" i="14"/>
  <c r="M35" i="14"/>
  <c r="L35" i="14"/>
  <c r="K35" i="14"/>
  <c r="J35" i="14"/>
  <c r="I35" i="14"/>
  <c r="E35" i="14"/>
  <c r="D35" i="14"/>
  <c r="H35" i="14" s="1"/>
  <c r="M34" i="14"/>
  <c r="L34" i="14"/>
  <c r="K34" i="14"/>
  <c r="J34" i="14"/>
  <c r="I34" i="14"/>
  <c r="E34" i="14"/>
  <c r="D34" i="14"/>
  <c r="H34" i="14" s="1"/>
  <c r="M33" i="14"/>
  <c r="L33" i="14"/>
  <c r="K33" i="14"/>
  <c r="J33" i="14"/>
  <c r="I33" i="14"/>
  <c r="E33" i="14"/>
  <c r="D33" i="14"/>
  <c r="H33" i="14" s="1"/>
  <c r="M32" i="14"/>
  <c r="L32" i="14"/>
  <c r="K32" i="14"/>
  <c r="J32" i="14"/>
  <c r="I32" i="14"/>
  <c r="E32" i="14"/>
  <c r="D32" i="14"/>
  <c r="H32" i="14" s="1"/>
  <c r="M25" i="14"/>
  <c r="L25" i="14"/>
  <c r="K25" i="14"/>
  <c r="J25" i="14"/>
  <c r="I25" i="14"/>
  <c r="E25" i="14"/>
  <c r="D25" i="14"/>
  <c r="H25" i="14" s="1"/>
  <c r="H29" i="14" s="1"/>
  <c r="M21" i="14"/>
  <c r="L21" i="14"/>
  <c r="K21" i="14"/>
  <c r="J21" i="14"/>
  <c r="I21" i="14"/>
  <c r="E21" i="14"/>
  <c r="D21" i="14"/>
  <c r="M16" i="14"/>
  <c r="L16" i="14"/>
  <c r="K16" i="14"/>
  <c r="J16" i="14"/>
  <c r="I16" i="14"/>
  <c r="E16" i="14"/>
  <c r="D16" i="14"/>
  <c r="H16" i="14" s="1"/>
  <c r="M15" i="14"/>
  <c r="L15" i="14"/>
  <c r="K15" i="14"/>
  <c r="J15" i="14"/>
  <c r="I15" i="14"/>
  <c r="E15" i="14"/>
  <c r="D15" i="14"/>
  <c r="H15" i="14" s="1"/>
  <c r="M14" i="14"/>
  <c r="L14" i="14"/>
  <c r="K14" i="14"/>
  <c r="J14" i="14"/>
  <c r="I14" i="14"/>
  <c r="E14" i="14"/>
  <c r="D14" i="14"/>
  <c r="H14" i="14" s="1"/>
  <c r="M13" i="14"/>
  <c r="L13" i="14"/>
  <c r="K13" i="14"/>
  <c r="J13" i="14"/>
  <c r="I13" i="14"/>
  <c r="E13" i="14"/>
  <c r="D13" i="14"/>
  <c r="H13" i="14" s="1"/>
  <c r="M12" i="14"/>
  <c r="L12" i="14"/>
  <c r="K12" i="14"/>
  <c r="J12" i="14"/>
  <c r="I12" i="14"/>
  <c r="E12" i="14"/>
  <c r="D12" i="14"/>
  <c r="H12" i="14" s="1"/>
  <c r="M11" i="14"/>
  <c r="L11" i="14"/>
  <c r="K11" i="14"/>
  <c r="J11" i="14"/>
  <c r="I11" i="14"/>
  <c r="E11" i="14"/>
  <c r="D11" i="14"/>
  <c r="H11" i="14" s="1"/>
  <c r="M9" i="14"/>
  <c r="L9" i="14"/>
  <c r="K9" i="14"/>
  <c r="J9" i="14"/>
  <c r="I9" i="14"/>
  <c r="E9" i="14"/>
  <c r="D9" i="14"/>
  <c r="M8" i="14"/>
  <c r="L8" i="14"/>
  <c r="K8" i="14"/>
  <c r="J8" i="14"/>
  <c r="I8" i="14"/>
  <c r="E8" i="14"/>
  <c r="D8" i="14"/>
  <c r="H8" i="14" s="1"/>
  <c r="M7" i="14"/>
  <c r="L7" i="14"/>
  <c r="K7" i="14"/>
  <c r="J7" i="14"/>
  <c r="I7" i="14"/>
  <c r="E7" i="14"/>
  <c r="D7" i="14"/>
  <c r="H7" i="14" s="1"/>
  <c r="M6" i="14"/>
  <c r="L6" i="14"/>
  <c r="K6" i="14"/>
  <c r="J6" i="14"/>
  <c r="I6" i="14"/>
  <c r="E6" i="14"/>
  <c r="D6" i="14"/>
  <c r="H6" i="14" s="1"/>
  <c r="M5" i="14"/>
  <c r="M23" i="14" s="1"/>
  <c r="L5" i="14"/>
  <c r="L23" i="14" s="1"/>
  <c r="L24" i="14" s="1"/>
  <c r="K5" i="14"/>
  <c r="K23" i="14" s="1"/>
  <c r="K24" i="14" s="1"/>
  <c r="J5" i="14"/>
  <c r="J23" i="14" s="1"/>
  <c r="I5" i="14"/>
  <c r="I23" i="14" s="1"/>
  <c r="E5" i="14"/>
  <c r="E23" i="14" s="1"/>
  <c r="D5" i="14"/>
  <c r="M4" i="14"/>
  <c r="M27" i="14" s="1"/>
  <c r="L4" i="14"/>
  <c r="L27" i="14" s="1"/>
  <c r="K4" i="14"/>
  <c r="K27" i="14" s="1"/>
  <c r="J4" i="14"/>
  <c r="J27" i="14" s="1"/>
  <c r="I4" i="14"/>
  <c r="I27" i="14" s="1"/>
  <c r="E4" i="14"/>
  <c r="E27" i="14" s="1"/>
  <c r="D4" i="14"/>
  <c r="H3" i="14"/>
  <c r="M2" i="14"/>
  <c r="M20" i="14" s="1"/>
  <c r="L2" i="14"/>
  <c r="L20" i="14" s="1"/>
  <c r="K2" i="14"/>
  <c r="K20" i="14" s="1"/>
  <c r="J2" i="14"/>
  <c r="J20" i="14" s="1"/>
  <c r="I2" i="14"/>
  <c r="I20" i="14" s="1"/>
  <c r="E2" i="14"/>
  <c r="D2" i="14"/>
  <c r="H2" i="14" s="1"/>
  <c r="M37" i="13"/>
  <c r="L37" i="13"/>
  <c r="K37" i="13"/>
  <c r="J37" i="13"/>
  <c r="I37" i="13"/>
  <c r="H37" i="13"/>
  <c r="E37" i="13"/>
  <c r="D37" i="13"/>
  <c r="M36" i="13"/>
  <c r="L36" i="13"/>
  <c r="K36" i="13"/>
  <c r="J36" i="13"/>
  <c r="I36" i="13"/>
  <c r="H36" i="13"/>
  <c r="E36" i="13"/>
  <c r="D36" i="13"/>
  <c r="M35" i="13"/>
  <c r="L35" i="13"/>
  <c r="K35" i="13"/>
  <c r="J35" i="13"/>
  <c r="I35" i="13"/>
  <c r="E35" i="13"/>
  <c r="D35" i="13"/>
  <c r="H35" i="13" s="1"/>
  <c r="M34" i="13"/>
  <c r="L34" i="13"/>
  <c r="K34" i="13"/>
  <c r="J34" i="13"/>
  <c r="I34" i="13"/>
  <c r="E34" i="13"/>
  <c r="D34" i="13"/>
  <c r="H34" i="13" s="1"/>
  <c r="M33" i="13"/>
  <c r="L33" i="13"/>
  <c r="K33" i="13"/>
  <c r="J33" i="13"/>
  <c r="I33" i="13"/>
  <c r="E33" i="13"/>
  <c r="D33" i="13"/>
  <c r="H33" i="13" s="1"/>
  <c r="M32" i="13"/>
  <c r="L32" i="13"/>
  <c r="K32" i="13"/>
  <c r="J32" i="13"/>
  <c r="I32" i="13"/>
  <c r="E32" i="13"/>
  <c r="D32" i="13"/>
  <c r="H32" i="13" s="1"/>
  <c r="M25" i="13"/>
  <c r="L25" i="13"/>
  <c r="K25" i="13"/>
  <c r="J25" i="13"/>
  <c r="I25" i="13"/>
  <c r="E25" i="13"/>
  <c r="D25" i="13"/>
  <c r="H25" i="13" s="1"/>
  <c r="H29" i="13" s="1"/>
  <c r="M21" i="13"/>
  <c r="L21" i="13"/>
  <c r="K21" i="13"/>
  <c r="J21" i="13"/>
  <c r="I21" i="13"/>
  <c r="E21" i="13"/>
  <c r="D21" i="13"/>
  <c r="M16" i="13"/>
  <c r="L16" i="13"/>
  <c r="K16" i="13"/>
  <c r="J16" i="13"/>
  <c r="I16" i="13"/>
  <c r="E16" i="13"/>
  <c r="D16" i="13"/>
  <c r="H16" i="13" s="1"/>
  <c r="M15" i="13"/>
  <c r="L15" i="13"/>
  <c r="K15" i="13"/>
  <c r="J15" i="13"/>
  <c r="I15" i="13"/>
  <c r="E15" i="13"/>
  <c r="D15" i="13"/>
  <c r="H15" i="13" s="1"/>
  <c r="M14" i="13"/>
  <c r="L14" i="13"/>
  <c r="K14" i="13"/>
  <c r="J14" i="13"/>
  <c r="I14" i="13"/>
  <c r="E14" i="13"/>
  <c r="D14" i="13"/>
  <c r="H14" i="13" s="1"/>
  <c r="M13" i="13"/>
  <c r="L13" i="13"/>
  <c r="K13" i="13"/>
  <c r="J13" i="13"/>
  <c r="I13" i="13"/>
  <c r="E13" i="13"/>
  <c r="D13" i="13"/>
  <c r="H13" i="13" s="1"/>
  <c r="M12" i="13"/>
  <c r="L12" i="13"/>
  <c r="K12" i="13"/>
  <c r="J12" i="13"/>
  <c r="I12" i="13"/>
  <c r="E12" i="13"/>
  <c r="D12" i="13"/>
  <c r="H12" i="13" s="1"/>
  <c r="M11" i="13"/>
  <c r="L11" i="13"/>
  <c r="K11" i="13"/>
  <c r="J11" i="13"/>
  <c r="I11" i="13"/>
  <c r="E11" i="13"/>
  <c r="D11" i="13"/>
  <c r="H11" i="13" s="1"/>
  <c r="M9" i="13"/>
  <c r="L9" i="13"/>
  <c r="K9" i="13"/>
  <c r="J9" i="13"/>
  <c r="I9" i="13"/>
  <c r="E9" i="13"/>
  <c r="D9" i="13"/>
  <c r="M8" i="13"/>
  <c r="L8" i="13"/>
  <c r="K8" i="13"/>
  <c r="J8" i="13"/>
  <c r="I8" i="13"/>
  <c r="E8" i="13"/>
  <c r="D8" i="13"/>
  <c r="H8" i="13" s="1"/>
  <c r="M7" i="13"/>
  <c r="L7" i="13"/>
  <c r="K7" i="13"/>
  <c r="J7" i="13"/>
  <c r="I7" i="13"/>
  <c r="E7" i="13"/>
  <c r="D7" i="13"/>
  <c r="H7" i="13" s="1"/>
  <c r="M6" i="13"/>
  <c r="L6" i="13"/>
  <c r="K6" i="13"/>
  <c r="J6" i="13"/>
  <c r="I6" i="13"/>
  <c r="E6" i="13"/>
  <c r="D6" i="13"/>
  <c r="H6" i="13" s="1"/>
  <c r="M5" i="13"/>
  <c r="M23" i="13" s="1"/>
  <c r="L5" i="13"/>
  <c r="L23" i="13" s="1"/>
  <c r="L24" i="13" s="1"/>
  <c r="K5" i="13"/>
  <c r="K23" i="13" s="1"/>
  <c r="K24" i="13" s="1"/>
  <c r="J5" i="13"/>
  <c r="J23" i="13" s="1"/>
  <c r="I5" i="13"/>
  <c r="I23" i="13" s="1"/>
  <c r="E5" i="13"/>
  <c r="E23" i="13" s="1"/>
  <c r="D5" i="13"/>
  <c r="M4" i="13"/>
  <c r="M27" i="13" s="1"/>
  <c r="L4" i="13"/>
  <c r="L27" i="13" s="1"/>
  <c r="K4" i="13"/>
  <c r="K27" i="13" s="1"/>
  <c r="J4" i="13"/>
  <c r="J27" i="13" s="1"/>
  <c r="I4" i="13"/>
  <c r="I27" i="13" s="1"/>
  <c r="E4" i="13"/>
  <c r="E27" i="13" s="1"/>
  <c r="D4" i="13"/>
  <c r="H3" i="13"/>
  <c r="M2" i="13"/>
  <c r="M20" i="13" s="1"/>
  <c r="L2" i="13"/>
  <c r="L20" i="13" s="1"/>
  <c r="K2" i="13"/>
  <c r="K20" i="13" s="1"/>
  <c r="J2" i="13"/>
  <c r="J20" i="13" s="1"/>
  <c r="I2" i="13"/>
  <c r="E2" i="13"/>
  <c r="D2" i="13"/>
  <c r="M37" i="12"/>
  <c r="L37" i="12"/>
  <c r="K37" i="12"/>
  <c r="J37" i="12"/>
  <c r="I37" i="12"/>
  <c r="H37" i="12"/>
  <c r="E37" i="12"/>
  <c r="D37" i="12"/>
  <c r="M36" i="12"/>
  <c r="L36" i="12"/>
  <c r="K36" i="12"/>
  <c r="J36" i="12"/>
  <c r="I36" i="12"/>
  <c r="H36" i="12"/>
  <c r="E36" i="12"/>
  <c r="D36" i="12"/>
  <c r="M35" i="12"/>
  <c r="L35" i="12"/>
  <c r="K35" i="12"/>
  <c r="J35" i="12"/>
  <c r="I35" i="12"/>
  <c r="E35" i="12"/>
  <c r="D35" i="12"/>
  <c r="H35" i="12" s="1"/>
  <c r="M34" i="12"/>
  <c r="L34" i="12"/>
  <c r="K34" i="12"/>
  <c r="J34" i="12"/>
  <c r="I34" i="12"/>
  <c r="E34" i="12"/>
  <c r="D34" i="12"/>
  <c r="H34" i="12" s="1"/>
  <c r="M33" i="12"/>
  <c r="L33" i="12"/>
  <c r="K33" i="12"/>
  <c r="J33" i="12"/>
  <c r="I33" i="12"/>
  <c r="E33" i="12"/>
  <c r="D33" i="12"/>
  <c r="H33" i="12" s="1"/>
  <c r="M32" i="12"/>
  <c r="L32" i="12"/>
  <c r="K32" i="12"/>
  <c r="J32" i="12"/>
  <c r="I32" i="12"/>
  <c r="E32" i="12"/>
  <c r="D32" i="12"/>
  <c r="H32" i="12" s="1"/>
  <c r="M25" i="12"/>
  <c r="L25" i="12"/>
  <c r="K25" i="12"/>
  <c r="J25" i="12"/>
  <c r="I25" i="12"/>
  <c r="E25" i="12"/>
  <c r="D25" i="12"/>
  <c r="H25" i="12" s="1"/>
  <c r="H29" i="12" s="1"/>
  <c r="M21" i="12"/>
  <c r="L21" i="12"/>
  <c r="K21" i="12"/>
  <c r="J21" i="12"/>
  <c r="I21" i="12"/>
  <c r="E21" i="12"/>
  <c r="D21" i="12"/>
  <c r="M16" i="12"/>
  <c r="L16" i="12"/>
  <c r="K16" i="12"/>
  <c r="J16" i="12"/>
  <c r="I16" i="12"/>
  <c r="E16" i="12"/>
  <c r="D16" i="12"/>
  <c r="H16" i="12" s="1"/>
  <c r="M15" i="12"/>
  <c r="L15" i="12"/>
  <c r="K15" i="12"/>
  <c r="J15" i="12"/>
  <c r="I15" i="12"/>
  <c r="E15" i="12"/>
  <c r="D15" i="12"/>
  <c r="H15" i="12" s="1"/>
  <c r="M14" i="12"/>
  <c r="L14" i="12"/>
  <c r="K14" i="12"/>
  <c r="J14" i="12"/>
  <c r="I14" i="12"/>
  <c r="E14" i="12"/>
  <c r="D14" i="12"/>
  <c r="H14" i="12" s="1"/>
  <c r="M13" i="12"/>
  <c r="L13" i="12"/>
  <c r="K13" i="12"/>
  <c r="J13" i="12"/>
  <c r="I13" i="12"/>
  <c r="E13" i="12"/>
  <c r="D13" i="12"/>
  <c r="H13" i="12" s="1"/>
  <c r="M12" i="12"/>
  <c r="L12" i="12"/>
  <c r="K12" i="12"/>
  <c r="J12" i="12"/>
  <c r="I12" i="12"/>
  <c r="E12" i="12"/>
  <c r="D12" i="12"/>
  <c r="H12" i="12" s="1"/>
  <c r="M11" i="12"/>
  <c r="L11" i="12"/>
  <c r="K11" i="12"/>
  <c r="J11" i="12"/>
  <c r="I11" i="12"/>
  <c r="E11" i="12"/>
  <c r="D11" i="12"/>
  <c r="H11" i="12" s="1"/>
  <c r="M9" i="12"/>
  <c r="L9" i="12"/>
  <c r="K9" i="12"/>
  <c r="J9" i="12"/>
  <c r="I9" i="12"/>
  <c r="E9" i="12"/>
  <c r="D9" i="12"/>
  <c r="M8" i="12"/>
  <c r="L8" i="12"/>
  <c r="K8" i="12"/>
  <c r="J8" i="12"/>
  <c r="I8" i="12"/>
  <c r="E8" i="12"/>
  <c r="D8" i="12"/>
  <c r="H8" i="12" s="1"/>
  <c r="M7" i="12"/>
  <c r="L7" i="12"/>
  <c r="K7" i="12"/>
  <c r="J7" i="12"/>
  <c r="I7" i="12"/>
  <c r="E7" i="12"/>
  <c r="D7" i="12"/>
  <c r="H7" i="12" s="1"/>
  <c r="M6" i="12"/>
  <c r="L6" i="12"/>
  <c r="K6" i="12"/>
  <c r="J6" i="12"/>
  <c r="I6" i="12"/>
  <c r="E6" i="12"/>
  <c r="D6" i="12"/>
  <c r="H6" i="12" s="1"/>
  <c r="M5" i="12"/>
  <c r="M23" i="12" s="1"/>
  <c r="L5" i="12"/>
  <c r="L23" i="12" s="1"/>
  <c r="L24" i="12" s="1"/>
  <c r="K5" i="12"/>
  <c r="K23" i="12" s="1"/>
  <c r="K24" i="12" s="1"/>
  <c r="J5" i="12"/>
  <c r="J23" i="12" s="1"/>
  <c r="I5" i="12"/>
  <c r="I23" i="12" s="1"/>
  <c r="E5" i="12"/>
  <c r="E23" i="12" s="1"/>
  <c r="D5" i="12"/>
  <c r="M4" i="12"/>
  <c r="M27" i="12" s="1"/>
  <c r="L4" i="12"/>
  <c r="L27" i="12" s="1"/>
  <c r="K4" i="12"/>
  <c r="K27" i="12" s="1"/>
  <c r="J4" i="12"/>
  <c r="J27" i="12" s="1"/>
  <c r="I4" i="12"/>
  <c r="I27" i="12" s="1"/>
  <c r="E4" i="12"/>
  <c r="E27" i="12" s="1"/>
  <c r="D4" i="12"/>
  <c r="H3" i="12"/>
  <c r="M2" i="12"/>
  <c r="M20" i="12" s="1"/>
  <c r="L2" i="12"/>
  <c r="L20" i="12" s="1"/>
  <c r="K2" i="12"/>
  <c r="K20" i="12" s="1"/>
  <c r="J2" i="12"/>
  <c r="J20" i="12" s="1"/>
  <c r="I2" i="12"/>
  <c r="E2" i="12"/>
  <c r="D2" i="12"/>
  <c r="H2" i="12" s="1"/>
  <c r="M37" i="11"/>
  <c r="L37" i="11"/>
  <c r="K37" i="11"/>
  <c r="J37" i="11"/>
  <c r="I37" i="11"/>
  <c r="H37" i="11"/>
  <c r="E37" i="11"/>
  <c r="D37" i="11"/>
  <c r="M36" i="11"/>
  <c r="L36" i="11"/>
  <c r="K36" i="11"/>
  <c r="J36" i="11"/>
  <c r="I36" i="11"/>
  <c r="H36" i="11"/>
  <c r="E36" i="11"/>
  <c r="D36" i="11"/>
  <c r="M35" i="11"/>
  <c r="L35" i="11"/>
  <c r="K35" i="11"/>
  <c r="J35" i="11"/>
  <c r="I35" i="11"/>
  <c r="E35" i="11"/>
  <c r="D35" i="11"/>
  <c r="H35" i="11" s="1"/>
  <c r="M34" i="11"/>
  <c r="L34" i="11"/>
  <c r="K34" i="11"/>
  <c r="J34" i="11"/>
  <c r="I34" i="11"/>
  <c r="E34" i="11"/>
  <c r="D34" i="11"/>
  <c r="H34" i="11" s="1"/>
  <c r="M33" i="11"/>
  <c r="L33" i="11"/>
  <c r="K33" i="11"/>
  <c r="J33" i="11"/>
  <c r="I33" i="11"/>
  <c r="E33" i="11"/>
  <c r="D33" i="11"/>
  <c r="H33" i="11" s="1"/>
  <c r="M32" i="11"/>
  <c r="L32" i="11"/>
  <c r="K32" i="11"/>
  <c r="J32" i="11"/>
  <c r="I32" i="11"/>
  <c r="E32" i="11"/>
  <c r="D32" i="11"/>
  <c r="H32" i="11" s="1"/>
  <c r="M25" i="11"/>
  <c r="L25" i="11"/>
  <c r="K25" i="11"/>
  <c r="J25" i="11"/>
  <c r="I25" i="11"/>
  <c r="E25" i="11"/>
  <c r="D25" i="11"/>
  <c r="H25" i="11" s="1"/>
  <c r="H29" i="11" s="1"/>
  <c r="M21" i="11"/>
  <c r="L21" i="11"/>
  <c r="K21" i="11"/>
  <c r="J21" i="11"/>
  <c r="I21" i="11"/>
  <c r="E21" i="11"/>
  <c r="D21" i="11"/>
  <c r="M16" i="11"/>
  <c r="L16" i="11"/>
  <c r="K16" i="11"/>
  <c r="J16" i="11"/>
  <c r="I16" i="11"/>
  <c r="E16" i="11"/>
  <c r="D16" i="11"/>
  <c r="H16" i="11" s="1"/>
  <c r="M15" i="11"/>
  <c r="L15" i="11"/>
  <c r="K15" i="11"/>
  <c r="J15" i="11"/>
  <c r="I15" i="11"/>
  <c r="E15" i="11"/>
  <c r="D15" i="11"/>
  <c r="H15" i="11" s="1"/>
  <c r="M14" i="11"/>
  <c r="L14" i="11"/>
  <c r="K14" i="11"/>
  <c r="J14" i="11"/>
  <c r="I14" i="11"/>
  <c r="E14" i="11"/>
  <c r="D14" i="11"/>
  <c r="H14" i="11" s="1"/>
  <c r="M13" i="11"/>
  <c r="L13" i="11"/>
  <c r="K13" i="11"/>
  <c r="J13" i="11"/>
  <c r="I13" i="11"/>
  <c r="E13" i="11"/>
  <c r="D13" i="11"/>
  <c r="H13" i="11" s="1"/>
  <c r="M12" i="11"/>
  <c r="L12" i="11"/>
  <c r="K12" i="11"/>
  <c r="J12" i="11"/>
  <c r="I12" i="11"/>
  <c r="E12" i="11"/>
  <c r="D12" i="11"/>
  <c r="H12" i="11" s="1"/>
  <c r="M11" i="11"/>
  <c r="L11" i="11"/>
  <c r="K11" i="11"/>
  <c r="J11" i="11"/>
  <c r="I11" i="11"/>
  <c r="E11" i="11"/>
  <c r="D11" i="11"/>
  <c r="H11" i="11" s="1"/>
  <c r="M9" i="11"/>
  <c r="L9" i="11"/>
  <c r="K9" i="11"/>
  <c r="J9" i="11"/>
  <c r="I9" i="11"/>
  <c r="E9" i="11"/>
  <c r="D9" i="11"/>
  <c r="M8" i="11"/>
  <c r="L8" i="11"/>
  <c r="K8" i="11"/>
  <c r="J8" i="11"/>
  <c r="I8" i="11"/>
  <c r="E8" i="11"/>
  <c r="D8" i="11"/>
  <c r="H8" i="11" s="1"/>
  <c r="M7" i="11"/>
  <c r="L7" i="11"/>
  <c r="K7" i="11"/>
  <c r="J7" i="11"/>
  <c r="I7" i="11"/>
  <c r="E7" i="11"/>
  <c r="D7" i="11"/>
  <c r="H7" i="11" s="1"/>
  <c r="M6" i="11"/>
  <c r="L6" i="11"/>
  <c r="K6" i="11"/>
  <c r="J6" i="11"/>
  <c r="I6" i="11"/>
  <c r="E6" i="11"/>
  <c r="D6" i="11"/>
  <c r="H6" i="11" s="1"/>
  <c r="M5" i="11"/>
  <c r="M23" i="11" s="1"/>
  <c r="L5" i="11"/>
  <c r="L23" i="11" s="1"/>
  <c r="L24" i="11" s="1"/>
  <c r="K5" i="11"/>
  <c r="K23" i="11" s="1"/>
  <c r="K24" i="11" s="1"/>
  <c r="J5" i="11"/>
  <c r="J23" i="11" s="1"/>
  <c r="I5" i="11"/>
  <c r="I23" i="11" s="1"/>
  <c r="E5" i="11"/>
  <c r="E23" i="11" s="1"/>
  <c r="D5" i="11"/>
  <c r="M4" i="11"/>
  <c r="M27" i="11" s="1"/>
  <c r="L4" i="11"/>
  <c r="L27" i="11" s="1"/>
  <c r="K4" i="11"/>
  <c r="K27" i="11" s="1"/>
  <c r="J4" i="11"/>
  <c r="J27" i="11" s="1"/>
  <c r="I4" i="11"/>
  <c r="I27" i="11" s="1"/>
  <c r="E4" i="11"/>
  <c r="E27" i="11" s="1"/>
  <c r="D4" i="11"/>
  <c r="H3" i="11"/>
  <c r="M2" i="11"/>
  <c r="M20" i="11" s="1"/>
  <c r="L2" i="11"/>
  <c r="L20" i="11" s="1"/>
  <c r="K2" i="11"/>
  <c r="K20" i="11" s="1"/>
  <c r="J2" i="11"/>
  <c r="J20" i="11" s="1"/>
  <c r="I2" i="11"/>
  <c r="E2" i="11"/>
  <c r="D2" i="11"/>
  <c r="H2" i="11" s="1"/>
  <c r="M37" i="10"/>
  <c r="L37" i="10"/>
  <c r="K37" i="10"/>
  <c r="J37" i="10"/>
  <c r="I37" i="10"/>
  <c r="H37" i="10"/>
  <c r="E37" i="10"/>
  <c r="D37" i="10"/>
  <c r="M36" i="10"/>
  <c r="L36" i="10"/>
  <c r="K36" i="10"/>
  <c r="J36" i="10"/>
  <c r="I36" i="10"/>
  <c r="H36" i="10"/>
  <c r="E36" i="10"/>
  <c r="D36" i="10"/>
  <c r="M35" i="10"/>
  <c r="L35" i="10"/>
  <c r="K35" i="10"/>
  <c r="J35" i="10"/>
  <c r="I35" i="10"/>
  <c r="E35" i="10"/>
  <c r="D35" i="10"/>
  <c r="H35" i="10" s="1"/>
  <c r="M34" i="10"/>
  <c r="L34" i="10"/>
  <c r="K34" i="10"/>
  <c r="J34" i="10"/>
  <c r="I34" i="10"/>
  <c r="E34" i="10"/>
  <c r="D34" i="10"/>
  <c r="H34" i="10" s="1"/>
  <c r="M33" i="10"/>
  <c r="L33" i="10"/>
  <c r="K33" i="10"/>
  <c r="J33" i="10"/>
  <c r="I33" i="10"/>
  <c r="E33" i="10"/>
  <c r="D33" i="10"/>
  <c r="H33" i="10" s="1"/>
  <c r="M32" i="10"/>
  <c r="L32" i="10"/>
  <c r="K32" i="10"/>
  <c r="J32" i="10"/>
  <c r="I32" i="10"/>
  <c r="E32" i="10"/>
  <c r="D32" i="10"/>
  <c r="H32" i="10" s="1"/>
  <c r="M25" i="10"/>
  <c r="L25" i="10"/>
  <c r="K25" i="10"/>
  <c r="J25" i="10"/>
  <c r="I25" i="10"/>
  <c r="E25" i="10"/>
  <c r="D25" i="10"/>
  <c r="H25" i="10" s="1"/>
  <c r="H29" i="10" s="1"/>
  <c r="M21" i="10"/>
  <c r="L21" i="10"/>
  <c r="K21" i="10"/>
  <c r="J21" i="10"/>
  <c r="I21" i="10"/>
  <c r="E21" i="10"/>
  <c r="D21" i="10"/>
  <c r="M16" i="10"/>
  <c r="L16" i="10"/>
  <c r="K16" i="10"/>
  <c r="J16" i="10"/>
  <c r="I16" i="10"/>
  <c r="E16" i="10"/>
  <c r="D16" i="10"/>
  <c r="H16" i="10" s="1"/>
  <c r="M15" i="10"/>
  <c r="L15" i="10"/>
  <c r="K15" i="10"/>
  <c r="J15" i="10"/>
  <c r="I15" i="10"/>
  <c r="E15" i="10"/>
  <c r="D15" i="10"/>
  <c r="H15" i="10" s="1"/>
  <c r="M14" i="10"/>
  <c r="L14" i="10"/>
  <c r="K14" i="10"/>
  <c r="J14" i="10"/>
  <c r="I14" i="10"/>
  <c r="E14" i="10"/>
  <c r="D14" i="10"/>
  <c r="H14" i="10" s="1"/>
  <c r="M13" i="10"/>
  <c r="L13" i="10"/>
  <c r="K13" i="10"/>
  <c r="J13" i="10"/>
  <c r="I13" i="10"/>
  <c r="E13" i="10"/>
  <c r="D13" i="10"/>
  <c r="H13" i="10" s="1"/>
  <c r="M12" i="10"/>
  <c r="L12" i="10"/>
  <c r="K12" i="10"/>
  <c r="J12" i="10"/>
  <c r="I12" i="10"/>
  <c r="E12" i="10"/>
  <c r="D12" i="10"/>
  <c r="H12" i="10" s="1"/>
  <c r="M11" i="10"/>
  <c r="L11" i="10"/>
  <c r="K11" i="10"/>
  <c r="J11" i="10"/>
  <c r="I11" i="10"/>
  <c r="E11" i="10"/>
  <c r="D11" i="10"/>
  <c r="H11" i="10" s="1"/>
  <c r="M9" i="10"/>
  <c r="L9" i="10"/>
  <c r="K9" i="10"/>
  <c r="J9" i="10"/>
  <c r="I9" i="10"/>
  <c r="E9" i="10"/>
  <c r="D9" i="10"/>
  <c r="M8" i="10"/>
  <c r="L8" i="10"/>
  <c r="K8" i="10"/>
  <c r="J8" i="10"/>
  <c r="I8" i="10"/>
  <c r="E8" i="10"/>
  <c r="D8" i="10"/>
  <c r="H8" i="10" s="1"/>
  <c r="M7" i="10"/>
  <c r="L7" i="10"/>
  <c r="K7" i="10"/>
  <c r="J7" i="10"/>
  <c r="I7" i="10"/>
  <c r="E7" i="10"/>
  <c r="D7" i="10"/>
  <c r="H7" i="10" s="1"/>
  <c r="M6" i="10"/>
  <c r="L6" i="10"/>
  <c r="K6" i="10"/>
  <c r="J6" i="10"/>
  <c r="I6" i="10"/>
  <c r="E6" i="10"/>
  <c r="D6" i="10"/>
  <c r="H6" i="10" s="1"/>
  <c r="M5" i="10"/>
  <c r="M23" i="10" s="1"/>
  <c r="L5" i="10"/>
  <c r="L23" i="10" s="1"/>
  <c r="L24" i="10" s="1"/>
  <c r="K5" i="10"/>
  <c r="K23" i="10" s="1"/>
  <c r="K24" i="10" s="1"/>
  <c r="J5" i="10"/>
  <c r="J23" i="10" s="1"/>
  <c r="I5" i="10"/>
  <c r="I23" i="10" s="1"/>
  <c r="E5" i="10"/>
  <c r="E23" i="10" s="1"/>
  <c r="D5" i="10"/>
  <c r="M4" i="10"/>
  <c r="M27" i="10" s="1"/>
  <c r="L4" i="10"/>
  <c r="L27" i="10" s="1"/>
  <c r="K4" i="10"/>
  <c r="K27" i="10" s="1"/>
  <c r="J4" i="10"/>
  <c r="J27" i="10" s="1"/>
  <c r="I4" i="10"/>
  <c r="I27" i="10" s="1"/>
  <c r="E4" i="10"/>
  <c r="E27" i="10" s="1"/>
  <c r="D4" i="10"/>
  <c r="H3" i="10"/>
  <c r="M2" i="10"/>
  <c r="M20" i="10" s="1"/>
  <c r="L2" i="10"/>
  <c r="L20" i="10" s="1"/>
  <c r="K2" i="10"/>
  <c r="K20" i="10" s="1"/>
  <c r="J2" i="10"/>
  <c r="J20" i="10" s="1"/>
  <c r="I2" i="10"/>
  <c r="E2" i="10"/>
  <c r="D2" i="10"/>
  <c r="M37" i="9"/>
  <c r="L37" i="9"/>
  <c r="K37" i="9"/>
  <c r="J37" i="9"/>
  <c r="I37" i="9"/>
  <c r="H37" i="9"/>
  <c r="E37" i="9"/>
  <c r="D37" i="9"/>
  <c r="M36" i="9"/>
  <c r="L36" i="9"/>
  <c r="K36" i="9"/>
  <c r="J36" i="9"/>
  <c r="I36" i="9"/>
  <c r="H36" i="9"/>
  <c r="E36" i="9"/>
  <c r="D36" i="9"/>
  <c r="M35" i="9"/>
  <c r="L35" i="9"/>
  <c r="K35" i="9"/>
  <c r="J35" i="9"/>
  <c r="I35" i="9"/>
  <c r="E35" i="9"/>
  <c r="D35" i="9"/>
  <c r="H35" i="9" s="1"/>
  <c r="M34" i="9"/>
  <c r="L34" i="9"/>
  <c r="K34" i="9"/>
  <c r="J34" i="9"/>
  <c r="I34" i="9"/>
  <c r="E34" i="9"/>
  <c r="D34" i="9"/>
  <c r="H34" i="9" s="1"/>
  <c r="M33" i="9"/>
  <c r="L33" i="9"/>
  <c r="K33" i="9"/>
  <c r="J33" i="9"/>
  <c r="I33" i="9"/>
  <c r="E33" i="9"/>
  <c r="D33" i="9"/>
  <c r="H33" i="9" s="1"/>
  <c r="M32" i="9"/>
  <c r="L32" i="9"/>
  <c r="K32" i="9"/>
  <c r="J32" i="9"/>
  <c r="I32" i="9"/>
  <c r="E32" i="9"/>
  <c r="D32" i="9"/>
  <c r="H32" i="9" s="1"/>
  <c r="M25" i="9"/>
  <c r="L25" i="9"/>
  <c r="K25" i="9"/>
  <c r="J25" i="9"/>
  <c r="I25" i="9"/>
  <c r="E25" i="9"/>
  <c r="D25" i="9"/>
  <c r="H25" i="9" s="1"/>
  <c r="H29" i="9" s="1"/>
  <c r="M21" i="9"/>
  <c r="L21" i="9"/>
  <c r="K21" i="9"/>
  <c r="J21" i="9"/>
  <c r="I21" i="9"/>
  <c r="E21" i="9"/>
  <c r="D21" i="9"/>
  <c r="M16" i="9"/>
  <c r="L16" i="9"/>
  <c r="K16" i="9"/>
  <c r="J16" i="9"/>
  <c r="I16" i="9"/>
  <c r="E16" i="9"/>
  <c r="D16" i="9"/>
  <c r="H16" i="9" s="1"/>
  <c r="M15" i="9"/>
  <c r="L15" i="9"/>
  <c r="K15" i="9"/>
  <c r="J15" i="9"/>
  <c r="I15" i="9"/>
  <c r="E15" i="9"/>
  <c r="D15" i="9"/>
  <c r="H15" i="9" s="1"/>
  <c r="M14" i="9"/>
  <c r="L14" i="9"/>
  <c r="K14" i="9"/>
  <c r="J14" i="9"/>
  <c r="I14" i="9"/>
  <c r="E14" i="9"/>
  <c r="D14" i="9"/>
  <c r="H14" i="9" s="1"/>
  <c r="M13" i="9"/>
  <c r="L13" i="9"/>
  <c r="K13" i="9"/>
  <c r="J13" i="9"/>
  <c r="I13" i="9"/>
  <c r="E13" i="9"/>
  <c r="D13" i="9"/>
  <c r="H13" i="9" s="1"/>
  <c r="M12" i="9"/>
  <c r="L12" i="9"/>
  <c r="K12" i="9"/>
  <c r="J12" i="9"/>
  <c r="I12" i="9"/>
  <c r="E12" i="9"/>
  <c r="D12" i="9"/>
  <c r="H12" i="9" s="1"/>
  <c r="M11" i="9"/>
  <c r="L11" i="9"/>
  <c r="K11" i="9"/>
  <c r="J11" i="9"/>
  <c r="I11" i="9"/>
  <c r="E11" i="9"/>
  <c r="D11" i="9"/>
  <c r="H11" i="9" s="1"/>
  <c r="M9" i="9"/>
  <c r="L9" i="9"/>
  <c r="K9" i="9"/>
  <c r="J9" i="9"/>
  <c r="I9" i="9"/>
  <c r="E9" i="9"/>
  <c r="D9" i="9"/>
  <c r="M8" i="9"/>
  <c r="L8" i="9"/>
  <c r="K8" i="9"/>
  <c r="J8" i="9"/>
  <c r="I8" i="9"/>
  <c r="E8" i="9"/>
  <c r="D8" i="9"/>
  <c r="H8" i="9" s="1"/>
  <c r="M7" i="9"/>
  <c r="L7" i="9"/>
  <c r="K7" i="9"/>
  <c r="J7" i="9"/>
  <c r="I7" i="9"/>
  <c r="E7" i="9"/>
  <c r="D7" i="9"/>
  <c r="H7" i="9" s="1"/>
  <c r="M6" i="9"/>
  <c r="L6" i="9"/>
  <c r="K6" i="9"/>
  <c r="J6" i="9"/>
  <c r="I6" i="9"/>
  <c r="E6" i="9"/>
  <c r="D6" i="9"/>
  <c r="H6" i="9" s="1"/>
  <c r="M5" i="9"/>
  <c r="M23" i="9" s="1"/>
  <c r="L5" i="9"/>
  <c r="L23" i="9" s="1"/>
  <c r="L24" i="9" s="1"/>
  <c r="K5" i="9"/>
  <c r="K23" i="9" s="1"/>
  <c r="K24" i="9" s="1"/>
  <c r="J5" i="9"/>
  <c r="J23" i="9" s="1"/>
  <c r="I5" i="9"/>
  <c r="I23" i="9" s="1"/>
  <c r="E5" i="9"/>
  <c r="E23" i="9" s="1"/>
  <c r="D5" i="9"/>
  <c r="M4" i="9"/>
  <c r="M27" i="9" s="1"/>
  <c r="L4" i="9"/>
  <c r="L27" i="9" s="1"/>
  <c r="K4" i="9"/>
  <c r="K27" i="9" s="1"/>
  <c r="J4" i="9"/>
  <c r="J27" i="9" s="1"/>
  <c r="I4" i="9"/>
  <c r="I27" i="9" s="1"/>
  <c r="E4" i="9"/>
  <c r="E27" i="9" s="1"/>
  <c r="D4" i="9"/>
  <c r="H3" i="9"/>
  <c r="M2" i="9"/>
  <c r="M20" i="9" s="1"/>
  <c r="L2" i="9"/>
  <c r="L20" i="9" s="1"/>
  <c r="K2" i="9"/>
  <c r="K20" i="9" s="1"/>
  <c r="J2" i="9"/>
  <c r="J20" i="9" s="1"/>
  <c r="I2" i="9"/>
  <c r="I20" i="9" s="1"/>
  <c r="E2" i="9"/>
  <c r="D2" i="9"/>
  <c r="M37" i="8"/>
  <c r="L37" i="8"/>
  <c r="K37" i="8"/>
  <c r="J37" i="8"/>
  <c r="I37" i="8"/>
  <c r="H37" i="8"/>
  <c r="E37" i="8"/>
  <c r="D37" i="8"/>
  <c r="M36" i="8"/>
  <c r="L36" i="8"/>
  <c r="K36" i="8"/>
  <c r="J36" i="8"/>
  <c r="I36" i="8"/>
  <c r="H36" i="8"/>
  <c r="E36" i="8"/>
  <c r="D36" i="8"/>
  <c r="M35" i="8"/>
  <c r="L35" i="8"/>
  <c r="K35" i="8"/>
  <c r="J35" i="8"/>
  <c r="I35" i="8"/>
  <c r="E35" i="8"/>
  <c r="D35" i="8"/>
  <c r="H35" i="8" s="1"/>
  <c r="M34" i="8"/>
  <c r="L34" i="8"/>
  <c r="K34" i="8"/>
  <c r="J34" i="8"/>
  <c r="I34" i="8"/>
  <c r="E34" i="8"/>
  <c r="D34" i="8"/>
  <c r="H34" i="8" s="1"/>
  <c r="M33" i="8"/>
  <c r="L33" i="8"/>
  <c r="K33" i="8"/>
  <c r="J33" i="8"/>
  <c r="I33" i="8"/>
  <c r="E33" i="8"/>
  <c r="D33" i="8"/>
  <c r="H33" i="8" s="1"/>
  <c r="M32" i="8"/>
  <c r="L32" i="8"/>
  <c r="K32" i="8"/>
  <c r="J32" i="8"/>
  <c r="I32" i="8"/>
  <c r="E32" i="8"/>
  <c r="D32" i="8"/>
  <c r="H32" i="8" s="1"/>
  <c r="M25" i="8"/>
  <c r="L25" i="8"/>
  <c r="K25" i="8"/>
  <c r="J25" i="8"/>
  <c r="I25" i="8"/>
  <c r="E25" i="8"/>
  <c r="D25" i="8"/>
  <c r="H25" i="8" s="1"/>
  <c r="H29" i="8" s="1"/>
  <c r="M21" i="8"/>
  <c r="L21" i="8"/>
  <c r="K21" i="8"/>
  <c r="J21" i="8"/>
  <c r="I21" i="8"/>
  <c r="E21" i="8"/>
  <c r="D21" i="8"/>
  <c r="M16" i="8"/>
  <c r="L16" i="8"/>
  <c r="K16" i="8"/>
  <c r="J16" i="8"/>
  <c r="I16" i="8"/>
  <c r="E16" i="8"/>
  <c r="D16" i="8"/>
  <c r="H16" i="8" s="1"/>
  <c r="M15" i="8"/>
  <c r="L15" i="8"/>
  <c r="K15" i="8"/>
  <c r="J15" i="8"/>
  <c r="I15" i="8"/>
  <c r="E15" i="8"/>
  <c r="D15" i="8"/>
  <c r="H15" i="8" s="1"/>
  <c r="M14" i="8"/>
  <c r="L14" i="8"/>
  <c r="K14" i="8"/>
  <c r="J14" i="8"/>
  <c r="I14" i="8"/>
  <c r="E14" i="8"/>
  <c r="D14" i="8"/>
  <c r="H14" i="8" s="1"/>
  <c r="M13" i="8"/>
  <c r="L13" i="8"/>
  <c r="K13" i="8"/>
  <c r="J13" i="8"/>
  <c r="I13" i="8"/>
  <c r="E13" i="8"/>
  <c r="D13" i="8"/>
  <c r="H13" i="8" s="1"/>
  <c r="M12" i="8"/>
  <c r="L12" i="8"/>
  <c r="K12" i="8"/>
  <c r="J12" i="8"/>
  <c r="I12" i="8"/>
  <c r="E12" i="8"/>
  <c r="D12" i="8"/>
  <c r="H12" i="8" s="1"/>
  <c r="M11" i="8"/>
  <c r="L11" i="8"/>
  <c r="K11" i="8"/>
  <c r="J11" i="8"/>
  <c r="I11" i="8"/>
  <c r="E11" i="8"/>
  <c r="D11" i="8"/>
  <c r="H11" i="8" s="1"/>
  <c r="M9" i="8"/>
  <c r="L9" i="8"/>
  <c r="K9" i="8"/>
  <c r="J9" i="8"/>
  <c r="I9" i="8"/>
  <c r="E9" i="8"/>
  <c r="D9" i="8"/>
  <c r="M8" i="8"/>
  <c r="L8" i="8"/>
  <c r="K8" i="8"/>
  <c r="J8" i="8"/>
  <c r="I8" i="8"/>
  <c r="E8" i="8"/>
  <c r="D8" i="8"/>
  <c r="H8" i="8" s="1"/>
  <c r="M7" i="8"/>
  <c r="L7" i="8"/>
  <c r="K7" i="8"/>
  <c r="J7" i="8"/>
  <c r="I7" i="8"/>
  <c r="E7" i="8"/>
  <c r="D7" i="8"/>
  <c r="H7" i="8" s="1"/>
  <c r="M6" i="8"/>
  <c r="L6" i="8"/>
  <c r="K6" i="8"/>
  <c r="J6" i="8"/>
  <c r="I6" i="8"/>
  <c r="E6" i="8"/>
  <c r="D6" i="8"/>
  <c r="H6" i="8" s="1"/>
  <c r="M5" i="8"/>
  <c r="M23" i="8" s="1"/>
  <c r="L5" i="8"/>
  <c r="L23" i="8" s="1"/>
  <c r="L24" i="8" s="1"/>
  <c r="K5" i="8"/>
  <c r="K23" i="8" s="1"/>
  <c r="K24" i="8" s="1"/>
  <c r="J5" i="8"/>
  <c r="J23" i="8" s="1"/>
  <c r="I5" i="8"/>
  <c r="I23" i="8" s="1"/>
  <c r="E5" i="8"/>
  <c r="E23" i="8" s="1"/>
  <c r="D5" i="8"/>
  <c r="M4" i="8"/>
  <c r="M27" i="8" s="1"/>
  <c r="L4" i="8"/>
  <c r="L27" i="8" s="1"/>
  <c r="K4" i="8"/>
  <c r="K27" i="8" s="1"/>
  <c r="J4" i="8"/>
  <c r="J27" i="8" s="1"/>
  <c r="I4" i="8"/>
  <c r="I27" i="8" s="1"/>
  <c r="E4" i="8"/>
  <c r="E27" i="8" s="1"/>
  <c r="D4" i="8"/>
  <c r="H3" i="8"/>
  <c r="M2" i="8"/>
  <c r="M20" i="8" s="1"/>
  <c r="L2" i="8"/>
  <c r="L20" i="8" s="1"/>
  <c r="K2" i="8"/>
  <c r="K20" i="8" s="1"/>
  <c r="J2" i="8"/>
  <c r="J20" i="8" s="1"/>
  <c r="I2" i="8"/>
  <c r="I20" i="8" s="1"/>
  <c r="E2" i="8"/>
  <c r="D2" i="8"/>
  <c r="H2" i="8" s="1"/>
  <c r="M37" i="7"/>
  <c r="L37" i="7"/>
  <c r="K37" i="7"/>
  <c r="J37" i="7"/>
  <c r="I37" i="7"/>
  <c r="H37" i="7"/>
  <c r="E37" i="7"/>
  <c r="D37" i="7"/>
  <c r="M36" i="7"/>
  <c r="L36" i="7"/>
  <c r="K36" i="7"/>
  <c r="J36" i="7"/>
  <c r="I36" i="7"/>
  <c r="H36" i="7"/>
  <c r="E36" i="7"/>
  <c r="D36" i="7"/>
  <c r="M35" i="7"/>
  <c r="L35" i="7"/>
  <c r="K35" i="7"/>
  <c r="J35" i="7"/>
  <c r="I35" i="7"/>
  <c r="E35" i="7"/>
  <c r="D35" i="7"/>
  <c r="H35" i="7" s="1"/>
  <c r="M34" i="7"/>
  <c r="L34" i="7"/>
  <c r="K34" i="7"/>
  <c r="J34" i="7"/>
  <c r="I34" i="7"/>
  <c r="E34" i="7"/>
  <c r="D34" i="7"/>
  <c r="H34" i="7" s="1"/>
  <c r="M33" i="7"/>
  <c r="L33" i="7"/>
  <c r="K33" i="7"/>
  <c r="J33" i="7"/>
  <c r="I33" i="7"/>
  <c r="E33" i="7"/>
  <c r="D33" i="7"/>
  <c r="H33" i="7" s="1"/>
  <c r="M32" i="7"/>
  <c r="L32" i="7"/>
  <c r="K32" i="7"/>
  <c r="J32" i="7"/>
  <c r="I32" i="7"/>
  <c r="E32" i="7"/>
  <c r="D32" i="7"/>
  <c r="H32" i="7" s="1"/>
  <c r="M25" i="7"/>
  <c r="L25" i="7"/>
  <c r="K25" i="7"/>
  <c r="J25" i="7"/>
  <c r="I25" i="7"/>
  <c r="E25" i="7"/>
  <c r="D25" i="7"/>
  <c r="H25" i="7" s="1"/>
  <c r="H29" i="7" s="1"/>
  <c r="M21" i="7"/>
  <c r="L21" i="7"/>
  <c r="K21" i="7"/>
  <c r="J21" i="7"/>
  <c r="I21" i="7"/>
  <c r="E21" i="7"/>
  <c r="D21" i="7"/>
  <c r="M16" i="7"/>
  <c r="L16" i="7"/>
  <c r="K16" i="7"/>
  <c r="J16" i="7"/>
  <c r="I16" i="7"/>
  <c r="E16" i="7"/>
  <c r="D16" i="7"/>
  <c r="H16" i="7" s="1"/>
  <c r="M15" i="7"/>
  <c r="L15" i="7"/>
  <c r="K15" i="7"/>
  <c r="J15" i="7"/>
  <c r="I15" i="7"/>
  <c r="E15" i="7"/>
  <c r="D15" i="7"/>
  <c r="H15" i="7" s="1"/>
  <c r="M14" i="7"/>
  <c r="L14" i="7"/>
  <c r="K14" i="7"/>
  <c r="J14" i="7"/>
  <c r="I14" i="7"/>
  <c r="E14" i="7"/>
  <c r="D14" i="7"/>
  <c r="H14" i="7" s="1"/>
  <c r="M13" i="7"/>
  <c r="L13" i="7"/>
  <c r="K13" i="7"/>
  <c r="J13" i="7"/>
  <c r="I13" i="7"/>
  <c r="E13" i="7"/>
  <c r="D13" i="7"/>
  <c r="H13" i="7" s="1"/>
  <c r="M12" i="7"/>
  <c r="L12" i="7"/>
  <c r="K12" i="7"/>
  <c r="J12" i="7"/>
  <c r="I12" i="7"/>
  <c r="E12" i="7"/>
  <c r="D12" i="7"/>
  <c r="H12" i="7" s="1"/>
  <c r="M11" i="7"/>
  <c r="L11" i="7"/>
  <c r="K11" i="7"/>
  <c r="J11" i="7"/>
  <c r="I11" i="7"/>
  <c r="E11" i="7"/>
  <c r="D11" i="7"/>
  <c r="H11" i="7" s="1"/>
  <c r="M9" i="7"/>
  <c r="L9" i="7"/>
  <c r="K9" i="7"/>
  <c r="J9" i="7"/>
  <c r="I9" i="7"/>
  <c r="E9" i="7"/>
  <c r="D9" i="7"/>
  <c r="M8" i="7"/>
  <c r="L8" i="7"/>
  <c r="K8" i="7"/>
  <c r="J8" i="7"/>
  <c r="I8" i="7"/>
  <c r="E8" i="7"/>
  <c r="D8" i="7"/>
  <c r="H8" i="7" s="1"/>
  <c r="M7" i="7"/>
  <c r="L7" i="7"/>
  <c r="K7" i="7"/>
  <c r="J7" i="7"/>
  <c r="I7" i="7"/>
  <c r="E7" i="7"/>
  <c r="D7" i="7"/>
  <c r="H7" i="7" s="1"/>
  <c r="M6" i="7"/>
  <c r="L6" i="7"/>
  <c r="K6" i="7"/>
  <c r="J6" i="7"/>
  <c r="I6" i="7"/>
  <c r="E6" i="7"/>
  <c r="D6" i="7"/>
  <c r="H6" i="7" s="1"/>
  <c r="M5" i="7"/>
  <c r="M23" i="7" s="1"/>
  <c r="L5" i="7"/>
  <c r="L23" i="7" s="1"/>
  <c r="L24" i="7" s="1"/>
  <c r="K5" i="7"/>
  <c r="K23" i="7" s="1"/>
  <c r="K24" i="7" s="1"/>
  <c r="J5" i="7"/>
  <c r="J23" i="7" s="1"/>
  <c r="I5" i="7"/>
  <c r="I23" i="7" s="1"/>
  <c r="E5" i="7"/>
  <c r="E23" i="7" s="1"/>
  <c r="D5" i="7"/>
  <c r="M4" i="7"/>
  <c r="M27" i="7" s="1"/>
  <c r="L4" i="7"/>
  <c r="L27" i="7" s="1"/>
  <c r="K4" i="7"/>
  <c r="K27" i="7" s="1"/>
  <c r="J4" i="7"/>
  <c r="J27" i="7" s="1"/>
  <c r="I4" i="7"/>
  <c r="I27" i="7" s="1"/>
  <c r="E4" i="7"/>
  <c r="E27" i="7" s="1"/>
  <c r="D4" i="7"/>
  <c r="H3" i="7"/>
  <c r="M2" i="7"/>
  <c r="M20" i="7" s="1"/>
  <c r="L2" i="7"/>
  <c r="L20" i="7" s="1"/>
  <c r="K2" i="7"/>
  <c r="K20" i="7" s="1"/>
  <c r="J2" i="7"/>
  <c r="J20" i="7" s="1"/>
  <c r="I2" i="7"/>
  <c r="I20" i="7" s="1"/>
  <c r="E2" i="7"/>
  <c r="D2" i="7"/>
  <c r="M37" i="6"/>
  <c r="L37" i="6"/>
  <c r="K37" i="6"/>
  <c r="J37" i="6"/>
  <c r="I37" i="6"/>
  <c r="H37" i="6"/>
  <c r="E37" i="6"/>
  <c r="D37" i="6"/>
  <c r="M36" i="6"/>
  <c r="L36" i="6"/>
  <c r="K36" i="6"/>
  <c r="J36" i="6"/>
  <c r="I36" i="6"/>
  <c r="H36" i="6"/>
  <c r="E36" i="6"/>
  <c r="D36" i="6"/>
  <c r="M35" i="6"/>
  <c r="L35" i="6"/>
  <c r="K35" i="6"/>
  <c r="J35" i="6"/>
  <c r="I35" i="6"/>
  <c r="E35" i="6"/>
  <c r="D35" i="6"/>
  <c r="H35" i="6" s="1"/>
  <c r="M34" i="6"/>
  <c r="L34" i="6"/>
  <c r="K34" i="6"/>
  <c r="J34" i="6"/>
  <c r="I34" i="6"/>
  <c r="E34" i="6"/>
  <c r="D34" i="6"/>
  <c r="H34" i="6" s="1"/>
  <c r="M33" i="6"/>
  <c r="L33" i="6"/>
  <c r="K33" i="6"/>
  <c r="J33" i="6"/>
  <c r="I33" i="6"/>
  <c r="E33" i="6"/>
  <c r="D33" i="6"/>
  <c r="H33" i="6" s="1"/>
  <c r="M32" i="6"/>
  <c r="L32" i="6"/>
  <c r="K32" i="6"/>
  <c r="J32" i="6"/>
  <c r="I32" i="6"/>
  <c r="E32" i="6"/>
  <c r="D32" i="6"/>
  <c r="H32" i="6" s="1"/>
  <c r="M25" i="6"/>
  <c r="L25" i="6"/>
  <c r="K25" i="6"/>
  <c r="J25" i="6"/>
  <c r="I25" i="6"/>
  <c r="E25" i="6"/>
  <c r="D25" i="6"/>
  <c r="H25" i="6" s="1"/>
  <c r="H29" i="6" s="1"/>
  <c r="M21" i="6"/>
  <c r="L21" i="6"/>
  <c r="K21" i="6"/>
  <c r="J21" i="6"/>
  <c r="I21" i="6"/>
  <c r="E21" i="6"/>
  <c r="D21" i="6"/>
  <c r="M16" i="6"/>
  <c r="L16" i="6"/>
  <c r="K16" i="6"/>
  <c r="J16" i="6"/>
  <c r="I16" i="6"/>
  <c r="E16" i="6"/>
  <c r="D16" i="6"/>
  <c r="H16" i="6" s="1"/>
  <c r="M15" i="6"/>
  <c r="L15" i="6"/>
  <c r="K15" i="6"/>
  <c r="J15" i="6"/>
  <c r="I15" i="6"/>
  <c r="E15" i="6"/>
  <c r="D15" i="6"/>
  <c r="H15" i="6" s="1"/>
  <c r="M14" i="6"/>
  <c r="L14" i="6"/>
  <c r="K14" i="6"/>
  <c r="J14" i="6"/>
  <c r="I14" i="6"/>
  <c r="E14" i="6"/>
  <c r="D14" i="6"/>
  <c r="H14" i="6" s="1"/>
  <c r="M13" i="6"/>
  <c r="L13" i="6"/>
  <c r="K13" i="6"/>
  <c r="J13" i="6"/>
  <c r="I13" i="6"/>
  <c r="E13" i="6"/>
  <c r="D13" i="6"/>
  <c r="H13" i="6" s="1"/>
  <c r="M12" i="6"/>
  <c r="L12" i="6"/>
  <c r="K12" i="6"/>
  <c r="J12" i="6"/>
  <c r="I12" i="6"/>
  <c r="E12" i="6"/>
  <c r="D12" i="6"/>
  <c r="H12" i="6" s="1"/>
  <c r="M11" i="6"/>
  <c r="L11" i="6"/>
  <c r="K11" i="6"/>
  <c r="J11" i="6"/>
  <c r="I11" i="6"/>
  <c r="E11" i="6"/>
  <c r="D11" i="6"/>
  <c r="H11" i="6" s="1"/>
  <c r="M9" i="6"/>
  <c r="L9" i="6"/>
  <c r="K9" i="6"/>
  <c r="J9" i="6"/>
  <c r="I9" i="6"/>
  <c r="E9" i="6"/>
  <c r="D9" i="6"/>
  <c r="M8" i="6"/>
  <c r="L8" i="6"/>
  <c r="K8" i="6"/>
  <c r="J8" i="6"/>
  <c r="I8" i="6"/>
  <c r="E8" i="6"/>
  <c r="D8" i="6"/>
  <c r="H8" i="6" s="1"/>
  <c r="M7" i="6"/>
  <c r="L7" i="6"/>
  <c r="K7" i="6"/>
  <c r="J7" i="6"/>
  <c r="I7" i="6"/>
  <c r="E7" i="6"/>
  <c r="D7" i="6"/>
  <c r="H7" i="6" s="1"/>
  <c r="M6" i="6"/>
  <c r="L6" i="6"/>
  <c r="K6" i="6"/>
  <c r="J6" i="6"/>
  <c r="I6" i="6"/>
  <c r="E6" i="6"/>
  <c r="D6" i="6"/>
  <c r="H6" i="6" s="1"/>
  <c r="M5" i="6"/>
  <c r="M23" i="6" s="1"/>
  <c r="L5" i="6"/>
  <c r="L23" i="6" s="1"/>
  <c r="L24" i="6" s="1"/>
  <c r="K5" i="6"/>
  <c r="K23" i="6" s="1"/>
  <c r="K24" i="6" s="1"/>
  <c r="J5" i="6"/>
  <c r="J23" i="6" s="1"/>
  <c r="I5" i="6"/>
  <c r="I23" i="6" s="1"/>
  <c r="E5" i="6"/>
  <c r="E23" i="6" s="1"/>
  <c r="D5" i="6"/>
  <c r="M4" i="6"/>
  <c r="M27" i="6" s="1"/>
  <c r="L4" i="6"/>
  <c r="L27" i="6" s="1"/>
  <c r="K4" i="6"/>
  <c r="K27" i="6" s="1"/>
  <c r="J4" i="6"/>
  <c r="J27" i="6" s="1"/>
  <c r="I4" i="6"/>
  <c r="I27" i="6" s="1"/>
  <c r="E4" i="6"/>
  <c r="E27" i="6" s="1"/>
  <c r="D4" i="6"/>
  <c r="H3" i="6"/>
  <c r="M2" i="6"/>
  <c r="M20" i="6" s="1"/>
  <c r="L2" i="6"/>
  <c r="L20" i="6" s="1"/>
  <c r="K2" i="6"/>
  <c r="K20" i="6" s="1"/>
  <c r="J2" i="6"/>
  <c r="J20" i="6" s="1"/>
  <c r="I2" i="6"/>
  <c r="E2" i="6"/>
  <c r="D2" i="6"/>
  <c r="H2" i="6" s="1"/>
  <c r="M37" i="5"/>
  <c r="L37" i="5"/>
  <c r="K37" i="5"/>
  <c r="J37" i="5"/>
  <c r="I37" i="5"/>
  <c r="H37" i="5"/>
  <c r="E37" i="5"/>
  <c r="D37" i="5"/>
  <c r="M36" i="5"/>
  <c r="L36" i="5"/>
  <c r="K36" i="5"/>
  <c r="J36" i="5"/>
  <c r="I36" i="5"/>
  <c r="H36" i="5"/>
  <c r="E36" i="5"/>
  <c r="D36" i="5"/>
  <c r="M35" i="5"/>
  <c r="L35" i="5"/>
  <c r="K35" i="5"/>
  <c r="J35" i="5"/>
  <c r="I35" i="5"/>
  <c r="E35" i="5"/>
  <c r="D35" i="5"/>
  <c r="H35" i="5" s="1"/>
  <c r="M34" i="5"/>
  <c r="L34" i="5"/>
  <c r="K34" i="5"/>
  <c r="J34" i="5"/>
  <c r="I34" i="5"/>
  <c r="E34" i="5"/>
  <c r="D34" i="5"/>
  <c r="H34" i="5" s="1"/>
  <c r="M33" i="5"/>
  <c r="L33" i="5"/>
  <c r="K33" i="5"/>
  <c r="J33" i="5"/>
  <c r="I33" i="5"/>
  <c r="E33" i="5"/>
  <c r="D33" i="5"/>
  <c r="H33" i="5" s="1"/>
  <c r="M32" i="5"/>
  <c r="L32" i="5"/>
  <c r="K32" i="5"/>
  <c r="J32" i="5"/>
  <c r="I32" i="5"/>
  <c r="E32" i="5"/>
  <c r="D32" i="5"/>
  <c r="H32" i="5" s="1"/>
  <c r="M25" i="5"/>
  <c r="L25" i="5"/>
  <c r="K25" i="5"/>
  <c r="J25" i="5"/>
  <c r="I25" i="5"/>
  <c r="E25" i="5"/>
  <c r="D25" i="5"/>
  <c r="H25" i="5" s="1"/>
  <c r="H29" i="5" s="1"/>
  <c r="M21" i="5"/>
  <c r="L21" i="5"/>
  <c r="K21" i="5"/>
  <c r="J21" i="5"/>
  <c r="I21" i="5"/>
  <c r="E21" i="5"/>
  <c r="D21" i="5"/>
  <c r="M16" i="5"/>
  <c r="L16" i="5"/>
  <c r="K16" i="5"/>
  <c r="J16" i="5"/>
  <c r="I16" i="5"/>
  <c r="E16" i="5"/>
  <c r="D16" i="5"/>
  <c r="H16" i="5" s="1"/>
  <c r="M15" i="5"/>
  <c r="L15" i="5"/>
  <c r="K15" i="5"/>
  <c r="J15" i="5"/>
  <c r="I15" i="5"/>
  <c r="E15" i="5"/>
  <c r="D15" i="5"/>
  <c r="H15" i="5" s="1"/>
  <c r="M14" i="5"/>
  <c r="L14" i="5"/>
  <c r="K14" i="5"/>
  <c r="J14" i="5"/>
  <c r="I14" i="5"/>
  <c r="E14" i="5"/>
  <c r="D14" i="5"/>
  <c r="H14" i="5" s="1"/>
  <c r="M13" i="5"/>
  <c r="L13" i="5"/>
  <c r="K13" i="5"/>
  <c r="J13" i="5"/>
  <c r="I13" i="5"/>
  <c r="E13" i="5"/>
  <c r="D13" i="5"/>
  <c r="H13" i="5" s="1"/>
  <c r="M12" i="5"/>
  <c r="L12" i="5"/>
  <c r="K12" i="5"/>
  <c r="J12" i="5"/>
  <c r="I12" i="5"/>
  <c r="E12" i="5"/>
  <c r="D12" i="5"/>
  <c r="H12" i="5" s="1"/>
  <c r="M11" i="5"/>
  <c r="L11" i="5"/>
  <c r="K11" i="5"/>
  <c r="J11" i="5"/>
  <c r="I11" i="5"/>
  <c r="E11" i="5"/>
  <c r="D11" i="5"/>
  <c r="H11" i="5" s="1"/>
  <c r="M9" i="5"/>
  <c r="L9" i="5"/>
  <c r="K9" i="5"/>
  <c r="J9" i="5"/>
  <c r="I9" i="5"/>
  <c r="E9" i="5"/>
  <c r="D9" i="5"/>
  <c r="M8" i="5"/>
  <c r="L8" i="5"/>
  <c r="K8" i="5"/>
  <c r="J8" i="5"/>
  <c r="I8" i="5"/>
  <c r="E8" i="5"/>
  <c r="D8" i="5"/>
  <c r="H8" i="5" s="1"/>
  <c r="M7" i="5"/>
  <c r="L7" i="5"/>
  <c r="K7" i="5"/>
  <c r="J7" i="5"/>
  <c r="I7" i="5"/>
  <c r="E7" i="5"/>
  <c r="D7" i="5"/>
  <c r="H7" i="5" s="1"/>
  <c r="M6" i="5"/>
  <c r="L6" i="5"/>
  <c r="K6" i="5"/>
  <c r="J6" i="5"/>
  <c r="I6" i="5"/>
  <c r="E6" i="5"/>
  <c r="D6" i="5"/>
  <c r="H6" i="5" s="1"/>
  <c r="M5" i="5"/>
  <c r="M23" i="5" s="1"/>
  <c r="L5" i="5"/>
  <c r="L23" i="5" s="1"/>
  <c r="L24" i="5" s="1"/>
  <c r="K5" i="5"/>
  <c r="K23" i="5" s="1"/>
  <c r="K24" i="5" s="1"/>
  <c r="J5" i="5"/>
  <c r="J23" i="5" s="1"/>
  <c r="I5" i="5"/>
  <c r="I23" i="5" s="1"/>
  <c r="E5" i="5"/>
  <c r="E23" i="5" s="1"/>
  <c r="D5" i="5"/>
  <c r="M4" i="5"/>
  <c r="M27" i="5" s="1"/>
  <c r="L4" i="5"/>
  <c r="L27" i="5" s="1"/>
  <c r="K4" i="5"/>
  <c r="K27" i="5" s="1"/>
  <c r="J4" i="5"/>
  <c r="J27" i="5" s="1"/>
  <c r="I4" i="5"/>
  <c r="I27" i="5" s="1"/>
  <c r="E4" i="5"/>
  <c r="E27" i="5" s="1"/>
  <c r="D4" i="5"/>
  <c r="H3" i="5"/>
  <c r="M2" i="5"/>
  <c r="M20" i="5" s="1"/>
  <c r="L2" i="5"/>
  <c r="L20" i="5" s="1"/>
  <c r="K2" i="5"/>
  <c r="K20" i="5" s="1"/>
  <c r="J2" i="5"/>
  <c r="J20" i="5" s="1"/>
  <c r="I2" i="5"/>
  <c r="I20" i="5" s="1"/>
  <c r="E2" i="5"/>
  <c r="E20" i="5" s="1"/>
  <c r="D2" i="5"/>
  <c r="H2" i="5" s="1"/>
  <c r="M37" i="4"/>
  <c r="L37" i="4"/>
  <c r="K37" i="4"/>
  <c r="J37" i="4"/>
  <c r="I37" i="4"/>
  <c r="H37" i="4"/>
  <c r="E37" i="4"/>
  <c r="D37" i="4"/>
  <c r="M36" i="4"/>
  <c r="L36" i="4"/>
  <c r="K36" i="4"/>
  <c r="J36" i="4"/>
  <c r="I36" i="4"/>
  <c r="H36" i="4"/>
  <c r="E36" i="4"/>
  <c r="D36" i="4"/>
  <c r="M35" i="4"/>
  <c r="L35" i="4"/>
  <c r="K35" i="4"/>
  <c r="J35" i="4"/>
  <c r="I35" i="4"/>
  <c r="E35" i="4"/>
  <c r="D35" i="4"/>
  <c r="H35" i="4" s="1"/>
  <c r="M34" i="4"/>
  <c r="L34" i="4"/>
  <c r="K34" i="4"/>
  <c r="J34" i="4"/>
  <c r="I34" i="4"/>
  <c r="E34" i="4"/>
  <c r="D34" i="4"/>
  <c r="H34" i="4" s="1"/>
  <c r="M33" i="4"/>
  <c r="L33" i="4"/>
  <c r="K33" i="4"/>
  <c r="J33" i="4"/>
  <c r="I33" i="4"/>
  <c r="E33" i="4"/>
  <c r="D33" i="4"/>
  <c r="H33" i="4" s="1"/>
  <c r="M32" i="4"/>
  <c r="L32" i="4"/>
  <c r="K32" i="4"/>
  <c r="J32" i="4"/>
  <c r="I32" i="4"/>
  <c r="E32" i="4"/>
  <c r="D32" i="4"/>
  <c r="H32" i="4" s="1"/>
  <c r="M25" i="4"/>
  <c r="L25" i="4"/>
  <c r="K25" i="4"/>
  <c r="J25" i="4"/>
  <c r="I25" i="4"/>
  <c r="E25" i="4"/>
  <c r="D25" i="4"/>
  <c r="H25" i="4" s="1"/>
  <c r="H29" i="4" s="1"/>
  <c r="M21" i="4"/>
  <c r="L21" i="4"/>
  <c r="K21" i="4"/>
  <c r="J21" i="4"/>
  <c r="I21" i="4"/>
  <c r="E21" i="4"/>
  <c r="D21" i="4"/>
  <c r="M16" i="4"/>
  <c r="L16" i="4"/>
  <c r="K16" i="4"/>
  <c r="J16" i="4"/>
  <c r="I16" i="4"/>
  <c r="E16" i="4"/>
  <c r="D16" i="4"/>
  <c r="H16" i="4" s="1"/>
  <c r="M15" i="4"/>
  <c r="L15" i="4"/>
  <c r="K15" i="4"/>
  <c r="J15" i="4"/>
  <c r="I15" i="4"/>
  <c r="E15" i="4"/>
  <c r="D15" i="4"/>
  <c r="H15" i="4" s="1"/>
  <c r="M14" i="4"/>
  <c r="L14" i="4"/>
  <c r="K14" i="4"/>
  <c r="J14" i="4"/>
  <c r="I14" i="4"/>
  <c r="E14" i="4"/>
  <c r="D14" i="4"/>
  <c r="H14" i="4" s="1"/>
  <c r="M13" i="4"/>
  <c r="L13" i="4"/>
  <c r="K13" i="4"/>
  <c r="J13" i="4"/>
  <c r="I13" i="4"/>
  <c r="E13" i="4"/>
  <c r="D13" i="4"/>
  <c r="H13" i="4" s="1"/>
  <c r="M12" i="4"/>
  <c r="L12" i="4"/>
  <c r="K12" i="4"/>
  <c r="J12" i="4"/>
  <c r="I12" i="4"/>
  <c r="E12" i="4"/>
  <c r="D12" i="4"/>
  <c r="H12" i="4" s="1"/>
  <c r="M11" i="4"/>
  <c r="L11" i="4"/>
  <c r="K11" i="4"/>
  <c r="J11" i="4"/>
  <c r="I11" i="4"/>
  <c r="E11" i="4"/>
  <c r="D11" i="4"/>
  <c r="H11" i="4" s="1"/>
  <c r="M9" i="4"/>
  <c r="L9" i="4"/>
  <c r="K9" i="4"/>
  <c r="J9" i="4"/>
  <c r="I9" i="4"/>
  <c r="E9" i="4"/>
  <c r="D9" i="4"/>
  <c r="M8" i="4"/>
  <c r="L8" i="4"/>
  <c r="K8" i="4"/>
  <c r="J8" i="4"/>
  <c r="I8" i="4"/>
  <c r="E8" i="4"/>
  <c r="D8" i="4"/>
  <c r="H8" i="4" s="1"/>
  <c r="M7" i="4"/>
  <c r="L7" i="4"/>
  <c r="K7" i="4"/>
  <c r="J7" i="4"/>
  <c r="I7" i="4"/>
  <c r="E7" i="4"/>
  <c r="D7" i="4"/>
  <c r="H7" i="4" s="1"/>
  <c r="M6" i="4"/>
  <c r="L6" i="4"/>
  <c r="K6" i="4"/>
  <c r="J6" i="4"/>
  <c r="I6" i="4"/>
  <c r="E6" i="4"/>
  <c r="D6" i="4"/>
  <c r="H6" i="4" s="1"/>
  <c r="M5" i="4"/>
  <c r="M23" i="4" s="1"/>
  <c r="L5" i="4"/>
  <c r="L23" i="4" s="1"/>
  <c r="L24" i="4" s="1"/>
  <c r="K5" i="4"/>
  <c r="K23" i="4" s="1"/>
  <c r="K24" i="4" s="1"/>
  <c r="J5" i="4"/>
  <c r="J23" i="4" s="1"/>
  <c r="I5" i="4"/>
  <c r="I23" i="4" s="1"/>
  <c r="E5" i="4"/>
  <c r="E23" i="4" s="1"/>
  <c r="D5" i="4"/>
  <c r="M4" i="4"/>
  <c r="M27" i="4" s="1"/>
  <c r="L4" i="4"/>
  <c r="L27" i="4" s="1"/>
  <c r="K4" i="4"/>
  <c r="K27" i="4" s="1"/>
  <c r="J4" i="4"/>
  <c r="J27" i="4" s="1"/>
  <c r="I4" i="4"/>
  <c r="I27" i="4" s="1"/>
  <c r="E4" i="4"/>
  <c r="E27" i="4" s="1"/>
  <c r="D4" i="4"/>
  <c r="H3" i="4"/>
  <c r="M2" i="4"/>
  <c r="M20" i="4" s="1"/>
  <c r="L2" i="4"/>
  <c r="L20" i="4" s="1"/>
  <c r="K2" i="4"/>
  <c r="K20" i="4" s="1"/>
  <c r="J2" i="4"/>
  <c r="J20" i="4" s="1"/>
  <c r="I2" i="4"/>
  <c r="E2" i="4"/>
  <c r="D2" i="4"/>
  <c r="H2" i="4" s="1"/>
  <c r="M37" i="3"/>
  <c r="L37" i="3"/>
  <c r="K37" i="3"/>
  <c r="J37" i="3"/>
  <c r="I37" i="3"/>
  <c r="H37" i="3"/>
  <c r="E37" i="3"/>
  <c r="D37" i="3"/>
  <c r="M36" i="3"/>
  <c r="L36" i="3"/>
  <c r="K36" i="3"/>
  <c r="J36" i="3"/>
  <c r="I36" i="3"/>
  <c r="H36" i="3"/>
  <c r="E36" i="3"/>
  <c r="D36" i="3"/>
  <c r="M35" i="3"/>
  <c r="L35" i="3"/>
  <c r="K35" i="3"/>
  <c r="J35" i="3"/>
  <c r="I35" i="3"/>
  <c r="E35" i="3"/>
  <c r="D35" i="3"/>
  <c r="H35" i="3" s="1"/>
  <c r="M34" i="3"/>
  <c r="L34" i="3"/>
  <c r="K34" i="3"/>
  <c r="J34" i="3"/>
  <c r="I34" i="3"/>
  <c r="E34" i="3"/>
  <c r="D34" i="3"/>
  <c r="H34" i="3" s="1"/>
  <c r="M33" i="3"/>
  <c r="L33" i="3"/>
  <c r="K33" i="3"/>
  <c r="J33" i="3"/>
  <c r="I33" i="3"/>
  <c r="E33" i="3"/>
  <c r="D33" i="3"/>
  <c r="H33" i="3" s="1"/>
  <c r="M32" i="3"/>
  <c r="L32" i="3"/>
  <c r="K32" i="3"/>
  <c r="J32" i="3"/>
  <c r="I32" i="3"/>
  <c r="E32" i="3"/>
  <c r="D32" i="3"/>
  <c r="H32" i="3" s="1"/>
  <c r="M25" i="3"/>
  <c r="L25" i="3"/>
  <c r="K25" i="3"/>
  <c r="J25" i="3"/>
  <c r="I25" i="3"/>
  <c r="E25" i="3"/>
  <c r="D25" i="3"/>
  <c r="H25" i="3" s="1"/>
  <c r="H29" i="3" s="1"/>
  <c r="M21" i="3"/>
  <c r="L21" i="3"/>
  <c r="K21" i="3"/>
  <c r="J21" i="3"/>
  <c r="I21" i="3"/>
  <c r="E21" i="3"/>
  <c r="D21" i="3"/>
  <c r="M16" i="3"/>
  <c r="L16" i="3"/>
  <c r="K16" i="3"/>
  <c r="J16" i="3"/>
  <c r="I16" i="3"/>
  <c r="E16" i="3"/>
  <c r="D16" i="3"/>
  <c r="H16" i="3" s="1"/>
  <c r="M15" i="3"/>
  <c r="L15" i="3"/>
  <c r="K15" i="3"/>
  <c r="J15" i="3"/>
  <c r="I15" i="3"/>
  <c r="E15" i="3"/>
  <c r="D15" i="3"/>
  <c r="H15" i="3" s="1"/>
  <c r="M14" i="3"/>
  <c r="L14" i="3"/>
  <c r="K14" i="3"/>
  <c r="J14" i="3"/>
  <c r="I14" i="3"/>
  <c r="E14" i="3"/>
  <c r="D14" i="3"/>
  <c r="H14" i="3" s="1"/>
  <c r="M13" i="3"/>
  <c r="L13" i="3"/>
  <c r="K13" i="3"/>
  <c r="J13" i="3"/>
  <c r="I13" i="3"/>
  <c r="E13" i="3"/>
  <c r="D13" i="3"/>
  <c r="H13" i="3" s="1"/>
  <c r="M12" i="3"/>
  <c r="L12" i="3"/>
  <c r="K12" i="3"/>
  <c r="J12" i="3"/>
  <c r="I12" i="3"/>
  <c r="E12" i="3"/>
  <c r="D12" i="3"/>
  <c r="H12" i="3" s="1"/>
  <c r="M11" i="3"/>
  <c r="L11" i="3"/>
  <c r="K11" i="3"/>
  <c r="J11" i="3"/>
  <c r="I11" i="3"/>
  <c r="E11" i="3"/>
  <c r="D11" i="3"/>
  <c r="H11" i="3" s="1"/>
  <c r="M9" i="3"/>
  <c r="L9" i="3"/>
  <c r="K9" i="3"/>
  <c r="J9" i="3"/>
  <c r="I9" i="3"/>
  <c r="E9" i="3"/>
  <c r="D9" i="3"/>
  <c r="M8" i="3"/>
  <c r="L8" i="3"/>
  <c r="K8" i="3"/>
  <c r="J8" i="3"/>
  <c r="I8" i="3"/>
  <c r="E8" i="3"/>
  <c r="D8" i="3"/>
  <c r="H8" i="3" s="1"/>
  <c r="M7" i="3"/>
  <c r="L7" i="3"/>
  <c r="K7" i="3"/>
  <c r="J7" i="3"/>
  <c r="I7" i="3"/>
  <c r="E7" i="3"/>
  <c r="D7" i="3"/>
  <c r="H7" i="3" s="1"/>
  <c r="M6" i="3"/>
  <c r="L6" i="3"/>
  <c r="K6" i="3"/>
  <c r="J6" i="3"/>
  <c r="I6" i="3"/>
  <c r="E6" i="3"/>
  <c r="D6" i="3"/>
  <c r="H6" i="3" s="1"/>
  <c r="M5" i="3"/>
  <c r="M23" i="3" s="1"/>
  <c r="L5" i="3"/>
  <c r="L23" i="3" s="1"/>
  <c r="L24" i="3" s="1"/>
  <c r="K5" i="3"/>
  <c r="K23" i="3" s="1"/>
  <c r="K24" i="3" s="1"/>
  <c r="J5" i="3"/>
  <c r="J23" i="3" s="1"/>
  <c r="I5" i="3"/>
  <c r="I23" i="3" s="1"/>
  <c r="E5" i="3"/>
  <c r="E23" i="3" s="1"/>
  <c r="D5" i="3"/>
  <c r="M4" i="3"/>
  <c r="M27" i="3" s="1"/>
  <c r="L4" i="3"/>
  <c r="L27" i="3" s="1"/>
  <c r="K4" i="3"/>
  <c r="K27" i="3" s="1"/>
  <c r="J4" i="3"/>
  <c r="J27" i="3" s="1"/>
  <c r="I4" i="3"/>
  <c r="I27" i="3" s="1"/>
  <c r="E4" i="3"/>
  <c r="E27" i="3" s="1"/>
  <c r="D4" i="3"/>
  <c r="H3" i="3"/>
  <c r="M2" i="3"/>
  <c r="M20" i="3" s="1"/>
  <c r="L2" i="3"/>
  <c r="L20" i="3" s="1"/>
  <c r="K2" i="3"/>
  <c r="K20" i="3" s="1"/>
  <c r="J2" i="3"/>
  <c r="J20" i="3" s="1"/>
  <c r="I2" i="3"/>
  <c r="I20" i="3" s="1"/>
  <c r="E2" i="3"/>
  <c r="D2" i="3"/>
  <c r="H2" i="3" s="1"/>
  <c r="M37" i="2"/>
  <c r="L37" i="2"/>
  <c r="K37" i="2"/>
  <c r="J37" i="2"/>
  <c r="I37" i="2"/>
  <c r="H37" i="2"/>
  <c r="E37" i="2"/>
  <c r="D37" i="2"/>
  <c r="M36" i="2"/>
  <c r="L36" i="2"/>
  <c r="K36" i="2"/>
  <c r="J36" i="2"/>
  <c r="I36" i="2"/>
  <c r="H36" i="2"/>
  <c r="E36" i="2"/>
  <c r="D36" i="2"/>
  <c r="M35" i="2"/>
  <c r="L35" i="2"/>
  <c r="K35" i="2"/>
  <c r="J35" i="2"/>
  <c r="I35" i="2"/>
  <c r="E35" i="2"/>
  <c r="D35" i="2"/>
  <c r="H35" i="2" s="1"/>
  <c r="M34" i="2"/>
  <c r="L34" i="2"/>
  <c r="K34" i="2"/>
  <c r="J34" i="2"/>
  <c r="I34" i="2"/>
  <c r="E34" i="2"/>
  <c r="D34" i="2"/>
  <c r="H34" i="2" s="1"/>
  <c r="M33" i="2"/>
  <c r="L33" i="2"/>
  <c r="K33" i="2"/>
  <c r="J33" i="2"/>
  <c r="I33" i="2"/>
  <c r="E33" i="2"/>
  <c r="D33" i="2"/>
  <c r="H33" i="2" s="1"/>
  <c r="M32" i="2"/>
  <c r="L32" i="2"/>
  <c r="K32" i="2"/>
  <c r="J32" i="2"/>
  <c r="I32" i="2"/>
  <c r="E32" i="2"/>
  <c r="D32" i="2"/>
  <c r="H32" i="2" s="1"/>
  <c r="M25" i="2"/>
  <c r="L25" i="2"/>
  <c r="K25" i="2"/>
  <c r="J25" i="2"/>
  <c r="I25" i="2"/>
  <c r="E25" i="2"/>
  <c r="D25" i="2"/>
  <c r="H25" i="2" s="1"/>
  <c r="H29" i="2" s="1"/>
  <c r="M21" i="2"/>
  <c r="L21" i="2"/>
  <c r="K21" i="2"/>
  <c r="J21" i="2"/>
  <c r="I21" i="2"/>
  <c r="E21" i="2"/>
  <c r="D21" i="2"/>
  <c r="M16" i="2"/>
  <c r="L16" i="2"/>
  <c r="K16" i="2"/>
  <c r="J16" i="2"/>
  <c r="I16" i="2"/>
  <c r="E16" i="2"/>
  <c r="D16" i="2"/>
  <c r="H16" i="2" s="1"/>
  <c r="M15" i="2"/>
  <c r="L15" i="2"/>
  <c r="K15" i="2"/>
  <c r="J15" i="2"/>
  <c r="I15" i="2"/>
  <c r="E15" i="2"/>
  <c r="D15" i="2"/>
  <c r="H15" i="2" s="1"/>
  <c r="M14" i="2"/>
  <c r="L14" i="2"/>
  <c r="K14" i="2"/>
  <c r="J14" i="2"/>
  <c r="I14" i="2"/>
  <c r="E14" i="2"/>
  <c r="D14" i="2"/>
  <c r="H14" i="2" s="1"/>
  <c r="M13" i="2"/>
  <c r="L13" i="2"/>
  <c r="K13" i="2"/>
  <c r="J13" i="2"/>
  <c r="I13" i="2"/>
  <c r="E13" i="2"/>
  <c r="D13" i="2"/>
  <c r="H13" i="2" s="1"/>
  <c r="M12" i="2"/>
  <c r="L12" i="2"/>
  <c r="K12" i="2"/>
  <c r="J12" i="2"/>
  <c r="I12" i="2"/>
  <c r="E12" i="2"/>
  <c r="D12" i="2"/>
  <c r="H12" i="2" s="1"/>
  <c r="M11" i="2"/>
  <c r="L11" i="2"/>
  <c r="K11" i="2"/>
  <c r="J11" i="2"/>
  <c r="I11" i="2"/>
  <c r="E11" i="2"/>
  <c r="D11" i="2"/>
  <c r="H11" i="2" s="1"/>
  <c r="M9" i="2"/>
  <c r="L9" i="2"/>
  <c r="K9" i="2"/>
  <c r="J9" i="2"/>
  <c r="I9" i="2"/>
  <c r="E9" i="2"/>
  <c r="D9" i="2"/>
  <c r="M8" i="2"/>
  <c r="L8" i="2"/>
  <c r="K8" i="2"/>
  <c r="J8" i="2"/>
  <c r="I8" i="2"/>
  <c r="E8" i="2"/>
  <c r="D8" i="2"/>
  <c r="H8" i="2" s="1"/>
  <c r="M7" i="2"/>
  <c r="L7" i="2"/>
  <c r="K7" i="2"/>
  <c r="J7" i="2"/>
  <c r="I7" i="2"/>
  <c r="E7" i="2"/>
  <c r="D7" i="2"/>
  <c r="H7" i="2" s="1"/>
  <c r="M6" i="2"/>
  <c r="L6" i="2"/>
  <c r="K6" i="2"/>
  <c r="J6" i="2"/>
  <c r="I6" i="2"/>
  <c r="E6" i="2"/>
  <c r="D6" i="2"/>
  <c r="H6" i="2" s="1"/>
  <c r="M5" i="2"/>
  <c r="M23" i="2" s="1"/>
  <c r="L5" i="2"/>
  <c r="L23" i="2" s="1"/>
  <c r="L24" i="2" s="1"/>
  <c r="K5" i="2"/>
  <c r="K23" i="2" s="1"/>
  <c r="K24" i="2" s="1"/>
  <c r="J5" i="2"/>
  <c r="J23" i="2" s="1"/>
  <c r="I5" i="2"/>
  <c r="I23" i="2" s="1"/>
  <c r="E5" i="2"/>
  <c r="E23" i="2" s="1"/>
  <c r="D5" i="2"/>
  <c r="M4" i="2"/>
  <c r="M27" i="2" s="1"/>
  <c r="L4" i="2"/>
  <c r="L27" i="2" s="1"/>
  <c r="K4" i="2"/>
  <c r="K27" i="2" s="1"/>
  <c r="J4" i="2"/>
  <c r="J27" i="2" s="1"/>
  <c r="I4" i="2"/>
  <c r="I27" i="2" s="1"/>
  <c r="E4" i="2"/>
  <c r="E27" i="2" s="1"/>
  <c r="D4" i="2"/>
  <c r="H3" i="2"/>
  <c r="M2" i="2"/>
  <c r="M20" i="2" s="1"/>
  <c r="L2" i="2"/>
  <c r="L20" i="2" s="1"/>
  <c r="K2" i="2"/>
  <c r="K20" i="2" s="1"/>
  <c r="J2" i="2"/>
  <c r="J20" i="2" s="1"/>
  <c r="I2" i="2"/>
  <c r="E2" i="2"/>
  <c r="D2" i="2"/>
  <c r="H2" i="2" s="1"/>
  <c r="M37" i="1"/>
  <c r="L37" i="1"/>
  <c r="K37" i="1"/>
  <c r="J37" i="1"/>
  <c r="I37" i="1"/>
  <c r="H37" i="1"/>
  <c r="E37" i="1"/>
  <c r="D37" i="1"/>
  <c r="M36" i="1"/>
  <c r="L36" i="1"/>
  <c r="K36" i="1"/>
  <c r="J36" i="1"/>
  <c r="I36" i="1"/>
  <c r="H36" i="1"/>
  <c r="E36" i="1"/>
  <c r="D36" i="1"/>
  <c r="M35" i="1"/>
  <c r="L35" i="1"/>
  <c r="K35" i="1"/>
  <c r="J35" i="1"/>
  <c r="I35" i="1"/>
  <c r="E35" i="1"/>
  <c r="D35" i="1"/>
  <c r="H35" i="1" s="1"/>
  <c r="M34" i="1"/>
  <c r="L34" i="1"/>
  <c r="K34" i="1"/>
  <c r="J34" i="1"/>
  <c r="I34" i="1"/>
  <c r="E34" i="1"/>
  <c r="D34" i="1"/>
  <c r="H34" i="1" s="1"/>
  <c r="M33" i="1"/>
  <c r="L33" i="1"/>
  <c r="K33" i="1"/>
  <c r="J33" i="1"/>
  <c r="I33" i="1"/>
  <c r="E33" i="1"/>
  <c r="D33" i="1"/>
  <c r="H33" i="1" s="1"/>
  <c r="M32" i="1"/>
  <c r="L32" i="1"/>
  <c r="K32" i="1"/>
  <c r="J32" i="1"/>
  <c r="I32" i="1"/>
  <c r="E32" i="1"/>
  <c r="D32" i="1"/>
  <c r="H32" i="1" s="1"/>
  <c r="M25" i="1"/>
  <c r="L25" i="1"/>
  <c r="K25" i="1"/>
  <c r="J25" i="1"/>
  <c r="I25" i="1"/>
  <c r="E25" i="1"/>
  <c r="D25" i="1"/>
  <c r="H25" i="1" s="1"/>
  <c r="H29" i="1" s="1"/>
  <c r="M21" i="1"/>
  <c r="L21" i="1"/>
  <c r="K21" i="1"/>
  <c r="J21" i="1"/>
  <c r="I21" i="1"/>
  <c r="E21" i="1"/>
  <c r="D21" i="1"/>
  <c r="M16" i="1"/>
  <c r="L16" i="1"/>
  <c r="K16" i="1"/>
  <c r="J16" i="1"/>
  <c r="I16" i="1"/>
  <c r="E16" i="1"/>
  <c r="D16" i="1"/>
  <c r="H16" i="1" s="1"/>
  <c r="M15" i="1"/>
  <c r="L15" i="1"/>
  <c r="K15" i="1"/>
  <c r="J15" i="1"/>
  <c r="I15" i="1"/>
  <c r="E15" i="1"/>
  <c r="D15" i="1"/>
  <c r="H15" i="1" s="1"/>
  <c r="M14" i="1"/>
  <c r="L14" i="1"/>
  <c r="K14" i="1"/>
  <c r="J14" i="1"/>
  <c r="I14" i="1"/>
  <c r="E14" i="1"/>
  <c r="D14" i="1"/>
  <c r="H14" i="1" s="1"/>
  <c r="M13" i="1"/>
  <c r="L13" i="1"/>
  <c r="K13" i="1"/>
  <c r="J13" i="1"/>
  <c r="I13" i="1"/>
  <c r="E13" i="1"/>
  <c r="D13" i="1"/>
  <c r="H13" i="1" s="1"/>
  <c r="M12" i="1"/>
  <c r="L12" i="1"/>
  <c r="K12" i="1"/>
  <c r="J12" i="1"/>
  <c r="I12" i="1"/>
  <c r="E12" i="1"/>
  <c r="D12" i="1"/>
  <c r="H12" i="1" s="1"/>
  <c r="M11" i="1"/>
  <c r="L11" i="1"/>
  <c r="K11" i="1"/>
  <c r="J11" i="1"/>
  <c r="I11" i="1"/>
  <c r="E11" i="1"/>
  <c r="D11" i="1"/>
  <c r="H11" i="1" s="1"/>
  <c r="M9" i="1"/>
  <c r="L9" i="1"/>
  <c r="K9" i="1"/>
  <c r="J9" i="1"/>
  <c r="I9" i="1"/>
  <c r="E9" i="1"/>
  <c r="D9" i="1"/>
  <c r="M8" i="1"/>
  <c r="L8" i="1"/>
  <c r="K8" i="1"/>
  <c r="J8" i="1"/>
  <c r="I8" i="1"/>
  <c r="E8" i="1"/>
  <c r="D8" i="1"/>
  <c r="H8" i="1" s="1"/>
  <c r="M7" i="1"/>
  <c r="L7" i="1"/>
  <c r="K7" i="1"/>
  <c r="J7" i="1"/>
  <c r="I7" i="1"/>
  <c r="E7" i="1"/>
  <c r="D7" i="1"/>
  <c r="H7" i="1" s="1"/>
  <c r="M6" i="1"/>
  <c r="L6" i="1"/>
  <c r="K6" i="1"/>
  <c r="J6" i="1"/>
  <c r="I6" i="1"/>
  <c r="E6" i="1"/>
  <c r="D6" i="1"/>
  <c r="H6" i="1" s="1"/>
  <c r="M5" i="1"/>
  <c r="M23" i="1" s="1"/>
  <c r="L5" i="1"/>
  <c r="L23" i="1" s="1"/>
  <c r="L24" i="1" s="1"/>
  <c r="K5" i="1"/>
  <c r="K23" i="1" s="1"/>
  <c r="K24" i="1" s="1"/>
  <c r="J5" i="1"/>
  <c r="J23" i="1" s="1"/>
  <c r="I5" i="1"/>
  <c r="I23" i="1" s="1"/>
  <c r="E5" i="1"/>
  <c r="E23" i="1" s="1"/>
  <c r="D5" i="1"/>
  <c r="M4" i="1"/>
  <c r="M27" i="1" s="1"/>
  <c r="L4" i="1"/>
  <c r="L27" i="1" s="1"/>
  <c r="K4" i="1"/>
  <c r="K27" i="1" s="1"/>
  <c r="J4" i="1"/>
  <c r="J27" i="1" s="1"/>
  <c r="I4" i="1"/>
  <c r="I27" i="1" s="1"/>
  <c r="E4" i="1"/>
  <c r="E27" i="1" s="1"/>
  <c r="D4" i="1"/>
  <c r="H3" i="1"/>
  <c r="M2" i="1"/>
  <c r="M20" i="1" s="1"/>
  <c r="L2" i="1"/>
  <c r="L20" i="1" s="1"/>
  <c r="K2" i="1"/>
  <c r="K20" i="1" s="1"/>
  <c r="J2" i="1"/>
  <c r="J20" i="1" s="1"/>
  <c r="I2" i="1"/>
  <c r="I20" i="1" s="1"/>
  <c r="E2" i="1"/>
  <c r="D2" i="1"/>
  <c r="E10" i="37" l="1"/>
  <c r="K10" i="36"/>
  <c r="I10" i="36"/>
  <c r="K20" i="35"/>
  <c r="K10" i="35"/>
  <c r="I10" i="35"/>
  <c r="K10" i="30"/>
  <c r="E10" i="30"/>
  <c r="J10" i="29"/>
  <c r="I10" i="8"/>
  <c r="M10" i="7"/>
  <c r="K10" i="7"/>
  <c r="K10" i="6"/>
  <c r="J10" i="3"/>
  <c r="I20" i="2"/>
  <c r="L10" i="2"/>
  <c r="I10" i="2"/>
  <c r="L10" i="9"/>
  <c r="M10" i="20"/>
  <c r="J10" i="20"/>
  <c r="J10" i="19"/>
  <c r="M20" i="18"/>
  <c r="M10" i="18"/>
  <c r="L10" i="18"/>
  <c r="L10" i="17"/>
  <c r="M10" i="16"/>
  <c r="J10" i="16"/>
  <c r="L10" i="13"/>
  <c r="J10" i="12"/>
  <c r="I20" i="11"/>
  <c r="I10" i="11"/>
  <c r="E20" i="10"/>
  <c r="K10" i="10"/>
  <c r="E10" i="10"/>
  <c r="H2" i="10"/>
  <c r="M10" i="5"/>
  <c r="J10" i="5"/>
  <c r="L10" i="4"/>
  <c r="K10" i="28"/>
  <c r="K10" i="27"/>
  <c r="I20" i="26"/>
  <c r="I10" i="26"/>
  <c r="I20" i="25"/>
  <c r="M10" i="25"/>
  <c r="K10" i="25"/>
  <c r="I10" i="25"/>
  <c r="I20" i="24"/>
  <c r="M10" i="24"/>
  <c r="K10" i="24"/>
  <c r="I10" i="24"/>
  <c r="M10" i="23"/>
  <c r="J10" i="23"/>
  <c r="E20" i="22"/>
  <c r="M10" i="22"/>
  <c r="J10" i="22"/>
  <c r="E10" i="22"/>
  <c r="H2" i="22"/>
  <c r="E20" i="21"/>
  <c r="M10" i="21"/>
  <c r="J10" i="21"/>
  <c r="E10" i="21"/>
  <c r="H2" i="21"/>
  <c r="J10" i="42"/>
  <c r="E20" i="41"/>
  <c r="J10" i="41"/>
  <c r="E10" i="41"/>
  <c r="H2" i="41"/>
  <c r="K10" i="40"/>
  <c r="K10" i="39"/>
  <c r="E10" i="39"/>
  <c r="K10" i="38"/>
  <c r="K10" i="37"/>
  <c r="I10" i="37"/>
  <c r="E20" i="1"/>
  <c r="M10" i="1"/>
  <c r="K10" i="1"/>
  <c r="E10" i="1"/>
  <c r="H2" i="1"/>
  <c r="X10" i="75"/>
  <c r="V10" i="75"/>
  <c r="T10" i="75"/>
  <c r="R10" i="75"/>
  <c r="Q10" i="75"/>
  <c r="O10" i="75"/>
  <c r="M10" i="75"/>
  <c r="K10" i="75"/>
  <c r="I10" i="75"/>
  <c r="S10" i="74"/>
  <c r="O10" i="74"/>
  <c r="L10" i="74"/>
  <c r="I10" i="74"/>
  <c r="R10" i="73"/>
  <c r="N10" i="73"/>
  <c r="K10" i="73"/>
  <c r="Y10" i="72"/>
  <c r="X10" i="72"/>
  <c r="U10" i="72"/>
  <c r="T10" i="72"/>
  <c r="Q10" i="72"/>
  <c r="O10" i="72"/>
  <c r="L10" i="72"/>
  <c r="I10" i="72"/>
  <c r="U10" i="71"/>
  <c r="R10" i="71"/>
  <c r="O10" i="71"/>
  <c r="L10" i="71"/>
  <c r="Z10" i="70"/>
  <c r="X10" i="70"/>
  <c r="U10" i="70"/>
  <c r="R10" i="70"/>
  <c r="O10" i="70"/>
  <c r="L10" i="70"/>
  <c r="I10" i="70"/>
  <c r="V10" i="69"/>
  <c r="S10" i="69"/>
  <c r="P10" i="69"/>
  <c r="M10" i="69"/>
  <c r="J10" i="69"/>
  <c r="E10" i="69"/>
  <c r="X10" i="68"/>
  <c r="U10" i="68"/>
  <c r="R10" i="68"/>
  <c r="O10" i="68"/>
  <c r="K10" i="68"/>
  <c r="Z10" i="67"/>
  <c r="Y10" i="67"/>
  <c r="W10" i="67"/>
  <c r="V10" i="67"/>
  <c r="T10" i="67"/>
  <c r="R10" i="67"/>
  <c r="P10" i="67"/>
  <c r="M10" i="67"/>
  <c r="K10" i="67"/>
  <c r="I10" i="67"/>
  <c r="Z10" i="66"/>
  <c r="Y10" i="66"/>
  <c r="W10" i="66"/>
  <c r="V10" i="66"/>
  <c r="T10" i="66"/>
  <c r="R10" i="66"/>
  <c r="P10" i="66"/>
  <c r="N10" i="66"/>
  <c r="L10" i="66"/>
  <c r="J10" i="66"/>
  <c r="U10" i="65"/>
  <c r="Q10" i="65"/>
  <c r="O10" i="65"/>
  <c r="M10" i="65"/>
  <c r="K10" i="65"/>
  <c r="I10" i="65"/>
  <c r="E10" i="65"/>
  <c r="H2" i="65"/>
  <c r="P10" i="48"/>
  <c r="I10" i="48"/>
  <c r="T10" i="47"/>
  <c r="O10" i="47"/>
  <c r="K10" i="47"/>
  <c r="I10" i="46"/>
  <c r="E20" i="45"/>
  <c r="E10" i="45"/>
  <c r="H2" i="45"/>
  <c r="J10" i="44"/>
  <c r="K10" i="79"/>
  <c r="I10" i="79"/>
  <c r="E10" i="79"/>
  <c r="R10" i="77"/>
  <c r="L10" i="77"/>
  <c r="J10" i="77"/>
  <c r="M10" i="76"/>
  <c r="Z10" i="75"/>
  <c r="I10" i="85"/>
  <c r="Y10" i="84"/>
  <c r="W10" i="84"/>
  <c r="T10" i="84"/>
  <c r="Q10" i="84"/>
  <c r="N10" i="84"/>
  <c r="J10" i="84"/>
  <c r="E10" i="84"/>
  <c r="H2" i="84"/>
  <c r="M10" i="83"/>
  <c r="J10" i="83"/>
  <c r="U10" i="82"/>
  <c r="R10" i="82"/>
  <c r="O10" i="82"/>
  <c r="L10" i="82"/>
  <c r="I10" i="82"/>
  <c r="Y10" i="81"/>
  <c r="V10" i="81"/>
  <c r="T10" i="81"/>
  <c r="P10" i="81"/>
  <c r="N10" i="81"/>
  <c r="K10" i="81"/>
  <c r="U10" i="80"/>
  <c r="R10" i="80"/>
  <c r="O10" i="80"/>
  <c r="L10" i="80"/>
  <c r="I10" i="80"/>
  <c r="T10" i="79"/>
  <c r="R10" i="79"/>
  <c r="O10" i="79"/>
  <c r="M10" i="79"/>
  <c r="N10" i="95"/>
  <c r="K10" i="95"/>
  <c r="E10" i="95"/>
  <c r="Z10" i="94"/>
  <c r="X10" i="94"/>
  <c r="U10" i="94"/>
  <c r="R10" i="94"/>
  <c r="O10" i="94"/>
  <c r="K10" i="94"/>
  <c r="X10" i="93"/>
  <c r="U10" i="93"/>
  <c r="R10" i="93"/>
  <c r="O10" i="93"/>
  <c r="L10" i="93"/>
  <c r="I10" i="93"/>
  <c r="Z10" i="92"/>
  <c r="X10" i="92"/>
  <c r="U10" i="92"/>
  <c r="R10" i="92"/>
  <c r="O10" i="92"/>
  <c r="L10" i="92"/>
  <c r="I10" i="92"/>
  <c r="E20" i="91"/>
  <c r="T10" i="91"/>
  <c r="P10" i="91"/>
  <c r="L10" i="91"/>
  <c r="E10" i="91"/>
  <c r="H2" i="91"/>
  <c r="Y10" i="90"/>
  <c r="V10" i="90"/>
  <c r="S10" i="90"/>
  <c r="Q10" i="90"/>
  <c r="N10" i="90"/>
  <c r="K10" i="90"/>
  <c r="V10" i="89"/>
  <c r="U10" i="89"/>
  <c r="S10" i="89"/>
  <c r="R10" i="89"/>
  <c r="P10" i="89"/>
  <c r="N10" i="89"/>
  <c r="Y10" i="88"/>
  <c r="W10" i="88"/>
  <c r="S10" i="88"/>
  <c r="Q10" i="88"/>
  <c r="N10" i="88"/>
  <c r="K10" i="88"/>
  <c r="U10" i="87"/>
  <c r="Q10" i="87"/>
  <c r="N10" i="87"/>
  <c r="K10" i="87"/>
  <c r="Y10" i="86"/>
  <c r="V10" i="86"/>
  <c r="S10" i="86"/>
  <c r="P10" i="86"/>
  <c r="M10" i="86"/>
  <c r="J10" i="86"/>
  <c r="U10" i="85"/>
  <c r="T10" i="85"/>
  <c r="Q10" i="85"/>
  <c r="O10" i="85"/>
  <c r="L10" i="85"/>
  <c r="Y10" i="96"/>
  <c r="V10" i="96"/>
  <c r="T10" i="96"/>
  <c r="Q10" i="96"/>
  <c r="N10" i="96"/>
  <c r="K10" i="96"/>
  <c r="Y10" i="95"/>
  <c r="V10" i="95"/>
  <c r="T10" i="95"/>
  <c r="Q10" i="95"/>
  <c r="E20" i="98"/>
  <c r="Y10" i="98"/>
  <c r="W10" i="98"/>
  <c r="U10" i="98"/>
  <c r="S10" i="98"/>
  <c r="P10" i="98"/>
  <c r="M10" i="98"/>
  <c r="K10" i="98"/>
  <c r="E10" i="98"/>
  <c r="H2" i="98"/>
  <c r="T10" i="97"/>
  <c r="R10" i="97"/>
  <c r="O10" i="97"/>
  <c r="M10" i="97"/>
  <c r="J10" i="97"/>
  <c r="L10" i="24"/>
  <c r="E10" i="24"/>
  <c r="I20" i="23"/>
  <c r="L10" i="22"/>
  <c r="E20" i="20"/>
  <c r="E10" i="20"/>
  <c r="H2" i="20"/>
  <c r="L10" i="19"/>
  <c r="E10" i="19"/>
  <c r="H2" i="19"/>
  <c r="M10" i="17"/>
  <c r="E20" i="16"/>
  <c r="H2" i="16"/>
  <c r="J10" i="15"/>
  <c r="L10" i="14"/>
  <c r="M10" i="13"/>
  <c r="J10" i="13"/>
  <c r="H2" i="13"/>
  <c r="E20" i="12"/>
  <c r="M10" i="11"/>
  <c r="I20" i="10"/>
  <c r="I10" i="10"/>
  <c r="E20" i="9"/>
  <c r="E10" i="9"/>
  <c r="H2" i="9"/>
  <c r="J10" i="7"/>
  <c r="I20" i="6"/>
  <c r="I10" i="6"/>
  <c r="I20" i="4"/>
  <c r="J10" i="1"/>
  <c r="K10" i="48"/>
  <c r="E20" i="47"/>
  <c r="Z10" i="47"/>
  <c r="W10" i="47"/>
  <c r="S10" i="47"/>
  <c r="P10" i="47"/>
  <c r="L10" i="47"/>
  <c r="E10" i="47"/>
  <c r="E20" i="46"/>
  <c r="K10" i="46"/>
  <c r="E10" i="46"/>
  <c r="H2" i="46"/>
  <c r="I10" i="45"/>
  <c r="I10" i="38"/>
  <c r="J10" i="36"/>
  <c r="J10" i="35"/>
  <c r="E10" i="35"/>
  <c r="J10" i="34"/>
  <c r="K10" i="33"/>
  <c r="E10" i="33"/>
  <c r="L10" i="32"/>
  <c r="J10" i="32"/>
  <c r="E20" i="31"/>
  <c r="J10" i="31"/>
  <c r="E10" i="31"/>
  <c r="H2" i="31"/>
  <c r="J10" i="30"/>
  <c r="L10" i="29"/>
  <c r="I10" i="29"/>
  <c r="E20" i="28"/>
  <c r="L10" i="28"/>
  <c r="I10" i="28"/>
  <c r="E10" i="28"/>
  <c r="J10" i="26"/>
  <c r="E20" i="24"/>
  <c r="J10" i="24"/>
  <c r="L10" i="23"/>
  <c r="I10" i="23"/>
  <c r="L10" i="21"/>
  <c r="K10" i="20"/>
  <c r="E20" i="19"/>
  <c r="K10" i="18"/>
  <c r="J10" i="17"/>
  <c r="E10" i="16"/>
  <c r="M10" i="15"/>
  <c r="E20" i="13"/>
  <c r="E10" i="13"/>
  <c r="E10" i="12"/>
  <c r="J10" i="11"/>
  <c r="M10" i="10"/>
  <c r="J10" i="10"/>
  <c r="K10" i="9"/>
  <c r="L10" i="8"/>
  <c r="L10" i="6"/>
  <c r="I10" i="4"/>
  <c r="K10" i="44"/>
  <c r="I20" i="42"/>
  <c r="K10" i="42"/>
  <c r="I10" i="42"/>
  <c r="K10" i="41"/>
  <c r="J10" i="39"/>
  <c r="E20" i="43"/>
  <c r="H2" i="43"/>
  <c r="N10" i="72"/>
  <c r="K10" i="72"/>
  <c r="Y10" i="71"/>
  <c r="V10" i="71"/>
  <c r="S10" i="71"/>
  <c r="P10" i="71"/>
  <c r="M10" i="71"/>
  <c r="J10" i="71"/>
  <c r="E10" i="71"/>
  <c r="V10" i="70"/>
  <c r="Q10" i="70"/>
  <c r="N10" i="70"/>
  <c r="K10" i="70"/>
  <c r="E10" i="70"/>
  <c r="Z10" i="69"/>
  <c r="W10" i="69"/>
  <c r="T10" i="69"/>
  <c r="Q10" i="69"/>
  <c r="N10" i="69"/>
  <c r="K10" i="69"/>
  <c r="Y10" i="68"/>
  <c r="V10" i="68"/>
  <c r="S10" i="68"/>
  <c r="P10" i="68"/>
  <c r="M10" i="68"/>
  <c r="J10" i="68"/>
  <c r="E10" i="68"/>
  <c r="X10" i="48"/>
  <c r="R10" i="48"/>
  <c r="N10" i="48"/>
  <c r="N10" i="85"/>
  <c r="K10" i="85"/>
  <c r="V10" i="84"/>
  <c r="S10" i="84"/>
  <c r="O10" i="84"/>
  <c r="L10" i="84"/>
  <c r="I10" i="84"/>
  <c r="S10" i="83"/>
  <c r="Q10" i="83"/>
  <c r="O10" i="83"/>
  <c r="L10" i="83"/>
  <c r="Y10" i="82"/>
  <c r="W10" i="82"/>
  <c r="T10" i="82"/>
  <c r="Q10" i="82"/>
  <c r="N10" i="82"/>
  <c r="K10" i="82"/>
  <c r="Z10" i="81"/>
  <c r="W10" i="81"/>
  <c r="U10" i="81"/>
  <c r="Q10" i="81"/>
  <c r="M10" i="81"/>
  <c r="J10" i="81"/>
  <c r="T10" i="80"/>
  <c r="Q10" i="80"/>
  <c r="N10" i="80"/>
  <c r="K10" i="80"/>
  <c r="P10" i="79"/>
  <c r="N10" i="74"/>
  <c r="J10" i="74"/>
  <c r="E10" i="74"/>
  <c r="E20" i="73"/>
  <c r="Y10" i="73"/>
  <c r="W10" i="73"/>
  <c r="U10" i="73"/>
  <c r="S10" i="73"/>
  <c r="P10" i="73"/>
  <c r="M10" i="73"/>
  <c r="J10" i="73"/>
  <c r="E10" i="73"/>
  <c r="H2" i="73"/>
  <c r="Z10" i="72"/>
  <c r="W10" i="72"/>
  <c r="V10" i="72"/>
  <c r="S10" i="72"/>
  <c r="P10" i="72"/>
  <c r="E10" i="90"/>
  <c r="U10" i="88"/>
  <c r="P10" i="88"/>
  <c r="M10" i="88"/>
  <c r="J10" i="88"/>
  <c r="E10" i="88"/>
  <c r="H2" i="88"/>
  <c r="S10" i="87"/>
  <c r="P10" i="87"/>
  <c r="M10" i="87"/>
  <c r="J10" i="87"/>
  <c r="E10" i="87"/>
  <c r="E20" i="86"/>
  <c r="W10" i="86"/>
  <c r="T10" i="86"/>
  <c r="Q10" i="86"/>
  <c r="N10" i="86"/>
  <c r="K10" i="86"/>
  <c r="E10" i="86"/>
  <c r="H2" i="86"/>
  <c r="V10" i="85"/>
  <c r="S10" i="85"/>
  <c r="P10" i="85"/>
  <c r="W10" i="91"/>
  <c r="U10" i="91"/>
  <c r="R10" i="91"/>
  <c r="O10" i="91"/>
  <c r="M10" i="91"/>
  <c r="J10" i="91"/>
  <c r="T10" i="90"/>
  <c r="P10" i="90"/>
  <c r="M10" i="90"/>
  <c r="J10" i="90"/>
  <c r="Z10" i="100"/>
  <c r="Y10" i="100"/>
  <c r="X10" i="100"/>
  <c r="W10" i="100"/>
  <c r="V10" i="100"/>
  <c r="U10" i="100"/>
  <c r="S10" i="100"/>
  <c r="R10" i="100"/>
  <c r="Q10" i="100"/>
  <c r="P10" i="100"/>
  <c r="N10" i="100"/>
  <c r="M10" i="100"/>
  <c r="K10" i="100"/>
  <c r="I10" i="100"/>
  <c r="E10" i="100"/>
  <c r="W10" i="99"/>
  <c r="V10" i="99"/>
  <c r="U10" i="99"/>
  <c r="T10" i="99"/>
  <c r="S10" i="99"/>
  <c r="Q10" i="99"/>
  <c r="P10" i="99"/>
  <c r="O10" i="99"/>
  <c r="M10" i="99"/>
  <c r="K10" i="99"/>
  <c r="I10" i="99"/>
  <c r="E10" i="99"/>
  <c r="R10" i="98"/>
  <c r="N10" i="98"/>
  <c r="J10" i="98"/>
  <c r="E20" i="97"/>
  <c r="S10" i="97"/>
  <c r="Q10" i="97"/>
  <c r="N10" i="97"/>
  <c r="L10" i="97"/>
  <c r="I10" i="97"/>
  <c r="E10" i="97"/>
  <c r="Z10" i="96"/>
  <c r="X10" i="96"/>
  <c r="U10" i="96"/>
  <c r="R10" i="96"/>
  <c r="O10" i="96"/>
  <c r="L10" i="96"/>
  <c r="I10" i="96"/>
  <c r="W10" i="95"/>
  <c r="S10" i="95"/>
  <c r="P10" i="95"/>
  <c r="M10" i="95"/>
  <c r="I10" i="95"/>
  <c r="W10" i="94"/>
  <c r="S10" i="94"/>
  <c r="P10" i="94"/>
  <c r="M10" i="94"/>
  <c r="J10" i="94"/>
  <c r="E10" i="94"/>
  <c r="H2" i="94"/>
  <c r="W10" i="93"/>
  <c r="T10" i="93"/>
  <c r="Q10" i="93"/>
  <c r="N10" i="93"/>
  <c r="K10" i="93"/>
  <c r="E20" i="92"/>
  <c r="W10" i="92"/>
  <c r="T10" i="92"/>
  <c r="Q10" i="92"/>
  <c r="M10" i="92"/>
  <c r="J10" i="92"/>
  <c r="E10" i="92"/>
  <c r="H2" i="92"/>
  <c r="Y10" i="91"/>
  <c r="I20" i="12"/>
  <c r="I10" i="12"/>
  <c r="E20" i="11"/>
  <c r="K10" i="11"/>
  <c r="E10" i="11"/>
  <c r="L10" i="10"/>
  <c r="M10" i="9"/>
  <c r="I10" i="9"/>
  <c r="K10" i="8"/>
  <c r="L10" i="7"/>
  <c r="I10" i="1"/>
  <c r="E20" i="7"/>
  <c r="E10" i="7"/>
  <c r="H2" i="7"/>
  <c r="L10" i="5"/>
  <c r="I10" i="5"/>
  <c r="M10" i="4"/>
  <c r="J10" i="4"/>
  <c r="L10" i="3"/>
  <c r="I10" i="3"/>
  <c r="M10" i="2"/>
  <c r="K10" i="2"/>
  <c r="L10" i="1"/>
  <c r="E10" i="17"/>
  <c r="I10" i="15"/>
  <c r="K10" i="14"/>
  <c r="I10" i="14"/>
  <c r="I10" i="13"/>
  <c r="K10" i="12"/>
  <c r="I10" i="40"/>
  <c r="E10" i="38"/>
  <c r="L10" i="37"/>
  <c r="J10" i="37"/>
  <c r="L10" i="36"/>
  <c r="E10" i="36"/>
  <c r="L10" i="35"/>
  <c r="L10" i="34"/>
  <c r="I10" i="34"/>
  <c r="E20" i="25"/>
  <c r="E10" i="25"/>
  <c r="K10" i="22"/>
  <c r="K10" i="21"/>
  <c r="I20" i="20"/>
  <c r="I10" i="20"/>
  <c r="I20" i="19"/>
  <c r="I10" i="19"/>
  <c r="I10" i="18"/>
  <c r="K10" i="17"/>
  <c r="K10" i="16"/>
  <c r="I20" i="15"/>
  <c r="K10" i="15"/>
  <c r="M10" i="14"/>
  <c r="I20" i="13"/>
  <c r="M10" i="12"/>
  <c r="K10" i="31"/>
  <c r="L10" i="27"/>
  <c r="M10" i="26"/>
  <c r="K10" i="26"/>
  <c r="T10" i="50"/>
  <c r="S10" i="50"/>
  <c r="R10" i="50"/>
  <c r="O10" i="50"/>
  <c r="N10" i="50"/>
  <c r="M10" i="50"/>
  <c r="L10" i="50"/>
  <c r="K10" i="50"/>
  <c r="J10" i="50"/>
  <c r="I10" i="50"/>
  <c r="E10" i="50"/>
  <c r="Q10" i="49"/>
  <c r="P10" i="49"/>
  <c r="O10" i="49"/>
  <c r="N10" i="49"/>
  <c r="M10" i="49"/>
  <c r="L10" i="49"/>
  <c r="K10" i="49"/>
  <c r="J10" i="49"/>
  <c r="I10" i="49"/>
  <c r="E10" i="49"/>
  <c r="Z10" i="48"/>
  <c r="W10" i="48"/>
  <c r="U10" i="48"/>
  <c r="S10" i="48"/>
  <c r="O10" i="48"/>
  <c r="L10" i="48"/>
  <c r="E10" i="48"/>
  <c r="H2" i="48"/>
  <c r="X10" i="47"/>
  <c r="U10" i="47"/>
  <c r="R10" i="47"/>
  <c r="N10" i="47"/>
  <c r="J10" i="47"/>
  <c r="J10" i="46"/>
  <c r="K10" i="45"/>
  <c r="I10" i="44"/>
  <c r="I10" i="41"/>
  <c r="J10" i="33"/>
  <c r="E10" i="32"/>
  <c r="K10" i="29"/>
  <c r="I20" i="27"/>
  <c r="I10" i="27"/>
  <c r="E20" i="26"/>
  <c r="E10" i="26"/>
  <c r="J10" i="25"/>
  <c r="I10" i="51"/>
  <c r="E10" i="51"/>
  <c r="X10" i="50"/>
  <c r="W10" i="50"/>
  <c r="V10" i="50"/>
  <c r="U10" i="50"/>
  <c r="Q10" i="50"/>
  <c r="Z10" i="49"/>
  <c r="Y10" i="49"/>
  <c r="X10" i="49"/>
  <c r="W10" i="49"/>
  <c r="V10" i="49"/>
  <c r="U10" i="49"/>
  <c r="T10" i="49"/>
  <c r="S10" i="49"/>
  <c r="R10" i="49"/>
  <c r="P10" i="50"/>
  <c r="W10" i="53"/>
  <c r="V10" i="53"/>
  <c r="U10" i="53"/>
  <c r="T10" i="53"/>
  <c r="S10" i="53"/>
  <c r="R10" i="53"/>
  <c r="Q10" i="53"/>
  <c r="P10" i="53"/>
  <c r="O10" i="53"/>
  <c r="N10" i="53"/>
  <c r="M10" i="53"/>
  <c r="L10" i="53"/>
  <c r="K10" i="53"/>
  <c r="J10" i="53"/>
  <c r="I10" i="53"/>
  <c r="E10" i="53"/>
  <c r="V10" i="52"/>
  <c r="U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E10" i="52"/>
  <c r="Z10" i="51"/>
  <c r="Y10" i="51"/>
  <c r="X10" i="51"/>
  <c r="W10" i="51"/>
  <c r="V10" i="51"/>
  <c r="U10" i="51"/>
  <c r="T10" i="51"/>
  <c r="S10" i="51"/>
  <c r="R10" i="51"/>
  <c r="Q10" i="51"/>
  <c r="P10" i="51"/>
  <c r="O10" i="51"/>
  <c r="N10" i="51"/>
  <c r="M10" i="51"/>
  <c r="L10" i="51"/>
  <c r="K10" i="51"/>
  <c r="J10" i="51"/>
  <c r="M10" i="55"/>
  <c r="L10" i="55"/>
  <c r="K10" i="55"/>
  <c r="J10" i="55"/>
  <c r="I10" i="55"/>
  <c r="E10" i="55"/>
  <c r="Z10" i="54"/>
  <c r="Y10" i="54"/>
  <c r="X10" i="54"/>
  <c r="W10" i="54"/>
  <c r="V10" i="54"/>
  <c r="U10" i="54"/>
  <c r="T10" i="54"/>
  <c r="S10" i="54"/>
  <c r="R10" i="54"/>
  <c r="Q10" i="54"/>
  <c r="P10" i="54"/>
  <c r="O10" i="54"/>
  <c r="N10" i="54"/>
  <c r="M10" i="54"/>
  <c r="L10" i="54"/>
  <c r="K10" i="54"/>
  <c r="J10" i="54"/>
  <c r="I10" i="54"/>
  <c r="E10" i="54"/>
  <c r="Z10" i="53"/>
  <c r="Y10" i="53"/>
  <c r="X10" i="53"/>
  <c r="L10" i="56"/>
  <c r="K10" i="56"/>
  <c r="J10" i="56"/>
  <c r="I10" i="56"/>
  <c r="E10" i="56"/>
  <c r="AA10" i="55"/>
  <c r="Z10" i="55"/>
  <c r="Y10" i="55"/>
  <c r="X10" i="55"/>
  <c r="W10" i="55"/>
  <c r="V10" i="55"/>
  <c r="U10" i="55"/>
  <c r="T10" i="55"/>
  <c r="S10" i="55"/>
  <c r="R10" i="55"/>
  <c r="Q10" i="55"/>
  <c r="P10" i="55"/>
  <c r="O10" i="55"/>
  <c r="N10" i="55"/>
  <c r="L10" i="58"/>
  <c r="K10" i="58"/>
  <c r="J10" i="58"/>
  <c r="I10" i="58"/>
  <c r="E10" i="58"/>
  <c r="Z10" i="57"/>
  <c r="Y10" i="57"/>
  <c r="X10" i="57"/>
  <c r="W10" i="57"/>
  <c r="L10" i="57"/>
  <c r="K10" i="57"/>
  <c r="J10" i="57"/>
  <c r="I10" i="57"/>
  <c r="E10" i="57"/>
  <c r="Z10" i="56"/>
  <c r="Y10" i="56"/>
  <c r="X10" i="56"/>
  <c r="W10" i="56"/>
  <c r="S10" i="60"/>
  <c r="R10" i="60"/>
  <c r="Q10" i="60"/>
  <c r="P10" i="60"/>
  <c r="O10" i="60"/>
  <c r="N10" i="60"/>
  <c r="M10" i="60"/>
  <c r="L10" i="60"/>
  <c r="K10" i="60"/>
  <c r="J10" i="60"/>
  <c r="I10" i="60"/>
  <c r="E10" i="60"/>
  <c r="Z10" i="59"/>
  <c r="Y10" i="59"/>
  <c r="X10" i="59"/>
  <c r="W10" i="59"/>
  <c r="V10" i="59"/>
  <c r="U10" i="59"/>
  <c r="T10" i="59"/>
  <c r="S10" i="59"/>
  <c r="R10" i="59"/>
  <c r="Q10" i="59"/>
  <c r="P10" i="59"/>
  <c r="O10" i="59"/>
  <c r="N10" i="59"/>
  <c r="M10" i="59"/>
  <c r="L10" i="59"/>
  <c r="K10" i="59"/>
  <c r="J10" i="59"/>
  <c r="I10" i="59"/>
  <c r="E10" i="59"/>
  <c r="S10" i="58"/>
  <c r="R10" i="58"/>
  <c r="Q10" i="58"/>
  <c r="P10" i="58"/>
  <c r="O10" i="58"/>
  <c r="N10" i="58"/>
  <c r="M10" i="58"/>
  <c r="V10" i="57"/>
  <c r="U10" i="57"/>
  <c r="T10" i="57"/>
  <c r="S10" i="57"/>
  <c r="R10" i="57"/>
  <c r="Q10" i="57"/>
  <c r="P10" i="57"/>
  <c r="O10" i="57"/>
  <c r="N10" i="57"/>
  <c r="M10" i="57"/>
  <c r="V10" i="56"/>
  <c r="U10" i="56"/>
  <c r="T10" i="56"/>
  <c r="S10" i="56"/>
  <c r="R10" i="56"/>
  <c r="Q10" i="56"/>
  <c r="P10" i="56"/>
  <c r="O10" i="56"/>
  <c r="N10" i="56"/>
  <c r="M10" i="56"/>
  <c r="X10" i="61"/>
  <c r="W10" i="61"/>
  <c r="V10" i="61"/>
  <c r="U10" i="61"/>
  <c r="T10" i="61"/>
  <c r="S10" i="61"/>
  <c r="R10" i="61"/>
  <c r="Q10" i="61"/>
  <c r="P10" i="61"/>
  <c r="O10" i="61"/>
  <c r="N10" i="61"/>
  <c r="M10" i="61"/>
  <c r="L10" i="61"/>
  <c r="K10" i="61"/>
  <c r="J10" i="61"/>
  <c r="I10" i="61"/>
  <c r="E10" i="61"/>
  <c r="U10" i="60"/>
  <c r="T10" i="60"/>
  <c r="W10" i="64"/>
  <c r="V10" i="64"/>
  <c r="U10" i="64"/>
  <c r="T10" i="64"/>
  <c r="S10" i="64"/>
  <c r="R10" i="64"/>
  <c r="Q10" i="64"/>
  <c r="P10" i="64"/>
  <c r="O10" i="64"/>
  <c r="N10" i="64"/>
  <c r="M10" i="64"/>
  <c r="L10" i="64"/>
  <c r="K10" i="64"/>
  <c r="J10" i="64"/>
  <c r="I10" i="64"/>
  <c r="E10" i="64"/>
  <c r="L10" i="63"/>
  <c r="K10" i="63"/>
  <c r="J10" i="63"/>
  <c r="I10" i="63"/>
  <c r="E10" i="63"/>
  <c r="P10" i="62"/>
  <c r="O10" i="62"/>
  <c r="N10" i="62"/>
  <c r="M10" i="62"/>
  <c r="L10" i="62"/>
  <c r="K10" i="62"/>
  <c r="J10" i="62"/>
  <c r="I10" i="62"/>
  <c r="E10" i="62"/>
  <c r="Z10" i="61"/>
  <c r="Y10" i="61"/>
  <c r="E20" i="27"/>
  <c r="J10" i="27"/>
  <c r="E10" i="27"/>
  <c r="L10" i="26"/>
  <c r="L10" i="25"/>
  <c r="E20" i="23"/>
  <c r="K10" i="23"/>
  <c r="E10" i="23"/>
  <c r="I10" i="22"/>
  <c r="I20" i="21"/>
  <c r="I10" i="21"/>
  <c r="L10" i="20"/>
  <c r="M10" i="19"/>
  <c r="K10" i="19"/>
  <c r="E20" i="18"/>
  <c r="J10" i="18"/>
  <c r="E10" i="18"/>
  <c r="I10" i="17"/>
  <c r="I20" i="16"/>
  <c r="L10" i="16"/>
  <c r="I10" i="16"/>
  <c r="E20" i="15"/>
  <c r="L10" i="15"/>
  <c r="E10" i="15"/>
  <c r="E20" i="14"/>
  <c r="J10" i="14"/>
  <c r="E10" i="14"/>
  <c r="K10" i="13"/>
  <c r="L10" i="12"/>
  <c r="L10" i="11"/>
  <c r="J10" i="9"/>
  <c r="E20" i="8"/>
  <c r="M10" i="8"/>
  <c r="J10" i="8"/>
  <c r="E10" i="8"/>
  <c r="I10" i="7"/>
  <c r="E20" i="6"/>
  <c r="M10" i="6"/>
  <c r="J10" i="6"/>
  <c r="E10" i="6"/>
  <c r="K10" i="5"/>
  <c r="E10" i="5"/>
  <c r="E20" i="4"/>
  <c r="K10" i="4"/>
  <c r="E10" i="4"/>
  <c r="E20" i="3"/>
  <c r="M10" i="3"/>
  <c r="K10" i="3"/>
  <c r="E10" i="3"/>
  <c r="E20" i="2"/>
  <c r="J10" i="2"/>
  <c r="E10" i="2"/>
  <c r="E10" i="40"/>
  <c r="I10" i="39"/>
  <c r="L10" i="38"/>
  <c r="K10" i="34"/>
  <c r="E10" i="34"/>
  <c r="L10" i="33"/>
  <c r="I10" i="32"/>
  <c r="L10" i="30"/>
  <c r="E10" i="29"/>
  <c r="M10" i="27"/>
  <c r="L10" i="39"/>
  <c r="J10" i="38"/>
  <c r="E20" i="34"/>
  <c r="I10" i="33"/>
  <c r="K10" i="32"/>
  <c r="I10" i="31"/>
  <c r="I10" i="30"/>
  <c r="J10" i="28"/>
  <c r="W10" i="71"/>
  <c r="T10" i="71"/>
  <c r="Q10" i="71"/>
  <c r="N10" i="71"/>
  <c r="K10" i="71"/>
  <c r="I10" i="71"/>
  <c r="Y10" i="70"/>
  <c r="W10" i="70"/>
  <c r="T10" i="70"/>
  <c r="S10" i="70"/>
  <c r="P10" i="70"/>
  <c r="M10" i="70"/>
  <c r="J10" i="70"/>
  <c r="AA10" i="69"/>
  <c r="Y10" i="69"/>
  <c r="X10" i="69"/>
  <c r="U10" i="69"/>
  <c r="R10" i="69"/>
  <c r="O10" i="69"/>
  <c r="L10" i="69"/>
  <c r="I10" i="69"/>
  <c r="Z10" i="68"/>
  <c r="W10" i="68"/>
  <c r="T10" i="68"/>
  <c r="Q10" i="68"/>
  <c r="N10" i="68"/>
  <c r="L10" i="68"/>
  <c r="I10" i="68"/>
  <c r="X10" i="67"/>
  <c r="U10" i="67"/>
  <c r="S10" i="67"/>
  <c r="Q10" i="67"/>
  <c r="N10" i="67"/>
  <c r="L10" i="67"/>
  <c r="J10" i="67"/>
  <c r="E10" i="67"/>
  <c r="X10" i="66"/>
  <c r="U10" i="66"/>
  <c r="S10" i="66"/>
  <c r="Q10" i="66"/>
  <c r="O10" i="66"/>
  <c r="M10" i="66"/>
  <c r="K10" i="66"/>
  <c r="I10" i="66"/>
  <c r="E10" i="66"/>
  <c r="Z10" i="65"/>
  <c r="Y10" i="65"/>
  <c r="X10" i="65"/>
  <c r="W10" i="65"/>
  <c r="V10" i="65"/>
  <c r="T10" i="65"/>
  <c r="S10" i="65"/>
  <c r="R10" i="65"/>
  <c r="P10" i="65"/>
  <c r="N10" i="65"/>
  <c r="L10" i="65"/>
  <c r="J10" i="65"/>
  <c r="Y10" i="48"/>
  <c r="V10" i="48"/>
  <c r="T10" i="48"/>
  <c r="Q10" i="48"/>
  <c r="M10" i="48"/>
  <c r="J10" i="48"/>
  <c r="Y10" i="47"/>
  <c r="V10" i="47"/>
  <c r="Q10" i="47"/>
  <c r="M10" i="47"/>
  <c r="I10" i="47"/>
  <c r="J10" i="45"/>
  <c r="E20" i="44"/>
  <c r="E10" i="44"/>
  <c r="E20" i="42"/>
  <c r="E10" i="42"/>
  <c r="R10" i="74"/>
  <c r="Q10" i="74"/>
  <c r="P10" i="74"/>
  <c r="M10" i="74"/>
  <c r="K10" i="74"/>
  <c r="Z10" i="73"/>
  <c r="X10" i="73"/>
  <c r="V10" i="73"/>
  <c r="T10" i="73"/>
  <c r="Q10" i="73"/>
  <c r="O10" i="73"/>
  <c r="L10" i="73"/>
  <c r="I10" i="73"/>
  <c r="E20" i="72"/>
  <c r="R10" i="72"/>
  <c r="M10" i="72"/>
  <c r="J10" i="72"/>
  <c r="E10" i="72"/>
  <c r="Z10" i="71"/>
  <c r="X10" i="71"/>
  <c r="R10" i="86"/>
  <c r="O10" i="86"/>
  <c r="L10" i="86"/>
  <c r="I10" i="86"/>
  <c r="E20" i="85"/>
  <c r="R10" i="85"/>
  <c r="M10" i="85"/>
  <c r="J10" i="85"/>
  <c r="E10" i="85"/>
  <c r="Z10" i="84"/>
  <c r="E20" i="82"/>
  <c r="E10" i="82"/>
  <c r="E20" i="81"/>
  <c r="X10" i="81"/>
  <c r="S10" i="81"/>
  <c r="R10" i="81"/>
  <c r="O10" i="81"/>
  <c r="L10" i="81"/>
  <c r="I10" i="81"/>
  <c r="E10" i="81"/>
  <c r="S10" i="80"/>
  <c r="P10" i="80"/>
  <c r="M10" i="80"/>
  <c r="J10" i="80"/>
  <c r="E10" i="80"/>
  <c r="U10" i="79"/>
  <c r="S10" i="79"/>
  <c r="Q10" i="79"/>
  <c r="N10" i="79"/>
  <c r="L10" i="79"/>
  <c r="J10" i="79"/>
  <c r="U10" i="78"/>
  <c r="T10" i="78"/>
  <c r="S10" i="78"/>
  <c r="R10" i="78"/>
  <c r="Q10" i="78"/>
  <c r="P10" i="78"/>
  <c r="O10" i="78"/>
  <c r="N10" i="78"/>
  <c r="M10" i="78"/>
  <c r="L10" i="78"/>
  <c r="K10" i="78"/>
  <c r="J10" i="78"/>
  <c r="I10" i="78"/>
  <c r="E10" i="78"/>
  <c r="X10" i="77"/>
  <c r="W10" i="77"/>
  <c r="V10" i="77"/>
  <c r="U10" i="77"/>
  <c r="T10" i="77"/>
  <c r="S10" i="77"/>
  <c r="Q10" i="77"/>
  <c r="P10" i="77"/>
  <c r="O10" i="77"/>
  <c r="N10" i="77"/>
  <c r="M10" i="77"/>
  <c r="K10" i="77"/>
  <c r="I10" i="77"/>
  <c r="E10" i="77"/>
  <c r="S10" i="76"/>
  <c r="R10" i="76"/>
  <c r="Q10" i="76"/>
  <c r="P10" i="76"/>
  <c r="O10" i="76"/>
  <c r="N10" i="76"/>
  <c r="L10" i="76"/>
  <c r="K10" i="76"/>
  <c r="J10" i="76"/>
  <c r="I10" i="76"/>
  <c r="E10" i="76"/>
  <c r="AA10" i="75"/>
  <c r="Y10" i="75"/>
  <c r="W10" i="75"/>
  <c r="U10" i="75"/>
  <c r="S10" i="75"/>
  <c r="P10" i="75"/>
  <c r="N10" i="75"/>
  <c r="L10" i="75"/>
  <c r="J10" i="75"/>
  <c r="E10" i="75"/>
  <c r="X10" i="84"/>
  <c r="U10" i="84"/>
  <c r="R10" i="84"/>
  <c r="P10" i="84"/>
  <c r="M10" i="84"/>
  <c r="K10" i="84"/>
  <c r="E20" i="83"/>
  <c r="T10" i="83"/>
  <c r="R10" i="83"/>
  <c r="P10" i="83"/>
  <c r="N10" i="83"/>
  <c r="K10" i="83"/>
  <c r="I10" i="83"/>
  <c r="E10" i="83"/>
  <c r="Z10" i="82"/>
  <c r="X10" i="82"/>
  <c r="V10" i="82"/>
  <c r="S10" i="82"/>
  <c r="P10" i="82"/>
  <c r="M10" i="82"/>
  <c r="J10" i="82"/>
  <c r="T10" i="100"/>
  <c r="O10" i="100"/>
  <c r="L10" i="100"/>
  <c r="J10" i="100"/>
  <c r="R10" i="99"/>
  <c r="N10" i="99"/>
  <c r="L10" i="99"/>
  <c r="J10" i="99"/>
  <c r="Z10" i="98"/>
  <c r="X10" i="98"/>
  <c r="V10" i="98"/>
  <c r="T10" i="98"/>
  <c r="Q10" i="98"/>
  <c r="O10" i="98"/>
  <c r="L10" i="98"/>
  <c r="I10" i="98"/>
  <c r="P10" i="97"/>
  <c r="K10" i="97"/>
  <c r="E20" i="96"/>
  <c r="W10" i="96"/>
  <c r="S10" i="96"/>
  <c r="P10" i="96"/>
  <c r="M10" i="96"/>
  <c r="J10" i="96"/>
  <c r="E10" i="96"/>
  <c r="Z10" i="95"/>
  <c r="X10" i="95"/>
  <c r="U10" i="95"/>
  <c r="R10" i="95"/>
  <c r="O10" i="95"/>
  <c r="L10" i="95"/>
  <c r="J10" i="95"/>
  <c r="Y10" i="94"/>
  <c r="V10" i="94"/>
  <c r="T10" i="94"/>
  <c r="Q10" i="94"/>
  <c r="N10" i="94"/>
  <c r="L10" i="94"/>
  <c r="I10" i="94"/>
  <c r="Y10" i="93"/>
  <c r="V10" i="93"/>
  <c r="S10" i="93"/>
  <c r="P10" i="93"/>
  <c r="M10" i="93"/>
  <c r="J10" i="93"/>
  <c r="E10" i="93"/>
  <c r="Y10" i="92"/>
  <c r="V10" i="92"/>
  <c r="S10" i="92"/>
  <c r="P10" i="92"/>
  <c r="N10" i="92"/>
  <c r="K10" i="92"/>
  <c r="X10" i="91"/>
  <c r="V10" i="91"/>
  <c r="S10" i="91"/>
  <c r="Q10" i="91"/>
  <c r="N10" i="91"/>
  <c r="K10" i="91"/>
  <c r="I10" i="91"/>
  <c r="Z10" i="90"/>
  <c r="X10" i="90"/>
  <c r="W10" i="90"/>
  <c r="U10" i="90"/>
  <c r="R10" i="90"/>
  <c r="O10" i="90"/>
  <c r="L10" i="90"/>
  <c r="I10" i="90"/>
  <c r="T10" i="89"/>
  <c r="Q10" i="89"/>
  <c r="O10" i="89"/>
  <c r="M10" i="89"/>
  <c r="L10" i="89"/>
  <c r="K10" i="89"/>
  <c r="J10" i="89"/>
  <c r="I10" i="89"/>
  <c r="E10" i="89"/>
  <c r="Z10" i="88"/>
  <c r="X10" i="88"/>
  <c r="V10" i="88"/>
  <c r="T10" i="88"/>
  <c r="R10" i="88"/>
  <c r="O10" i="88"/>
  <c r="L10" i="88"/>
  <c r="I10" i="88"/>
  <c r="T10" i="87"/>
  <c r="R10" i="87"/>
  <c r="O10" i="87"/>
  <c r="L10" i="87"/>
  <c r="I10" i="87"/>
  <c r="Z10" i="86"/>
  <c r="X10" i="86"/>
  <c r="U10" i="86"/>
  <c r="Z29" i="100"/>
  <c r="U26" i="100"/>
  <c r="Z26" i="100"/>
  <c r="Y29" i="100"/>
  <c r="Y26" i="100"/>
  <c r="T26" i="100"/>
  <c r="X29" i="100"/>
  <c r="X26" i="100"/>
  <c r="S26" i="100"/>
  <c r="W29" i="100"/>
  <c r="W26" i="100"/>
  <c r="R26" i="100"/>
  <c r="V29" i="100"/>
  <c r="V26" i="100"/>
  <c r="Q26" i="100"/>
  <c r="U29" i="100"/>
  <c r="P26" i="100"/>
  <c r="T29" i="100"/>
  <c r="O26" i="100"/>
  <c r="S29" i="100"/>
  <c r="N26" i="100"/>
  <c r="R29" i="100"/>
  <c r="M26" i="100"/>
  <c r="Q29" i="100"/>
  <c r="L26" i="100"/>
  <c r="P29" i="100"/>
  <c r="K26" i="100"/>
  <c r="O29" i="100"/>
  <c r="J26" i="100"/>
  <c r="N29" i="100"/>
  <c r="I26" i="100"/>
  <c r="M29" i="100"/>
  <c r="H26" i="100"/>
  <c r="J29" i="100"/>
  <c r="E26" i="100"/>
  <c r="D26" i="100"/>
  <c r="I29" i="100"/>
  <c r="H9" i="100"/>
  <c r="D10" i="100"/>
  <c r="U24" i="100"/>
  <c r="Z24" i="100"/>
  <c r="T24" i="100"/>
  <c r="Y24" i="100"/>
  <c r="S24" i="100"/>
  <c r="X24" i="100"/>
  <c r="R24" i="100"/>
  <c r="W24" i="100"/>
  <c r="Q24" i="100"/>
  <c r="V24" i="100"/>
  <c r="D23" i="100"/>
  <c r="D24" i="100" s="1"/>
  <c r="H5" i="100"/>
  <c r="H23" i="100" s="1"/>
  <c r="H24" i="100" s="1"/>
  <c r="U28" i="100"/>
  <c r="Z28" i="100"/>
  <c r="Z30" i="100"/>
  <c r="T28" i="100"/>
  <c r="Y28" i="100"/>
  <c r="Y30" i="100"/>
  <c r="S28" i="100"/>
  <c r="X28" i="100"/>
  <c r="X30" i="100"/>
  <c r="R28" i="100"/>
  <c r="W28" i="100"/>
  <c r="W30" i="100"/>
  <c r="Q28" i="100"/>
  <c r="V28" i="100"/>
  <c r="V30" i="100"/>
  <c r="P28" i="100"/>
  <c r="U30" i="100"/>
  <c r="O28" i="100"/>
  <c r="T30" i="100"/>
  <c r="N28" i="100"/>
  <c r="S30" i="100"/>
  <c r="M28" i="100"/>
  <c r="R30" i="100"/>
  <c r="L28" i="100"/>
  <c r="Q30" i="100"/>
  <c r="K28" i="100"/>
  <c r="P30" i="100"/>
  <c r="J28" i="100"/>
  <c r="O30" i="100"/>
  <c r="I28" i="100"/>
  <c r="N30" i="100"/>
  <c r="M30" i="100"/>
  <c r="E28" i="100"/>
  <c r="J30" i="100"/>
  <c r="I30" i="100"/>
  <c r="H4" i="100"/>
  <c r="H27" i="100" s="1"/>
  <c r="D27" i="100"/>
  <c r="D28" i="100" s="1"/>
  <c r="H2" i="100"/>
  <c r="H20" i="100" s="1"/>
  <c r="D20" i="100"/>
  <c r="W29" i="99"/>
  <c r="W26" i="99"/>
  <c r="R26" i="99"/>
  <c r="V26" i="99"/>
  <c r="V29" i="99"/>
  <c r="Q26" i="99"/>
  <c r="P26" i="99"/>
  <c r="U26" i="99"/>
  <c r="U29" i="99"/>
  <c r="O26" i="99"/>
  <c r="T26" i="99"/>
  <c r="T29" i="99"/>
  <c r="N26" i="99"/>
  <c r="S29" i="99"/>
  <c r="S26" i="99"/>
  <c r="M26" i="99"/>
  <c r="R29" i="99"/>
  <c r="L26" i="99"/>
  <c r="Q29" i="99"/>
  <c r="P29" i="99"/>
  <c r="K26" i="99"/>
  <c r="J26" i="99"/>
  <c r="O29" i="99"/>
  <c r="I26" i="99"/>
  <c r="N29" i="99"/>
  <c r="H26" i="99"/>
  <c r="M29" i="99"/>
  <c r="E26" i="99"/>
  <c r="J29" i="99"/>
  <c r="I29" i="99"/>
  <c r="D26" i="99"/>
  <c r="H9" i="99"/>
  <c r="D10" i="99"/>
  <c r="R24" i="99"/>
  <c r="W24" i="99"/>
  <c r="Q24" i="99"/>
  <c r="V24" i="99"/>
  <c r="P24" i="99"/>
  <c r="U24" i="99"/>
  <c r="O24" i="99"/>
  <c r="T24" i="99"/>
  <c r="N24" i="99"/>
  <c r="S24" i="99"/>
  <c r="H5" i="99"/>
  <c r="H23" i="99" s="1"/>
  <c r="H24" i="99" s="1"/>
  <c r="D23" i="99"/>
  <c r="D24" i="99" s="1"/>
  <c r="W30" i="99"/>
  <c r="R28" i="99"/>
  <c r="W28" i="99"/>
  <c r="V30" i="99"/>
  <c r="Q28" i="99"/>
  <c r="V28" i="99"/>
  <c r="U30" i="99"/>
  <c r="P28" i="99"/>
  <c r="U28" i="99"/>
  <c r="T30" i="99"/>
  <c r="O28" i="99"/>
  <c r="T28" i="99"/>
  <c r="N28" i="99"/>
  <c r="S28" i="99"/>
  <c r="S30" i="99"/>
  <c r="M28" i="99"/>
  <c r="R30" i="99"/>
  <c r="L28" i="99"/>
  <c r="Q30" i="99"/>
  <c r="K28" i="99"/>
  <c r="P30" i="99"/>
  <c r="J28" i="99"/>
  <c r="O30" i="99"/>
  <c r="I28" i="99"/>
  <c r="N30" i="99"/>
  <c r="M30" i="99"/>
  <c r="E28" i="99"/>
  <c r="J30" i="99"/>
  <c r="I30" i="99"/>
  <c r="H4" i="99"/>
  <c r="H27" i="99" s="1"/>
  <c r="D27" i="99"/>
  <c r="D28" i="99" s="1"/>
  <c r="D20" i="99"/>
  <c r="H2" i="99"/>
  <c r="H20" i="99" s="1"/>
  <c r="Z26" i="98"/>
  <c r="U26" i="98"/>
  <c r="Z29" i="98"/>
  <c r="Y29" i="98"/>
  <c r="Y26" i="98"/>
  <c r="T26" i="98"/>
  <c r="X26" i="98"/>
  <c r="S26" i="98"/>
  <c r="X29" i="98"/>
  <c r="R26" i="98"/>
  <c r="W29" i="98"/>
  <c r="W26" i="98"/>
  <c r="V29" i="98"/>
  <c r="V26" i="98"/>
  <c r="Q26" i="98"/>
  <c r="U29" i="98"/>
  <c r="P26" i="98"/>
  <c r="T29" i="98"/>
  <c r="O26" i="98"/>
  <c r="S29" i="98"/>
  <c r="N26" i="98"/>
  <c r="M26" i="98"/>
  <c r="R29" i="98"/>
  <c r="L26" i="98"/>
  <c r="Q29" i="98"/>
  <c r="P29" i="98"/>
  <c r="K26" i="98"/>
  <c r="O29" i="98"/>
  <c r="J26" i="98"/>
  <c r="N29" i="98"/>
  <c r="I26" i="98"/>
  <c r="M29" i="98"/>
  <c r="H26" i="98"/>
  <c r="J29" i="98"/>
  <c r="E26" i="98"/>
  <c r="D26" i="98"/>
  <c r="I29" i="98"/>
  <c r="H21" i="98"/>
  <c r="H20" i="98" s="1"/>
  <c r="D20" i="98"/>
  <c r="D10" i="98"/>
  <c r="H9" i="98"/>
  <c r="U24" i="98"/>
  <c r="Z24" i="98"/>
  <c r="T24" i="98"/>
  <c r="Y24" i="98"/>
  <c r="S24" i="98"/>
  <c r="X24" i="98"/>
  <c r="R24" i="98"/>
  <c r="W24" i="98"/>
  <c r="Q24" i="98"/>
  <c r="V24" i="98"/>
  <c r="D23" i="98"/>
  <c r="D24" i="98" s="1"/>
  <c r="H5" i="98"/>
  <c r="H23" i="98" s="1"/>
  <c r="H24" i="98" s="1"/>
  <c r="U28" i="98"/>
  <c r="Z30" i="98"/>
  <c r="Z28" i="98"/>
  <c r="Y30" i="98"/>
  <c r="T28" i="98"/>
  <c r="Y28" i="98"/>
  <c r="X30" i="98"/>
  <c r="S28" i="98"/>
  <c r="X28" i="98"/>
  <c r="R28" i="98"/>
  <c r="W30" i="98"/>
  <c r="W28" i="98"/>
  <c r="Q28" i="98"/>
  <c r="V30" i="98"/>
  <c r="V28" i="98"/>
  <c r="P28" i="98"/>
  <c r="U30" i="98"/>
  <c r="O28" i="98"/>
  <c r="T30" i="98"/>
  <c r="N28" i="98"/>
  <c r="S30" i="98"/>
  <c r="M28" i="98"/>
  <c r="R30" i="98"/>
  <c r="L28" i="98"/>
  <c r="Q30" i="98"/>
  <c r="K28" i="98"/>
  <c r="P30" i="98"/>
  <c r="J28" i="98"/>
  <c r="O30" i="98"/>
  <c r="N30" i="98"/>
  <c r="I28" i="98"/>
  <c r="M30" i="98"/>
  <c r="E28" i="98"/>
  <c r="J30" i="98"/>
  <c r="I30" i="98"/>
  <c r="D27" i="98"/>
  <c r="D28" i="98" s="1"/>
  <c r="H4" i="98"/>
  <c r="H27" i="98" s="1"/>
  <c r="T26" i="97"/>
  <c r="O26" i="97"/>
  <c r="T29" i="97"/>
  <c r="S26" i="97"/>
  <c r="S29" i="97"/>
  <c r="N26" i="97"/>
  <c r="R29" i="97"/>
  <c r="R26" i="97"/>
  <c r="M26" i="97"/>
  <c r="Q29" i="97"/>
  <c r="Q26" i="97"/>
  <c r="L26" i="97"/>
  <c r="P29" i="97"/>
  <c r="P26" i="97"/>
  <c r="K26" i="97"/>
  <c r="J26" i="97"/>
  <c r="O29" i="97"/>
  <c r="I26" i="97"/>
  <c r="N29" i="97"/>
  <c r="H26" i="97"/>
  <c r="M29" i="97"/>
  <c r="E26" i="97"/>
  <c r="J29" i="97"/>
  <c r="I29" i="97"/>
  <c r="D26" i="97"/>
  <c r="D20" i="97"/>
  <c r="H21" i="97"/>
  <c r="H20" i="97" s="1"/>
  <c r="D10" i="97"/>
  <c r="H9" i="97"/>
  <c r="O24" i="97"/>
  <c r="T24" i="97"/>
  <c r="N24" i="97"/>
  <c r="S24" i="97"/>
  <c r="M24" i="97"/>
  <c r="R24" i="97"/>
  <c r="L24" i="97"/>
  <c r="Q24" i="97"/>
  <c r="K24" i="97"/>
  <c r="P24" i="97"/>
  <c r="D23" i="97"/>
  <c r="D24" i="97" s="1"/>
  <c r="H5" i="97"/>
  <c r="H23" i="97" s="1"/>
  <c r="H24" i="97" s="1"/>
  <c r="O28" i="97"/>
  <c r="T28" i="97"/>
  <c r="T30" i="97"/>
  <c r="N28" i="97"/>
  <c r="S28" i="97"/>
  <c r="S30" i="97"/>
  <c r="R28" i="97"/>
  <c r="R30" i="97"/>
  <c r="M28" i="97"/>
  <c r="L28" i="97"/>
  <c r="Q30" i="97"/>
  <c r="Q28" i="97"/>
  <c r="K28" i="97"/>
  <c r="P28" i="97"/>
  <c r="P30" i="97"/>
  <c r="O30" i="97"/>
  <c r="J28" i="97"/>
  <c r="I28" i="97"/>
  <c r="N30" i="97"/>
  <c r="M30" i="97"/>
  <c r="E28" i="97"/>
  <c r="J30" i="97"/>
  <c r="I30" i="97"/>
  <c r="H4" i="97"/>
  <c r="H27" i="97" s="1"/>
  <c r="D27" i="97"/>
  <c r="D28" i="97" s="1"/>
  <c r="Z29" i="96"/>
  <c r="Z26" i="96"/>
  <c r="U26" i="96"/>
  <c r="Y26" i="96"/>
  <c r="Y29" i="96"/>
  <c r="T26" i="96"/>
  <c r="S26" i="96"/>
  <c r="X26" i="96"/>
  <c r="X29" i="96"/>
  <c r="W26" i="96"/>
  <c r="R26" i="96"/>
  <c r="W29" i="96"/>
  <c r="V29" i="96"/>
  <c r="V26" i="96"/>
  <c r="Q26" i="96"/>
  <c r="U29" i="96"/>
  <c r="P26" i="96"/>
  <c r="O26" i="96"/>
  <c r="T29" i="96"/>
  <c r="N26" i="96"/>
  <c r="S29" i="96"/>
  <c r="M26" i="96"/>
  <c r="R29" i="96"/>
  <c r="Q29" i="96"/>
  <c r="L26" i="96"/>
  <c r="K26" i="96"/>
  <c r="P29" i="96"/>
  <c r="J26" i="96"/>
  <c r="O29" i="96"/>
  <c r="N29" i="96"/>
  <c r="I26" i="96"/>
  <c r="H26" i="96"/>
  <c r="M29" i="96"/>
  <c r="J29" i="96"/>
  <c r="E26" i="96"/>
  <c r="I29" i="96"/>
  <c r="D26" i="96"/>
  <c r="H21" i="96"/>
  <c r="H20" i="96" s="1"/>
  <c r="D20" i="96"/>
  <c r="H9" i="96"/>
  <c r="D10" i="96"/>
  <c r="U24" i="96"/>
  <c r="Z24" i="96"/>
  <c r="T24" i="96"/>
  <c r="Y24" i="96"/>
  <c r="S24" i="96"/>
  <c r="X24" i="96"/>
  <c r="R24" i="96"/>
  <c r="W24" i="96"/>
  <c r="Q24" i="96"/>
  <c r="V24" i="96"/>
  <c r="H5" i="96"/>
  <c r="H23" i="96" s="1"/>
  <c r="H24" i="96" s="1"/>
  <c r="D23" i="96"/>
  <c r="D24" i="96" s="1"/>
  <c r="Z30" i="96"/>
  <c r="Z28" i="96"/>
  <c r="U28" i="96"/>
  <c r="Y30" i="96"/>
  <c r="T28" i="96"/>
  <c r="Y28" i="96"/>
  <c r="X28" i="96"/>
  <c r="S28" i="96"/>
  <c r="X30" i="96"/>
  <c r="W28" i="96"/>
  <c r="W30" i="96"/>
  <c r="R28" i="96"/>
  <c r="V28" i="96"/>
  <c r="V30" i="96"/>
  <c r="Q28" i="96"/>
  <c r="P28" i="96"/>
  <c r="U30" i="96"/>
  <c r="T30" i="96"/>
  <c r="O28" i="96"/>
  <c r="S30" i="96"/>
  <c r="N28" i="96"/>
  <c r="M28" i="96"/>
  <c r="R30" i="96"/>
  <c r="Q30" i="96"/>
  <c r="L28" i="96"/>
  <c r="P30" i="96"/>
  <c r="K28" i="96"/>
  <c r="O30" i="96"/>
  <c r="J28" i="96"/>
  <c r="N30" i="96"/>
  <c r="I28" i="96"/>
  <c r="M30" i="96"/>
  <c r="E28" i="96"/>
  <c r="J30" i="96"/>
  <c r="I30" i="96"/>
  <c r="D27" i="96"/>
  <c r="D28" i="96" s="1"/>
  <c r="H4" i="96"/>
  <c r="H27" i="96" s="1"/>
  <c r="U26" i="95"/>
  <c r="Z29" i="95"/>
  <c r="Z26" i="95"/>
  <c r="T26" i="95"/>
  <c r="Y29" i="95"/>
  <c r="Y26" i="95"/>
  <c r="X26" i="95"/>
  <c r="X29" i="95"/>
  <c r="S26" i="95"/>
  <c r="R26" i="95"/>
  <c r="W29" i="95"/>
  <c r="W26" i="95"/>
  <c r="V29" i="95"/>
  <c r="V26" i="95"/>
  <c r="Q26" i="95"/>
  <c r="U29" i="95"/>
  <c r="P26" i="95"/>
  <c r="T29" i="95"/>
  <c r="O26" i="95"/>
  <c r="S29" i="95"/>
  <c r="N26" i="95"/>
  <c r="M26" i="95"/>
  <c r="R29" i="95"/>
  <c r="L26" i="95"/>
  <c r="Q29" i="95"/>
  <c r="P29" i="95"/>
  <c r="K26" i="95"/>
  <c r="O29" i="95"/>
  <c r="J26" i="95"/>
  <c r="I26" i="95"/>
  <c r="N29" i="95"/>
  <c r="H26" i="95"/>
  <c r="M29" i="95"/>
  <c r="J29" i="95"/>
  <c r="E26" i="95"/>
  <c r="D26" i="95"/>
  <c r="I29" i="95"/>
  <c r="D10" i="95"/>
  <c r="H9" i="95"/>
  <c r="U24" i="95"/>
  <c r="Z24" i="95"/>
  <c r="T24" i="95"/>
  <c r="Y24" i="95"/>
  <c r="S24" i="95"/>
  <c r="X24" i="95"/>
  <c r="R24" i="95"/>
  <c r="W24" i="95"/>
  <c r="Q24" i="95"/>
  <c r="V24" i="95"/>
  <c r="H5" i="95"/>
  <c r="H23" i="95" s="1"/>
  <c r="H24" i="95" s="1"/>
  <c r="D23" i="95"/>
  <c r="D24" i="95" s="1"/>
  <c r="Z30" i="95"/>
  <c r="Z28" i="95"/>
  <c r="U28" i="95"/>
  <c r="T28" i="95"/>
  <c r="Y28" i="95"/>
  <c r="Y30" i="95"/>
  <c r="X28" i="95"/>
  <c r="S28" i="95"/>
  <c r="X30" i="95"/>
  <c r="W30" i="95"/>
  <c r="W28" i="95"/>
  <c r="R28" i="95"/>
  <c r="V28" i="95"/>
  <c r="V30" i="95"/>
  <c r="Q28" i="95"/>
  <c r="P28" i="95"/>
  <c r="U30" i="95"/>
  <c r="T30" i="95"/>
  <c r="O28" i="95"/>
  <c r="S30" i="95"/>
  <c r="N28" i="95"/>
  <c r="M28" i="95"/>
  <c r="R30" i="95"/>
  <c r="L28" i="95"/>
  <c r="Q30" i="95"/>
  <c r="K28" i="95"/>
  <c r="P30" i="95"/>
  <c r="O30" i="95"/>
  <c r="J28" i="95"/>
  <c r="I28" i="95"/>
  <c r="N30" i="95"/>
  <c r="M30" i="95"/>
  <c r="J30" i="95"/>
  <c r="E28" i="95"/>
  <c r="I30" i="95"/>
  <c r="H4" i="95"/>
  <c r="H27" i="95" s="1"/>
  <c r="D27" i="95"/>
  <c r="D28" i="95" s="1"/>
  <c r="H2" i="95"/>
  <c r="H20" i="95" s="1"/>
  <c r="D20" i="95"/>
  <c r="U26" i="94"/>
  <c r="Z29" i="94"/>
  <c r="Z26" i="94"/>
  <c r="Y29" i="94"/>
  <c r="Y26" i="94"/>
  <c r="S26" i="94"/>
  <c r="X26" i="94"/>
  <c r="X29" i="94"/>
  <c r="W26" i="94"/>
  <c r="W29" i="94"/>
  <c r="R26" i="94"/>
  <c r="V26" i="94"/>
  <c r="Q26" i="94"/>
  <c r="V29" i="94"/>
  <c r="U29" i="94"/>
  <c r="P26" i="94"/>
  <c r="O26" i="94"/>
  <c r="T29" i="94"/>
  <c r="S29" i="94"/>
  <c r="N26" i="94"/>
  <c r="M26" i="94"/>
  <c r="R29" i="94"/>
  <c r="L26" i="94"/>
  <c r="Q29" i="94"/>
  <c r="K26" i="94"/>
  <c r="P29" i="94"/>
  <c r="J26" i="94"/>
  <c r="O29" i="94"/>
  <c r="N29" i="94"/>
  <c r="I26" i="94"/>
  <c r="H26" i="94"/>
  <c r="M29" i="94"/>
  <c r="E26" i="94"/>
  <c r="J29" i="94"/>
  <c r="D26" i="94"/>
  <c r="I29" i="94"/>
  <c r="D20" i="94"/>
  <c r="H21" i="94"/>
  <c r="H20" i="94" s="1"/>
  <c r="H9" i="94"/>
  <c r="D10" i="94"/>
  <c r="U24" i="94"/>
  <c r="Z24" i="94"/>
  <c r="T24" i="94"/>
  <c r="Y24" i="94"/>
  <c r="S24" i="94"/>
  <c r="X24" i="94"/>
  <c r="R24" i="94"/>
  <c r="W24" i="94"/>
  <c r="V24" i="94"/>
  <c r="Q24" i="94"/>
  <c r="H5" i="94"/>
  <c r="H23" i="94" s="1"/>
  <c r="H24" i="94" s="1"/>
  <c r="D23" i="94"/>
  <c r="D24" i="94" s="1"/>
  <c r="Z28" i="94"/>
  <c r="U28" i="94"/>
  <c r="Z30" i="94"/>
  <c r="T28" i="94"/>
  <c r="Y30" i="94"/>
  <c r="Y28" i="94"/>
  <c r="S28" i="94"/>
  <c r="X28" i="94"/>
  <c r="X30" i="94"/>
  <c r="W28" i="94"/>
  <c r="R28" i="94"/>
  <c r="W30" i="94"/>
  <c r="V30" i="94"/>
  <c r="Q28" i="94"/>
  <c r="V28" i="94"/>
  <c r="U30" i="94"/>
  <c r="P28" i="94"/>
  <c r="O28" i="94"/>
  <c r="T30" i="94"/>
  <c r="N28" i="94"/>
  <c r="S30" i="94"/>
  <c r="R30" i="94"/>
  <c r="M28" i="94"/>
  <c r="L28" i="94"/>
  <c r="Q30" i="94"/>
  <c r="K28" i="94"/>
  <c r="P30" i="94"/>
  <c r="J28" i="94"/>
  <c r="O30" i="94"/>
  <c r="N30" i="94"/>
  <c r="I28" i="94"/>
  <c r="M30" i="94"/>
  <c r="J30" i="94"/>
  <c r="E28" i="94"/>
  <c r="I30" i="94"/>
  <c r="D27" i="94"/>
  <c r="D28" i="94" s="1"/>
  <c r="H4" i="94"/>
  <c r="H27" i="94" s="1"/>
  <c r="T26" i="93"/>
  <c r="Y26" i="93"/>
  <c r="Y29" i="93"/>
  <c r="X26" i="93"/>
  <c r="S26" i="93"/>
  <c r="X29" i="93"/>
  <c r="R26" i="93"/>
  <c r="W26" i="93"/>
  <c r="W29" i="93"/>
  <c r="Q26" i="93"/>
  <c r="V29" i="93"/>
  <c r="V26" i="93"/>
  <c r="U26" i="93"/>
  <c r="P26" i="93"/>
  <c r="U29" i="93"/>
  <c r="T29" i="93"/>
  <c r="O26" i="93"/>
  <c r="S29" i="93"/>
  <c r="N26" i="93"/>
  <c r="M26" i="93"/>
  <c r="R29" i="93"/>
  <c r="L26" i="93"/>
  <c r="Q29" i="93"/>
  <c r="K26" i="93"/>
  <c r="P29" i="93"/>
  <c r="O29" i="93"/>
  <c r="J26" i="93"/>
  <c r="I26" i="93"/>
  <c r="N29" i="93"/>
  <c r="M29" i="93"/>
  <c r="H26" i="93"/>
  <c r="E26" i="93"/>
  <c r="J29" i="93"/>
  <c r="I29" i="93"/>
  <c r="D26" i="93"/>
  <c r="H21" i="93"/>
  <c r="H20" i="93" s="1"/>
  <c r="D20" i="93"/>
  <c r="H9" i="93"/>
  <c r="D10" i="93"/>
  <c r="T24" i="93"/>
  <c r="Y24" i="93"/>
  <c r="S24" i="93"/>
  <c r="X24" i="93"/>
  <c r="R24" i="93"/>
  <c r="W24" i="93"/>
  <c r="Q24" i="93"/>
  <c r="V24" i="93"/>
  <c r="P24" i="93"/>
  <c r="U24" i="93"/>
  <c r="D23" i="93"/>
  <c r="D24" i="93" s="1"/>
  <c r="H5" i="93"/>
  <c r="H23" i="93" s="1"/>
  <c r="H24" i="93" s="1"/>
  <c r="Y28" i="93"/>
  <c r="Y30" i="93"/>
  <c r="T28" i="93"/>
  <c r="X28" i="93"/>
  <c r="X30" i="93"/>
  <c r="S28" i="93"/>
  <c r="W28" i="93"/>
  <c r="R28" i="93"/>
  <c r="W30" i="93"/>
  <c r="V30" i="93"/>
  <c r="Q28" i="93"/>
  <c r="V28" i="93"/>
  <c r="P28" i="93"/>
  <c r="U28" i="93"/>
  <c r="U30" i="93"/>
  <c r="O28" i="93"/>
  <c r="T30" i="93"/>
  <c r="S30" i="93"/>
  <c r="N28" i="93"/>
  <c r="M28" i="93"/>
  <c r="R30" i="93"/>
  <c r="L28" i="93"/>
  <c r="Q30" i="93"/>
  <c r="K28" i="93"/>
  <c r="P30" i="93"/>
  <c r="J28" i="93"/>
  <c r="O30" i="93"/>
  <c r="I28" i="93"/>
  <c r="N30" i="93"/>
  <c r="M30" i="93"/>
  <c r="E28" i="93"/>
  <c r="J30" i="93"/>
  <c r="I30" i="93"/>
  <c r="D27" i="93"/>
  <c r="D28" i="93" s="1"/>
  <c r="H4" i="93"/>
  <c r="H27" i="93" s="1"/>
  <c r="U26" i="92"/>
  <c r="Z26" i="92"/>
  <c r="Z29" i="92"/>
  <c r="Y26" i="92"/>
  <c r="T26" i="92"/>
  <c r="Y29" i="92"/>
  <c r="X26" i="92"/>
  <c r="S26" i="92"/>
  <c r="X29" i="92"/>
  <c r="W29" i="92"/>
  <c r="W26" i="92"/>
  <c r="R26" i="92"/>
  <c r="V26" i="92"/>
  <c r="Q26" i="92"/>
  <c r="V29" i="92"/>
  <c r="P26" i="92"/>
  <c r="U29" i="92"/>
  <c r="T29" i="92"/>
  <c r="O26" i="92"/>
  <c r="N26" i="92"/>
  <c r="S29" i="92"/>
  <c r="M26" i="92"/>
  <c r="R29" i="92"/>
  <c r="L26" i="92"/>
  <c r="Q29" i="92"/>
  <c r="P29" i="92"/>
  <c r="K26" i="92"/>
  <c r="J26" i="92"/>
  <c r="O29" i="92"/>
  <c r="N29" i="92"/>
  <c r="I26" i="92"/>
  <c r="H26" i="92"/>
  <c r="M29" i="92"/>
  <c r="E26" i="92"/>
  <c r="J29" i="92"/>
  <c r="D26" i="92"/>
  <c r="I29" i="92"/>
  <c r="D20" i="92"/>
  <c r="H21" i="92"/>
  <c r="H20" i="92" s="1"/>
  <c r="D10" i="92"/>
  <c r="H9" i="92"/>
  <c r="U24" i="92"/>
  <c r="Z24" i="92"/>
  <c r="T24" i="92"/>
  <c r="Y24" i="92"/>
  <c r="S24" i="92"/>
  <c r="X24" i="92"/>
  <c r="R24" i="92"/>
  <c r="W24" i="92"/>
  <c r="Q24" i="92"/>
  <c r="V24" i="92"/>
  <c r="H5" i="92"/>
  <c r="H23" i="92" s="1"/>
  <c r="H24" i="92" s="1"/>
  <c r="D23" i="92"/>
  <c r="D24" i="92" s="1"/>
  <c r="Z30" i="92"/>
  <c r="U28" i="92"/>
  <c r="Z28" i="92"/>
  <c r="Y30" i="92"/>
  <c r="T28" i="92"/>
  <c r="Y28" i="92"/>
  <c r="S28" i="92"/>
  <c r="X28" i="92"/>
  <c r="X30" i="92"/>
  <c r="R28" i="92"/>
  <c r="W30" i="92"/>
  <c r="W28" i="92"/>
  <c r="Q28" i="92"/>
  <c r="V28" i="92"/>
  <c r="V30" i="92"/>
  <c r="P28" i="92"/>
  <c r="U30" i="92"/>
  <c r="O28" i="92"/>
  <c r="T30" i="92"/>
  <c r="N28" i="92"/>
  <c r="S30" i="92"/>
  <c r="M28" i="92"/>
  <c r="R30" i="92"/>
  <c r="L28" i="92"/>
  <c r="Q30" i="92"/>
  <c r="K28" i="92"/>
  <c r="P30" i="92"/>
  <c r="J28" i="92"/>
  <c r="O30" i="92"/>
  <c r="I28" i="92"/>
  <c r="N30" i="92"/>
  <c r="M30" i="92"/>
  <c r="J30" i="92"/>
  <c r="E28" i="92"/>
  <c r="I30" i="92"/>
  <c r="D27" i="92"/>
  <c r="D28" i="92" s="1"/>
  <c r="H4" i="92"/>
  <c r="H27" i="92" s="1"/>
  <c r="T26" i="91"/>
  <c r="Y26" i="91"/>
  <c r="Y29" i="91"/>
  <c r="X29" i="91"/>
  <c r="S26" i="91"/>
  <c r="X26" i="91"/>
  <c r="W26" i="91"/>
  <c r="W29" i="91"/>
  <c r="R26" i="91"/>
  <c r="V26" i="91"/>
  <c r="V29" i="91"/>
  <c r="Q26" i="91"/>
  <c r="P26" i="91"/>
  <c r="U26" i="91"/>
  <c r="U29" i="91"/>
  <c r="T29" i="91"/>
  <c r="O26" i="91"/>
  <c r="N26" i="91"/>
  <c r="S29" i="91"/>
  <c r="M26" i="91"/>
  <c r="R29" i="91"/>
  <c r="L26" i="91"/>
  <c r="Q29" i="91"/>
  <c r="K26" i="91"/>
  <c r="P29" i="91"/>
  <c r="O29" i="91"/>
  <c r="J26" i="91"/>
  <c r="N29" i="91"/>
  <c r="I26" i="91"/>
  <c r="H26" i="91"/>
  <c r="M29" i="91"/>
  <c r="E26" i="91"/>
  <c r="J29" i="91"/>
  <c r="D26" i="91"/>
  <c r="I29" i="91"/>
  <c r="D20" i="91"/>
  <c r="H21" i="91"/>
  <c r="H20" i="91" s="1"/>
  <c r="H9" i="91"/>
  <c r="D10" i="91"/>
  <c r="T24" i="91"/>
  <c r="Y24" i="91"/>
  <c r="S24" i="91"/>
  <c r="X24" i="91"/>
  <c r="R24" i="91"/>
  <c r="W24" i="91"/>
  <c r="Q24" i="91"/>
  <c r="V24" i="91"/>
  <c r="P24" i="91"/>
  <c r="U24" i="91"/>
  <c r="H5" i="91"/>
  <c r="H23" i="91" s="1"/>
  <c r="H24" i="91" s="1"/>
  <c r="D23" i="91"/>
  <c r="D24" i="91" s="1"/>
  <c r="T28" i="91"/>
  <c r="Y30" i="91"/>
  <c r="Y28" i="91"/>
  <c r="S28" i="91"/>
  <c r="X28" i="91"/>
  <c r="X30" i="91"/>
  <c r="R28" i="91"/>
  <c r="W30" i="91"/>
  <c r="W28" i="91"/>
  <c r="V30" i="91"/>
  <c r="Q28" i="91"/>
  <c r="V28" i="91"/>
  <c r="U30" i="91"/>
  <c r="P28" i="91"/>
  <c r="U28" i="91"/>
  <c r="T30" i="91"/>
  <c r="O28" i="91"/>
  <c r="N28" i="91"/>
  <c r="S30" i="91"/>
  <c r="M28" i="91"/>
  <c r="R30" i="91"/>
  <c r="L28" i="91"/>
  <c r="Q30" i="91"/>
  <c r="K28" i="91"/>
  <c r="P30" i="91"/>
  <c r="O30" i="91"/>
  <c r="J28" i="91"/>
  <c r="N30" i="91"/>
  <c r="I28" i="91"/>
  <c r="M30" i="91"/>
  <c r="E28" i="91"/>
  <c r="J30" i="91"/>
  <c r="I30" i="91"/>
  <c r="D27" i="91"/>
  <c r="D28" i="91" s="1"/>
  <c r="H4" i="91"/>
  <c r="H27" i="91" s="1"/>
  <c r="U26" i="90"/>
  <c r="Z29" i="90"/>
  <c r="Z26" i="90"/>
  <c r="T26" i="90"/>
  <c r="Y26" i="90"/>
  <c r="Y29" i="90"/>
  <c r="S26" i="90"/>
  <c r="X29" i="90"/>
  <c r="X26" i="90"/>
  <c r="R26" i="90"/>
  <c r="W26" i="90"/>
  <c r="W29" i="90"/>
  <c r="Q26" i="90"/>
  <c r="V26" i="90"/>
  <c r="V29" i="90"/>
  <c r="P26" i="90"/>
  <c r="U29" i="90"/>
  <c r="O26" i="90"/>
  <c r="T29" i="90"/>
  <c r="S29" i="90"/>
  <c r="N26" i="90"/>
  <c r="M26" i="90"/>
  <c r="R29" i="90"/>
  <c r="L26" i="90"/>
  <c r="Q29" i="90"/>
  <c r="P29" i="90"/>
  <c r="K26" i="90"/>
  <c r="J26" i="90"/>
  <c r="O29" i="90"/>
  <c r="I26" i="90"/>
  <c r="N29" i="90"/>
  <c r="M29" i="90"/>
  <c r="H26" i="90"/>
  <c r="J29" i="90"/>
  <c r="E26" i="90"/>
  <c r="I29" i="90"/>
  <c r="D26" i="90"/>
  <c r="D10" i="90"/>
  <c r="H9" i="90"/>
  <c r="U24" i="90"/>
  <c r="Z24" i="90"/>
  <c r="T24" i="90"/>
  <c r="Y24" i="90"/>
  <c r="S24" i="90"/>
  <c r="X24" i="90"/>
  <c r="R24" i="90"/>
  <c r="W24" i="90"/>
  <c r="Q24" i="90"/>
  <c r="V24" i="90"/>
  <c r="H5" i="90"/>
  <c r="H23" i="90" s="1"/>
  <c r="H24" i="90" s="1"/>
  <c r="D23" i="90"/>
  <c r="D24" i="90" s="1"/>
  <c r="Z28" i="90"/>
  <c r="Z30" i="90"/>
  <c r="U28" i="90"/>
  <c r="Y28" i="90"/>
  <c r="T28" i="90"/>
  <c r="Y30" i="90"/>
  <c r="X28" i="90"/>
  <c r="X30" i="90"/>
  <c r="S28" i="90"/>
  <c r="W28" i="90"/>
  <c r="W30" i="90"/>
  <c r="R28" i="90"/>
  <c r="V28" i="90"/>
  <c r="Q28" i="90"/>
  <c r="V30" i="90"/>
  <c r="P28" i="90"/>
  <c r="U30" i="90"/>
  <c r="T30" i="90"/>
  <c r="O28" i="90"/>
  <c r="N28" i="90"/>
  <c r="S30" i="90"/>
  <c r="M28" i="90"/>
  <c r="R30" i="90"/>
  <c r="Q30" i="90"/>
  <c r="L28" i="90"/>
  <c r="K28" i="90"/>
  <c r="P30" i="90"/>
  <c r="J28" i="90"/>
  <c r="O30" i="90"/>
  <c r="N30" i="90"/>
  <c r="I28" i="90"/>
  <c r="M30" i="90"/>
  <c r="J30" i="90"/>
  <c r="E28" i="90"/>
  <c r="I30" i="90"/>
  <c r="H4" i="90"/>
  <c r="H27" i="90" s="1"/>
  <c r="D27" i="90"/>
  <c r="D28" i="90" s="1"/>
  <c r="H2" i="90"/>
  <c r="H20" i="90" s="1"/>
  <c r="D20" i="90"/>
  <c r="V26" i="89"/>
  <c r="V29" i="89"/>
  <c r="Q26" i="89"/>
  <c r="U29" i="89"/>
  <c r="P26" i="89"/>
  <c r="U26" i="89"/>
  <c r="O26" i="89"/>
  <c r="T29" i="89"/>
  <c r="T26" i="89"/>
  <c r="S26" i="89"/>
  <c r="S29" i="89"/>
  <c r="N26" i="89"/>
  <c r="R29" i="89"/>
  <c r="R26" i="89"/>
  <c r="M26" i="89"/>
  <c r="L26" i="89"/>
  <c r="Q29" i="89"/>
  <c r="P29" i="89"/>
  <c r="K26" i="89"/>
  <c r="J26" i="89"/>
  <c r="O29" i="89"/>
  <c r="I26" i="89"/>
  <c r="N29" i="89"/>
  <c r="M29" i="89"/>
  <c r="H26" i="89"/>
  <c r="J29" i="89"/>
  <c r="E26" i="89"/>
  <c r="D26" i="89"/>
  <c r="I29" i="89"/>
  <c r="D20" i="89"/>
  <c r="H21" i="89"/>
  <c r="H20" i="89" s="1"/>
  <c r="H9" i="89"/>
  <c r="D10" i="89"/>
  <c r="Q24" i="89"/>
  <c r="V24" i="89"/>
  <c r="U24" i="89"/>
  <c r="P24" i="89"/>
  <c r="O24" i="89"/>
  <c r="T24" i="89"/>
  <c r="N24" i="89"/>
  <c r="S24" i="89"/>
  <c r="M24" i="89"/>
  <c r="R24" i="89"/>
  <c r="D23" i="89"/>
  <c r="D24" i="89" s="1"/>
  <c r="H5" i="89"/>
  <c r="H23" i="89" s="1"/>
  <c r="H24" i="89" s="1"/>
  <c r="Q28" i="89"/>
  <c r="V28" i="89"/>
  <c r="V30" i="89"/>
  <c r="P28" i="89"/>
  <c r="U30" i="89"/>
  <c r="U28" i="89"/>
  <c r="O28" i="89"/>
  <c r="T30" i="89"/>
  <c r="T28" i="89"/>
  <c r="S28" i="89"/>
  <c r="S30" i="89"/>
  <c r="N28" i="89"/>
  <c r="M28" i="89"/>
  <c r="R28" i="89"/>
  <c r="R30" i="89"/>
  <c r="L28" i="89"/>
  <c r="Q30" i="89"/>
  <c r="K28" i="89"/>
  <c r="P30" i="89"/>
  <c r="J28" i="89"/>
  <c r="O30" i="89"/>
  <c r="I28" i="89"/>
  <c r="N30" i="89"/>
  <c r="M30" i="89"/>
  <c r="J30" i="89"/>
  <c r="E28" i="89"/>
  <c r="I30" i="89"/>
  <c r="H4" i="89"/>
  <c r="H27" i="89" s="1"/>
  <c r="D27" i="89"/>
  <c r="D28" i="89" s="1"/>
  <c r="Z29" i="88"/>
  <c r="Z26" i="88"/>
  <c r="U26" i="88"/>
  <c r="Y26" i="88"/>
  <c r="T26" i="88"/>
  <c r="Y29" i="88"/>
  <c r="X29" i="88"/>
  <c r="X26" i="88"/>
  <c r="S26" i="88"/>
  <c r="R26" i="88"/>
  <c r="W29" i="88"/>
  <c r="W26" i="88"/>
  <c r="Q26" i="88"/>
  <c r="V29" i="88"/>
  <c r="V26" i="88"/>
  <c r="U29" i="88"/>
  <c r="P26" i="88"/>
  <c r="T29" i="88"/>
  <c r="O26" i="88"/>
  <c r="N26" i="88"/>
  <c r="S29" i="88"/>
  <c r="L26" i="88"/>
  <c r="Q29" i="88"/>
  <c r="K26" i="88"/>
  <c r="P29" i="88"/>
  <c r="J26" i="88"/>
  <c r="O29" i="88"/>
  <c r="I26" i="88"/>
  <c r="N29" i="88"/>
  <c r="H26" i="88"/>
  <c r="M29" i="88"/>
  <c r="E26" i="88"/>
  <c r="J29" i="88"/>
  <c r="D26" i="88"/>
  <c r="I29" i="88"/>
  <c r="D20" i="88"/>
  <c r="H21" i="88"/>
  <c r="H20" i="88" s="1"/>
  <c r="D10" i="88"/>
  <c r="H9" i="88"/>
  <c r="U24" i="88"/>
  <c r="Z24" i="88"/>
  <c r="T24" i="88"/>
  <c r="Y24" i="88"/>
  <c r="S24" i="88"/>
  <c r="X24" i="88"/>
  <c r="R24" i="88"/>
  <c r="W24" i="88"/>
  <c r="Q24" i="88"/>
  <c r="V24" i="88"/>
  <c r="D23" i="88"/>
  <c r="D24" i="88" s="1"/>
  <c r="H5" i="88"/>
  <c r="H23" i="88" s="1"/>
  <c r="H24" i="88" s="1"/>
  <c r="U28" i="88"/>
  <c r="Z28" i="88"/>
  <c r="Z30" i="88"/>
  <c r="T28" i="88"/>
  <c r="Y28" i="88"/>
  <c r="Y30" i="88"/>
  <c r="S28" i="88"/>
  <c r="X28" i="88"/>
  <c r="X30" i="88"/>
  <c r="R28" i="88"/>
  <c r="W28" i="88"/>
  <c r="W30" i="88"/>
  <c r="Q28" i="88"/>
  <c r="V28" i="88"/>
  <c r="V30" i="88"/>
  <c r="P28" i="88"/>
  <c r="U30" i="88"/>
  <c r="O28" i="88"/>
  <c r="T30" i="88"/>
  <c r="N28" i="88"/>
  <c r="S30" i="88"/>
  <c r="M28" i="88"/>
  <c r="R30" i="88"/>
  <c r="L28" i="88"/>
  <c r="Q30" i="88"/>
  <c r="K28" i="88"/>
  <c r="P30" i="88"/>
  <c r="J28" i="88"/>
  <c r="O30" i="88"/>
  <c r="I28" i="88"/>
  <c r="N30" i="88"/>
  <c r="M30" i="88"/>
  <c r="E28" i="88"/>
  <c r="J30" i="88"/>
  <c r="I30" i="88"/>
  <c r="H4" i="88"/>
  <c r="H27" i="88" s="1"/>
  <c r="D27" i="88"/>
  <c r="D28" i="88" s="1"/>
  <c r="U29" i="87"/>
  <c r="P26" i="87"/>
  <c r="U26" i="87"/>
  <c r="T29" i="87"/>
  <c r="T26" i="87"/>
  <c r="O26" i="87"/>
  <c r="S26" i="87"/>
  <c r="N26" i="87"/>
  <c r="S29" i="87"/>
  <c r="R26" i="87"/>
  <c r="M26" i="87"/>
  <c r="R29" i="87"/>
  <c r="L26" i="87"/>
  <c r="Q29" i="87"/>
  <c r="Q26" i="87"/>
  <c r="K26" i="87"/>
  <c r="P29" i="87"/>
  <c r="O29" i="87"/>
  <c r="J26" i="87"/>
  <c r="I26" i="87"/>
  <c r="N29" i="87"/>
  <c r="H26" i="87"/>
  <c r="M29" i="87"/>
  <c r="J29" i="87"/>
  <c r="E26" i="87"/>
  <c r="D26" i="87"/>
  <c r="I29" i="87"/>
  <c r="D10" i="87"/>
  <c r="H9" i="87"/>
  <c r="P24" i="87"/>
  <c r="U24" i="87"/>
  <c r="O24" i="87"/>
  <c r="T24" i="87"/>
  <c r="N24" i="87"/>
  <c r="S24" i="87"/>
  <c r="M24" i="87"/>
  <c r="R24" i="87"/>
  <c r="L24" i="87"/>
  <c r="Q24" i="87"/>
  <c r="H5" i="87"/>
  <c r="H23" i="87" s="1"/>
  <c r="H24" i="87" s="1"/>
  <c r="D23" i="87"/>
  <c r="D24" i="87" s="1"/>
  <c r="U28" i="87"/>
  <c r="P28" i="87"/>
  <c r="U30" i="87"/>
  <c r="T28" i="87"/>
  <c r="T30" i="87"/>
  <c r="O28" i="87"/>
  <c r="S30" i="87"/>
  <c r="N28" i="87"/>
  <c r="S28" i="87"/>
  <c r="M28" i="87"/>
  <c r="R28" i="87"/>
  <c r="R30" i="87"/>
  <c r="Q30" i="87"/>
  <c r="L28" i="87"/>
  <c r="Q28" i="87"/>
  <c r="P30" i="87"/>
  <c r="K28" i="87"/>
  <c r="J28" i="87"/>
  <c r="O30" i="87"/>
  <c r="I28" i="87"/>
  <c r="N30" i="87"/>
  <c r="M30" i="87"/>
  <c r="E28" i="87"/>
  <c r="J30" i="87"/>
  <c r="I30" i="87"/>
  <c r="D27" i="87"/>
  <c r="D28" i="87" s="1"/>
  <c r="H4" i="87"/>
  <c r="H27" i="87" s="1"/>
  <c r="D20" i="87"/>
  <c r="H2" i="87"/>
  <c r="H20" i="87" s="1"/>
  <c r="U26" i="86"/>
  <c r="Z26" i="86"/>
  <c r="Z29" i="86"/>
  <c r="Y29" i="86"/>
  <c r="Y26" i="86"/>
  <c r="T26" i="86"/>
  <c r="X26" i="86"/>
  <c r="S26" i="86"/>
  <c r="X29" i="86"/>
  <c r="W29" i="86"/>
  <c r="R26" i="86"/>
  <c r="W26" i="86"/>
  <c r="Q26" i="86"/>
  <c r="V26" i="86"/>
  <c r="V29" i="86"/>
  <c r="P26" i="86"/>
  <c r="U29" i="86"/>
  <c r="O26" i="86"/>
  <c r="T29" i="86"/>
  <c r="N26" i="86"/>
  <c r="S29" i="86"/>
  <c r="R29" i="86"/>
  <c r="M26" i="86"/>
  <c r="L26" i="86"/>
  <c r="Q29" i="86"/>
  <c r="P29" i="86"/>
  <c r="K26" i="86"/>
  <c r="O29" i="86"/>
  <c r="J26" i="86"/>
  <c r="N29" i="86"/>
  <c r="I26" i="86"/>
  <c r="H26" i="86"/>
  <c r="M29" i="86"/>
  <c r="J29" i="86"/>
  <c r="E26" i="86"/>
  <c r="D26" i="86"/>
  <c r="I29" i="86"/>
  <c r="D20" i="86"/>
  <c r="H21" i="86"/>
  <c r="H20" i="86" s="1"/>
  <c r="H9" i="86"/>
  <c r="D10" i="86"/>
  <c r="U24" i="86"/>
  <c r="Z24" i="86"/>
  <c r="T24" i="86"/>
  <c r="Y24" i="86"/>
  <c r="S24" i="86"/>
  <c r="X24" i="86"/>
  <c r="R24" i="86"/>
  <c r="W24" i="86"/>
  <c r="Q24" i="86"/>
  <c r="V24" i="86"/>
  <c r="H5" i="86"/>
  <c r="H23" i="86" s="1"/>
  <c r="H24" i="86" s="1"/>
  <c r="D23" i="86"/>
  <c r="D24" i="86" s="1"/>
  <c r="Z28" i="86"/>
  <c r="U28" i="86"/>
  <c r="Z30" i="86"/>
  <c r="T28" i="86"/>
  <c r="Y30" i="86"/>
  <c r="Y28" i="86"/>
  <c r="X28" i="86"/>
  <c r="X30" i="86"/>
  <c r="S28" i="86"/>
  <c r="W28" i="86"/>
  <c r="R28" i="86"/>
  <c r="W30" i="86"/>
  <c r="Q28" i="86"/>
  <c r="V30" i="86"/>
  <c r="V28" i="86"/>
  <c r="U30" i="86"/>
  <c r="P28" i="86"/>
  <c r="O28" i="86"/>
  <c r="T30" i="86"/>
  <c r="S30" i="86"/>
  <c r="N28" i="86"/>
  <c r="M28" i="86"/>
  <c r="R30" i="86"/>
  <c r="L28" i="86"/>
  <c r="Q30" i="86"/>
  <c r="P30" i="86"/>
  <c r="K28" i="86"/>
  <c r="O30" i="86"/>
  <c r="J28" i="86"/>
  <c r="I28" i="86"/>
  <c r="N30" i="86"/>
  <c r="M30" i="86"/>
  <c r="J30" i="86"/>
  <c r="E28" i="86"/>
  <c r="I30" i="86"/>
  <c r="H4" i="86"/>
  <c r="H27" i="86" s="1"/>
  <c r="D27" i="86"/>
  <c r="D28" i="86" s="1"/>
  <c r="V29" i="85"/>
  <c r="V26" i="85"/>
  <c r="Q26" i="85"/>
  <c r="U26" i="85"/>
  <c r="P26" i="85"/>
  <c r="U29" i="85"/>
  <c r="T26" i="85"/>
  <c r="T29" i="85"/>
  <c r="O26" i="85"/>
  <c r="S29" i="85"/>
  <c r="S26" i="85"/>
  <c r="N26" i="85"/>
  <c r="R26" i="85"/>
  <c r="M26" i="85"/>
  <c r="R29" i="85"/>
  <c r="Q29" i="85"/>
  <c r="L26" i="85"/>
  <c r="P29" i="85"/>
  <c r="K26" i="85"/>
  <c r="O29" i="85"/>
  <c r="J26" i="85"/>
  <c r="I26" i="85"/>
  <c r="N29" i="85"/>
  <c r="M29" i="85"/>
  <c r="H26" i="85"/>
  <c r="J29" i="85"/>
  <c r="E26" i="85"/>
  <c r="D26" i="85"/>
  <c r="I29" i="85"/>
  <c r="D20" i="85"/>
  <c r="H21" i="85"/>
  <c r="H20" i="85" s="1"/>
  <c r="D10" i="85"/>
  <c r="H9" i="85"/>
  <c r="Q24" i="85"/>
  <c r="V24" i="85"/>
  <c r="P24" i="85"/>
  <c r="U24" i="85"/>
  <c r="O24" i="85"/>
  <c r="T24" i="85"/>
  <c r="S24" i="85"/>
  <c r="N24" i="85"/>
  <c r="M24" i="85"/>
  <c r="R24" i="85"/>
  <c r="H5" i="85"/>
  <c r="H23" i="85" s="1"/>
  <c r="H24" i="85" s="1"/>
  <c r="D23" i="85"/>
  <c r="D24" i="85" s="1"/>
  <c r="Q28" i="85"/>
  <c r="V30" i="85"/>
  <c r="V28" i="85"/>
  <c r="U28" i="85"/>
  <c r="P28" i="85"/>
  <c r="U30" i="85"/>
  <c r="T30" i="85"/>
  <c r="O28" i="85"/>
  <c r="T28" i="85"/>
  <c r="S30" i="85"/>
  <c r="N28" i="85"/>
  <c r="S28" i="85"/>
  <c r="M28" i="85"/>
  <c r="R28" i="85"/>
  <c r="R30" i="85"/>
  <c r="L28" i="85"/>
  <c r="Q30" i="85"/>
  <c r="K28" i="85"/>
  <c r="P30" i="85"/>
  <c r="O30" i="85"/>
  <c r="J28" i="85"/>
  <c r="N30" i="85"/>
  <c r="I28" i="85"/>
  <c r="M30" i="85"/>
  <c r="E28" i="85"/>
  <c r="J30" i="85"/>
  <c r="I30" i="85"/>
  <c r="D27" i="85"/>
  <c r="D28" i="85" s="1"/>
  <c r="H4" i="85"/>
  <c r="H27" i="85" s="1"/>
  <c r="Z29" i="84"/>
  <c r="Z26" i="84"/>
  <c r="U26" i="84"/>
  <c r="Y29" i="84"/>
  <c r="Y26" i="84"/>
  <c r="T26" i="84"/>
  <c r="S26" i="84"/>
  <c r="X29" i="84"/>
  <c r="X26" i="84"/>
  <c r="W29" i="84"/>
  <c r="R26" i="84"/>
  <c r="W26" i="84"/>
  <c r="V29" i="84"/>
  <c r="Q26" i="84"/>
  <c r="V26" i="84"/>
  <c r="U29" i="84"/>
  <c r="P26" i="84"/>
  <c r="O26" i="84"/>
  <c r="T29" i="84"/>
  <c r="N26" i="84"/>
  <c r="S29" i="84"/>
  <c r="M26" i="84"/>
  <c r="R29" i="84"/>
  <c r="Q29" i="84"/>
  <c r="L26" i="84"/>
  <c r="K26" i="84"/>
  <c r="P29" i="84"/>
  <c r="J26" i="84"/>
  <c r="O29" i="84"/>
  <c r="I26" i="84"/>
  <c r="N29" i="84"/>
  <c r="M29" i="84"/>
  <c r="H26" i="84"/>
  <c r="E26" i="84"/>
  <c r="J29" i="84"/>
  <c r="I29" i="84"/>
  <c r="D26" i="84"/>
  <c r="D20" i="84"/>
  <c r="H21" i="84"/>
  <c r="H20" i="84" s="1"/>
  <c r="D10" i="84"/>
  <c r="H9" i="84"/>
  <c r="U24" i="84"/>
  <c r="Z24" i="84"/>
  <c r="T24" i="84"/>
  <c r="Y24" i="84"/>
  <c r="S24" i="84"/>
  <c r="X24" i="84"/>
  <c r="R24" i="84"/>
  <c r="W24" i="84"/>
  <c r="Q24" i="84"/>
  <c r="V24" i="84"/>
  <c r="D23" i="84"/>
  <c r="D24" i="84" s="1"/>
  <c r="H5" i="84"/>
  <c r="H23" i="84" s="1"/>
  <c r="H24" i="84" s="1"/>
  <c r="U28" i="84"/>
  <c r="Z28" i="84"/>
  <c r="Z30" i="84"/>
  <c r="Y30" i="84"/>
  <c r="T28" i="84"/>
  <c r="Y28" i="84"/>
  <c r="X28" i="84"/>
  <c r="S28" i="84"/>
  <c r="X30" i="84"/>
  <c r="W30" i="84"/>
  <c r="W28" i="84"/>
  <c r="R28" i="84"/>
  <c r="Q28" i="84"/>
  <c r="V28" i="84"/>
  <c r="V30" i="84"/>
  <c r="P28" i="84"/>
  <c r="U30" i="84"/>
  <c r="O28" i="84"/>
  <c r="T30" i="84"/>
  <c r="S30" i="84"/>
  <c r="N28" i="84"/>
  <c r="M28" i="84"/>
  <c r="R30" i="84"/>
  <c r="Q30" i="84"/>
  <c r="L28" i="84"/>
  <c r="K28" i="84"/>
  <c r="P30" i="84"/>
  <c r="J28" i="84"/>
  <c r="O30" i="84"/>
  <c r="N30" i="84"/>
  <c r="I28" i="84"/>
  <c r="M30" i="84"/>
  <c r="E28" i="84"/>
  <c r="J30" i="84"/>
  <c r="I30" i="84"/>
  <c r="D27" i="84"/>
  <c r="D28" i="84" s="1"/>
  <c r="H4" i="84"/>
  <c r="H27" i="84" s="1"/>
  <c r="O26" i="83"/>
  <c r="T26" i="83"/>
  <c r="T29" i="83"/>
  <c r="S29" i="83"/>
  <c r="S26" i="83"/>
  <c r="N26" i="83"/>
  <c r="M26" i="83"/>
  <c r="R29" i="83"/>
  <c r="R26" i="83"/>
  <c r="Q29" i="83"/>
  <c r="Q26" i="83"/>
  <c r="L26" i="83"/>
  <c r="P26" i="83"/>
  <c r="K26" i="83"/>
  <c r="P29" i="83"/>
  <c r="O29" i="83"/>
  <c r="J26" i="83"/>
  <c r="N29" i="83"/>
  <c r="I26" i="83"/>
  <c r="M29" i="83"/>
  <c r="H26" i="83"/>
  <c r="J29" i="83"/>
  <c r="E26" i="83"/>
  <c r="I29" i="83"/>
  <c r="D26" i="83"/>
  <c r="H21" i="83"/>
  <c r="H20" i="83" s="1"/>
  <c r="D20" i="83"/>
  <c r="H9" i="83"/>
  <c r="D10" i="83"/>
  <c r="O24" i="83"/>
  <c r="T24" i="83"/>
  <c r="N24" i="83"/>
  <c r="S24" i="83"/>
  <c r="M24" i="83"/>
  <c r="R24" i="83"/>
  <c r="L24" i="83"/>
  <c r="Q24" i="83"/>
  <c r="K24" i="83"/>
  <c r="P24" i="83"/>
  <c r="D23" i="83"/>
  <c r="D24" i="83" s="1"/>
  <c r="H5" i="83"/>
  <c r="H23" i="83" s="1"/>
  <c r="H24" i="83" s="1"/>
  <c r="T28" i="83"/>
  <c r="O28" i="83"/>
  <c r="T30" i="83"/>
  <c r="N28" i="83"/>
  <c r="S28" i="83"/>
  <c r="S30" i="83"/>
  <c r="M28" i="83"/>
  <c r="R28" i="83"/>
  <c r="R30" i="83"/>
  <c r="L28" i="83"/>
  <c r="Q28" i="83"/>
  <c r="Q30" i="83"/>
  <c r="P30" i="83"/>
  <c r="K28" i="83"/>
  <c r="P28" i="83"/>
  <c r="O30" i="83"/>
  <c r="J28" i="83"/>
  <c r="I28" i="83"/>
  <c r="N30" i="83"/>
  <c r="M30" i="83"/>
  <c r="E28" i="83"/>
  <c r="J30" i="83"/>
  <c r="I30" i="83"/>
  <c r="D27" i="83"/>
  <c r="D28" i="83" s="1"/>
  <c r="H4" i="83"/>
  <c r="H27" i="83" s="1"/>
  <c r="U26" i="82"/>
  <c r="Z26" i="82"/>
  <c r="Z29" i="82"/>
  <c r="Y29" i="82"/>
  <c r="T26" i="82"/>
  <c r="Y26" i="82"/>
  <c r="X26" i="82"/>
  <c r="S26" i="82"/>
  <c r="X29" i="82"/>
  <c r="R26" i="82"/>
  <c r="W26" i="82"/>
  <c r="W29" i="82"/>
  <c r="V29" i="82"/>
  <c r="Q26" i="82"/>
  <c r="V26" i="82"/>
  <c r="U29" i="82"/>
  <c r="P26" i="82"/>
  <c r="T29" i="82"/>
  <c r="O26" i="82"/>
  <c r="S29" i="82"/>
  <c r="N26" i="82"/>
  <c r="R29" i="82"/>
  <c r="M26" i="82"/>
  <c r="Q29" i="82"/>
  <c r="L26" i="82"/>
  <c r="K26" i="82"/>
  <c r="P29" i="82"/>
  <c r="O29" i="82"/>
  <c r="J26" i="82"/>
  <c r="N29" i="82"/>
  <c r="I26" i="82"/>
  <c r="H26" i="82"/>
  <c r="M29" i="82"/>
  <c r="E26" i="82"/>
  <c r="J29" i="82"/>
  <c r="I29" i="82"/>
  <c r="D26" i="82"/>
  <c r="H9" i="82"/>
  <c r="D10" i="82"/>
  <c r="U24" i="82"/>
  <c r="Z24" i="82"/>
  <c r="T24" i="82"/>
  <c r="Y24" i="82"/>
  <c r="S24" i="82"/>
  <c r="X24" i="82"/>
  <c r="R24" i="82"/>
  <c r="W24" i="82"/>
  <c r="Q24" i="82"/>
  <c r="V24" i="82"/>
  <c r="D23" i="82"/>
  <c r="D24" i="82" s="1"/>
  <c r="H5" i="82"/>
  <c r="H23" i="82" s="1"/>
  <c r="H24" i="82" s="1"/>
  <c r="U28" i="82"/>
  <c r="Z28" i="82"/>
  <c r="Z30" i="82"/>
  <c r="T28" i="82"/>
  <c r="Y28" i="82"/>
  <c r="Y30" i="82"/>
  <c r="S28" i="82"/>
  <c r="X28" i="82"/>
  <c r="X30" i="82"/>
  <c r="W28" i="82"/>
  <c r="W30" i="82"/>
  <c r="R28" i="82"/>
  <c r="Q28" i="82"/>
  <c r="V28" i="82"/>
  <c r="V30" i="82"/>
  <c r="U30" i="82"/>
  <c r="P28" i="82"/>
  <c r="T30" i="82"/>
  <c r="O28" i="82"/>
  <c r="N28" i="82"/>
  <c r="S30" i="82"/>
  <c r="M28" i="82"/>
  <c r="R30" i="82"/>
  <c r="L28" i="82"/>
  <c r="Q30" i="82"/>
  <c r="K28" i="82"/>
  <c r="P30" i="82"/>
  <c r="J28" i="82"/>
  <c r="O30" i="82"/>
  <c r="I28" i="82"/>
  <c r="N30" i="82"/>
  <c r="M30" i="82"/>
  <c r="E28" i="82"/>
  <c r="J30" i="82"/>
  <c r="I30" i="82"/>
  <c r="H4" i="82"/>
  <c r="H27" i="82" s="1"/>
  <c r="D27" i="82"/>
  <c r="D28" i="82" s="1"/>
  <c r="D20" i="82"/>
  <c r="H2" i="82"/>
  <c r="H20" i="82" s="1"/>
  <c r="Z29" i="81"/>
  <c r="U26" i="81"/>
  <c r="Z26" i="81"/>
  <c r="Y29" i="81"/>
  <c r="T26" i="81"/>
  <c r="Y26" i="81"/>
  <c r="S26" i="81"/>
  <c r="X29" i="81"/>
  <c r="X26" i="81"/>
  <c r="W29" i="81"/>
  <c r="W26" i="81"/>
  <c r="R26" i="81"/>
  <c r="Q26" i="81"/>
  <c r="V26" i="81"/>
  <c r="V29" i="81"/>
  <c r="U29" i="81"/>
  <c r="P26" i="81"/>
  <c r="T29" i="81"/>
  <c r="O26" i="81"/>
  <c r="N26" i="81"/>
  <c r="S29" i="81"/>
  <c r="R29" i="81"/>
  <c r="M26" i="81"/>
  <c r="Q29" i="81"/>
  <c r="L26" i="81"/>
  <c r="K26" i="81"/>
  <c r="P29" i="81"/>
  <c r="O29" i="81"/>
  <c r="J26" i="81"/>
  <c r="N29" i="81"/>
  <c r="I26" i="81"/>
  <c r="M29" i="81"/>
  <c r="H26" i="81"/>
  <c r="J29" i="81"/>
  <c r="E26" i="81"/>
  <c r="I29" i="81"/>
  <c r="D26" i="81"/>
  <c r="D20" i="81"/>
  <c r="H21" i="81"/>
  <c r="H20" i="81" s="1"/>
  <c r="H9" i="81"/>
  <c r="D10" i="81"/>
  <c r="U24" i="81"/>
  <c r="Z24" i="81"/>
  <c r="T24" i="81"/>
  <c r="Y24" i="81"/>
  <c r="S24" i="81"/>
  <c r="X24" i="81"/>
  <c r="R24" i="81"/>
  <c r="W24" i="81"/>
  <c r="Q24" i="81"/>
  <c r="V24" i="81"/>
  <c r="H5" i="81"/>
  <c r="H23" i="81" s="1"/>
  <c r="H24" i="81" s="1"/>
  <c r="D23" i="81"/>
  <c r="D24" i="81" s="1"/>
  <c r="Z30" i="81"/>
  <c r="Z28" i="81"/>
  <c r="U28" i="81"/>
  <c r="Y28" i="81"/>
  <c r="T28" i="81"/>
  <c r="Y30" i="81"/>
  <c r="S28" i="81"/>
  <c r="X28" i="81"/>
  <c r="X30" i="81"/>
  <c r="R28" i="81"/>
  <c r="W28" i="81"/>
  <c r="W30" i="81"/>
  <c r="Q28" i="81"/>
  <c r="V30" i="81"/>
  <c r="V28" i="81"/>
  <c r="P28" i="81"/>
  <c r="U30" i="81"/>
  <c r="O28" i="81"/>
  <c r="T30" i="81"/>
  <c r="N28" i="81"/>
  <c r="S30" i="81"/>
  <c r="M28" i="81"/>
  <c r="R30" i="81"/>
  <c r="Q30" i="81"/>
  <c r="L28" i="81"/>
  <c r="K28" i="81"/>
  <c r="P30" i="81"/>
  <c r="O30" i="81"/>
  <c r="J28" i="81"/>
  <c r="N30" i="81"/>
  <c r="I28" i="81"/>
  <c r="M30" i="81"/>
  <c r="J30" i="81"/>
  <c r="E28" i="81"/>
  <c r="I30" i="81"/>
  <c r="D27" i="81"/>
  <c r="D28" i="81" s="1"/>
  <c r="H4" i="81"/>
  <c r="H27" i="81" s="1"/>
  <c r="U29" i="80"/>
  <c r="U26" i="80"/>
  <c r="P26" i="80"/>
  <c r="O26" i="80"/>
  <c r="T29" i="80"/>
  <c r="T26" i="80"/>
  <c r="S29" i="80"/>
  <c r="N26" i="80"/>
  <c r="S26" i="80"/>
  <c r="R29" i="80"/>
  <c r="R26" i="80"/>
  <c r="M26" i="80"/>
  <c r="Q29" i="80"/>
  <c r="L26" i="80"/>
  <c r="Q26" i="80"/>
  <c r="P29" i="80"/>
  <c r="K26" i="80"/>
  <c r="J26" i="80"/>
  <c r="O29" i="80"/>
  <c r="N29" i="80"/>
  <c r="I26" i="80"/>
  <c r="M29" i="80"/>
  <c r="H26" i="80"/>
  <c r="E26" i="80"/>
  <c r="J29" i="80"/>
  <c r="D26" i="80"/>
  <c r="I29" i="80"/>
  <c r="D10" i="80"/>
  <c r="H9" i="80"/>
  <c r="P24" i="80"/>
  <c r="U24" i="80"/>
  <c r="O24" i="80"/>
  <c r="T24" i="80"/>
  <c r="N24" i="80"/>
  <c r="S24" i="80"/>
  <c r="M24" i="80"/>
  <c r="R24" i="80"/>
  <c r="L24" i="80"/>
  <c r="Q24" i="80"/>
  <c r="D23" i="80"/>
  <c r="D24" i="80" s="1"/>
  <c r="H5" i="80"/>
  <c r="H23" i="80" s="1"/>
  <c r="H24" i="80" s="1"/>
  <c r="U30" i="80"/>
  <c r="U28" i="80"/>
  <c r="P28" i="80"/>
  <c r="T28" i="80"/>
  <c r="T30" i="80"/>
  <c r="O28" i="80"/>
  <c r="S28" i="80"/>
  <c r="N28" i="80"/>
  <c r="S30" i="80"/>
  <c r="R30" i="80"/>
  <c r="R28" i="80"/>
  <c r="M28" i="80"/>
  <c r="L28" i="80"/>
  <c r="Q28" i="80"/>
  <c r="Q30" i="80"/>
  <c r="K28" i="80"/>
  <c r="P30" i="80"/>
  <c r="O30" i="80"/>
  <c r="J28" i="80"/>
  <c r="I28" i="80"/>
  <c r="N30" i="80"/>
  <c r="M30" i="80"/>
  <c r="E28" i="80"/>
  <c r="J30" i="80"/>
  <c r="I30" i="80"/>
  <c r="H4" i="80"/>
  <c r="H27" i="80" s="1"/>
  <c r="D27" i="80"/>
  <c r="D28" i="80" s="1"/>
  <c r="H2" i="80"/>
  <c r="H20" i="80" s="1"/>
  <c r="D20" i="80"/>
  <c r="U29" i="79"/>
  <c r="U26" i="79"/>
  <c r="P26" i="79"/>
  <c r="T26" i="79"/>
  <c r="T29" i="79"/>
  <c r="O26" i="79"/>
  <c r="N26" i="79"/>
  <c r="S26" i="79"/>
  <c r="S29" i="79"/>
  <c r="M26" i="79"/>
  <c r="R26" i="79"/>
  <c r="R29" i="79"/>
  <c r="Q26" i="79"/>
  <c r="Q29" i="79"/>
  <c r="L26" i="79"/>
  <c r="K26" i="79"/>
  <c r="P29" i="79"/>
  <c r="O29" i="79"/>
  <c r="J26" i="79"/>
  <c r="I26" i="79"/>
  <c r="N29" i="79"/>
  <c r="H26" i="79"/>
  <c r="M29" i="79"/>
  <c r="E26" i="79"/>
  <c r="J29" i="79"/>
  <c r="I29" i="79"/>
  <c r="D26" i="79"/>
  <c r="H9" i="79"/>
  <c r="D10" i="79"/>
  <c r="U24" i="79"/>
  <c r="P24" i="79"/>
  <c r="O24" i="79"/>
  <c r="T24" i="79"/>
  <c r="S24" i="79"/>
  <c r="N24" i="79"/>
  <c r="M24" i="79"/>
  <c r="R24" i="79"/>
  <c r="Q24" i="79"/>
  <c r="L24" i="79"/>
  <c r="H5" i="79"/>
  <c r="H23" i="79" s="1"/>
  <c r="H24" i="79" s="1"/>
  <c r="D23" i="79"/>
  <c r="D24" i="79" s="1"/>
  <c r="P28" i="79"/>
  <c r="U28" i="79"/>
  <c r="U30" i="79"/>
  <c r="O28" i="79"/>
  <c r="T28" i="79"/>
  <c r="T30" i="79"/>
  <c r="N28" i="79"/>
  <c r="S28" i="79"/>
  <c r="S30" i="79"/>
  <c r="M28" i="79"/>
  <c r="R28" i="79"/>
  <c r="R30" i="79"/>
  <c r="L28" i="79"/>
  <c r="Q28" i="79"/>
  <c r="Q30" i="79"/>
  <c r="K28" i="79"/>
  <c r="P30" i="79"/>
  <c r="J28" i="79"/>
  <c r="O30" i="79"/>
  <c r="I28" i="79"/>
  <c r="N30" i="79"/>
  <c r="M30" i="79"/>
  <c r="E28" i="79"/>
  <c r="J30" i="79"/>
  <c r="I30" i="79"/>
  <c r="D27" i="79"/>
  <c r="D28" i="79" s="1"/>
  <c r="H4" i="79"/>
  <c r="H27" i="79" s="1"/>
  <c r="D20" i="79"/>
  <c r="H2" i="79"/>
  <c r="H20" i="79" s="1"/>
  <c r="P26" i="78"/>
  <c r="U29" i="78"/>
  <c r="U26" i="78"/>
  <c r="T29" i="78"/>
  <c r="T26" i="78"/>
  <c r="O26" i="78"/>
  <c r="N26" i="78"/>
  <c r="S29" i="78"/>
  <c r="S26" i="78"/>
  <c r="M26" i="78"/>
  <c r="R29" i="78"/>
  <c r="R26" i="78"/>
  <c r="Q29" i="78"/>
  <c r="Q26" i="78"/>
  <c r="L26" i="78"/>
  <c r="P29" i="78"/>
  <c r="K26" i="78"/>
  <c r="O29" i="78"/>
  <c r="J26" i="78"/>
  <c r="I26" i="78"/>
  <c r="N29" i="78"/>
  <c r="H26" i="78"/>
  <c r="M29" i="78"/>
  <c r="E26" i="78"/>
  <c r="J29" i="78"/>
  <c r="D26" i="78"/>
  <c r="I29" i="78"/>
  <c r="D10" i="78"/>
  <c r="H9" i="78"/>
  <c r="P24" i="78"/>
  <c r="U24" i="78"/>
  <c r="O24" i="78"/>
  <c r="T24" i="78"/>
  <c r="N24" i="78"/>
  <c r="S24" i="78"/>
  <c r="M24" i="78"/>
  <c r="R24" i="78"/>
  <c r="L24" i="78"/>
  <c r="Q24" i="78"/>
  <c r="H5" i="78"/>
  <c r="H23" i="78" s="1"/>
  <c r="H24" i="78" s="1"/>
  <c r="D23" i="78"/>
  <c r="D24" i="78" s="1"/>
  <c r="P28" i="78"/>
  <c r="U28" i="78"/>
  <c r="U30" i="78"/>
  <c r="O28" i="78"/>
  <c r="T28" i="78"/>
  <c r="T30" i="78"/>
  <c r="N28" i="78"/>
  <c r="S28" i="78"/>
  <c r="S30" i="78"/>
  <c r="M28" i="78"/>
  <c r="R28" i="78"/>
  <c r="R30" i="78"/>
  <c r="L28" i="78"/>
  <c r="Q28" i="78"/>
  <c r="Q30" i="78"/>
  <c r="K28" i="78"/>
  <c r="P30" i="78"/>
  <c r="J28" i="78"/>
  <c r="O30" i="78"/>
  <c r="N30" i="78"/>
  <c r="I28" i="78"/>
  <c r="M30" i="78"/>
  <c r="E28" i="78"/>
  <c r="J30" i="78"/>
  <c r="I30" i="78"/>
  <c r="D27" i="78"/>
  <c r="D28" i="78" s="1"/>
  <c r="H4" i="78"/>
  <c r="H27" i="78" s="1"/>
  <c r="H2" i="78"/>
  <c r="H20" i="78" s="1"/>
  <c r="D20" i="78"/>
  <c r="X29" i="77"/>
  <c r="X26" i="77"/>
  <c r="S26" i="77"/>
  <c r="W29" i="77"/>
  <c r="W26" i="77"/>
  <c r="R26" i="77"/>
  <c r="V29" i="77"/>
  <c r="V26" i="77"/>
  <c r="Q26" i="77"/>
  <c r="P26" i="77"/>
  <c r="U29" i="77"/>
  <c r="U26" i="77"/>
  <c r="O26" i="77"/>
  <c r="T29" i="77"/>
  <c r="T26" i="77"/>
  <c r="S29" i="77"/>
  <c r="N26" i="77"/>
  <c r="R29" i="77"/>
  <c r="M26" i="77"/>
  <c r="L26" i="77"/>
  <c r="Q29" i="77"/>
  <c r="P29" i="77"/>
  <c r="K26" i="77"/>
  <c r="O29" i="77"/>
  <c r="J26" i="77"/>
  <c r="N29" i="77"/>
  <c r="I26" i="77"/>
  <c r="M29" i="77"/>
  <c r="H26" i="77"/>
  <c r="J29" i="77"/>
  <c r="E26" i="77"/>
  <c r="I29" i="77"/>
  <c r="D26" i="77"/>
  <c r="D10" i="77"/>
  <c r="H9" i="77"/>
  <c r="S24" i="77"/>
  <c r="X24" i="77"/>
  <c r="R24" i="77"/>
  <c r="W24" i="77"/>
  <c r="Q24" i="77"/>
  <c r="V24" i="77"/>
  <c r="P24" i="77"/>
  <c r="U24" i="77"/>
  <c r="O24" i="77"/>
  <c r="T24" i="77"/>
  <c r="H5" i="77"/>
  <c r="H23" i="77" s="1"/>
  <c r="H24" i="77" s="1"/>
  <c r="D23" i="77"/>
  <c r="D24" i="77" s="1"/>
  <c r="S28" i="77"/>
  <c r="X28" i="77"/>
  <c r="X30" i="77"/>
  <c r="R28" i="77"/>
  <c r="W28" i="77"/>
  <c r="W30" i="77"/>
  <c r="Q28" i="77"/>
  <c r="V28" i="77"/>
  <c r="V30" i="77"/>
  <c r="P28" i="77"/>
  <c r="U28" i="77"/>
  <c r="U30" i="77"/>
  <c r="O28" i="77"/>
  <c r="T28" i="77"/>
  <c r="T30" i="77"/>
  <c r="N28" i="77"/>
  <c r="S30" i="77"/>
  <c r="M28" i="77"/>
  <c r="R30" i="77"/>
  <c r="L28" i="77"/>
  <c r="Q30" i="77"/>
  <c r="K28" i="77"/>
  <c r="P30" i="77"/>
  <c r="J28" i="77"/>
  <c r="O30" i="77"/>
  <c r="I28" i="77"/>
  <c r="N30" i="77"/>
  <c r="M30" i="77"/>
  <c r="E28" i="77"/>
  <c r="J30" i="77"/>
  <c r="I30" i="77"/>
  <c r="H4" i="77"/>
  <c r="H27" i="77" s="1"/>
  <c r="D27" i="77"/>
  <c r="D28" i="77" s="1"/>
  <c r="H2" i="77"/>
  <c r="H20" i="77" s="1"/>
  <c r="D20" i="77"/>
  <c r="S26" i="76"/>
  <c r="S29" i="76"/>
  <c r="N26" i="76"/>
  <c r="R29" i="76"/>
  <c r="R26" i="76"/>
  <c r="M26" i="76"/>
  <c r="L26" i="76"/>
  <c r="Q29" i="76"/>
  <c r="Q26" i="76"/>
  <c r="P29" i="76"/>
  <c r="P26" i="76"/>
  <c r="K26" i="76"/>
  <c r="O29" i="76"/>
  <c r="O26" i="76"/>
  <c r="J26" i="76"/>
  <c r="I26" i="76"/>
  <c r="N29" i="76"/>
  <c r="M29" i="76"/>
  <c r="H26" i="76"/>
  <c r="E26" i="76"/>
  <c r="J29" i="76"/>
  <c r="I29" i="76"/>
  <c r="D26" i="76"/>
  <c r="D10" i="76"/>
  <c r="H9" i="76"/>
  <c r="N24" i="76"/>
  <c r="S24" i="76"/>
  <c r="M24" i="76"/>
  <c r="R24" i="76"/>
  <c r="L24" i="76"/>
  <c r="Q24" i="76"/>
  <c r="K24" i="76"/>
  <c r="P24" i="76"/>
  <c r="J24" i="76"/>
  <c r="O24" i="76"/>
  <c r="H5" i="76"/>
  <c r="H23" i="76" s="1"/>
  <c r="H24" i="76" s="1"/>
  <c r="D23" i="76"/>
  <c r="D24" i="76" s="1"/>
  <c r="N28" i="76"/>
  <c r="S30" i="76"/>
  <c r="S28" i="76"/>
  <c r="M28" i="76"/>
  <c r="R28" i="76"/>
  <c r="R30" i="76"/>
  <c r="Q30" i="76"/>
  <c r="L28" i="76"/>
  <c r="Q28" i="76"/>
  <c r="K28" i="76"/>
  <c r="P28" i="76"/>
  <c r="P30" i="76"/>
  <c r="O30" i="76"/>
  <c r="J28" i="76"/>
  <c r="O28" i="76"/>
  <c r="I28" i="76"/>
  <c r="N30" i="76"/>
  <c r="M30" i="76"/>
  <c r="E28" i="76"/>
  <c r="J30" i="76"/>
  <c r="I30" i="76"/>
  <c r="H4" i="76"/>
  <c r="H27" i="76" s="1"/>
  <c r="D27" i="76"/>
  <c r="D28" i="76" s="1"/>
  <c r="H2" i="76"/>
  <c r="H20" i="76" s="1"/>
  <c r="D20" i="76"/>
  <c r="V26" i="75"/>
  <c r="AA26" i="75"/>
  <c r="AA29" i="75"/>
  <c r="Z26" i="75"/>
  <c r="U26" i="75"/>
  <c r="Z29" i="75"/>
  <c r="Y29" i="75"/>
  <c r="T26" i="75"/>
  <c r="Y26" i="75"/>
  <c r="X26" i="75"/>
  <c r="X29" i="75"/>
  <c r="S26" i="75"/>
  <c r="R26" i="75"/>
  <c r="W26" i="75"/>
  <c r="W29" i="75"/>
  <c r="V29" i="75"/>
  <c r="Q26" i="75"/>
  <c r="U29" i="75"/>
  <c r="P26" i="75"/>
  <c r="T29" i="75"/>
  <c r="O26" i="75"/>
  <c r="S29" i="75"/>
  <c r="N26" i="75"/>
  <c r="M26" i="75"/>
  <c r="R29" i="75"/>
  <c r="L26" i="75"/>
  <c r="Q29" i="75"/>
  <c r="P29" i="75"/>
  <c r="K26" i="75"/>
  <c r="O29" i="75"/>
  <c r="J26" i="75"/>
  <c r="I26" i="75"/>
  <c r="N29" i="75"/>
  <c r="H26" i="75"/>
  <c r="M29" i="75"/>
  <c r="E26" i="75"/>
  <c r="J29" i="75"/>
  <c r="D26" i="75"/>
  <c r="I29" i="75"/>
  <c r="H21" i="75"/>
  <c r="H20" i="75" s="1"/>
  <c r="D20" i="75"/>
  <c r="H9" i="75"/>
  <c r="D10" i="75"/>
  <c r="AA24" i="75"/>
  <c r="V24" i="75"/>
  <c r="Z24" i="75"/>
  <c r="U24" i="75"/>
  <c r="T24" i="75"/>
  <c r="Y24" i="75"/>
  <c r="S24" i="75"/>
  <c r="X24" i="75"/>
  <c r="R24" i="75"/>
  <c r="W24" i="75"/>
  <c r="H5" i="75"/>
  <c r="H23" i="75" s="1"/>
  <c r="H24" i="75" s="1"/>
  <c r="D23" i="75"/>
  <c r="D24" i="75" s="1"/>
  <c r="AA28" i="75"/>
  <c r="V28" i="75"/>
  <c r="AA30" i="75"/>
  <c r="Z28" i="75"/>
  <c r="U28" i="75"/>
  <c r="Z30" i="75"/>
  <c r="Y28" i="75"/>
  <c r="Y30" i="75"/>
  <c r="T28" i="75"/>
  <c r="X28" i="75"/>
  <c r="X30" i="75"/>
  <c r="S28" i="75"/>
  <c r="W28" i="75"/>
  <c r="W30" i="75"/>
  <c r="R28" i="75"/>
  <c r="V30" i="75"/>
  <c r="Q28" i="75"/>
  <c r="P28" i="75"/>
  <c r="U30" i="75"/>
  <c r="O28" i="75"/>
  <c r="T30" i="75"/>
  <c r="S30" i="75"/>
  <c r="N28" i="75"/>
  <c r="R30" i="75"/>
  <c r="M28" i="75"/>
  <c r="L28" i="75"/>
  <c r="Q30" i="75"/>
  <c r="K28" i="75"/>
  <c r="P30" i="75"/>
  <c r="J28" i="75"/>
  <c r="O30" i="75"/>
  <c r="N30" i="75"/>
  <c r="I28" i="75"/>
  <c r="M30" i="75"/>
  <c r="E28" i="75"/>
  <c r="J30" i="75"/>
  <c r="I30" i="75"/>
  <c r="H4" i="75"/>
  <c r="H27" i="75" s="1"/>
  <c r="D27" i="75"/>
  <c r="D28" i="75" s="1"/>
  <c r="N26" i="74"/>
  <c r="S26" i="74"/>
  <c r="S29" i="74"/>
  <c r="M26" i="74"/>
  <c r="R29" i="74"/>
  <c r="R26" i="74"/>
  <c r="L26" i="74"/>
  <c r="Q26" i="74"/>
  <c r="Q29" i="74"/>
  <c r="K26" i="74"/>
  <c r="P26" i="74"/>
  <c r="P29" i="74"/>
  <c r="J26" i="74"/>
  <c r="O29" i="74"/>
  <c r="O26" i="74"/>
  <c r="N29" i="74"/>
  <c r="I26" i="74"/>
  <c r="M29" i="74"/>
  <c r="H26" i="74"/>
  <c r="J29" i="74"/>
  <c r="E26" i="74"/>
  <c r="I29" i="74"/>
  <c r="D26" i="74"/>
  <c r="D20" i="74"/>
  <c r="H21" i="74"/>
  <c r="H20" i="74" s="1"/>
  <c r="H9" i="74"/>
  <c r="D10" i="74"/>
  <c r="N24" i="74"/>
  <c r="S24" i="74"/>
  <c r="M24" i="74"/>
  <c r="R24" i="74"/>
  <c r="L24" i="74"/>
  <c r="Q24" i="74"/>
  <c r="K24" i="74"/>
  <c r="P24" i="74"/>
  <c r="J24" i="74"/>
  <c r="O24" i="74"/>
  <c r="H5" i="74"/>
  <c r="H23" i="74" s="1"/>
  <c r="H24" i="74" s="1"/>
  <c r="D23" i="74"/>
  <c r="D24" i="74" s="1"/>
  <c r="N28" i="74"/>
  <c r="S28" i="74"/>
  <c r="S30" i="74"/>
  <c r="M28" i="74"/>
  <c r="R28" i="74"/>
  <c r="R30" i="74"/>
  <c r="L28" i="74"/>
  <c r="Q28" i="74"/>
  <c r="Q30" i="74"/>
  <c r="K28" i="74"/>
  <c r="P28" i="74"/>
  <c r="P30" i="74"/>
  <c r="J28" i="74"/>
  <c r="O28" i="74"/>
  <c r="O30" i="74"/>
  <c r="I28" i="74"/>
  <c r="N30" i="74"/>
  <c r="M30" i="74"/>
  <c r="E28" i="74"/>
  <c r="J30" i="74"/>
  <c r="I30" i="74"/>
  <c r="H4" i="74"/>
  <c r="H27" i="74" s="1"/>
  <c r="D27" i="74"/>
  <c r="D28" i="74" s="1"/>
  <c r="U26" i="73"/>
  <c r="Z26" i="73"/>
  <c r="Z29" i="73"/>
  <c r="T26" i="73"/>
  <c r="Y26" i="73"/>
  <c r="Y29" i="73"/>
  <c r="X29" i="73"/>
  <c r="X26" i="73"/>
  <c r="S26" i="73"/>
  <c r="R26" i="73"/>
  <c r="W26" i="73"/>
  <c r="W29" i="73"/>
  <c r="Q26" i="73"/>
  <c r="V29" i="73"/>
  <c r="V26" i="73"/>
  <c r="U29" i="73"/>
  <c r="P26" i="73"/>
  <c r="T29" i="73"/>
  <c r="O26" i="73"/>
  <c r="S29" i="73"/>
  <c r="N26" i="73"/>
  <c r="R29" i="73"/>
  <c r="M26" i="73"/>
  <c r="Q29" i="73"/>
  <c r="L26" i="73"/>
  <c r="P29" i="73"/>
  <c r="K26" i="73"/>
  <c r="O29" i="73"/>
  <c r="J26" i="73"/>
  <c r="N29" i="73"/>
  <c r="I26" i="73"/>
  <c r="M29" i="73"/>
  <c r="H26" i="73"/>
  <c r="J29" i="73"/>
  <c r="E26" i="73"/>
  <c r="I29" i="73"/>
  <c r="D26" i="73"/>
  <c r="H21" i="73"/>
  <c r="H20" i="73" s="1"/>
  <c r="D20" i="73"/>
  <c r="H9" i="73"/>
  <c r="D10" i="73"/>
  <c r="U24" i="73"/>
  <c r="Z24" i="73"/>
  <c r="T24" i="73"/>
  <c r="Y24" i="73"/>
  <c r="S24" i="73"/>
  <c r="X24" i="73"/>
  <c r="R24" i="73"/>
  <c r="W24" i="73"/>
  <c r="Q24" i="73"/>
  <c r="V24" i="73"/>
  <c r="H5" i="73"/>
  <c r="H23" i="73" s="1"/>
  <c r="H24" i="73" s="1"/>
  <c r="D23" i="73"/>
  <c r="D24" i="73" s="1"/>
  <c r="U28" i="73"/>
  <c r="Z28" i="73"/>
  <c r="Z30" i="73"/>
  <c r="T28" i="73"/>
  <c r="Y30" i="73"/>
  <c r="Y28" i="73"/>
  <c r="X30" i="73"/>
  <c r="S28" i="73"/>
  <c r="X28" i="73"/>
  <c r="R28" i="73"/>
  <c r="W28" i="73"/>
  <c r="W30" i="73"/>
  <c r="V28" i="73"/>
  <c r="Q28" i="73"/>
  <c r="V30" i="73"/>
  <c r="P28" i="73"/>
  <c r="U30" i="73"/>
  <c r="T30" i="73"/>
  <c r="O28" i="73"/>
  <c r="N28" i="73"/>
  <c r="S30" i="73"/>
  <c r="M28" i="73"/>
  <c r="R30" i="73"/>
  <c r="Q30" i="73"/>
  <c r="L28" i="73"/>
  <c r="K28" i="73"/>
  <c r="P30" i="73"/>
  <c r="J28" i="73"/>
  <c r="O30" i="73"/>
  <c r="I28" i="73"/>
  <c r="N30" i="73"/>
  <c r="M30" i="73"/>
  <c r="J30" i="73"/>
  <c r="E28" i="73"/>
  <c r="I30" i="73"/>
  <c r="D27" i="73"/>
  <c r="D28" i="73" s="1"/>
  <c r="H4" i="73"/>
  <c r="H27" i="73" s="1"/>
  <c r="Z26" i="72"/>
  <c r="Z29" i="72"/>
  <c r="U26" i="72"/>
  <c r="Y26" i="72"/>
  <c r="Y29" i="72"/>
  <c r="T26" i="72"/>
  <c r="X26" i="72"/>
  <c r="S26" i="72"/>
  <c r="X29" i="72"/>
  <c r="R26" i="72"/>
  <c r="W29" i="72"/>
  <c r="W26" i="72"/>
  <c r="Q26" i="72"/>
  <c r="V26" i="72"/>
  <c r="V29" i="72"/>
  <c r="U29" i="72"/>
  <c r="P26" i="72"/>
  <c r="O26" i="72"/>
  <c r="T29" i="72"/>
  <c r="S29" i="72"/>
  <c r="N26" i="72"/>
  <c r="M26" i="72"/>
  <c r="R29" i="72"/>
  <c r="L26" i="72"/>
  <c r="Q29" i="72"/>
  <c r="K26" i="72"/>
  <c r="P29" i="72"/>
  <c r="O29" i="72"/>
  <c r="J26" i="72"/>
  <c r="I26" i="72"/>
  <c r="N29" i="72"/>
  <c r="H26" i="72"/>
  <c r="M29" i="72"/>
  <c r="E26" i="72"/>
  <c r="J29" i="72"/>
  <c r="D26" i="72"/>
  <c r="I29" i="72"/>
  <c r="D20" i="72"/>
  <c r="H21" i="72"/>
  <c r="H20" i="72" s="1"/>
  <c r="D10" i="72"/>
  <c r="H9" i="72"/>
  <c r="U24" i="72"/>
  <c r="Z24" i="72"/>
  <c r="T24" i="72"/>
  <c r="Y24" i="72"/>
  <c r="S24" i="72"/>
  <c r="X24" i="72"/>
  <c r="R24" i="72"/>
  <c r="W24" i="72"/>
  <c r="Q24" i="72"/>
  <c r="V24" i="72"/>
  <c r="D23" i="72"/>
  <c r="D24" i="72" s="1"/>
  <c r="H5" i="72"/>
  <c r="H23" i="72" s="1"/>
  <c r="H24" i="72" s="1"/>
  <c r="U28" i="72"/>
  <c r="Z30" i="72"/>
  <c r="Z28" i="72"/>
  <c r="T28" i="72"/>
  <c r="Y30" i="72"/>
  <c r="Y28" i="72"/>
  <c r="S28" i="72"/>
  <c r="X28" i="72"/>
  <c r="X30" i="72"/>
  <c r="W28" i="72"/>
  <c r="W30" i="72"/>
  <c r="R28" i="72"/>
  <c r="V30" i="72"/>
  <c r="V28" i="72"/>
  <c r="Q28" i="72"/>
  <c r="U30" i="72"/>
  <c r="P28" i="72"/>
  <c r="O28" i="72"/>
  <c r="T30" i="72"/>
  <c r="N28" i="72"/>
  <c r="S30" i="72"/>
  <c r="M28" i="72"/>
  <c r="R30" i="72"/>
  <c r="L28" i="72"/>
  <c r="Q30" i="72"/>
  <c r="K28" i="72"/>
  <c r="P30" i="72"/>
  <c r="J28" i="72"/>
  <c r="O30" i="72"/>
  <c r="I28" i="72"/>
  <c r="N30" i="72"/>
  <c r="M30" i="72"/>
  <c r="E28" i="72"/>
  <c r="J30" i="72"/>
  <c r="I30" i="72"/>
  <c r="D27" i="72"/>
  <c r="D28" i="72" s="1"/>
  <c r="H4" i="72"/>
  <c r="H27" i="72" s="1"/>
  <c r="Z29" i="71"/>
  <c r="U26" i="71"/>
  <c r="Z26" i="71"/>
  <c r="Y26" i="71"/>
  <c r="T26" i="71"/>
  <c r="Y29" i="71"/>
  <c r="S26" i="71"/>
  <c r="X26" i="71"/>
  <c r="X29" i="71"/>
  <c r="W29" i="71"/>
  <c r="W26" i="71"/>
  <c r="R26" i="71"/>
  <c r="V26" i="71"/>
  <c r="Q26" i="71"/>
  <c r="V29" i="71"/>
  <c r="P26" i="71"/>
  <c r="U29" i="71"/>
  <c r="T29" i="71"/>
  <c r="O26" i="71"/>
  <c r="N26" i="71"/>
  <c r="S29" i="71"/>
  <c r="R29" i="71"/>
  <c r="M26" i="71"/>
  <c r="Q29" i="71"/>
  <c r="L26" i="71"/>
  <c r="P29" i="71"/>
  <c r="K26" i="71"/>
  <c r="O29" i="71"/>
  <c r="J26" i="71"/>
  <c r="N29" i="71"/>
  <c r="I26" i="71"/>
  <c r="M29" i="71"/>
  <c r="H26" i="71"/>
  <c r="J29" i="71"/>
  <c r="E26" i="71"/>
  <c r="I29" i="71"/>
  <c r="D26" i="71"/>
  <c r="D10" i="71"/>
  <c r="H9" i="71"/>
  <c r="U24" i="71"/>
  <c r="Z24" i="71"/>
  <c r="T24" i="71"/>
  <c r="Y24" i="71"/>
  <c r="S24" i="71"/>
  <c r="X24" i="71"/>
  <c r="R24" i="71"/>
  <c r="W24" i="71"/>
  <c r="Q24" i="71"/>
  <c r="V24" i="71"/>
  <c r="D23" i="71"/>
  <c r="D24" i="71" s="1"/>
  <c r="H5" i="71"/>
  <c r="H23" i="71" s="1"/>
  <c r="H24" i="71" s="1"/>
  <c r="U28" i="71"/>
  <c r="Z30" i="71"/>
  <c r="Z28" i="71"/>
  <c r="Y28" i="71"/>
  <c r="Y30" i="71"/>
  <c r="T28" i="71"/>
  <c r="X30" i="71"/>
  <c r="S28" i="71"/>
  <c r="X28" i="71"/>
  <c r="W30" i="71"/>
  <c r="R28" i="71"/>
  <c r="W28" i="71"/>
  <c r="V28" i="71"/>
  <c r="V30" i="71"/>
  <c r="Q28" i="71"/>
  <c r="U30" i="71"/>
  <c r="P28" i="71"/>
  <c r="T30" i="71"/>
  <c r="O28" i="71"/>
  <c r="N28" i="71"/>
  <c r="S30" i="71"/>
  <c r="M28" i="71"/>
  <c r="R30" i="71"/>
  <c r="Q30" i="71"/>
  <c r="L28" i="71"/>
  <c r="K28" i="71"/>
  <c r="P30" i="71"/>
  <c r="J28" i="71"/>
  <c r="O30" i="71"/>
  <c r="I28" i="71"/>
  <c r="N30" i="71"/>
  <c r="M30" i="71"/>
  <c r="J30" i="71"/>
  <c r="E28" i="71"/>
  <c r="I30" i="71"/>
  <c r="H4" i="71"/>
  <c r="H27" i="71" s="1"/>
  <c r="D27" i="71"/>
  <c r="D28" i="71" s="1"/>
  <c r="H2" i="71"/>
  <c r="H20" i="71" s="1"/>
  <c r="D20" i="71"/>
  <c r="Z26" i="70"/>
  <c r="Z29" i="70"/>
  <c r="U26" i="70"/>
  <c r="Y26" i="70"/>
  <c r="T26" i="70"/>
  <c r="Y29" i="70"/>
  <c r="X29" i="70"/>
  <c r="S26" i="70"/>
  <c r="X26" i="70"/>
  <c r="W29" i="70"/>
  <c r="W26" i="70"/>
  <c r="R26" i="70"/>
  <c r="V29" i="70"/>
  <c r="Q26" i="70"/>
  <c r="V26" i="70"/>
  <c r="P26" i="70"/>
  <c r="U29" i="70"/>
  <c r="O26" i="70"/>
  <c r="T29" i="70"/>
  <c r="N26" i="70"/>
  <c r="S29" i="70"/>
  <c r="M26" i="70"/>
  <c r="R29" i="70"/>
  <c r="L26" i="70"/>
  <c r="Q29" i="70"/>
  <c r="K26" i="70"/>
  <c r="P29" i="70"/>
  <c r="J26" i="70"/>
  <c r="O29" i="70"/>
  <c r="N29" i="70"/>
  <c r="I26" i="70"/>
  <c r="M29" i="70"/>
  <c r="H26" i="70"/>
  <c r="J29" i="70"/>
  <c r="E26" i="70"/>
  <c r="D26" i="70"/>
  <c r="I29" i="70"/>
  <c r="H9" i="70"/>
  <c r="D10" i="70"/>
  <c r="U24" i="70"/>
  <c r="Z24" i="70"/>
  <c r="T24" i="70"/>
  <c r="Y24" i="70"/>
  <c r="S24" i="70"/>
  <c r="X24" i="70"/>
  <c r="R24" i="70"/>
  <c r="W24" i="70"/>
  <c r="Q24" i="70"/>
  <c r="V24" i="70"/>
  <c r="H5" i="70"/>
  <c r="H23" i="70" s="1"/>
  <c r="H24" i="70" s="1"/>
  <c r="D23" i="70"/>
  <c r="D24" i="70" s="1"/>
  <c r="Z28" i="70"/>
  <c r="Z30" i="70"/>
  <c r="U28" i="70"/>
  <c r="Y28" i="70"/>
  <c r="T28" i="70"/>
  <c r="Y30" i="70"/>
  <c r="X28" i="70"/>
  <c r="S28" i="70"/>
  <c r="X30" i="70"/>
  <c r="W28" i="70"/>
  <c r="W30" i="70"/>
  <c r="R28" i="70"/>
  <c r="V28" i="70"/>
  <c r="Q28" i="70"/>
  <c r="V30" i="70"/>
  <c r="P28" i="70"/>
  <c r="U30" i="70"/>
  <c r="T30" i="70"/>
  <c r="O28" i="70"/>
  <c r="N28" i="70"/>
  <c r="S30" i="70"/>
  <c r="M28" i="70"/>
  <c r="R30" i="70"/>
  <c r="Q30" i="70"/>
  <c r="L28" i="70"/>
  <c r="K28" i="70"/>
  <c r="P30" i="70"/>
  <c r="J28" i="70"/>
  <c r="O30" i="70"/>
  <c r="N30" i="70"/>
  <c r="I28" i="70"/>
  <c r="M30" i="70"/>
  <c r="J30" i="70"/>
  <c r="E28" i="70"/>
  <c r="I30" i="70"/>
  <c r="D27" i="70"/>
  <c r="D28" i="70" s="1"/>
  <c r="H4" i="70"/>
  <c r="H27" i="70" s="1"/>
  <c r="D20" i="70"/>
  <c r="H2" i="70"/>
  <c r="H20" i="70" s="1"/>
  <c r="AA26" i="69"/>
  <c r="AA29" i="69"/>
  <c r="V26" i="69"/>
  <c r="Z26" i="69"/>
  <c r="Z29" i="69"/>
  <c r="U26" i="69"/>
  <c r="Y29" i="69"/>
  <c r="T26" i="69"/>
  <c r="Y26" i="69"/>
  <c r="X26" i="69"/>
  <c r="X29" i="69"/>
  <c r="S26" i="69"/>
  <c r="W26" i="69"/>
  <c r="W29" i="69"/>
  <c r="R26" i="69"/>
  <c r="V29" i="69"/>
  <c r="Q26" i="69"/>
  <c r="U29" i="69"/>
  <c r="P26" i="69"/>
  <c r="T29" i="69"/>
  <c r="O26" i="69"/>
  <c r="N26" i="69"/>
  <c r="S29" i="69"/>
  <c r="R29" i="69"/>
  <c r="M26" i="69"/>
  <c r="Q29" i="69"/>
  <c r="L26" i="69"/>
  <c r="K26" i="69"/>
  <c r="P29" i="69"/>
  <c r="O29" i="69"/>
  <c r="J26" i="69"/>
  <c r="I26" i="69"/>
  <c r="N29" i="69"/>
  <c r="M29" i="69"/>
  <c r="H26" i="69"/>
  <c r="J29" i="69"/>
  <c r="E26" i="69"/>
  <c r="I29" i="69"/>
  <c r="D26" i="69"/>
  <c r="H9" i="69"/>
  <c r="D10" i="69"/>
  <c r="V24" i="69"/>
  <c r="AA24" i="69"/>
  <c r="U24" i="69"/>
  <c r="Z24" i="69"/>
  <c r="T24" i="69"/>
  <c r="Y24" i="69"/>
  <c r="S24" i="69"/>
  <c r="X24" i="69"/>
  <c r="R24" i="69"/>
  <c r="W24" i="69"/>
  <c r="D23" i="69"/>
  <c r="D24" i="69" s="1"/>
  <c r="H5" i="69"/>
  <c r="H23" i="69" s="1"/>
  <c r="H24" i="69" s="1"/>
  <c r="AA28" i="69"/>
  <c r="AA30" i="69"/>
  <c r="V28" i="69"/>
  <c r="U28" i="69"/>
  <c r="Z28" i="69"/>
  <c r="Z30" i="69"/>
  <c r="Y30" i="69"/>
  <c r="Y28" i="69"/>
  <c r="T28" i="69"/>
  <c r="X28" i="69"/>
  <c r="X30" i="69"/>
  <c r="S28" i="69"/>
  <c r="W28" i="69"/>
  <c r="R28" i="69"/>
  <c r="W30" i="69"/>
  <c r="V30" i="69"/>
  <c r="Q28" i="69"/>
  <c r="U30" i="69"/>
  <c r="P28" i="69"/>
  <c r="O28" i="69"/>
  <c r="T30" i="69"/>
  <c r="S30" i="69"/>
  <c r="N28" i="69"/>
  <c r="R30" i="69"/>
  <c r="M28" i="69"/>
  <c r="L28" i="69"/>
  <c r="Q30" i="69"/>
  <c r="P30" i="69"/>
  <c r="K28" i="69"/>
  <c r="O30" i="69"/>
  <c r="J28" i="69"/>
  <c r="I28" i="69"/>
  <c r="N30" i="69"/>
  <c r="M30" i="69"/>
  <c r="J30" i="69"/>
  <c r="E28" i="69"/>
  <c r="I30" i="69"/>
  <c r="H4" i="69"/>
  <c r="H27" i="69" s="1"/>
  <c r="D27" i="69"/>
  <c r="D28" i="69" s="1"/>
  <c r="D20" i="69"/>
  <c r="H2" i="69"/>
  <c r="H20" i="69" s="1"/>
  <c r="U26" i="68"/>
  <c r="Z29" i="68"/>
  <c r="Z26" i="68"/>
  <c r="T26" i="68"/>
  <c r="Y29" i="68"/>
  <c r="Y26" i="68"/>
  <c r="X26" i="68"/>
  <c r="S26" i="68"/>
  <c r="X29" i="68"/>
  <c r="W26" i="68"/>
  <c r="W29" i="68"/>
  <c r="R26" i="68"/>
  <c r="Q26" i="68"/>
  <c r="V29" i="68"/>
  <c r="V26" i="68"/>
  <c r="U29" i="68"/>
  <c r="P26" i="68"/>
  <c r="O26" i="68"/>
  <c r="T29" i="68"/>
  <c r="N26" i="68"/>
  <c r="S29" i="68"/>
  <c r="M26" i="68"/>
  <c r="R29" i="68"/>
  <c r="Q29" i="68"/>
  <c r="L26" i="68"/>
  <c r="K26" i="68"/>
  <c r="P29" i="68"/>
  <c r="J26" i="68"/>
  <c r="O29" i="68"/>
  <c r="I26" i="68"/>
  <c r="N29" i="68"/>
  <c r="M29" i="68"/>
  <c r="H26" i="68"/>
  <c r="J29" i="68"/>
  <c r="E26" i="68"/>
  <c r="D26" i="68"/>
  <c r="I29" i="68"/>
  <c r="D10" i="68"/>
  <c r="H9" i="68"/>
  <c r="U24" i="68"/>
  <c r="Z24" i="68"/>
  <c r="T24" i="68"/>
  <c r="Y24" i="68"/>
  <c r="S24" i="68"/>
  <c r="X24" i="68"/>
  <c r="R24" i="68"/>
  <c r="W24" i="68"/>
  <c r="Q24" i="68"/>
  <c r="V24" i="68"/>
  <c r="H5" i="68"/>
  <c r="H23" i="68" s="1"/>
  <c r="H24" i="68" s="1"/>
  <c r="D23" i="68"/>
  <c r="D24" i="68" s="1"/>
  <c r="Z28" i="68"/>
  <c r="U28" i="68"/>
  <c r="Z30" i="68"/>
  <c r="Y30" i="68"/>
  <c r="T28" i="68"/>
  <c r="Y28" i="68"/>
  <c r="S28" i="68"/>
  <c r="X28" i="68"/>
  <c r="X30" i="68"/>
  <c r="W28" i="68"/>
  <c r="R28" i="68"/>
  <c r="W30" i="68"/>
  <c r="V30" i="68"/>
  <c r="Q28" i="68"/>
  <c r="V28" i="68"/>
  <c r="P28" i="68"/>
  <c r="U30" i="68"/>
  <c r="O28" i="68"/>
  <c r="T30" i="68"/>
  <c r="S30" i="68"/>
  <c r="N28" i="68"/>
  <c r="M28" i="68"/>
  <c r="R30" i="68"/>
  <c r="L28" i="68"/>
  <c r="Q30" i="68"/>
  <c r="P30" i="68"/>
  <c r="K28" i="68"/>
  <c r="J28" i="68"/>
  <c r="O30" i="68"/>
  <c r="I28" i="68"/>
  <c r="N30" i="68"/>
  <c r="M30" i="68"/>
  <c r="E28" i="68"/>
  <c r="J30" i="68"/>
  <c r="I30" i="68"/>
  <c r="D27" i="68"/>
  <c r="D28" i="68" s="1"/>
  <c r="H4" i="68"/>
  <c r="H27" i="68" s="1"/>
  <c r="H2" i="68"/>
  <c r="H20" i="68" s="1"/>
  <c r="D20" i="68"/>
  <c r="Z29" i="67"/>
  <c r="Z26" i="67"/>
  <c r="U26" i="67"/>
  <c r="T26" i="67"/>
  <c r="Y29" i="67"/>
  <c r="Y26" i="67"/>
  <c r="X26" i="67"/>
  <c r="S26" i="67"/>
  <c r="X29" i="67"/>
  <c r="R26" i="67"/>
  <c r="W26" i="67"/>
  <c r="W29" i="67"/>
  <c r="V29" i="67"/>
  <c r="Q26" i="67"/>
  <c r="V26" i="67"/>
  <c r="U29" i="67"/>
  <c r="P26" i="67"/>
  <c r="T29" i="67"/>
  <c r="O26" i="67"/>
  <c r="N26" i="67"/>
  <c r="S29" i="67"/>
  <c r="M26" i="67"/>
  <c r="R29" i="67"/>
  <c r="Q29" i="67"/>
  <c r="L26" i="67"/>
  <c r="P29" i="67"/>
  <c r="K26" i="67"/>
  <c r="O29" i="67"/>
  <c r="J26" i="67"/>
  <c r="N29" i="67"/>
  <c r="I26" i="67"/>
  <c r="M29" i="67"/>
  <c r="H26" i="67"/>
  <c r="E26" i="67"/>
  <c r="J29" i="67"/>
  <c r="I29" i="67"/>
  <c r="D26" i="67"/>
  <c r="H9" i="67"/>
  <c r="D10" i="67"/>
  <c r="U24" i="67"/>
  <c r="Z24" i="67"/>
  <c r="T24" i="67"/>
  <c r="Y24" i="67"/>
  <c r="S24" i="67"/>
  <c r="X24" i="67"/>
  <c r="R24" i="67"/>
  <c r="W24" i="67"/>
  <c r="Q24" i="67"/>
  <c r="V24" i="67"/>
  <c r="D23" i="67"/>
  <c r="D24" i="67" s="1"/>
  <c r="H5" i="67"/>
  <c r="H23" i="67" s="1"/>
  <c r="H24" i="67" s="1"/>
  <c r="U28" i="67"/>
  <c r="Z28" i="67"/>
  <c r="Z30" i="67"/>
  <c r="Y30" i="67"/>
  <c r="T28" i="67"/>
  <c r="Y28" i="67"/>
  <c r="S28" i="67"/>
  <c r="X28" i="67"/>
  <c r="X30" i="67"/>
  <c r="R28" i="67"/>
  <c r="W30" i="67"/>
  <c r="W28" i="67"/>
  <c r="Q28" i="67"/>
  <c r="V28" i="67"/>
  <c r="V30" i="67"/>
  <c r="P28" i="67"/>
  <c r="U30" i="67"/>
  <c r="O28" i="67"/>
  <c r="T30" i="67"/>
  <c r="N28" i="67"/>
  <c r="S30" i="67"/>
  <c r="M28" i="67"/>
  <c r="R30" i="67"/>
  <c r="L28" i="67"/>
  <c r="Q30" i="67"/>
  <c r="K28" i="67"/>
  <c r="P30" i="67"/>
  <c r="J28" i="67"/>
  <c r="O30" i="67"/>
  <c r="I28" i="67"/>
  <c r="N30" i="67"/>
  <c r="M30" i="67"/>
  <c r="E28" i="67"/>
  <c r="J30" i="67"/>
  <c r="I30" i="67"/>
  <c r="D27" i="67"/>
  <c r="D28" i="67" s="1"/>
  <c r="H4" i="67"/>
  <c r="H27" i="67" s="1"/>
  <c r="D20" i="67"/>
  <c r="H2" i="67"/>
  <c r="H20" i="67" s="1"/>
  <c r="Z26" i="66"/>
  <c r="U26" i="66"/>
  <c r="Z29" i="66"/>
  <c r="T26" i="66"/>
  <c r="Y29" i="66"/>
  <c r="Y26" i="66"/>
  <c r="X26" i="66"/>
  <c r="S26" i="66"/>
  <c r="X29" i="66"/>
  <c r="W29" i="66"/>
  <c r="W26" i="66"/>
  <c r="R26" i="66"/>
  <c r="Q26" i="66"/>
  <c r="V26" i="66"/>
  <c r="V29" i="66"/>
  <c r="U29" i="66"/>
  <c r="P26" i="66"/>
  <c r="O26" i="66"/>
  <c r="T29" i="66"/>
  <c r="S29" i="66"/>
  <c r="N26" i="66"/>
  <c r="M26" i="66"/>
  <c r="R29" i="66"/>
  <c r="Q29" i="66"/>
  <c r="L26" i="66"/>
  <c r="P29" i="66"/>
  <c r="K26" i="66"/>
  <c r="J26" i="66"/>
  <c r="O29" i="66"/>
  <c r="I26" i="66"/>
  <c r="N29" i="66"/>
  <c r="M29" i="66"/>
  <c r="H26" i="66"/>
  <c r="J29" i="66"/>
  <c r="E26" i="66"/>
  <c r="I29" i="66"/>
  <c r="D26" i="66"/>
  <c r="D10" i="66"/>
  <c r="H9" i="66"/>
  <c r="U24" i="66"/>
  <c r="Z24" i="66"/>
  <c r="T24" i="66"/>
  <c r="Y24" i="66"/>
  <c r="S24" i="66"/>
  <c r="X24" i="66"/>
  <c r="R24" i="66"/>
  <c r="W24" i="66"/>
  <c r="Q24" i="66"/>
  <c r="V24" i="66"/>
  <c r="H5" i="66"/>
  <c r="H23" i="66" s="1"/>
  <c r="H24" i="66" s="1"/>
  <c r="D23" i="66"/>
  <c r="D24" i="66" s="1"/>
  <c r="U28" i="66"/>
  <c r="Z28" i="66"/>
  <c r="Z30" i="66"/>
  <c r="T28" i="66"/>
  <c r="Y28" i="66"/>
  <c r="Y30" i="66"/>
  <c r="X28" i="66"/>
  <c r="S28" i="66"/>
  <c r="X30" i="66"/>
  <c r="W28" i="66"/>
  <c r="W30" i="66"/>
  <c r="R28" i="66"/>
  <c r="V28" i="66"/>
  <c r="Q28" i="66"/>
  <c r="V30" i="66"/>
  <c r="P28" i="66"/>
  <c r="U30" i="66"/>
  <c r="O28" i="66"/>
  <c r="T30" i="66"/>
  <c r="N28" i="66"/>
  <c r="S30" i="66"/>
  <c r="M28" i="66"/>
  <c r="R30" i="66"/>
  <c r="L28" i="66"/>
  <c r="Q30" i="66"/>
  <c r="K28" i="66"/>
  <c r="P30" i="66"/>
  <c r="O30" i="66"/>
  <c r="J28" i="66"/>
  <c r="I28" i="66"/>
  <c r="N30" i="66"/>
  <c r="M30" i="66"/>
  <c r="E28" i="66"/>
  <c r="J30" i="66"/>
  <c r="I30" i="66"/>
  <c r="D27" i="66"/>
  <c r="D28" i="66" s="1"/>
  <c r="H4" i="66"/>
  <c r="H27" i="66" s="1"/>
  <c r="D20" i="66"/>
  <c r="H2" i="66"/>
  <c r="H20" i="66" s="1"/>
  <c r="U26" i="65"/>
  <c r="Z26" i="65"/>
  <c r="Z29" i="65"/>
  <c r="Y26" i="65"/>
  <c r="T26" i="65"/>
  <c r="Y29" i="65"/>
  <c r="S26" i="65"/>
  <c r="X26" i="65"/>
  <c r="X29" i="65"/>
  <c r="W26" i="65"/>
  <c r="R26" i="65"/>
  <c r="W29" i="65"/>
  <c r="V26" i="65"/>
  <c r="Q26" i="65"/>
  <c r="V29" i="65"/>
  <c r="P26" i="65"/>
  <c r="U29" i="65"/>
  <c r="O26" i="65"/>
  <c r="T29" i="65"/>
  <c r="N26" i="65"/>
  <c r="S29" i="65"/>
  <c r="M26" i="65"/>
  <c r="R29" i="65"/>
  <c r="L26" i="65"/>
  <c r="Q29" i="65"/>
  <c r="P29" i="65"/>
  <c r="K26" i="65"/>
  <c r="O29" i="65"/>
  <c r="J26" i="65"/>
  <c r="I26" i="65"/>
  <c r="N29" i="65"/>
  <c r="H26" i="65"/>
  <c r="M29" i="65"/>
  <c r="J29" i="65"/>
  <c r="E26" i="65"/>
  <c r="I29" i="65"/>
  <c r="D26" i="65"/>
  <c r="D20" i="65"/>
  <c r="H21" i="65"/>
  <c r="D10" i="65"/>
  <c r="H9" i="65"/>
  <c r="U24" i="65"/>
  <c r="Z24" i="65"/>
  <c r="T24" i="65"/>
  <c r="Y24" i="65"/>
  <c r="S24" i="65"/>
  <c r="X24" i="65"/>
  <c r="R24" i="65"/>
  <c r="W24" i="65"/>
  <c r="Q24" i="65"/>
  <c r="V24" i="65"/>
  <c r="D23" i="65"/>
  <c r="D24" i="65" s="1"/>
  <c r="H5" i="65"/>
  <c r="H23" i="65" s="1"/>
  <c r="H24" i="65" s="1"/>
  <c r="Z30" i="65"/>
  <c r="U28" i="65"/>
  <c r="Z28" i="65"/>
  <c r="Y30" i="65"/>
  <c r="T28" i="65"/>
  <c r="Y28" i="65"/>
  <c r="X30" i="65"/>
  <c r="S28" i="65"/>
  <c r="X28" i="65"/>
  <c r="W30" i="65"/>
  <c r="R28" i="65"/>
  <c r="W28" i="65"/>
  <c r="V30" i="65"/>
  <c r="Q28" i="65"/>
  <c r="V28" i="65"/>
  <c r="P28" i="65"/>
  <c r="U30" i="65"/>
  <c r="T30" i="65"/>
  <c r="O28" i="65"/>
  <c r="N28" i="65"/>
  <c r="S30" i="65"/>
  <c r="R30" i="65"/>
  <c r="M28" i="65"/>
  <c r="L28" i="65"/>
  <c r="Q30" i="65"/>
  <c r="K28" i="65"/>
  <c r="P30" i="65"/>
  <c r="J28" i="65"/>
  <c r="O30" i="65"/>
  <c r="I28" i="65"/>
  <c r="N30" i="65"/>
  <c r="M30" i="65"/>
  <c r="E28" i="65"/>
  <c r="J30" i="65"/>
  <c r="I30" i="65"/>
  <c r="H4" i="65"/>
  <c r="H27" i="65" s="1"/>
  <c r="D27" i="65"/>
  <c r="D28" i="65" s="1"/>
  <c r="W30" i="64"/>
  <c r="W28" i="64"/>
  <c r="R28" i="64"/>
  <c r="Q28" i="64"/>
  <c r="V28" i="64"/>
  <c r="V30" i="64"/>
  <c r="U30" i="64"/>
  <c r="P28" i="64"/>
  <c r="U28" i="64"/>
  <c r="T30" i="64"/>
  <c r="T28" i="64"/>
  <c r="O28" i="64"/>
  <c r="S30" i="64"/>
  <c r="N28" i="64"/>
  <c r="S28" i="64"/>
  <c r="M28" i="64"/>
  <c r="R30" i="64"/>
  <c r="L28" i="64"/>
  <c r="Q30" i="64"/>
  <c r="P30" i="64"/>
  <c r="K28" i="64"/>
  <c r="J28" i="64"/>
  <c r="O30" i="64"/>
  <c r="I28" i="64"/>
  <c r="N30" i="64"/>
  <c r="M30" i="64"/>
  <c r="H28" i="64"/>
  <c r="J30" i="64"/>
  <c r="E28" i="64"/>
  <c r="D28" i="64"/>
  <c r="I30" i="64"/>
  <c r="R26" i="64"/>
  <c r="W26" i="64"/>
  <c r="W29" i="64"/>
  <c r="V29" i="64"/>
  <c r="V26" i="64"/>
  <c r="Q26" i="64"/>
  <c r="P26" i="64"/>
  <c r="U26" i="64"/>
  <c r="U29" i="64"/>
  <c r="T29" i="64"/>
  <c r="O26" i="64"/>
  <c r="T26" i="64"/>
  <c r="S26" i="64"/>
  <c r="N26" i="64"/>
  <c r="S29" i="64"/>
  <c r="R29" i="64"/>
  <c r="M26" i="64"/>
  <c r="Q29" i="64"/>
  <c r="L26" i="64"/>
  <c r="K26" i="64"/>
  <c r="P29" i="64"/>
  <c r="O29" i="64"/>
  <c r="J26" i="64"/>
  <c r="I26" i="64"/>
  <c r="N29" i="64"/>
  <c r="H26" i="64"/>
  <c r="M29" i="64"/>
  <c r="J29" i="64"/>
  <c r="E26" i="64"/>
  <c r="I29" i="64"/>
  <c r="D26" i="64"/>
  <c r="R24" i="64"/>
  <c r="W24" i="64"/>
  <c r="Q24" i="64"/>
  <c r="V24" i="64"/>
  <c r="U24" i="64"/>
  <c r="P24" i="64"/>
  <c r="T24" i="64"/>
  <c r="O24" i="64"/>
  <c r="S24" i="64"/>
  <c r="N24" i="64"/>
  <c r="H9" i="64"/>
  <c r="D10" i="64"/>
  <c r="D23" i="64"/>
  <c r="D24" i="64" s="1"/>
  <c r="H5" i="64"/>
  <c r="H23" i="64" s="1"/>
  <c r="H24" i="64" s="1"/>
  <c r="D20" i="64"/>
  <c r="H2" i="64"/>
  <c r="H20" i="64" s="1"/>
  <c r="L29" i="63"/>
  <c r="L26" i="63"/>
  <c r="K26" i="63"/>
  <c r="K29" i="63"/>
  <c r="J29" i="63"/>
  <c r="J26" i="63"/>
  <c r="E26" i="63"/>
  <c r="I29" i="63"/>
  <c r="I26" i="63"/>
  <c r="D26" i="63"/>
  <c r="H26" i="63"/>
  <c r="H29" i="63"/>
  <c r="D10" i="63"/>
  <c r="H9" i="63"/>
  <c r="E24" i="63"/>
  <c r="J24" i="63"/>
  <c r="I24" i="63"/>
  <c r="D23" i="63"/>
  <c r="D24" i="63" s="1"/>
  <c r="H5" i="63"/>
  <c r="H23" i="63" s="1"/>
  <c r="H24" i="63" s="1"/>
  <c r="L28" i="63"/>
  <c r="L30" i="63"/>
  <c r="K28" i="63"/>
  <c r="K30" i="63"/>
  <c r="E28" i="63"/>
  <c r="J28" i="63"/>
  <c r="J30" i="63"/>
  <c r="I28" i="63"/>
  <c r="I30" i="63"/>
  <c r="H4" i="63"/>
  <c r="H27" i="63" s="1"/>
  <c r="D27" i="63"/>
  <c r="D28" i="63" s="1"/>
  <c r="H2" i="63"/>
  <c r="H20" i="63" s="1"/>
  <c r="D20" i="63"/>
  <c r="P29" i="62"/>
  <c r="P26" i="62"/>
  <c r="K26" i="62"/>
  <c r="O29" i="62"/>
  <c r="J26" i="62"/>
  <c r="O26" i="62"/>
  <c r="N29" i="62"/>
  <c r="I26" i="62"/>
  <c r="N26" i="62"/>
  <c r="M29" i="62"/>
  <c r="H26" i="62"/>
  <c r="M26" i="62"/>
  <c r="L29" i="62"/>
  <c r="L26" i="62"/>
  <c r="J29" i="62"/>
  <c r="E26" i="62"/>
  <c r="D26" i="62"/>
  <c r="I29" i="62"/>
  <c r="D10" i="62"/>
  <c r="H9" i="62"/>
  <c r="K24" i="62"/>
  <c r="P24" i="62"/>
  <c r="J24" i="62"/>
  <c r="O24" i="62"/>
  <c r="I24" i="62"/>
  <c r="N24" i="62"/>
  <c r="M24" i="62"/>
  <c r="D23" i="62"/>
  <c r="D24" i="62" s="1"/>
  <c r="H5" i="62"/>
  <c r="H23" i="62" s="1"/>
  <c r="H24" i="62" s="1"/>
  <c r="K28" i="62"/>
  <c r="P28" i="62"/>
  <c r="P30" i="62"/>
  <c r="J28" i="62"/>
  <c r="O28" i="62"/>
  <c r="O30" i="62"/>
  <c r="I28" i="62"/>
  <c r="N28" i="62"/>
  <c r="N30" i="62"/>
  <c r="M28" i="62"/>
  <c r="M30" i="62"/>
  <c r="L28" i="62"/>
  <c r="L30" i="62"/>
  <c r="E28" i="62"/>
  <c r="J30" i="62"/>
  <c r="I30" i="62"/>
  <c r="H4" i="62"/>
  <c r="H27" i="62" s="1"/>
  <c r="D27" i="62"/>
  <c r="D28" i="62" s="1"/>
  <c r="D20" i="62"/>
  <c r="H2" i="62"/>
  <c r="H20" i="62" s="1"/>
  <c r="Z26" i="61"/>
  <c r="U26" i="61"/>
  <c r="Z29" i="61"/>
  <c r="Y26" i="61"/>
  <c r="Y29" i="61"/>
  <c r="T26" i="61"/>
  <c r="X26" i="61"/>
  <c r="S26" i="61"/>
  <c r="X29" i="61"/>
  <c r="W26" i="61"/>
  <c r="W29" i="61"/>
  <c r="R26" i="61"/>
  <c r="Q26" i="61"/>
  <c r="V26" i="61"/>
  <c r="V29" i="61"/>
  <c r="P26" i="61"/>
  <c r="U29" i="61"/>
  <c r="T29" i="61"/>
  <c r="O26" i="61"/>
  <c r="S29" i="61"/>
  <c r="N26" i="61"/>
  <c r="M26" i="61"/>
  <c r="R29" i="61"/>
  <c r="L26" i="61"/>
  <c r="Q29" i="61"/>
  <c r="K26" i="61"/>
  <c r="P29" i="61"/>
  <c r="J26" i="61"/>
  <c r="O29" i="61"/>
  <c r="I26" i="61"/>
  <c r="N29" i="61"/>
  <c r="H26" i="61"/>
  <c r="M29" i="61"/>
  <c r="J29" i="61"/>
  <c r="E26" i="61"/>
  <c r="D26" i="61"/>
  <c r="I29" i="61"/>
  <c r="D10" i="61"/>
  <c r="H9" i="61"/>
  <c r="U24" i="61"/>
  <c r="Z24" i="61"/>
  <c r="T24" i="61"/>
  <c r="Y24" i="61"/>
  <c r="S24" i="61"/>
  <c r="X24" i="61"/>
  <c r="R24" i="61"/>
  <c r="W24" i="61"/>
  <c r="Q24" i="61"/>
  <c r="V24" i="61"/>
  <c r="D23" i="61"/>
  <c r="D24" i="61" s="1"/>
  <c r="H5" i="61"/>
  <c r="H23" i="61" s="1"/>
  <c r="H24" i="61" s="1"/>
  <c r="U28" i="61"/>
  <c r="Z28" i="61"/>
  <c r="Z30" i="61"/>
  <c r="T28" i="61"/>
  <c r="Y28" i="61"/>
  <c r="Y30" i="61"/>
  <c r="S28" i="61"/>
  <c r="X28" i="61"/>
  <c r="X30" i="61"/>
  <c r="R28" i="61"/>
  <c r="W28" i="61"/>
  <c r="W30" i="61"/>
  <c r="Q28" i="61"/>
  <c r="V28" i="61"/>
  <c r="V30" i="61"/>
  <c r="P28" i="61"/>
  <c r="U30" i="61"/>
  <c r="O28" i="61"/>
  <c r="T30" i="61"/>
  <c r="N28" i="61"/>
  <c r="S30" i="61"/>
  <c r="M28" i="61"/>
  <c r="R30" i="61"/>
  <c r="L28" i="61"/>
  <c r="Q30" i="61"/>
  <c r="K28" i="61"/>
  <c r="P30" i="61"/>
  <c r="J28" i="61"/>
  <c r="O30" i="61"/>
  <c r="I28" i="61"/>
  <c r="N30" i="61"/>
  <c r="M30" i="61"/>
  <c r="E28" i="61"/>
  <c r="J30" i="61"/>
  <c r="I30" i="61"/>
  <c r="H4" i="61"/>
  <c r="H27" i="61" s="1"/>
  <c r="D27" i="61"/>
  <c r="D28" i="61" s="1"/>
  <c r="D20" i="61"/>
  <c r="H2" i="61"/>
  <c r="H20" i="61" s="1"/>
  <c r="P26" i="60"/>
  <c r="U26" i="60"/>
  <c r="U29" i="60"/>
  <c r="T26" i="60"/>
  <c r="O26" i="60"/>
  <c r="T29" i="60"/>
  <c r="N26" i="60"/>
  <c r="S26" i="60"/>
  <c r="S29" i="60"/>
  <c r="R26" i="60"/>
  <c r="R29" i="60"/>
  <c r="M26" i="60"/>
  <c r="L26" i="60"/>
  <c r="Q29" i="60"/>
  <c r="Q26" i="60"/>
  <c r="K26" i="60"/>
  <c r="P29" i="60"/>
  <c r="J26" i="60"/>
  <c r="O29" i="60"/>
  <c r="N29" i="60"/>
  <c r="I26" i="60"/>
  <c r="H26" i="60"/>
  <c r="M29" i="60"/>
  <c r="J29" i="60"/>
  <c r="E26" i="60"/>
  <c r="I29" i="60"/>
  <c r="D26" i="60"/>
  <c r="D10" i="60"/>
  <c r="H9" i="60"/>
  <c r="P24" i="60"/>
  <c r="U24" i="60"/>
  <c r="O24" i="60"/>
  <c r="T24" i="60"/>
  <c r="N24" i="60"/>
  <c r="S24" i="60"/>
  <c r="M24" i="60"/>
  <c r="R24" i="60"/>
  <c r="L24" i="60"/>
  <c r="Q24" i="60"/>
  <c r="D23" i="60"/>
  <c r="D24" i="60" s="1"/>
  <c r="H5" i="60"/>
  <c r="H23" i="60" s="1"/>
  <c r="H24" i="60" s="1"/>
  <c r="P28" i="60"/>
  <c r="U28" i="60"/>
  <c r="U30" i="60"/>
  <c r="O28" i="60"/>
  <c r="T28" i="60"/>
  <c r="T30" i="60"/>
  <c r="N28" i="60"/>
  <c r="S28" i="60"/>
  <c r="S30" i="60"/>
  <c r="M28" i="60"/>
  <c r="R28" i="60"/>
  <c r="R30" i="60"/>
  <c r="L28" i="60"/>
  <c r="Q28" i="60"/>
  <c r="Q30" i="60"/>
  <c r="K28" i="60"/>
  <c r="P30" i="60"/>
  <c r="J28" i="60"/>
  <c r="O30" i="60"/>
  <c r="I28" i="60"/>
  <c r="N30" i="60"/>
  <c r="M30" i="60"/>
  <c r="E28" i="60"/>
  <c r="J30" i="60"/>
  <c r="I30" i="60"/>
  <c r="D27" i="60"/>
  <c r="D28" i="60" s="1"/>
  <c r="H4" i="60"/>
  <c r="H27" i="60" s="1"/>
  <c r="D20" i="60"/>
  <c r="H2" i="60"/>
  <c r="H20" i="60" s="1"/>
  <c r="Z29" i="59"/>
  <c r="U26" i="59"/>
  <c r="Z26" i="59"/>
  <c r="T26" i="59"/>
  <c r="Y29" i="59"/>
  <c r="Y26" i="59"/>
  <c r="X26" i="59"/>
  <c r="S26" i="59"/>
  <c r="X29" i="59"/>
  <c r="R26" i="59"/>
  <c r="W26" i="59"/>
  <c r="W29" i="59"/>
  <c r="V26" i="59"/>
  <c r="V29" i="59"/>
  <c r="Q26" i="59"/>
  <c r="P26" i="59"/>
  <c r="U29" i="59"/>
  <c r="O26" i="59"/>
  <c r="T29" i="59"/>
  <c r="N26" i="59"/>
  <c r="S29" i="59"/>
  <c r="M26" i="59"/>
  <c r="R29" i="59"/>
  <c r="L26" i="59"/>
  <c r="Q29" i="59"/>
  <c r="K26" i="59"/>
  <c r="P29" i="59"/>
  <c r="J26" i="59"/>
  <c r="O29" i="59"/>
  <c r="I26" i="59"/>
  <c r="N29" i="59"/>
  <c r="H26" i="59"/>
  <c r="M29" i="59"/>
  <c r="E26" i="59"/>
  <c r="J29" i="59"/>
  <c r="D26" i="59"/>
  <c r="I29" i="59"/>
  <c r="D10" i="59"/>
  <c r="H9" i="59"/>
  <c r="U24" i="59"/>
  <c r="Z24" i="59"/>
  <c r="T24" i="59"/>
  <c r="Y24" i="59"/>
  <c r="S24" i="59"/>
  <c r="X24" i="59"/>
  <c r="R24" i="59"/>
  <c r="W24" i="59"/>
  <c r="Q24" i="59"/>
  <c r="V24" i="59"/>
  <c r="H5" i="59"/>
  <c r="H23" i="59" s="1"/>
  <c r="H24" i="59" s="1"/>
  <c r="D23" i="59"/>
  <c r="D24" i="59" s="1"/>
  <c r="U28" i="59"/>
  <c r="Z28" i="59"/>
  <c r="Z30" i="59"/>
  <c r="T28" i="59"/>
  <c r="Y28" i="59"/>
  <c r="Y30" i="59"/>
  <c r="S28" i="59"/>
  <c r="X28" i="59"/>
  <c r="X30" i="59"/>
  <c r="R28" i="59"/>
  <c r="W28" i="59"/>
  <c r="W30" i="59"/>
  <c r="Q28" i="59"/>
  <c r="V28" i="59"/>
  <c r="V30" i="59"/>
  <c r="P28" i="59"/>
  <c r="U30" i="59"/>
  <c r="O28" i="59"/>
  <c r="T30" i="59"/>
  <c r="N28" i="59"/>
  <c r="S30" i="59"/>
  <c r="M28" i="59"/>
  <c r="R30" i="59"/>
  <c r="L28" i="59"/>
  <c r="Q30" i="59"/>
  <c r="K28" i="59"/>
  <c r="P30" i="59"/>
  <c r="J28" i="59"/>
  <c r="O30" i="59"/>
  <c r="I28" i="59"/>
  <c r="N30" i="59"/>
  <c r="M30" i="59"/>
  <c r="E28" i="59"/>
  <c r="J30" i="59"/>
  <c r="I30" i="59"/>
  <c r="H4" i="59"/>
  <c r="H27" i="59" s="1"/>
  <c r="D27" i="59"/>
  <c r="D28" i="59" s="1"/>
  <c r="D20" i="59"/>
  <c r="H2" i="59"/>
  <c r="H20" i="59" s="1"/>
  <c r="N26" i="58"/>
  <c r="S26" i="58"/>
  <c r="S29" i="58"/>
  <c r="R26" i="58"/>
  <c r="R29" i="58"/>
  <c r="M26" i="58"/>
  <c r="Q26" i="58"/>
  <c r="L26" i="58"/>
  <c r="Q29" i="58"/>
  <c r="P26" i="58"/>
  <c r="P29" i="58"/>
  <c r="K26" i="58"/>
  <c r="O26" i="58"/>
  <c r="O29" i="58"/>
  <c r="J26" i="58"/>
  <c r="I26" i="58"/>
  <c r="N29" i="58"/>
  <c r="H26" i="58"/>
  <c r="M29" i="58"/>
  <c r="E26" i="58"/>
  <c r="J29" i="58"/>
  <c r="D26" i="58"/>
  <c r="I29" i="58"/>
  <c r="D10" i="58"/>
  <c r="H9" i="58"/>
  <c r="N24" i="58"/>
  <c r="S24" i="58"/>
  <c r="M24" i="58"/>
  <c r="R24" i="58"/>
  <c r="L24" i="58"/>
  <c r="Q24" i="58"/>
  <c r="K24" i="58"/>
  <c r="P24" i="58"/>
  <c r="J24" i="58"/>
  <c r="O24" i="58"/>
  <c r="D23" i="58"/>
  <c r="D24" i="58" s="1"/>
  <c r="H5" i="58"/>
  <c r="H23" i="58" s="1"/>
  <c r="H24" i="58" s="1"/>
  <c r="N28" i="58"/>
  <c r="S28" i="58"/>
  <c r="S30" i="58"/>
  <c r="M28" i="58"/>
  <c r="R28" i="58"/>
  <c r="R30" i="58"/>
  <c r="L28" i="58"/>
  <c r="Q28" i="58"/>
  <c r="Q30" i="58"/>
  <c r="K28" i="58"/>
  <c r="P28" i="58"/>
  <c r="P30" i="58"/>
  <c r="J28" i="58"/>
  <c r="O28" i="58"/>
  <c r="O30" i="58"/>
  <c r="I28" i="58"/>
  <c r="N30" i="58"/>
  <c r="M30" i="58"/>
  <c r="E28" i="58"/>
  <c r="J30" i="58"/>
  <c r="I30" i="58"/>
  <c r="H4" i="58"/>
  <c r="H27" i="58" s="1"/>
  <c r="D27" i="58"/>
  <c r="D28" i="58" s="1"/>
  <c r="D20" i="58"/>
  <c r="H2" i="58"/>
  <c r="H20" i="58" s="1"/>
  <c r="U26" i="57"/>
  <c r="Z29" i="57"/>
  <c r="Z26" i="57"/>
  <c r="T26" i="57"/>
  <c r="Y29" i="57"/>
  <c r="Y26" i="57"/>
  <c r="S26" i="57"/>
  <c r="X29" i="57"/>
  <c r="X26" i="57"/>
  <c r="W29" i="57"/>
  <c r="R26" i="57"/>
  <c r="W26" i="57"/>
  <c r="V26" i="57"/>
  <c r="Q26" i="57"/>
  <c r="V29" i="57"/>
  <c r="U29" i="57"/>
  <c r="P26" i="57"/>
  <c r="O26" i="57"/>
  <c r="T29" i="57"/>
  <c r="N26" i="57"/>
  <c r="S29" i="57"/>
  <c r="R29" i="57"/>
  <c r="M26" i="57"/>
  <c r="Q29" i="57"/>
  <c r="L26" i="57"/>
  <c r="P29" i="57"/>
  <c r="K26" i="57"/>
  <c r="J26" i="57"/>
  <c r="O29" i="57"/>
  <c r="I26" i="57"/>
  <c r="N29" i="57"/>
  <c r="H26" i="57"/>
  <c r="M29" i="57"/>
  <c r="E26" i="57"/>
  <c r="J29" i="57"/>
  <c r="D26" i="57"/>
  <c r="I29" i="57"/>
  <c r="H9" i="57"/>
  <c r="D10" i="57"/>
  <c r="U24" i="57"/>
  <c r="Z24" i="57"/>
  <c r="T24" i="57"/>
  <c r="Y24" i="57"/>
  <c r="S24" i="57"/>
  <c r="X24" i="57"/>
  <c r="R24" i="57"/>
  <c r="W24" i="57"/>
  <c r="Q24" i="57"/>
  <c r="V24" i="57"/>
  <c r="D23" i="57"/>
  <c r="D24" i="57" s="1"/>
  <c r="H5" i="57"/>
  <c r="H23" i="57" s="1"/>
  <c r="H24" i="57" s="1"/>
  <c r="U28" i="57"/>
  <c r="Z28" i="57"/>
  <c r="Z30" i="57"/>
  <c r="T28" i="57"/>
  <c r="Y28" i="57"/>
  <c r="Y30" i="57"/>
  <c r="S28" i="57"/>
  <c r="X28" i="57"/>
  <c r="X30" i="57"/>
  <c r="R28" i="57"/>
  <c r="W28" i="57"/>
  <c r="W30" i="57"/>
  <c r="Q28" i="57"/>
  <c r="V28" i="57"/>
  <c r="V30" i="57"/>
  <c r="P28" i="57"/>
  <c r="U30" i="57"/>
  <c r="O28" i="57"/>
  <c r="T30" i="57"/>
  <c r="N28" i="57"/>
  <c r="S30" i="57"/>
  <c r="M28" i="57"/>
  <c r="R30" i="57"/>
  <c r="L28" i="57"/>
  <c r="Q30" i="57"/>
  <c r="K28" i="57"/>
  <c r="P30" i="57"/>
  <c r="J28" i="57"/>
  <c r="O30" i="57"/>
  <c r="I28" i="57"/>
  <c r="N30" i="57"/>
  <c r="M30" i="57"/>
  <c r="E28" i="57"/>
  <c r="J30" i="57"/>
  <c r="I30" i="57"/>
  <c r="H4" i="57"/>
  <c r="H27" i="57" s="1"/>
  <c r="D27" i="57"/>
  <c r="D28" i="57" s="1"/>
  <c r="H2" i="57"/>
  <c r="H20" i="57" s="1"/>
  <c r="D20" i="57"/>
  <c r="U26" i="56"/>
  <c r="Z26" i="56"/>
  <c r="Z29" i="56"/>
  <c r="T26" i="56"/>
  <c r="Y26" i="56"/>
  <c r="Y29" i="56"/>
  <c r="X26" i="56"/>
  <c r="S26" i="56"/>
  <c r="X29" i="56"/>
  <c r="R26" i="56"/>
  <c r="W26" i="56"/>
  <c r="W29" i="56"/>
  <c r="V29" i="56"/>
  <c r="Q26" i="56"/>
  <c r="V26" i="56"/>
  <c r="U29" i="56"/>
  <c r="P26" i="56"/>
  <c r="T29" i="56"/>
  <c r="O26" i="56"/>
  <c r="S29" i="56"/>
  <c r="N26" i="56"/>
  <c r="R29" i="56"/>
  <c r="M26" i="56"/>
  <c r="Q29" i="56"/>
  <c r="L26" i="56"/>
  <c r="K26" i="56"/>
  <c r="P29" i="56"/>
  <c r="O29" i="56"/>
  <c r="J26" i="56"/>
  <c r="I26" i="56"/>
  <c r="N29" i="56"/>
  <c r="M29" i="56"/>
  <c r="H26" i="56"/>
  <c r="E26" i="56"/>
  <c r="J29" i="56"/>
  <c r="D26" i="56"/>
  <c r="I29" i="56"/>
  <c r="D10" i="56"/>
  <c r="H9" i="56"/>
  <c r="U24" i="56"/>
  <c r="Z24" i="56"/>
  <c r="T24" i="56"/>
  <c r="Y24" i="56"/>
  <c r="S24" i="56"/>
  <c r="X24" i="56"/>
  <c r="R24" i="56"/>
  <c r="W24" i="56"/>
  <c r="Q24" i="56"/>
  <c r="V24" i="56"/>
  <c r="D23" i="56"/>
  <c r="D24" i="56" s="1"/>
  <c r="H5" i="56"/>
  <c r="H23" i="56" s="1"/>
  <c r="H24" i="56" s="1"/>
  <c r="U28" i="56"/>
  <c r="Z28" i="56"/>
  <c r="Z30" i="56"/>
  <c r="T28" i="56"/>
  <c r="Y28" i="56"/>
  <c r="Y30" i="56"/>
  <c r="S28" i="56"/>
  <c r="X28" i="56"/>
  <c r="X30" i="56"/>
  <c r="R28" i="56"/>
  <c r="W28" i="56"/>
  <c r="W30" i="56"/>
  <c r="Q28" i="56"/>
  <c r="V28" i="56"/>
  <c r="V30" i="56"/>
  <c r="P28" i="56"/>
  <c r="U30" i="56"/>
  <c r="O28" i="56"/>
  <c r="T30" i="56"/>
  <c r="N28" i="56"/>
  <c r="S30" i="56"/>
  <c r="M28" i="56"/>
  <c r="R30" i="56"/>
  <c r="L28" i="56"/>
  <c r="Q30" i="56"/>
  <c r="K28" i="56"/>
  <c r="P30" i="56"/>
  <c r="J28" i="56"/>
  <c r="O30" i="56"/>
  <c r="I28" i="56"/>
  <c r="N30" i="56"/>
  <c r="M30" i="56"/>
  <c r="E28" i="56"/>
  <c r="J30" i="56"/>
  <c r="I30" i="56"/>
  <c r="H4" i="56"/>
  <c r="H27" i="56" s="1"/>
  <c r="D27" i="56"/>
  <c r="D28" i="56" s="1"/>
  <c r="H2" i="56"/>
  <c r="H20" i="56" s="1"/>
  <c r="D20" i="56"/>
  <c r="AA26" i="55"/>
  <c r="AA29" i="55"/>
  <c r="V26" i="55"/>
  <c r="Z29" i="55"/>
  <c r="Z26" i="55"/>
  <c r="U26" i="55"/>
  <c r="Y26" i="55"/>
  <c r="Y29" i="55"/>
  <c r="T26" i="55"/>
  <c r="X29" i="55"/>
  <c r="X26" i="55"/>
  <c r="S26" i="55"/>
  <c r="R26" i="55"/>
  <c r="W26" i="55"/>
  <c r="W29" i="55"/>
  <c r="Q26" i="55"/>
  <c r="V29" i="55"/>
  <c r="P26" i="55"/>
  <c r="U29" i="55"/>
  <c r="T29" i="55"/>
  <c r="O26" i="55"/>
  <c r="N26" i="55"/>
  <c r="S29" i="55"/>
  <c r="R29" i="55"/>
  <c r="M26" i="55"/>
  <c r="L26" i="55"/>
  <c r="Q29" i="55"/>
  <c r="K26" i="55"/>
  <c r="P29" i="55"/>
  <c r="O29" i="55"/>
  <c r="J26" i="55"/>
  <c r="I26" i="55"/>
  <c r="N29" i="55"/>
  <c r="H26" i="55"/>
  <c r="M29" i="55"/>
  <c r="E26" i="55"/>
  <c r="J29" i="55"/>
  <c r="I29" i="55"/>
  <c r="D26" i="55"/>
  <c r="D10" i="55"/>
  <c r="H9" i="55"/>
  <c r="V24" i="55"/>
  <c r="AA24" i="55"/>
  <c r="U24" i="55"/>
  <c r="Z24" i="55"/>
  <c r="T24" i="55"/>
  <c r="Y24" i="55"/>
  <c r="S24" i="55"/>
  <c r="X24" i="55"/>
  <c r="R24" i="55"/>
  <c r="W24" i="55"/>
  <c r="H5" i="55"/>
  <c r="H23" i="55" s="1"/>
  <c r="H24" i="55" s="1"/>
  <c r="D23" i="55"/>
  <c r="D24" i="55" s="1"/>
  <c r="V28" i="55"/>
  <c r="AA28" i="55"/>
  <c r="AA30" i="55"/>
  <c r="U28" i="55"/>
  <c r="Z28" i="55"/>
  <c r="Z30" i="55"/>
  <c r="T28" i="55"/>
  <c r="Y28" i="55"/>
  <c r="Y30" i="55"/>
  <c r="S28" i="55"/>
  <c r="X28" i="55"/>
  <c r="X30" i="55"/>
  <c r="R28" i="55"/>
  <c r="W28" i="55"/>
  <c r="W30" i="55"/>
  <c r="Q28" i="55"/>
  <c r="V30" i="55"/>
  <c r="P28" i="55"/>
  <c r="U30" i="55"/>
  <c r="O28" i="55"/>
  <c r="T30" i="55"/>
  <c r="N28" i="55"/>
  <c r="S30" i="55"/>
  <c r="M28" i="55"/>
  <c r="R30" i="55"/>
  <c r="L28" i="55"/>
  <c r="Q30" i="55"/>
  <c r="K28" i="55"/>
  <c r="P30" i="55"/>
  <c r="J28" i="55"/>
  <c r="O30" i="55"/>
  <c r="I28" i="55"/>
  <c r="N30" i="55"/>
  <c r="M30" i="55"/>
  <c r="E28" i="55"/>
  <c r="J30" i="55"/>
  <c r="I30" i="55"/>
  <c r="H4" i="55"/>
  <c r="H27" i="55" s="1"/>
  <c r="D27" i="55"/>
  <c r="D28" i="55" s="1"/>
  <c r="H2" i="55"/>
  <c r="H20" i="55" s="1"/>
  <c r="D20" i="55"/>
  <c r="U26" i="54"/>
  <c r="Z26" i="54"/>
  <c r="Z29" i="54"/>
  <c r="T26" i="54"/>
  <c r="Y26" i="54"/>
  <c r="Y29" i="54"/>
  <c r="X29" i="54"/>
  <c r="X26" i="54"/>
  <c r="S26" i="54"/>
  <c r="W26" i="54"/>
  <c r="W29" i="54"/>
  <c r="R26" i="54"/>
  <c r="Q26" i="54"/>
  <c r="V29" i="54"/>
  <c r="V26" i="54"/>
  <c r="U29" i="54"/>
  <c r="P26" i="54"/>
  <c r="O26" i="54"/>
  <c r="T29" i="54"/>
  <c r="N26" i="54"/>
  <c r="S29" i="54"/>
  <c r="M26" i="54"/>
  <c r="R29" i="54"/>
  <c r="L26" i="54"/>
  <c r="Q29" i="54"/>
  <c r="K26" i="54"/>
  <c r="P29" i="54"/>
  <c r="J26" i="54"/>
  <c r="O29" i="54"/>
  <c r="I26" i="54"/>
  <c r="N29" i="54"/>
  <c r="H26" i="54"/>
  <c r="M29" i="54"/>
  <c r="E26" i="54"/>
  <c r="J29" i="54"/>
  <c r="D26" i="54"/>
  <c r="I29" i="54"/>
  <c r="D10" i="54"/>
  <c r="H9" i="54"/>
  <c r="U24" i="54"/>
  <c r="Z24" i="54"/>
  <c r="T24" i="54"/>
  <c r="Y24" i="54"/>
  <c r="S24" i="54"/>
  <c r="X24" i="54"/>
  <c r="R24" i="54"/>
  <c r="W24" i="54"/>
  <c r="Q24" i="54"/>
  <c r="V24" i="54"/>
  <c r="H5" i="54"/>
  <c r="H23" i="54" s="1"/>
  <c r="H24" i="54" s="1"/>
  <c r="D23" i="54"/>
  <c r="D24" i="54" s="1"/>
  <c r="U28" i="54"/>
  <c r="Z28" i="54"/>
  <c r="Z30" i="54"/>
  <c r="T28" i="54"/>
  <c r="Y28" i="54"/>
  <c r="Y30" i="54"/>
  <c r="S28" i="54"/>
  <c r="X28" i="54"/>
  <c r="X30" i="54"/>
  <c r="R28" i="54"/>
  <c r="W28" i="54"/>
  <c r="W30" i="54"/>
  <c r="Q28" i="54"/>
  <c r="V28" i="54"/>
  <c r="V30" i="54"/>
  <c r="P28" i="54"/>
  <c r="U30" i="54"/>
  <c r="O28" i="54"/>
  <c r="T30" i="54"/>
  <c r="N28" i="54"/>
  <c r="S30" i="54"/>
  <c r="M28" i="54"/>
  <c r="R30" i="54"/>
  <c r="L28" i="54"/>
  <c r="Q30" i="54"/>
  <c r="K28" i="54"/>
  <c r="P30" i="54"/>
  <c r="J28" i="54"/>
  <c r="O30" i="54"/>
  <c r="I28" i="54"/>
  <c r="N30" i="54"/>
  <c r="M30" i="54"/>
  <c r="E28" i="54"/>
  <c r="J30" i="54"/>
  <c r="I30" i="54"/>
  <c r="D27" i="54"/>
  <c r="D28" i="54" s="1"/>
  <c r="H4" i="54"/>
  <c r="H27" i="54" s="1"/>
  <c r="H2" i="54"/>
  <c r="H20" i="54" s="1"/>
  <c r="D20" i="54"/>
  <c r="U26" i="53"/>
  <c r="Z26" i="53"/>
  <c r="Z29" i="53"/>
  <c r="Y29" i="53"/>
  <c r="Y26" i="53"/>
  <c r="T26" i="53"/>
  <c r="X29" i="53"/>
  <c r="S26" i="53"/>
  <c r="X26" i="53"/>
  <c r="W29" i="53"/>
  <c r="R26" i="53"/>
  <c r="W26" i="53"/>
  <c r="V29" i="53"/>
  <c r="Q26" i="53"/>
  <c r="V26" i="53"/>
  <c r="P26" i="53"/>
  <c r="U29" i="53"/>
  <c r="O26" i="53"/>
  <c r="T29" i="53"/>
  <c r="N26" i="53"/>
  <c r="S29" i="53"/>
  <c r="M26" i="53"/>
  <c r="R29" i="53"/>
  <c r="L26" i="53"/>
  <c r="Q29" i="53"/>
  <c r="P29" i="53"/>
  <c r="K26" i="53"/>
  <c r="O29" i="53"/>
  <c r="J26" i="53"/>
  <c r="N29" i="53"/>
  <c r="I26" i="53"/>
  <c r="M29" i="53"/>
  <c r="H26" i="53"/>
  <c r="E26" i="53"/>
  <c r="J29" i="53"/>
  <c r="I29" i="53"/>
  <c r="D26" i="53"/>
  <c r="D10" i="53"/>
  <c r="H9" i="53"/>
  <c r="U24" i="53"/>
  <c r="Z24" i="53"/>
  <c r="T24" i="53"/>
  <c r="Y24" i="53"/>
  <c r="S24" i="53"/>
  <c r="X24" i="53"/>
  <c r="R24" i="53"/>
  <c r="W24" i="53"/>
  <c r="Q24" i="53"/>
  <c r="V24" i="53"/>
  <c r="D23" i="53"/>
  <c r="D24" i="53" s="1"/>
  <c r="H5" i="53"/>
  <c r="H23" i="53" s="1"/>
  <c r="H24" i="53" s="1"/>
  <c r="U28" i="53"/>
  <c r="Z28" i="53"/>
  <c r="Z30" i="53"/>
  <c r="T28" i="53"/>
  <c r="Y28" i="53"/>
  <c r="Y30" i="53"/>
  <c r="S28" i="53"/>
  <c r="X28" i="53"/>
  <c r="X30" i="53"/>
  <c r="R28" i="53"/>
  <c r="W28" i="53"/>
  <c r="W30" i="53"/>
  <c r="Q28" i="53"/>
  <c r="V28" i="53"/>
  <c r="V30" i="53"/>
  <c r="P28" i="53"/>
  <c r="U30" i="53"/>
  <c r="O28" i="53"/>
  <c r="T30" i="53"/>
  <c r="N28" i="53"/>
  <c r="S30" i="53"/>
  <c r="M28" i="53"/>
  <c r="R30" i="53"/>
  <c r="L28" i="53"/>
  <c r="Q30" i="53"/>
  <c r="K28" i="53"/>
  <c r="P30" i="53"/>
  <c r="J28" i="53"/>
  <c r="O30" i="53"/>
  <c r="I28" i="53"/>
  <c r="N30" i="53"/>
  <c r="M30" i="53"/>
  <c r="E28" i="53"/>
  <c r="J30" i="53"/>
  <c r="I30" i="53"/>
  <c r="D27" i="53"/>
  <c r="D28" i="53" s="1"/>
  <c r="H4" i="53"/>
  <c r="H27" i="53" s="1"/>
  <c r="H2" i="53"/>
  <c r="H20" i="53" s="1"/>
  <c r="D20" i="53"/>
  <c r="Q26" i="52"/>
  <c r="V26" i="52"/>
  <c r="V29" i="52"/>
  <c r="P26" i="52"/>
  <c r="U29" i="52"/>
  <c r="U26" i="52"/>
  <c r="O26" i="52"/>
  <c r="T26" i="52"/>
  <c r="T29" i="52"/>
  <c r="N26" i="52"/>
  <c r="S29" i="52"/>
  <c r="S26" i="52"/>
  <c r="R29" i="52"/>
  <c r="M26" i="52"/>
  <c r="R26" i="52"/>
  <c r="L26" i="52"/>
  <c r="Q29" i="52"/>
  <c r="P29" i="52"/>
  <c r="K26" i="52"/>
  <c r="O29" i="52"/>
  <c r="J26" i="52"/>
  <c r="N29" i="52"/>
  <c r="I26" i="52"/>
  <c r="H26" i="52"/>
  <c r="M29" i="52"/>
  <c r="J29" i="52"/>
  <c r="E26" i="52"/>
  <c r="I29" i="52"/>
  <c r="D26" i="52"/>
  <c r="D10" i="52"/>
  <c r="H9" i="52"/>
  <c r="Q24" i="52"/>
  <c r="V24" i="52"/>
  <c r="P24" i="52"/>
  <c r="U24" i="52"/>
  <c r="O24" i="52"/>
  <c r="T24" i="52"/>
  <c r="N24" i="52"/>
  <c r="S24" i="52"/>
  <c r="M24" i="52"/>
  <c r="R24" i="52"/>
  <c r="H5" i="52"/>
  <c r="H23" i="52" s="1"/>
  <c r="H24" i="52" s="1"/>
  <c r="D23" i="52"/>
  <c r="D24" i="52" s="1"/>
  <c r="Q28" i="52"/>
  <c r="V28" i="52"/>
  <c r="V30" i="52"/>
  <c r="P28" i="52"/>
  <c r="U28" i="52"/>
  <c r="U30" i="52"/>
  <c r="O28" i="52"/>
  <c r="T28" i="52"/>
  <c r="T30" i="52"/>
  <c r="N28" i="52"/>
  <c r="S28" i="52"/>
  <c r="S30" i="52"/>
  <c r="M28" i="52"/>
  <c r="R28" i="52"/>
  <c r="R30" i="52"/>
  <c r="L28" i="52"/>
  <c r="Q30" i="52"/>
  <c r="K28" i="52"/>
  <c r="P30" i="52"/>
  <c r="J28" i="52"/>
  <c r="O30" i="52"/>
  <c r="I28" i="52"/>
  <c r="N30" i="52"/>
  <c r="M30" i="52"/>
  <c r="E28" i="52"/>
  <c r="J30" i="52"/>
  <c r="I30" i="52"/>
  <c r="H4" i="52"/>
  <c r="H27" i="52" s="1"/>
  <c r="D27" i="52"/>
  <c r="D28" i="52" s="1"/>
  <c r="D20" i="52"/>
  <c r="H2" i="52"/>
  <c r="H20" i="52" s="1"/>
  <c r="Z29" i="51"/>
  <c r="Z26" i="51"/>
  <c r="U26" i="51"/>
  <c r="Y29" i="51"/>
  <c r="Y26" i="51"/>
  <c r="T26" i="51"/>
  <c r="X29" i="51"/>
  <c r="X26" i="51"/>
  <c r="S26" i="51"/>
  <c r="W29" i="51"/>
  <c r="W26" i="51"/>
  <c r="R26" i="51"/>
  <c r="V29" i="51"/>
  <c r="V26" i="51"/>
  <c r="Q26" i="51"/>
  <c r="U29" i="51"/>
  <c r="P26" i="51"/>
  <c r="T29" i="51"/>
  <c r="O26" i="51"/>
  <c r="N26" i="51"/>
  <c r="S29" i="51"/>
  <c r="R29" i="51"/>
  <c r="M26" i="51"/>
  <c r="Q29" i="51"/>
  <c r="L26" i="51"/>
  <c r="K26" i="51"/>
  <c r="P29" i="51"/>
  <c r="J26" i="51"/>
  <c r="O29" i="51"/>
  <c r="I26" i="51"/>
  <c r="N29" i="51"/>
  <c r="H26" i="51"/>
  <c r="M29" i="51"/>
  <c r="E26" i="51"/>
  <c r="J29" i="51"/>
  <c r="D26" i="51"/>
  <c r="I29" i="51"/>
  <c r="D10" i="51"/>
  <c r="H9" i="51"/>
  <c r="U24" i="51"/>
  <c r="Z24" i="51"/>
  <c r="T24" i="51"/>
  <c r="Y24" i="51"/>
  <c r="S24" i="51"/>
  <c r="X24" i="51"/>
  <c r="R24" i="51"/>
  <c r="W24" i="51"/>
  <c r="Q24" i="51"/>
  <c r="V24" i="51"/>
  <c r="H5" i="51"/>
  <c r="H23" i="51" s="1"/>
  <c r="H24" i="51" s="1"/>
  <c r="D23" i="51"/>
  <c r="D24" i="51" s="1"/>
  <c r="U28" i="51"/>
  <c r="Z28" i="51"/>
  <c r="Z30" i="51"/>
  <c r="T28" i="51"/>
  <c r="Y28" i="51"/>
  <c r="Y30" i="51"/>
  <c r="S28" i="51"/>
  <c r="X28" i="51"/>
  <c r="X30" i="51"/>
  <c r="R28" i="51"/>
  <c r="W28" i="51"/>
  <c r="W30" i="51"/>
  <c r="Q28" i="51"/>
  <c r="V28" i="51"/>
  <c r="V30" i="51"/>
  <c r="P28" i="51"/>
  <c r="U30" i="51"/>
  <c r="O28" i="51"/>
  <c r="T30" i="51"/>
  <c r="N28" i="51"/>
  <c r="S30" i="51"/>
  <c r="M28" i="51"/>
  <c r="R30" i="51"/>
  <c r="L28" i="51"/>
  <c r="Q30" i="51"/>
  <c r="K28" i="51"/>
  <c r="P30" i="51"/>
  <c r="J28" i="51"/>
  <c r="O30" i="51"/>
  <c r="I28" i="51"/>
  <c r="N30" i="51"/>
  <c r="M30" i="51"/>
  <c r="E28" i="51"/>
  <c r="J30" i="51"/>
  <c r="I30" i="51"/>
  <c r="H4" i="51"/>
  <c r="H27" i="51" s="1"/>
  <c r="D27" i="51"/>
  <c r="D28" i="51" s="1"/>
  <c r="H2" i="51"/>
  <c r="H20" i="51" s="1"/>
  <c r="D20" i="51"/>
  <c r="X29" i="50"/>
  <c r="X26" i="50"/>
  <c r="S26" i="50"/>
  <c r="W29" i="50"/>
  <c r="W26" i="50"/>
  <c r="R26" i="50"/>
  <c r="V29" i="50"/>
  <c r="Q26" i="50"/>
  <c r="V26" i="50"/>
  <c r="U29" i="50"/>
  <c r="U26" i="50"/>
  <c r="P26" i="50"/>
  <c r="T29" i="50"/>
  <c r="O26" i="50"/>
  <c r="T26" i="50"/>
  <c r="S29" i="50"/>
  <c r="N26" i="50"/>
  <c r="M26" i="50"/>
  <c r="R29" i="50"/>
  <c r="L26" i="50"/>
  <c r="Q29" i="50"/>
  <c r="K26" i="50"/>
  <c r="P29" i="50"/>
  <c r="J26" i="50"/>
  <c r="O29" i="50"/>
  <c r="I26" i="50"/>
  <c r="N29" i="50"/>
  <c r="M29" i="50"/>
  <c r="H26" i="50"/>
  <c r="E26" i="50"/>
  <c r="J29" i="50"/>
  <c r="D26" i="50"/>
  <c r="I29" i="50"/>
  <c r="H9" i="50"/>
  <c r="D10" i="50"/>
  <c r="S24" i="50"/>
  <c r="X24" i="50"/>
  <c r="R24" i="50"/>
  <c r="W24" i="50"/>
  <c r="Q24" i="50"/>
  <c r="V24" i="50"/>
  <c r="P24" i="50"/>
  <c r="U24" i="50"/>
  <c r="O24" i="50"/>
  <c r="T24" i="50"/>
  <c r="H5" i="50"/>
  <c r="H23" i="50" s="1"/>
  <c r="H24" i="50" s="1"/>
  <c r="D23" i="50"/>
  <c r="D24" i="50" s="1"/>
  <c r="S28" i="50"/>
  <c r="X28" i="50"/>
  <c r="X30" i="50"/>
  <c r="R28" i="50"/>
  <c r="W28" i="50"/>
  <c r="W30" i="50"/>
  <c r="Q28" i="50"/>
  <c r="V28" i="50"/>
  <c r="V30" i="50"/>
  <c r="P28" i="50"/>
  <c r="U28" i="50"/>
  <c r="U30" i="50"/>
  <c r="O28" i="50"/>
  <c r="T28" i="50"/>
  <c r="T30" i="50"/>
  <c r="N28" i="50"/>
  <c r="S30" i="50"/>
  <c r="M28" i="50"/>
  <c r="R30" i="50"/>
  <c r="L28" i="50"/>
  <c r="Q30" i="50"/>
  <c r="K28" i="50"/>
  <c r="P30" i="50"/>
  <c r="J28" i="50"/>
  <c r="O30" i="50"/>
  <c r="I28" i="50"/>
  <c r="N30" i="50"/>
  <c r="M30" i="50"/>
  <c r="E28" i="50"/>
  <c r="J30" i="50"/>
  <c r="I30" i="50"/>
  <c r="D27" i="50"/>
  <c r="D28" i="50" s="1"/>
  <c r="H4" i="50"/>
  <c r="H27" i="50" s="1"/>
  <c r="D20" i="50"/>
  <c r="H2" i="50"/>
  <c r="H20" i="50" s="1"/>
  <c r="U26" i="49"/>
  <c r="Z26" i="49"/>
  <c r="Z29" i="49"/>
  <c r="T26" i="49"/>
  <c r="Y26" i="49"/>
  <c r="Y29" i="49"/>
  <c r="X29" i="49"/>
  <c r="S26" i="49"/>
  <c r="X26" i="49"/>
  <c r="W29" i="49"/>
  <c r="R26" i="49"/>
  <c r="W26" i="49"/>
  <c r="V29" i="49"/>
  <c r="V26" i="49"/>
  <c r="Q26" i="49"/>
  <c r="U29" i="49"/>
  <c r="P26" i="49"/>
  <c r="T29" i="49"/>
  <c r="O26" i="49"/>
  <c r="S29" i="49"/>
  <c r="N26" i="49"/>
  <c r="R29" i="49"/>
  <c r="M26" i="49"/>
  <c r="L26" i="49"/>
  <c r="Q29" i="49"/>
  <c r="K26" i="49"/>
  <c r="P29" i="49"/>
  <c r="J26" i="49"/>
  <c r="O29" i="49"/>
  <c r="I26" i="49"/>
  <c r="N29" i="49"/>
  <c r="H26" i="49"/>
  <c r="M29" i="49"/>
  <c r="J29" i="49"/>
  <c r="E26" i="49"/>
  <c r="D26" i="49"/>
  <c r="I29" i="49"/>
  <c r="H9" i="49"/>
  <c r="D10" i="49"/>
  <c r="U24" i="49"/>
  <c r="Z24" i="49"/>
  <c r="T24" i="49"/>
  <c r="Y24" i="49"/>
  <c r="S24" i="49"/>
  <c r="X24" i="49"/>
  <c r="R24" i="49"/>
  <c r="W24" i="49"/>
  <c r="Q24" i="49"/>
  <c r="V24" i="49"/>
  <c r="H5" i="49"/>
  <c r="H23" i="49" s="1"/>
  <c r="H24" i="49" s="1"/>
  <c r="D23" i="49"/>
  <c r="D24" i="49" s="1"/>
  <c r="U28" i="49"/>
  <c r="Z28" i="49"/>
  <c r="Z30" i="49"/>
  <c r="T28" i="49"/>
  <c r="Y28" i="49"/>
  <c r="Y30" i="49"/>
  <c r="S28" i="49"/>
  <c r="X28" i="49"/>
  <c r="X30" i="49"/>
  <c r="R28" i="49"/>
  <c r="W28" i="49"/>
  <c r="W30" i="49"/>
  <c r="Q28" i="49"/>
  <c r="V28" i="49"/>
  <c r="V30" i="49"/>
  <c r="P28" i="49"/>
  <c r="U30" i="49"/>
  <c r="O28" i="49"/>
  <c r="T30" i="49"/>
  <c r="N28" i="49"/>
  <c r="S30" i="49"/>
  <c r="M28" i="49"/>
  <c r="R30" i="49"/>
  <c r="L28" i="49"/>
  <c r="Q30" i="49"/>
  <c r="K28" i="49"/>
  <c r="P30" i="49"/>
  <c r="J28" i="49"/>
  <c r="O30" i="49"/>
  <c r="I28" i="49"/>
  <c r="N30" i="49"/>
  <c r="M30" i="49"/>
  <c r="E28" i="49"/>
  <c r="J30" i="49"/>
  <c r="I30" i="49"/>
  <c r="D27" i="49"/>
  <c r="D28" i="49" s="1"/>
  <c r="H4" i="49"/>
  <c r="H27" i="49" s="1"/>
  <c r="H2" i="49"/>
  <c r="H20" i="49" s="1"/>
  <c r="D20" i="49"/>
  <c r="U26" i="48"/>
  <c r="Z29" i="48"/>
  <c r="Z26" i="48"/>
  <c r="T26" i="48"/>
  <c r="Y26" i="48"/>
  <c r="Y29" i="48"/>
  <c r="S26" i="48"/>
  <c r="X26" i="48"/>
  <c r="X29" i="48"/>
  <c r="R26" i="48"/>
  <c r="W26" i="48"/>
  <c r="W29" i="48"/>
  <c r="V26" i="48"/>
  <c r="V29" i="48"/>
  <c r="Q26" i="48"/>
  <c r="P26" i="48"/>
  <c r="U29" i="48"/>
  <c r="O26" i="48"/>
  <c r="T29" i="48"/>
  <c r="N26" i="48"/>
  <c r="S29" i="48"/>
  <c r="R29" i="48"/>
  <c r="M26" i="48"/>
  <c r="Q29" i="48"/>
  <c r="L26" i="48"/>
  <c r="K26" i="48"/>
  <c r="P29" i="48"/>
  <c r="J26" i="48"/>
  <c r="O29" i="48"/>
  <c r="N29" i="48"/>
  <c r="I26" i="48"/>
  <c r="M29" i="48"/>
  <c r="H26" i="48"/>
  <c r="J29" i="48"/>
  <c r="E26" i="48"/>
  <c r="D26" i="48"/>
  <c r="I29" i="48"/>
  <c r="D20" i="48"/>
  <c r="H21" i="48"/>
  <c r="H9" i="48"/>
  <c r="D10" i="48"/>
  <c r="U24" i="48"/>
  <c r="Z24" i="48"/>
  <c r="T24" i="48"/>
  <c r="Y24" i="48"/>
  <c r="S24" i="48"/>
  <c r="X24" i="48"/>
  <c r="R24" i="48"/>
  <c r="W24" i="48"/>
  <c r="Q24" i="48"/>
  <c r="V24" i="48"/>
  <c r="H5" i="48"/>
  <c r="H23" i="48" s="1"/>
  <c r="H24" i="48" s="1"/>
  <c r="D23" i="48"/>
  <c r="D24" i="48" s="1"/>
  <c r="Z30" i="48"/>
  <c r="Z28" i="48"/>
  <c r="U28" i="48"/>
  <c r="Y28" i="48"/>
  <c r="Y30" i="48"/>
  <c r="T28" i="48"/>
  <c r="S28" i="48"/>
  <c r="X30" i="48"/>
  <c r="X28" i="48"/>
  <c r="W28" i="48"/>
  <c r="R28" i="48"/>
  <c r="W30" i="48"/>
  <c r="V28" i="48"/>
  <c r="V30" i="48"/>
  <c r="Q28" i="48"/>
  <c r="P28" i="48"/>
  <c r="U30" i="48"/>
  <c r="T30" i="48"/>
  <c r="O28" i="48"/>
  <c r="N28" i="48"/>
  <c r="S30" i="48"/>
  <c r="R30" i="48"/>
  <c r="M28" i="48"/>
  <c r="L28" i="48"/>
  <c r="Q30" i="48"/>
  <c r="K28" i="48"/>
  <c r="P30" i="48"/>
  <c r="J28" i="48"/>
  <c r="O30" i="48"/>
  <c r="I28" i="48"/>
  <c r="N30" i="48"/>
  <c r="M30" i="48"/>
  <c r="J30" i="48"/>
  <c r="E28" i="48"/>
  <c r="I30" i="48"/>
  <c r="H4" i="48"/>
  <c r="H27" i="48" s="1"/>
  <c r="D27" i="48"/>
  <c r="D28" i="48" s="1"/>
  <c r="Z29" i="47"/>
  <c r="Z26" i="47"/>
  <c r="U26" i="47"/>
  <c r="Y29" i="47"/>
  <c r="T26" i="47"/>
  <c r="Y26" i="47"/>
  <c r="X29" i="47"/>
  <c r="X26" i="47"/>
  <c r="S26" i="47"/>
  <c r="W29" i="47"/>
  <c r="R26" i="47"/>
  <c r="W26" i="47"/>
  <c r="V26" i="47"/>
  <c r="Q26" i="47"/>
  <c r="V29" i="47"/>
  <c r="U29" i="47"/>
  <c r="P26" i="47"/>
  <c r="O26" i="47"/>
  <c r="T29" i="47"/>
  <c r="N26" i="47"/>
  <c r="S29" i="47"/>
  <c r="M26" i="47"/>
  <c r="R29" i="47"/>
  <c r="L26" i="47"/>
  <c r="Q29" i="47"/>
  <c r="K26" i="47"/>
  <c r="P29" i="47"/>
  <c r="O29" i="47"/>
  <c r="J26" i="47"/>
  <c r="I26" i="47"/>
  <c r="N29" i="47"/>
  <c r="M29" i="47"/>
  <c r="H26" i="47"/>
  <c r="J29" i="47"/>
  <c r="E26" i="47"/>
  <c r="D26" i="47"/>
  <c r="I29" i="47"/>
  <c r="H21" i="47"/>
  <c r="H20" i="47" s="1"/>
  <c r="D20" i="47"/>
  <c r="D10" i="47"/>
  <c r="H9" i="47"/>
  <c r="U24" i="47"/>
  <c r="Z24" i="47"/>
  <c r="Y24" i="47"/>
  <c r="T24" i="47"/>
  <c r="S24" i="47"/>
  <c r="X24" i="47"/>
  <c r="R24" i="47"/>
  <c r="W24" i="47"/>
  <c r="Q24" i="47"/>
  <c r="V24" i="47"/>
  <c r="D23" i="47"/>
  <c r="D24" i="47" s="1"/>
  <c r="H5" i="47"/>
  <c r="H23" i="47" s="1"/>
  <c r="H24" i="47" s="1"/>
  <c r="U28" i="47"/>
  <c r="Z30" i="47"/>
  <c r="Z28" i="47"/>
  <c r="T28" i="47"/>
  <c r="Y30" i="47"/>
  <c r="Y28" i="47"/>
  <c r="X28" i="47"/>
  <c r="X30" i="47"/>
  <c r="S28" i="47"/>
  <c r="W28" i="47"/>
  <c r="R28" i="47"/>
  <c r="W30" i="47"/>
  <c r="Q28" i="47"/>
  <c r="V28" i="47"/>
  <c r="V30" i="47"/>
  <c r="U30" i="47"/>
  <c r="P28" i="47"/>
  <c r="O28" i="47"/>
  <c r="T30" i="47"/>
  <c r="S30" i="47"/>
  <c r="N28" i="47"/>
  <c r="M28" i="47"/>
  <c r="R30" i="47"/>
  <c r="Q30" i="47"/>
  <c r="L28" i="47"/>
  <c r="K28" i="47"/>
  <c r="P30" i="47"/>
  <c r="J28" i="47"/>
  <c r="O30" i="47"/>
  <c r="I28" i="47"/>
  <c r="N30" i="47"/>
  <c r="M30" i="47"/>
  <c r="E28" i="47"/>
  <c r="J30" i="47"/>
  <c r="I30" i="47"/>
  <c r="H4" i="47"/>
  <c r="H27" i="47" s="1"/>
  <c r="D27" i="47"/>
  <c r="D28" i="47" s="1"/>
  <c r="K26" i="46"/>
  <c r="K29" i="46"/>
  <c r="J26" i="46"/>
  <c r="J29" i="46"/>
  <c r="E26" i="46"/>
  <c r="D26" i="46"/>
  <c r="I29" i="46"/>
  <c r="I26" i="46"/>
  <c r="H26" i="46"/>
  <c r="H29" i="46"/>
  <c r="H21" i="46"/>
  <c r="D20" i="46"/>
  <c r="D10" i="46"/>
  <c r="H9" i="46"/>
  <c r="J24" i="46"/>
  <c r="E24" i="46"/>
  <c r="I24" i="46"/>
  <c r="D23" i="46"/>
  <c r="D24" i="46" s="1"/>
  <c r="H5" i="46"/>
  <c r="H23" i="46" s="1"/>
  <c r="H24" i="46" s="1"/>
  <c r="K28" i="46"/>
  <c r="K30" i="46"/>
  <c r="J30" i="46"/>
  <c r="J28" i="46"/>
  <c r="E28" i="46"/>
  <c r="I30" i="46"/>
  <c r="I28" i="46"/>
  <c r="H4" i="46"/>
  <c r="H27" i="46" s="1"/>
  <c r="D27" i="46"/>
  <c r="D28" i="46" s="1"/>
  <c r="K29" i="45"/>
  <c r="K26" i="45"/>
  <c r="E26" i="45"/>
  <c r="J29" i="45"/>
  <c r="J26" i="45"/>
  <c r="I29" i="45"/>
  <c r="D26" i="45"/>
  <c r="I26" i="45"/>
  <c r="H29" i="45"/>
  <c r="H26" i="45"/>
  <c r="H21" i="45"/>
  <c r="D20" i="45"/>
  <c r="D10" i="45"/>
  <c r="H9" i="45"/>
  <c r="E24" i="45"/>
  <c r="J24" i="45"/>
  <c r="I24" i="45"/>
  <c r="D23" i="45"/>
  <c r="D24" i="45" s="1"/>
  <c r="H5" i="45"/>
  <c r="H23" i="45" s="1"/>
  <c r="H24" i="45" s="1"/>
  <c r="K30" i="45"/>
  <c r="K28" i="45"/>
  <c r="J28" i="45"/>
  <c r="J30" i="45"/>
  <c r="E28" i="45"/>
  <c r="I28" i="45"/>
  <c r="I30" i="45"/>
  <c r="H4" i="45"/>
  <c r="H27" i="45" s="1"/>
  <c r="D27" i="45"/>
  <c r="D28" i="45" s="1"/>
  <c r="K26" i="44"/>
  <c r="K29" i="44"/>
  <c r="J29" i="44"/>
  <c r="J26" i="44"/>
  <c r="E26" i="44"/>
  <c r="D26" i="44"/>
  <c r="I26" i="44"/>
  <c r="I29" i="44"/>
  <c r="H29" i="44"/>
  <c r="H26" i="44"/>
  <c r="H21" i="44"/>
  <c r="H20" i="44" s="1"/>
  <c r="D20" i="44"/>
  <c r="D10" i="44"/>
  <c r="H9" i="44"/>
  <c r="E24" i="44"/>
  <c r="J24" i="44"/>
  <c r="I24" i="44"/>
  <c r="H5" i="44"/>
  <c r="H23" i="44" s="1"/>
  <c r="H24" i="44" s="1"/>
  <c r="D23" i="44"/>
  <c r="D24" i="44" s="1"/>
  <c r="K28" i="44"/>
  <c r="K30" i="44"/>
  <c r="J30" i="44"/>
  <c r="E28" i="44"/>
  <c r="J28" i="44"/>
  <c r="I28" i="44"/>
  <c r="I30" i="44"/>
  <c r="H4" i="44"/>
  <c r="H27" i="44" s="1"/>
  <c r="D27" i="44"/>
  <c r="D28" i="44" s="1"/>
  <c r="K29" i="43"/>
  <c r="K26" i="43"/>
  <c r="E26" i="43"/>
  <c r="J26" i="43"/>
  <c r="J29" i="43"/>
  <c r="I26" i="43"/>
  <c r="I29" i="43"/>
  <c r="D26" i="43"/>
  <c r="H26" i="43"/>
  <c r="H29" i="43"/>
  <c r="H21" i="43"/>
  <c r="D20" i="43"/>
  <c r="D10" i="43"/>
  <c r="H9" i="43"/>
  <c r="E24" i="43"/>
  <c r="J24" i="43"/>
  <c r="I24" i="43"/>
  <c r="H5" i="43"/>
  <c r="H23" i="43" s="1"/>
  <c r="H24" i="43" s="1"/>
  <c r="D23" i="43"/>
  <c r="D24" i="43" s="1"/>
  <c r="K30" i="43"/>
  <c r="K28" i="43"/>
  <c r="J30" i="43"/>
  <c r="J28" i="43"/>
  <c r="E28" i="43"/>
  <c r="I28" i="43"/>
  <c r="I30" i="43"/>
  <c r="H4" i="43"/>
  <c r="H27" i="43" s="1"/>
  <c r="D27" i="43"/>
  <c r="D28" i="43" s="1"/>
  <c r="K29" i="42"/>
  <c r="K26" i="42"/>
  <c r="E26" i="42"/>
  <c r="J26" i="42"/>
  <c r="J29" i="42"/>
  <c r="I26" i="42"/>
  <c r="D26" i="42"/>
  <c r="I29" i="42"/>
  <c r="H26" i="42"/>
  <c r="H29" i="42"/>
  <c r="H21" i="42"/>
  <c r="H20" i="42" s="1"/>
  <c r="D20" i="42"/>
  <c r="H9" i="42"/>
  <c r="D10" i="42"/>
  <c r="J24" i="42"/>
  <c r="E24" i="42"/>
  <c r="I24" i="42"/>
  <c r="D23" i="42"/>
  <c r="D24" i="42" s="1"/>
  <c r="H5" i="42"/>
  <c r="H23" i="42" s="1"/>
  <c r="H24" i="42" s="1"/>
  <c r="K30" i="42"/>
  <c r="K28" i="42"/>
  <c r="E28" i="42"/>
  <c r="J28" i="42"/>
  <c r="J30" i="42"/>
  <c r="I28" i="42"/>
  <c r="I30" i="42"/>
  <c r="D27" i="42"/>
  <c r="D28" i="42" s="1"/>
  <c r="H4" i="42"/>
  <c r="H27" i="42" s="1"/>
  <c r="K29" i="41"/>
  <c r="K26" i="41"/>
  <c r="J26" i="41"/>
  <c r="E26" i="41"/>
  <c r="J29" i="41"/>
  <c r="I26" i="41"/>
  <c r="D26" i="41"/>
  <c r="I29" i="41"/>
  <c r="H26" i="41"/>
  <c r="H29" i="41"/>
  <c r="D20" i="41"/>
  <c r="H21" i="41"/>
  <c r="H20" i="41" s="1"/>
  <c r="H9" i="41"/>
  <c r="D10" i="41"/>
  <c r="J24" i="41"/>
  <c r="E24" i="41"/>
  <c r="I24" i="41"/>
  <c r="D23" i="41"/>
  <c r="D24" i="41" s="1"/>
  <c r="H5" i="41"/>
  <c r="H23" i="41" s="1"/>
  <c r="H24" i="41" s="1"/>
  <c r="K28" i="41"/>
  <c r="K30" i="41"/>
  <c r="E28" i="41"/>
  <c r="J28" i="41"/>
  <c r="J30" i="41"/>
  <c r="I28" i="41"/>
  <c r="I30" i="41"/>
  <c r="D27" i="41"/>
  <c r="D28" i="41" s="1"/>
  <c r="H4" i="41"/>
  <c r="H27" i="41" s="1"/>
  <c r="L29" i="40"/>
  <c r="L26" i="40"/>
  <c r="K29" i="40"/>
  <c r="K26" i="40"/>
  <c r="J29" i="40"/>
  <c r="J26" i="40"/>
  <c r="E26" i="40"/>
  <c r="I29" i="40"/>
  <c r="I26" i="40"/>
  <c r="D26" i="40"/>
  <c r="H26" i="40"/>
  <c r="H29" i="40"/>
  <c r="D10" i="40"/>
  <c r="H9" i="40"/>
  <c r="E24" i="40"/>
  <c r="J24" i="40"/>
  <c r="I24" i="40"/>
  <c r="D23" i="40"/>
  <c r="D24" i="40" s="1"/>
  <c r="H5" i="40"/>
  <c r="H23" i="40" s="1"/>
  <c r="H24" i="40" s="1"/>
  <c r="L30" i="40"/>
  <c r="L28" i="40"/>
  <c r="K28" i="40"/>
  <c r="K30" i="40"/>
  <c r="J28" i="40"/>
  <c r="J30" i="40"/>
  <c r="E28" i="40"/>
  <c r="I28" i="40"/>
  <c r="I30" i="40"/>
  <c r="D27" i="40"/>
  <c r="D28" i="40" s="1"/>
  <c r="H4" i="40"/>
  <c r="H27" i="40" s="1"/>
  <c r="H2" i="40"/>
  <c r="H20" i="40" s="1"/>
  <c r="D20" i="40"/>
  <c r="L29" i="39"/>
  <c r="L26" i="39"/>
  <c r="K29" i="39"/>
  <c r="K26" i="39"/>
  <c r="E26" i="39"/>
  <c r="J26" i="39"/>
  <c r="J29" i="39"/>
  <c r="I29" i="39"/>
  <c r="D26" i="39"/>
  <c r="I26" i="39"/>
  <c r="H29" i="39"/>
  <c r="H26" i="39"/>
  <c r="H9" i="39"/>
  <c r="D10" i="39"/>
  <c r="E24" i="39"/>
  <c r="J24" i="39"/>
  <c r="I24" i="39"/>
  <c r="H5" i="39"/>
  <c r="H23" i="39" s="1"/>
  <c r="H24" i="39" s="1"/>
  <c r="D23" i="39"/>
  <c r="D24" i="39" s="1"/>
  <c r="L30" i="39"/>
  <c r="L28" i="39"/>
  <c r="K30" i="39"/>
  <c r="K28" i="39"/>
  <c r="J28" i="39"/>
  <c r="J30" i="39"/>
  <c r="E28" i="39"/>
  <c r="I28" i="39"/>
  <c r="I30" i="39"/>
  <c r="H4" i="39"/>
  <c r="H27" i="39" s="1"/>
  <c r="D27" i="39"/>
  <c r="D28" i="39" s="1"/>
  <c r="D20" i="39"/>
  <c r="H2" i="39"/>
  <c r="H20" i="39" s="1"/>
  <c r="L26" i="38"/>
  <c r="L29" i="38"/>
  <c r="K26" i="38"/>
  <c r="K29" i="38"/>
  <c r="J26" i="38"/>
  <c r="E26" i="38"/>
  <c r="J29" i="38"/>
  <c r="I29" i="38"/>
  <c r="I26" i="38"/>
  <c r="D26" i="38"/>
  <c r="H29" i="38"/>
  <c r="H26" i="38"/>
  <c r="H9" i="38"/>
  <c r="D10" i="38"/>
  <c r="E24" i="38"/>
  <c r="J24" i="38"/>
  <c r="I24" i="38"/>
  <c r="H5" i="38"/>
  <c r="H23" i="38" s="1"/>
  <c r="H24" i="38" s="1"/>
  <c r="D23" i="38"/>
  <c r="D24" i="38" s="1"/>
  <c r="L28" i="38"/>
  <c r="L30" i="38"/>
  <c r="K28" i="38"/>
  <c r="K30" i="38"/>
  <c r="E28" i="38"/>
  <c r="J28" i="38"/>
  <c r="J30" i="38"/>
  <c r="I28" i="38"/>
  <c r="I30" i="38"/>
  <c r="H4" i="38"/>
  <c r="H27" i="38" s="1"/>
  <c r="D27" i="38"/>
  <c r="D28" i="38" s="1"/>
  <c r="D20" i="38"/>
  <c r="H2" i="38"/>
  <c r="H20" i="38" s="1"/>
  <c r="L26" i="37"/>
  <c r="L29" i="37"/>
  <c r="K26" i="37"/>
  <c r="K29" i="37"/>
  <c r="J29" i="37"/>
  <c r="E26" i="37"/>
  <c r="J26" i="37"/>
  <c r="I26" i="37"/>
  <c r="D26" i="37"/>
  <c r="I29" i="37"/>
  <c r="H26" i="37"/>
  <c r="H29" i="37"/>
  <c r="H9" i="37"/>
  <c r="D10" i="37"/>
  <c r="E24" i="37"/>
  <c r="J24" i="37"/>
  <c r="I24" i="37"/>
  <c r="H5" i="37"/>
  <c r="H23" i="37" s="1"/>
  <c r="H24" i="37" s="1"/>
  <c r="D23" i="37"/>
  <c r="D24" i="37" s="1"/>
  <c r="L28" i="37"/>
  <c r="L30" i="37"/>
  <c r="K28" i="37"/>
  <c r="K30" i="37"/>
  <c r="J28" i="37"/>
  <c r="J30" i="37"/>
  <c r="E28" i="37"/>
  <c r="I28" i="37"/>
  <c r="I30" i="37"/>
  <c r="D27" i="37"/>
  <c r="D28" i="37" s="1"/>
  <c r="H4" i="37"/>
  <c r="H27" i="37" s="1"/>
  <c r="D20" i="37"/>
  <c r="H2" i="37"/>
  <c r="H20" i="37" s="1"/>
  <c r="L26" i="36"/>
  <c r="L29" i="36"/>
  <c r="K29" i="36"/>
  <c r="K26" i="36"/>
  <c r="E26" i="36"/>
  <c r="J26" i="36"/>
  <c r="J29" i="36"/>
  <c r="I29" i="36"/>
  <c r="D26" i="36"/>
  <c r="I26" i="36"/>
  <c r="H26" i="36"/>
  <c r="H29" i="36"/>
  <c r="D10" i="36"/>
  <c r="H9" i="36"/>
  <c r="J24" i="36"/>
  <c r="E24" i="36"/>
  <c r="I24" i="36"/>
  <c r="H5" i="36"/>
  <c r="H23" i="36" s="1"/>
  <c r="H24" i="36" s="1"/>
  <c r="D23" i="36"/>
  <c r="D24" i="36" s="1"/>
  <c r="L30" i="36"/>
  <c r="L28" i="36"/>
  <c r="K28" i="36"/>
  <c r="K30" i="36"/>
  <c r="E28" i="36"/>
  <c r="J30" i="36"/>
  <c r="J28" i="36"/>
  <c r="I28" i="36"/>
  <c r="I30" i="36"/>
  <c r="H4" i="36"/>
  <c r="H27" i="36" s="1"/>
  <c r="D27" i="36"/>
  <c r="D28" i="36" s="1"/>
  <c r="D20" i="36"/>
  <c r="H2" i="36"/>
  <c r="H20" i="36" s="1"/>
  <c r="L29" i="35"/>
  <c r="L26" i="35"/>
  <c r="K29" i="35"/>
  <c r="K26" i="35"/>
  <c r="J29" i="35"/>
  <c r="J26" i="35"/>
  <c r="E26" i="35"/>
  <c r="I29" i="35"/>
  <c r="D26" i="35"/>
  <c r="I26" i="35"/>
  <c r="H29" i="35"/>
  <c r="H26" i="35"/>
  <c r="D20" i="35"/>
  <c r="H21" i="35"/>
  <c r="H20" i="35" s="1"/>
  <c r="H9" i="35"/>
  <c r="D10" i="35"/>
  <c r="J24" i="35"/>
  <c r="E24" i="35"/>
  <c r="I24" i="35"/>
  <c r="D23" i="35"/>
  <c r="D24" i="35" s="1"/>
  <c r="H5" i="35"/>
  <c r="H23" i="35" s="1"/>
  <c r="H24" i="35" s="1"/>
  <c r="L28" i="35"/>
  <c r="L30" i="35"/>
  <c r="K28" i="35"/>
  <c r="K30" i="35"/>
  <c r="J28" i="35"/>
  <c r="J30" i="35"/>
  <c r="E28" i="35"/>
  <c r="I28" i="35"/>
  <c r="I30" i="35"/>
  <c r="D27" i="35"/>
  <c r="D28" i="35" s="1"/>
  <c r="H4" i="35"/>
  <c r="H27" i="35" s="1"/>
  <c r="L29" i="34"/>
  <c r="L26" i="34"/>
  <c r="K26" i="34"/>
  <c r="K29" i="34"/>
  <c r="J29" i="34"/>
  <c r="E26" i="34"/>
  <c r="J26" i="34"/>
  <c r="D26" i="34"/>
  <c r="I26" i="34"/>
  <c r="I29" i="34"/>
  <c r="H26" i="34"/>
  <c r="H29" i="34"/>
  <c r="D20" i="34"/>
  <c r="H21" i="34"/>
  <c r="H20" i="34" s="1"/>
  <c r="H9" i="34"/>
  <c r="D10" i="34"/>
  <c r="E24" i="34"/>
  <c r="J24" i="34"/>
  <c r="I24" i="34"/>
  <c r="D23" i="34"/>
  <c r="D24" i="34" s="1"/>
  <c r="H5" i="34"/>
  <c r="H23" i="34" s="1"/>
  <c r="H24" i="34" s="1"/>
  <c r="L30" i="34"/>
  <c r="L28" i="34"/>
  <c r="K28" i="34"/>
  <c r="K30" i="34"/>
  <c r="J30" i="34"/>
  <c r="E28" i="34"/>
  <c r="J28" i="34"/>
  <c r="I30" i="34"/>
  <c r="I28" i="34"/>
  <c r="H4" i="34"/>
  <c r="H27" i="34" s="1"/>
  <c r="D27" i="34"/>
  <c r="D28" i="34" s="1"/>
  <c r="L29" i="33"/>
  <c r="L26" i="33"/>
  <c r="K29" i="33"/>
  <c r="K26" i="33"/>
  <c r="J26" i="33"/>
  <c r="J29" i="33"/>
  <c r="E26" i="33"/>
  <c r="D26" i="33"/>
  <c r="I29" i="33"/>
  <c r="I26" i="33"/>
  <c r="H29" i="33"/>
  <c r="H26" i="33"/>
  <c r="D10" i="33"/>
  <c r="H9" i="33"/>
  <c r="E24" i="33"/>
  <c r="J24" i="33"/>
  <c r="I24" i="33"/>
  <c r="H5" i="33"/>
  <c r="H23" i="33" s="1"/>
  <c r="H24" i="33" s="1"/>
  <c r="D23" i="33"/>
  <c r="D24" i="33" s="1"/>
  <c r="L28" i="33"/>
  <c r="L30" i="33"/>
  <c r="K28" i="33"/>
  <c r="K30" i="33"/>
  <c r="E28" i="33"/>
  <c r="J28" i="33"/>
  <c r="J30" i="33"/>
  <c r="I28" i="33"/>
  <c r="I30" i="33"/>
  <c r="H4" i="33"/>
  <c r="H27" i="33" s="1"/>
  <c r="D27" i="33"/>
  <c r="D28" i="33" s="1"/>
  <c r="D20" i="33"/>
  <c r="H2" i="33"/>
  <c r="H20" i="33" s="1"/>
  <c r="L26" i="32"/>
  <c r="L29" i="32"/>
  <c r="K26" i="32"/>
  <c r="K29" i="32"/>
  <c r="E26" i="32"/>
  <c r="J26" i="32"/>
  <c r="J29" i="32"/>
  <c r="D26" i="32"/>
  <c r="I29" i="32"/>
  <c r="I26" i="32"/>
  <c r="H26" i="32"/>
  <c r="H29" i="32"/>
  <c r="H9" i="32"/>
  <c r="D10" i="32"/>
  <c r="E24" i="32"/>
  <c r="J24" i="32"/>
  <c r="I24" i="32"/>
  <c r="D23" i="32"/>
  <c r="D24" i="32" s="1"/>
  <c r="H5" i="32"/>
  <c r="H23" i="32" s="1"/>
  <c r="H24" i="32" s="1"/>
  <c r="L30" i="32"/>
  <c r="L28" i="32"/>
  <c r="K28" i="32"/>
  <c r="K30" i="32"/>
  <c r="E28" i="32"/>
  <c r="J28" i="32"/>
  <c r="J30" i="32"/>
  <c r="I28" i="32"/>
  <c r="I30" i="32"/>
  <c r="D27" i="32"/>
  <c r="D28" i="32" s="1"/>
  <c r="H4" i="32"/>
  <c r="H27" i="32" s="1"/>
  <c r="D20" i="32"/>
  <c r="H2" i="32"/>
  <c r="H20" i="32" s="1"/>
  <c r="K26" i="31"/>
  <c r="K29" i="31"/>
  <c r="E26" i="31"/>
  <c r="J29" i="31"/>
  <c r="J26" i="31"/>
  <c r="I29" i="31"/>
  <c r="I26" i="31"/>
  <c r="D26" i="31"/>
  <c r="H29" i="31"/>
  <c r="H26" i="31"/>
  <c r="D20" i="31"/>
  <c r="H21" i="31"/>
  <c r="H9" i="31"/>
  <c r="D10" i="31"/>
  <c r="E24" i="31"/>
  <c r="J24" i="31"/>
  <c r="I24" i="31"/>
  <c r="H5" i="31"/>
  <c r="H23" i="31" s="1"/>
  <c r="H24" i="31" s="1"/>
  <c r="D23" i="31"/>
  <c r="D24" i="31" s="1"/>
  <c r="K30" i="31"/>
  <c r="K28" i="31"/>
  <c r="E28" i="31"/>
  <c r="J28" i="31"/>
  <c r="J30" i="31"/>
  <c r="I30" i="31"/>
  <c r="I28" i="31"/>
  <c r="D27" i="31"/>
  <c r="D28" i="31" s="1"/>
  <c r="H4" i="31"/>
  <c r="H27" i="31" s="1"/>
  <c r="L29" i="30"/>
  <c r="L26" i="30"/>
  <c r="K29" i="30"/>
  <c r="K26" i="30"/>
  <c r="E26" i="30"/>
  <c r="J26" i="30"/>
  <c r="J29" i="30"/>
  <c r="I29" i="30"/>
  <c r="D26" i="30"/>
  <c r="I26" i="30"/>
  <c r="H26" i="30"/>
  <c r="H29" i="30"/>
  <c r="H9" i="30"/>
  <c r="D10" i="30"/>
  <c r="J24" i="30"/>
  <c r="E24" i="30"/>
  <c r="I24" i="30"/>
  <c r="D23" i="30"/>
  <c r="D24" i="30" s="1"/>
  <c r="H5" i="30"/>
  <c r="H23" i="30" s="1"/>
  <c r="H24" i="30" s="1"/>
  <c r="L28" i="30"/>
  <c r="L30" i="30"/>
  <c r="K28" i="30"/>
  <c r="K30" i="30"/>
  <c r="E28" i="30"/>
  <c r="J28" i="30"/>
  <c r="J30" i="30"/>
  <c r="I28" i="30"/>
  <c r="I30" i="30"/>
  <c r="D27" i="30"/>
  <c r="D28" i="30" s="1"/>
  <c r="H4" i="30"/>
  <c r="H27" i="30" s="1"/>
  <c r="D20" i="30"/>
  <c r="H2" i="30"/>
  <c r="H20" i="30" s="1"/>
  <c r="L26" i="29"/>
  <c r="L29" i="29"/>
  <c r="K26" i="29"/>
  <c r="K29" i="29"/>
  <c r="J26" i="29"/>
  <c r="E26" i="29"/>
  <c r="J29" i="29"/>
  <c r="I29" i="29"/>
  <c r="I26" i="29"/>
  <c r="D26" i="29"/>
  <c r="H26" i="29"/>
  <c r="H29" i="29"/>
  <c r="H21" i="29"/>
  <c r="H20" i="29" s="1"/>
  <c r="D20" i="29"/>
  <c r="D10" i="29"/>
  <c r="H9" i="29"/>
  <c r="J24" i="29"/>
  <c r="E24" i="29"/>
  <c r="I24" i="29"/>
  <c r="D23" i="29"/>
  <c r="D24" i="29" s="1"/>
  <c r="H5" i="29"/>
  <c r="H23" i="29" s="1"/>
  <c r="H24" i="29" s="1"/>
  <c r="L28" i="29"/>
  <c r="L30" i="29"/>
  <c r="K30" i="29"/>
  <c r="K28" i="29"/>
  <c r="E28" i="29"/>
  <c r="J28" i="29"/>
  <c r="J30" i="29"/>
  <c r="I28" i="29"/>
  <c r="I30" i="29"/>
  <c r="H4" i="29"/>
  <c r="H27" i="29" s="1"/>
  <c r="D27" i="29"/>
  <c r="D28" i="29" s="1"/>
  <c r="L26" i="28"/>
  <c r="L29" i="28"/>
  <c r="K29" i="28"/>
  <c r="K26" i="28"/>
  <c r="J29" i="28"/>
  <c r="E26" i="28"/>
  <c r="J26" i="28"/>
  <c r="I26" i="28"/>
  <c r="I29" i="28"/>
  <c r="D26" i="28"/>
  <c r="H26" i="28"/>
  <c r="H29" i="28"/>
  <c r="D20" i="28"/>
  <c r="H21" i="28"/>
  <c r="H20" i="28" s="1"/>
  <c r="D10" i="28"/>
  <c r="H9" i="28"/>
  <c r="J24" i="28"/>
  <c r="E24" i="28"/>
  <c r="I24" i="28"/>
  <c r="D23" i="28"/>
  <c r="D24" i="28" s="1"/>
  <c r="H5" i="28"/>
  <c r="H23" i="28" s="1"/>
  <c r="H24" i="28" s="1"/>
  <c r="L30" i="28"/>
  <c r="L28" i="28"/>
  <c r="K30" i="28"/>
  <c r="K28" i="28"/>
  <c r="J30" i="28"/>
  <c r="E28" i="28"/>
  <c r="J28" i="28"/>
  <c r="I28" i="28"/>
  <c r="I30" i="28"/>
  <c r="H4" i="28"/>
  <c r="H27" i="28" s="1"/>
  <c r="D27" i="28"/>
  <c r="D28" i="28" s="1"/>
  <c r="H26" i="27"/>
  <c r="M29" i="27"/>
  <c r="M26" i="27"/>
  <c r="L26" i="27"/>
  <c r="L29" i="27"/>
  <c r="K26" i="27"/>
  <c r="K29" i="27"/>
  <c r="J26" i="27"/>
  <c r="E26" i="27"/>
  <c r="J29" i="27"/>
  <c r="I29" i="27"/>
  <c r="I26" i="27"/>
  <c r="D26" i="27"/>
  <c r="H21" i="27"/>
  <c r="H20" i="27" s="1"/>
  <c r="D20" i="27"/>
  <c r="H9" i="27"/>
  <c r="D10" i="27"/>
  <c r="M24" i="27"/>
  <c r="E24" i="27"/>
  <c r="J24" i="27"/>
  <c r="I24" i="27"/>
  <c r="H5" i="27"/>
  <c r="H23" i="27" s="1"/>
  <c r="H24" i="27" s="1"/>
  <c r="D23" i="27"/>
  <c r="D24" i="27" s="1"/>
  <c r="M28" i="27"/>
  <c r="M30" i="27"/>
  <c r="L28" i="27"/>
  <c r="L30" i="27"/>
  <c r="K30" i="27"/>
  <c r="K28" i="27"/>
  <c r="E28" i="27"/>
  <c r="J28" i="27"/>
  <c r="J30" i="27"/>
  <c r="I30" i="27"/>
  <c r="I28" i="27"/>
  <c r="D27" i="27"/>
  <c r="D28" i="27" s="1"/>
  <c r="H4" i="27"/>
  <c r="H27" i="27" s="1"/>
  <c r="M26" i="26"/>
  <c r="H26" i="26"/>
  <c r="M29" i="26"/>
  <c r="L26" i="26"/>
  <c r="L29" i="26"/>
  <c r="K29" i="26"/>
  <c r="K26" i="26"/>
  <c r="E26" i="26"/>
  <c r="J26" i="26"/>
  <c r="J29" i="26"/>
  <c r="I26" i="26"/>
  <c r="D26" i="26"/>
  <c r="I29" i="26"/>
  <c r="H21" i="26"/>
  <c r="H20" i="26" s="1"/>
  <c r="D20" i="26"/>
  <c r="D10" i="26"/>
  <c r="H9" i="26"/>
  <c r="M24" i="26"/>
  <c r="E24" i="26"/>
  <c r="J24" i="26"/>
  <c r="I24" i="26"/>
  <c r="H5" i="26"/>
  <c r="H23" i="26" s="1"/>
  <c r="H24" i="26" s="1"/>
  <c r="D23" i="26"/>
  <c r="D24" i="26" s="1"/>
  <c r="M28" i="26"/>
  <c r="M30" i="26"/>
  <c r="L30" i="26"/>
  <c r="L28" i="26"/>
  <c r="K28" i="26"/>
  <c r="K30" i="26"/>
  <c r="J28" i="26"/>
  <c r="J30" i="26"/>
  <c r="E28" i="26"/>
  <c r="I28" i="26"/>
  <c r="I30" i="26"/>
  <c r="D27" i="26"/>
  <c r="D28" i="26" s="1"/>
  <c r="H4" i="26"/>
  <c r="H27" i="26" s="1"/>
  <c r="H26" i="25"/>
  <c r="M29" i="25"/>
  <c r="M26" i="25"/>
  <c r="L26" i="25"/>
  <c r="L29" i="25"/>
  <c r="K29" i="25"/>
  <c r="K26" i="25"/>
  <c r="J29" i="25"/>
  <c r="J26" i="25"/>
  <c r="E26" i="25"/>
  <c r="I26" i="25"/>
  <c r="D26" i="25"/>
  <c r="I29" i="25"/>
  <c r="H21" i="25"/>
  <c r="H20" i="25" s="1"/>
  <c r="D20" i="25"/>
  <c r="D10" i="25"/>
  <c r="H9" i="25"/>
  <c r="M24" i="25"/>
  <c r="E24" i="25"/>
  <c r="J24" i="25"/>
  <c r="I24" i="25"/>
  <c r="H5" i="25"/>
  <c r="H23" i="25" s="1"/>
  <c r="H24" i="25" s="1"/>
  <c r="D23" i="25"/>
  <c r="D24" i="25" s="1"/>
  <c r="M28" i="25"/>
  <c r="M30" i="25"/>
  <c r="L28" i="25"/>
  <c r="L30" i="25"/>
  <c r="K28" i="25"/>
  <c r="K30" i="25"/>
  <c r="E28" i="25"/>
  <c r="J28" i="25"/>
  <c r="J30" i="25"/>
  <c r="I28" i="25"/>
  <c r="I30" i="25"/>
  <c r="H4" i="25"/>
  <c r="H27" i="25" s="1"/>
  <c r="D27" i="25"/>
  <c r="D28" i="25" s="1"/>
  <c r="M26" i="24"/>
  <c r="M29" i="24"/>
  <c r="H26" i="24"/>
  <c r="L29" i="24"/>
  <c r="L26" i="24"/>
  <c r="K29" i="24"/>
  <c r="K26" i="24"/>
  <c r="E26" i="24"/>
  <c r="J29" i="24"/>
  <c r="J26" i="24"/>
  <c r="I29" i="24"/>
  <c r="I26" i="24"/>
  <c r="D26" i="24"/>
  <c r="D20" i="24"/>
  <c r="H21" i="24"/>
  <c r="H20" i="24" s="1"/>
  <c r="H9" i="24"/>
  <c r="D10" i="24"/>
  <c r="M24" i="24"/>
  <c r="E24" i="24"/>
  <c r="J24" i="24"/>
  <c r="I24" i="24"/>
  <c r="H5" i="24"/>
  <c r="H23" i="24" s="1"/>
  <c r="H24" i="24" s="1"/>
  <c r="D23" i="24"/>
  <c r="D24" i="24" s="1"/>
  <c r="M28" i="24"/>
  <c r="M30" i="24"/>
  <c r="L28" i="24"/>
  <c r="L30" i="24"/>
  <c r="K28" i="24"/>
  <c r="K30" i="24"/>
  <c r="E28" i="24"/>
  <c r="J28" i="24"/>
  <c r="J30" i="24"/>
  <c r="I28" i="24"/>
  <c r="I30" i="24"/>
  <c r="D27" i="24"/>
  <c r="D28" i="24" s="1"/>
  <c r="H4" i="24"/>
  <c r="H27" i="24" s="1"/>
  <c r="M26" i="23"/>
  <c r="H26" i="23"/>
  <c r="M29" i="23"/>
  <c r="L29" i="23"/>
  <c r="L26" i="23"/>
  <c r="K29" i="23"/>
  <c r="K26" i="23"/>
  <c r="J29" i="23"/>
  <c r="J26" i="23"/>
  <c r="E26" i="23"/>
  <c r="D26" i="23"/>
  <c r="I26" i="23"/>
  <c r="I29" i="23"/>
  <c r="H21" i="23"/>
  <c r="H20" i="23" s="1"/>
  <c r="D20" i="23"/>
  <c r="D10" i="23"/>
  <c r="H9" i="23"/>
  <c r="M24" i="23"/>
  <c r="E24" i="23"/>
  <c r="J24" i="23"/>
  <c r="I24" i="23"/>
  <c r="H5" i="23"/>
  <c r="H23" i="23" s="1"/>
  <c r="H24" i="23" s="1"/>
  <c r="D23" i="23"/>
  <c r="D24" i="23" s="1"/>
  <c r="M28" i="23"/>
  <c r="M30" i="23"/>
  <c r="L30" i="23"/>
  <c r="L28" i="23"/>
  <c r="K30" i="23"/>
  <c r="K28" i="23"/>
  <c r="J30" i="23"/>
  <c r="E28" i="23"/>
  <c r="J28" i="23"/>
  <c r="I28" i="23"/>
  <c r="I30" i="23"/>
  <c r="H4" i="23"/>
  <c r="H27" i="23" s="1"/>
  <c r="D27" i="23"/>
  <c r="D28" i="23" s="1"/>
  <c r="M26" i="22"/>
  <c r="M29" i="22"/>
  <c r="H26" i="22"/>
  <c r="L29" i="22"/>
  <c r="L26" i="22"/>
  <c r="K29" i="22"/>
  <c r="K26" i="22"/>
  <c r="J29" i="22"/>
  <c r="J26" i="22"/>
  <c r="E26" i="22"/>
  <c r="I29" i="22"/>
  <c r="D26" i="22"/>
  <c r="I26" i="22"/>
  <c r="H21" i="22"/>
  <c r="D20" i="22"/>
  <c r="D10" i="22"/>
  <c r="H9" i="22"/>
  <c r="M24" i="22"/>
  <c r="E24" i="22"/>
  <c r="J24" i="22"/>
  <c r="I24" i="22"/>
  <c r="H5" i="22"/>
  <c r="H23" i="22" s="1"/>
  <c r="H24" i="22" s="1"/>
  <c r="D23" i="22"/>
  <c r="D24" i="22" s="1"/>
  <c r="M28" i="22"/>
  <c r="M30" i="22"/>
  <c r="L28" i="22"/>
  <c r="L30" i="22"/>
  <c r="K28" i="22"/>
  <c r="K30" i="22"/>
  <c r="J28" i="22"/>
  <c r="E28" i="22"/>
  <c r="J30" i="22"/>
  <c r="I28" i="22"/>
  <c r="I30" i="22"/>
  <c r="H4" i="22"/>
  <c r="H27" i="22" s="1"/>
  <c r="D27" i="22"/>
  <c r="D28" i="22" s="1"/>
  <c r="H26" i="21"/>
  <c r="M26" i="21"/>
  <c r="M29" i="21"/>
  <c r="L26" i="21"/>
  <c r="L29" i="21"/>
  <c r="K29" i="21"/>
  <c r="K26" i="21"/>
  <c r="J29" i="21"/>
  <c r="E26" i="21"/>
  <c r="J26" i="21"/>
  <c r="D26" i="21"/>
  <c r="I26" i="21"/>
  <c r="I29" i="21"/>
  <c r="H21" i="21"/>
  <c r="D20" i="21"/>
  <c r="H9" i="21"/>
  <c r="D10" i="21"/>
  <c r="M24" i="21"/>
  <c r="E24" i="21"/>
  <c r="J24" i="21"/>
  <c r="I24" i="21"/>
  <c r="H5" i="21"/>
  <c r="H23" i="21" s="1"/>
  <c r="H24" i="21" s="1"/>
  <c r="D23" i="21"/>
  <c r="D24" i="21" s="1"/>
  <c r="M30" i="21"/>
  <c r="M28" i="21"/>
  <c r="L28" i="21"/>
  <c r="L30" i="21"/>
  <c r="K28" i="21"/>
  <c r="K30" i="21"/>
  <c r="J28" i="21"/>
  <c r="J30" i="21"/>
  <c r="E28" i="21"/>
  <c r="I28" i="21"/>
  <c r="I30" i="21"/>
  <c r="D27" i="21"/>
  <c r="D28" i="21" s="1"/>
  <c r="H4" i="21"/>
  <c r="H27" i="21" s="1"/>
  <c r="M29" i="20"/>
  <c r="H26" i="20"/>
  <c r="M26" i="20"/>
  <c r="L26" i="20"/>
  <c r="L29" i="20"/>
  <c r="K29" i="20"/>
  <c r="K26" i="20"/>
  <c r="E26" i="20"/>
  <c r="J26" i="20"/>
  <c r="J29" i="20"/>
  <c r="I29" i="20"/>
  <c r="I26" i="20"/>
  <c r="D26" i="20"/>
  <c r="D20" i="20"/>
  <c r="H21" i="20"/>
  <c r="H20" i="20" s="1"/>
  <c r="H9" i="20"/>
  <c r="D10" i="20"/>
  <c r="M24" i="20"/>
  <c r="E24" i="20"/>
  <c r="J24" i="20"/>
  <c r="I24" i="20"/>
  <c r="D23" i="20"/>
  <c r="D24" i="20" s="1"/>
  <c r="H5" i="20"/>
  <c r="H23" i="20" s="1"/>
  <c r="H24" i="20" s="1"/>
  <c r="M28" i="20"/>
  <c r="M30" i="20"/>
  <c r="L30" i="20"/>
  <c r="L28" i="20"/>
  <c r="K28" i="20"/>
  <c r="K30" i="20"/>
  <c r="E28" i="20"/>
  <c r="J28" i="20"/>
  <c r="J30" i="20"/>
  <c r="I30" i="20"/>
  <c r="I28" i="20"/>
  <c r="H4" i="20"/>
  <c r="H27" i="20" s="1"/>
  <c r="D27" i="20"/>
  <c r="D28" i="20" s="1"/>
  <c r="M29" i="19"/>
  <c r="M26" i="19"/>
  <c r="H26" i="19"/>
  <c r="L26" i="19"/>
  <c r="L29" i="19"/>
  <c r="K26" i="19"/>
  <c r="K29" i="19"/>
  <c r="J26" i="19"/>
  <c r="E26" i="19"/>
  <c r="J29" i="19"/>
  <c r="I29" i="19"/>
  <c r="D26" i="19"/>
  <c r="I26" i="19"/>
  <c r="D20" i="19"/>
  <c r="H21" i="19"/>
  <c r="D10" i="19"/>
  <c r="H9" i="19"/>
  <c r="M24" i="19"/>
  <c r="E24" i="19"/>
  <c r="J24" i="19"/>
  <c r="I24" i="19"/>
  <c r="H5" i="19"/>
  <c r="H23" i="19" s="1"/>
  <c r="H24" i="19" s="1"/>
  <c r="D23" i="19"/>
  <c r="D24" i="19" s="1"/>
  <c r="M30" i="19"/>
  <c r="M28" i="19"/>
  <c r="L28" i="19"/>
  <c r="L30" i="19"/>
  <c r="K28" i="19"/>
  <c r="K30" i="19"/>
  <c r="J28" i="19"/>
  <c r="J30" i="19"/>
  <c r="E28" i="19"/>
  <c r="I28" i="19"/>
  <c r="I30" i="19"/>
  <c r="H4" i="19"/>
  <c r="H27" i="19" s="1"/>
  <c r="D27" i="19"/>
  <c r="D28" i="19" s="1"/>
  <c r="H26" i="18"/>
  <c r="M26" i="18"/>
  <c r="M29" i="18"/>
  <c r="L26" i="18"/>
  <c r="L29" i="18"/>
  <c r="K29" i="18"/>
  <c r="K26" i="18"/>
  <c r="E26" i="18"/>
  <c r="J29" i="18"/>
  <c r="J26" i="18"/>
  <c r="D26" i="18"/>
  <c r="I29" i="18"/>
  <c r="I26" i="18"/>
  <c r="D20" i="18"/>
  <c r="H21" i="18"/>
  <c r="H20" i="18" s="1"/>
  <c r="H9" i="18"/>
  <c r="D10" i="18"/>
  <c r="M24" i="18"/>
  <c r="E24" i="18"/>
  <c r="J24" i="18"/>
  <c r="I24" i="18"/>
  <c r="D23" i="18"/>
  <c r="D24" i="18" s="1"/>
  <c r="H5" i="18"/>
  <c r="H23" i="18" s="1"/>
  <c r="H24" i="18" s="1"/>
  <c r="M28" i="18"/>
  <c r="M30" i="18"/>
  <c r="L30" i="18"/>
  <c r="L28" i="18"/>
  <c r="K30" i="18"/>
  <c r="K28" i="18"/>
  <c r="J30" i="18"/>
  <c r="E28" i="18"/>
  <c r="J28" i="18"/>
  <c r="I28" i="18"/>
  <c r="I30" i="18"/>
  <c r="D27" i="18"/>
  <c r="D28" i="18" s="1"/>
  <c r="H4" i="18"/>
  <c r="H27" i="18" s="1"/>
  <c r="H26" i="17"/>
  <c r="M26" i="17"/>
  <c r="M29" i="17"/>
  <c r="L26" i="17"/>
  <c r="L29" i="17"/>
  <c r="K29" i="17"/>
  <c r="K26" i="17"/>
  <c r="J29" i="17"/>
  <c r="E26" i="17"/>
  <c r="J26" i="17"/>
  <c r="I26" i="17"/>
  <c r="I29" i="17"/>
  <c r="D26" i="17"/>
  <c r="D20" i="17"/>
  <c r="H21" i="17"/>
  <c r="H20" i="17" s="1"/>
  <c r="D10" i="17"/>
  <c r="H9" i="17"/>
  <c r="M24" i="17"/>
  <c r="E24" i="17"/>
  <c r="J24" i="17"/>
  <c r="I24" i="17"/>
  <c r="H5" i="17"/>
  <c r="H23" i="17" s="1"/>
  <c r="H24" i="17" s="1"/>
  <c r="D23" i="17"/>
  <c r="D24" i="17" s="1"/>
  <c r="M28" i="17"/>
  <c r="M30" i="17"/>
  <c r="L28" i="17"/>
  <c r="L30" i="17"/>
  <c r="K28" i="17"/>
  <c r="K30" i="17"/>
  <c r="J28" i="17"/>
  <c r="J30" i="17"/>
  <c r="E28" i="17"/>
  <c r="I28" i="17"/>
  <c r="I30" i="17"/>
  <c r="D27" i="17"/>
  <c r="D28" i="17" s="1"/>
  <c r="H4" i="17"/>
  <c r="H27" i="17" s="1"/>
  <c r="H26" i="16"/>
  <c r="M29" i="16"/>
  <c r="M26" i="16"/>
  <c r="L29" i="16"/>
  <c r="L26" i="16"/>
  <c r="K29" i="16"/>
  <c r="K26" i="16"/>
  <c r="J26" i="16"/>
  <c r="J29" i="16"/>
  <c r="E26" i="16"/>
  <c r="I29" i="16"/>
  <c r="D26" i="16"/>
  <c r="I26" i="16"/>
  <c r="H21" i="16"/>
  <c r="D20" i="16"/>
  <c r="D10" i="16"/>
  <c r="H9" i="16"/>
  <c r="M24" i="16"/>
  <c r="E24" i="16"/>
  <c r="J24" i="16"/>
  <c r="I24" i="16"/>
  <c r="H5" i="16"/>
  <c r="H23" i="16" s="1"/>
  <c r="H24" i="16" s="1"/>
  <c r="D23" i="16"/>
  <c r="D24" i="16" s="1"/>
  <c r="M28" i="16"/>
  <c r="M30" i="16"/>
  <c r="L28" i="16"/>
  <c r="L30" i="16"/>
  <c r="K28" i="16"/>
  <c r="K30" i="16"/>
  <c r="J28" i="16"/>
  <c r="J30" i="16"/>
  <c r="E28" i="16"/>
  <c r="I28" i="16"/>
  <c r="I30" i="16"/>
  <c r="H4" i="16"/>
  <c r="H27" i="16" s="1"/>
  <c r="D27" i="16"/>
  <c r="D28" i="16" s="1"/>
  <c r="M26" i="15"/>
  <c r="M29" i="15"/>
  <c r="H26" i="15"/>
  <c r="L26" i="15"/>
  <c r="L29" i="15"/>
  <c r="K29" i="15"/>
  <c r="K26" i="15"/>
  <c r="J29" i="15"/>
  <c r="E26" i="15"/>
  <c r="J26" i="15"/>
  <c r="I26" i="15"/>
  <c r="D26" i="15"/>
  <c r="I29" i="15"/>
  <c r="H21" i="15"/>
  <c r="H20" i="15" s="1"/>
  <c r="D20" i="15"/>
  <c r="H9" i="15"/>
  <c r="D10" i="15"/>
  <c r="M24" i="15"/>
  <c r="E24" i="15"/>
  <c r="J24" i="15"/>
  <c r="I24" i="15"/>
  <c r="D23" i="15"/>
  <c r="D24" i="15" s="1"/>
  <c r="H5" i="15"/>
  <c r="H23" i="15" s="1"/>
  <c r="H24" i="15" s="1"/>
  <c r="M28" i="15"/>
  <c r="M30" i="15"/>
  <c r="L30" i="15"/>
  <c r="L28" i="15"/>
  <c r="K28" i="15"/>
  <c r="K30" i="15"/>
  <c r="J28" i="15"/>
  <c r="J30" i="15"/>
  <c r="E28" i="15"/>
  <c r="I28" i="15"/>
  <c r="I30" i="15"/>
  <c r="H4" i="15"/>
  <c r="H27" i="15" s="1"/>
  <c r="D27" i="15"/>
  <c r="D28" i="15" s="1"/>
  <c r="M26" i="14"/>
  <c r="H26" i="14"/>
  <c r="M29" i="14"/>
  <c r="L26" i="14"/>
  <c r="L29" i="14"/>
  <c r="K29" i="14"/>
  <c r="K26" i="14"/>
  <c r="J29" i="14"/>
  <c r="E26" i="14"/>
  <c r="J26" i="14"/>
  <c r="I26" i="14"/>
  <c r="I29" i="14"/>
  <c r="D26" i="14"/>
  <c r="D20" i="14"/>
  <c r="H21" i="14"/>
  <c r="H20" i="14" s="1"/>
  <c r="H9" i="14"/>
  <c r="D10" i="14"/>
  <c r="M24" i="14"/>
  <c r="E24" i="14"/>
  <c r="J24" i="14"/>
  <c r="I24" i="14"/>
  <c r="H5" i="14"/>
  <c r="H23" i="14" s="1"/>
  <c r="H24" i="14" s="1"/>
  <c r="D23" i="14"/>
  <c r="D24" i="14" s="1"/>
  <c r="M28" i="14"/>
  <c r="M30" i="14"/>
  <c r="L28" i="14"/>
  <c r="L30" i="14"/>
  <c r="K30" i="14"/>
  <c r="K28" i="14"/>
  <c r="J28" i="14"/>
  <c r="E28" i="14"/>
  <c r="J30" i="14"/>
  <c r="I28" i="14"/>
  <c r="I30" i="14"/>
  <c r="D27" i="14"/>
  <c r="D28" i="14" s="1"/>
  <c r="H4" i="14"/>
  <c r="H27" i="14" s="1"/>
  <c r="M29" i="13"/>
  <c r="M26" i="13"/>
  <c r="H26" i="13"/>
  <c r="L29" i="13"/>
  <c r="L26" i="13"/>
  <c r="K29" i="13"/>
  <c r="K26" i="13"/>
  <c r="J29" i="13"/>
  <c r="E26" i="13"/>
  <c r="J26" i="13"/>
  <c r="I29" i="13"/>
  <c r="D26" i="13"/>
  <c r="I26" i="13"/>
  <c r="H21" i="13"/>
  <c r="D20" i="13"/>
  <c r="D10" i="13"/>
  <c r="H9" i="13"/>
  <c r="M24" i="13"/>
  <c r="E24" i="13"/>
  <c r="J24" i="13"/>
  <c r="I24" i="13"/>
  <c r="H5" i="13"/>
  <c r="H23" i="13" s="1"/>
  <c r="H24" i="13" s="1"/>
  <c r="D23" i="13"/>
  <c r="D24" i="13" s="1"/>
  <c r="M28" i="13"/>
  <c r="M30" i="13"/>
  <c r="L28" i="13"/>
  <c r="L30" i="13"/>
  <c r="K28" i="13"/>
  <c r="K30" i="13"/>
  <c r="J30" i="13"/>
  <c r="E28" i="13"/>
  <c r="J28" i="13"/>
  <c r="I28" i="13"/>
  <c r="I30" i="13"/>
  <c r="D27" i="13"/>
  <c r="D28" i="13" s="1"/>
  <c r="H4" i="13"/>
  <c r="H27" i="13" s="1"/>
  <c r="H26" i="12"/>
  <c r="M29" i="12"/>
  <c r="M26" i="12"/>
  <c r="L29" i="12"/>
  <c r="L26" i="12"/>
  <c r="K29" i="12"/>
  <c r="K26" i="12"/>
  <c r="E26" i="12"/>
  <c r="J26" i="12"/>
  <c r="J29" i="12"/>
  <c r="I29" i="12"/>
  <c r="I26" i="12"/>
  <c r="D26" i="12"/>
  <c r="H21" i="12"/>
  <c r="H20" i="12" s="1"/>
  <c r="D20" i="12"/>
  <c r="D10" i="12"/>
  <c r="H9" i="12"/>
  <c r="M24" i="12"/>
  <c r="J24" i="12"/>
  <c r="E24" i="12"/>
  <c r="I24" i="12"/>
  <c r="H5" i="12"/>
  <c r="H23" i="12" s="1"/>
  <c r="H24" i="12" s="1"/>
  <c r="D23" i="12"/>
  <c r="D24" i="12" s="1"/>
  <c r="M30" i="12"/>
  <c r="M28" i="12"/>
  <c r="L30" i="12"/>
  <c r="L28" i="12"/>
  <c r="K30" i="12"/>
  <c r="K28" i="12"/>
  <c r="E28" i="12"/>
  <c r="J28" i="12"/>
  <c r="J30" i="12"/>
  <c r="I28" i="12"/>
  <c r="I30" i="12"/>
  <c r="D27" i="12"/>
  <c r="D28" i="12" s="1"/>
  <c r="H4" i="12"/>
  <c r="H27" i="12" s="1"/>
  <c r="H26" i="11"/>
  <c r="M29" i="11"/>
  <c r="M26" i="11"/>
  <c r="L26" i="11"/>
  <c r="L29" i="11"/>
  <c r="K29" i="11"/>
  <c r="K26" i="11"/>
  <c r="E26" i="11"/>
  <c r="J29" i="11"/>
  <c r="J26" i="11"/>
  <c r="I29" i="11"/>
  <c r="I26" i="11"/>
  <c r="D26" i="11"/>
  <c r="H21" i="11"/>
  <c r="H20" i="11" s="1"/>
  <c r="D20" i="11"/>
  <c r="H9" i="11"/>
  <c r="D10" i="11"/>
  <c r="M24" i="11"/>
  <c r="E24" i="11"/>
  <c r="J24" i="11"/>
  <c r="I24" i="11"/>
  <c r="D23" i="11"/>
  <c r="D24" i="11" s="1"/>
  <c r="H5" i="11"/>
  <c r="H23" i="11" s="1"/>
  <c r="H24" i="11" s="1"/>
  <c r="M28" i="11"/>
  <c r="M30" i="11"/>
  <c r="L28" i="11"/>
  <c r="L30" i="11"/>
  <c r="K30" i="11"/>
  <c r="K28" i="11"/>
  <c r="E28" i="11"/>
  <c r="J28" i="11"/>
  <c r="J30" i="11"/>
  <c r="I28" i="11"/>
  <c r="I30" i="11"/>
  <c r="D27" i="11"/>
  <c r="D28" i="11" s="1"/>
  <c r="H4" i="11"/>
  <c r="H27" i="11" s="1"/>
  <c r="M26" i="10"/>
  <c r="H26" i="10"/>
  <c r="M29" i="10"/>
  <c r="L26" i="10"/>
  <c r="L29" i="10"/>
  <c r="K29" i="10"/>
  <c r="K26" i="10"/>
  <c r="E26" i="10"/>
  <c r="J29" i="10"/>
  <c r="J26" i="10"/>
  <c r="I29" i="10"/>
  <c r="I26" i="10"/>
  <c r="D26" i="10"/>
  <c r="H21" i="10"/>
  <c r="D20" i="10"/>
  <c r="D10" i="10"/>
  <c r="H9" i="10"/>
  <c r="M24" i="10"/>
  <c r="E24" i="10"/>
  <c r="J24" i="10"/>
  <c r="I24" i="10"/>
  <c r="D23" i="10"/>
  <c r="D24" i="10" s="1"/>
  <c r="H5" i="10"/>
  <c r="H23" i="10" s="1"/>
  <c r="H24" i="10" s="1"/>
  <c r="M28" i="10"/>
  <c r="M30" i="10"/>
  <c r="L30" i="10"/>
  <c r="L28" i="10"/>
  <c r="K28" i="10"/>
  <c r="K30" i="10"/>
  <c r="J28" i="10"/>
  <c r="J30" i="10"/>
  <c r="E28" i="10"/>
  <c r="I28" i="10"/>
  <c r="I30" i="10"/>
  <c r="H4" i="10"/>
  <c r="H27" i="10" s="1"/>
  <c r="D27" i="10"/>
  <c r="D28" i="10" s="1"/>
  <c r="M26" i="9"/>
  <c r="M29" i="9"/>
  <c r="H26" i="9"/>
  <c r="L29" i="9"/>
  <c r="L26" i="9"/>
  <c r="K29" i="9"/>
  <c r="K26" i="9"/>
  <c r="J29" i="9"/>
  <c r="J26" i="9"/>
  <c r="E26" i="9"/>
  <c r="I26" i="9"/>
  <c r="I29" i="9"/>
  <c r="D26" i="9"/>
  <c r="H21" i="9"/>
  <c r="D20" i="9"/>
  <c r="H9" i="9"/>
  <c r="D10" i="9"/>
  <c r="M24" i="9"/>
  <c r="E24" i="9"/>
  <c r="J24" i="9"/>
  <c r="I24" i="9"/>
  <c r="H5" i="9"/>
  <c r="H23" i="9" s="1"/>
  <c r="H24" i="9" s="1"/>
  <c r="D23" i="9"/>
  <c r="D24" i="9" s="1"/>
  <c r="M28" i="9"/>
  <c r="M30" i="9"/>
  <c r="L28" i="9"/>
  <c r="L30" i="9"/>
  <c r="K30" i="9"/>
  <c r="K28" i="9"/>
  <c r="E28" i="9"/>
  <c r="J28" i="9"/>
  <c r="J30" i="9"/>
  <c r="I28" i="9"/>
  <c r="I30" i="9"/>
  <c r="H4" i="9"/>
  <c r="H27" i="9" s="1"/>
  <c r="D27" i="9"/>
  <c r="D28" i="9" s="1"/>
  <c r="M26" i="8"/>
  <c r="H26" i="8"/>
  <c r="M29" i="8"/>
  <c r="L29" i="8"/>
  <c r="L26" i="8"/>
  <c r="K29" i="8"/>
  <c r="K26" i="8"/>
  <c r="E26" i="8"/>
  <c r="J26" i="8"/>
  <c r="J29" i="8"/>
  <c r="D26" i="8"/>
  <c r="I26" i="8"/>
  <c r="I29" i="8"/>
  <c r="H21" i="8"/>
  <c r="H20" i="8" s="1"/>
  <c r="D20" i="8"/>
  <c r="D10" i="8"/>
  <c r="H9" i="8"/>
  <c r="M24" i="8"/>
  <c r="E24" i="8"/>
  <c r="J24" i="8"/>
  <c r="I24" i="8"/>
  <c r="D23" i="8"/>
  <c r="D24" i="8" s="1"/>
  <c r="H5" i="8"/>
  <c r="H23" i="8" s="1"/>
  <c r="H24" i="8" s="1"/>
  <c r="M28" i="8"/>
  <c r="M30" i="8"/>
  <c r="L28" i="8"/>
  <c r="L30" i="8"/>
  <c r="K30" i="8"/>
  <c r="K28" i="8"/>
  <c r="J28" i="8"/>
  <c r="J30" i="8"/>
  <c r="E28" i="8"/>
  <c r="I28" i="8"/>
  <c r="I30" i="8"/>
  <c r="H4" i="8"/>
  <c r="H27" i="8" s="1"/>
  <c r="D27" i="8"/>
  <c r="D28" i="8" s="1"/>
  <c r="M26" i="7"/>
  <c r="H26" i="7"/>
  <c r="M29" i="7"/>
  <c r="L26" i="7"/>
  <c r="L29" i="7"/>
  <c r="K29" i="7"/>
  <c r="K26" i="7"/>
  <c r="J26" i="7"/>
  <c r="J29" i="7"/>
  <c r="E26" i="7"/>
  <c r="I26" i="7"/>
  <c r="D26" i="7"/>
  <c r="I29" i="7"/>
  <c r="D20" i="7"/>
  <c r="H21" i="7"/>
  <c r="H20" i="7" s="1"/>
  <c r="D10" i="7"/>
  <c r="H9" i="7"/>
  <c r="M24" i="7"/>
  <c r="E24" i="7"/>
  <c r="J24" i="7"/>
  <c r="I24" i="7"/>
  <c r="D23" i="7"/>
  <c r="D24" i="7" s="1"/>
  <c r="H5" i="7"/>
  <c r="H23" i="7" s="1"/>
  <c r="H24" i="7" s="1"/>
  <c r="M28" i="7"/>
  <c r="M30" i="7"/>
  <c r="L28" i="7"/>
  <c r="L30" i="7"/>
  <c r="K30" i="7"/>
  <c r="K28" i="7"/>
  <c r="E28" i="7"/>
  <c r="J28" i="7"/>
  <c r="J30" i="7"/>
  <c r="I28" i="7"/>
  <c r="I30" i="7"/>
  <c r="D27" i="7"/>
  <c r="D28" i="7" s="1"/>
  <c r="H4" i="7"/>
  <c r="H27" i="7" s="1"/>
  <c r="M26" i="6"/>
  <c r="M29" i="6"/>
  <c r="H26" i="6"/>
  <c r="L26" i="6"/>
  <c r="L29" i="6"/>
  <c r="K26" i="6"/>
  <c r="K29" i="6"/>
  <c r="E26" i="6"/>
  <c r="J26" i="6"/>
  <c r="J29" i="6"/>
  <c r="I26" i="6"/>
  <c r="D26" i="6"/>
  <c r="I29" i="6"/>
  <c r="D20" i="6"/>
  <c r="H21" i="6"/>
  <c r="H20" i="6" s="1"/>
  <c r="D10" i="6"/>
  <c r="H9" i="6"/>
  <c r="M24" i="6"/>
  <c r="E24" i="6"/>
  <c r="J24" i="6"/>
  <c r="I24" i="6"/>
  <c r="D23" i="6"/>
  <c r="D24" i="6" s="1"/>
  <c r="H5" i="6"/>
  <c r="H23" i="6" s="1"/>
  <c r="H24" i="6" s="1"/>
  <c r="M28" i="6"/>
  <c r="M30" i="6"/>
  <c r="L28" i="6"/>
  <c r="L30" i="6"/>
  <c r="K30" i="6"/>
  <c r="K28" i="6"/>
  <c r="J28" i="6"/>
  <c r="E28" i="6"/>
  <c r="J30" i="6"/>
  <c r="I28" i="6"/>
  <c r="I30" i="6"/>
  <c r="D27" i="6"/>
  <c r="D28" i="6" s="1"/>
  <c r="H4" i="6"/>
  <c r="H27" i="6" s="1"/>
  <c r="M29" i="5"/>
  <c r="H26" i="5"/>
  <c r="M26" i="5"/>
  <c r="L29" i="5"/>
  <c r="L26" i="5"/>
  <c r="K29" i="5"/>
  <c r="K26" i="5"/>
  <c r="J26" i="5"/>
  <c r="J29" i="5"/>
  <c r="E26" i="5"/>
  <c r="I29" i="5"/>
  <c r="D26" i="5"/>
  <c r="I26" i="5"/>
  <c r="H21" i="5"/>
  <c r="H20" i="5" s="1"/>
  <c r="D20" i="5"/>
  <c r="H9" i="5"/>
  <c r="D10" i="5"/>
  <c r="M24" i="5"/>
  <c r="E24" i="5"/>
  <c r="J24" i="5"/>
  <c r="I24" i="5"/>
  <c r="D23" i="5"/>
  <c r="D24" i="5" s="1"/>
  <c r="H5" i="5"/>
  <c r="H23" i="5" s="1"/>
  <c r="H24" i="5" s="1"/>
  <c r="M28" i="5"/>
  <c r="M30" i="5"/>
  <c r="L28" i="5"/>
  <c r="L30" i="5"/>
  <c r="K28" i="5"/>
  <c r="K30" i="5"/>
  <c r="E28" i="5"/>
  <c r="J28" i="5"/>
  <c r="J30" i="5"/>
  <c r="I30" i="5"/>
  <c r="I28" i="5"/>
  <c r="H4" i="5"/>
  <c r="H27" i="5" s="1"/>
  <c r="D27" i="5"/>
  <c r="D28" i="5" s="1"/>
  <c r="M29" i="4"/>
  <c r="M26" i="4"/>
  <c r="H26" i="4"/>
  <c r="L29" i="4"/>
  <c r="L26" i="4"/>
  <c r="K29" i="4"/>
  <c r="K26" i="4"/>
  <c r="J26" i="4"/>
  <c r="J29" i="4"/>
  <c r="E26" i="4"/>
  <c r="I29" i="4"/>
  <c r="I26" i="4"/>
  <c r="D26" i="4"/>
  <c r="H21" i="4"/>
  <c r="H20" i="4" s="1"/>
  <c r="D20" i="4"/>
  <c r="H9" i="4"/>
  <c r="D10" i="4"/>
  <c r="M24" i="4"/>
  <c r="E24" i="4"/>
  <c r="J24" i="4"/>
  <c r="I24" i="4"/>
  <c r="H5" i="4"/>
  <c r="H23" i="4" s="1"/>
  <c r="H24" i="4" s="1"/>
  <c r="D23" i="4"/>
  <c r="D24" i="4" s="1"/>
  <c r="M28" i="4"/>
  <c r="M30" i="4"/>
  <c r="L28" i="4"/>
  <c r="L30" i="4"/>
  <c r="K30" i="4"/>
  <c r="K28" i="4"/>
  <c r="J30" i="4"/>
  <c r="E28" i="4"/>
  <c r="J28" i="4"/>
  <c r="I30" i="4"/>
  <c r="I28" i="4"/>
  <c r="D27" i="4"/>
  <c r="D28" i="4" s="1"/>
  <c r="H4" i="4"/>
  <c r="H27" i="4" s="1"/>
  <c r="M29" i="3"/>
  <c r="H26" i="3"/>
  <c r="M26" i="3"/>
  <c r="L29" i="3"/>
  <c r="L26" i="3"/>
  <c r="K29" i="3"/>
  <c r="K26" i="3"/>
  <c r="E26" i="3"/>
  <c r="J29" i="3"/>
  <c r="J26" i="3"/>
  <c r="D26" i="3"/>
  <c r="I26" i="3"/>
  <c r="I29" i="3"/>
  <c r="H21" i="3"/>
  <c r="H20" i="3" s="1"/>
  <c r="D20" i="3"/>
  <c r="D10" i="3"/>
  <c r="H9" i="3"/>
  <c r="M24" i="3"/>
  <c r="E24" i="3"/>
  <c r="J24" i="3"/>
  <c r="I24" i="3"/>
  <c r="D23" i="3"/>
  <c r="D24" i="3" s="1"/>
  <c r="H5" i="3"/>
  <c r="H23" i="3" s="1"/>
  <c r="H24" i="3" s="1"/>
  <c r="M28" i="3"/>
  <c r="M30" i="3"/>
  <c r="L30" i="3"/>
  <c r="L28" i="3"/>
  <c r="K28" i="3"/>
  <c r="K30" i="3"/>
  <c r="E28" i="3"/>
  <c r="J28" i="3"/>
  <c r="J30" i="3"/>
  <c r="I28" i="3"/>
  <c r="I30" i="3"/>
  <c r="H4" i="3"/>
  <c r="H27" i="3" s="1"/>
  <c r="D27" i="3"/>
  <c r="D28" i="3" s="1"/>
  <c r="M26" i="2"/>
  <c r="H26" i="2"/>
  <c r="M29" i="2"/>
  <c r="L26" i="2"/>
  <c r="L29" i="2"/>
  <c r="K29" i="2"/>
  <c r="K26" i="2"/>
  <c r="J26" i="2"/>
  <c r="E26" i="2"/>
  <c r="J29" i="2"/>
  <c r="I29" i="2"/>
  <c r="D26" i="2"/>
  <c r="I26" i="2"/>
  <c r="H21" i="2"/>
  <c r="H20" i="2" s="1"/>
  <c r="D20" i="2"/>
  <c r="H9" i="2"/>
  <c r="D10" i="2"/>
  <c r="M24" i="2"/>
  <c r="E24" i="2"/>
  <c r="J24" i="2"/>
  <c r="I24" i="2"/>
  <c r="D23" i="2"/>
  <c r="D24" i="2" s="1"/>
  <c r="H5" i="2"/>
  <c r="H23" i="2" s="1"/>
  <c r="H24" i="2" s="1"/>
  <c r="M30" i="2"/>
  <c r="M28" i="2"/>
  <c r="L28" i="2"/>
  <c r="L30" i="2"/>
  <c r="K28" i="2"/>
  <c r="K30" i="2"/>
  <c r="J30" i="2"/>
  <c r="E28" i="2"/>
  <c r="J28" i="2"/>
  <c r="I30" i="2"/>
  <c r="I28" i="2"/>
  <c r="D27" i="2"/>
  <c r="D28" i="2" s="1"/>
  <c r="H4" i="2"/>
  <c r="H27" i="2" s="1"/>
  <c r="M26" i="1"/>
  <c r="H26" i="1"/>
  <c r="M29" i="1"/>
  <c r="L26" i="1"/>
  <c r="L29" i="1"/>
  <c r="K26" i="1"/>
  <c r="K29" i="1"/>
  <c r="J29" i="1"/>
  <c r="J26" i="1"/>
  <c r="E26" i="1"/>
  <c r="I26" i="1"/>
  <c r="D26" i="1"/>
  <c r="I29" i="1"/>
  <c r="H21" i="1"/>
  <c r="D20" i="1"/>
  <c r="H9" i="1"/>
  <c r="D10" i="1"/>
  <c r="M24" i="1"/>
  <c r="E24" i="1"/>
  <c r="J24" i="1"/>
  <c r="I24" i="1"/>
  <c r="D23" i="1"/>
  <c r="D24" i="1" s="1"/>
  <c r="H5" i="1"/>
  <c r="H23" i="1" s="1"/>
  <c r="H24" i="1" s="1"/>
  <c r="M28" i="1"/>
  <c r="M30" i="1"/>
  <c r="L30" i="1"/>
  <c r="L28" i="1"/>
  <c r="K30" i="1"/>
  <c r="K28" i="1"/>
  <c r="E28" i="1"/>
  <c r="J28" i="1"/>
  <c r="J30" i="1"/>
  <c r="I28" i="1"/>
  <c r="I30" i="1"/>
  <c r="H4" i="1"/>
  <c r="H27" i="1" s="1"/>
  <c r="D27" i="1"/>
  <c r="D28" i="1" s="1"/>
  <c r="O24" i="100"/>
  <c r="M24" i="100"/>
  <c r="J24" i="100"/>
  <c r="M24" i="99"/>
  <c r="J24" i="99"/>
  <c r="E24" i="99"/>
  <c r="O24" i="98"/>
  <c r="L24" i="98"/>
  <c r="I24" i="98"/>
  <c r="O24" i="96"/>
  <c r="M24" i="96"/>
  <c r="J24" i="96"/>
  <c r="E24" i="96"/>
  <c r="O24" i="95"/>
  <c r="K24" i="95"/>
  <c r="N24" i="94"/>
  <c r="M24" i="94"/>
  <c r="J24" i="94"/>
  <c r="E24" i="94"/>
  <c r="M24" i="93"/>
  <c r="J24" i="93"/>
  <c r="P24" i="92"/>
  <c r="M24" i="92"/>
  <c r="J24" i="92"/>
  <c r="E24" i="92"/>
  <c r="N24" i="91"/>
  <c r="L24" i="91"/>
  <c r="N24" i="90"/>
  <c r="M24" i="90"/>
  <c r="J24" i="90"/>
  <c r="J24" i="89"/>
  <c r="I24" i="89"/>
  <c r="E24" i="89"/>
  <c r="O24" i="88"/>
  <c r="L24" i="88"/>
  <c r="K24" i="88"/>
  <c r="I24" i="88"/>
  <c r="J24" i="87"/>
  <c r="O24" i="86"/>
  <c r="L24" i="86"/>
  <c r="J24" i="86"/>
  <c r="L24" i="85"/>
  <c r="I24" i="85"/>
  <c r="E24" i="85"/>
  <c r="O24" i="84"/>
  <c r="L24" i="84"/>
  <c r="I24" i="84"/>
  <c r="O24" i="82"/>
  <c r="L24" i="82"/>
  <c r="I24" i="82"/>
  <c r="E24" i="82"/>
  <c r="N24" i="81"/>
  <c r="K24" i="81"/>
  <c r="J24" i="80"/>
  <c r="E24" i="80"/>
  <c r="J24" i="79"/>
  <c r="K24" i="78"/>
  <c r="E24" i="78"/>
  <c r="M24" i="77"/>
  <c r="K24" i="77"/>
  <c r="I24" i="76"/>
  <c r="O24" i="75"/>
  <c r="L24" i="75"/>
  <c r="I24" i="75"/>
  <c r="E24" i="74"/>
  <c r="O24" i="73"/>
  <c r="M24" i="73"/>
  <c r="J24" i="73"/>
  <c r="O24" i="72"/>
  <c r="M24" i="72"/>
  <c r="I24" i="72"/>
  <c r="O24" i="71"/>
  <c r="L24" i="71"/>
  <c r="I24" i="71"/>
  <c r="N24" i="70"/>
  <c r="M24" i="70"/>
  <c r="P24" i="69"/>
  <c r="N24" i="69"/>
  <c r="K24" i="69"/>
  <c r="E24" i="69"/>
  <c r="O24" i="68"/>
  <c r="M24" i="68"/>
  <c r="J24" i="68"/>
  <c r="E24" i="68"/>
  <c r="O24" i="67"/>
  <c r="N24" i="67"/>
  <c r="L24" i="67"/>
  <c r="J24" i="67"/>
  <c r="I24" i="67"/>
  <c r="O24" i="66"/>
  <c r="N24" i="66"/>
  <c r="L24" i="66"/>
  <c r="J24" i="66"/>
  <c r="E24" i="66"/>
  <c r="O24" i="65"/>
  <c r="L24" i="65"/>
  <c r="I24" i="65"/>
  <c r="M24" i="64"/>
  <c r="K24" i="64"/>
  <c r="E24" i="62"/>
  <c r="P24" i="61"/>
  <c r="L24" i="61"/>
  <c r="J24" i="61"/>
  <c r="K24" i="60"/>
  <c r="E24" i="60"/>
  <c r="P24" i="59"/>
  <c r="O24" i="59"/>
  <c r="N24" i="59"/>
  <c r="M24" i="59"/>
  <c r="L24" i="59"/>
  <c r="K24" i="59"/>
  <c r="J24" i="59"/>
  <c r="I24" i="59"/>
  <c r="E24" i="59"/>
  <c r="I24" i="58"/>
  <c r="E24" i="58"/>
  <c r="P24" i="57"/>
  <c r="O24" i="57"/>
  <c r="N24" i="57"/>
  <c r="M24" i="57"/>
  <c r="L24" i="57"/>
  <c r="K24" i="57"/>
  <c r="J24" i="57"/>
  <c r="I24" i="57"/>
  <c r="E24" i="57"/>
  <c r="P24" i="56"/>
  <c r="O24" i="56"/>
  <c r="N24" i="56"/>
  <c r="M24" i="56"/>
  <c r="L24" i="56"/>
  <c r="K24" i="56"/>
  <c r="J24" i="56"/>
  <c r="I24" i="56"/>
  <c r="E24" i="56"/>
  <c r="Q24" i="55"/>
  <c r="P24" i="55"/>
  <c r="O24" i="55"/>
  <c r="N24" i="55"/>
  <c r="M24" i="55"/>
  <c r="L24" i="55"/>
  <c r="K24" i="55"/>
  <c r="J24" i="55"/>
  <c r="I24" i="55"/>
  <c r="E24" i="55"/>
  <c r="P24" i="54"/>
  <c r="O24" i="54"/>
  <c r="N24" i="54"/>
  <c r="M24" i="54"/>
  <c r="L24" i="54"/>
  <c r="K24" i="54"/>
  <c r="J24" i="54"/>
  <c r="I24" i="54"/>
  <c r="E24" i="54"/>
  <c r="P24" i="53"/>
  <c r="O24" i="53"/>
  <c r="N24" i="53"/>
  <c r="M24" i="53"/>
  <c r="L24" i="53"/>
  <c r="K24" i="53"/>
  <c r="J24" i="53"/>
  <c r="I24" i="53"/>
  <c r="E24" i="53"/>
  <c r="L24" i="52"/>
  <c r="K24" i="52"/>
  <c r="J24" i="52"/>
  <c r="I24" i="52"/>
  <c r="E24" i="52"/>
  <c r="P24" i="51"/>
  <c r="O24" i="51"/>
  <c r="N24" i="51"/>
  <c r="M24" i="51"/>
  <c r="L24" i="51"/>
  <c r="K24" i="51"/>
  <c r="J24" i="51"/>
  <c r="I24" i="51"/>
  <c r="E24" i="51"/>
  <c r="N24" i="50"/>
  <c r="M24" i="50"/>
  <c r="L24" i="50"/>
  <c r="K24" i="50"/>
  <c r="J24" i="50"/>
  <c r="I24" i="50"/>
  <c r="E24" i="50"/>
  <c r="P24" i="49"/>
  <c r="O24" i="49"/>
  <c r="N24" i="49"/>
  <c r="M24" i="49"/>
  <c r="L24" i="49"/>
  <c r="K24" i="49"/>
  <c r="J24" i="49"/>
  <c r="I24" i="49"/>
  <c r="E24" i="49"/>
  <c r="P24" i="48"/>
  <c r="O24" i="48"/>
  <c r="N24" i="48"/>
  <c r="M24" i="48"/>
  <c r="L24" i="48"/>
  <c r="K24" i="48"/>
  <c r="J24" i="48"/>
  <c r="I24" i="48"/>
  <c r="E24" i="48"/>
  <c r="P24" i="47"/>
  <c r="O24" i="47"/>
  <c r="N24" i="47"/>
  <c r="M24" i="47"/>
  <c r="L24" i="47"/>
  <c r="K24" i="47"/>
  <c r="J24" i="47"/>
  <c r="I24" i="47"/>
  <c r="E24" i="47"/>
  <c r="N24" i="100"/>
  <c r="K24" i="100"/>
  <c r="E24" i="100"/>
  <c r="L24" i="99"/>
  <c r="I24" i="99"/>
  <c r="P24" i="98"/>
  <c r="M24" i="98"/>
  <c r="J24" i="98"/>
  <c r="E24" i="98"/>
  <c r="J24" i="97"/>
  <c r="E24" i="97"/>
  <c r="N24" i="96"/>
  <c r="K24" i="96"/>
  <c r="I24" i="96"/>
  <c r="P24" i="95"/>
  <c r="L24" i="95"/>
  <c r="I24" i="95"/>
  <c r="E24" i="95"/>
  <c r="P24" i="94"/>
  <c r="L24" i="94"/>
  <c r="I24" i="94"/>
  <c r="O24" i="93"/>
  <c r="L24" i="93"/>
  <c r="I24" i="93"/>
  <c r="E24" i="93"/>
  <c r="N24" i="92"/>
  <c r="L24" i="92"/>
  <c r="I24" i="92"/>
  <c r="O24" i="91"/>
  <c r="K24" i="91"/>
  <c r="I24" i="91"/>
  <c r="E24" i="91"/>
  <c r="O24" i="90"/>
  <c r="L24" i="90"/>
  <c r="I24" i="90"/>
  <c r="L24" i="89"/>
  <c r="P24" i="88"/>
  <c r="M24" i="88"/>
  <c r="I24" i="87"/>
  <c r="E24" i="87"/>
  <c r="P24" i="86"/>
  <c r="K24" i="86"/>
  <c r="E24" i="86"/>
  <c r="J24" i="85"/>
  <c r="N24" i="84"/>
  <c r="K24" i="84"/>
  <c r="E24" i="84"/>
  <c r="I24" i="83"/>
  <c r="E24" i="83"/>
  <c r="N24" i="82"/>
  <c r="M24" i="82"/>
  <c r="J24" i="82"/>
  <c r="P24" i="81"/>
  <c r="M24" i="81"/>
  <c r="J24" i="81"/>
  <c r="E24" i="81"/>
  <c r="K24" i="80"/>
  <c r="K24" i="79"/>
  <c r="E24" i="79"/>
  <c r="J24" i="78"/>
  <c r="L24" i="77"/>
  <c r="J24" i="77"/>
  <c r="E24" i="77"/>
  <c r="Q24" i="75"/>
  <c r="N24" i="75"/>
  <c r="K24" i="75"/>
  <c r="E24" i="75"/>
  <c r="N24" i="73"/>
  <c r="L24" i="73"/>
  <c r="I24" i="73"/>
  <c r="N24" i="72"/>
  <c r="L24" i="72"/>
  <c r="J24" i="72"/>
  <c r="P24" i="71"/>
  <c r="M24" i="71"/>
  <c r="J24" i="71"/>
  <c r="O24" i="70"/>
  <c r="L24" i="70"/>
  <c r="I24" i="70"/>
  <c r="E24" i="70"/>
  <c r="Q24" i="69"/>
  <c r="M24" i="69"/>
  <c r="L24" i="69"/>
  <c r="I24" i="69"/>
  <c r="P24" i="68"/>
  <c r="L24" i="68"/>
  <c r="P24" i="67"/>
  <c r="M24" i="67"/>
  <c r="K24" i="67"/>
  <c r="E24" i="67"/>
  <c r="P24" i="66"/>
  <c r="M24" i="66"/>
  <c r="K24" i="66"/>
  <c r="I24" i="66"/>
  <c r="P24" i="65"/>
  <c r="M24" i="65"/>
  <c r="E24" i="65"/>
  <c r="L24" i="64"/>
  <c r="J24" i="64"/>
  <c r="E24" i="64"/>
  <c r="N24" i="61"/>
  <c r="M24" i="61"/>
  <c r="I24" i="61"/>
  <c r="J24" i="60"/>
  <c r="P24" i="100"/>
  <c r="L24" i="100"/>
  <c r="I24" i="100"/>
  <c r="K24" i="99"/>
  <c r="N24" i="98"/>
  <c r="K24" i="98"/>
  <c r="I24" i="97"/>
  <c r="P24" i="96"/>
  <c r="L24" i="96"/>
  <c r="N24" i="95"/>
  <c r="M24" i="95"/>
  <c r="J24" i="95"/>
  <c r="O24" i="94"/>
  <c r="K24" i="94"/>
  <c r="N24" i="93"/>
  <c r="K24" i="93"/>
  <c r="O24" i="92"/>
  <c r="K24" i="92"/>
  <c r="M24" i="91"/>
  <c r="J24" i="91"/>
  <c r="P24" i="90"/>
  <c r="K24" i="90"/>
  <c r="E24" i="90"/>
  <c r="K24" i="89"/>
  <c r="N24" i="88"/>
  <c r="J24" i="88"/>
  <c r="E24" i="88"/>
  <c r="K24" i="87"/>
  <c r="N24" i="86"/>
  <c r="M24" i="86"/>
  <c r="I24" i="86"/>
  <c r="K24" i="85"/>
  <c r="P24" i="84"/>
  <c r="M24" i="84"/>
  <c r="J24" i="84"/>
  <c r="J24" i="83"/>
  <c r="P24" i="82"/>
  <c r="K24" i="82"/>
  <c r="O24" i="81"/>
  <c r="L24" i="81"/>
  <c r="I24" i="81"/>
  <c r="I24" i="80"/>
  <c r="I24" i="79"/>
  <c r="I24" i="78"/>
  <c r="N24" i="77"/>
  <c r="I24" i="77"/>
  <c r="E24" i="76"/>
  <c r="P24" i="75"/>
  <c r="M24" i="75"/>
  <c r="J24" i="75"/>
  <c r="I24" i="74"/>
  <c r="P24" i="73"/>
  <c r="K24" i="73"/>
  <c r="P24" i="72"/>
  <c r="K24" i="72"/>
  <c r="N24" i="71"/>
  <c r="K24" i="71"/>
  <c r="E24" i="71"/>
  <c r="P24" i="70"/>
  <c r="K24" i="70"/>
  <c r="J24" i="70"/>
  <c r="O24" i="69"/>
  <c r="J24" i="69"/>
  <c r="N24" i="68"/>
  <c r="K24" i="68"/>
  <c r="I24" i="68"/>
  <c r="N24" i="65"/>
  <c r="K24" i="65"/>
  <c r="J24" i="65"/>
  <c r="I24" i="64"/>
  <c r="O24" i="61"/>
  <c r="K24" i="61"/>
  <c r="I24" i="60"/>
  <c r="H20" i="10" l="1"/>
  <c r="H20" i="22"/>
  <c r="H20" i="21"/>
  <c r="H20" i="1"/>
  <c r="H20" i="65"/>
  <c r="H20" i="45"/>
  <c r="H20" i="46"/>
  <c r="H20" i="31"/>
  <c r="H20" i="19"/>
  <c r="H20" i="16"/>
  <c r="H20" i="13"/>
  <c r="H20" i="9"/>
  <c r="H20" i="43"/>
  <c r="H20" i="48"/>
  <c r="H28" i="63"/>
  <c r="H30" i="63"/>
  <c r="H28" i="46"/>
  <c r="H30" i="46"/>
  <c r="H28" i="45"/>
  <c r="H30" i="45"/>
  <c r="H28" i="44"/>
  <c r="H30" i="44"/>
  <c r="H28" i="43"/>
  <c r="H30" i="43"/>
  <c r="H30" i="42"/>
  <c r="H28" i="42"/>
  <c r="H30" i="41"/>
  <c r="H28" i="41"/>
  <c r="H28" i="40"/>
  <c r="H30" i="40"/>
  <c r="H28" i="39"/>
  <c r="H30" i="39"/>
  <c r="H28" i="38"/>
  <c r="H30" i="38"/>
  <c r="H28" i="37"/>
  <c r="H30" i="37"/>
  <c r="H28" i="36"/>
  <c r="H30" i="36"/>
  <c r="H28" i="35"/>
  <c r="H30" i="35"/>
  <c r="H28" i="34"/>
  <c r="H30" i="34"/>
  <c r="H28" i="33"/>
  <c r="H30" i="33"/>
  <c r="H30" i="32"/>
  <c r="H28" i="32"/>
  <c r="H30" i="31"/>
  <c r="H28" i="31"/>
  <c r="H28" i="30"/>
  <c r="H30" i="30"/>
  <c r="H28" i="29"/>
  <c r="H30" i="29"/>
  <c r="H28" i="28"/>
  <c r="H30" i="28"/>
  <c r="H30" i="100"/>
  <c r="H28" i="100"/>
  <c r="H30" i="99"/>
  <c r="H28" i="99"/>
  <c r="H30" i="98"/>
  <c r="H28" i="98"/>
  <c r="H30" i="97"/>
  <c r="H28" i="97"/>
  <c r="H30" i="96"/>
  <c r="H28" i="96"/>
  <c r="H30" i="95"/>
  <c r="H28" i="95"/>
  <c r="H30" i="94"/>
  <c r="H28" i="94"/>
  <c r="H30" i="93"/>
  <c r="H28" i="93"/>
  <c r="H30" i="92"/>
  <c r="H28" i="92"/>
  <c r="H30" i="91"/>
  <c r="H28" i="91"/>
  <c r="H30" i="90"/>
  <c r="H28" i="90"/>
  <c r="H30" i="89"/>
  <c r="H28" i="89"/>
  <c r="H30" i="88"/>
  <c r="H28" i="88"/>
  <c r="H30" i="87"/>
  <c r="H28" i="87"/>
  <c r="H30" i="86"/>
  <c r="H28" i="86"/>
  <c r="H30" i="85"/>
  <c r="H28" i="85"/>
  <c r="H30" i="84"/>
  <c r="H28" i="84"/>
  <c r="H30" i="83"/>
  <c r="H28" i="83"/>
  <c r="H30" i="82"/>
  <c r="H28" i="82"/>
  <c r="H30" i="81"/>
  <c r="H28" i="81"/>
  <c r="H30" i="80"/>
  <c r="H28" i="80"/>
  <c r="H30" i="79"/>
  <c r="H28" i="79"/>
  <c r="H30" i="78"/>
  <c r="H28" i="78"/>
  <c r="H30" i="77"/>
  <c r="H28" i="77"/>
  <c r="H30" i="76"/>
  <c r="H28" i="76"/>
  <c r="H30" i="75"/>
  <c r="H28" i="75"/>
  <c r="H30" i="74"/>
  <c r="H28" i="74"/>
  <c r="H30" i="73"/>
  <c r="H28" i="73"/>
  <c r="H30" i="72"/>
  <c r="H28" i="72"/>
  <c r="H30" i="71"/>
  <c r="H28" i="71"/>
  <c r="H30" i="70"/>
  <c r="H28" i="70"/>
  <c r="H30" i="69"/>
  <c r="H28" i="69"/>
  <c r="H30" i="68"/>
  <c r="H28" i="68"/>
  <c r="H30" i="67"/>
  <c r="H28" i="67"/>
  <c r="H30" i="66"/>
  <c r="H28" i="66"/>
  <c r="H30" i="65"/>
  <c r="H28" i="65"/>
  <c r="H30" i="62"/>
  <c r="H28" i="62"/>
  <c r="H30" i="61"/>
  <c r="H28" i="61"/>
  <c r="H30" i="60"/>
  <c r="H28" i="60"/>
  <c r="H30" i="59"/>
  <c r="H28" i="59"/>
  <c r="H30" i="58"/>
  <c r="H28" i="58"/>
  <c r="H30" i="57"/>
  <c r="H28" i="57"/>
  <c r="H30" i="56"/>
  <c r="H28" i="56"/>
  <c r="H30" i="55"/>
  <c r="H28" i="55"/>
  <c r="H30" i="54"/>
  <c r="H28" i="54"/>
  <c r="H30" i="53"/>
  <c r="H28" i="53"/>
  <c r="H30" i="52"/>
  <c r="H28" i="52"/>
  <c r="H30" i="51"/>
  <c r="H28" i="51"/>
  <c r="H30" i="50"/>
  <c r="H28" i="50"/>
  <c r="H30" i="49"/>
  <c r="H28" i="49"/>
  <c r="H30" i="48"/>
  <c r="H28" i="48"/>
  <c r="H30" i="47"/>
  <c r="H28" i="47"/>
  <c r="H30" i="27"/>
  <c r="H28" i="27"/>
  <c r="H30" i="26"/>
  <c r="H28" i="26"/>
  <c r="H30" i="25"/>
  <c r="H28" i="25"/>
  <c r="H30" i="24"/>
  <c r="H28" i="24"/>
  <c r="H30" i="23"/>
  <c r="H28" i="23"/>
  <c r="H30" i="22"/>
  <c r="H28" i="22"/>
  <c r="H30" i="21"/>
  <c r="H28" i="21"/>
  <c r="H30" i="20"/>
  <c r="H28" i="20"/>
  <c r="H30" i="19"/>
  <c r="H28" i="19"/>
  <c r="H30" i="18"/>
  <c r="H28" i="18"/>
  <c r="H30" i="17"/>
  <c r="H28" i="17"/>
  <c r="H30" i="16"/>
  <c r="H28" i="16"/>
  <c r="H30" i="15"/>
  <c r="H28" i="15"/>
  <c r="H30" i="14"/>
  <c r="H28" i="14"/>
  <c r="H30" i="13"/>
  <c r="H28" i="13"/>
  <c r="H30" i="12"/>
  <c r="H28" i="12"/>
  <c r="H30" i="11"/>
  <c r="H28" i="11"/>
  <c r="H30" i="10"/>
  <c r="H28" i="10"/>
  <c r="H30" i="9"/>
  <c r="H28" i="9"/>
  <c r="H30" i="8"/>
  <c r="H28" i="8"/>
  <c r="H30" i="7"/>
  <c r="H28" i="7"/>
  <c r="H30" i="6"/>
  <c r="H28" i="6"/>
  <c r="H30" i="5"/>
  <c r="H28" i="5"/>
  <c r="H30" i="4"/>
  <c r="H28" i="4"/>
  <c r="H30" i="3"/>
  <c r="H28" i="3"/>
  <c r="H30" i="2"/>
  <c r="H28" i="2"/>
  <c r="H30" i="1"/>
  <c r="H2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2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</futureMetadata>
  <valueMetadata count="6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</valueMetadata>
</metadata>
</file>

<file path=xl/sharedStrings.xml><?xml version="1.0" encoding="utf-8"?>
<sst xmlns="http://schemas.openxmlformats.org/spreadsheetml/2006/main" count="26907" uniqueCount="2362">
  <si>
    <t>ISEA</t>
  </si>
  <si>
    <t>Q1</t>
  </si>
  <si>
    <t>Q2</t>
  </si>
  <si>
    <t>tahun Berjalan</t>
  </si>
  <si>
    <t>XIDX:ISEA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</si>
  <si>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</si>
  <si>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</si>
  <si>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</si>
  <si>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</si>
  <si>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</si>
  <si>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</si>
  <si>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</si>
  <si>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</si>
  <si>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</si>
  <si>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</si>
  <si>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</si>
  <si>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</si>
  <si>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</si>
  <si>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</si>
  <si>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</si>
  <si>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</si>
  <si>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</si>
  <si>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</si>
  <si>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</si>
  <si>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</si>
  <si>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</si>
  <si>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</si>
  <si>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</si>
  <si>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</si>
  <si>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</si>
  <si>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</si>
  <si>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</si>
  <si>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</si>
  <si>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</si>
  <si>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</si>
  <si>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</si>
  <si>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</si>
  <si>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</si>
  <si>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</si>
  <si>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</si>
  <si>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</si>
  <si>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</si>
  <si>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</si>
  <si>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</si>
  <si>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</si>
  <si>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</si>
  <si>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</si>
  <si>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</si>
  <si>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</si>
  <si>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</si>
  <si>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</si>
  <si>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</si>
  <si>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</si>
  <si>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</si>
  <si>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</si>
  <si>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</si>
  <si>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</si>
  <si>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</si>
  <si>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</si>
  <si>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</si>
  <si>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</si>
  <si>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</si>
  <si>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</si>
  <si>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</si>
  <si>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</si>
  <si>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</si>
  <si>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</si>
  <si>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Q2 2026</t>
  </si>
  <si>
    <t>Q1 2026</t>
  </si>
  <si>
    <t>Q4 2025</t>
  </si>
  <si>
    <t>Q3 2025</t>
  </si>
  <si>
    <t>Income Statement</t>
  </si>
  <si>
    <t>Total Beban Pokok Penjualan</t>
  </si>
  <si>
    <t>Laba Kotor</t>
  </si>
  <si>
    <t>Total Beban Usaha</t>
  </si>
  <si>
    <t>Beban Penjualan</t>
  </si>
  <si>
    <t>Beban Umum Dan Administra...</t>
  </si>
  <si>
    <t>Laba Usaha</t>
  </si>
  <si>
    <t>Penghasilan/Beban Lain-Lain</t>
  </si>
  <si>
    <t>Others</t>
  </si>
  <si>
    <t>Total Penghasilan/Beban Lain-...</t>
  </si>
  <si>
    <t>Pajak Kini</t>
  </si>
  <si>
    <t>Pajak Tangguhan</t>
  </si>
  <si>
    <t>Final</t>
  </si>
  <si>
    <t>Total Beban Pajak Penghasilan</t>
  </si>
  <si>
    <t>Penyesuaian Proforma</t>
  </si>
  <si>
    <t>Laba Bersih Tahun Berjalan</t>
  </si>
  <si>
    <t>Pendapatan Komprehensif Lain</t>
  </si>
  <si>
    <t>Total Pendapatan Komprehensif...</t>
  </si>
  <si>
    <t>Jumlah Laba Komprehensif</t>
  </si>
  <si>
    <t>Laba Bersih Yang Dapat Diatribu...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</si>
  <si>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</si>
  <si>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</si>
  <si>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</si>
  <si>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</si>
  <si>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</si>
  <si>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</si>
  <si>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Piutang Usaha</t>
  </si>
  <si>
    <t>Pihak Ketiga</t>
  </si>
  <si>
    <t>Pihak Berelasi</t>
  </si>
  <si>
    <t>Total Piutang Usaha</t>
  </si>
  <si>
    <t>Piutang Lain-Lain</t>
  </si>
  <si>
    <t>Total Piutang Lain-Lai...</t>
  </si>
  <si>
    <t>Persediaan</t>
  </si>
  <si>
    <t>Total Aset Lancar</t>
  </si>
  <si>
    <t>Aset Tidak Lancar</t>
  </si>
  <si>
    <t>Aset Tetap</t>
  </si>
  <si>
    <t>Aset Pajak Tangguhan</t>
  </si>
  <si>
    <t>Total Aset Tidak Lancar</t>
  </si>
  <si>
    <t>Total Aset</t>
  </si>
  <si>
    <t>Liabilitas Dan Ekuitas</t>
  </si>
  <si>
    <t>Liabilitas</t>
  </si>
  <si>
    <t>Liabilitas Jangka Pendek</t>
  </si>
  <si>
    <t>Utang Usaha</t>
  </si>
  <si>
    <t>Total Utang Usaha</t>
  </si>
  <si>
    <t>Utang Bank Jangka Pen...</t>
  </si>
  <si>
    <t>Beban Akrual</t>
  </si>
  <si>
    <t>Utang Pajak</t>
  </si>
  <si>
    <t>Utang Pembiayaan Kons...</t>
  </si>
  <si>
    <t>Bagian Lancar Atas Li...</t>
  </si>
  <si>
    <t>Utang Pembelian A...</t>
  </si>
  <si>
    <t>Utang Bank Jangka...</t>
  </si>
  <si>
    <t>Total Bagian Lancar...</t>
  </si>
  <si>
    <t>Total Liabilitas Jangk...</t>
  </si>
  <si>
    <t>Liabilitas Jangka Panjan...</t>
  </si>
  <si>
    <t>Liabilitas Jangka Pan...</t>
  </si>
  <si>
    <t>Total Liabilitas Ja...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</si>
  <si>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</si>
  <si>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</si>
  <si>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</si>
  <si>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</si>
  <si>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</si>
  <si>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</si>
  <si>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</si>
  <si>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</si>
  <si>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Total Liabilitas Dan Ekuitas</t>
  </si>
  <si>
    <t>Saham Beredar</t>
  </si>
  <si>
    <t>Cash Flow</t>
  </si>
  <si>
    <t>Arus Kas Dari Aktivitas Operasi</t>
  </si>
  <si>
    <t>Penerimaan Kas Dari Pelan...</t>
  </si>
  <si>
    <t>Pembayaran Kas Kepada Pem...</t>
  </si>
  <si>
    <t>Pembayaran Kepada Karyawa...</t>
  </si>
  <si>
    <t>Pembayaran Beban Operasio...</t>
  </si>
  <si>
    <t>Pembayaran (Penerimaan) P...</t>
  </si>
  <si>
    <t>Pembayaran Bunga</t>
  </si>
  <si>
    <t>Total Arus Kas Dari Aktivitas...</t>
  </si>
  <si>
    <t>Arus Kas Dari Aktivitas Investa...</t>
  </si>
  <si>
    <t>Perolehan Aset Tetap</t>
  </si>
  <si>
    <t>Penerimaan Deposito</t>
  </si>
  <si>
    <t>Piutang Lain-Lain Dari Pi...</t>
  </si>
  <si>
    <t>Penerimaan</t>
  </si>
  <si>
    <t>Total Piutang Lain-Lain...</t>
  </si>
  <si>
    <t>Arus Kas Dari Aktivitas Pendana...</t>
  </si>
  <si>
    <t>Penerimaan Pinjaman Bank</t>
  </si>
  <si>
    <t>Pembayaran Pinjaman Bank</t>
  </si>
  <si>
    <t>Utang Pembiayaan Konsumen</t>
  </si>
  <si>
    <t>Pembayaran</t>
  </si>
  <si>
    <t>Total Utang Pembiayaan ...</t>
  </si>
  <si>
    <t>Pembayaran Liabilitas Sew...</t>
  </si>
  <si>
    <t>Modal Disetor Dari Ipo</t>
  </si>
  <si>
    <t>Agio Saham Atas Ipo</t>
  </si>
  <si>
    <t>Biaya Emisi Atas Ipo</t>
  </si>
  <si>
    <t>Utang Pembelian Aset Teta...</t>
  </si>
  <si>
    <t>Total Utang Pembelian A...</t>
  </si>
  <si>
    <t>Utang Lain-Lain Kepada Pi...</t>
  </si>
  <si>
    <t>Total Utang Lain-Lain K...</t>
  </si>
  <si>
    <t>Adjustment</t>
  </si>
  <si>
    <t>Kenaikan (Penurunan) Bersih Kas...</t>
  </si>
  <si>
    <t>Kas Dan Setara Kas Awal Periode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</si>
  <si>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</si>
  <si>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</si>
  <si>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</si>
  <si>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</si>
  <si>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</si>
  <si>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</si>
  <si>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</si>
  <si>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</si>
  <si>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</si>
  <si>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</si>
  <si>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</si>
  <si>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</si>
  <si>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</si>
  <si>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</si>
  <si>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</si>
  <si>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</si>
  <si>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</si>
  <si>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</si>
  <si>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</si>
  <si>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</si>
  <si>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</si>
  <si>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</si>
  <si>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</si>
  <si>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</si>
  <si>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</si>
  <si>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</si>
  <si>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</si>
  <si>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</si>
  <si>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</si>
  <si>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</si>
  <si>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</si>
  <si>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</si>
  <si>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BLES</t>
  </si>
  <si>
    <t>XIDX:BLES</t>
  </si>
  <si>
    <t>Kepentingan Non-Pegendali</t>
  </si>
  <si>
    <t>Piutang Retensi</t>
  </si>
  <si>
    <t>Aset Tak Berwujud</t>
  </si>
  <si>
    <t>Utang Lain-Lain</t>
  </si>
  <si>
    <t>Total Utang Lain-La...</t>
  </si>
  <si>
    <t>Utang Sewa Pembiayaan</t>
  </si>
  <si>
    <t>Utang Bank</t>
  </si>
  <si>
    <t>Total Utang Pembiay...</t>
  </si>
  <si>
    <t>Liabilitas Pajak Tang...</t>
  </si>
  <si>
    <t>Kepentingan Non Pengenda...</t>
  </si>
  <si>
    <t>Pembayaran Pajak</t>
  </si>
  <si>
    <t>Penerimaan Pajak</t>
  </si>
  <si>
    <t>Pembayaran Lain-Lain</t>
  </si>
  <si>
    <t>Penerimaan Bunga</t>
  </si>
  <si>
    <t>Pelepasan Aset Tetap</t>
  </si>
  <si>
    <t>Perolehan Hak Guna Usaha</t>
  </si>
  <si>
    <t>Hasil Dari Penjualan Aset...</t>
  </si>
  <si>
    <t>Akuisisi Dan Penambahan K...</t>
  </si>
  <si>
    <t>Akuisisi Entitas Anak Set...</t>
  </si>
  <si>
    <t>Hasil Penjualan Aset Teta...</t>
  </si>
  <si>
    <t>Pelepasan Entitas Anak Eh...</t>
  </si>
  <si>
    <t>Pelepasan Aset Tidak Berw...</t>
  </si>
  <si>
    <t>Perolehan Aset Tidak Berw...</t>
  </si>
  <si>
    <t>Penambahan Uang Muka Pemb...</t>
  </si>
  <si>
    <t>Delisting Atas Agio Saham...</t>
  </si>
  <si>
    <t>Pelepasan Properti Invest...</t>
  </si>
  <si>
    <t>Penerimaan Dari Penawaran...</t>
  </si>
  <si>
    <t>Penerimaan Utang Bank Ja...</t>
  </si>
  <si>
    <t>Pembayaran Utang Bank Jan...</t>
  </si>
  <si>
    <t>Pembayaran Atas Akuisisi ...</t>
  </si>
  <si>
    <t>Penerimaan (Pelunasan) Da...</t>
  </si>
  <si>
    <t>Penerimaan Utang Pembiaya...</t>
  </si>
  <si>
    <t>Pembayaran Utang Pembiaya...</t>
  </si>
  <si>
    <t>Pembayaran Dari Pihak Ber...</t>
  </si>
  <si>
    <t>Pembagian Dividen</t>
  </si>
  <si>
    <t>Akuisisi Dari Kepentingan...</t>
  </si>
  <si>
    <t>Pembayaran Dividen Kepada...</t>
  </si>
  <si>
    <t>Setoran Modal Saham</t>
  </si>
  <si>
    <t>Uang Muka Setoran Modal</t>
  </si>
  <si>
    <t>Dampak Neto Perubahan Nilai Tuk...</t>
  </si>
  <si>
    <t>GUNA</t>
  </si>
  <si>
    <t>XIDX:GUNA</t>
  </si>
  <si>
    <t>Beban Usaha</t>
  </si>
  <si>
    <t>Beban Karyawan</t>
  </si>
  <si>
    <t>Pendapatan Keuangan</t>
  </si>
  <si>
    <t>Laba (Rugi) Selisih Kurs</t>
  </si>
  <si>
    <t>Laba (Rugi) Atas Penjuala...</t>
  </si>
  <si>
    <t>Laba (Rugi) Atas Perubaha...</t>
  </si>
  <si>
    <t>Bagian Atas Hasil Bersih ...</t>
  </si>
  <si>
    <t>Laba Dari Ventura Bersama</t>
  </si>
  <si>
    <t>Keuntungan (Rugi) Atas Tr...</t>
  </si>
  <si>
    <t>Keuntungan Atas Penjualan...</t>
  </si>
  <si>
    <t>Pos Luar Biasa</t>
  </si>
  <si>
    <t>Deposito Berjangka</t>
  </si>
  <si>
    <t>Investasi Pada Entitas A...</t>
  </si>
  <si>
    <t>Utang Pembiayaan ...</t>
  </si>
  <si>
    <t>Pembayaran Kepada</t>
  </si>
  <si>
    <t>Pemasok</t>
  </si>
  <si>
    <t>Karyawan</t>
  </si>
  <si>
    <t>Beban Usaha Lainnya</t>
  </si>
  <si>
    <t>Total Pembayaran Kepada</t>
  </si>
  <si>
    <t>Penerimaan Tagihan Restit...</t>
  </si>
  <si>
    <t>Pembayaran Pajak Penghasi...</t>
  </si>
  <si>
    <t>Penerimaan Uang Muka Penj...</t>
  </si>
  <si>
    <t>Penempatan Deposito</t>
  </si>
  <si>
    <t>Penurunan Deposito Berjan...</t>
  </si>
  <si>
    <t>Penerimaan Dari Pencairan...</t>
  </si>
  <si>
    <t>Penambahan Aset Tidak Ber...</t>
  </si>
  <si>
    <t>Pembayaran Kas Atas Aset ...</t>
  </si>
  <si>
    <t>Kenaikan Uang Jaminan</t>
  </si>
  <si>
    <t>Akuisisi Tambahan Interes...</t>
  </si>
  <si>
    <t>Akuisisi Entitas Anak</t>
  </si>
  <si>
    <t>Uang Muka Pembayaran Aset...</t>
  </si>
  <si>
    <t>Uang Muka Untuk Perolehan...</t>
  </si>
  <si>
    <t>Pembayaran Pinjaman Jangk...</t>
  </si>
  <si>
    <t>Penerimaan Pinjaman Bank ...</t>
  </si>
  <si>
    <t>(Pembayaran) Penerimaan P...</t>
  </si>
  <si>
    <t>Pembayaran Beban Keuangan</t>
  </si>
  <si>
    <t>Penutupan Entitas Anak</t>
  </si>
  <si>
    <t>Pembelian Saham Entitas A...</t>
  </si>
  <si>
    <t>Penambahan Modal Dari Sah...</t>
  </si>
  <si>
    <t>Pembayaran Biaya Emisi Sa...</t>
  </si>
  <si>
    <t>Pembayaran Utang Bank</t>
  </si>
  <si>
    <t>Penerimaan Utang Bank</t>
  </si>
  <si>
    <t>LABS</t>
  </si>
  <si>
    <t>XIDX:LABS</t>
  </si>
  <si>
    <t>Investasi Jangka Pendek</t>
  </si>
  <si>
    <t>Investasi Jangka Panjang</t>
  </si>
  <si>
    <t>Penerimaan Dari Pelanggan</t>
  </si>
  <si>
    <t>Pembayaran Kepada Pemasok</t>
  </si>
  <si>
    <t>Pembayaran Untuk Beban Us...</t>
  </si>
  <si>
    <t>Pembayaran Operasional La...</t>
  </si>
  <si>
    <t>Penerimaan Pendapatan Bun...</t>
  </si>
  <si>
    <t>Pembayaran Untuk Biaya Ke...</t>
  </si>
  <si>
    <t>Penerimaan Dari Penghasil...</t>
  </si>
  <si>
    <t>Penerimaan Tagihan Pajak ...</t>
  </si>
  <si>
    <t>Pelepasan Penyertaan Pada...</t>
  </si>
  <si>
    <t>Penyertaan Pada Entitas A...</t>
  </si>
  <si>
    <t>Perolehan Aset Takberwuju...</t>
  </si>
  <si>
    <t>Penerimaan Pembayaran Ata...</t>
  </si>
  <si>
    <t>Perolehan Aset Hak Guna</t>
  </si>
  <si>
    <t>Penjualan Aset Tetap</t>
  </si>
  <si>
    <t>Perolehan Beban Ditangguh...</t>
  </si>
  <si>
    <t>Penempatan Investasi Jang...</t>
  </si>
  <si>
    <t>Peningkatan Aset Keuangan...</t>
  </si>
  <si>
    <t>Pemberian Pinjaman Kepada...</t>
  </si>
  <si>
    <t>Penerimaan Dari Pihak Ber...</t>
  </si>
  <si>
    <t>Penerimaan Utang Bank Jan...</t>
  </si>
  <si>
    <t>Pembayaran Kepada Pihak B...</t>
  </si>
  <si>
    <t>Penerimaan Utang Pembelia...</t>
  </si>
  <si>
    <t>Pembayaran Utang Pembelia...</t>
  </si>
  <si>
    <t>Penerimaan Liabilitas Sew...</t>
  </si>
  <si>
    <t>Pembayaran Utang Kepada P...</t>
  </si>
  <si>
    <t>Penerimaan Utang Dari Pih...</t>
  </si>
  <si>
    <t>Pembayaran Dividen Kas</t>
  </si>
  <si>
    <t>Penerimaan Uang Muka Seto...</t>
  </si>
  <si>
    <t>Penambahan Modal Disetor</t>
  </si>
  <si>
    <t>Penerbitan Modal Saham</t>
  </si>
  <si>
    <t>Penerimaan Hasil Penerbit...</t>
  </si>
  <si>
    <t>Kenaikan (Penurunan) Utang Bank...</t>
  </si>
  <si>
    <t>Kas Dan Bank Entitas Anak Yang ...</t>
  </si>
  <si>
    <t>DOSS</t>
  </si>
  <si>
    <t>XIDX:DOSS</t>
  </si>
  <si>
    <t>2026</t>
  </si>
  <si>
    <t>Laba Bersih Dari Operasi Yang D...</t>
  </si>
  <si>
    <t>Liabilitas Pajak ...</t>
  </si>
  <si>
    <t>Pembayaran Untuk Beban Op...</t>
  </si>
  <si>
    <t>Penerimaan Dari Operasi L...</t>
  </si>
  <si>
    <t>Penerimaan Penghasilan Ke...</t>
  </si>
  <si>
    <t>Penerimaan Kas Dari Penge...</t>
  </si>
  <si>
    <t>Penerimaan Kas Dari Resti...</t>
  </si>
  <si>
    <t>Akuisisi Entitas Anak Dar...</t>
  </si>
  <si>
    <t>Pembayaran Untuk Uang Muk...</t>
  </si>
  <si>
    <t>Pencairan Dana Yang Dibat...</t>
  </si>
  <si>
    <t>Penerimaan Penjualan Aset...</t>
  </si>
  <si>
    <t>Penambahan Modal</t>
  </si>
  <si>
    <t>Pembayaran Dividen</t>
  </si>
  <si>
    <t>Penerimaan Setoran Modal ...</t>
  </si>
  <si>
    <t>Penerimaan Setoran Agio S...</t>
  </si>
  <si>
    <t>Cerukan</t>
  </si>
  <si>
    <t>Pembayaran Pinjaman Ke Pi...</t>
  </si>
  <si>
    <t>Kas Dan Bank Awal Periode Ent...</t>
  </si>
  <si>
    <t>Key Stats</t>
  </si>
  <si>
    <t>Revenue</t>
  </si>
  <si>
    <t>Revenue - Div (TTM)</t>
  </si>
  <si>
    <t>Revenue - Payout Ratio</t>
  </si>
  <si>
    <t>Revenue - Div Yield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</si>
  <si>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</si>
  <si>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</si>
  <si>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</si>
  <si>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</si>
  <si>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</si>
  <si>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</si>
  <si>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</si>
  <si>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</si>
  <si>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</si>
  <si>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</si>
  <si>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</si>
  <si>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</si>
  <si>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</si>
  <si>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</si>
  <si>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</si>
  <si>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</si>
  <si>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</si>
  <si>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</si>
  <si>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</si>
  <si>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</si>
  <si>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Total Liabilities/Equity (Quarter)</t>
  </si>
  <si>
    <t>Financial Leverage (Quarter)</t>
  </si>
  <si>
    <t>Interest Coverage (TTM)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</si>
  <si>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</si>
  <si>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</si>
  <si>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</si>
  <si>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</si>
  <si>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</si>
  <si>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</si>
  <si>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</si>
  <si>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</si>
  <si>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</si>
  <si>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</si>
  <si>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</si>
  <si>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</si>
  <si>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</si>
  <si>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</si>
  <si>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</si>
  <si>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</si>
  <si>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</si>
  <si>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</si>
  <si>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</si>
  <si>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</si>
  <si>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</si>
  <si>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Dividend</t>
  </si>
  <si>
    <t>Dividend (TTM)</t>
  </si>
  <si>
    <t>Payout Ratio</t>
  </si>
  <si>
    <t>Dividend Yield</t>
  </si>
  <si>
    <t>Latest Dividend Ex-Date</t>
  </si>
  <si>
    <t>26 Jun 26</t>
  </si>
  <si>
    <t>Piotroski F-Score</t>
  </si>
  <si>
    <t>Relative Strength Rating</t>
  </si>
  <si>
    <t>Rank (Market Cap)</t>
  </si>
  <si>
    <t>Rank (Current PE Ratio TTM)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</si>
  <si>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</si>
  <si>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</si>
  <si>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</si>
  <si>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</si>
  <si>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</si>
  <si>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</si>
  <si>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</si>
  <si>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</si>
  <si>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</si>
  <si>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</si>
  <si>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</si>
  <si>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</si>
  <si>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</si>
  <si>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</si>
  <si>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</si>
  <si>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</si>
  <si>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NEST</t>
  </si>
  <si>
    <t>XIDX:NEST</t>
  </si>
  <si>
    <t>Utang Pemegang Saham</t>
  </si>
  <si>
    <t>Pembayaran Biaya Keuangan</t>
  </si>
  <si>
    <t>Pembayaran Untuk Beban Pe...</t>
  </si>
  <si>
    <t>Penerimaan Dividen Dari I...</t>
  </si>
  <si>
    <t>Uang Muka Pembelian Aset</t>
  </si>
  <si>
    <t>Penerimaan Dari Penjualan...</t>
  </si>
  <si>
    <t>Perolehan Investasi Saham</t>
  </si>
  <si>
    <t>Penempatan Investasi Reks...</t>
  </si>
  <si>
    <t>Penerimaan Tambahan Modal...</t>
  </si>
  <si>
    <t>PTMR</t>
  </si>
  <si>
    <t>XIDX:PTMR</t>
  </si>
  <si>
    <t>Utang Pembelian Aset ...</t>
  </si>
  <si>
    <t>Penerimaan Lain-Lain</t>
  </si>
  <si>
    <t>Pembayaran Beban Operasi</t>
  </si>
  <si>
    <t>Pembayaran Kas Kepada Kar...</t>
  </si>
  <si>
    <t>Pembayaran Beban-Beban</t>
  </si>
  <si>
    <t>Investasi Saham</t>
  </si>
  <si>
    <t>Penambahan Utang Sewa Pem...</t>
  </si>
  <si>
    <t>Penambahan Utang Lain-Lai...</t>
  </si>
  <si>
    <t>Pembayaran Utang Lain-Lai...</t>
  </si>
  <si>
    <t>Penerimaan Utang Lain-Lai...</t>
  </si>
  <si>
    <t>Penerimaan Piutang Lain-L...</t>
  </si>
  <si>
    <t>Pembayaran Utang Pemegang...</t>
  </si>
  <si>
    <t>Penambahan Setoran Saham</t>
  </si>
  <si>
    <t>Penerimaan Dari Penerbita...</t>
  </si>
  <si>
    <t>Penerimaan Dari Lembaga P...</t>
  </si>
  <si>
    <t>Total Penerimaan Utang ...</t>
  </si>
  <si>
    <t>Pembayaran Utang Bank Ja...</t>
  </si>
  <si>
    <t>Total Pembayaran Utang ...</t>
  </si>
  <si>
    <t>Penambahan Modal Dividen ...</t>
  </si>
  <si>
    <t>Penempatan Deposito Jamin...</t>
  </si>
  <si>
    <t>Penerimaan Neto Penawaran...</t>
  </si>
  <si>
    <t>Tambahan Setoran Modal</t>
  </si>
  <si>
    <t>VERN</t>
  </si>
  <si>
    <t>XIDX:VERN</t>
  </si>
  <si>
    <t>Utang Pembiayaan</t>
  </si>
  <si>
    <t>Pembayaran Kepada Pemasok...</t>
  </si>
  <si>
    <t>Penempatan Investasi Pada...</t>
  </si>
  <si>
    <t>Setoran Modal Dari Penawa...</t>
  </si>
  <si>
    <t>Penerimaan Agio Saham Seh...</t>
  </si>
  <si>
    <t>DAAZ</t>
  </si>
  <si>
    <t>XIDX:DAAZ</t>
  </si>
  <si>
    <t>Goodwill</t>
  </si>
  <si>
    <t>Utang Obligasi</t>
  </si>
  <si>
    <t>Utang Pihak Berelasi</t>
  </si>
  <si>
    <t>...</t>
  </si>
  <si>
    <t>Total Utang Lai...</t>
  </si>
  <si>
    <t>Total Utang Bank</t>
  </si>
  <si>
    <t>Total Utang Obligas...</t>
  </si>
  <si>
    <t>Uang Muka Pembelian Aset ...</t>
  </si>
  <si>
    <t>Penambahan Investasi</t>
  </si>
  <si>
    <t>Penerimaan Dari Pelepasan...</t>
  </si>
  <si>
    <t>Penerimaan Utang Pihak B...</t>
  </si>
  <si>
    <t>Pembayaran Piutang Pihak ...</t>
  </si>
  <si>
    <t>Pembayaran Utang Pihak B...</t>
  </si>
  <si>
    <t>Penerimaan Obligasi</t>
  </si>
  <si>
    <t>Penerimaan Dana Hasil Pen...</t>
  </si>
  <si>
    <t>BOAT</t>
  </si>
  <si>
    <t>XIDX:BOAT</t>
  </si>
  <si>
    <t>Pembayaran Kas Untuk Akti...</t>
  </si>
  <si>
    <t>Pembayaran Imbalan Kerja ...</t>
  </si>
  <si>
    <t>Pembayaran Uang Muka Untu...</t>
  </si>
  <si>
    <t>Penyertaan Pada Saham</t>
  </si>
  <si>
    <t>Penerimaan Dari Pinjaman ...</t>
  </si>
  <si>
    <t>Jangka Panjang</t>
  </si>
  <si>
    <t>Jangka Pendek</t>
  </si>
  <si>
    <t>Total Penerimaan Dari P...</t>
  </si>
  <si>
    <t>Total Pembayaran Pinjam...</t>
  </si>
  <si>
    <t>Pembayaran Beban Bunga Da...</t>
  </si>
  <si>
    <t>NAIK</t>
  </si>
  <si>
    <t>XIDX:NAIK</t>
  </si>
  <si>
    <t>Tagihan Bruto Kepada Pem...</t>
  </si>
  <si>
    <t>Pembayaran Beban-Beban Us...</t>
  </si>
  <si>
    <t>Beban Lain-Lain</t>
  </si>
  <si>
    <t>Penempatan Aset Tidak Lan...</t>
  </si>
  <si>
    <t>Penempatan Piutang Lain-L...</t>
  </si>
  <si>
    <t>Pencairan Uang Jaminan At...</t>
  </si>
  <si>
    <t>Penambahan Utang Pembiaya...</t>
  </si>
  <si>
    <t>Penerimaan Dari Pelaksana...</t>
  </si>
  <si>
    <t>Piutang Dari Pihak Berela...</t>
  </si>
  <si>
    <t>Total Piutang Dari Piha...</t>
  </si>
  <si>
    <t>Penerimaan Dari Setoran M...</t>
  </si>
  <si>
    <t>AADI</t>
  </si>
  <si>
    <t>XIDX:AADI</t>
  </si>
  <si>
    <t>Properti Pertambangan</t>
  </si>
  <si>
    <t>Total Utang Pajak</t>
  </si>
  <si>
    <t>Utang Royalti</t>
  </si>
  <si>
    <t>Utang Sewa Pembia...</t>
  </si>
  <si>
    <t>Senior Notes</t>
  </si>
  <si>
    <t>Utang Dari Pihak Keti...</t>
  </si>
  <si>
    <t>Utang Jangka Panjang ...</t>
  </si>
  <si>
    <t>Pembayaran Royalti</t>
  </si>
  <si>
    <t>Penerimaan Restitusi Paja...</t>
  </si>
  <si>
    <t>Penerimaan Pengembalian P...</t>
  </si>
  <si>
    <t>Pembayaran Pnbp Dan Penda...</t>
  </si>
  <si>
    <t>Pembayaran Bunga Dan Beba...</t>
  </si>
  <si>
    <t>Penerimaan/(Pembayaran) L...</t>
  </si>
  <si>
    <t>Penerimaan Kas Dari Dives...</t>
  </si>
  <si>
    <t>Penerimaan Pembayaran Kem...</t>
  </si>
  <si>
    <t>Penerimaan Hasil Penjuala...</t>
  </si>
  <si>
    <t>Penerimaan Pencairan Depo...</t>
  </si>
  <si>
    <t>Penerimaan Uang Muka Atas...</t>
  </si>
  <si>
    <t>Pembelian Investasi Lain-...</t>
  </si>
  <si>
    <t>Pemberian Pinjaman Pihak ...</t>
  </si>
  <si>
    <t>Penambahan Properti Perta...</t>
  </si>
  <si>
    <t>Penempatan Deposito Berja...</t>
  </si>
  <si>
    <t>Pembayaran Atas Aset Tida...</t>
  </si>
  <si>
    <t>Akuisisi Entitas Sepengen...</t>
  </si>
  <si>
    <t>Pembayaran Atas Penambaha...</t>
  </si>
  <si>
    <t>Pembelian Senior Notes</t>
  </si>
  <si>
    <t>Penerimaan Dari Piutang L...</t>
  </si>
  <si>
    <t>Pembayaran Divivden Kepad...</t>
  </si>
  <si>
    <t>Pembayaran Senior Notes</t>
  </si>
  <si>
    <t>Pembayaran Pinjaman Dari ...</t>
  </si>
  <si>
    <t>Pembayaran Utang Sewa Pem...</t>
  </si>
  <si>
    <t>Pembayaran Biaya Transaks...</t>
  </si>
  <si>
    <t>Penerimaan Pinjaman Dari ...</t>
  </si>
  <si>
    <t>Penerimaan Dari Kepenting...</t>
  </si>
  <si>
    <t>Akuisisi Kepentingan Pada...</t>
  </si>
  <si>
    <t>Penerimaan Pembayaran Yan...</t>
  </si>
  <si>
    <t>Penerimaan Atas Penerbita...</t>
  </si>
  <si>
    <t>MDIY</t>
  </si>
  <si>
    <t>XIDX:MDIY</t>
  </si>
  <si>
    <t>Piutang Pihak Berelasi</t>
  </si>
  <si>
    <t>Penerimaan Atas Lainnya</t>
  </si>
  <si>
    <t>Pembayaran Atas Lainnya</t>
  </si>
  <si>
    <t>Penerimaan Atas Penghasil...</t>
  </si>
  <si>
    <t>Pembayaran Atas Biaya Keu...</t>
  </si>
  <si>
    <t>Investasi Pada Entitas As...</t>
  </si>
  <si>
    <t>Akuisisi Entitas Anak Den...</t>
  </si>
  <si>
    <t>Pembayaran Atas Pinjaman ...</t>
  </si>
  <si>
    <t>Penerimaan Pinjaman Pemeg...</t>
  </si>
  <si>
    <t>Pembayaran Pinjaman Pemeg...</t>
  </si>
  <si>
    <t>Penerimaan Transaksi Piha...</t>
  </si>
  <si>
    <t>Pembayaran Transaksi Piha...</t>
  </si>
  <si>
    <t>Pembayaran Dividen Untuk ...</t>
  </si>
  <si>
    <t>Pembayaran Atas Dividen</t>
  </si>
  <si>
    <t>Pembayaran Atas Sewa</t>
  </si>
  <si>
    <t>KSIX</t>
  </si>
  <si>
    <t>XIDX:KSIX</t>
  </si>
  <si>
    <t>Tanah Untuk Dikembangkan</t>
  </si>
  <si>
    <t>Pembayaran Untuk</t>
  </si>
  <si>
    <t>Pembayaran Pajak Final</t>
  </si>
  <si>
    <t>Pajak Penghasilan</t>
  </si>
  <si>
    <t>Total Pembayaran Untuk</t>
  </si>
  <si>
    <t>Penerimaan Dividen Dari:</t>
  </si>
  <si>
    <t>Entitas Asosiasi</t>
  </si>
  <si>
    <t>Investasi Lainnya</t>
  </si>
  <si>
    <t>Total Penerimaan Divide...</t>
  </si>
  <si>
    <t>Penerimaan Penghasilan Bu...</t>
  </si>
  <si>
    <t>Hasil Penjualan Aset Keua...</t>
  </si>
  <si>
    <t>Hasil Penjualan Investasi...</t>
  </si>
  <si>
    <t>Pembayaran Uang Muka Pemb...</t>
  </si>
  <si>
    <t>Pembayaran Uang Muka Inve...</t>
  </si>
  <si>
    <t>Perolehan Tanah Untuk Pen...</t>
  </si>
  <si>
    <t>Pengembalian Uang Muka In...</t>
  </si>
  <si>
    <t>Penambahan Uang Muka Inve...</t>
  </si>
  <si>
    <t>Pembayaran Dividen Oleh:</t>
  </si>
  <si>
    <t>Perusahaan</t>
  </si>
  <si>
    <t>Entitas Anak Kepada Peme...</t>
  </si>
  <si>
    <t>Total Pembayaran Divide...</t>
  </si>
  <si>
    <t>Penerbitan Saham Biasa</t>
  </si>
  <si>
    <t>Pengembalian Pokok Kerja ...</t>
  </si>
  <si>
    <t>Pembayaran Bagi Hasil Ker...</t>
  </si>
  <si>
    <t>Pembayaran Beban Bunga</t>
  </si>
  <si>
    <t>Penerimaan Pokok Kerja Sa...</t>
  </si>
  <si>
    <t>Agio Saham</t>
  </si>
  <si>
    <t>Kas Dan Setara Kas Awal Periode...</t>
  </si>
  <si>
    <t>RATU</t>
  </si>
  <si>
    <t>XIDX:RATU</t>
  </si>
  <si>
    <t>Pembayaran Beban Umum Dan...</t>
  </si>
  <si>
    <t>Pembayaran Surat Ketetapa...</t>
  </si>
  <si>
    <t>Pembayaran Untuk Peroleha...</t>
  </si>
  <si>
    <t>Investasi Jk Pendek</t>
  </si>
  <si>
    <t>Investasi Jk Panjang</t>
  </si>
  <si>
    <t>Pembayaran Refundable Dep...</t>
  </si>
  <si>
    <t>Penempatan Kas Yang Dibat...</t>
  </si>
  <si>
    <t>Penempatan Deposito Yang ...</t>
  </si>
  <si>
    <t>Penerimaan Dividen</t>
  </si>
  <si>
    <t>Pembayaran Pemberian Piut...</t>
  </si>
  <si>
    <t>Penerimaan Dari Pembayara...</t>
  </si>
  <si>
    <t>Penerimaan Dana Penawaran...</t>
  </si>
  <si>
    <t>Pembayaran Emisi Saham</t>
  </si>
  <si>
    <t>Penerimaan (Pembayaran) P...</t>
  </si>
  <si>
    <t>Penerimaan (Pembayaran) U...</t>
  </si>
  <si>
    <t>Pemberian Piutang Pihak B...</t>
  </si>
  <si>
    <t>Pembayaran Dividen Tunai</t>
  </si>
  <si>
    <t>YOII</t>
  </si>
  <si>
    <t>XIDX:YOII</t>
  </si>
  <si>
    <t>Premi Bruto</t>
  </si>
  <si>
    <t>Premi Reasuransi</t>
  </si>
  <si>
    <t>Penurunan (Kenaikan) Prem...</t>
  </si>
  <si>
    <t>Reasuransi Dibayar</t>
  </si>
  <si>
    <t>Pendapatan Komisi</t>
  </si>
  <si>
    <t>Beban Komisi</t>
  </si>
  <si>
    <t>Klaim Bruto</t>
  </si>
  <si>
    <t>Klaim Reasuransi</t>
  </si>
  <si>
    <t>Hasil Investasi</t>
  </si>
  <si>
    <t>Total Kas Dan Setara Ka...</t>
  </si>
  <si>
    <t>Piutang Premi</t>
  </si>
  <si>
    <t>Total Piutang Premi</t>
  </si>
  <si>
    <t>Piutang Reasuransi</t>
  </si>
  <si>
    <t>Total Piutang Reasurans...</t>
  </si>
  <si>
    <t>Aset Reasuransi</t>
  </si>
  <si>
    <t>Total Deposito Berjang...</t>
  </si>
  <si>
    <t>Total Aset Tetap</t>
  </si>
  <si>
    <t>Utang Klaim</t>
  </si>
  <si>
    <t>Total Utang Klaim</t>
  </si>
  <si>
    <t>Utang Reasuransi</t>
  </si>
  <si>
    <t>Liabilitas Keuangan Lain...</t>
  </si>
  <si>
    <t>Total Premi Yang Be...</t>
  </si>
  <si>
    <t>Liabilitas Pajak Tangguh...</t>
  </si>
  <si>
    <t>Laba Bersih (Rugi)</t>
  </si>
  <si>
    <t>Penambahan (Pengurangan) ...</t>
  </si>
  <si>
    <t>Amortisasi Marjin Jasa Ko...</t>
  </si>
  <si>
    <t>Depresiasi, Amortisasi &amp; ...</t>
  </si>
  <si>
    <t>Keuntungan (Kerugian) Yan...</t>
  </si>
  <si>
    <t>Aset (Kewajiban) Pajak Ta...</t>
  </si>
  <si>
    <t>Pendapatan (Beban) Non Ka...</t>
  </si>
  <si>
    <t>Penerimaan Premi</t>
  </si>
  <si>
    <t>Penerimaan Klaim Reasuran...</t>
  </si>
  <si>
    <t>Pembayaran Premi Reasuran...</t>
  </si>
  <si>
    <t>Pembayaran Klaim</t>
  </si>
  <si>
    <t>Pembayaran Komisi Dan Pot...</t>
  </si>
  <si>
    <t>Penerimaan Bunga Rekening...</t>
  </si>
  <si>
    <t>Pembayaran Lain-Lain, Net...</t>
  </si>
  <si>
    <t>Pencairan Deposito Berjan...</t>
  </si>
  <si>
    <t>Penjualan Obligasi</t>
  </si>
  <si>
    <t>Penerimaan Bunga Deposito</t>
  </si>
  <si>
    <t>Penerimaan Hasil Investas...</t>
  </si>
  <si>
    <t>Penerimaan Bunga Obligasi</t>
  </si>
  <si>
    <t>Penempatan Investasi Dala...</t>
  </si>
  <si>
    <t>Pembelian Obligasi</t>
  </si>
  <si>
    <t>Pelepasan (Perolehan) Dar...</t>
  </si>
  <si>
    <t>Penambahan Properti Inves...</t>
  </si>
  <si>
    <t>Lain-Lain</t>
  </si>
  <si>
    <t>Peningkatan Liabilitas Ke...</t>
  </si>
  <si>
    <t>Arus Kas Masuk (Keluar) L...</t>
  </si>
  <si>
    <t>HGII</t>
  </si>
  <si>
    <t>XIDX:HGII</t>
  </si>
  <si>
    <t>Pinjaman Jangka Pende...</t>
  </si>
  <si>
    <t>Utang Murabahah Jangk...</t>
  </si>
  <si>
    <t>Investasi Jangka Panj...</t>
  </si>
  <si>
    <t>Penerimaan Kas Dari Lain-...</t>
  </si>
  <si>
    <t>Pembayaran Kas Kepada</t>
  </si>
  <si>
    <t>Kontraktor Dan Pemasok</t>
  </si>
  <si>
    <t>Operasional</t>
  </si>
  <si>
    <t>Total Pembayaran Kas Ke...</t>
  </si>
  <si>
    <t>Pembayaran Pinjaman Bank ...</t>
  </si>
  <si>
    <t>Pembayaran Dividen Entita...</t>
  </si>
  <si>
    <t>BRRC</t>
  </si>
  <si>
    <t>XIDX:BRRC</t>
  </si>
  <si>
    <t>Pembayaran Biaya Emisi</t>
  </si>
  <si>
    <t>DGWG</t>
  </si>
  <si>
    <t>XIDX:DGWG</t>
  </si>
  <si>
    <t>Properti Investasi</t>
  </si>
  <si>
    <t>Total Pinjaman Jang...</t>
  </si>
  <si>
    <t>Utang Bank Jangka Pan...</t>
  </si>
  <si>
    <t>Pinjaman Jangka Panja...</t>
  </si>
  <si>
    <t>Penerimaan Aktivitas Oper...</t>
  </si>
  <si>
    <t>Pembelian Properti Inves...</t>
  </si>
  <si>
    <t>Penerimaan Kas Dari Akuis...</t>
  </si>
  <si>
    <t>Pembayaran Untuk Akuisisi...</t>
  </si>
  <si>
    <t>Pembelian Aset Lain</t>
  </si>
  <si>
    <t>Pembayaran Utang Pihak K...</t>
  </si>
  <si>
    <t>Penerimaan Dari Uang Muka...</t>
  </si>
  <si>
    <t>Pembayaran Utang Sewa</t>
  </si>
  <si>
    <t>Net Income</t>
  </si>
  <si>
    <t>Net Income - Div (TTM)</t>
  </si>
  <si>
    <t>Net Income - Div Yield</t>
  </si>
  <si>
    <t>EPS - Payout Ratio</t>
  </si>
  <si>
    <t>EPS - Div Yield</t>
  </si>
  <si>
    <t>Debt to Equity Ratio (Quarter)</t>
  </si>
  <si>
    <t>LT Debt/Equity (Quarter)</t>
  </si>
  <si>
    <t>Total Debt/Total Assets (Quarter)</t>
  </si>
  <si>
    <t>23 Jun 26</t>
  </si>
  <si>
    <t>CBDK</t>
  </si>
  <si>
    <t>XIDX:CBDK</t>
  </si>
  <si>
    <t>Pembayaran Kas Lainnya Un...</t>
  </si>
  <si>
    <t>Penerimaan (Pengeluaran) ...</t>
  </si>
  <si>
    <t>Penerimaan Bunga Dari Piu...</t>
  </si>
  <si>
    <t>Penambahan Piutang Lain-L...</t>
  </si>
  <si>
    <t>Perolehan Properti Invest...</t>
  </si>
  <si>
    <t>Perolehan Aset Lain-Lain</t>
  </si>
  <si>
    <t>Pembayaran Uang Muka Pero...</t>
  </si>
  <si>
    <t>Perolehan Investasi Lain-...</t>
  </si>
  <si>
    <t>Penjualan Investasi Lain-...</t>
  </si>
  <si>
    <t>Penambahan Investasi Dala...</t>
  </si>
  <si>
    <t>Pembayaran Bunga Pinjaman...</t>
  </si>
  <si>
    <t>Uang Muka Setoran Modal D...</t>
  </si>
  <si>
    <t>Pembayaran Biaya Penerbit...</t>
  </si>
  <si>
    <t>Pembelian Kembali Saham</t>
  </si>
  <si>
    <t>Pembayaran Bunga Liabilit...</t>
  </si>
  <si>
    <t>Pembayaran Utang Obligasi</t>
  </si>
  <si>
    <t>Pembayaran Bunga Utang Ob...</t>
  </si>
  <si>
    <t>OBAT</t>
  </si>
  <si>
    <t>XIDX:OBAT</t>
  </si>
  <si>
    <t>Penambahan Aset Hak Guna</t>
  </si>
  <si>
    <t>Penambahan Deposito</t>
  </si>
  <si>
    <t>Pencairan Deposito</t>
  </si>
  <si>
    <t>Penempatan Reksadana</t>
  </si>
  <si>
    <t>Perubahan Kepemilikan Pad...</t>
  </si>
  <si>
    <t>Akuisisi Pada Entitas Ana...</t>
  </si>
  <si>
    <t>Penambahan Investasi Jang...</t>
  </si>
  <si>
    <t>Selisih Nilai Transaksi E...</t>
  </si>
  <si>
    <t>Penerimaan Pelaksanaan Wa...</t>
  </si>
  <si>
    <t>Reklasifikasi Dari Pelaks...</t>
  </si>
  <si>
    <t>Pembayaran Dividen Oleh E...</t>
  </si>
  <si>
    <t>Penambahan Aset Keuangan ...</t>
  </si>
  <si>
    <t>Biaya Emisi Saham</t>
  </si>
  <si>
    <t>MINE</t>
  </si>
  <si>
    <t>XIDX:MINE</t>
  </si>
  <si>
    <t>Pembayaran Pensiun</t>
  </si>
  <si>
    <t>Pembayaran Imbal Kerja</t>
  </si>
  <si>
    <t>Pembayaran Aset Program</t>
  </si>
  <si>
    <t>Pembayaran Piutang Lain-L...</t>
  </si>
  <si>
    <t>Kenaikan Piutang Lain-Lai...</t>
  </si>
  <si>
    <t>Pembayaran/Penerimaan Kas...</t>
  </si>
  <si>
    <t>Penurunan Utang Usaha Ata...</t>
  </si>
  <si>
    <t>Pembayaran Atas Utang Pem...</t>
  </si>
  <si>
    <t>Penerimaan Dari Utang Lai...</t>
  </si>
  <si>
    <t>KAQI</t>
  </si>
  <si>
    <t>XIDX:KAQI</t>
  </si>
  <si>
    <t>Pembayaran Uang Muka Sewa</t>
  </si>
  <si>
    <t>Perolehan Aset Hak-Guna</t>
  </si>
  <si>
    <t>Pembayaran Aset Lain-Lain</t>
  </si>
  <si>
    <t>Peningkatan Modal Disetor</t>
  </si>
  <si>
    <t>Pebayaran Dividen</t>
  </si>
  <si>
    <t>Pembayaran Biaya Emisi Di...</t>
  </si>
  <si>
    <t>Penambahan Dana Setoran M...</t>
  </si>
  <si>
    <t>Penerimaan Melalui Utang ...</t>
  </si>
  <si>
    <t>Kenaikan (Penurunan) Liab...</t>
  </si>
  <si>
    <t>Kenaikan Utang Lain-Lain ...</t>
  </si>
  <si>
    <t>YUPI</t>
  </si>
  <si>
    <t>XIDX:YUPI</t>
  </si>
  <si>
    <t>Penerimaan Dari Pendapata...</t>
  </si>
  <si>
    <t>Pengembalian Pajak Pengha...</t>
  </si>
  <si>
    <t>Pembayaran Untuk Pajak Pe...</t>
  </si>
  <si>
    <t>Penerimaan Dari Hasil Pen...</t>
  </si>
  <si>
    <t>Penambahan Aset Lancar La...</t>
  </si>
  <si>
    <t>Perolehan Aset Tak Berwuj...</t>
  </si>
  <si>
    <t>Penurunan Aset Keuangan L...</t>
  </si>
  <si>
    <t>Biaya Emisi Efek</t>
  </si>
  <si>
    <t>Penerbitan Saham Baru</t>
  </si>
  <si>
    <t>Penerimaan Dari Utang Ban...</t>
  </si>
  <si>
    <t>Penerimaan Atas Tambahan ...</t>
  </si>
  <si>
    <t>Pembayaran Atas Pengembal...</t>
  </si>
  <si>
    <t>Kas Dan Setara Kas Awal Tahun</t>
  </si>
  <si>
    <t>FORE</t>
  </si>
  <si>
    <t>XIDX:FORE</t>
  </si>
  <si>
    <t>Utang Jangka Panj...</t>
  </si>
  <si>
    <t>Penurunan Aset Tidak Lanc...</t>
  </si>
  <si>
    <t>Kenaikan Aset Tidak Lanca...</t>
  </si>
  <si>
    <t>Saldo Kas Yang Dikeluarka...</t>
  </si>
  <si>
    <t>Penurunan Piutang Dari Pi...</t>
  </si>
  <si>
    <t>Penurunan (Kenaikan) Dari...</t>
  </si>
  <si>
    <t>MDLA</t>
  </si>
  <si>
    <t>XIDX:MDLA</t>
  </si>
  <si>
    <t>Kegiatan Operasi Lainnya</t>
  </si>
  <si>
    <t>Pencairan (Penempatan) De...</t>
  </si>
  <si>
    <t>Perolehan Investasi Jangk...</t>
  </si>
  <si>
    <t>Akuisisi Kepemilikan Bisn...</t>
  </si>
  <si>
    <t>Penerimaan Dari Penebusan...</t>
  </si>
  <si>
    <t>Dividen Tunai Kepada Peme...</t>
  </si>
  <si>
    <t>Pembayaran Dividen Kas Ke...</t>
  </si>
  <si>
    <t>DKHH</t>
  </si>
  <si>
    <t>XIDX:DKHH</t>
  </si>
  <si>
    <t>Dana Syirkah Temporer</t>
  </si>
  <si>
    <t>Penerimaan Kas Lainnya</t>
  </si>
  <si>
    <t>Pembayaran Bangunan Dalam...</t>
  </si>
  <si>
    <t>Pembayaran Uang Muka Aset...</t>
  </si>
  <si>
    <t>Penambahan Dana Syirkah T...</t>
  </si>
  <si>
    <t>Penerbitan Waran</t>
  </si>
  <si>
    <t>Pembayaran Dana Syirkah T...</t>
  </si>
  <si>
    <t>Penerimaan Utang Sewa Pem...</t>
  </si>
  <si>
    <t>Pembayaran Kas Yang Dibat...</t>
  </si>
  <si>
    <t>ASPR</t>
  </si>
  <si>
    <t>XIDX:ASPR</t>
  </si>
  <si>
    <t>Hak Minoritas</t>
  </si>
  <si>
    <t>Pendapatan Bunga</t>
  </si>
  <si>
    <t>Pelepasan (Penambahan) As...</t>
  </si>
  <si>
    <t>Pendapatan Sewa</t>
  </si>
  <si>
    <t>Pendapatan Reksadana</t>
  </si>
  <si>
    <t>Penambahan Aset Takberwuj...</t>
  </si>
  <si>
    <t>Penambahan Setoran Modal</t>
  </si>
  <si>
    <t>Penambahan Utang Bank</t>
  </si>
  <si>
    <t>Penambahan Utang Lembaga ...</t>
  </si>
  <si>
    <t>Pembayaran Utang Lembaga ...</t>
  </si>
  <si>
    <t>Pembayaran Liabilitis Sew...</t>
  </si>
  <si>
    <t>PSAT</t>
  </si>
  <si>
    <t>XIDX:PSAT</t>
  </si>
  <si>
    <t>Penerimaan Bunga Bank</t>
  </si>
  <si>
    <t>Pembayaran Untuk Piutang ...</t>
  </si>
  <si>
    <t>Pembayaran Untuk Utang La...</t>
  </si>
  <si>
    <t>Pembayaran Untuk Utang Ba...</t>
  </si>
  <si>
    <t>Pembayaran Dividen Non-Pe...</t>
  </si>
  <si>
    <t>Penurunan Bersih Kas Dan Setara...</t>
  </si>
  <si>
    <t>COIN</t>
  </si>
  <si>
    <t>XIDX:COIN</t>
  </si>
  <si>
    <t>Beban Umum Dan Administr...</t>
  </si>
  <si>
    <t>Penerimaan Jasa Giro</t>
  </si>
  <si>
    <t>Penempatan Investasi Saha...</t>
  </si>
  <si>
    <t>Pengembalian Piutang Piha...</t>
  </si>
  <si>
    <t>Pengembalian Piutang Lain...</t>
  </si>
  <si>
    <t>Penempatan Deposito Dibat...</t>
  </si>
  <si>
    <t>Pencairan Deposito Dibata...</t>
  </si>
  <si>
    <t>Penerimaan Modal Disetor</t>
  </si>
  <si>
    <t>Pengembalian Uang Muka Se...</t>
  </si>
  <si>
    <t>Penerimaan Modal Dari Non...</t>
  </si>
  <si>
    <t>Penempatan Pinjaman Kepad...</t>
  </si>
  <si>
    <t>Penerimaan Dari Pemegang ...</t>
  </si>
  <si>
    <t>Pembayaran Kepada Pemegan...</t>
  </si>
  <si>
    <t>CDIA</t>
  </si>
  <si>
    <t>XIDX:CDIA</t>
  </si>
  <si>
    <t>Pembayaran Kas Kepada Dir...</t>
  </si>
  <si>
    <t>Penerimaan Atas Tagihan P...</t>
  </si>
  <si>
    <t>Penempatan Pada Deposito ...</t>
  </si>
  <si>
    <t>Penempatan Pada Aset Keua...</t>
  </si>
  <si>
    <t>Penempatan Pada Investasi...</t>
  </si>
  <si>
    <t>Penerimaan Atas Investasi...</t>
  </si>
  <si>
    <t>Penerimaan Atas Penjualan...</t>
  </si>
  <si>
    <t>Akuisisi Entitas Asosiasi</t>
  </si>
  <si>
    <t>Pembayaran Untuk Kepemili...</t>
  </si>
  <si>
    <t>Penerimaan Atas Pelunasan...</t>
  </si>
  <si>
    <t>Pembayaran Biaya Peroleha...</t>
  </si>
  <si>
    <t>Pembayaran Saham Diperole...</t>
  </si>
  <si>
    <t>Penerimaan Atas Modal Dis...</t>
  </si>
  <si>
    <t>Penerimaan Atas Penambaha...</t>
  </si>
  <si>
    <t>01 Oct 26</t>
  </si>
  <si>
    <t>BLOG</t>
  </si>
  <si>
    <t>XIDX:BLOG</t>
  </si>
  <si>
    <t>Pembayaran Liabilitas Imb...</t>
  </si>
  <si>
    <t>Penambahan Uang Jaminan</t>
  </si>
  <si>
    <t>Pengembalian Uang Jaminan</t>
  </si>
  <si>
    <t>Penambahan Aset Tetap</t>
  </si>
  <si>
    <t>Penambahan Aset Hak-Guna</t>
  </si>
  <si>
    <t>Penerimaan Atas Setoran M...</t>
  </si>
  <si>
    <t>MERI</t>
  </si>
  <si>
    <t>XIDX:MERI</t>
  </si>
  <si>
    <t>Penerimaan Lainnya</t>
  </si>
  <si>
    <t>Pembayaran Ke Pihak Berel...</t>
  </si>
  <si>
    <t>Pembelian Aset Tetap</t>
  </si>
  <si>
    <t>Hasil Dari Penerbitan Mod...</t>
  </si>
  <si>
    <t>Setoran Modal Dari Kepent...</t>
  </si>
  <si>
    <t>Tambahan Modal Disetor Ke...</t>
  </si>
  <si>
    <t>Dividen Tunai</t>
  </si>
  <si>
    <t>Pembayaran Dividen Tunai ...</t>
  </si>
  <si>
    <t>CHEK</t>
  </si>
  <si>
    <t>XIDX:CHEK</t>
  </si>
  <si>
    <t>Pembayaran Kas Ke Pemasok</t>
  </si>
  <si>
    <t>Pembayaran Kepada Pihak K...</t>
  </si>
  <si>
    <t>Pembayaran Kas Ke Karyawa...</t>
  </si>
  <si>
    <t>Pembayaran Untuk Pajak</t>
  </si>
  <si>
    <t>Uang Muka Pembelian</t>
  </si>
  <si>
    <t>Aset Hak-Guna</t>
  </si>
  <si>
    <t>Investasi</t>
  </si>
  <si>
    <t>Akuisisi Saham Treasuri</t>
  </si>
  <si>
    <t>Pembayaran Kembali Atas U...</t>
  </si>
  <si>
    <t>Pembayaran Pembiayaan Kon...</t>
  </si>
  <si>
    <t>Ditambah :</t>
  </si>
  <si>
    <t>Saldo Awal Tahun Kas Dan Setara...</t>
  </si>
  <si>
    <t>Dikurangi Saldo Akhir Periode ...</t>
  </si>
  <si>
    <t>PMUI</t>
  </si>
  <si>
    <t>XIDX:PMUI</t>
  </si>
  <si>
    <t>Pembayaran Kas Untuk Beba...</t>
  </si>
  <si>
    <t>Pembayaran Biaya Keuangan...</t>
  </si>
  <si>
    <t>Penambahan Investasi Pada...</t>
  </si>
  <si>
    <t>Divestasi Entitas Anak</t>
  </si>
  <si>
    <t>Penerimaan Penawaran Saha...</t>
  </si>
  <si>
    <t>Deposito</t>
  </si>
  <si>
    <t>Penurunan Setoran Modal E...</t>
  </si>
  <si>
    <t>Penerimaan Utang Bank Pen...</t>
  </si>
  <si>
    <t>Penerimaan Piutang Berela...</t>
  </si>
  <si>
    <t>Investasi Saham Pada Enti...</t>
  </si>
  <si>
    <t>Penerimaan Investasi Dari...</t>
  </si>
  <si>
    <t>Tambahan Modal Disetor En...</t>
  </si>
  <si>
    <t>Pembayaran Utang Entitas ...</t>
  </si>
  <si>
    <t>Efek Akuisi Entitas Anak</t>
  </si>
  <si>
    <t>EMAS</t>
  </si>
  <si>
    <t>XIDX:EMAS</t>
  </si>
  <si>
    <t>Penerimaan Dari Jasa Giro</t>
  </si>
  <si>
    <t>Penambahan Aset Explorasi...</t>
  </si>
  <si>
    <t>Pinjaman Ke Pihak Berelas...</t>
  </si>
  <si>
    <t>Penerimaan Dari Jual Dan ...</t>
  </si>
  <si>
    <t>Penerimaan Dari Sewa Pemb...</t>
  </si>
  <si>
    <t>Pembayaran Dari Utang Ban...</t>
  </si>
  <si>
    <t>Pembayaran Biaya Pinjaman</t>
  </si>
  <si>
    <t>Pembayaran Atas Saham Tre...</t>
  </si>
  <si>
    <t>PJHB</t>
  </si>
  <si>
    <t>XIDX:PJHB</t>
  </si>
  <si>
    <t>Q2 2025</t>
  </si>
  <si>
    <t>Pembayaran Kas Untuk Oper...</t>
  </si>
  <si>
    <t>Perolehan Aset Dalam Peny...</t>
  </si>
  <si>
    <t>Uang Muka Aset Tetap</t>
  </si>
  <si>
    <t>Investasi Kepada Entitas ...</t>
  </si>
  <si>
    <t>RLCO</t>
  </si>
  <si>
    <t>XIDX:RLCO</t>
  </si>
  <si>
    <t>Utang Dari Pihak Bere...</t>
  </si>
  <si>
    <t>Pengurangan (Penambahan) ...</t>
  </si>
  <si>
    <t>Penambahan Utang Bank Jan...</t>
  </si>
  <si>
    <t>Penawaran Umum Perdana Sa...</t>
  </si>
  <si>
    <t>Setoran Modal Entitas I...</t>
  </si>
  <si>
    <t>Setoran Modal Entitas A...</t>
  </si>
  <si>
    <t>SUPA</t>
  </si>
  <si>
    <t>XIDX:SUPA</t>
  </si>
  <si>
    <t>Provisi Dan Komisi Kredit</t>
  </si>
  <si>
    <t>Beban Bunga</t>
  </si>
  <si>
    <t>Beban Provisi Dan Komisi</t>
  </si>
  <si>
    <t>Total Beban Pokok Penjualan...</t>
  </si>
  <si>
    <t>Pendapatan Operasional La...</t>
  </si>
  <si>
    <t>Provisi Dan Komisi Lainn...</t>
  </si>
  <si>
    <t>Keuntungan Transaksi Mat...</t>
  </si>
  <si>
    <t>Keuntungan (Rugi) Atas T...</t>
  </si>
  <si>
    <t>Kenaikan Nilai Wajar Ase...</t>
  </si>
  <si>
    <t>Keuntungan Dari Penjuala...</t>
  </si>
  <si>
    <t>Keuntungan Dari Perubaha...</t>
  </si>
  <si>
    <t>Total Pendapatan Operas...</t>
  </si>
  <si>
    <t>Beban Operasional Lainnya</t>
  </si>
  <si>
    <t>Beban Penyisihan Kerugia...</t>
  </si>
  <si>
    <t>Beban Tenaga Kerja</t>
  </si>
  <si>
    <t>Penurunan Nilai Wajar As...</t>
  </si>
  <si>
    <t>Total Beban Operasional...</t>
  </si>
  <si>
    <t>Giro Pada Bank Indonesia</t>
  </si>
  <si>
    <t>Penempatan Pada Bank Indo...</t>
  </si>
  <si>
    <t>Total Penempatan Pada B...</t>
  </si>
  <si>
    <t>Obligasi Pemerintah</t>
  </si>
  <si>
    <t>Pinjaman Yang Diberikan</t>
  </si>
  <si>
    <t>Total Pinjaman Yang Dib...</t>
  </si>
  <si>
    <t>Piutang Pembiayaan Konsum...</t>
  </si>
  <si>
    <t>Liabilitas Segera</t>
  </si>
  <si>
    <t>Simpanan Nasabah</t>
  </si>
  <si>
    <t>Total Simpanan Nasabah</t>
  </si>
  <si>
    <t>Liabilitas Bank Lain</t>
  </si>
  <si>
    <t>Simpanan Dari Bank Lain</t>
  </si>
  <si>
    <t>Liabilitas Akseptasi</t>
  </si>
  <si>
    <t>Surat Berharga Yang Dite...</t>
  </si>
  <si>
    <t>Pinjaman Yang Diterima</t>
  </si>
  <si>
    <t>Obligasi Subordinasi</t>
  </si>
  <si>
    <t>Penerimaan Kembali Kredit...</t>
  </si>
  <si>
    <t>Pembayaran Beban Bunga, P...</t>
  </si>
  <si>
    <t>Pembayaran Imbalan Pasca-...</t>
  </si>
  <si>
    <t>(Beban) Pendapatan Dari T...</t>
  </si>
  <si>
    <t>Pembayaran Gaji Dan Kompe...</t>
  </si>
  <si>
    <t>Pembayaran Pesangon Karya...</t>
  </si>
  <si>
    <t>Pendapatan Non-Operasiona...</t>
  </si>
  <si>
    <t>Pembayaran Tantiem Dewan ...</t>
  </si>
  <si>
    <t>Kenaikan/Penurunan Lainny...</t>
  </si>
  <si>
    <t>Penempatan Pada Bank Ind...</t>
  </si>
  <si>
    <t>Surat-Surat Berharga Unt...</t>
  </si>
  <si>
    <t>Obligasi Pemerintah Untu...</t>
  </si>
  <si>
    <t>Aset Keuangan Untuk Dipe...</t>
  </si>
  <si>
    <t>Tagihan Akseptasi</t>
  </si>
  <si>
    <t>Wesel Tagih</t>
  </si>
  <si>
    <t>Efek-Efek Yang Dibeli De...</t>
  </si>
  <si>
    <t>Kredit Yang Diberikan</t>
  </si>
  <si>
    <t>Piutang Pembiayaan Konsu...</t>
  </si>
  <si>
    <t>Investasi Sewa Pembiayaa...</t>
  </si>
  <si>
    <t>Pembiayaan Syariah</t>
  </si>
  <si>
    <t>Aset Lain-Lain</t>
  </si>
  <si>
    <t>Simpanan Dari Nasabah</t>
  </si>
  <si>
    <t>Dana Simpanan Syariah</t>
  </si>
  <si>
    <t>Simpanan Dari Bank-Bank ...</t>
  </si>
  <si>
    <t>Utang Akseptasi</t>
  </si>
  <si>
    <t>Beban Yang Masih Harus D...</t>
  </si>
  <si>
    <t>Surat-Surat Berharga Yan...</t>
  </si>
  <si>
    <t>Surat Berharga Yang Diju...</t>
  </si>
  <si>
    <t>Dana Investasi Revenue S...</t>
  </si>
  <si>
    <t>Liabilitas Lain-Lain</t>
  </si>
  <si>
    <t>Total Kenaikan/Penuruna...</t>
  </si>
  <si>
    <t>Pembelian Efek-Efek Untuk...</t>
  </si>
  <si>
    <t>Penerimaan Dari Efek-Efek...</t>
  </si>
  <si>
    <t>Penjualan Efek-Efek Untuk...</t>
  </si>
  <si>
    <t>Penerimaan Dividen Kas Da...</t>
  </si>
  <si>
    <t>Akuisisi Entitas Anak, Se...</t>
  </si>
  <si>
    <t>Penempatan Sertifikat Dep...</t>
  </si>
  <si>
    <t>Penerimaan Dari Sertifika...</t>
  </si>
  <si>
    <t>Perolehan Aset Sewa Guna</t>
  </si>
  <si>
    <t>Penjualan Aset Tidak Lanc...</t>
  </si>
  <si>
    <t>Hasil Penjualan Penyertaa...</t>
  </si>
  <si>
    <t>Pembelian Penyertaan Dala...</t>
  </si>
  <si>
    <t>Pembelian Obligasi Pemeri...</t>
  </si>
  <si>
    <t>Penerimaan Dari Obligasi ...</t>
  </si>
  <si>
    <t>Pembelian Surat-Surat Ber...</t>
  </si>
  <si>
    <t>Penerimaan Dari Surat-Sur...</t>
  </si>
  <si>
    <t>Kenaikan Efek-Efek Utang ...</t>
  </si>
  <si>
    <t>Penurunan (Kenaikan) Pinj...</t>
  </si>
  <si>
    <t>Penerimaan Dari Penambaha...</t>
  </si>
  <si>
    <t>Efek-Efek Yang Dijual Den...</t>
  </si>
  <si>
    <t>Tambahan Setoran Modal Ke...</t>
  </si>
  <si>
    <t>Hasil Penjualan Saham Tre...</t>
  </si>
  <si>
    <t>Pembayaran Tantieme Dewan...</t>
  </si>
  <si>
    <t>Pembelian Kembali Saham B...</t>
  </si>
  <si>
    <t>WBSA</t>
  </si>
  <si>
    <t>XIDX:WBSA</t>
  </si>
  <si>
    <t>2025</t>
  </si>
  <si>
    <t>Q4 2024</t>
  </si>
  <si>
    <t>Surat Berharga Jangka...</t>
  </si>
  <si>
    <t>Hasil Penjualan Kendaraan...</t>
  </si>
  <si>
    <t>Pembelian Aset Tetap - Ke...</t>
  </si>
  <si>
    <t>Pembelian Persediaan Kend...</t>
  </si>
  <si>
    <t>Penerimaan Dari:</t>
  </si>
  <si>
    <t>Kupon Obligasi</t>
  </si>
  <si>
    <t>Pengembalian Pajak</t>
  </si>
  <si>
    <t>Total Penerimaan Dari:</t>
  </si>
  <si>
    <t>Pembayaran Untuk Pinjaman...</t>
  </si>
  <si>
    <t>Pembayaran Imbalan Karyaw...</t>
  </si>
  <si>
    <t>Penerimaan Kas Aksi Korpo...</t>
  </si>
  <si>
    <t>Penerimaan Kas Tambahan S...</t>
  </si>
  <si>
    <t>Tambahan Modal Pada Entit...</t>
  </si>
  <si>
    <t>Pembayaran Pembelian Saha...</t>
  </si>
  <si>
    <t>Penerimaan Dari Investasi...</t>
  </si>
  <si>
    <t>Penempatan Aset Keuangan ...</t>
  </si>
  <si>
    <t>Pembayaran Investasi</t>
  </si>
  <si>
    <t>Kas Di Bank Yang Dibatasi...</t>
  </si>
  <si>
    <t>Penambahan Pinjaman Jangk...</t>
  </si>
  <si>
    <t>Penambahan Pinjaman Pembi...</t>
  </si>
  <si>
    <t>Pembayaran Pinjaman Pembi...</t>
  </si>
  <si>
    <t>Penerimaan Utang Promes</t>
  </si>
  <si>
    <t>Pembayaran Utang Promes</t>
  </si>
  <si>
    <t>Penbayaran Obligasi Yang ...</t>
  </si>
  <si>
    <t>Pembelian Saham Kepenting...</t>
  </si>
  <si>
    <t>Penerimaan Pembayaran Pin...</t>
  </si>
  <si>
    <t>JECX</t>
  </si>
  <si>
    <t>XIDX:JECX</t>
  </si>
  <si>
    <t>Liabilitas Keuangan L...</t>
  </si>
  <si>
    <t>Total Liabilitas Ke...</t>
  </si>
  <si>
    <t>Pembayaran Kas Kepada Dok...</t>
  </si>
  <si>
    <t>Penghasilan Bunga</t>
  </si>
  <si>
    <t>Pengurangan Aset Hak Guna</t>
  </si>
  <si>
    <t>Penempatan Investasi Enti...</t>
  </si>
  <si>
    <t>Penjualan Investasi Saham...</t>
  </si>
  <si>
    <t>Penambahan Sewa Dibayar D...</t>
  </si>
  <si>
    <t>Pengurangan Aset Tidak La...</t>
  </si>
  <si>
    <t>Penambahan Aset Tidak Lan...</t>
  </si>
  <si>
    <t>Penerimaan Pinjaman</t>
  </si>
  <si>
    <t>Pembelian Saham Treasuri</t>
  </si>
  <si>
    <t>Pelepasan Saham Treasuri</t>
  </si>
  <si>
    <t>Pembayaran Pinjaman</t>
  </si>
  <si>
    <t>Setoran Modal</t>
  </si>
  <si>
    <t>Penerimaan Utang Jangka P...</t>
  </si>
  <si>
    <t>Setoran Modal Oleh Kepent...</t>
  </si>
  <si>
    <t>Pembayaran Utang Pihak Be...</t>
  </si>
  <si>
    <t>Penambahan (Pembayaran) U...</t>
  </si>
  <si>
    <t>Pembayaran Utang Sewa Hak...</t>
  </si>
  <si>
    <t>Pembayaran Utang Jangka P...</t>
  </si>
  <si>
    <t>Pengeluaran Kas Lainnya</t>
  </si>
  <si>
    <t>JELI</t>
  </si>
  <si>
    <t>XIDX:JELI</t>
  </si>
  <si>
    <t>Pembelian Entitas Anak</t>
  </si>
  <si>
    <t>Akuisisi Kepentingan Non-...</t>
  </si>
  <si>
    <t>Penerimaan Utang Bank - J...</t>
  </si>
  <si>
    <t>Pembayaran Utang Bank - J...</t>
  </si>
  <si>
    <t>EMMI</t>
  </si>
  <si>
    <t>XIDX:EMMI</t>
  </si>
  <si>
    <t>Pembayaran (Penerimaan) U...</t>
  </si>
  <si>
    <t>Pencairan (Penempatan) Se...</t>
  </si>
  <si>
    <t>Kas Dan Bank Entitas Anak Saat ...</t>
  </si>
  <si>
    <t>BACH</t>
  </si>
  <si>
    <t>XIDX:BACH</t>
  </si>
  <si>
    <t>Total Kas Dan Setara K...</t>
  </si>
  <si>
    <t>Pembayaran Dividen Kas Da...</t>
  </si>
  <si>
    <t>PRDL</t>
  </si>
  <si>
    <t>XIDX:PRDL</t>
  </si>
  <si>
    <t>RANS</t>
  </si>
  <si>
    <t>XIDX:RANS</t>
  </si>
  <si>
    <t>Operasi Yang Dihentikan</t>
  </si>
  <si>
    <t>Pembayaran Untuk Operasio...</t>
  </si>
  <si>
    <t>Penerimaan Pendapatan Keu...</t>
  </si>
  <si>
    <t>Piutang Kepada Pihak Bere...</t>
  </si>
  <si>
    <t>Pengembalian Uang Muka Pe...</t>
  </si>
  <si>
    <t>Pelepasan Investasi Jangk...</t>
  </si>
  <si>
    <t>Investasi Jangka Panjang ...</t>
  </si>
  <si>
    <t>Penurunan Modal Entitas A...</t>
  </si>
  <si>
    <t>Piutang Jangka Panjang La...</t>
  </si>
  <si>
    <t>Penambahan Modal Dari Kep...</t>
  </si>
  <si>
    <t>Kas Dan Setara Kas Dari Entitas...</t>
  </si>
  <si>
    <t>AALI</t>
  </si>
  <si>
    <t>XIDX:AALI</t>
  </si>
  <si>
    <t>12M 2020</t>
  </si>
  <si>
    <t>12M 2019</t>
  </si>
  <si>
    <t>12M 2018</t>
  </si>
  <si>
    <t>12M 2017</t>
  </si>
  <si>
    <t>12M 2016</t>
  </si>
  <si>
    <t>12M 2015</t>
  </si>
  <si>
    <t>12M 2014</t>
  </si>
  <si>
    <t>12M 2013</t>
  </si>
  <si>
    <t>12M 2012</t>
  </si>
  <si>
    <t>12M 2011</t>
  </si>
  <si>
    <t>12M 2010</t>
  </si>
  <si>
    <t>12M 2009</t>
  </si>
  <si>
    <t>12M 2008</t>
  </si>
  <si>
    <t>Investasi Pada Entitas P...</t>
  </si>
  <si>
    <t>Tanaman Perkebunan</t>
  </si>
  <si>
    <t>Tanaman Telah Menghas...</t>
  </si>
  <si>
    <t>Tanaman Belum Menghas...</t>
  </si>
  <si>
    <t>Total Tanaman Perkebun...</t>
  </si>
  <si>
    <t>Penerimaan Dari Kelebihan...</t>
  </si>
  <si>
    <t>Pemeliharaan Tanaman Perk...</t>
  </si>
  <si>
    <t>Penambahan Piutang Pihak ...</t>
  </si>
  <si>
    <t>Penerimaan Piutang Jangka...</t>
  </si>
  <si>
    <t>Penambahan Aset Biologis</t>
  </si>
  <si>
    <t>Penambahan Aset Hewan</t>
  </si>
  <si>
    <t>Penambahan Tanaman Perkeb...</t>
  </si>
  <si>
    <t>Penambahan Perkebunan Pla...</t>
  </si>
  <si>
    <t>Perolehan Hak Atas Tanah</t>
  </si>
  <si>
    <t>Pembayaran Tambahan Untuk...</t>
  </si>
  <si>
    <t>Penerimaan Piutang Dari P...</t>
  </si>
  <si>
    <t>Pembayaran Biaya Pendanaa...</t>
  </si>
  <si>
    <t>ABBA</t>
  </si>
  <si>
    <t>XIDX:ABBA</t>
  </si>
  <si>
    <t>Total Beban Keuangan</t>
  </si>
  <si>
    <t>Liabilitas Keuang...</t>
  </si>
  <si>
    <t>Pembayaran Untuk Pemasok ...</t>
  </si>
  <si>
    <t>Direksi</t>
  </si>
  <si>
    <t>Kegiatan Operasional Lain...</t>
  </si>
  <si>
    <t>Beban Pokok Penjualan</t>
  </si>
  <si>
    <t>Beban Operasional</t>
  </si>
  <si>
    <t>Hasil Pelepasan Entitas A...</t>
  </si>
  <si>
    <t>Pembelian Titik Media Lua...</t>
  </si>
  <si>
    <t>Investasi Titik Reklame</t>
  </si>
  <si>
    <t>Penyertaan Saham Pada Ent...</t>
  </si>
  <si>
    <t>Penambahan Penyertaan Sah...</t>
  </si>
  <si>
    <t>Penambahan (Penurunan) Ut...</t>
  </si>
  <si>
    <t>Penurunan (Penambahan) Pi...</t>
  </si>
  <si>
    <t>Penerimaan Dari Pihak Hub...</t>
  </si>
  <si>
    <t>Perolehan Pinjaman Bank</t>
  </si>
  <si>
    <t>Setoran Modal Pihak Minor...</t>
  </si>
  <si>
    <t>Penerimaan Right Issue</t>
  </si>
  <si>
    <t>Pembayaran Obligasi</t>
  </si>
  <si>
    <t>Penerimaan (Pembayaran) L...</t>
  </si>
  <si>
    <t>Penurunan Liabilitas Keua...</t>
  </si>
  <si>
    <t>Penambahan Liabilitas Keu...</t>
  </si>
  <si>
    <t>Penerimaan Dividen Kepada...</t>
  </si>
  <si>
    <t>Penerimaan Utang Penjuala...</t>
  </si>
  <si>
    <t>Pembayaran Utang Penjuala...</t>
  </si>
  <si>
    <t>Pembayaran Utang Pembalia...</t>
  </si>
  <si>
    <t>ABDA</t>
  </si>
  <si>
    <t>XIDX:ABDA</t>
  </si>
  <si>
    <t>Total Premi Bruto</t>
  </si>
  <si>
    <t>Total Premi Reasuransi</t>
  </si>
  <si>
    <t>Total Klaim Bruto</t>
  </si>
  <si>
    <t>Total Klaim Reasuransi</t>
  </si>
  <si>
    <t>Perubahan Bersih Estimasi...</t>
  </si>
  <si>
    <t>Total Pihak Berelasi</t>
  </si>
  <si>
    <t>Total Pihak Ketiga</t>
  </si>
  <si>
    <t>Liabilitas Kontrak Asura...</t>
  </si>
  <si>
    <t>Estimasi Liabilitas K...</t>
  </si>
  <si>
    <t>Premi Yang Belum Meru...</t>
  </si>
  <si>
    <t>Total Liabilitas Kontr...</t>
  </si>
  <si>
    <t>Total Utang Reasuransi</t>
  </si>
  <si>
    <t>Pembayaran Komisi-Bersih</t>
  </si>
  <si>
    <t>Pembayaran Beban Underwri...</t>
  </si>
  <si>
    <t>Perolehan Efek</t>
  </si>
  <si>
    <t>Penjualan Properti Invest...</t>
  </si>
  <si>
    <t>Investasi Pada Gedung Per...</t>
  </si>
  <si>
    <t>Pengaruh Perubahan Kurs T...</t>
  </si>
  <si>
    <t>Total Kas Dan Setara Kas Awal...</t>
  </si>
  <si>
    <t>07 Jun 22</t>
  </si>
  <si>
    <t>Rank (Earnings Yield)</t>
  </si>
  <si>
    <t>ABMM</t>
  </si>
  <si>
    <t>XIDX:ABMM</t>
  </si>
  <si>
    <t>Biaya Eksplorasi Dan Pen...</t>
  </si>
  <si>
    <t>Total Utang Sew...</t>
  </si>
  <si>
    <t>Sukuk Ijarah</t>
  </si>
  <si>
    <t>Utang Lain Jangka Pan...</t>
  </si>
  <si>
    <t>Taksiran Tagihan Pajak</t>
  </si>
  <si>
    <t>Pembayaran Atas:</t>
  </si>
  <si>
    <t>Bunga</t>
  </si>
  <si>
    <t>Total Pembayaran Atas:</t>
  </si>
  <si>
    <t>Pembayaran Lainnya</t>
  </si>
  <si>
    <t>Pembayaran Utang Atas Pem...</t>
  </si>
  <si>
    <t>Pembayaran Utang Atas Per...</t>
  </si>
  <si>
    <t>Penurunan (Penambahan) As...</t>
  </si>
  <si>
    <t>Penambahan Biaya Eksplora...</t>
  </si>
  <si>
    <t>Akuisisi Entitas Anak - S...</t>
  </si>
  <si>
    <t>Akuisisi Investasi Dalam ...</t>
  </si>
  <si>
    <t>Deposito Berjangka Yang D...</t>
  </si>
  <si>
    <t>Hasil Dari Penjualan Peny...</t>
  </si>
  <si>
    <t>Penambahan Uang Muka Peny...</t>
  </si>
  <si>
    <t>Perolehan Investasi Entit...</t>
  </si>
  <si>
    <t>Penerimaan Dividen Dari E...</t>
  </si>
  <si>
    <t>Hasil Penjualan Aset Tida...</t>
  </si>
  <si>
    <t>Kas Dan Setara Kas Yang D...</t>
  </si>
  <si>
    <t>(Kenaikan) Penurunan Aset...</t>
  </si>
  <si>
    <t>Perolehan Dari:</t>
  </si>
  <si>
    <t>Utang Bank Jangka Panjan...</t>
  </si>
  <si>
    <t>Utang Bank Jangka Pendek</t>
  </si>
  <si>
    <t>Dividen</t>
  </si>
  <si>
    <t>Liabilitas Sewa</t>
  </si>
  <si>
    <t>Total Perolehan Dari:</t>
  </si>
  <si>
    <t>Pembayaran Untuk:</t>
  </si>
  <si>
    <t>Total Pembayaran Untuk:</t>
  </si>
  <si>
    <t>Perolehan Dari Utang Obli...</t>
  </si>
  <si>
    <t>Perolehan Dari Utang Kepa...</t>
  </si>
  <si>
    <t>Pembayaran Pinjaman Oleh ...</t>
  </si>
  <si>
    <t>Hasil Penerbitan Obligasi...</t>
  </si>
  <si>
    <t>Penjualan Kepemilikan Sah...</t>
  </si>
  <si>
    <t>Obligasi Wajib Tukar</t>
  </si>
  <si>
    <t>Pembayaran Obligasi Wajib...</t>
  </si>
  <si>
    <t>Peningkatan Modal Saham E...</t>
  </si>
  <si>
    <t>Akuisisi Kepentingan Non ...</t>
  </si>
  <si>
    <t>Selisih Dari Transaksi De...</t>
  </si>
  <si>
    <t>Utang Keuangan Jangka Pan...</t>
  </si>
  <si>
    <t>Utang Obligasi Dan Sukuk ...</t>
  </si>
  <si>
    <t>Kepentingan Non Pengendal...</t>
  </si>
  <si>
    <t>Pembayaran Untuk Dividen ...</t>
  </si>
  <si>
    <t>ACES</t>
  </si>
  <si>
    <t>XIDX:ACES</t>
  </si>
  <si>
    <t>Penjualan</t>
  </si>
  <si>
    <t>Pengampunan Pajak</t>
  </si>
  <si>
    <t>Restitusi Pajak</t>
  </si>
  <si>
    <t>Pencairan Investasi Jangk...</t>
  </si>
  <si>
    <t>Pembayaran Perolehan Tamb...</t>
  </si>
  <si>
    <t>Setoran Modal Kepentingan...</t>
  </si>
  <si>
    <t>Penyertaan Modal Kepentin...</t>
  </si>
  <si>
    <t>Pengembalian Modal Kepada...</t>
  </si>
  <si>
    <t>Setoran Modal Ke Dalam En...</t>
  </si>
  <si>
    <t>Penerima Setoran Modal Da...</t>
  </si>
  <si>
    <t>Pembelian Kembali Modal S...</t>
  </si>
  <si>
    <t>Penerimaan Dari Penjuala...</t>
  </si>
  <si>
    <t>Saham Treasuri</t>
  </si>
  <si>
    <t>Peneriman Pinjaman Dari B...</t>
  </si>
  <si>
    <t>ACST</t>
  </si>
  <si>
    <t>XIDX:ACST</t>
  </si>
  <si>
    <t>Total Piutang Retensi</t>
  </si>
  <si>
    <t>Total Tagihan Bruto Ke...</t>
  </si>
  <si>
    <t>Aset Dalam Pelaksanaan</t>
  </si>
  <si>
    <t>Total Aset Dalam Pelak...</t>
  </si>
  <si>
    <t>Utang Pemegang Sa...</t>
  </si>
  <si>
    <t>Penerimaan Proyek</t>
  </si>
  <si>
    <t>Penyelesaian Jaminan Pemb...</t>
  </si>
  <si>
    <t>Pembayaran Proyek</t>
  </si>
  <si>
    <t>Pembayaran Beban Pajak</t>
  </si>
  <si>
    <t>Pembayaran Beban Gaji ,Tu...</t>
  </si>
  <si>
    <t>Pembayaran (Penerimaan) L...</t>
  </si>
  <si>
    <t>Penjualan Penyertaan Pada...</t>
  </si>
  <si>
    <t>Pecairan Deposito Berjang...</t>
  </si>
  <si>
    <t>Penyertaan Saham</t>
  </si>
  <si>
    <t>Penambahan Uang Muka Jang...</t>
  </si>
  <si>
    <t>Pembayaran Pinjaman Lain-...</t>
  </si>
  <si>
    <t>Penerimaan Fasilitas Pemb...</t>
  </si>
  <si>
    <t>Pembayaran Fasilitas Pemb...</t>
  </si>
  <si>
    <t>Pembayaran Transaksi Atas...</t>
  </si>
  <si>
    <t>Penambahan Modal Tanpa Me...</t>
  </si>
  <si>
    <t>Penjualan Penyertaan Saha...</t>
  </si>
  <si>
    <t>Penerimaan Pinjaman Lain ...</t>
  </si>
  <si>
    <t>Tambahan Kepentingan Nonp...</t>
  </si>
  <si>
    <t>ADES</t>
  </si>
  <si>
    <t>XIDX:ADES</t>
  </si>
  <si>
    <t>Beban Operasional Lainny...</t>
  </si>
  <si>
    <t>Penempatan Bank Jangka Pe...</t>
  </si>
  <si>
    <t>Hasil Penjualan Aset Tak ...</t>
  </si>
  <si>
    <t>Penurunan Investasi Jangk...</t>
  </si>
  <si>
    <t>Pembayaran Uang Jaminan A...</t>
  </si>
  <si>
    <t>Penerimaan Pinjaman Jangk...</t>
  </si>
  <si>
    <t>Pembayaran Sukuk</t>
  </si>
  <si>
    <t>Peningkatan Hutang Sewa P...</t>
  </si>
  <si>
    <t>ADHI</t>
  </si>
  <si>
    <t>XIDX:ADHI</t>
  </si>
  <si>
    <t>Laba Kotor Setelah Ventura Bers...</t>
  </si>
  <si>
    <t>Piutang Pada Ventura Ber...</t>
  </si>
  <si>
    <t>Total Piutang Pada Ven...</t>
  </si>
  <si>
    <t>Aset Real Estat</t>
  </si>
  <si>
    <t>Utang Sukuk</t>
  </si>
  <si>
    <t>Penurunan (Kenaikan) Aset...</t>
  </si>
  <si>
    <t>Kenaikan (Penurunan) Kewa...</t>
  </si>
  <si>
    <t>Penerimaan Dari Rekening ...</t>
  </si>
  <si>
    <t>Penurunan (Kenaikan) Jami...</t>
  </si>
  <si>
    <t>Peningkatan Rekening Bank...</t>
  </si>
  <si>
    <t>Pembayaran Beban Pinjaman...</t>
  </si>
  <si>
    <t>Penerimaan Dari Divestasi...</t>
  </si>
  <si>
    <t>Divestasi (Investasi) Sah...</t>
  </si>
  <si>
    <t>Dikurangi : Nilai Buku P...</t>
  </si>
  <si>
    <t>Total Penjualan Aset Te...</t>
  </si>
  <si>
    <t>Perolehan Aset Real Estat</t>
  </si>
  <si>
    <t>Kenaikan Hak Minoritas - ...</t>
  </si>
  <si>
    <t>Setoran Dana Ventura Bers...</t>
  </si>
  <si>
    <t>Pengembalian Investasi Pa...</t>
  </si>
  <si>
    <t>Perolehan (Penempatan) In...</t>
  </si>
  <si>
    <t>Divestasi Anak Perusahaan</t>
  </si>
  <si>
    <t>Penurunan (Kenaikan) Inve...</t>
  </si>
  <si>
    <t>Penambahan Tanah Untuk Di...</t>
  </si>
  <si>
    <t>Penerimaan Dari Perpindah...</t>
  </si>
  <si>
    <t>Penempatan Kas Dan Setara...</t>
  </si>
  <si>
    <t>Pembelian Tanah</t>
  </si>
  <si>
    <t>Penerimaan Utang Obligasi</t>
  </si>
  <si>
    <t>Penerimaan Dari Sukuk</t>
  </si>
  <si>
    <t>Pembayaran Utang Bank Dan...</t>
  </si>
  <si>
    <t>Pembayaran Ijarah</t>
  </si>
  <si>
    <t>Penerimaan Utang Sukuk</t>
  </si>
  <si>
    <t>Pembayaran Utang Sukuk</t>
  </si>
  <si>
    <t>Pembayaran Surat Utang Ja...</t>
  </si>
  <si>
    <t>Penambahan Utang Pembelia...</t>
  </si>
  <si>
    <t>Tambahan Modal Atas Teasu...</t>
  </si>
  <si>
    <t>Perubahan Ekuitas Pada En...</t>
  </si>
  <si>
    <t>Pembayaran Beban Pinjaman</t>
  </si>
  <si>
    <t>Pembayaran Kepada Unit Pr...</t>
  </si>
  <si>
    <t>Penerimaan Tambahan Setor...</t>
  </si>
  <si>
    <t>Penyertaan Saham Oleh Kep...</t>
  </si>
  <si>
    <t>Hasil Dari Penawaran Saha...</t>
  </si>
  <si>
    <t>Penurunan(Kenaikan) Piuta...</t>
  </si>
  <si>
    <t>Rekening Yang Dibatasi Pengguna...</t>
  </si>
  <si>
    <t>ADMF</t>
  </si>
  <si>
    <t>XIDX:ADMF</t>
  </si>
  <si>
    <t>12M 2007</t>
  </si>
  <si>
    <t>Pendapatan Pembiayaan Kon...</t>
  </si>
  <si>
    <t>Pendapatan Pembiayaan Ko...</t>
  </si>
  <si>
    <t>Total Pendapatan Pembia...</t>
  </si>
  <si>
    <t>Pendapatan Sewa Pembiayaa...</t>
  </si>
  <si>
    <t>Pembentukan Cadangan Keru...</t>
  </si>
  <si>
    <t>Total Pembentukan Cadan...</t>
  </si>
  <si>
    <t>Total Piutang Pembiayaa...</t>
  </si>
  <si>
    <t>Total Piutang Lain-Lain</t>
  </si>
  <si>
    <t>Total Pinjaman Yang Di...</t>
  </si>
  <si>
    <t>Total Beban Akrual</t>
  </si>
  <si>
    <t>Surat Berharga Jangka Me...</t>
  </si>
  <si>
    <t>Total Surat Berharga J...</t>
  </si>
  <si>
    <t>Total Utang Obligasi</t>
  </si>
  <si>
    <t>Total Utang Lain-Lain</t>
  </si>
  <si>
    <t>Liabilitas Derivatif</t>
  </si>
  <si>
    <t>Sukuk Mudharabah</t>
  </si>
  <si>
    <t>Total Sukuk Mudharabah</t>
  </si>
  <si>
    <t>Penerimaan Kas Dari:</t>
  </si>
  <si>
    <t>Transaksi Pembiayaan Kon...</t>
  </si>
  <si>
    <t>Pembiayaan Bersama</t>
  </si>
  <si>
    <t>Bunga Bank Dan Deposito ...</t>
  </si>
  <si>
    <t>Transaksi Sewa Pembiayaa...</t>
  </si>
  <si>
    <t>Total Penerimaan Kas Da...</t>
  </si>
  <si>
    <t>Pembayaran Kas Untuk:</t>
  </si>
  <si>
    <t>Pokok Pembiayaan Bersama</t>
  </si>
  <si>
    <t>Bunga Pembiayaan Bersama</t>
  </si>
  <si>
    <t>Gaji Dan Tunjangan</t>
  </si>
  <si>
    <t>Premi Asuransi</t>
  </si>
  <si>
    <t>Beban Bunga Efek Utang Y...</t>
  </si>
  <si>
    <t>Beban Bunga Dan Provisi ...</t>
  </si>
  <si>
    <t>Tantiem Dewan Komisaris ...</t>
  </si>
  <si>
    <t>Bagi Hasil Untuk Investo...</t>
  </si>
  <si>
    <t>Beban Bunga Liabilitas S...</t>
  </si>
  <si>
    <t>Penerimaan (Pembayaran) ...</t>
  </si>
  <si>
    <t>Total Pembayaran Kas Un...</t>
  </si>
  <si>
    <t>Penerimaan Dividen Kas</t>
  </si>
  <si>
    <t>Penerimaan Dari Likuidasi...</t>
  </si>
  <si>
    <t>Investasi Dalam Saham</t>
  </si>
  <si>
    <t>Pembayaran Pokok Efek Uta...</t>
  </si>
  <si>
    <t>Pembayaran Pokok Sukuk Mu...</t>
  </si>
  <si>
    <t>Pembayaran Biaya Emisi Ob...</t>
  </si>
  <si>
    <t>Pembayaran Biaya Emisi Su...</t>
  </si>
  <si>
    <t>Pembayaran Pokok Libilita...</t>
  </si>
  <si>
    <t>Pembayaran Bunga Obligasi</t>
  </si>
  <si>
    <t>Efek Merging Entity</t>
  </si>
  <si>
    <t>ADMG</t>
  </si>
  <si>
    <t>XIDX:ADMG</t>
  </si>
  <si>
    <t>Wesel Bayar</t>
  </si>
  <si>
    <t>Pembayaran Kas Kepada Pe...</t>
  </si>
  <si>
    <t>Pembayaran Kas Kepada Ka...</t>
  </si>
  <si>
    <t>Penerimaan Embali Uang Mu...</t>
  </si>
  <si>
    <t>Penurunan (Kenaikan) Piut...</t>
  </si>
  <si>
    <t>(Penempatan) Rekening Ban...</t>
  </si>
  <si>
    <t>Arus Kas Neto Penjualan E...</t>
  </si>
  <si>
    <t>Penerimaan Penggantian As...</t>
  </si>
  <si>
    <t>Pencairan Efek Keuangan L...</t>
  </si>
  <si>
    <t>Pencairan (Penambahan) As...</t>
  </si>
  <si>
    <t>Pembayaran Utang Wesel Ja...</t>
  </si>
  <si>
    <t>ADRO</t>
  </si>
  <si>
    <t>XIDX:ADRO</t>
  </si>
  <si>
    <t>Laba Pra Akuisisi</t>
  </si>
  <si>
    <t>Biaya Pengupasan Tanah Y...</t>
  </si>
  <si>
    <t>Aset Eksplorasi Dan Eval...</t>
  </si>
  <si>
    <t>Liabilitas Deriva...</t>
  </si>
  <si>
    <t>Utang Lain Jangka...</t>
  </si>
  <si>
    <t>Obligasi Subordin...</t>
  </si>
  <si>
    <t>Pembayaran Penerimaan Neg...</t>
  </si>
  <si>
    <t>Pembayaran Pajak Penjuala...</t>
  </si>
  <si>
    <t>Penerimaan Lain-Lain, Net...</t>
  </si>
  <si>
    <t>Penerimaaan Dari Pencaira...</t>
  </si>
  <si>
    <t>Pembayaran Denda Labuh Ka...</t>
  </si>
  <si>
    <t>Pembelian Kepemilikan Pad...</t>
  </si>
  <si>
    <t>Pembelian Investasi Pada ...</t>
  </si>
  <si>
    <t>Hasil Penjualan Efek Yang...</t>
  </si>
  <si>
    <t>Arus Kas Keluar Untuk Uan...</t>
  </si>
  <si>
    <t>Pemberian Pinjaman Pada P...</t>
  </si>
  <si>
    <t>Pelunasan Pinjaman Berela...</t>
  </si>
  <si>
    <t>Pembelian Aset Keuangan T...</t>
  </si>
  <si>
    <t>Penerimaan Biaya Di Muka ...</t>
  </si>
  <si>
    <t>Penerimaan Aset Keuangan ...</t>
  </si>
  <si>
    <t>Transfer Ke Kas Yang Diba...</t>
  </si>
  <si>
    <t>Penerimaan Piutang Lainla...</t>
  </si>
  <si>
    <t>Penerimaan Dari Operasi Y...</t>
  </si>
  <si>
    <t>Arus Kas (Keluar)/Masuk B...</t>
  </si>
  <si>
    <t>Arus Kas Masuk Bersih Da...</t>
  </si>
  <si>
    <t>Arus Kas Keluar Bersih D...</t>
  </si>
  <si>
    <t>Total Arus Kas (Keluar)...</t>
  </si>
  <si>
    <t>Penambahan Aset Eksploras...</t>
  </si>
  <si>
    <t>Pembayaran Beban Yang Dit...</t>
  </si>
  <si>
    <t>Pembelian Kepentingan Non...</t>
  </si>
  <si>
    <t>Hasil Penjualan Perusahaa...</t>
  </si>
  <si>
    <t>Penerimaan Senior Notes</t>
  </si>
  <si>
    <t>Pembayaran Atas Pembelian...</t>
  </si>
  <si>
    <t>Pembelian Tambahan Kepemi...</t>
  </si>
  <si>
    <t>Uang Muka Pembelian Saham</t>
  </si>
  <si>
    <t>Penempatan Dana Pada Escr...</t>
  </si>
  <si>
    <t>Arus Kas Keluar Bersih Da...</t>
  </si>
  <si>
    <t>Pembayaran Beban Yang Ber...</t>
  </si>
  <si>
    <t>Pembayaran Penarikan Note...</t>
  </si>
  <si>
    <t>Pelunasan Senior Notes</t>
  </si>
  <si>
    <t>Transfer Dari Kas Dan Dep...</t>
  </si>
  <si>
    <t>Pembayaran Dividen :</t>
  </si>
  <si>
    <t>Pembelian Atas Penambahan...</t>
  </si>
  <si>
    <t>Pembayaran Untuk Pembelia...</t>
  </si>
  <si>
    <t>Penurunan Bersih Kas Yang Dihas...</t>
  </si>
  <si>
    <t>Pengurangan Kas Dan Setara Kas ...</t>
  </si>
  <si>
    <t>AGII</t>
  </si>
  <si>
    <t>XIDX:AGII</t>
  </si>
  <si>
    <t>Utang Lembaga Keu...</t>
  </si>
  <si>
    <t>Pembayaran Kas Kepada :</t>
  </si>
  <si>
    <t>Direksi Dan Karyawan</t>
  </si>
  <si>
    <t>Penerimaan Investasi Jang...</t>
  </si>
  <si>
    <t>Penerimaan Dari Klaim Asu...</t>
  </si>
  <si>
    <t>Pembayaran Perolehan Enti...</t>
  </si>
  <si>
    <t>Penerimaan Piutang Pihak ...</t>
  </si>
  <si>
    <t>Penerimaan Dari Deposito ...</t>
  </si>
  <si>
    <t>Penerimaan Aset Tidak Lan...</t>
  </si>
  <si>
    <t>Pembayaran Aset Tidak Lan...</t>
  </si>
  <si>
    <t>Penambahan:</t>
  </si>
  <si>
    <t>Penerbitan Obligasi Dan ...</t>
  </si>
  <si>
    <t>Penerbitan Saham Kepada ...</t>
  </si>
  <si>
    <t>Obligasi</t>
  </si>
  <si>
    <t>Total Penambahan:</t>
  </si>
  <si>
    <t>Pembayaran:</t>
  </si>
  <si>
    <t>Utang Lembaga Keuangan</t>
  </si>
  <si>
    <t>Dividen Kas Ke Pihak Non...</t>
  </si>
  <si>
    <t>Biaya Emisi Penerbitan O...</t>
  </si>
  <si>
    <t>Total Pembayaran:</t>
  </si>
  <si>
    <t>AGRO</t>
  </si>
  <si>
    <t>XIDX:AGRO</t>
  </si>
  <si>
    <t>Penerimaan Kembali Aset ...</t>
  </si>
  <si>
    <t>Keuntungan Penjualan Efe...</t>
  </si>
  <si>
    <t>Jasa Administrasi</t>
  </si>
  <si>
    <t>Kerugian Transaksi Mata ...</t>
  </si>
  <si>
    <t>Kerugian Dari Penjualan ...</t>
  </si>
  <si>
    <t>Premi Penjaminan Pemerin...</t>
  </si>
  <si>
    <t>Total Deposito Berj...</t>
  </si>
  <si>
    <t>Total Telah Ditentu...</t>
  </si>
  <si>
    <t>Total Belum Ditentu...</t>
  </si>
  <si>
    <t>Penerimaan Bunga, Provisi...</t>
  </si>
  <si>
    <t>Bunga Yang Diterima</t>
  </si>
  <si>
    <t>Provisi Dan Komisi Yang ...</t>
  </si>
  <si>
    <t>Total Penerimaan Bunga,...</t>
  </si>
  <si>
    <t>Koreksi Laba Tahun Lalu</t>
  </si>
  <si>
    <t>Pembayaran Bunga, Provisi...</t>
  </si>
  <si>
    <t>Penerimaan Dari Pihak Ket...</t>
  </si>
  <si>
    <t>Penerimaan Kembali Aset Y...</t>
  </si>
  <si>
    <t>Pendapatan (Beban) Non Op...</t>
  </si>
  <si>
    <t>Efek-Efek Dan Obligasi R...</t>
  </si>
  <si>
    <t>Tagihan Wesel Ekspor</t>
  </si>
  <si>
    <t>Tagihan Derivatif</t>
  </si>
  <si>
    <t>Tagihan Lainnya</t>
  </si>
  <si>
    <t>Efek-Efek Yang Diukur Pa...</t>
  </si>
  <si>
    <t>Efek Yang Dijual Dengan ...</t>
  </si>
  <si>
    <t>Efek Yang Dibeli Dengan ...</t>
  </si>
  <si>
    <t>Total (Kenaikan) Penuru...</t>
  </si>
  <si>
    <t>Simpanan:</t>
  </si>
  <si>
    <t>Giro</t>
  </si>
  <si>
    <t>Tabungan</t>
  </si>
  <si>
    <t>Total Simpanan:</t>
  </si>
  <si>
    <t>Penerimaan Kembali (Pemb...</t>
  </si>
  <si>
    <t>Total Kenaikan (Penurun...</t>
  </si>
  <si>
    <t>Perolehan Agunan Yang Dia...</t>
  </si>
  <si>
    <t>Kenaikan Efek-Efek Yang D...</t>
  </si>
  <si>
    <t>Penurunan (Kenaikan) Efek...</t>
  </si>
  <si>
    <t>Surat Berharga Diperdagan...</t>
  </si>
  <si>
    <t>Surat Berharga Yang Dijua...</t>
  </si>
  <si>
    <t>Surat Berharga Yg Dibeli ...</t>
  </si>
  <si>
    <t>Surat Berharga Yang Dimil...</t>
  </si>
  <si>
    <t>Penerimaan Bersih Dari Pe...</t>
  </si>
  <si>
    <t>(Penurunan) Kenaikan Tam...</t>
  </si>
  <si>
    <t>(Penurunan) Kenaikan Agi...</t>
  </si>
  <si>
    <t>Total Penerimaan Bersih...</t>
  </si>
  <si>
    <t>Pembayaran Pokok Liabilit...</t>
  </si>
  <si>
    <t>Pembelian Kembali Saham T...</t>
  </si>
  <si>
    <t>Kenaikan (Penurunan) Efek...</t>
  </si>
  <si>
    <t>Penerimaan (Pembayaran) S...</t>
  </si>
  <si>
    <t>Pembagian Laba Untuk Divi...</t>
  </si>
  <si>
    <t>AGRS</t>
  </si>
  <si>
    <t>XIDX:AGRS</t>
  </si>
  <si>
    <t>Pendapatan Bunga Yang Dit...</t>
  </si>
  <si>
    <t>Beban Bunga Yang Dibayar</t>
  </si>
  <si>
    <t>Penerimaan Pendapatan Lai...</t>
  </si>
  <si>
    <t>Pembayaran Umum Dan Admin...</t>
  </si>
  <si>
    <t>Pembayaran Tenaga Kerja</t>
  </si>
  <si>
    <t>Pembayaran Kas Untuk Paja...</t>
  </si>
  <si>
    <t>Pembayaran Beban Lainnya</t>
  </si>
  <si>
    <t>Kenaikan Dalam Aset Opera...</t>
  </si>
  <si>
    <t>Penematan Pada Bank Lain</t>
  </si>
  <si>
    <t>Efek-Efek</t>
  </si>
  <si>
    <t>Tagihan Efek-Efek Yang D...</t>
  </si>
  <si>
    <t>Kredit Yang Dlberlkan</t>
  </si>
  <si>
    <t>Biaya Dibayar Dimuka Dan...</t>
  </si>
  <si>
    <t>Total Kenaikan Dalam As...</t>
  </si>
  <si>
    <t>Kenaikan (Penurunan) Dala...</t>
  </si>
  <si>
    <t>Biaya Yang Masih Harus D...</t>
  </si>
  <si>
    <t>Pembelian Aset Tak Berwuj...</t>
  </si>
  <si>
    <t>Penempatan Pada Efek-Efek...</t>
  </si>
  <si>
    <t>Hasil Penjualan Agunan Ya...</t>
  </si>
  <si>
    <t>Tambahan Modal Saham</t>
  </si>
  <si>
    <t>Pembayaran Dari Pinjaman ...</t>
  </si>
  <si>
    <t>Penerimaan Atas Right Iss...</t>
  </si>
  <si>
    <t>Liabilitas Efek-Efek Yang...</t>
  </si>
  <si>
    <t>Dana Setoran Modal</t>
  </si>
  <si>
    <t>Modal Saham Dibeli Kembal...</t>
  </si>
  <si>
    <t>Efek Penggabungan Usaha</t>
  </si>
  <si>
    <t>AHAP</t>
  </si>
  <si>
    <t>XIDX:AHAP</t>
  </si>
  <si>
    <t>Beban Underwriting</t>
  </si>
  <si>
    <t>Total Investasi Jangka ...</t>
  </si>
  <si>
    <t>Penerimaan Klaim Dan Poto...</t>
  </si>
  <si>
    <t>Pembayaran Premi Asuransi</t>
  </si>
  <si>
    <t>Pembayaran Potongan Premi...</t>
  </si>
  <si>
    <t>Pembayaran Beban Usaha</t>
  </si>
  <si>
    <t>Penurunan Aset Lain-Lain</t>
  </si>
  <si>
    <t>Peningkatan Aset Lain-Lai...</t>
  </si>
  <si>
    <t>Investasi Hasil Penjualan...</t>
  </si>
  <si>
    <t>Investasi Hasil Pembelian...</t>
  </si>
  <si>
    <t>Penawaran Umum Terbatas I</t>
  </si>
  <si>
    <t>Penawaran Umum Terbatas I...</t>
  </si>
  <si>
    <t>Uang Muka Setoran Modal-R...</t>
  </si>
  <si>
    <t>Penerimaan Pinjaman Subor...</t>
  </si>
  <si>
    <t>Konversi Pinjaman Subordi...</t>
  </si>
  <si>
    <t>Bunga Inkremental</t>
  </si>
  <si>
    <t>Pembayaran Deviden Tunai</t>
  </si>
  <si>
    <t>CASH</t>
  </si>
  <si>
    <t>XIDX:CASH</t>
  </si>
  <si>
    <t>Adjusment</t>
  </si>
  <si>
    <t>Penerimaan Dari Kenaikan ...</t>
  </si>
  <si>
    <t>Pembayaran Biaya Penawara...</t>
  </si>
  <si>
    <t>Pembayaran Utang Pihak Ke...</t>
  </si>
  <si>
    <t>Penerimaan Utang Pihak Ke...</t>
  </si>
  <si>
    <t>Kas Dan Setara Kas Yang Dikonso...</t>
  </si>
  <si>
    <t>TECH</t>
  </si>
  <si>
    <t>XIDX:TECH</t>
  </si>
  <si>
    <t>Q1 2023</t>
  </si>
  <si>
    <t>Q4 2022</t>
  </si>
  <si>
    <t>Q3 2022</t>
  </si>
  <si>
    <t>Q2 2022</t>
  </si>
  <si>
    <t>Pelepasan Entitas Anak</t>
  </si>
  <si>
    <t>Penambahan (Pembayaran) P...</t>
  </si>
  <si>
    <t>BSSR</t>
  </si>
  <si>
    <t>XIDX:BSSR</t>
  </si>
  <si>
    <t>Penerimaan Tunai Dari Pel...</t>
  </si>
  <si>
    <t>Pembayaran Tunai Kepada P...</t>
  </si>
  <si>
    <t>Pembayaran Tunai Kepada ...</t>
  </si>
  <si>
    <t>Pembayaran Untuk Beban O...</t>
  </si>
  <si>
    <t>Total Pembayaran Tunai ...</t>
  </si>
  <si>
    <t>Penerimaan Taksiran Pajak...</t>
  </si>
  <si>
    <t>Pembayaran Pajak Pertamba...</t>
  </si>
  <si>
    <t>Pembayaran Kepada Pemerin...</t>
  </si>
  <si>
    <t>Bagian Penjualan Batubar...</t>
  </si>
  <si>
    <t>Royalti Berdasarkan Izin...</t>
  </si>
  <si>
    <t>Total Pembayaran Kepada...</t>
  </si>
  <si>
    <t>Pembayaran Iain-Iain, Net...</t>
  </si>
  <si>
    <t>Penambahan Biaya Pengupas...</t>
  </si>
  <si>
    <t>Pembayaran Utang Peroleha...</t>
  </si>
  <si>
    <t>Penambahan Deposito Jangk...</t>
  </si>
  <si>
    <t>Hasil Pelepasan Aset Teta...</t>
  </si>
  <si>
    <t>Kenaikan Jaminan</t>
  </si>
  <si>
    <t>Akuisisi Kepentingan Nonp...</t>
  </si>
  <si>
    <t>Pelepasan Entitas Anak Ke...</t>
  </si>
  <si>
    <t>Penerimaan Neto Dari Pena...</t>
  </si>
  <si>
    <t>Utang Pembiayaan Konsume...</t>
  </si>
  <si>
    <t>Pembayaran Dividen Kepad...</t>
  </si>
  <si>
    <t>Penerimaan Pinjaman Sewa ...</t>
  </si>
  <si>
    <t>Penerimaan Utang Iain-Iai...</t>
  </si>
  <si>
    <t>BSWD</t>
  </si>
  <si>
    <t>XIDX:BSWD</t>
  </si>
  <si>
    <t>Pemulihan Kerugian Atas ...</t>
  </si>
  <si>
    <t>Pemulihan Estimasi Kerug...</t>
  </si>
  <si>
    <t>Total Aset Tak Berwujud</t>
  </si>
  <si>
    <t>Total Simpanan Dari Ba...</t>
  </si>
  <si>
    <t>Total Tambahan Modal D...</t>
  </si>
  <si>
    <t>Tenaga Kerja Dan Tunjanga...</t>
  </si>
  <si>
    <t>Umum, Administrasi, Pemel...</t>
  </si>
  <si>
    <t>Pendapatan (Beban) Non-Op...</t>
  </si>
  <si>
    <t>Kredit</t>
  </si>
  <si>
    <t>Total Penurunan (Kenaik...</t>
  </si>
  <si>
    <t>Simpanan</t>
  </si>
  <si>
    <t>Penurunan (Penambahan) Ef...</t>
  </si>
  <si>
    <t>Penawaran Umum Saham</t>
  </si>
  <si>
    <t>BTEK</t>
  </si>
  <si>
    <t>XIDX:BTEK</t>
  </si>
  <si>
    <t>Utang Dari Pihak ...</t>
  </si>
  <si>
    <t>Penerimaan Dari (Pembayar...</t>
  </si>
  <si>
    <t>Pendapatan (Beban) Lain-L...</t>
  </si>
  <si>
    <t>Hutang Lain-Lain</t>
  </si>
  <si>
    <t>Perolehan Aset Tidak Lanc...</t>
  </si>
  <si>
    <t>Penjualan Saham</t>
  </si>
  <si>
    <t>Uang Muka Penyertaan Saha...</t>
  </si>
  <si>
    <t>Perolehan Atas Penjualan ...</t>
  </si>
  <si>
    <t>Pekerjaan Dalam Pelaksana...</t>
  </si>
  <si>
    <t>Penurunan (Peningkatan) A...</t>
  </si>
  <si>
    <t>Peningkatan (Penurunan) S...</t>
  </si>
  <si>
    <t>Penerimaan(Penurunan)Ut...</t>
  </si>
  <si>
    <t>Penambahan Modal Saham</t>
  </si>
  <si>
    <t>Kenaikan Utang Obligasi K...</t>
  </si>
  <si>
    <t>Penerimaan Pinjaman Lain-...</t>
  </si>
  <si>
    <t>Penambahan Agio Saham</t>
  </si>
  <si>
    <t>Kenaikan (Penurunan) Utan...</t>
  </si>
  <si>
    <t>Kenaikan (Penurunan) Piut...</t>
  </si>
  <si>
    <t>Kenaikan Komponen Ekuitas...</t>
  </si>
  <si>
    <t>Kenaikan Modal Disetor</t>
  </si>
  <si>
    <t>Peningkatan (Penurunan) U...</t>
  </si>
  <si>
    <t>Dampak Akuisisi Entitas Anak</t>
  </si>
  <si>
    <t>BTEL</t>
  </si>
  <si>
    <t>XIDX:BTEL</t>
  </si>
  <si>
    <t>Q1 2025</t>
  </si>
  <si>
    <t>Beban Interkoneksi</t>
  </si>
  <si>
    <t>Beban Penyusutan</t>
  </si>
  <si>
    <t>Pembayaran Untuk Aktivita...</t>
  </si>
  <si>
    <t>Penurunan Neto Investasi ...</t>
  </si>
  <si>
    <t>Penerimaan Atas Pelaksana...</t>
  </si>
  <si>
    <t>Pembayaran Akuisisi Entit...</t>
  </si>
  <si>
    <t>(Pembayaran)/Penerimaan U...</t>
  </si>
  <si>
    <t>Penerbitan Kembali Saham ...</t>
  </si>
  <si>
    <t>Saham Beredar Yang Dipero...</t>
  </si>
  <si>
    <t>Penggunaan (Penempatan) P...</t>
  </si>
  <si>
    <t>Pembayaran Wesel Senior</t>
  </si>
  <si>
    <t>BTON</t>
  </si>
  <si>
    <t>XIDX:BTON</t>
  </si>
  <si>
    <t>Laba Penjualan Aset Tetap</t>
  </si>
  <si>
    <t>Laba Yang Direaliasi Atas...</t>
  </si>
  <si>
    <t>Investasi Saham Dan Depos...</t>
  </si>
  <si>
    <t>Laba Investasi Saham Jang...</t>
  </si>
  <si>
    <t>Penarikan Pinjaman Bank J...</t>
  </si>
  <si>
    <t>BTPN</t>
  </si>
  <si>
    <t>XIDX:BTPN</t>
  </si>
  <si>
    <t>Pendapatan Bunga Dan Syar...</t>
  </si>
  <si>
    <t>Pendapatan Syariah</t>
  </si>
  <si>
    <t>Total Pendapatan Bunga ...</t>
  </si>
  <si>
    <t>Beban Bunga Dan Syariah</t>
  </si>
  <si>
    <t>Beban Syariah</t>
  </si>
  <si>
    <t>Total Beban Bunga Dan S...</t>
  </si>
  <si>
    <t>Beban Non-Operasional</t>
  </si>
  <si>
    <t>Total Penempatan Pada ...</t>
  </si>
  <si>
    <t>Piutang Pembiayaan</t>
  </si>
  <si>
    <t>Simpanan Dari Bank La...</t>
  </si>
  <si>
    <t>Efek-Efek Yang Diterbitk...</t>
  </si>
  <si>
    <t>Total Efek-Efek Yang D...</t>
  </si>
  <si>
    <t>Total Pihak Ket...</t>
  </si>
  <si>
    <t>Total Pihak Ber...</t>
  </si>
  <si>
    <t>Total Simpanan Nasa...</t>
  </si>
  <si>
    <t>Total Dana Syirkah Tem...</t>
  </si>
  <si>
    <t>Penerimaan Bunga Dan Pend...</t>
  </si>
  <si>
    <t>Total Penerimaan Bunga ...</t>
  </si>
  <si>
    <t>Pendapatan Provisi Dan Ko...</t>
  </si>
  <si>
    <t>Pembayaran Bunga Dan Bagi...</t>
  </si>
  <si>
    <t>Pembayaran Bagi Hasil Sy...</t>
  </si>
  <si>
    <t>Total Pembayaran Bunga ...</t>
  </si>
  <si>
    <t>Penerimaan Kembali Atas K...</t>
  </si>
  <si>
    <t>Pembayaran Beban Tenaga K...</t>
  </si>
  <si>
    <t>Pendapatan Non-Operasion...</t>
  </si>
  <si>
    <t>Total Pendapatan (Beban...</t>
  </si>
  <si>
    <t>Pembayaran Pajak Kini</t>
  </si>
  <si>
    <t>Pajak Atas Revaluasi Aset...</t>
  </si>
  <si>
    <t>Penurunan/(Kenaikan) Dala...</t>
  </si>
  <si>
    <t>Efek-Efek Jatuh Tempo Le...</t>
  </si>
  <si>
    <t>Tagihan Atas Surat Berha...</t>
  </si>
  <si>
    <t>Pembiayan/Piutang Syaria...</t>
  </si>
  <si>
    <t>Tagihan Derivative</t>
  </si>
  <si>
    <t>Deposito Berjangk...</t>
  </si>
  <si>
    <t>Deposito On Call ...</t>
  </si>
  <si>
    <t>Total Operasi Yang Dih...</t>
  </si>
  <si>
    <t>Simpanan Nasabah Syariah</t>
  </si>
  <si>
    <t>Akrual Dan Liabilitas La...</t>
  </si>
  <si>
    <t>Total Akrual Dan Liabi...</t>
  </si>
  <si>
    <t>Tabungan Mudharabah</t>
  </si>
  <si>
    <t>Deposito Mudharabah</t>
  </si>
  <si>
    <t>Total Penurunan/(Kenaik...</t>
  </si>
  <si>
    <t>Hasil Penjualan Aset Terb...</t>
  </si>
  <si>
    <t>Efek-Efek Dan Obligasi P...</t>
  </si>
  <si>
    <t>Total Efek-Efek</t>
  </si>
  <si>
    <t>Pembelian Entitas Anak, S...</t>
  </si>
  <si>
    <t>Pembelian Surat Berharga</t>
  </si>
  <si>
    <t>Pengalihan Kas Dan Setara...</t>
  </si>
  <si>
    <t>Pembayaran Utang Sewa Gun...</t>
  </si>
  <si>
    <t>Lain Lain</t>
  </si>
  <si>
    <t>Penerimaan (Pembayaran) D...</t>
  </si>
  <si>
    <t>Pembayaran Untuk Obligasi...</t>
  </si>
  <si>
    <t>Biaya Emisi Obligasi</t>
  </si>
  <si>
    <t>Pelunasan Atas Efek Yang ...</t>
  </si>
  <si>
    <t>Pembayaran Angsuran Dan P...</t>
  </si>
  <si>
    <t>Biaya Surat Berharga Yang...</t>
  </si>
  <si>
    <t>Hasil Right Issues</t>
  </si>
  <si>
    <t>Biaya Emisi Right Issues</t>
  </si>
  <si>
    <t>Biaya Transaksi Atas Pinj...</t>
  </si>
  <si>
    <t>Pembayaran Pinjaman Subor...</t>
  </si>
  <si>
    <t>Sewa Pembiayaan</t>
  </si>
  <si>
    <t>Akuisisi Saham Tresuri</t>
  </si>
  <si>
    <t>Penjualan Saham Tresuri K...</t>
  </si>
  <si>
    <t>Eksekusi Opsi Saham</t>
  </si>
  <si>
    <t>Biaya Emisi Ekuitas</t>
  </si>
  <si>
    <t>Dana Yang Diterima Oleh E...</t>
  </si>
  <si>
    <t>Imbalan Yang Dibayarkan K...</t>
  </si>
  <si>
    <t>Dana Setoran Modal Dan Ke...</t>
  </si>
  <si>
    <t>BUDI</t>
  </si>
  <si>
    <t>XIDX:BUDI</t>
  </si>
  <si>
    <t>Penerimaan Dari Restitusi...</t>
  </si>
  <si>
    <t>Penerimaan Pajak Penghasi...</t>
  </si>
  <si>
    <t>Hasil Penjualan Dan Prose...</t>
  </si>
  <si>
    <t>Perolehan Utang Bank Jang...</t>
  </si>
  <si>
    <t>Perolehan Saham Treasuri</t>
  </si>
  <si>
    <t>Penerimaan Dari Konversi ...</t>
  </si>
  <si>
    <t>Pembayaran Pinjaman Pembe...</t>
  </si>
  <si>
    <t>AIMS</t>
  </si>
  <si>
    <t>XIDX:AIMS</t>
  </si>
  <si>
    <t>Pembayaran Kas Kepada:</t>
  </si>
  <si>
    <t>Karyawan Dan Beban Usaha</t>
  </si>
  <si>
    <t>Uang Jaminan</t>
  </si>
  <si>
    <t>Piutang Lain-Lain - Pihak...</t>
  </si>
  <si>
    <t>Penambahan Aset Lain-Lain</t>
  </si>
  <si>
    <t>Penurunan Beban Ditangguh...</t>
  </si>
  <si>
    <t>Pinjaman Jangka Pendek</t>
  </si>
  <si>
    <t>Penerimaan Pinjaman Pihak...</t>
  </si>
  <si>
    <t>Biaya Dibayar Di Muka</t>
  </si>
  <si>
    <t>Biaya Yang Masih Harus Di...</t>
  </si>
  <si>
    <t>Penambahan Liabilitas Pih...</t>
  </si>
  <si>
    <t>Kewajiban Dari Sewa Guna ...</t>
  </si>
  <si>
    <t>AISA</t>
  </si>
  <si>
    <t>XIDX:AISA</t>
  </si>
  <si>
    <t>Utang Obligasi Dan Su...</t>
  </si>
  <si>
    <t>Liabilitas Keuangan</t>
  </si>
  <si>
    <t>Obligasi Konversi</t>
  </si>
  <si>
    <t>Pembayaran Kepada Pihak H...</t>
  </si>
  <si>
    <t>Pembayaran Manfaat Karyaw...</t>
  </si>
  <si>
    <t>Penerimaan Pendapatan Sew...</t>
  </si>
  <si>
    <t>Bunga Diterima</t>
  </si>
  <si>
    <t>Pembayaran Bunga Kredit M...</t>
  </si>
  <si>
    <t>Aset Tetap Dan Perangkat ...</t>
  </si>
  <si>
    <t>Pembelian</t>
  </si>
  <si>
    <t>Total Aset Tetap Dan Pe...</t>
  </si>
  <si>
    <t>Aset Keuangan Lancar Lain...</t>
  </si>
  <si>
    <t>Penempatan</t>
  </si>
  <si>
    <t>Pencairan</t>
  </si>
  <si>
    <t>Total Aset Keuangan Lan...</t>
  </si>
  <si>
    <t>Pengembalian Uang Muka As...</t>
  </si>
  <si>
    <t>Penjualan Lahan Dan Tanam...</t>
  </si>
  <si>
    <t>Pembelian Kepemilikan Non...</t>
  </si>
  <si>
    <t>Penempatan Investasi Jan...</t>
  </si>
  <si>
    <t>Pencairan Investasi Jang...</t>
  </si>
  <si>
    <t>Pembayaran Bunga Kredit I...</t>
  </si>
  <si>
    <t>Uang Muka Investasi Saham</t>
  </si>
  <si>
    <t>Cassie Atas Pinjaman Enti...</t>
  </si>
  <si>
    <t>Perolehan Entitas Anak Se...</t>
  </si>
  <si>
    <t>Pelepasan Entitas Anak Se...</t>
  </si>
  <si>
    <t>Uang Muka Jangka Panjang</t>
  </si>
  <si>
    <t>Total Uang Muka Jangka ...</t>
  </si>
  <si>
    <t>Perolehan Merk Dagang</t>
  </si>
  <si>
    <t>Total Utang Bank Jangka...</t>
  </si>
  <si>
    <t>Utang Bank Jangka Panjang</t>
  </si>
  <si>
    <t>Pembayaran Provisi</t>
  </si>
  <si>
    <t>Utang Bank Dan Lembaga Ke...</t>
  </si>
  <si>
    <t>Total Utang Bank Dan Le...</t>
  </si>
  <si>
    <t>Penambahan Modal Saham Me...</t>
  </si>
  <si>
    <t>Total Penambahan Modal ...</t>
  </si>
  <si>
    <t>Hasil Dari Penerbitan Obl...</t>
  </si>
  <si>
    <t>Biaya Emisi</t>
  </si>
  <si>
    <t>Total Hasil Dari Penerb...</t>
  </si>
  <si>
    <t>Penawaran Saham Non Hmetd</t>
  </si>
  <si>
    <t>Total Penawaran Saham N...</t>
  </si>
  <si>
    <t>Penambahan Modal Entitas ...</t>
  </si>
  <si>
    <t>Penerimaan Uang Muka Peme...</t>
  </si>
  <si>
    <t>Pembayaran Dividend Tunai</t>
  </si>
  <si>
    <t>Pembayaran Bunga Sewa Pem...</t>
  </si>
  <si>
    <t>Pembayaran Utang Bunga Se...</t>
  </si>
  <si>
    <t>Pembayaran Bagi Hasil</t>
  </si>
  <si>
    <t>Dampak Dekonsolidasi Entitas An...</t>
  </si>
  <si>
    <t>Saldo Kas Dan Setara Kas Perusa...</t>
  </si>
  <si>
    <t>29 Dec 14</t>
  </si>
  <si>
    <t>AKKU</t>
  </si>
  <si>
    <t>XIDX:AKKU</t>
  </si>
  <si>
    <t>Surat Berharga Yang D...</t>
  </si>
  <si>
    <t>Arus Kas Neto Aktivitas O...</t>
  </si>
  <si>
    <t>Penerimaan Utang Uang Muk...</t>
  </si>
  <si>
    <t>Lain-Lain - Bersih</t>
  </si>
  <si>
    <t>Hasil Penjualan Dari Inve...</t>
  </si>
  <si>
    <t>Penyertaan Entitas Anak</t>
  </si>
  <si>
    <t>Penerimaan Divestasi Enti...</t>
  </si>
  <si>
    <t>Pembayaran Setoran Modal ...</t>
  </si>
  <si>
    <t>Pengurangan Utang Bank</t>
  </si>
  <si>
    <t>Penerimaan Piutang Lainny...</t>
  </si>
  <si>
    <t>Pembayaran Utang Dan Bung...</t>
  </si>
  <si>
    <t>Pembayaran Bunga Utang Su...</t>
  </si>
  <si>
    <t>Tambahan Modal Disetor Da...</t>
  </si>
  <si>
    <t>Kas Dan Setara Kas Entitas Anak...</t>
  </si>
  <si>
    <t>AKPI</t>
  </si>
  <si>
    <t>XIDX:AKPI</t>
  </si>
  <si>
    <t>Penerimaan Kembali Pajak ...</t>
  </si>
  <si>
    <t>Kenaikan Penyertaan Saham</t>
  </si>
  <si>
    <t>Pembayaran Untuk Investas...</t>
  </si>
  <si>
    <t>Pendapatan Dividen Dari P...</t>
  </si>
  <si>
    <t>Pendapatan Dividen Dari E...</t>
  </si>
  <si>
    <t>Penerimaan Pengembalian U...</t>
  </si>
  <si>
    <t>Penerimaan Kembali Uang M...</t>
  </si>
  <si>
    <t>Penerimaan Dari Uang Jami...</t>
  </si>
  <si>
    <t>Penerimaan (Penempatan) D...</t>
  </si>
  <si>
    <t>AKRA</t>
  </si>
  <si>
    <t>XIDX:AKRA</t>
  </si>
  <si>
    <t>Total Operasi Yang Dihentikan</t>
  </si>
  <si>
    <t>Utang Kontraktor</t>
  </si>
  <si>
    <t>Kas Yang Diterima Dari Pe...</t>
  </si>
  <si>
    <t>Pembayaran Yang Diterima ...</t>
  </si>
  <si>
    <t>Penghasilan Keuangan</t>
  </si>
  <si>
    <t>Pajak Penghasilan Dan Pa...</t>
  </si>
  <si>
    <t>Tagihan Pajak Penghasila...</t>
  </si>
  <si>
    <t>Akuisisi Persediaan Tana...</t>
  </si>
  <si>
    <t>Total Penerimaan Dari (...</t>
  </si>
  <si>
    <t>Pembayaran Uang Jaminan T...</t>
  </si>
  <si>
    <t>Pengeluaran Neto Biaya Ek...</t>
  </si>
  <si>
    <t>Pembayaran Dimuka Sewa Ta...</t>
  </si>
  <si>
    <t>Penerimaan Atas Pengembal...</t>
  </si>
  <si>
    <t>Hasil Penjualan Aset</t>
  </si>
  <si>
    <t>Hasil Penjualan Investasi</t>
  </si>
  <si>
    <t>Penurunan(Kenaikan) Neto ...</t>
  </si>
  <si>
    <t>Pembayaran Deviden Tunai ...</t>
  </si>
  <si>
    <t>Penerimaan Pelunasan Pinj...</t>
  </si>
  <si>
    <t>Penjualan Tanah</t>
  </si>
  <si>
    <t>Penerimaan Uang Muka Lain...</t>
  </si>
  <si>
    <t>Penerimaan Atas Likuidasi...</t>
  </si>
  <si>
    <t>Penerimaan Atas Divestasi...</t>
  </si>
  <si>
    <t>Penerimaan Sehubungan Ata...</t>
  </si>
  <si>
    <t>Penambahan Modal Disetor ...</t>
  </si>
  <si>
    <t>Tahap Iv Dan V (2007) Da...</t>
  </si>
  <si>
    <t>Tahap Iii ,Iv Dan V (200...</t>
  </si>
  <si>
    <t>Tahap Ii - V</t>
  </si>
  <si>
    <t>Tahap I, Ii, Dan Iii</t>
  </si>
  <si>
    <t>Tahap I, Ii, Iii, Iv, Da...</t>
  </si>
  <si>
    <t>Tahap V (2007), I Dan Ii...</t>
  </si>
  <si>
    <t>Buyback Saham</t>
  </si>
  <si>
    <t>Kepentingan Nonpengendal...</t>
  </si>
  <si>
    <t>Total Pembayaran Devide...</t>
  </si>
  <si>
    <t>Penerimaan Atas Transaksi...</t>
  </si>
  <si>
    <t>Penerimaan Bersih Pinjama...</t>
  </si>
  <si>
    <t>Penerimaan Atas Lain Lain</t>
  </si>
  <si>
    <t>Reklasifikasi Ke Aset Yang Dikl...</t>
  </si>
  <si>
    <t>AKSI</t>
  </si>
  <si>
    <t>XIDX:AKSI</t>
  </si>
  <si>
    <t>Komisi Dari Transaksi Per...</t>
  </si>
  <si>
    <t>Keuntungan Atas Perdagang...</t>
  </si>
  <si>
    <t>Pemasok Dan Beban Operas...</t>
  </si>
  <si>
    <t>Pengurangan Aset Lain-Lai...</t>
  </si>
  <si>
    <t>Penempatan Investasi Mudh...</t>
  </si>
  <si>
    <t>Investasi Pada Surat Sang...</t>
  </si>
  <si>
    <t>Pinjaman Bank Jangka Pend...</t>
  </si>
  <si>
    <t>Total Pinjaman Bank Jan...</t>
  </si>
  <si>
    <t>Total (Pembayaran)/Pene...</t>
  </si>
  <si>
    <t>(Pembayaran)/Penerimaan D...</t>
  </si>
  <si>
    <t>Selisih Aset Dan Liabilit...</t>
  </si>
  <si>
    <t>Pembayaran Bagian Pokok L...</t>
  </si>
  <si>
    <t>ALDO</t>
  </si>
  <si>
    <t>XIDX:ALDO</t>
  </si>
  <si>
    <t>Penambahan Beban Ditanggu...</t>
  </si>
  <si>
    <t>Perolehan Penyertaan Di E...</t>
  </si>
  <si>
    <t>Penambahan Surat Berharga</t>
  </si>
  <si>
    <t>Penurunan Surat Berharga</t>
  </si>
  <si>
    <t>Penerimaan Modal Saham</t>
  </si>
  <si>
    <t>Pembayaran Sewa Pembiayaa...</t>
  </si>
  <si>
    <t>Modal Saham Yang Diperole...</t>
  </si>
  <si>
    <t>Penambahan Modal Saham Da...</t>
  </si>
  <si>
    <t>Peningkatan Modal Disetor...</t>
  </si>
  <si>
    <t>Pembayaran Beban Emisi Sa...</t>
  </si>
  <si>
    <t>ALKA</t>
  </si>
  <si>
    <t>XIDX:ALKA</t>
  </si>
  <si>
    <t>Pembayaran Bunga Pinjaman</t>
  </si>
  <si>
    <t>Penurunan Deposito Yang D...</t>
  </si>
  <si>
    <t>Kepemilikan Non Pengendal...</t>
  </si>
  <si>
    <t>Penerimaan Dari Investasi</t>
  </si>
  <si>
    <t>Pembayaran Pinjaman Pihak...</t>
  </si>
  <si>
    <t>Penurunan Cerukan Bank</t>
  </si>
  <si>
    <t>ALMI</t>
  </si>
  <si>
    <t>XIDX:ALMI</t>
  </si>
  <si>
    <t>Pembayaran Biaya Operasi</t>
  </si>
  <si>
    <t>Penempatan Investasi Seme...</t>
  </si>
  <si>
    <t>Penerimaan (Penempatan) I...</t>
  </si>
  <si>
    <t>Penempatan Uang Muka Pemb...</t>
  </si>
  <si>
    <t>Kenaikan Piutang Kepada P...</t>
  </si>
  <si>
    <t>Pembayaran Uang Jaminan</t>
  </si>
  <si>
    <t>Pembayaran Hutang Kepada ...</t>
  </si>
  <si>
    <t>Penerimaan Setoran Modal</t>
  </si>
  <si>
    <t>Pengembalian Tolakan (Pem...</t>
  </si>
  <si>
    <t>Penambahan (Pembayaran) H...</t>
  </si>
  <si>
    <t>Penambahan Hutang Bank Ja...</t>
  </si>
  <si>
    <t>Pembayaran Hutang Bank Ja...</t>
  </si>
  <si>
    <t>ALTO</t>
  </si>
  <si>
    <t>XIDX:ALTO</t>
  </si>
  <si>
    <t>Q3 2024</t>
  </si>
  <si>
    <t>Q2 2024</t>
  </si>
  <si>
    <t>Q1 2024</t>
  </si>
  <si>
    <t>Q4 2023</t>
  </si>
  <si>
    <t>Pembayaran Kepada Pemaso...</t>
  </si>
  <si>
    <t>Pembayaran Kepada Karyaw...</t>
  </si>
  <si>
    <t>Pembayaran Kembali Pada D...</t>
  </si>
  <si>
    <t>Pembayaran (Penerimaan) B...</t>
  </si>
  <si>
    <t>Penerimaan Pendapatan Ke...</t>
  </si>
  <si>
    <t>Pembayaran Beban Keuanga...</t>
  </si>
  <si>
    <t>Total Pembayaran (Pener...</t>
  </si>
  <si>
    <t>Uang Muka Pembelian Mesin</t>
  </si>
  <si>
    <t>Penempatan Uang Jaminan</t>
  </si>
  <si>
    <t>Pembayaran Uang Muka</t>
  </si>
  <si>
    <t>Perolehan Investasi Pada ...</t>
  </si>
  <si>
    <t>Utang Non-Usaha Jangka Pa...</t>
  </si>
  <si>
    <t>Penerimaan Atas Penawaran...</t>
  </si>
  <si>
    <t>Penambahan Modal Saham At...</t>
  </si>
  <si>
    <t>Penambahan Agio Saham Ata...</t>
  </si>
  <si>
    <t>Pemberian Surat Utang Kep...</t>
  </si>
  <si>
    <t>Total Penerimaan (Pemba...</t>
  </si>
  <si>
    <t>Penerimaan (Pembayaran) A...</t>
  </si>
  <si>
    <t>AMAG</t>
  </si>
  <si>
    <t>XIDX:AMAG</t>
  </si>
  <si>
    <t>Total Deposito Berjangk...</t>
  </si>
  <si>
    <t>Efek Tersedia Untuk Dijua...</t>
  </si>
  <si>
    <t>Total Efek Tersedia Unt...</t>
  </si>
  <si>
    <t>Total Utang Sewa Pembi...</t>
  </si>
  <si>
    <t>Liabilitas Manfaat Po...</t>
  </si>
  <si>
    <t>Total Liabilitas Ma...</t>
  </si>
  <si>
    <t>Penerimaan Komisi</t>
  </si>
  <si>
    <t>Pembayaran Komisi</t>
  </si>
  <si>
    <t>Penerimaan Dari Pengembal...</t>
  </si>
  <si>
    <t>Penjualan (Pembelian) Ase...</t>
  </si>
  <si>
    <t>Pencairan Reksadana</t>
  </si>
  <si>
    <t>Pencairan Efek Tersedia U...</t>
  </si>
  <si>
    <t>Penempatan Efek Tersedia ...</t>
  </si>
  <si>
    <t>Penempatan Efek Yang Dibe...</t>
  </si>
  <si>
    <t>Pencairan Efek Yang Dibel...</t>
  </si>
  <si>
    <t>Pencairan Efek Diperdagan...</t>
  </si>
  <si>
    <t>Pencairan Efek Dimiliki H...</t>
  </si>
  <si>
    <t>Penempatan Efek Diperdaga...</t>
  </si>
  <si>
    <t>Pelepasan Penyertaan Dala...</t>
  </si>
  <si>
    <t>Penerimaan Hasil Bunga</t>
  </si>
  <si>
    <t>Penerimaan Hasil Investa...</t>
  </si>
  <si>
    <t>Total Penerimaan Hasil ...</t>
  </si>
  <si>
    <t>Penerimaan Dividen Dari P...</t>
  </si>
  <si>
    <t>Penerimaan Dari Penghenti...</t>
  </si>
  <si>
    <t>Arus Kas Masuk Lainnya</t>
  </si>
  <si>
    <t>Arus Kas Keluar Lainnya</t>
  </si>
  <si>
    <t>AMFG</t>
  </si>
  <si>
    <t>XIDX:AMFG</t>
  </si>
  <si>
    <t>Pinjaman Jangka P...</t>
  </si>
  <si>
    <t>Pembayaran Kas Untuk Imba...</t>
  </si>
  <si>
    <t>Hasil Penjualan Tanah Yan...</t>
  </si>
  <si>
    <t>Kenaikan (Penurunan) Beba...</t>
  </si>
  <si>
    <t>Hasil Pelepasan Investasi...</t>
  </si>
  <si>
    <t>Pembayaran Atas Liabilita...</t>
  </si>
  <si>
    <t>AMIN</t>
  </si>
  <si>
    <t>XIDX:AMIN</t>
  </si>
  <si>
    <t>Pengeluaran Kas Kepada Pe...</t>
  </si>
  <si>
    <t>Pengeluaran Kas Kepada Ka...</t>
  </si>
  <si>
    <t>Pembayaran Aktivitas Admi...</t>
  </si>
  <si>
    <t>Penawaran Umum Saham Perd...</t>
  </si>
  <si>
    <t>Penerimaan (Pengeluaran) Ceruka...</t>
  </si>
  <si>
    <t>AMRT</t>
  </si>
  <si>
    <t>XIDX:AMRT</t>
  </si>
  <si>
    <t>Gaji, Upah Dan Kesejahte...</t>
  </si>
  <si>
    <t>Biaya Keuangan</t>
  </si>
  <si>
    <t>Penerimaan Kas Dari Kegia...</t>
  </si>
  <si>
    <t>Pembayaran Kas Untuk Kegi...</t>
  </si>
  <si>
    <t>Uang Muka Investasi</t>
  </si>
  <si>
    <t>Pendapatan Dividen</t>
  </si>
  <si>
    <t>Perolehan Aset Tetap.</t>
  </si>
  <si>
    <t>Total Perolehan Aset Te...</t>
  </si>
  <si>
    <t>Perolehan Sewa Jangka Pan...</t>
  </si>
  <si>
    <t>Perolehan Biaya Ditangguh...</t>
  </si>
  <si>
    <t>Penambahan Investasi Enti...</t>
  </si>
  <si>
    <t>Pembayaran Penambahan Inv...</t>
  </si>
  <si>
    <t>Surplus Kas Melalui Akuis...</t>
  </si>
  <si>
    <t>Pinjaman Kepada Pihak Ket...</t>
  </si>
  <si>
    <t>Setoran Modal Saham Dari...</t>
  </si>
  <si>
    <t>Total Pinjaman Kepada P...</t>
  </si>
  <si>
    <t>Investasi Dalam Efek Uta...</t>
  </si>
  <si>
    <t>Penerbitan Obligasi</t>
  </si>
  <si>
    <t>Investasi Jangka Pendek ...</t>
  </si>
  <si>
    <t>Tambahan Modal Disetor -...</t>
  </si>
  <si>
    <t>Tambahan Modal Ditempatk...</t>
  </si>
  <si>
    <t>Pinjaman Jangka Panjang</t>
  </si>
  <si>
    <t>Dividen Kas Melalui Enti...</t>
  </si>
  <si>
    <t>Dividen Kas</t>
  </si>
  <si>
    <t>Pinjaman</t>
  </si>
  <si>
    <t>Beban Transaksi Obligasi</t>
  </si>
  <si>
    <t>Kas Dari Entitas Anak Yang Dide...</t>
  </si>
  <si>
    <t>ANJT</t>
  </si>
  <si>
    <t>XIDX:ANJT</t>
  </si>
  <si>
    <t>Total Operasi Yang Dihe...</t>
  </si>
  <si>
    <t>Pembayaran Imbalan Pasca ...</t>
  </si>
  <si>
    <t>Penerimaan Dari Klaim Ata...</t>
  </si>
  <si>
    <t>Pembayaran Kontribusi Ke ...</t>
  </si>
  <si>
    <t>Akuisisi Dan Penambahan I...</t>
  </si>
  <si>
    <t>Perolehan Tanaman Produkt...</t>
  </si>
  <si>
    <t>Hasil Penjualan Properti ...</t>
  </si>
  <si>
    <t>Hasil Dari Penjualan Inve...</t>
  </si>
  <si>
    <t>Penerbitan Saham Melalui ...</t>
  </si>
  <si>
    <t>Penerimaan Dari Transaksi...</t>
  </si>
  <si>
    <t>Penerimaan(Pengeluaran) ...</t>
  </si>
  <si>
    <t>Dampak Perubahan Kurs Mata Uang...</t>
  </si>
  <si>
    <t>Kenaikan / (Penurunan) Neto Kas...</t>
  </si>
  <si>
    <t>ANTM</t>
  </si>
  <si>
    <t>XIDX:ANTM</t>
  </si>
  <si>
    <t>Beban Eksplorasi</t>
  </si>
  <si>
    <t>Pinjaman Investasi</t>
  </si>
  <si>
    <t>Pembayaran Kepada Komisar...</t>
  </si>
  <si>
    <t>Pembayaran Pajak Lain-Lai...</t>
  </si>
  <si>
    <t>Pembayaran Pajak Badan</t>
  </si>
  <si>
    <t>Pembayaran Pajak Dan Retr...</t>
  </si>
  <si>
    <t>(Pengembalian Atas)/Pener...</t>
  </si>
  <si>
    <t>Penerimaan Dari Jaminan K...</t>
  </si>
  <si>
    <t>Penerimaan Klaim Asuransi</t>
  </si>
  <si>
    <t>Penerimaan Kas Dari Pajak...</t>
  </si>
  <si>
    <t>Penerimaan Kas Dari Pengh...</t>
  </si>
  <si>
    <t>Penerimaan Kas Dari Denda...</t>
  </si>
  <si>
    <t>Penurunan (Kenaikan) Kas ...</t>
  </si>
  <si>
    <t>Pembayaran Lain-Lain - Be...</t>
  </si>
  <si>
    <t>Penghasilan Dividen</t>
  </si>
  <si>
    <t>Penerimaan Deposito Berja...</t>
  </si>
  <si>
    <t>Pengeluaran Aset Takberwu...</t>
  </si>
  <si>
    <t>Peningkatan Investasi Sah...</t>
  </si>
  <si>
    <t>Penerimaan Kas Dari Penju...</t>
  </si>
  <si>
    <t>Pengeluaran Beban Tangguh...</t>
  </si>
  <si>
    <t>Pengeluaran Untuk Utang L...</t>
  </si>
  <si>
    <t>Pengeluaran Untuk Propert...</t>
  </si>
  <si>
    <t>Pemberian Pinjaman Ke Per...</t>
  </si>
  <si>
    <t>Penerimaan Dari Disposal ...</t>
  </si>
  <si>
    <t>Pemberian Pinjaman Ke Pen...</t>
  </si>
  <si>
    <t>Biaya Transaksi Terkait D...</t>
  </si>
  <si>
    <t>Pengeluaran Untuk Aset Ti...</t>
  </si>
  <si>
    <t>Pinjaman Ke Entitas Asosi...</t>
  </si>
  <si>
    <t>Akuisisi Entitas Anak Mel...</t>
  </si>
  <si>
    <t>Penerimaan Pinjaman Inves...</t>
  </si>
  <si>
    <t>Pembayaran Pinjaman Inves...</t>
  </si>
  <si>
    <t>Kontribusi Modal Dari Kep...</t>
  </si>
  <si>
    <t>Pembayaran Dividen Kas Ol...</t>
  </si>
  <si>
    <t>Pembayaran Untuk Alokasi ...</t>
  </si>
  <si>
    <t>Pembayaran Pembelian Kemb...</t>
  </si>
  <si>
    <t>Penerimaan Modal Dari Kep...</t>
  </si>
  <si>
    <t>APEX</t>
  </si>
  <si>
    <t>XIDX:APEX</t>
  </si>
  <si>
    <t>Pembyaran Kas Kepada Pema...</t>
  </si>
  <si>
    <t>Pendapatan Kompensasi Asu...</t>
  </si>
  <si>
    <t>Penempatan Investasi</t>
  </si>
  <si>
    <t>Penarikan Pada Rekening B...</t>
  </si>
  <si>
    <t>Penerimaan Dari Bunga</t>
  </si>
  <si>
    <t>Pembayaran Atas Penyelesa...</t>
  </si>
  <si>
    <t>Penurunan Pada Piutang La...</t>
  </si>
  <si>
    <t>Penurunan (Peningkatan) P...</t>
  </si>
  <si>
    <t>Penerimaan Pinjaman Lainn...</t>
  </si>
  <si>
    <t>APIC</t>
  </si>
  <si>
    <t>XIDX:APIC</t>
  </si>
  <si>
    <t>Total Keuntungan Atas P...</t>
  </si>
  <si>
    <t>Total Pendapatan Bunga</t>
  </si>
  <si>
    <t>Beban Umum Dan Administ...</t>
  </si>
  <si>
    <t>Total Beban Umum Dan A...</t>
  </si>
  <si>
    <t>Beban Klaim</t>
  </si>
  <si>
    <t>Piutang Pada Lembaga Klir...</t>
  </si>
  <si>
    <t>Piutang Nasabah</t>
  </si>
  <si>
    <t>Portofolio Efek</t>
  </si>
  <si>
    <t>Total Portofolio Efek</t>
  </si>
  <si>
    <t>Utang Pada Lembaga Kliri...</t>
  </si>
  <si>
    <t>Utang Nasabah</t>
  </si>
  <si>
    <t>Estimasi Liabilitas Klai...</t>
  </si>
  <si>
    <t>Pendapatan Kegiatan Peran...</t>
  </si>
  <si>
    <t>Pendapatan Komisi Kegiat...</t>
  </si>
  <si>
    <t>Penerimaan Dari Pendapat...</t>
  </si>
  <si>
    <t>Penerimaan Dari Jasa Man...</t>
  </si>
  <si>
    <t>Penerimaan Dari Jasa Pen...</t>
  </si>
  <si>
    <t>Penerimaan Dari Jasa Age...</t>
  </si>
  <si>
    <t>Total Pendapatan Kegiat...</t>
  </si>
  <si>
    <t>Penerimaan Dari Premi</t>
  </si>
  <si>
    <t>Penerimaan Komisi Penjami...</t>
  </si>
  <si>
    <t>Pembayaran Kas Untuk Sewa...</t>
  </si>
  <si>
    <t>Penerimaan (Pembayaran) K...</t>
  </si>
  <si>
    <t>Penerimaan Kas Dari Pemas...</t>
  </si>
  <si>
    <t>Pembayaran Kas Ke Pada Pe...</t>
  </si>
  <si>
    <t>Pembayaran Atas Pembiayaa...</t>
  </si>
  <si>
    <t>Penerimaan Bunga Pendanaa...</t>
  </si>
  <si>
    <t>Pendapatan Bunga Investas...</t>
  </si>
  <si>
    <t>Penerimaan Provisi Dan Ad...</t>
  </si>
  <si>
    <t>Penerimaan (Pembayaran) O...</t>
  </si>
  <si>
    <t>Penurunan (Kenaikan) Dala...</t>
  </si>
  <si>
    <t>Piutang Lembaga Kliring ...</t>
  </si>
  <si>
    <t>Utang Lembaga Kliring Da...</t>
  </si>
  <si>
    <t>Pembayaran Deposito Berja...</t>
  </si>
  <si>
    <t>Pengembalian Atas Aset Te...</t>
  </si>
  <si>
    <t>Pembayaran Portofolio Efe...</t>
  </si>
  <si>
    <t>Penerimaan Surat Berharga...</t>
  </si>
  <si>
    <t>Tambahan Agio Saham</t>
  </si>
  <si>
    <t>Pembayaran Beban Bunga Ba...</t>
  </si>
  <si>
    <t>APII</t>
  </si>
  <si>
    <t>XIDX:APII</t>
  </si>
  <si>
    <t>Pembayaran Beban Keuangan...</t>
  </si>
  <si>
    <t>Uang Muka Untuk Peroleha...</t>
  </si>
  <si>
    <t>Piranti Lunak Komputer</t>
  </si>
  <si>
    <t>Total Uang Muka Pembeli...</t>
  </si>
  <si>
    <t>Penerimaan Dari Saham Mes...</t>
  </si>
  <si>
    <t>Utang Bank:</t>
  </si>
  <si>
    <t>Total Utang Bank:</t>
  </si>
  <si>
    <t>Utang Lain-Lain:</t>
  </si>
  <si>
    <t>Total Utang Lain-Lain:</t>
  </si>
  <si>
    <t>Penerimaan Deviden Dari E...</t>
  </si>
  <si>
    <t>Pembayaran Deviden Ke Pem...</t>
  </si>
  <si>
    <t>Pembayaran Saham Non Peng...</t>
  </si>
  <si>
    <t>Pembayaran Bunga Atas Lia...</t>
  </si>
  <si>
    <t>Efek Neto Pelepasan Investasi S...</t>
  </si>
  <si>
    <t>APLI</t>
  </si>
  <si>
    <t>XIDX:APLI</t>
  </si>
  <si>
    <t>Tagihan Pajak Penghasilan</t>
  </si>
  <si>
    <t>Beban Keuangan/Bunga</t>
  </si>
  <si>
    <t>Perolehan Aset Tetap Dan ...</t>
  </si>
  <si>
    <t>Penerimaan Put 1</t>
  </si>
  <si>
    <t>Utang Sewa Guna Usaha</t>
  </si>
  <si>
    <t>Utang Jangka Panjang</t>
  </si>
  <si>
    <t>Deposito Kas Yang Dibatas...</t>
  </si>
  <si>
    <t>APLN</t>
  </si>
  <si>
    <t>XIDX:APLN</t>
  </si>
  <si>
    <t>Total Persediaan</t>
  </si>
  <si>
    <t>Total Utang Usa...</t>
  </si>
  <si>
    <t>Penerimaan Pengembalian (...</t>
  </si>
  <si>
    <t>Pembayaran Beban Pajak Fi...</t>
  </si>
  <si>
    <t>Penjualan Saham Entitas A...</t>
  </si>
  <si>
    <t>Penerimaan Piutang Kepada...</t>
  </si>
  <si>
    <t>Pemberian Piutang Kepada ...</t>
  </si>
  <si>
    <t>Penerimaan Dividen Entita...</t>
  </si>
  <si>
    <t>Penerimaan Dividen Aset K...</t>
  </si>
  <si>
    <t>Pengembalian Aset Keuanga...</t>
  </si>
  <si>
    <t>Pencairan Deposito Berja...</t>
  </si>
  <si>
    <t>Penempatan Deposito Berj...</t>
  </si>
  <si>
    <t>Total Pencairan (Penemp...</t>
  </si>
  <si>
    <t>Rekening Yang Dibatasi Pe...</t>
  </si>
  <si>
    <t>Pencairan Aset Keuangan L...</t>
  </si>
  <si>
    <t>Penempatan Uang Muka Inve...</t>
  </si>
  <si>
    <t>Pembayaran Biaya Yang Dit...</t>
  </si>
  <si>
    <t>Penurunan Kas Dan Bank Ak...</t>
  </si>
  <si>
    <t>Sarus Kas Bersih Dari Aku...</t>
  </si>
  <si>
    <t>Perolehan Entitas Anak - ...</t>
  </si>
  <si>
    <t>Penerimaan Dari Eksekusi ...</t>
  </si>
  <si>
    <t>Pembayaran Dana Obligasi ...</t>
  </si>
  <si>
    <t>Penambahan Investasi Saha...</t>
  </si>
  <si>
    <t>Pengembalian Setoran Moda...</t>
  </si>
  <si>
    <t>Pembayaran Pinjaman Lainn...</t>
  </si>
  <si>
    <t>Penjualan Sebagian Kepemi...</t>
  </si>
  <si>
    <t>Penarikan (Penempatan) Pa...</t>
  </si>
  <si>
    <t>Penerimaan Utang Kepada ...</t>
  </si>
  <si>
    <t>Pembayaran Utang Kepada ...</t>
  </si>
  <si>
    <t>Penarikan Setoran Modal E...</t>
  </si>
  <si>
    <t>Pembayaran Kepemilikan Sa...</t>
  </si>
  <si>
    <t>Pembayaran Lembaga Keuang...</t>
  </si>
  <si>
    <t>Penerimaan Utang Lembaga ...</t>
  </si>
  <si>
    <t>Perolehan Saham Diperoleh...</t>
  </si>
  <si>
    <t>Penambahan Uang Muka Seto...</t>
  </si>
  <si>
    <t>Penambahan Rekening Yang Dibata...</t>
  </si>
  <si>
    <t>ARGO</t>
  </si>
  <si>
    <t>XIDX:ARGO</t>
  </si>
  <si>
    <t>Utang Konversi</t>
  </si>
  <si>
    <t>Kenaikan Utang Pajak</t>
  </si>
  <si>
    <t>Pembayaran Pajak Bumi Dan...</t>
  </si>
  <si>
    <t>Penerimaan Hasil Restitus...</t>
  </si>
  <si>
    <t>Penarikan Deposito Berjan...</t>
  </si>
  <si>
    <t>Penerimaan Dari Aset Ters...</t>
  </si>
  <si>
    <t>Pengurangan Aset Tetap</t>
  </si>
  <si>
    <t>Knaikan (Penurunan) Piuta...</t>
  </si>
  <si>
    <t>Hasil Dari Transaksi Jual...</t>
  </si>
  <si>
    <t>Kenaikan (Penurunan) Atas...</t>
  </si>
  <si>
    <t>Utang Pihak Yang Berelas...</t>
  </si>
  <si>
    <t>Utang Subordinasi</t>
  </si>
  <si>
    <t>Pengaruh Penjabaran Laporan Keu...</t>
  </si>
  <si>
    <t>Selisih Arus Kas Akibat Beda Pe...</t>
  </si>
  <si>
    <t>ARII</t>
  </si>
  <si>
    <t>XIDX:ARII</t>
  </si>
  <si>
    <t>Pembayaran Iuran Eksploit...</t>
  </si>
  <si>
    <t>(Pembayaran)/Penerimaan L...</t>
  </si>
  <si>
    <t>Dana Yang Dibatasi Pencai...</t>
  </si>
  <si>
    <t>Pembelian Aset Keuangan Y...</t>
  </si>
  <si>
    <t>Pinjaman Kepada Kepenting...</t>
  </si>
  <si>
    <t>Pinjaman Yang Diberikan K...</t>
  </si>
  <si>
    <t>Kenaikan Piutang Non-Usah...</t>
  </si>
  <si>
    <t>Penurunan Piutang Non-Usa...</t>
  </si>
  <si>
    <t>Akusisi Entitas Anak, Ber...</t>
  </si>
  <si>
    <t>Arus Kas Masuk Bersih Dar...</t>
  </si>
  <si>
    <t>Perolehan Kas Dari Pinjam...</t>
  </si>
  <si>
    <t>Penurunan Liabilitas Lain...</t>
  </si>
  <si>
    <t>Perolehan Kas Dari Penamb...</t>
  </si>
  <si>
    <t>Perolehan Kas Dari Penawa...</t>
  </si>
  <si>
    <t>Pembayaran Biaya Untuk Pe...</t>
  </si>
  <si>
    <t>ARNA</t>
  </si>
  <si>
    <t>XIDX:ARNA</t>
  </si>
  <si>
    <t>Utang Kepada Pema...</t>
  </si>
  <si>
    <t>Pengurangan /(Kenaikan) A...</t>
  </si>
  <si>
    <t>Perolehan Utang Pembiayaa...</t>
  </si>
  <si>
    <t>Perolehan Utang Dari Pema...</t>
  </si>
  <si>
    <t>Penjualan Saham Treasuri</t>
  </si>
  <si>
    <t>ARTA</t>
  </si>
  <si>
    <t>XIDX:ARTA</t>
  </si>
  <si>
    <t>Total Pemilik Entitas I...</t>
  </si>
  <si>
    <t>Piutang Pada Lembaga Kli...</t>
  </si>
  <si>
    <t>Utang Pada Lembaga Kl...</t>
  </si>
  <si>
    <t>Pembayaran Untuk Beban La...</t>
  </si>
  <si>
    <t>Penerimaan Dari Efek Dibe...</t>
  </si>
  <si>
    <t>Penerimaan Dari Jasa Inve...</t>
  </si>
  <si>
    <t>Penerimaan Komisi Peranta...</t>
  </si>
  <si>
    <t>Penerimaan Jasa Penasehat...</t>
  </si>
  <si>
    <t>Penjualan Reverse Repo</t>
  </si>
  <si>
    <t>Penerimaan Dari Instrumen...</t>
  </si>
  <si>
    <t>Penerimaan Dari Jasa Pera...</t>
  </si>
  <si>
    <t>Penerimaan Bunga Lainnya</t>
  </si>
  <si>
    <t>Penerimaan Dari Laba Perd...</t>
  </si>
  <si>
    <t>Piutang Marjin Pihak Ke...</t>
  </si>
  <si>
    <t>Piutang Lembaga Kliring D...</t>
  </si>
  <si>
    <t>Piutang Perusahaan Efek</t>
  </si>
  <si>
    <t>Piutang Nasabah Pihak K...</t>
  </si>
  <si>
    <t>Pajak Dibayar Di Muka</t>
  </si>
  <si>
    <t>Utang Lembaga Kliring Dan...</t>
  </si>
  <si>
    <t>Utang Nasabah Pihak Ket...</t>
  </si>
  <si>
    <t>Utang Marjin Pihak Keti...</t>
  </si>
  <si>
    <t>Pengeluaran Beban Usaha</t>
  </si>
  <si>
    <t>Penjualan Aset Keuangan T...</t>
  </si>
  <si>
    <t>Kenaikan (Penurunan) Dari...</t>
  </si>
  <si>
    <t>Deposito Yang Dijaminkan</t>
  </si>
  <si>
    <t>Uang Muka Pembelian Aset...</t>
  </si>
  <si>
    <t>Hasil Penjualan Saham</t>
  </si>
  <si>
    <t>Investasi Lain- Lain</t>
  </si>
  <si>
    <t>Penerimaan Dari Dividen</t>
  </si>
  <si>
    <t>Penerimaan Atas Pelepasan...</t>
  </si>
  <si>
    <t>Hasil Pelepasan Saham Ole...</t>
  </si>
  <si>
    <t>Tambahan Setoran Modal Ol...</t>
  </si>
  <si>
    <t>Hasil Divestasi Saham Asi...</t>
  </si>
  <si>
    <t>Penyertaan Saham Pada Sd,...</t>
  </si>
  <si>
    <t>Pengalihan Saham Entitas ...</t>
  </si>
  <si>
    <t>Penambahan Portofolio Efe...</t>
  </si>
  <si>
    <t>(Pembayaran) Perolehan Ut...</t>
  </si>
  <si>
    <t>Perolehan Utang Bank Jan...</t>
  </si>
  <si>
    <t>Total (Pembayaran) Pero...</t>
  </si>
  <si>
    <t>Aset Pengampunan Pajak-En...</t>
  </si>
  <si>
    <t>Tambahan Modal Disetor-Pe...</t>
  </si>
  <si>
    <t>Tambahan Modal Disetor La...</t>
  </si>
  <si>
    <t>Dampak Dekonsoliasi Entitas Ana...</t>
  </si>
  <si>
    <t>ARTI</t>
  </si>
  <si>
    <t>XIDX:ARTI</t>
  </si>
  <si>
    <t>Aset Minyak Dan Gas Bumi</t>
  </si>
  <si>
    <t>Pembarayan Ke Karyawan Da...</t>
  </si>
  <si>
    <t>Pendapatan Bunga Yang Dik...</t>
  </si>
  <si>
    <t>Pembayaran/Penerimaan Paj...</t>
  </si>
  <si>
    <t>Uang Muka Penjualan</t>
  </si>
  <si>
    <t>Pembayaran Bunga Dan Adm ...</t>
  </si>
  <si>
    <t>Tambahan Penyertaan Pada ...</t>
  </si>
  <si>
    <t>Penjualan Investasi Pada ...</t>
  </si>
  <si>
    <t>Pengurangan Asset Tetap</t>
  </si>
  <si>
    <t>Piutang Lainnya</t>
  </si>
  <si>
    <t>Pengeluaran Untuk Asset L...</t>
  </si>
  <si>
    <t>Penambahan Aset Dalam Pen...</t>
  </si>
  <si>
    <t>Aset Lainnya</t>
  </si>
  <si>
    <t>Pembayaran Hutang Hubunga...</t>
  </si>
  <si>
    <t>Penerimaan Hutang Bank</t>
  </si>
  <si>
    <t>Penambahan Saham Baru-Ber...</t>
  </si>
  <si>
    <t>Pengurangan Hutang Lain-L...</t>
  </si>
  <si>
    <t>Penerimaan (Pembayaran) H...</t>
  </si>
  <si>
    <t>Pembagian Deviden</t>
  </si>
  <si>
    <t>Pembayaran Hutang Sewa Pe...</t>
  </si>
  <si>
    <t>Kewajiban Lancar Lainnya</t>
  </si>
  <si>
    <t>Penambahan (Pembayaran) A...</t>
  </si>
  <si>
    <t>Kewajiban Tidak Lancar La...</t>
  </si>
  <si>
    <t>Deposito Berjangka Terikat Seba...</t>
  </si>
  <si>
    <t>ARTO</t>
  </si>
  <si>
    <t>XIDX:ARTO</t>
  </si>
  <si>
    <t>Pendapatan Operasional L...</t>
  </si>
  <si>
    <t>Beban Kerugian Atas Aset...</t>
  </si>
  <si>
    <t>Beban Personalia</t>
  </si>
  <si>
    <t>Penerimaan Pendapatan Non...</t>
  </si>
  <si>
    <t>Pembayaran Beban Non Oper...</t>
  </si>
  <si>
    <t>Penerimaan Kredit Yang Te...</t>
  </si>
  <si>
    <t>Pendapatan Dan Beban Oper...</t>
  </si>
  <si>
    <t>Selisih Penilaian Kembali...</t>
  </si>
  <si>
    <t>(Kenaikan) Penurunan Dala...</t>
  </si>
  <si>
    <t>Penempatan Pada Bank Lai...</t>
  </si>
  <si>
    <t>Agunan Yang Diambil Alih</t>
  </si>
  <si>
    <t>Uang Muka</t>
  </si>
  <si>
    <t>Biaya Dibayar Dimuka</t>
  </si>
  <si>
    <t>Pajak Dibayar Dimuka</t>
  </si>
  <si>
    <t>Aset Iain-Lain</t>
  </si>
  <si>
    <t>(Penurunan) Kenaikan Dala...</t>
  </si>
  <si>
    <t>Simpanan Berjangka</t>
  </si>
  <si>
    <t>Liabilitas Iain-Lain</t>
  </si>
  <si>
    <t>Kenaikan Dalam Dana Syir...</t>
  </si>
  <si>
    <t>Total (Penurunan) Kenai...</t>
  </si>
  <si>
    <t>Pembelian Efek-Efek</t>
  </si>
  <si>
    <t>Penerimaan Efek-Efek Jatu...</t>
  </si>
  <si>
    <t>Penerimaan Kembali Hapus ...</t>
  </si>
  <si>
    <t>Efek-Efek Yang Dimiliki H...</t>
  </si>
  <si>
    <t>Hasil Penawaran Umum Saha...</t>
  </si>
  <si>
    <t>Pengaruh Perubahan Kurs Mata Ua...</t>
  </si>
  <si>
    <t>ASBI</t>
  </si>
  <si>
    <t>XIDX:ASBI</t>
  </si>
  <si>
    <t>Kenaikan Manfaat Polis Ma...</t>
  </si>
  <si>
    <t>Total Estimasi Liab...</t>
  </si>
  <si>
    <t>Premi</t>
  </si>
  <si>
    <t>Klaim</t>
  </si>
  <si>
    <t>Pegawai</t>
  </si>
  <si>
    <t>Komisi</t>
  </si>
  <si>
    <t>Pajak</t>
  </si>
  <si>
    <t>Pajak Final</t>
  </si>
  <si>
    <t>Total Pajak</t>
  </si>
  <si>
    <t>Hasil Pembelian Efek Sura...</t>
  </si>
  <si>
    <t>Hasil Penjualan Efek</t>
  </si>
  <si>
    <t>Pembelian Efek</t>
  </si>
  <si>
    <t>Pembayaran Deviden</t>
  </si>
  <si>
    <t>Pinjaman Bank</t>
  </si>
  <si>
    <t>Pembayaran Tanda Laba</t>
  </si>
  <si>
    <t>ASDM</t>
  </si>
  <si>
    <t>XIDX:ASDM</t>
  </si>
  <si>
    <t>ASGR</t>
  </si>
  <si>
    <t>XIDX:ASGR</t>
  </si>
  <si>
    <t>Pembayaran Untuk :</t>
  </si>
  <si>
    <t>Pegawai Dan Lainnya</t>
  </si>
  <si>
    <t>Perjalanan</t>
  </si>
  <si>
    <t>Biaya Tenaga Ahli</t>
  </si>
  <si>
    <t>Asuransi Dan Pensiun</t>
  </si>
  <si>
    <t>Sewa</t>
  </si>
  <si>
    <t>Perbaikan Dan Pemelihara...</t>
  </si>
  <si>
    <t>Pergudangan Dan Pengirim...</t>
  </si>
  <si>
    <t>Telekomunikasi</t>
  </si>
  <si>
    <t>Iklan Dan Promosi</t>
  </si>
  <si>
    <t>Beban Kantor Dan Perleng...</t>
  </si>
  <si>
    <t>Pelatihan Dan Pendidikan</t>
  </si>
  <si>
    <t>Aktivitas Operasi Lainny...</t>
  </si>
  <si>
    <t>Total Pembayaran Untuk ...</t>
  </si>
  <si>
    <t>(Penempatan)/Pencairan Ja...</t>
  </si>
  <si>
    <t>Penurunan Kas Yang Dibata...</t>
  </si>
  <si>
    <t>Penerimaan Kas Dibatasi P...</t>
  </si>
  <si>
    <t>Pembelian Anak Perusahaan</t>
  </si>
  <si>
    <t>Investasi Pada Pengendali...</t>
  </si>
  <si>
    <t>Pembayaran Advance Equity</t>
  </si>
  <si>
    <t>Pembayaran Piutang Lain L...</t>
  </si>
  <si>
    <t>Pembayaran Pinjaman Oblig...</t>
  </si>
  <si>
    <t>Penarikan Pinjaman Jangka...</t>
  </si>
  <si>
    <t>Pencairan/(Penempatan)Kas...</t>
  </si>
  <si>
    <t>Penerimaan Dari Liabilita...</t>
  </si>
  <si>
    <t>Anak 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</si>
</sst>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27">
  <a r="1">
    <v t="i">0</v>
  </a>
  <a r="1">
    <v>1895</v>
  </a>
  <a r="1">
    <v>950</v>
  </a>
  <a r="1">
    <v>865</v>
  </a>
  <a r="1">
    <v>1560</v>
  </a>
  <a r="1">
    <v>200</v>
  </a>
  <a r="1">
    <v>315</v>
  </a>
  <a r="1">
    <v>690</v>
  </a>
  <a r="1">
    <v>1140</v>
  </a>
  <a r="1">
    <v>1350</v>
  </a>
  <a r="1">
    <v>1670</v>
  </a>
  <a r="1">
    <v>1800</v>
  </a>
  <a r="1">
    <v>1900</v>
  </a>
  <a r="1">
    <v>1310</v>
  </a>
  <a r="1">
    <v>1330</v>
  </a>
  <a r="1">
    <v>800</v>
  </a>
  <a r="1">
    <v>825</v>
  </a>
  <a r="1">
    <v>895</v>
  </a>
  <a r="1">
    <v>1170</v>
  </a>
  <a r="1">
    <v>1475</v>
  </a>
  <a r="1">
    <v>445</v>
  </a>
  <a r="1">
    <v>450</v>
  </a>
  <a r="1">
    <v>482</v>
  </a>
  <a r="1">
    <v>620</v>
  </a>
  <a r="1">
    <v>330</v>
  </a>
  <a r="1">
    <v>582.5</v>
  </a>
  <a r="1">
    <v>545</v>
  </a>
  <a r="1">
    <v>477.5</v>
  </a>
  <a r="1">
    <v>470</v>
  </a>
  <a r="1">
    <v>595</v>
  </a>
  <a r="1">
    <v>540</v>
  </a>
  <a r="1">
    <v>3300</v>
  </a>
  <a r="1">
    <v>1780</v>
  </a>
  <a r="1">
    <v>-99999901</v>
  </a>
  <a r="1">
    <v>170</v>
  </a>
  <a r="1">
    <v>234</v>
  </a>
  <a r="1">
    <v>199</v>
  </a>
  <a r="1">
    <v>850</v>
  </a>
  <a r="1">
    <v>120</v>
  </a>
  <a r="1">
    <v>114</v>
  </a>
  <a r="1">
    <v>2550</v>
  </a>
  <a r="1">
    <v>410</v>
  </a>
  <a r="1">
    <v>166</v>
  </a>
  <a r="1">
    <v>54.717300000000002</v>
  </a>
  <a r="1">
    <v>77.986500000000007</v>
  </a>
  <a r="1">
    <v>221.41900000000001</v>
  </a>
  <a r="1">
    <v>428</v>
  </a>
  <a r="1">
    <v>1130</v>
  </a>
  <a r="1">
    <v>1460</v>
  </a>
  <a r="1">
    <v>1135</v>
  </a>
  <a r="1">
    <v>199.86490000000001</v>
  </a>
  <a r="1">
    <v>1115</v>
  </a>
  <a r="1">
    <v>1095</v>
  </a>
  <a r="1">
    <v>610</v>
  </a>
  <a r="1">
    <v>44.667200000000001</v>
  </a>
  <a r="1">
    <v>80.337900000000005</v>
  </a>
  <a r="1">
    <v>258.64870000000002</v>
  </a>
  <a r="1">
    <v>466</v>
  </a>
  <a r="1">
    <v>785</v>
  </a>
  <a r="1">
    <v>1145</v>
  </a>
  <a r="1">
    <v>286</v>
  </a>
  <a r="1">
    <v>462</v>
  </a>
  <a r="1">
    <v>406</v>
  </a>
  <a r="1">
    <v>137.5</v>
  </a>
  <a r="1">
    <v>250</v>
  </a>
  <a r="1">
    <v>294</v>
  </a>
  <a r="1">
    <v>700</v>
  </a>
  <a r="1">
    <v>248</v>
  </a>
  <a r="1">
    <v>272</v>
  </a>
  <a r="1">
    <v>400</v>
  </a>
  <a r="1">
    <v>268</v>
  </a>
  <a r="1">
    <v>183</v>
  </a>
  <a r="1">
    <v>300</v>
  </a>
  <a r="1">
    <v>192</v>
  </a>
  <a r="1">
    <v>184</v>
  </a>
  <a r="1">
    <v>2900</v>
  </a>
  <a r="1">
    <v>168</v>
  </a>
  <a r="1">
    <v>4300</v>
  </a>
  <a r="1">
    <v>3720</v>
  </a>
  <a r="1">
    <v>1975</v>
  </a>
  <a r="1">
    <v>965</v>
  </a>
  <a r="1">
    <v>3100</v>
  </a>
  <a r="1">
    <v>16000</v>
  </a>
  <a r="1">
    <v>2430</v>
  </a>
  <a r="1">
    <v>255</v>
  </a>
  <a r="1">
    <v>50</v>
  </a>
  <a r="1">
    <v>580</v>
  </a>
  <a r="1">
    <v>280</v>
  </a>
  <a r="1">
    <v>181</v>
  </a>
  <a r="1">
    <v>460</v>
  </a>
  <a r="1">
    <v>260</v>
  </a>
  <a r="1">
    <v>101</v>
  </a>
  <a r="1">
    <v>5</v>
  </a>
  <a r="1">
    <v>2700</v>
  </a>
  <a r="1">
    <v>381</v>
  </a>
  <a r="1">
    <v>2400</v>
  </a>
  <a r="1">
    <v>3400</v>
  </a>
  <a r="1">
    <v>2810</v>
  </a>
  <a r="1">
    <v>333</v>
  </a>
  <a r="1">
    <v>386</v>
  </a>
  <a r="1">
    <v>3000</v>
  </a>
  <a r="1">
    <v>570</v>
  </a>
  <a r="1">
    <v>398</v>
  </a>
  <a r="1">
    <v>300.23439999999999</v>
  </a>
  <a r="1">
    <v>325</v>
  </a>
  <a r="1">
    <v>352</v>
  </a>
  <a r="1">
    <v>388</v>
  </a>
  <a r="1">
    <v>308</v>
  </a>
  <a r="1">
    <v>1510</v>
  </a>
  <a r="1">
    <v>900</v>
  </a>
  <a r="1">
    <v>236</v>
  </a>
  <a r="1">
    <v>1520</v>
  </a>
  <a r="1">
    <v>448</v>
  </a>
  <a r="1">
    <v>980</v>
  </a>
  <a r="1">
    <v>396</v>
  </a>
  <a r="1">
    <v>218</v>
  </a>
  <a r="1">
    <v>520</v>
  </a>
  <a r="1">
    <v>705</v>
  </a>
  <a r="1">
    <v>296</v>
  </a>
  <a r="1">
    <v>322</v>
  </a>
  <a r="1">
    <v>258</v>
  </a>
  <a r="1">
    <v>158.05420000000001</v>
  </a>
  <a r="1">
    <v>187.1694</v>
  </a>
  <a r="1">
    <v>140</v>
  </a>
  <a r="1">
    <v>17</v>
  </a>
  <a r="1">
    <v>10</v>
  </a>
  <a r="1">
    <v>10.2943</v>
  </a>
  <a r="1">
    <v>9.0465</v>
  </a>
  <a r="1">
    <v>103.983</v>
  </a>
  <a r="1">
    <v>102.9432</v>
  </a>
  <a r="1">
    <v>131.01859999999999</v>
  </a>
  <a r="1">
    <v>153.75</v>
  </a>
  <a r="1">
    <v>150</v>
  </a>
  <a r="1">
    <v>3</v>
  </a>
  <a r="1">
    <v>15</v>
  </a>
  <a r="1">
    <v>1945</v>
  </a>
  <a r="1">
    <v>105</v>
  </a>
  <a r="1">
    <v>94</v>
  </a>
  <a r="1">
    <v>388.57159999999999</v>
  </a>
  <a r="1">
    <v>495</v>
  </a>
  <a r="1">
    <v>1080</v>
  </a>
  <a r="1">
    <v>1210</v>
  </a>
  <a r="1">
    <v>390</v>
  </a>
  <a r="1">
    <v>144</v>
  </a>
  <a r="1">
    <v>315.42869999999999</v>
  </a>
  <a r="1">
    <v>713.1431</v>
  </a>
  <a r="1">
    <v>1430</v>
  </a>
  <a r="1">
    <v>2095</v>
  </a>
  <a r="1">
    <v>476</v>
  </a>
  <a r="1">
    <v>143</v>
  </a>
  <a r="1">
    <v>134</v>
  </a>
  <a r="1">
    <v>121</v>
  </a>
  <a r="1">
    <v>185</v>
  </a>
  <a r="1">
    <v>235</v>
  </a>
  <a r="1">
    <v>367.5</v>
  </a>
  <a r="1">
    <v>335</v>
  </a>
  <a r="1">
    <v>214</v>
  </a>
  <a r="1">
    <v>285</v>
  </a>
  <a r="1">
    <v>500</v>
  </a>
  <a r="1">
    <v>465</v>
  </a>
  <a r="1">
    <v>695</v>
  </a>
  <a r="1">
    <v>402.5</v>
  </a>
  <a r="1">
    <v>645</v>
  </a>
  <a r="1">
    <v>560</v>
  </a>
  <a r="1">
    <v>36.527999999999999</v>
  </a>
  <a r="1">
    <v>407.52359999999999</v>
  </a>
  <a r="1">
    <v>870</v>
  </a>
  <a r="1">
    <v>342</v>
  </a>
  <a r="1">
    <v>680</v>
  </a>
  <a r="1">
    <v>995</v>
  </a>
  <a r="1">
    <v>530</v>
  </a>
  <a r="1">
    <v>515</v>
  </a>
  <a r="1">
    <v>90.698800000000006</v>
  </a>
  <a r="1">
    <v>420</v>
  </a>
  <a r="1">
    <v>48.455500000000001</v>
  </a>
  <a r="1">
    <v>72.062100000000001</v>
  </a>
  <a r="1">
    <v>820</v>
  </a>
  <a r="1">
    <v>436</v>
  </a>
  <a r="1">
    <v>665</v>
  </a>
  <a r="1">
    <v>630</v>
  </a>
  <a r="1">
    <v>1955</v>
  </a>
  <a r="1">
    <v>960</v>
  </a>
  <a r="1">
    <v>985</v>
  </a>
  <a r="1">
    <v>1640</v>
  </a>
  <a r="1">
    <v>1225</v>
  </a>
  <a r="1">
    <v>350</v>
  </a>
  <a r="1">
    <v>230</v>
  </a>
  <a r="1">
    <v>147</v>
  </a>
  <a r="1">
    <v>51</v>
  </a>
  <a r="1">
    <v>385</v>
  </a>
  <a r="1">
    <v>370</v>
  </a>
  <a r="1">
    <v>334</v>
  </a>
  <a r="1">
    <v>210</v>
  </a>
  <a r="1">
    <v>188</v>
  </a>
  <a r="1">
    <v>129</v>
  </a>
  <a r="1">
    <v>160</v>
  </a>
  <a r="1">
    <v>215</v>
  </a>
  <a r="1">
    <v>177</v>
  </a>
  <a r="1">
    <v>122</v>
  </a>
  <a r="1">
    <v>92</v>
  </a>
  <a r="1">
    <v>152</v>
  </a>
  <a r="1">
    <v>154</v>
  </a>
  <a r="1">
    <v>103</v>
  </a>
  <a r="1">
    <v>90</v>
  </a>
  <a r="1">
    <v>75</v>
  </a>
  <a r="1">
    <v>65</v>
  </a>
  <a r="1">
    <v>112</v>
  </a>
  <a r="1">
    <v>179</v>
  </a>
  <a r="1">
    <v>374</v>
  </a>
  <a r="1">
    <v>232</v>
  </a>
  <a r="1">
    <v>81</v>
  </a>
  <a r="1">
    <v>84</v>
  </a>
  <a r="1">
    <v>206</v>
  </a>
  <a r="1">
    <v>238</v>
  </a>
  <a r="1">
    <v>62</v>
  </a>
  <a r="1">
    <v>72</v>
  </a>
  <a r="1">
    <v>198</v>
  </a>
  <a r="1">
    <v>600</v>
  </a>
  <a r="1">
    <v>204</v>
  </a>
  <a r="1">
    <v>153</v>
  </a>
  <a r="1">
    <v>220</v>
  </a>
  <a r="1">
    <v>197</v>
  </a>
  <a r="1">
    <v>187</v>
  </a>
  <a r="1">
    <v>194</v>
  </a>
  <a r="1">
    <v>180</v>
  </a>
  <a r="1">
    <v>225</v>
  </a>
  <a r="1">
    <v>298</v>
  </a>
  <a r="1">
    <v>186</v>
  </a>
  <a r="1">
    <v>446</v>
  </a>
  <a r="1">
    <v>324</v>
  </a>
  <a r="1">
    <v>380</v>
  </a>
  <a r="1">
    <v>915.57489999999996</v>
  </a>
  <a r="1">
    <v>2057.9436999999998</v>
  </a>
  <a r="1">
    <v>840</v>
  </a>
  <a r="1">
    <v>1985</v>
  </a>
  <a r="1">
    <v>3150</v>
  </a>
  <a r="1">
    <v>3500</v>
  </a>
  <a r="1">
    <v>1360.7627</v>
  </a>
  <a r="1">
    <v>894.57550000000003</v>
  </a>
  <a r="1">
    <v>625</v>
  </a>
  <a r="1">
    <v>1935</v>
  </a>
  <a r="1">
    <v>1705</v>
  </a>
  <a r="1">
    <v>2590</v>
  </a>
  <a r="1">
    <v>1889.9483</v>
  </a>
  <a r="1">
    <v>1075.1705999999999</v>
  </a>
  <a r="1">
    <v>314</v>
  </a>
  <a r="1">
    <v>765</v>
  </a>
  <a r="1">
    <v>2250</v>
  </a>
  <a r="1">
    <v>1525</v>
  </a>
  <a r="1">
    <v>202</v>
  </a>
  <a r="1">
    <v>208</v>
  </a>
  <a r="1">
    <v>264</v>
  </a>
  <a r="1">
    <v>990</v>
  </a>
  <a r="1">
    <v>715</v>
  </a>
  <a r="1">
    <v>1450</v>
  </a>
  <a r="1">
    <v>1150</v>
  </a>
  <a r="1">
    <v>735</v>
  </a>
  <a r="1">
    <v>745</v>
  </a>
  <a r="1">
    <v>1200</v>
  </a>
  <a r="1">
    <v>1000</v>
  </a>
  <a r="1">
    <v>287.709</v>
  </a>
  <a r="1">
    <v>935</v>
  </a>
  <a r="1">
    <v>1215</v>
  </a>
  <a r="1">
    <v>2930</v>
  </a>
  <a r="1">
    <v>520.85249999999996</v>
  </a>
  <a r="1">
    <v>880</v>
  </a>
  <a r="1">
    <v>2650</v>
  </a>
  <a r="1">
    <v>1405</v>
  </a>
  <a r="1">
    <v>391.87950000000001</v>
  </a>
  <a r="1">
    <v>2850</v>
  </a>
  <a r="1">
    <v>1370</v>
  </a>
  <a r="1">
    <v>775</v>
  </a>
  <a r="1">
    <v>1305</v>
  </a>
  <a r="1">
    <v>885</v>
  </a>
  <a r="1">
    <v>274</v>
  </a>
  <a r="1">
    <v>256</v>
  </a>
  <a r="1">
    <v>242</v>
  </a>
  <a r="1">
    <v>132</v>
  </a>
  <a r="1">
    <v>312</v>
  </a>
  <a r="1">
    <v>190</v>
  </a>
  <a r="1">
    <v>139</v>
  </a>
  <a r="1">
    <v>673.28610000000003</v>
  </a>
  <a r="1">
    <v>2632.6871999999998</v>
  </a>
  <a r="1">
    <v>4288.0889999999999</v>
  </a>
  <a r="1">
    <v>3240.9974999999999</v>
  </a>
  <a r="1">
    <v>2642.6595000000002</v>
  </a>
  <a r="1">
    <v>2120</v>
  </a>
  <a r="1">
    <v>1990</v>
  </a>
  <a r="1">
    <v>3390.5819999999999</v>
  </a>
  <a r="1">
    <v>3939.0585000000001</v>
  </a>
  <a r="1">
    <v>2453.1858000000002</v>
  </a>
  <a r="1">
    <v>3101.3852999999999</v>
  </a>
  <a r="1">
    <v>2612.7426</v>
  </a>
  <a r="1">
    <v>5235.4575000000004</v>
  </a>
  <a r="1">
    <v>2393.3519999999999</v>
  </a>
  <a r="1">
    <v>3430.4712</v>
  </a>
  <a r="1">
    <v>2200</v>
  </a>
  <a r="1">
    <v>2100</v>
  </a>
  <a r="1">
    <v>67.5</v>
  </a>
  <a r="1">
    <v>187.5</v>
  </a>
  <a r="1">
    <v>148</v>
  </a>
  <a r="1">
    <v>860</v>
  </a>
  <a r="1">
    <v>492</v>
  </a>
  <a r="1">
    <v>402</v>
  </a>
  <a r="1">
    <v>5800</v>
  </a>
  <a r="1">
    <v>8300</v>
  </a>
  <a r="1">
    <v>6550</v>
  </a>
  <a r="1">
    <v>3690</v>
  </a>
  <a r="1">
    <v>4440</v>
  </a>
  <a r="1">
    <v>4290</v>
  </a>
  <a r="1">
    <v>2990</v>
  </a>
  <a r="1">
    <v>8050</v>
  </a>
  <a r="1">
    <v>6025</v>
  </a>
  <a r="1">
    <v>5900</v>
  </a>
  <a r="1">
    <v>3240</v>
  </a>
  <a r="1">
    <v>7000</v>
  </a>
  <a r="1">
    <v>6700</v>
  </a>
  <a r="1">
    <v>3430</v>
  </a>
  <a r="1">
    <v>5550</v>
  </a>
  <a r="1">
    <v>3390</v>
  </a>
  <a r="1">
    <v>295</v>
  </a>
  <a r="1">
    <v>590</v>
  </a>
  <a r="1">
    <v>835</v>
  </a>
  <a r="1">
    <v>1155</v>
  </a>
  <a r="1">
    <v>1490</v>
  </a>
  <a r="1">
    <v>1495</v>
  </a>
  <a r="1">
    <v>1715</v>
  </a>
  <a r="1">
    <v>1280</v>
  </a>
  <a r="1">
    <v>496</v>
  </a>
  <a r="1">
    <v>720</v>
  </a>
  <a r="1">
    <v>790</v>
  </a>
  <a r="1">
    <v>326</v>
  </a>
  <a r="1">
    <v>376</v>
  </a>
  <a r="1">
    <v>360</v>
  </a>
  <a r="1">
    <v>336</v>
  </a>
  <a r="1">
    <v>430</v>
  </a>
  <a r="1">
    <v>93</v>
  </a>
  <a r="1">
    <v>233</v>
  </a>
  <a r="1">
    <v>226</v>
  </a>
  <a r="1">
    <v>290</v>
  </a>
  <a r="1">
    <v>306</v>
  </a>
  <a r="1">
    <v>418</v>
  </a>
  <a r="1">
    <v>262</v>
  </a>
  <a r="1">
    <v>266</v>
  </a>
  <a r="1">
    <v>486</v>
  </a>
  <a r="1">
    <v>362</v>
  </a>
  <a r="1">
    <v>366</v>
  </a>
  <a r="1">
    <v>480</v>
  </a>
  <a r="1">
    <v>328</v>
  </a>
  <a r="1">
    <v>54</v>
  </a>
  <a r="1">
    <v>109</v>
  </a>
  <a r="1">
    <v>74</v>
  </a>
  <a r="1">
    <v>292</v>
  </a>
  <a r="1">
    <v>394</v>
  </a>
  <a r="1">
    <v>414</v>
  </a>
  <a r="1">
    <v>141</v>
  </a>
  <a r="1">
    <v>478</v>
  </a>
  <a r="1">
    <v>1071.24</v>
  </a>
  <a r="1">
    <v>3025</v>
  </a>
  <a r="1">
    <v>4375</v>
  </a>
  <a r="1">
    <v>7175</v>
  </a>
  <a r="1">
    <v>3180</v>
  </a>
  <a r="1">
    <v>1400</v>
  </a>
  <a r="1">
    <v>1120</v>
  </a>
  <a r="1">
    <v>682.56</v>
  </a>
  <a r="1">
    <v>1730</v>
  </a>
  <a r="1">
    <v>4150</v>
  </a>
  <a r="1">
    <v>4120</v>
  </a>
  <a r="1">
    <v>6000</v>
  </a>
  <a r="1">
    <v>6350</v>
  </a>
  <a r="1">
    <v>3950</v>
  </a>
  <a r="1">
    <v>4110</v>
  </a>
  <a r="1">
    <v>1260</v>
  </a>
  <a r="1">
    <v>1425</v>
  </a>
  <a r="1">
    <v>750</v>
  </a>
  <a r="1">
    <v>740</v>
  </a>
  <a r="1">
    <v>555</v>
  </a>
  <a r="1">
    <v>615</v>
  </a>
  <a r="1">
    <v>1220</v>
  </a>
  <a r="1">
    <v>484</v>
  </a>
  <a r="1">
    <v>38.529600000000002</v>
  </a>
  <a r="1">
    <v>32</v>
  </a>
  <a r="1">
    <v>37</v>
  </a>
  <a r="1">
    <v>14</v>
  </a>
  <a r="1">
    <v>240</v>
  </a>
  <a r="1">
    <v>107</v>
  </a>
  <a r="1">
    <v>63</v>
  </a>
  <a r="1">
    <v>96</v>
  </a>
  <a r="1">
    <v>99</v>
  </a>
  <a r="1">
    <v>278</v>
  </a>
  <a r="1">
    <v>130</v>
  </a>
  <a r="1">
    <v>87</v>
  </a>
  <a r="1">
    <v>212</v>
  </a>
  <a r="1">
    <v>138</v>
  </a>
  <a r="1">
    <v>83.75</v>
  </a>
  <a r="1">
    <v>135</v>
  </a>
  <a r="1">
    <v>113</v>
  </a>
  <a r="1">
    <v>432</v>
  </a>
  <a r="1">
    <v>73.75</v>
  </a>
  <a r="1">
    <v>175</v>
  </a>
  <a r="1">
    <v>108.75</v>
  </a>
  <a r="1">
    <v>444</v>
  </a>
  <a r="1">
    <v>85</v>
  </a>
  <a r="1">
    <v>126</v>
  </a>
  <a r="1">
    <v>302</v>
  </a>
  <a r="1">
    <v>3695.4479000000001</v>
  </a>
  <a r="1">
    <v>2690</v>
  </a>
  <a r="1">
    <v>1735</v>
  </a>
  <a r="1">
    <v>55</v>
  </a>
  <a r="1">
    <v>61</v>
  </a>
  <a r="1">
    <v>354</v>
  </a>
  <a r="1">
    <v>26</v>
  </a>
  <a r="1">
    <v>40</v>
  </a>
  <a r="1">
    <v>119</v>
  </a>
  <a r="1">
    <v>100</v>
  </a>
  <a r="1">
    <v>106</v>
  </a>
  <a r="1">
    <v>151</v>
  </a>
  <a r="1">
    <v>30</v>
  </a>
  <a r="1">
    <v>82</v>
  </a>
  <a r="1">
    <v>52</v>
  </a>
  <a r="1">
    <v>21772.645400000001</v>
  </a>
  <a r="1">
    <v>18771.164700000001</v>
  </a>
  <a r="1">
    <v>13150</v>
  </a>
  <a r="1">
    <v>9500</v>
  </a>
  <a r="1">
    <v>7375</v>
  </a>
  <a r="1">
    <v>24964.696199999998</v>
  </a>
  <a r="1">
    <v>23916.560099999999</v>
  </a>
  <a r="1">
    <v>16775</v>
  </a>
  <a r="1">
    <v>12325</v>
  </a>
  <a r="1">
    <v>6200</v>
  </a>
  <a r="1">
    <v>9337.9398000000001</v>
  </a>
  <a r="1">
    <v>20676.866699999999</v>
  </a>
  <a r="1">
    <v>15102.688399999999</v>
  </a>
  <a r="1">
    <v>11825</v>
  </a>
  <a r="1">
    <v>8025</v>
  </a>
  <a r="1">
    <v>5950</v>
  </a>
  <a r="1">
    <v>23106.6368</v>
  </a>
  <a r="1">
    <v>14575</v>
  </a>
  <a r="1">
    <v>7025</v>
  </a>
  <a r="1">
    <v>7550</v>
  </a>
  <a r="1">
    <v>375.55540000000002</v>
  </a>
  <a r="1">
    <v>770</v>
  </a>
  <a r="1">
    <v>1830</v>
  </a>
  <a r="1">
    <v>6250</v>
  </a>
  <a r="1">
    <v>7975</v>
  </a>
  <a r="1">
    <v>3800</v>
  </a>
  <a r="1">
    <v>3610</v>
  </a>
  <a r="1">
    <v>3310</v>
  </a>
  <a r="1">
    <v>2600</v>
  </a>
  <a r="1">
    <v>535</v>
  </a>
  <a r="1">
    <v>5850</v>
  </a>
  <a r="1">
    <v>1765</v>
  </a>
  <a r="1">
    <v>163</v>
  </a>
  <a r="1">
    <v>1897.8849</v>
  </a>
  <a r="1">
    <v>3552.5735</v>
  </a>
  <a r="1">
    <v>2880.2071999999998</v>
  </a>
  <a r="1">
    <v>2820</v>
  </a>
  <a r="1">
    <v>2460</v>
  </a>
  <a r="1">
    <v>1555</v>
  </a>
  <a r="1">
    <v>970</v>
  </a>
  <a r="1">
    <v>440</v>
  </a>
  <a r="1">
    <v>157</v>
  </a>
  <a r="1">
    <v>136</v>
  </a>
  <a r="1">
    <v>86</v>
  </a>
  <a r="1">
    <v>76</v>
  </a>
  <a r="1">
    <v>178</v>
  </a>
  <a r="1">
    <v>97</v>
  </a>
  <a r="1">
    <v>4480</v>
  </a>
  <a r="1">
    <v>8750</v>
  </a>
  <a r="1">
    <v>3340</v>
  </a>
  <a r="1">
    <v>3880</v>
  </a>
  <a r="1">
    <v>1075</v>
  </a>
  <a r="1">
    <v>382</v>
  </a>
  <a r="1">
    <v>80</v>
  </a>
  <a r="1">
    <v>70</v>
  </a>
  <a r="1">
    <v>57</v>
  </a>
  <a r="1">
    <v>137</v>
  </a>
  <a r="1">
    <v>102</v>
  </a>
  <a r="1">
    <v>98</v>
  </a>
  <a r="1">
    <v>4620</v>
  </a>
  <a r="1">
    <v>9850</v>
  </a>
  <a r="1">
    <v>4990</v>
  </a>
  <a r="1">
    <v>905</v>
  </a>
  <a r="1">
    <v>5600</v>
  </a>
  <a r="1">
    <v>8400</v>
  </a>
  <a r="1">
    <v>6975</v>
  </a>
  <a r="1">
    <v>7775</v>
  </a>
  <a r="1">
    <v>8475</v>
  </a>
  <a r="1">
    <v>11675</v>
  </a>
  <a r="1">
    <v>95</v>
  </a>
  <a r="1">
    <v>117</v>
  </a>
  <a r="1">
    <v>605</v>
  </a>
  <a r="1">
    <v>1515</v>
  </a>
  <a r="1">
    <v>1940</v>
  </a>
  <a r="1">
    <v>2480</v>
  </a>
  <a r="1">
    <v>4660</v>
  </a>
  <a r="1">
    <v>2360</v>
  </a>
  <a r="1">
    <v>2230</v>
  </a>
  <a r="1">
    <v>1545</v>
  </a>
  <a r="1">
    <v>162</v>
  </a>
  <a r="1">
    <v>123</v>
  </a>
  <a r="1">
    <v>346</v>
  </a>
  <a r="1">
    <v>244</v>
  </a>
  <a r="1">
    <v>1980</v>
  </a>
  <a r="1">
    <v>1950</v>
  </a>
  <a r="1">
    <v>2340</v>
  </a>
  <a r="1">
    <v>1820</v>
  </a>
  <a r="1">
    <v>1695</v>
  </a>
  <a r="1">
    <v>4090</v>
  </a>
  <a r="1">
    <v>4340</v>
  </a>
  <a r="1">
    <v>3860</v>
  </a>
  <a r="1">
    <v>4470</v>
  </a>
  <a r="1">
    <v>4020</v>
  </a>
  <a r="1">
    <v>3960</v>
  </a>
  <a r="1">
    <v>6800</v>
  </a>
  <a r="1">
    <v>4000</v>
  </a>
  <a r="1">
    <v>468</v>
  </a>
  <a r="1">
    <v>270</v>
  </a>
  <a r="1">
    <v>110</v>
  </a>
  <a r="1">
    <v>71</v>
  </a>
  <a r="1">
    <v>145</v>
  </a>
  <a r="1">
    <v>32.330300000000001</v>
  </a>
  <a r="1">
    <v>35.713700000000003</v>
  </a>
  <a r="1">
    <v>46.991700000000002</v>
  </a>
  <a r="1">
    <v>75.186700000000002</v>
  </a>
  <a r="1">
    <v>63.156799999999997</v>
  </a>
  <a r="1">
    <v>90.224000000000004</v>
  </a>
  <a r="1">
    <v>96.652199999999993</v>
  </a>
  <a r="1">
    <v>85.668999999999997</v>
  </a>
  <a r="1">
    <v>69.706800000000001</v>
  </a>
  <a r="1">
    <v>49.204799999999999</v>
  </a>
  <a r="1">
    <v>57.4056</v>
  </a>
  <a r="1">
    <v>60.685899999999997</v>
  </a>
  <a r="1">
    <v>63.1462</v>
  </a>
  <a r="1">
    <v>76.267399999999995</v>
  </a>
  <a r="1">
    <v>70.526899999999998</v>
  </a>
  <a r="1">
    <v>95.949399999999997</v>
  </a>
  <a r="1">
    <v>66.426500000000004</v>
  </a>
  <a r="1">
    <v>88.568600000000004</v>
  </a>
  <a r="1">
    <v>1610</v>
  </a>
  <a r="1">
    <v>148.8235</v>
  </a>
  <a r="1">
    <v>83</v>
  </a>
  <a r="1">
    <v>60</v>
  </a>
  <a r="1">
    <v>69</v>
  </a>
  <a r="1">
    <v>109.2312</v>
  </a>
  <a r="1">
    <v>130.14789999999999</v>
  </a>
  <a r="1">
    <v>91.413399999999996</v>
  </a>
  <a r="1">
    <v>113.8794</v>
  </a>
  <a r="1">
    <v>93.7179</v>
  </a>
  <a r="1">
    <v>81.804599999999994</v>
  </a>
  <a r="1">
    <v>75.3399</v>
  </a>
  <a r="1">
    <v>368.05959999999999</v>
  </a>
  <a r="1">
    <v>538.13239999999996</v>
  </a>
  <a r="1">
    <v>310</v>
  </a>
  <a r="1">
    <v>1810</v>
  </a>
  <a r="1">
    <v>404</v>
  </a>
  <a r="1">
    <v>485</v>
  </a>
  <a r="1">
    <v>1770</v>
  </a>
  <a r="1">
    <v>1590</v>
  </a>
  <a r="1">
    <v>1090</v>
  </a>
  <a r="1">
    <v>1040</v>
  </a>
  <a r="1">
    <v>1860</v>
  </a>
  <a r="1">
    <v>3850</v>
  </a>
  <a r="1">
    <v>2380</v>
  </a>
  <a r="1">
    <v>2260</v>
  </a>
  <a r="1">
    <v>2620</v>
  </a>
  <a r="1">
    <v>365</v>
  </a>
  <a r="1">
    <v>165</v>
  </a>
  <a r="1">
    <v>89</v>
  </a>
  <a r="1">
    <v>246</v>
  </a>
  <a r="1">
    <v>12000</v>
  </a>
  <a r="1">
    <v>12700</v>
  </a>
  <a r="1">
    <v>9800</v>
  </a>
  <a r="1">
    <v>8100</v>
  </a>
  <a r="1">
    <v>7200</v>
  </a>
  <a r="1">
    <v>3470</v>
  </a>
  <a r="1">
    <v>6750</v>
  </a>
  <a r="1">
    <v>7125</v>
  </a>
  <a r="1">
    <v>9100</v>
  </a>
  <a r="1">
    <v>10400</v>
  </a>
  <a r="1">
    <v>8975</v>
  </a>
  <a r="1">
    <v>7700</v>
  </a>
  <a r="1">
    <v>9000</v>
  </a>
  <a r="1">
    <v>10950</v>
  </a>
  <a r="1">
    <v>8600</v>
  </a>
  <a r="1">
    <v>7950</v>
  </a>
  <a r="1">
    <v>8350</v>
  </a>
  <a r="1">
    <v>229.08580000000001</v>
  </a>
  <a r="1">
    <v>343.62869999999998</v>
  </a>
  <a r="1">
    <v>772.10410000000002</v>
  </a>
  <a r="1">
    <v>492.1103</v>
  </a>
  <a r="1">
    <v>1493.3001999999999</v>
  </a>
  <a r="1">
    <v>1281.1837</v>
  </a>
  <a r="1">
    <v>2952.6617000000001</v>
  </a>
  <a r="1">
    <v>2140</v>
  </a>
  <a r="1">
    <v>2080</v>
  </a>
  <a r="1">
    <v>1885</v>
  </a>
  <a r="1">
    <v>1585</v>
  </a>
  <a r="1">
    <v>1175</v>
  </a>
  <a r="1">
    <v>1535</v>
  </a>
  <a r="1">
    <v>196</v>
  </a>
  <a r="1">
    <v>1620</v>
  </a>
  <a r="1">
    <v>1010</v>
  </a>
  <a r="1">
    <v>1920</v>
  </a>
  <a r="1">
    <v>2000</v>
  </a>
  <a r="1">
    <v>1375</v>
  </a>
  <a r="1">
    <v>1015</v>
  </a>
  <a r="1">
    <v>920</v>
  </a>
  <a r="1">
    <v>1045</v>
  </a>
  <a r="1">
    <v>3290</v>
  </a>
  <a r="1">
    <v>9675</v>
  </a>
  <a r="1">
    <v>15425</v>
  </a>
  <a r="1">
    <v>32425</v>
  </a>
  <a r="1">
    <v>16475</v>
  </a>
  <a r="1">
    <v>3825</v>
  </a>
  <a r="1">
    <v>3050</v>
  </a>
  <a r="1">
    <v>2030</v>
  </a>
  <a r="1">
    <v>2270</v>
  </a>
  <a r="1">
    <v>760</v>
  </a>
  <a r="1">
    <v>1420</v>
  </a>
  <a r="1">
    <v>3280</v>
  </a>
  <a r="1">
    <v>3540</v>
  </a>
  <a r="1">
    <v>2780</v>
  </a>
  <a r="1">
    <v>2300</v>
  </a>
  <a r="1">
    <v>3140</v>
  </a>
  <a r="1">
    <v>156</v>
  </a>
  <a r="1">
    <v>195</v>
  </a>
</arrayData>
</file>

<file path=xl/richData/rdrichvalue.xml><?xml version="1.0" encoding="utf-8"?>
<rvData xmlns="http://schemas.microsoft.com/office/spreadsheetml/2017/richdata" count="1602">
  <rv s="0">
    <fb>80</fb>
    <v>0</v>
  </rv>
  <rv s="0">
    <fb>60</fb>
    <v>0</v>
  </rv>
  <rv s="0">
    <fb>100</fb>
    <v>0</v>
  </rv>
  <rv s="0">
    <fb>71</fb>
    <v>0</v>
  </rv>
  <rv s="0">
    <fb>132</fb>
    <v>0</v>
  </rv>
  <rv s="0">
    <fb>139</fb>
    <v>0</v>
  </rv>
  <rv s="0">
    <fb>160</fb>
    <v>0</v>
  </rv>
  <rv s="0">
    <fb>244</fb>
    <v>0</v>
  </rv>
  <rv s="0">
    <fb>220</fb>
    <v>0</v>
  </rv>
  <rv s="0">
    <fb>153</fb>
    <v>0</v>
  </rv>
  <rv s="0">
    <fb>302</fb>
    <v>0</v>
  </rv>
  <rv s="0">
    <fb>154</fb>
    <v>0</v>
  </rv>
  <rv s="0">
    <fb>135</fb>
    <v>0</v>
  </rv>
  <rv s="0">
    <fb>137</fb>
    <v>0</v>
  </rv>
  <rv s="0">
    <fb>134</fb>
    <v>0</v>
  </rv>
  <rv s="0">
    <fb>151</fb>
    <v>0</v>
  </rv>
  <rv s="0">
    <fb>130</fb>
    <v>0</v>
  </rv>
  <rv s="0">
    <fb>232</fb>
    <v>0</v>
  </rv>
  <rv s="0">
    <fb>188</fb>
    <v>0</v>
  </rv>
  <rv s="0">
    <fb>312</fb>
    <v>0</v>
  </rv>
  <rv s="0">
    <fb>570</fb>
    <v>0</v>
  </rv>
  <rv s="0">
    <fb>346</fb>
    <v>0</v>
  </rv>
  <rv s="0">
    <fb>402</fb>
    <v>0</v>
  </rv>
  <rv s="0">
    <fb>129</fb>
    <v>0</v>
  </rv>
  <rv s="0">
    <fb>101</fb>
    <v>0</v>
  </rv>
  <rv s="0">
    <fb>123</fb>
    <v>0</v>
  </rv>
  <rv s="0">
    <fb>162</fb>
    <v>0</v>
  </rv>
  <rv s="0">
    <fb>2360</fb>
    <v>0</v>
  </rv>
  <rv s="0">
    <fb>1545</fb>
    <v>0</v>
  </rv>
  <rv s="0">
    <fb>2230</fb>
    <v>0</v>
  </rv>
  <rv s="0">
    <fb>4660</fb>
    <v>0</v>
  </rv>
  <rv s="0">
    <fb>195</fb>
    <v>0</v>
  </rv>
  <rv s="0">
    <fb>95</fb>
    <v>0</v>
  </rv>
  <rv s="0">
    <fb>81</fb>
    <v>0</v>
  </rv>
  <rv s="0">
    <fb>117</fb>
    <v>0</v>
  </rv>
  <rv s="0">
    <fb>198</fb>
    <v>0</v>
  </rv>
  <rv s="0">
    <fb>11675</fb>
    <v>0</v>
  </rv>
  <rv s="0">
    <fb>7775</fb>
    <v>0</v>
  </rv>
  <rv s="0">
    <fb>6975</fb>
    <v>0</v>
  </rv>
  <rv s="0">
    <fb>8475</fb>
    <v>0</v>
  </rv>
  <rv s="0">
    <fb>905</fb>
    <v>0</v>
  </rv>
  <rv s="0">
    <fb>900</fb>
    <v>0</v>
  </rv>
  <rv s="0">
    <fb>995</fb>
    <v>0</v>
  </rv>
  <rv s="0">
    <fb>1780</fb>
    <v>0</v>
  </rv>
  <rv s="0">
    <fb>322</fb>
    <v>0</v>
  </rv>
  <rv s="0">
    <fb>328</fb>
    <v>0</v>
  </rv>
  <rv s="0">
    <fb>410</fb>
    <v>0</v>
  </rv>
  <rv s="0">
    <fb>4990</fb>
    <v>0</v>
  </rv>
  <rv s="0">
    <fb>4620</fb>
    <v>0</v>
  </rv>
  <rv s="0">
    <fb>9850</fb>
    <v>0</v>
  </rv>
  <rv s="0">
    <fb>98</fb>
    <v>0</v>
  </rv>
  <rv s="0">
    <fb>86</fb>
    <v>0</v>
  </rv>
  <rv s="0">
    <fb>102</fb>
    <v>0</v>
  </rv>
  <rv s="0">
    <fb>122</fb>
    <v>0</v>
  </rv>
  <rv s="0">
    <fb>74</fb>
    <v>0</v>
  </rv>
  <rv s="0">
    <fb>54</fb>
    <v>0</v>
  </rv>
  <rv s="0">
    <fb>109</fb>
    <v>0</v>
  </rv>
  <rv s="0">
    <fb>362</fb>
    <v>0</v>
  </rv>
  <rv s="0">
    <fb>280</fb>
    <v>0</v>
  </rv>
  <rv s="0">
    <fb>382</fb>
    <v>0</v>
  </rv>
  <rv s="0">
    <fb>4480</fb>
    <v>0</v>
  </rv>
  <rv s="0">
    <fb>3340</fb>
    <v>0</v>
  </rv>
  <rv s="0">
    <fb>8750</fb>
    <v>0</v>
  </rv>
  <rv s="0">
    <fb>350</fb>
    <v>0</v>
  </rv>
  <rv s="0">
    <fb>230</fb>
    <v>0</v>
  </rv>
  <rv s="0">
    <fb>388</fb>
    <v>0</v>
  </rv>
  <rv s="0">
    <fb>334</fb>
    <v>0</v>
  </rv>
  <rv s="0">
    <fb>204</fb>
    <v>0</v>
  </rv>
  <rv s="0">
    <fb>462</fb>
    <v>0</v>
  </rv>
  <rv s="0">
    <fb>85</fb>
    <v>0</v>
  </rv>
  <rv s="0">
    <fb>70</fb>
    <v>0</v>
  </rv>
  <rv s="0">
    <fb>1525</fb>
    <v>0</v>
  </rv>
  <rv s="0">
    <fb>1220</fb>
    <v>0</v>
  </rv>
  <rv s="0">
    <fb>1610</fb>
    <v>0</v>
  </rv>
  <rv s="0">
    <fb>600</fb>
    <v>0</v>
  </rv>
  <rv s="0">
    <fb>580</fb>
    <v>0</v>
  </rv>
  <rv s="0">
    <fb>540</fb>
    <v>0</v>
  </rv>
  <rv s="0">
    <fb>208</fb>
    <v>0</v>
  </rv>
  <rv s="0">
    <fb>202</fb>
    <v>0</v>
  </rv>
  <rv s="0">
    <fb>264</fb>
    <v>0</v>
  </rv>
  <rv s="0">
    <fb>65</fb>
    <v>0</v>
  </rv>
  <rv s="0">
    <fb>57</fb>
    <v>0</v>
  </rv>
  <rv s="0">
    <fb>138</fb>
    <v>0</v>
  </rv>
  <rv s="0">
    <fb>99</fb>
    <v>0</v>
  </rv>
  <rv s="0">
    <fb>885</fb>
    <v>0</v>
  </rv>
  <rv s="0">
    <fb>775</fb>
    <v>0</v>
  </rv>
  <rv s="0">
    <fb>1305</fb>
    <v>0</v>
  </rv>
  <rv s="0">
    <fb>1075</fb>
    <v>0</v>
  </rv>
  <rv s="0">
    <fb>595</fb>
    <v>0</v>
  </rv>
  <rv s="0">
    <fb>3880</fb>
    <v>0</v>
  </rv>
  <rv s="0">
    <fb>825</fb>
    <v>0</v>
  </rv>
  <rv s="0">
    <fb>560</fb>
    <v>0</v>
  </rv>
  <rv s="0">
    <fb>1670</fb>
    <v>0</v>
  </rv>
  <rv s="0">
    <fb>380</fb>
    <v>0</v>
  </rv>
  <rv s="0">
    <fb>324</fb>
    <v>0</v>
  </rv>
  <rv s="0">
    <fb>446</fb>
    <v>0</v>
  </rv>
  <rv s="0">
    <fb>136</fb>
    <v>0</v>
  </rv>
  <rv s="0">
    <fb>97</fb>
    <v>0</v>
  </rv>
  <rv s="0">
    <fb>178</fb>
    <v>0</v>
  </rv>
  <rv s="0">
    <fb>121</fb>
    <v>0</v>
  </rv>
  <rv s="0">
    <fb>163</fb>
    <v>0</v>
  </rv>
  <rv s="0">
    <fb>93</fb>
    <v>0</v>
  </rv>
  <rv s="0">
    <fb>82</fb>
    <v>0</v>
  </rv>
  <rv s="0">
    <fb>156</fb>
    <v>0</v>
  </rv>
  <rv s="0">
    <fb>8400</fb>
    <v>0</v>
  </rv>
  <rv s="0">
    <fb>5600</fb>
    <v>0</v>
  </rv>
  <rv s="0">
    <fb>5550</fb>
    <v>0</v>
  </rv>
  <rv s="0">
    <fb>248</fb>
    <v>0</v>
  </rv>
  <rv s="0">
    <fb>5850</fb>
    <v>0</v>
  </rv>
  <rv s="0">
    <fb>3100</fb>
    <v>0</v>
  </rv>
  <rv s="0">
    <fb>1765</fb>
    <v>0</v>
  </rv>
  <rv s="0">
    <fb>860</fb>
    <v>0</v>
  </rv>
  <rv s="0">
    <fb>535</fb>
    <v>0</v>
  </rv>
  <rv s="0">
    <fb>935</fb>
    <v>0</v>
  </rv>
  <rv s="0">
    <fb>630</fb>
    <v>0</v>
  </rv>
  <rv s="0">
    <fb>7550</fb>
    <v>0</v>
  </rv>
  <rv s="0">
    <fb>5950</fb>
    <v>0</v>
  </rv>
  <rv s="0">
    <fb>7375</fb>
    <v>0</v>
  </rv>
  <rv s="0">
    <fb>6200</fb>
    <v>0</v>
  </rv>
  <rv s="0">
    <fb>7025</fb>
    <v>0</v>
  </rv>
  <rv s="0">
    <fb>8025</fb>
    <v>0</v>
  </rv>
  <rv s="0">
    <fb>9500</fb>
    <v>0</v>
  </rv>
  <rv s="0">
    <fb>12325</fb>
    <v>0</v>
  </rv>
  <rv s="0">
    <fb>14575</fb>
    <v>0</v>
  </rv>
  <rv s="0">
    <fb>11825</fb>
    <v>0</v>
  </rv>
  <rv s="0">
    <fb>13150</fb>
    <v>0</v>
  </rv>
  <rv s="0">
    <fb>16775</fb>
    <v>0</v>
  </rv>
  <rv s="0">
    <fb>15102.688399999999</fb>
    <v>0</v>
  </rv>
  <rv s="0">
    <fb>23106.6368</fb>
    <v>0</v>
  </rv>
  <rv s="0">
    <fb>23916.560099999999</fb>
    <v>0</v>
  </rv>
  <rv s="0">
    <fb>18771.164700000001</fb>
    <v>0</v>
  </rv>
  <rv s="0">
    <fb>20676.866699999999</fb>
    <v>0</v>
  </rv>
  <rv s="0">
    <fb>24964.696199999998</fb>
    <v>0</v>
  </rv>
  <rv s="0">
    <fb>21772.645400000001</fb>
    <v>0</v>
  </rv>
  <rv s="0">
    <fb>9337.9398000000001</fb>
    <v>0</v>
  </rv>
  <rv s="0">
    <fb>40</fb>
    <v>0</v>
  </rv>
  <rv s="0">
    <fb>30</fb>
    <v>0</v>
  </rv>
  <rv s="0">
    <fb>55</fb>
    <v>0</v>
  </rv>
  <rv s="0">
    <fb>26</fb>
    <v>0</v>
  </rv>
  <rv s="0">
    <fb>52</fb>
    <v>0</v>
  </rv>
  <rv s="0">
    <fb>354</fb>
    <v>0</v>
  </rv>
  <rv s="0">
    <fb>106</fb>
    <v>0</v>
  </rv>
  <rv s="0">
    <fb>96</fb>
    <v>0</v>
  </rv>
  <rv s="0">
    <fb>50</fb>
    <v>0</v>
  </rv>
  <rv s="0">
    <fb>61</fb>
    <v>0</v>
  </rv>
  <rv s="0">
    <fb>119</fb>
    <v>0</v>
  </rv>
  <rv s="0">
    <fb>2600</fb>
    <v>0</v>
  </rv>
  <rv s="0">
    <fb>3310</fb>
    <v>0</v>
  </rv>
  <rv s="0">
    <fb>3610</fb>
    <v>0</v>
  </rv>
  <rv s="0">
    <fb>3800</fb>
    <v>0</v>
  </rv>
  <rv s="0">
    <fb>7975</fb>
    <v>0</v>
  </rv>
  <rv s="0">
    <fb>6250</fb>
    <v>0</v>
  </rv>
  <rv s="0">
    <fb>1830</fb>
    <v>0</v>
  </rv>
  <rv s="0">
    <fb>770</fb>
    <v>0</v>
  </rv>
  <rv s="0">
    <fb>375.55540000000002</fb>
    <v>0</v>
  </rv>
  <rv s="0">
    <fb>3140</fb>
    <v>0</v>
  </rv>
  <rv s="0">
    <fb>2300</fb>
    <v>0</v>
  </rv>
  <rv s="0">
    <fb>2780</fb>
    <v>0</v>
  </rv>
  <rv s="0">
    <fb>3540</fb>
    <v>0</v>
  </rv>
  <rv s="0">
    <fb>3400</fb>
    <v>0</v>
  </rv>
  <rv s="0">
    <fb>3280</fb>
    <v>0</v>
  </rv>
  <rv s="0">
    <fb>1420</fb>
    <v>0</v>
  </rv>
  <rv s="0">
    <fb>760</fb>
    <v>0</v>
  </rv>
  <rv s="0">
    <fb>2270</fb>
    <v>0</v>
  </rv>
  <rv s="0">
    <fb>2030</fb>
    <v>0</v>
  </rv>
  <rv s="0">
    <fb>2900</fb>
    <v>0</v>
  </rv>
  <rv s="0">
    <fb>3050</fb>
    <v>0</v>
  </rv>
  <rv s="0">
    <fb>3000</fb>
    <v>0</v>
  </rv>
  <rv s="0">
    <fb>3825</fb>
    <v>0</v>
  </rv>
  <rv s="0">
    <fb>376</fb>
    <v>0</v>
  </rv>
  <rv s="0">
    <fb>326</fb>
    <v>0</v>
  </rv>
  <rv s="0">
    <fb>790</fb>
    <v>0</v>
  </rv>
  <rv s="0">
    <fb>720</fb>
    <v>0</v>
  </rv>
  <rv s="0">
    <fb>496</fb>
    <v>0</v>
  </rv>
  <rv s="0">
    <fb>1280</fb>
    <v>0</v>
  </rv>
  <rv s="0">
    <fb>1715</fb>
    <v>0</v>
  </rv>
  <rv s="0">
    <fb>1495</fb>
    <v>0</v>
  </rv>
  <rv s="0">
    <fb>1490</fb>
    <v>0</v>
  </rv>
  <rv s="0">
    <fb>1155</fb>
    <v>0</v>
  </rv>
  <rv s="0">
    <fb>835</fb>
    <v>0</v>
  </rv>
  <rv s="0">
    <fb>785</fb>
    <v>0</v>
  </rv>
  <rv s="0">
    <fb>590</fb>
    <v>0</v>
  </rv>
  <rv s="0">
    <fb>820</fb>
    <v>0</v>
  </rv>
  <rv s="0">
    <fb>295</fb>
    <v>0</v>
  </rv>
  <rv s="0">
    <fb>152</fb>
    <v>0</v>
  </rv>
  <rv s="0">
    <fb>107</fb>
    <v>0</v>
  </rv>
  <rv s="0">
    <fb>76</fb>
    <v>0</v>
  </rv>
  <rv s="0">
    <fb>157</fb>
    <v>0</v>
  </rv>
  <rv s="0">
    <fb>210</fb>
    <v>0</v>
  </rv>
  <rv s="0">
    <fb>440</fb>
    <v>0</v>
  </rv>
  <rv s="0">
    <fb>970</fb>
    <v>0</v>
  </rv>
  <rv s="0">
    <fb>1555</fb>
    <v>0</v>
  </rv>
  <rv s="0">
    <fb>2460</fb>
    <v>0</v>
  </rv>
  <rv s="0">
    <fb>2820</fb>
    <v>0</v>
  </rv>
  <rv s="0">
    <fb>2880.2071999999998</fb>
    <v>0</v>
  </rv>
  <rv s="0">
    <fb>3552.5735</fb>
    <v>0</v>
  </rv>
  <rv s="0">
    <fb>1897.8849</fb>
    <v>0</v>
  </rv>
  <rv s="0">
    <fb>16475</fb>
    <v>0</v>
  </rv>
  <rv s="0">
    <fb>32425</fb>
    <v>0</v>
  </rv>
  <rv s="0">
    <fb>15425</fb>
    <v>0</v>
  </rv>
  <rv s="0">
    <fb>9100</fb>
    <v>0</v>
  </rv>
  <rv s="0">
    <fb>9675</fb>
    <v>0</v>
  </rv>
  <rv s="0">
    <fb>7175</fb>
    <v>0</v>
  </rv>
  <rv s="0">
    <fb>3290</fb>
    <v>0</v>
  </rv>
  <rv s="0">
    <fb>1460</fb>
    <v>0</v>
  </rv>
  <rv s="0">
    <fb>1045</fb>
    <v>0</v>
  </rv>
  <rv s="0">
    <fb>920</fb>
    <v>0</v>
  </rv>
  <rv s="0">
    <fb>1000</fb>
    <v>0</v>
  </rv>
  <rv s="0">
    <fb>1015</fb>
    <v>0</v>
  </rv>
  <rv s="0">
    <fb>1375</fb>
    <v>0</v>
  </rv>
  <rv s="0">
    <fb>2000</fb>
    <v>0</v>
  </rv>
  <rv s="0">
    <fb>1920</fb>
    <v>0</v>
  </rv>
  <rv s="0">
    <fb>1010</fb>
    <v>0</v>
  </rv>
  <rv s="0">
    <fb>1620</fb>
    <v>0</v>
  </rv>
  <rv s="0">
    <fb>225</fb>
    <v>0</v>
  </rv>
  <rv s="0">
    <fb>196</fb>
    <v>0</v>
  </rv>
  <rv s="0">
    <fb>268</fb>
    <v>0</v>
  </rv>
  <rv s="0">
    <fb>212</fb>
    <v>0</v>
  </rv>
  <rv s="0">
    <fb>484</fb>
    <v>0</v>
  </rv>
  <rv s="0">
    <fb>895</fb>
    <v>0</v>
  </rv>
  <rv s="0">
    <fb>1535</fb>
    <v>0</v>
  </rv>
  <rv s="0">
    <fb>1175</fb>
    <v>0</v>
  </rv>
  <rv s="0">
    <fb>1585</fb>
    <v>0</v>
  </rv>
  <rv s="0">
    <fb>1885</fb>
    <v>0</v>
  </rv>
  <rv s="0">
    <fb>2080</fb>
    <v>0</v>
  </rv>
  <rv s="0">
    <fb>2140</fb>
    <v>0</v>
  </rv>
  <rv s="0">
    <fb>2952.6617000000001</fb>
    <v>0</v>
  </rv>
  <rv s="0">
    <fb>1281.1837</fb>
    <v>0</v>
  </rv>
  <rv s="0">
    <fb>1493.3001999999999</fb>
    <v>0</v>
  </rv>
  <rv s="0">
    <fb>492.1103</fb>
    <v>0</v>
  </rv>
  <rv s="0">
    <fb>772.10410000000002</fb>
    <v>0</v>
  </rv>
  <rv s="0">
    <fb>343.62869999999998</fb>
    <v>0</v>
  </rv>
  <rv s="0">
    <fb>229.08580000000001</fb>
    <v>0</v>
  </rv>
  <rv s="0">
    <fb>8350</fb>
    <v>0</v>
  </rv>
  <rv s="0">
    <fb>7950</fb>
    <v>0</v>
  </rv>
  <rv s="0">
    <fb>8600</fb>
    <v>0</v>
  </rv>
  <rv s="0">
    <fb>10950</fb>
    <v>0</v>
  </rv>
  <rv s="0">
    <fb>9000</fb>
    <v>0</v>
  </rv>
  <rv s="0">
    <fb>7700</fb>
    <v>0</v>
  </rv>
  <rv s="0">
    <fb>8975</fb>
    <v>0</v>
  </rv>
  <rv s="0">
    <fb>10400</fb>
    <v>0</v>
  </rv>
  <rv s="0">
    <fb>7125</fb>
    <v>0</v>
  </rv>
  <rv s="0">
    <fb>6750</fb>
    <v>0</v>
  </rv>
  <rv s="0">
    <fb>3470</fb>
    <v>0</v>
  </rv>
  <rv s="0">
    <fb>7200</fb>
    <v>0</v>
  </rv>
  <rv s="0">
    <fb>8100</fb>
    <v>0</v>
  </rv>
  <rv s="0">
    <fb>9800</fb>
    <v>0</v>
  </rv>
  <rv s="0">
    <fb>12700</fb>
    <v>0</v>
  </rv>
  <rv s="0">
    <fb>12000</fb>
    <v>0</v>
  </rv>
  <rv s="0">
    <fb>6800</fb>
    <v>0</v>
  </rv>
  <rv s="0">
    <fb>1450</fb>
    <v>0</v>
  </rv>
  <rv s="0">
    <fb>200</fb>
    <v>0</v>
  </rv>
  <rv s="0">
    <fb>234</fb>
    <v>0</v>
  </rv>
  <rv s="0">
    <fb>186</fb>
    <v>0</v>
  </rv>
  <rv s="0">
    <fb>314</fb>
    <v>0</v>
  </rv>
  <rv s="0">
    <fb>246</fb>
    <v>0</v>
  </rv>
  <rv s="0">
    <fb>126</fb>
    <v>0</v>
  </rv>
  <rv s="0">
    <fb>89</fb>
    <v>0</v>
  </rv>
  <rv s="0">
    <fb>165</fb>
    <v>0</v>
  </rv>
  <rv s="0">
    <fb>365</fb>
    <v>0</v>
  </rv>
  <rv s="0">
    <fb>215</fb>
    <v>0</v>
  </rv>
  <rv s="0">
    <fb>2620</fb>
    <v>0</v>
  </rv>
  <rv s="0">
    <fb>2260</fb>
    <v>0</v>
  </rv>
  <rv s="0">
    <fb>1810</fb>
    <v>0</v>
  </rv>
  <rv s="0">
    <fb>2430</fb>
    <v>0</v>
  </rv>
  <rv s="0">
    <fb>2380</fb>
    <v>0</v>
  </rv>
  <rv s="0">
    <fb>3850</fb>
    <v>0</v>
  </rv>
  <rv s="0">
    <fb>2250</fb>
    <v>0</v>
  </rv>
  <rv s="0">
    <fb>1430</fb>
    <v>0</v>
  </rv>
  <rv s="0">
    <fb>1215</fb>
    <v>0</v>
  </rv>
  <rv s="0">
    <fb>1860</fb>
    <v>0</v>
  </rv>
  <rv s="0">
    <fb>1695</fb>
    <v>0</v>
  </rv>
  <rv s="0">
    <fb>515</fb>
    <v>0</v>
  </rv>
  <rv s="0">
    <fb>1040</fb>
    <v>0</v>
  </rv>
  <rv s="0">
    <fb>1090</fb>
    <v>0</v>
  </rv>
  <rv s="0">
    <fb>1590</fb>
    <v>0</v>
  </rv>
  <rv s="0">
    <fb>1770</fb>
    <v>0</v>
  </rv>
  <rv s="0">
    <fb>2550</fb>
    <v>0</v>
  </rv>
  <rv s="0">
    <fb>1730</fb>
    <v>0</v>
  </rv>
  <rv s="0">
    <fb>485</fb>
    <v>0</v>
  </rv>
  <rv s="0">
    <fb>2480</fb>
    <v>0</v>
  </rv>
  <rv s="0">
    <fb>1515</fb>
    <v>0</v>
  </rv>
  <rv s="0">
    <fb>1400</fb>
    <v>0</v>
  </rv>
  <rv s="0">
    <fb>1520</fb>
    <v>0</v>
  </rv>
  <rv s="0">
    <fb>1940</fb>
    <v>0</v>
  </rv>
  <rv s="0">
    <fb>695</fb>
    <v>0</v>
  </rv>
  <rv s="0">
    <fb>680</fb>
    <v>0</v>
  </rv>
  <rv s="0">
    <fb>605</fb>
    <v>0</v>
  </rv>
  <rv s="0">
    <fb>880</fb>
    <v>0</v>
  </rv>
  <rv s="0">
    <fb>175</fb>
    <v>0</v>
  </rv>
  <rv s="0">
    <fb>310</fb>
    <v>0</v>
  </rv>
  <rv s="0">
    <fb>404</fb>
    <v>0</v>
  </rv>
  <rv s="0">
    <fb>538.13239999999996</fb>
    <v>0</v>
  </rv>
  <rv s="0">
    <fb>368.05959999999999</fb>
    <v>0</v>
  </rv>
  <rv s="0">
    <fb>75.3399</fb>
    <v>0</v>
  </rv>
  <rv s="0">
    <fb>81.804599999999994</fb>
    <v>0</v>
  </rv>
  <rv s="0">
    <fb>93.7179</fb>
    <v>0</v>
  </rv>
  <rv s="0">
    <fb>113.8794</fb>
    <v>0</v>
  </rv>
  <rv s="0">
    <fb>91.413399999999996</fb>
    <v>0</v>
  </rv>
  <rv s="0">
    <fb>130.14789999999999</fb>
    <v>0</v>
  </rv>
  <rv s="0">
    <fb>109.2312</fb>
    <v>0</v>
  </rv>
  <rv s="0">
    <fb>69</fb>
    <v>0</v>
  </rv>
  <rv s="0">
    <fb>72</fb>
    <v>0</v>
  </rv>
  <rv s="0">
    <fb>83</fb>
    <v>0</v>
  </rv>
  <rv s="0">
    <fb>90</fb>
    <v>0</v>
  </rv>
  <rv s="0">
    <fb>166</fb>
    <v>0</v>
  </rv>
  <rv s="0">
    <fb>238</fb>
    <v>0</v>
  </rv>
  <rv s="0">
    <fb>148.8235</fb>
    <v>0</v>
  </rv>
  <rv s="0">
    <fb>88.568600000000004</fb>
    <v>0</v>
  </rv>
  <rv s="0">
    <fb>66.426500000000004</fb>
    <v>0</v>
  </rv>
  <rv s="0">
    <fb>95.949399999999997</fb>
    <v>0</v>
  </rv>
  <rv s="0">
    <fb>70.526899999999998</fb>
    <v>0</v>
  </rv>
  <rv s="0">
    <fb>76.267399999999995</fb>
    <v>0</v>
  </rv>
  <rv s="0">
    <fb>63.1462</fb>
    <v>0</v>
  </rv>
  <rv s="0">
    <fb>60.685899999999997</fb>
    <v>0</v>
  </rv>
  <rv s="0">
    <fb>57.4056</fb>
    <v>0</v>
  </rv>
  <rv s="0">
    <fb>49.204799999999999</fb>
    <v>0</v>
  </rv>
  <rv s="0">
    <fb>69.706800000000001</fb>
    <v>0</v>
  </rv>
  <rv s="0">
    <fb>85.668999999999997</fb>
    <v>0</v>
  </rv>
  <rv s="0">
    <fb>96.652199999999993</fb>
    <v>0</v>
  </rv>
  <rv s="0">
    <fb>90.224000000000004</fb>
    <v>0</v>
  </rv>
  <rv s="0">
    <fb>63.156799999999997</fb>
    <v>0</v>
  </rv>
  <rv s="0">
    <fb>75.186700000000002</fb>
    <v>0</v>
  </rv>
  <rv s="0">
    <fb>46.991700000000002</fb>
    <v>0</v>
  </rv>
  <rv s="0">
    <fb>35.713700000000003</fb>
    <v>0</v>
  </rv>
  <rv s="0">
    <fb>32.330300000000001</fb>
    <v>0</v>
  </rv>
  <rv s="0">
    <fb>177</fb>
    <v>0</v>
  </rv>
  <rv s="0">
    <fb>145</fb>
    <v>0</v>
  </rv>
  <rv s="0">
    <fb>103</fb>
    <v>0</v>
  </rv>
  <rv s="0">
    <fb>110</fb>
    <v>0</v>
  </rv>
  <rv s="0">
    <fb>270</fb>
    <v>0</v>
  </rv>
  <rv s="0">
    <fb>468</fb>
    <v>0</v>
  </rv>
  <rv s="0">
    <fb>4000</fb>
    <v>0</v>
  </rv>
  <rv s="0">
    <fb>4110</fb>
    <v>0</v>
  </rv>
  <rv s="0">
    <fb>3960</fb>
    <v>0</v>
  </rv>
  <rv s="0">
    <fb>4020</fb>
    <v>0</v>
  </rv>
  <rv s="0">
    <fb>4470</fb>
    <v>0</v>
  </rv>
  <rv s="0">
    <fb>3860</fb>
    <v>0</v>
  </rv>
  <rv s="0">
    <fb>4340</fb>
    <v>0</v>
  </rv>
  <rv s="0">
    <fb>4090</fb>
    <v>0</v>
  </rv>
  <rv s="0">
    <fb>1820</fb>
    <v>0</v>
  </rv>
  <rv s="0">
    <fb>2340</fb>
    <v>0</v>
  </rv>
  <rv s="0">
    <fb>2100</fb>
    <v>0</v>
  </rv>
  <rv s="0">
    <fb>1950</fb>
    <v>0</v>
  </rv>
  <rv s="0">
    <fb>1980</fb>
    <v>0</v>
  </rv>
  <rv s="0">
    <fb>1350</fb>
    <v>0</v>
  </rv>
  <rv s="0">
    <fb>2690</fb>
    <v>0</v>
  </rv>
  <rv s="0">
    <fb>1735</fb>
    <v>0</v>
  </rv>
  <rv s="0">
    <fb>3695.4479000000001</fb>
    <v>0</v>
  </rv>
  <rv s="0">
    <fb>15</fb>
    <v>0</v>
  </rv>
  <rv s="0">
    <fb>10</fb>
    <v>0</v>
  </rv>
  <rv s="0">
    <fb>17</fb>
    <v>0</v>
  </rv>
  <rv s="0">
    <fb>3</fb>
    <v>0</v>
  </rv>
  <rv s="0">
    <fb>150</fb>
    <v>0</v>
  </rv>
  <rv s="0">
    <fb>140</fb>
    <v>0</v>
  </rv>
  <rv s="0">
    <fb>153.75</fb>
    <v>0</v>
  </rv>
  <rv s="0">
    <fb>187.1694</fb>
    <v>0</v>
  </rv>
  <rv s="0">
    <fb>131.01859999999999</fb>
    <v>0</v>
  </rv>
  <rv s="0">
    <fb>158.05420000000001</fb>
    <v>0</v>
  </rv>
  <rv s="0">
    <fb>102.9432</fb>
    <v>0</v>
  </rv>
  <rv s="0">
    <fb>103.983</fb>
    <v>0</v>
  </rv>
  <rv s="0">
    <fb>9.0465</fb>
    <v>0</v>
  </rv>
  <rv s="0">
    <fb>10.2943</fb>
    <v>0</v>
  </rv>
  <rv s="0">
    <fb>260</fb>
    <v>0</v>
  </rv>
  <rv s="0">
    <fb>235</fb>
    <v>0</v>
  </rv>
  <rv s="0">
    <fb>147</fb>
    <v>0</v>
  </rv>
  <rv s="0">
    <fb>51</fb>
    <v>0</v>
  </rv>
  <rv s="0">
    <fb>374</fb>
    <v>0</v>
  </rv>
  <rv s="0">
    <fb>444</fb>
    <v>0</v>
  </rv>
  <rv s="0">
    <fb>432</fb>
    <v>0</v>
  </rv>
  <rv s="0">
    <fb>430</fb>
    <v>0</v>
  </rv>
  <rv s="0">
    <fb>300</fb>
    <v>0</v>
  </rv>
  <rv s="0">
    <fb>113</fb>
    <v>0</v>
  </rv>
  <rv s="0">
    <fb>108.75</fb>
    <v>0</v>
  </rv>
  <rv s="0">
    <fb>137.5</fb>
    <v>0</v>
  </rv>
  <rv s="0">
    <fb>83.75</fb>
    <v>0</v>
  </rv>
  <rv s="0">
    <fb>73.75</fb>
    <v>0</v>
  </rv>
  <rv s="0">
    <fb>1990</fb>
    <v>0</v>
  </rv>
  <rv s="0">
    <fb>2120</fb>
    <v>0</v>
  </rv>
  <rv s="0">
    <fb>2200</fb>
    <v>0</v>
  </rv>
  <rv s="0">
    <fb>2612.7426</fb>
    <v>0</v>
  </rv>
  <rv s="0">
    <fb>2642.6595000000002</fb>
    <v>0</v>
  </rv>
  <rv s="0">
    <fb>3101.3852999999999</fb>
    <v>0</v>
  </rv>
  <rv s="0">
    <fb>3240.9974999999999</fb>
    <v>0</v>
  </rv>
  <rv s="0">
    <fb>3430.4712</fb>
    <v>0</v>
  </rv>
  <rv s="0">
    <fb>2453.1858000000002</fb>
    <v>0</v>
  </rv>
  <rv s="0">
    <fb>2632.6871999999998</fb>
    <v>0</v>
  </rv>
  <rv s="0">
    <fb>2393.3519999999999</fb>
    <v>0</v>
  </rv>
  <rv s="0">
    <fb>3939.0585000000001</fb>
    <v>0</v>
  </rv>
  <rv s="0">
    <fb>4288.0889999999999</fb>
    <v>0</v>
  </rv>
  <rv s="0">
    <fb>5235.4575000000004</fb>
    <v>0</v>
  </rv>
  <rv s="0">
    <fb>3390.5819999999999</fb>
    <v>0</v>
  </rv>
  <rv s="0">
    <fb>673.28610000000003</fb>
    <v>0</v>
  </rv>
  <rv s="0">
    <fb>214</fb>
    <v>0</v>
  </rv>
  <rv s="0">
    <fb>226</fb>
    <v>0</v>
  </rv>
  <rv s="0">
    <fb>278</fb>
    <v>0</v>
  </rv>
  <rv s="0">
    <fb>179</fb>
    <v>0</v>
  </rv>
  <rv s="0">
    <fb>94</fb>
    <v>0</v>
  </rv>
  <rv s="0">
    <fb>87</fb>
    <v>0</v>
  </rv>
  <rv s="0">
    <fb>63</fb>
    <v>0</v>
  </rv>
  <rv s="0">
    <fb>114</fb>
    <v>0</v>
  </rv>
  <rv s="0">
    <fb>240</fb>
    <v>0</v>
  </rv>
  <rv s="0">
    <fb>492</fb>
    <v>0</v>
  </rv>
  <rv s="0">
    <fb>342</fb>
    <v>0</v>
  </rv>
  <rv s="0">
    <fb>206</fb>
    <v>0</v>
  </rv>
  <rv s="0">
    <fb>148</fb>
    <v>0</v>
  </rv>
  <rv s="0">
    <fb>180</fb>
    <v>0</v>
  </rv>
  <rv s="0">
    <fb>187.5</fb>
    <v>0</v>
  </rv>
  <rv s="0">
    <fb>67.5</fb>
    <v>0</v>
  </rv>
  <rv s="0">
    <fb>105</fb>
    <v>0</v>
  </rv>
  <rv s="0">
    <fb>144</fb>
    <v>0</v>
  </rv>
  <rv s="0">
    <fb>143</fb>
    <v>0</v>
  </rv>
  <rv s="0">
    <fb>192</fb>
    <v>0</v>
  </rv>
  <rv s="0">
    <fb>390</fb>
    <v>0</v>
  </rv>
  <rv s="0">
    <fb>476</fb>
    <v>0</v>
  </rv>
  <rv s="0">
    <fb>1945</fb>
    <v>0</v>
  </rv>
  <rv s="0">
    <fb>1210</fb>
    <v>0</v>
  </rv>
  <rv s="0">
    <fb>2095</fb>
    <v>0</v>
  </rv>
  <rv s="0">
    <fb>1080</fb>
    <v>0</v>
  </rv>
  <rv s="0">
    <fb>495</fb>
    <v>0</v>
  </rv>
  <rv s="0">
    <fb>713.1431</fb>
    <v>0</v>
  </rv>
  <rv s="0">
    <fb>315.42869999999999</fb>
    <v>0</v>
  </rv>
  <rv s="0">
    <fb>388.57159999999999</fb>
    <v>0</v>
  </rv>
  <rv s="0">
    <fb>37</fb>
    <v>0</v>
  </rv>
  <rv s="0">
    <fb>32</fb>
    <v>0</v>
  </rv>
  <rv s="0">
    <fb>14</fb>
    <v>0</v>
  </rv>
  <rv s="0">
    <fb>38.529600000000002</fb>
    <v>0</v>
  </rv>
  <rv s="0">
    <fb>466</fb>
    <v>0</v>
  </rv>
  <rv s="0">
    <fb>615</fb>
    <v>0</v>
  </rv>
  <rv s="0">
    <fb>740</fb>
    <v>0</v>
  </rv>
  <rv s="0">
    <fb>1130</fb>
    <v>0</v>
  </rv>
  <rv s="0">
    <fb>555</fb>
    <v>0</v>
  </rv>
  <rv s="0">
    <fb>370</fb>
    <v>0</v>
  </rv>
  <rv s="0">
    <fb>750</fb>
    <v>0</v>
  </rv>
  <rv s="0">
    <fb>1425</fb>
    <v>0</v>
  </rv>
  <rv s="0">
    <fb>1260</fb>
    <v>0</v>
  </rv>
  <rv s="0">
    <fb>1120</fb>
    <v>0</v>
  </rv>
  <rv s="0">
    <fb>1475</fb>
    <v>0</v>
  </rv>
  <rv s="0">
    <fb>3180</fb>
    <v>0</v>
  </rv>
  <rv s="0">
    <fb>3950</fb>
    <v>0</v>
  </rv>
  <rv s="0">
    <fb>4290</fb>
    <v>0</v>
  </rv>
  <rv s="0">
    <fb>6350</fb>
    <v>0</v>
  </rv>
  <rv s="0">
    <fb>6000</fb>
    <v>0</v>
  </rv>
  <rv s="0">
    <fb>4120</fb>
    <v>0</v>
  </rv>
  <rv s="0">
    <fb>4375</fb>
    <v>0</v>
  </rv>
  <rv s="0">
    <fb>4150</fb>
    <v>0</v>
  </rv>
  <rv s="0">
    <fb>3025</fb>
    <v>0</v>
  </rv>
  <rv s="0">
    <fb>1071.24</fb>
    <v>0</v>
  </rv>
  <rv s="0">
    <fb>682.56</fb>
    <v>0</v>
  </rv>
  <rv s="0">
    <fb>292</fb>
    <v>0</v>
  </rv>
  <rv s="0">
    <fb>478</fb>
    <v>0</v>
  </rv>
  <rv s="0">
    <fb>242</fb>
    <v>0</v>
  </rv>
  <rv s="0">
    <fb>141</fb>
    <v>0</v>
  </rv>
  <rv s="0">
    <fb>290</fb>
    <v>0</v>
  </rv>
  <rv s="0">
    <fb>414</fb>
    <v>0</v>
  </rv>
  <rv s="0">
    <fb>1145</fb>
    <v>0</v>
  </rv>
  <rv s="0">
    <fb>394</fb>
    <v>0</v>
  </rv>
  <rv s="0">
    <fb>800</fb>
    <v>0</v>
  </rv>
  <rv s="0">
    <fb>645</fb>
    <v>0</v>
  </rv>
  <rv s="0">
    <fb>465</fb>
    <v>0</v>
  </rv>
  <rv s="0">
    <fb>402.5</fb>
    <v>0</v>
  </rv>
  <rv s="0">
    <fb>500</fb>
    <v>0</v>
  </rv>
  <rv s="0">
    <fb>285</fb>
    <v>0</v>
  </rv>
  <rv s="0">
    <fb>335</fb>
    <v>0</v>
  </rv>
  <rv s="0">
    <fb>367.5</fb>
    <v>0</v>
  </rv>
  <rv s="0">
    <fb>330</fb>
    <v>0</v>
  </rv>
  <rv s="0">
    <fb>185</fb>
    <v>0</v>
  </rv>
  <rv s="0">
    <fb>480</fb>
    <v>0</v>
  </rv>
  <rv s="0">
    <fb>366</fb>
    <v>0</v>
  </rv>
  <rv s="0">
    <fb>486</fb>
    <v>0</v>
  </rv>
  <rv s="0">
    <fb>266</fb>
    <v>0</v>
  </rv>
  <rv s="0">
    <fb>256</fb>
    <v>0</v>
  </rv>
  <rv s="0">
    <fb>262</fb>
    <v>0</v>
  </rv>
  <rv s="0">
    <fb>418</fb>
    <v>0</v>
  </rv>
  <rv s="0">
    <fb>306</fb>
    <v>0</v>
  </rv>
  <rv s="0">
    <fb>272</fb>
    <v>0</v>
  </rv>
  <rv s="0">
    <fb>400</fb>
    <v>0</v>
  </rv>
  <rv s="0">
    <fb>183</fb>
    <v>0</v>
  </rv>
  <rv s="0">
    <fb>308</fb>
    <v>0</v>
  </rv>
  <rv s="0">
    <fb>398</fb>
    <v>0</v>
  </rv>
  <rv s="0">
    <fb>325</fb>
    <v>0</v>
  </rv>
  <rv s="0">
    <fb>352</fb>
    <v>0</v>
  </rv>
  <rv s="0">
    <fb>300.23439999999999</fb>
    <v>0</v>
  </rv>
  <rv s="0">
    <fb>396</fb>
    <v>0</v>
  </rv>
  <rv s="0">
    <fb>360</fb>
    <v>0</v>
  </rv>
  <rv s="0">
    <fb>336</fb>
    <v>0</v>
  </rv>
  <rv s="0">
    <fb>233</fb>
    <v>0</v>
  </rv>
  <rv s="0">
    <fb>3240</fb>
    <v>0</v>
  </rv>
  <rv s="0">
    <fb>2990</fb>
    <v>0</v>
  </rv>
  <rv s="0">
    <fb>3390</fb>
    <v>0</v>
  </rv>
  <rv s="0">
    <fb>5900</fb>
    <v>0</v>
  </rv>
  <rv s="0">
    <fb>4440</fb>
    <v>0</v>
  </rv>
  <rv s="0">
    <fb>2700</fb>
    <v>0</v>
  </rv>
  <rv s="0">
    <fb>3430</fb>
    <v>0</v>
  </rv>
  <rv s="0">
    <fb>3690</fb>
    <v>0</v>
  </rv>
  <rv s="0">
    <fb>6025</fb>
    <v>0</v>
  </rv>
  <rv s="0">
    <fb>6700</fb>
    <v>0</v>
  </rv>
  <rv s="0">
    <fb>6550</fb>
    <v>0</v>
  </rv>
  <rv s="0">
    <fb>8050</fb>
    <v>0</v>
  </rv>
  <rv s="0">
    <fb>7000</fb>
    <v>0</v>
  </rv>
  <rv s="0">
    <fb>8300</fb>
    <v>0</v>
  </rv>
  <rv s="0">
    <fb>5800</fb>
    <v>0</v>
  </rv>
  <rv s="0">
    <fb>250</fb>
    <v>0</v>
  </rv>
  <rv s="0">
    <fb>190</fb>
    <v>0</v>
  </rv>
  <rv s="0">
    <fb>428</fb>
    <v>0</v>
  </rv>
  <rv s="0">
    <fb>274</fb>
    <v>0</v>
  </rv>
  <rv s="0">
    <fb>1405</fb>
    <v>0</v>
  </rv>
  <rv s="0">
    <fb>1370</fb>
    <v>0</v>
  </rv>
  <rv s="0">
    <fb>1975</fb>
    <v>0</v>
  </rv>
  <rv s="0">
    <fb>2850</fb>
    <v>0</v>
  </rv>
  <rv s="0">
    <fb>2930</fb>
    <v>0</v>
  </rv>
  <rv s="0">
    <fb>2650</fb>
    <v>0</v>
  </rv>
  <rv s="0">
    <fb>610</fb>
    <v>0</v>
  </rv>
  <rv s="0">
    <fb>625</fb>
    <v>0</v>
  </rv>
  <rv s="0">
    <fb>450</fb>
    <v>0</v>
  </rv>
  <rv s="0">
    <fb>520.85249999999996</fb>
    <v>0</v>
  </rv>
  <rv s="0">
    <fb>391.87950000000001</fb>
    <v>0</v>
  </rv>
  <rv s="0">
    <fb>287.709</fb>
    <v>0</v>
  </rv>
  <rv s="0">
    <fb>1560</fb>
    <v>0</v>
  </rv>
  <rv s="0">
    <fb>715</fb>
    <v>0</v>
  </rv>
  <rv s="0">
    <fb>745</fb>
    <v>0</v>
  </rv>
  <rv s="0">
    <fb>665</fb>
    <v>0</v>
  </rv>
  <rv s="0">
    <fb>990</fb>
    <v>0</v>
  </rv>
  <rv s="0">
    <fb>735</fb>
    <v>0</v>
  </rv>
  <rv s="0">
    <fb>1150</fb>
    <v>0</v>
  </rv>
  <rv s="0">
    <fb>1200</fb>
    <v>0</v>
  </rv>
  <rv s="0">
    <fb>3500</fb>
    <v>0</v>
  </rv>
  <rv s="0">
    <fb>2590</fb>
    <v>0</v>
  </rv>
  <rv s="0">
    <fb>3150</fb>
    <v>0</v>
  </rv>
  <rv s="0">
    <fb>1705</fb>
    <v>0</v>
  </rv>
  <rv s="0">
    <fb>1985</fb>
    <v>0</v>
  </rv>
  <rv s="0">
    <fb>1935</fb>
    <v>0</v>
  </rv>
  <rv s="0">
    <fb>840</fb>
    <v>0</v>
  </rv>
  <rv s="0">
    <fb>765</fb>
    <v>0</v>
  </rv>
  <rv s="0">
    <fb>894.57550000000003</fb>
    <v>0</v>
  </rv>
  <rv s="0">
    <fb>915.57489999999996</fb>
    <v>0</v>
  </rv>
  <rv s="0">
    <fb>1075.1705999999999</fb>
    <v>0</v>
  </rv>
  <rv s="0">
    <fb>1360.7627</fb>
    <v>0</v>
  </rv>
  <rv s="0">
    <fb>2057.9436999999998</fb>
    <v>0</v>
  </rv>
  <rv s="0">
    <fb>1889.9483</fb>
    <v>0</v>
  </rv>
  <rv s="0">
    <fb>199</fb>
    <v>0</v>
  </rv>
  <rv s="0">
    <fb>120</fb>
    <v>0</v>
  </rv>
  <rv s="0">
    <fb>170</fb>
    <v>0</v>
  </rv>
  <rv s="0">
    <fb>850</fb>
    <v>0</v>
  </rv>
  <rv s="0">
    <fb>3300</fb>
    <v>0</v>
  </rv>
  <rv s="0">
    <fb>1135</fb>
    <v>0</v>
  </rv>
  <rv s="0">
    <fb>1095</fb>
    <v>0</v>
  </rv>
  <rv s="0">
    <fb>1115</fb>
    <v>0</v>
  </rv>
  <rv s="0">
    <fb>690</fb>
    <v>0</v>
  </rv>
  <rv s="0">
    <fb>258.64870000000002</fb>
    <v>0</v>
  </rv>
  <rv s="0">
    <fb>221.41900000000001</fb>
    <v>0</v>
  </rv>
  <rv s="0">
    <fb>199.86490000000001</fb>
    <v>0</v>
  </rv>
  <rv s="0">
    <fb>77.986500000000007</fb>
    <v>0</v>
  </rv>
  <rv s="0">
    <fb>80.337900000000005</fb>
    <v>0</v>
  </rv>
  <rv s="0">
    <fb>54.717300000000002</fb>
    <v>0</v>
  </rv>
  <rv s="0">
    <fb>44.667200000000001</fb>
    <v>0</v>
  </rv>
  <rv s="0">
    <fb>194</fb>
    <v>0</v>
  </rv>
  <rv s="0">
    <fb>187</fb>
    <v>0</v>
  </rv>
  <rv s="0">
    <fb>197</fb>
    <v>0</v>
  </rv>
  <rv s="0">
    <fb>184</fb>
    <v>0</v>
  </rv>
  <rv s="0">
    <fb>298</fb>
    <v>0</v>
  </rv>
  <rv s="0">
    <fb>545</fb>
    <v>0</v>
  </rv>
  <rv s="0">
    <fb>84</fb>
    <v>0</v>
  </rv>
  <rv s="0">
    <fb>112</fb>
    <v>0</v>
  </rv>
  <rv s="0">
    <fb>75</fb>
    <v>0</v>
  </rv>
  <rv s="0">
    <fb>62</fb>
    <v>0</v>
  </rv>
  <rv s="0">
    <fb>92</fb>
    <v>0</v>
  </rv>
  <rv s="0">
    <fb>385</fb>
    <v>0</v>
  </rv>
  <rv s="0">
    <fb>985</fb>
    <v>0</v>
  </rv>
  <rv s="0">
    <fb>950</fb>
    <v>0</v>
  </rv>
  <rv s="0">
    <fb>980</fb>
    <v>0</v>
  </rv>
  <rv s="0">
    <fb>960</fb>
    <v>0</v>
  </rv>
  <rv s="0">
    <fb>1225</fb>
    <v>0</v>
  </rv>
  <rv s="0">
    <fb>1640</fb>
    <v>0</v>
  </rv>
  <rv s="0">
    <fb>1955</fb>
    <v>0</v>
  </rv>
  <rv s="0">
    <fb>258</fb>
    <v>0</v>
  </rv>
  <rv s="0">
    <fb>236</fb>
    <v>0</v>
  </rv>
  <rv s="0">
    <fb>218</fb>
    <v>0</v>
  </rv>
  <rv s="0">
    <fb>296</fb>
    <v>0</v>
  </rv>
  <rv s="0">
    <fb>705</fb>
    <v>0</v>
  </rv>
  <rv s="0">
    <fb>520</fb>
    <v>0</v>
  </rv>
  <rv s="0">
    <fb>448</fb>
    <v>0</v>
  </rv>
  <rv s="0">
    <fb>1510</fb>
    <v>0</v>
  </rv>
  <rv s="0">
    <fb>530</fb>
    <v>0</v>
  </rv>
  <rv s="0">
    <fb>436</fb>
    <v>0</v>
  </rv>
  <rv s="0">
    <fb>420</fb>
    <v>0</v>
  </rv>
  <rv s="0">
    <fb>870</fb>
    <v>0</v>
  </rv>
  <rv s="0">
    <fb>407.52359999999999</fb>
    <v>0</v>
  </rv>
  <rv s="0">
    <fb>90.698800000000006</fb>
    <v>0</v>
  </rv>
  <rv s="0">
    <fb>72.062100000000001</fb>
    <v>0</v>
  </rv>
  <rv s="0">
    <fb>36.527999999999999</fb>
    <v>0</v>
  </rv>
  <rv s="0">
    <fb>48.455500000000001</fb>
    <v>0</v>
  </rv>
  <rv s="0">
    <fb>2810</fb>
    <v>0</v>
  </rv>
  <rv s="0">
    <fb>2400</fb>
    <v>0</v>
  </rv>
  <rv s="0">
    <fb>386</fb>
    <v>0</v>
  </rv>
  <rv s="0">
    <fb>381</fb>
    <v>0</v>
  </rv>
  <rv s="0">
    <fb>333</fb>
    <v>0</v>
  </rv>
  <rv s="0">
    <fb>315</fb>
    <v>0</v>
  </rv>
  <rv s="0">
    <fb>5</fb>
    <v>0</v>
  </rv>
  <rv s="0">
    <fb>181</fb>
    <v>0</v>
  </rv>
  <rv s="0">
    <fb>255</fb>
    <v>0</v>
  </rv>
  <rv s="0">
    <fb>460</fb>
    <v>0</v>
  </rv>
  <rv s="0">
    <fb>965</fb>
    <v>0</v>
  </rv>
  <rv s="0">
    <fb>3720</fb>
    <v>0</v>
  </rv>
  <rv s="0">
    <fb>16000</fb>
    <v>0</v>
  </rv>
  <rv s="0">
    <fb>4300</fb>
    <v>0</v>
  </rv>
  <rv s="0">
    <fb>168</fb>
    <v>0</v>
  </rv>
  <rv s="0">
    <fb>406</fb>
    <v>0</v>
  </rv>
  <rv s="0">
    <fb>700</fb>
    <v>0</v>
  </rv>
  <rv s="0">
    <fb>294</fb>
    <v>0</v>
  </rv>
  <rv s="0">
    <fb>286</fb>
    <v>0</v>
  </rv>
  <rv s="0">
    <fb>620</fb>
    <v>0</v>
  </rv>
  <rv s="0">
    <fb>482</fb>
    <v>0</v>
  </rv>
  <rv s="0">
    <fb>470</fb>
    <v>0</v>
  </rv>
  <rv s="0">
    <fb>477.5</fb>
    <v>0</v>
  </rv>
  <rv s="0">
    <fb>445</fb>
    <v>0</v>
  </rv>
  <rv s="0">
    <fb>582.5</fb>
    <v>0</v>
  </rv>
  <rv s="0">
    <fb>1170</fb>
    <v>0</v>
  </rv>
  <rv s="0">
    <fb>865</fb>
    <v>0</v>
  </rv>
  <rv s="0">
    <fb>1330</fb>
    <v>0</v>
  </rv>
  <rv s="0">
    <fb>1310</fb>
    <v>0</v>
  </rv>
  <rv s="0">
    <fb>1900</fb>
    <v>0</v>
  </rv>
  <rv s="0">
    <fb>1800</fb>
    <v>0</v>
  </rv>
  <rv s="0">
    <fb>1895</fb>
    <v>0</v>
  </rv>
  <rv s="0">
    <fb>1140</fb>
    <v>0</v>
  </rv>
  <rv s="1">
    <v>1</v>
    <v>XIDX:ASGR</v>
    <v>Daily</v>
    <v>42003</v>
    <v>42003</v>
    <v>0</v>
    <v>1</v>
    <v>635554944000000000,639284097593356965,0</v>
    <v>0</v>
    <v>bkfg6h</v>
    <v>XIDX:ASGR</v>
    <v>1</v>
  </rv>
  <rv s="1">
    <v>1</v>
    <v>XIDX:ASGR</v>
    <v>Daily</v>
    <v>43829</v>
    <v>43829</v>
    <v>0</v>
    <v>1</v>
    <v>637132608000000000,639284097593826963,0</v>
    <v>0</v>
    <v>bkfg6h</v>
    <v>XIDX:ASGR</v>
    <v>2</v>
  </rv>
  <rv s="1">
    <v>1</v>
    <v>XIDX:ASGR</v>
    <v>Daily</v>
    <v>44925</v>
    <v>44925</v>
    <v>0</v>
    <v>1</v>
    <v>638079552000000000,639284097594306959,0</v>
    <v>0</v>
    <v>bkfg6h</v>
    <v>XIDX:ASGR</v>
    <v>2</v>
  </rv>
  <rv s="1">
    <v>1</v>
    <v>XIDX:ASGR</v>
    <v>Daily</v>
    <v>45656</v>
    <v>45656</v>
    <v>0</v>
    <v>1</v>
    <v>638711136000000000,639284097594776948,0</v>
    <v>0</v>
    <v>bkfg6h</v>
    <v>XIDX:ASGR</v>
    <v>3</v>
  </rv>
  <rv s="1">
    <v>1</v>
    <v>XIDX:ASGR</v>
    <v>Daily</v>
    <v>46111</v>
    <v>46111</v>
    <v>0</v>
    <v>1</v>
    <v>639104256000000000,639284097595255278,0</v>
    <v>0</v>
    <v>bkfg6h</v>
    <v>XIDX:ASGR</v>
    <v>4</v>
  </rv>
  <rv s="1">
    <v>1</v>
    <v>XIDX:ASGR</v>
    <v>Daily</v>
    <v>39812</v>
    <v>39812</v>
    <v>0</v>
    <v>1</v>
    <v>633661920000000000,639284097652976709,0</v>
    <v>0</v>
    <v>bkfg6h</v>
    <v>XIDX:ASGR</v>
    <v>5</v>
  </rv>
  <rv s="1">
    <v>1</v>
    <v>XIDX:ASGR</v>
    <v>Daily</v>
    <v>40176</v>
    <v>40176</v>
    <v>0</v>
    <v>1</v>
    <v>633976416000000000,639284097653446708,0</v>
    <v>0</v>
    <v>bkfg6h</v>
    <v>XIDX:ASGR</v>
    <v>6</v>
  </rv>
  <rv s="1">
    <v>1</v>
    <v>XIDX:ASGR</v>
    <v>Daily</v>
    <v>40542</v>
    <v>40542</v>
    <v>0</v>
    <v>1</v>
    <v>634292640000000000,639284097653916705,0</v>
    <v>0</v>
    <v>bkfg6h</v>
    <v>XIDX:ASGR</v>
    <v>7</v>
  </rv>
  <rv s="1">
    <v>1</v>
    <v>XIDX:ASGR</v>
    <v>Daily</v>
    <v>40907</v>
    <v>40907</v>
    <v>0</v>
    <v>1</v>
    <v>634608000000000000,639284097654386699,0</v>
    <v>0</v>
    <v>bkfg6h</v>
    <v>XIDX:ASGR</v>
    <v>8</v>
  </rv>
  <rv s="1">
    <v>1</v>
    <v>XIDX:ASGR</v>
    <v>Daily</v>
    <v>41271</v>
    <v>41271</v>
    <v>0</v>
    <v>1</v>
    <v>634922496000000000,639284097654866699,0</v>
    <v>0</v>
    <v>bkfg6h</v>
    <v>XIDX:ASGR</v>
    <v>9</v>
  </rv>
  <rv s="1">
    <v>1</v>
    <v>XIDX:ASGR</v>
    <v>Daily</v>
    <v>41638</v>
    <v>41638</v>
    <v>0</v>
    <v>1</v>
    <v>635239584000000000,639284097655336696,0</v>
    <v>0</v>
    <v>bkfg6h</v>
    <v>XIDX:ASGR</v>
    <v>10</v>
  </rv>
  <rv s="1">
    <v>1</v>
    <v>XIDX:ASGR</v>
    <v>Daily</v>
    <v>42368</v>
    <v>42368</v>
    <v>0</v>
    <v>1</v>
    <v>635870304000000000,639284097655806694,0</v>
    <v>0</v>
    <v>bkfg6h</v>
    <v>XIDX:ASGR</v>
    <v>11</v>
  </rv>
  <rv s="1">
    <v>1</v>
    <v>XIDX:ASGR</v>
    <v>Daily</v>
    <v>42734</v>
    <v>42734</v>
    <v>0</v>
    <v>1</v>
    <v>636186528000000000,639284097656286713,0</v>
    <v>0</v>
    <v>bkfg6h</v>
    <v>XIDX:ASGR</v>
    <v>12</v>
  </rv>
  <rv s="1">
    <v>1</v>
    <v>XIDX:ASGR</v>
    <v>Daily</v>
    <v>43098</v>
    <v>43098</v>
    <v>0</v>
    <v>1</v>
    <v>636501024000000000,639284097656756688,0</v>
    <v>0</v>
    <v>bkfg6h</v>
    <v>XIDX:ASGR</v>
    <v>13</v>
  </rv>
  <rv s="1">
    <v>1</v>
    <v>XIDX:ASGR</v>
    <v>Daily</v>
    <v>43462</v>
    <v>43462</v>
    <v>0</v>
    <v>1</v>
    <v>636815520000000000,639284097652805004,0</v>
    <v>0</v>
    <v>bkfg6h</v>
    <v>XIDX:ASGR</v>
    <v>14</v>
  </rv>
  <rv s="1">
    <v>1</v>
    <v>XIDX:ASGR</v>
    <v>Daily</v>
    <v>44195</v>
    <v>44195</v>
    <v>0</v>
    <v>1</v>
    <v>637448832000000000,639284097653276732,0</v>
    <v>0</v>
    <v>bkfg6h</v>
    <v>XIDX:ASGR</v>
    <v>15</v>
  </rv>
  <rv s="1">
    <v>1</v>
    <v>XIDX:ASGR</v>
    <v>Daily</v>
    <v>44560</v>
    <v>44560</v>
    <v>0</v>
    <v>1</v>
    <v>637764192000000000,639284097653756712,0</v>
    <v>0</v>
    <v>bkfg6h</v>
    <v>XIDX:ASGR</v>
    <v>16</v>
  </rv>
  <rv s="1">
    <v>1</v>
    <v>XIDX:ASGR</v>
    <v>Daily</v>
    <v>45289</v>
    <v>45289</v>
    <v>0</v>
    <v>1</v>
    <v>638394048000000000,639284097654236702,0</v>
    <v>0</v>
    <v>bkfg6h</v>
    <v>XIDX:ASGR</v>
    <v>17</v>
  </rv>
  <rv s="1">
    <v>1</v>
    <v>XIDX:ASGR</v>
    <v>Daily</v>
    <v>46021</v>
    <v>46021</v>
    <v>0</v>
    <v>1</v>
    <v>639026496000000000,639284097654716704,0</v>
    <v>0</v>
    <v>bkfg6h</v>
    <v>XIDX:ASGR</v>
    <v>18</v>
  </rv>
  <rv s="1">
    <v>1</v>
    <v>XIDX:ASGR</v>
    <v>Daily</v>
    <v>46203</v>
    <v>46203</v>
    <v>0</v>
    <v>1</v>
    <v>639183744000000000,639284097655196704,0</v>
    <v>0</v>
    <v>bkfg6h</v>
    <v>XIDX:ASGR</v>
    <v>19</v>
  </rv>
  <rv s="1">
    <v>1</v>
    <v>XIDX:ASDM</v>
    <v>Daily</v>
    <v>44195</v>
    <v>44195</v>
    <v>0</v>
    <v>1</v>
    <v>637448832000000000,639284097596228421,0</v>
    <v>0</v>
    <v>bkfg3m</v>
    <v>XIDX:ASDM</v>
    <v>20</v>
  </rv>
  <rv s="1">
    <v>1</v>
    <v>XIDX:ASDM</v>
    <v>Daily</v>
    <v>44925</v>
    <v>44925</v>
    <v>0</v>
    <v>1</v>
    <v>638079552000000000,639284097596718435,0</v>
    <v>0</v>
    <v>bkfg3m</v>
    <v>XIDX:ASDM</v>
    <v>21</v>
  </rv>
  <rv s="1">
    <v>1</v>
    <v>XIDX:ASDM</v>
    <v>Daily</v>
    <v>45656</v>
    <v>45656</v>
    <v>0</v>
    <v>1</v>
    <v>638711136000000000,639284097597187487,0</v>
    <v>0</v>
    <v>bkfg3m</v>
    <v>XIDX:ASDM</v>
    <v>22</v>
  </rv>
  <rv s="1">
    <v>1</v>
    <v>XIDX:ASDM</v>
    <v>Daily</v>
    <v>46111</v>
    <v>46111</v>
    <v>0</v>
    <v>1</v>
    <v>639104256000000000,639284097597668420,0</v>
    <v>0</v>
    <v>bkfg3m</v>
    <v>XIDX:ASDM</v>
    <v>23</v>
  </rv>
  <rv s="1">
    <v>1</v>
    <v>XIDX:ASDM</v>
    <v>Daily</v>
    <v>41638</v>
    <v>41638</v>
    <v>0</v>
    <v>1</v>
    <v>635239584000000000,639284097656634877,0</v>
    <v>0</v>
    <v>bkfg3m</v>
    <v>XIDX:ASDM</v>
    <v>24</v>
  </rv>
  <rv s="1">
    <v>1</v>
    <v>XIDX:ASDM</v>
    <v>Daily</v>
    <v>43462</v>
    <v>43462</v>
    <v>0</v>
    <v>1</v>
    <v>636815520000000000,639284097653817915,0</v>
    <v>0</v>
    <v>bkfg3m</v>
    <v>XIDX:ASDM</v>
    <v>25</v>
  </rv>
  <rv s="1">
    <v>1</v>
    <v>XIDX:ASDM</v>
    <v>Daily</v>
    <v>43829</v>
    <v>43829</v>
    <v>0</v>
    <v>1</v>
    <v>637132608000000000,639284097654294852,0</v>
    <v>0</v>
    <v>bkfg3m</v>
    <v>XIDX:ASDM</v>
    <v>26</v>
  </rv>
  <rv s="1">
    <v>1</v>
    <v>XIDX:ASDM</v>
    <v>Daily</v>
    <v>44560</v>
    <v>44560</v>
    <v>0</v>
    <v>1</v>
    <v>637764192000000000,639284097654768321,0</v>
    <v>0</v>
    <v>bkfg3m</v>
    <v>XIDX:ASDM</v>
    <v>27</v>
  </rv>
  <rv s="1">
    <v>1</v>
    <v>XIDX:ASDM</v>
    <v>Daily</v>
    <v>45289</v>
    <v>45289</v>
    <v>0</v>
    <v>1</v>
    <v>638394048000000000,639284097655247896,0</v>
    <v>0</v>
    <v>bkfg3m</v>
    <v>XIDX:ASDM</v>
    <v>28</v>
  </rv>
  <rv s="1">
    <v>1</v>
    <v>XIDX:ASDM</v>
    <v>Daily</v>
    <v>46021</v>
    <v>46021</v>
    <v>0</v>
    <v>1</v>
    <v>639026496000000000,639284097655728364,0</v>
    <v>0</v>
    <v>bkfg3m</v>
    <v>XIDX:ASDM</v>
    <v>29</v>
  </rv>
  <rv s="1">
    <v>1</v>
    <v>XIDX:ASDM</v>
    <v>Daily</v>
    <v>46203</v>
    <v>46203</v>
    <v>0</v>
    <v>1</v>
    <v>639183744000000000,639284097656198373,0</v>
    <v>0</v>
    <v>bkfg3m</v>
    <v>XIDX:ASDM</v>
    <v>30</v>
  </rv>
  <rv s="1">
    <v>1</v>
    <v>XIDX:APEX</v>
    <v>Daily</v>
    <v>42003</v>
    <v>42003</v>
    <v>0</v>
    <v>1</v>
    <v>635554944000000000,639284097594052741,0</v>
    <v>0</v>
    <v>bkferw</v>
    <v>XIDX:APEX</v>
    <v>31</v>
  </rv>
  <rv s="1">
    <v>1</v>
    <v>XIDX:APEX</v>
    <v>Daily</v>
    <v>42734</v>
    <v>42734</v>
    <v>0</v>
    <v>1</v>
    <v>636186528000000000,639284097594536542,0</v>
    <v>0</v>
    <v>bkferw</v>
    <v>XIDX:APEX</v>
    <v>32</v>
  </rv>
  <rv s="1">
    <v>1</v>
    <v>XIDX:APEX</v>
    <v>Daily</v>
    <v>43829</v>
    <v>43829</v>
    <v>0</v>
    <v>1</v>
    <v>637132608000000000,639284097595012753,0</v>
    <v>0</v>
    <v>bkferw</v>
    <v>XIDX:APEX</v>
    <v>33</v>
  </rv>
  <rv s="1">
    <v>1</v>
    <v>XIDX:APEX</v>
    <v>Daily</v>
    <v>44925</v>
    <v>44925</v>
    <v>0</v>
    <v>1</v>
    <v>638079552000000000,639284097595492758,0</v>
    <v>0</v>
    <v>bkferw</v>
    <v>XIDX:APEX</v>
    <v>34</v>
  </rv>
  <rv s="1">
    <v>1</v>
    <v>XIDX:APEX</v>
    <v>Daily</v>
    <v>46021</v>
    <v>46021</v>
    <v>0</v>
    <v>1</v>
    <v>639026496000000000,639284097595962756,0</v>
    <v>0</v>
    <v>bkferw</v>
    <v>XIDX:APEX</v>
    <v>35</v>
  </rv>
  <rv s="1">
    <v>1</v>
    <v>XIDX:APEX</v>
    <v>Daily</v>
    <v>46111</v>
    <v>46111</v>
    <v>0</v>
    <v>1</v>
    <v>639104256000000000,639284097596445264,0</v>
    <v>0</v>
    <v>bkferw</v>
    <v>XIDX:APEX</v>
    <v>36</v>
  </rv>
  <rv s="1">
    <v>1</v>
    <v>XIDX:APEX</v>
    <v>Daily</v>
    <v>44560</v>
    <v>44560</v>
    <v>0</v>
    <v>1</v>
    <v>637764192000000000,639284097664914894,0</v>
    <v>0</v>
    <v>bkferw</v>
    <v>XIDX:APEX</v>
    <v>37</v>
  </rv>
  <rv s="1">
    <v>1</v>
    <v>XIDX:APEX</v>
    <v>Daily</v>
    <v>45656</v>
    <v>45656</v>
    <v>0</v>
    <v>1</v>
    <v>638711136000000000,639284097665393143,0</v>
    <v>0</v>
    <v>bkferw</v>
    <v>XIDX:APEX</v>
    <v>38</v>
  </rv>
  <rv s="1">
    <v>1</v>
    <v>XIDX:APEX</v>
    <v>Daily</v>
    <v>46203</v>
    <v>46203</v>
    <v>0</v>
    <v>1</v>
    <v>639183744000000000,639284097661104910,0</v>
    <v>0</v>
    <v>bkferw</v>
    <v>XIDX:APEX</v>
    <v>39</v>
  </rv>
  <rv s="1">
    <v>1</v>
    <v>XIDX:APEX</v>
    <v>Daily</v>
    <v>41638</v>
    <v>41638</v>
    <v>0</v>
    <v>1</v>
    <v>635239584000000000,639284097680903239,0</v>
    <v>0</v>
    <v>bkferw</v>
    <v>XIDX:APEX</v>
    <v>40</v>
  </rv>
  <rv s="1">
    <v>1</v>
    <v>XIDX:APEX</v>
    <v>Daily</v>
    <v>43098</v>
    <v>43098</v>
    <v>0</v>
    <v>1</v>
    <v>636501024000000000,639284097681383243,0</v>
    <v>0</v>
    <v>bkferw</v>
    <v>XIDX:APEX</v>
    <v>32</v>
  </rv>
  <rv s="1">
    <v>1</v>
    <v>XIDX:APEX</v>
    <v>Daily</v>
    <v>44195</v>
    <v>44195</v>
    <v>0</v>
    <v>1</v>
    <v>637448832000000000,639284097681854988,0</v>
    <v>0</v>
    <v>bkferw</v>
    <v>XIDX:APEX</v>
    <v>41</v>
  </rv>
  <rv s="1">
    <v>1</v>
    <v>XIDX:APEX</v>
    <v>Daily</v>
    <v>45289</v>
    <v>45289</v>
    <v>0</v>
    <v>1</v>
    <v>638394048000000000,639284097682334776,0</v>
    <v>0</v>
    <v>bkferw</v>
    <v>XIDX:APEX</v>
    <v>42</v>
  </rv>
  <rv s="1">
    <v>1</v>
    <v>XIDX:APIC</v>
    <v>Daily</v>
    <v>40542</v>
    <v>40542</v>
    <v>0</v>
    <v>1</v>
    <v>634292640000000000,639284097594939996,0</v>
    <v>0</v>
    <v>bkfeur</v>
    <v>XIDX:APIC</v>
    <v>43</v>
  </rv>
  <rv s="1">
    <v>1</v>
    <v>XIDX:APIC</v>
    <v>Daily</v>
    <v>41271</v>
    <v>41271</v>
    <v>0</v>
    <v>1</v>
    <v>634922496000000000,639284097595647926,0</v>
    <v>0</v>
    <v>bkfeur</v>
    <v>XIDX:APIC</v>
    <v>44</v>
  </rv>
  <rv s="1">
    <v>1</v>
    <v>XIDX:APIC</v>
    <v>Daily</v>
    <v>42003</v>
    <v>42003</v>
    <v>0</v>
    <v>1</v>
    <v>635554944000000000,639284097596127919,0</v>
    <v>0</v>
    <v>bkfeur</v>
    <v>XIDX:APIC</v>
    <v>45</v>
  </rv>
  <rv s="1">
    <v>1</v>
    <v>XIDX:APIC</v>
    <v>Daily</v>
    <v>42734</v>
    <v>42734</v>
    <v>0</v>
    <v>1</v>
    <v>636186528000000000,639284097596607924,0</v>
    <v>0</v>
    <v>bkfeur</v>
    <v>XIDX:APIC</v>
    <v>46</v>
  </rv>
  <rv s="1">
    <v>1</v>
    <v>XIDX:APIC</v>
    <v>Daily</v>
    <v>43829</v>
    <v>43829</v>
    <v>0</v>
    <v>1</v>
    <v>637132608000000000,639284097597084976,0</v>
    <v>0</v>
    <v>bkfeur</v>
    <v>XIDX:APIC</v>
    <v>7</v>
  </rv>
  <rv s="1">
    <v>1</v>
    <v>XIDX:APIC</v>
    <v>Daily</v>
    <v>44925</v>
    <v>44925</v>
    <v>0</v>
    <v>1</v>
    <v>638079552000000000,639284097597560046,0</v>
    <v>0</v>
    <v>bkfeur</v>
    <v>XIDX:APIC</v>
    <v>47</v>
  </rv>
  <rv s="1">
    <v>1</v>
    <v>XIDX:APIC</v>
    <v>Daily</v>
    <v>46021</v>
    <v>46021</v>
    <v>0</v>
    <v>1</v>
    <v>639026496000000000,639284097598030059,0</v>
    <v>0</v>
    <v>bkfeur</v>
    <v>XIDX:APIC</v>
    <v>48</v>
  </rv>
  <rv s="1">
    <v>1</v>
    <v>XIDX:APIC</v>
    <v>Daily</v>
    <v>46111</v>
    <v>46111</v>
    <v>0</v>
    <v>1</v>
    <v>639104256000000000,639284097593549963,0</v>
    <v>0</v>
    <v>bkfeur</v>
    <v>XIDX:APIC</v>
    <v>49</v>
  </rv>
  <rv s="1">
    <v>1</v>
    <v>XIDX:APIC</v>
    <v>Daily</v>
    <v>41638</v>
    <v>41638</v>
    <v>0</v>
    <v>1</v>
    <v>635239584000000000,639284097661461336,0</v>
    <v>0</v>
    <v>bkfeur</v>
    <v>XIDX:APIC</v>
    <v>50</v>
  </rv>
  <rv s="1">
    <v>1</v>
    <v>XIDX:APIC</v>
    <v>Daily</v>
    <v>43462</v>
    <v>43462</v>
    <v>0</v>
    <v>1</v>
    <v>636815520000000000,639284097661934910,0</v>
    <v>0</v>
    <v>bkfeur</v>
    <v>XIDX:APIC</v>
    <v>30</v>
  </rv>
  <rv s="1">
    <v>1</v>
    <v>XIDX:APIC</v>
    <v>Daily</v>
    <v>44560</v>
    <v>44560</v>
    <v>0</v>
    <v>1</v>
    <v>637764192000000000,639284097662414904,0</v>
    <v>0</v>
    <v>bkfeur</v>
    <v>XIDX:APIC</v>
    <v>51</v>
  </rv>
  <rv s="1">
    <v>1</v>
    <v>XIDX:APIC</v>
    <v>Daily</v>
    <v>45656</v>
    <v>45656</v>
    <v>0</v>
    <v>1</v>
    <v>638711136000000000,639284097662897555,0</v>
    <v>0</v>
    <v>bkfeur</v>
    <v>XIDX:APIC</v>
    <v>52</v>
  </rv>
  <rv s="1">
    <v>1</v>
    <v>XIDX:APIC</v>
    <v>Daily</v>
    <v>46203</v>
    <v>46203</v>
    <v>0</v>
    <v>1</v>
    <v>639183744000000000,639284097663454908,0</v>
    <v>0</v>
    <v>bkfeur</v>
    <v>XIDX:APIC</v>
    <v>53</v>
  </rv>
  <rv s="1">
    <v>1</v>
    <v>XIDX:APIC</v>
    <v>Daily</v>
    <v>40176</v>
    <v>40176</v>
    <v>0</v>
    <v>1</v>
    <v>633976416000000000,639284097682421780,0</v>
    <v>0</v>
    <v>bkfeur</v>
    <v>XIDX:APIC</v>
    <v>54</v>
  </rv>
  <rv s="1">
    <v>1</v>
    <v>XIDX:APIC</v>
    <v>Daily</v>
    <v>40907</v>
    <v>40907</v>
    <v>0</v>
    <v>1</v>
    <v>634608000000000000,639284097678101678,0</v>
    <v>0</v>
    <v>bkfeur</v>
    <v>XIDX:APIC</v>
    <v>55</v>
  </rv>
  <rv s="1">
    <v>1</v>
    <v>XIDX:APIC</v>
    <v>Daily</v>
    <v>42368</v>
    <v>42368</v>
    <v>0</v>
    <v>1</v>
    <v>635870304000000000,639284097678581678,0</v>
    <v>0</v>
    <v>bkfeur</v>
    <v>XIDX:APIC</v>
    <v>56</v>
  </rv>
  <rv s="1">
    <v>1</v>
    <v>XIDX:APIC</v>
    <v>Daily</v>
    <v>43098</v>
    <v>43098</v>
    <v>0</v>
    <v>1</v>
    <v>636501024000000000,639284097679061694,0</v>
    <v>0</v>
    <v>bkfeur</v>
    <v>XIDX:APIC</v>
    <v>57</v>
  </rv>
  <rv s="1">
    <v>1</v>
    <v>XIDX:APIC</v>
    <v>Daily</v>
    <v>44195</v>
    <v>44195</v>
    <v>0</v>
    <v>1</v>
    <v>637448832000000000,639284097679944912,0</v>
    <v>0</v>
    <v>bkfeur</v>
    <v>XIDX:APIC</v>
    <v>58</v>
  </rv>
  <rv s="1">
    <v>1</v>
    <v>XIDX:APIC</v>
    <v>Daily</v>
    <v>45289</v>
    <v>45289</v>
    <v>0</v>
    <v>1</v>
    <v>638394048000000000,639284097680427454,0</v>
    <v>0</v>
    <v>bkfeur</v>
    <v>XIDX:APIC</v>
    <v>59</v>
  </rv>
  <rv s="1">
    <v>1</v>
    <v>XIDX:ASBI</v>
    <v>Daily</v>
    <v>43098</v>
    <v>43098</v>
    <v>0</v>
    <v>1</v>
    <v>636501024000000000,639284097595339262,0</v>
    <v>0</v>
    <v>bkffzr</v>
    <v>XIDX:ASBI</v>
    <v>60</v>
  </rv>
  <rv s="1">
    <v>1</v>
    <v>XIDX:ASBI</v>
    <v>Daily</v>
    <v>43829</v>
    <v>43829</v>
    <v>0</v>
    <v>1</v>
    <v>637132608000000000,639284097595809264,0</v>
    <v>0</v>
    <v>bkffzr</v>
    <v>XIDX:ASBI</v>
    <v>33</v>
  </rv>
  <rv s="1">
    <v>1</v>
    <v>XIDX:ASBI</v>
    <v>Daily</v>
    <v>44925</v>
    <v>44925</v>
    <v>0</v>
    <v>1</v>
    <v>638079552000000000,639284097596289263,0</v>
    <v>0</v>
    <v>bkffzr</v>
    <v>XIDX:ASBI</v>
    <v>30</v>
  </rv>
  <rv s="1">
    <v>1</v>
    <v>XIDX:ASBI</v>
    <v>Daily</v>
    <v>46021</v>
    <v>46021</v>
    <v>0</v>
    <v>1</v>
    <v>639026496000000000,639284097596758121,0</v>
    <v>0</v>
    <v>bkffzr</v>
    <v>XIDX:ASBI</v>
    <v>21</v>
  </rv>
  <rv s="1">
    <v>1</v>
    <v>XIDX:ASBI</v>
    <v>Daily</v>
    <v>44195</v>
    <v>44195</v>
    <v>0</v>
    <v>1</v>
    <v>637448832000000000,639284097657158396,0</v>
    <v>0</v>
    <v>bkffzr</v>
    <v>XIDX:ASBI</v>
    <v>33</v>
  </rv>
  <rv s="1">
    <v>1</v>
    <v>XIDX:ASBI</v>
    <v>Daily</v>
    <v>45656</v>
    <v>45656</v>
    <v>0</v>
    <v>1</v>
    <v>638711136000000000,639284097653008834,0</v>
    <v>0</v>
    <v>bkffzr</v>
    <v>XIDX:ASBI</v>
    <v>61</v>
  </rv>
  <rv s="1">
    <v>1</v>
    <v>XIDX:ASBI</v>
    <v>Daily</v>
    <v>46111</v>
    <v>46111</v>
    <v>0</v>
    <v>1</v>
    <v>639104256000000000,639284097653478828,0</v>
    <v>0</v>
    <v>bkffzr</v>
    <v>XIDX:ASBI</v>
    <v>62</v>
  </rv>
  <rv s="1">
    <v>1</v>
    <v>XIDX:ASBI</v>
    <v>Daily</v>
    <v>40907</v>
    <v>40907</v>
    <v>0</v>
    <v>1</v>
    <v>634608000000000000,639284097674418630,0</v>
    <v>0</v>
    <v>bkffzr</v>
    <v>XIDX:ASBI</v>
    <v>63</v>
  </rv>
  <rv s="1">
    <v>1</v>
    <v>XIDX:ASBI</v>
    <v>Daily</v>
    <v>43462</v>
    <v>43462</v>
    <v>0</v>
    <v>1</v>
    <v>636815520000000000,639284097670948472,0</v>
    <v>0</v>
    <v>bkffzr</v>
    <v>XIDX:ASBI</v>
    <v>64</v>
  </rv>
  <rv s="1">
    <v>1</v>
    <v>XIDX:ASBI</v>
    <v>Daily</v>
    <v>44560</v>
    <v>44560</v>
    <v>0</v>
    <v>1</v>
    <v>637764192000000000,639284097671419813,0</v>
    <v>0</v>
    <v>bkffzr</v>
    <v>XIDX:ASBI</v>
    <v>65</v>
  </rv>
  <rv s="1">
    <v>1</v>
    <v>XIDX:ASBI</v>
    <v>Daily</v>
    <v>45289</v>
    <v>45289</v>
    <v>0</v>
    <v>1</v>
    <v>638394048000000000,639284097671908659,0</v>
    <v>0</v>
    <v>bkffzr</v>
    <v>XIDX:ASBI</v>
    <v>66</v>
  </rv>
  <rv s="1">
    <v>1</v>
    <v>XIDX:ASBI</v>
    <v>Daily</v>
    <v>46203</v>
    <v>46203</v>
    <v>0</v>
    <v>1</v>
    <v>639183744000000000,639284097672378465,0</v>
    <v>0</v>
    <v>bkffzr</v>
    <v>XIDX:ASBI</v>
    <v>62</v>
  </rv>
  <rv s="1">
    <v>1</v>
    <v>XIDX:ALMI</v>
    <v>Daily</v>
    <v>44195</v>
    <v>44195</v>
    <v>0</v>
    <v>1</v>
    <v>637448832000000000,639284097605219610,0</v>
    <v>0</v>
    <v>bkfdbh</v>
    <v>XIDX:ALMI</v>
    <v>67</v>
  </rv>
  <rv s="1">
    <v>1</v>
    <v>XIDX:ALMI</v>
    <v>Daily</v>
    <v>44925</v>
    <v>44925</v>
    <v>0</v>
    <v>1</v>
    <v>638079552000000000,639284097605689190,0</v>
    <v>0</v>
    <v>bkfdbh</v>
    <v>XIDX:ALMI</v>
    <v>68</v>
  </rv>
  <rv s="1">
    <v>1</v>
    <v>XIDX:ALMI</v>
    <v>Daily</v>
    <v>45656</v>
    <v>45656</v>
    <v>0</v>
    <v>1</v>
    <v>638711136000000000,639284097606168198,0</v>
    <v>0</v>
    <v>bkfdbh</v>
    <v>XIDX:ALMI</v>
    <v>33</v>
  </rv>
  <rv s="1">
    <v>1</v>
    <v>XIDX:ALMI</v>
    <v>Daily</v>
    <v>46111</v>
    <v>46111</v>
    <v>0</v>
    <v>1</v>
    <v>639104256000000000,639284097606638174,0</v>
    <v>0</v>
    <v>bkfdbh</v>
    <v>XIDX:ALMI</v>
    <v>33</v>
  </rv>
  <rv s="1">
    <v>1</v>
    <v>XIDX:ALMI</v>
    <v>Daily</v>
    <v>43462</v>
    <v>43462</v>
    <v>0</v>
    <v>1</v>
    <v>636815520000000000,639284097662978714,0</v>
    <v>0</v>
    <v>bkfdbh</v>
    <v>XIDX:ALMI</v>
    <v>69</v>
  </rv>
  <rv s="1">
    <v>1</v>
    <v>XIDX:ALMI</v>
    <v>Daily</v>
    <v>42003</v>
    <v>42003</v>
    <v>0</v>
    <v>1</v>
    <v>635554944000000000,639284097682339841,0</v>
    <v>0</v>
    <v>bkfdbh</v>
    <v>XIDX:ALMI</v>
    <v>70</v>
  </rv>
  <rv s="1">
    <v>1</v>
    <v>XIDX:ALMI</v>
    <v>Daily</v>
    <v>42734</v>
    <v>42734</v>
    <v>0</v>
    <v>1</v>
    <v>636186528000000000,639284097682808581,0</v>
    <v>0</v>
    <v>bkfdbh</v>
    <v>XIDX:ALMI</v>
    <v>71</v>
  </rv>
  <rv s="1">
    <v>1</v>
    <v>XIDX:ALMI</v>
    <v>Daily</v>
    <v>43829</v>
    <v>43829</v>
    <v>0</v>
    <v>1</v>
    <v>637132608000000000,639284097683289851,0</v>
    <v>0</v>
    <v>bkfdbh</v>
    <v>XIDX:ALMI</v>
    <v>33</v>
  </rv>
  <rv s="1">
    <v>1</v>
    <v>XIDX:ALMI</v>
    <v>Daily</v>
    <v>44560</v>
    <v>44560</v>
    <v>0</v>
    <v>1</v>
    <v>637764192000000000,639284097683768573,0</v>
    <v>0</v>
    <v>bkfdbh</v>
    <v>XIDX:ALMI</v>
    <v>72</v>
  </rv>
  <rv s="1">
    <v>1</v>
    <v>XIDX:ALMI</v>
    <v>Daily</v>
    <v>45289</v>
    <v>45289</v>
    <v>0</v>
    <v>1</v>
    <v>638394048000000000,639284097685829869,0</v>
    <v>0</v>
    <v>bkfdbh</v>
    <v>XIDX:ALMI</v>
    <v>73</v>
  </rv>
  <rv s="1">
    <v>1</v>
    <v>XIDX:ALMI</v>
    <v>Daily</v>
    <v>46021</v>
    <v>46021</v>
    <v>0</v>
    <v>1</v>
    <v>639026496000000000,639284097686318573,0</v>
    <v>0</v>
    <v>bkfdbh</v>
    <v>XIDX:ALMI</v>
    <v>33</v>
  </rv>
  <rv s="1">
    <v>1</v>
    <v>XIDX:ALMI</v>
    <v>Daily</v>
    <v>46203</v>
    <v>46203</v>
    <v>0</v>
    <v>1</v>
    <v>639183744000000000,639284097686789873,0</v>
    <v>0</v>
    <v>bkfdbh</v>
    <v>XIDX:ALMI</v>
    <v>33</v>
  </rv>
  <rv s="1">
    <v>1</v>
    <v>XIDX:ARTO</v>
    <v>Daily</v>
    <v>43462</v>
    <v>43462</v>
    <v>0</v>
    <v>1</v>
    <v>636815520000000000,639284097597233650,0</v>
    <v>0</v>
    <v>bkffoc</v>
    <v>XIDX:ARTO</v>
    <v>74</v>
  </rv>
  <rv s="1">
    <v>1</v>
    <v>XIDX:ARTO</v>
    <v>Daily</v>
    <v>45289</v>
    <v>45289</v>
    <v>0</v>
    <v>1</v>
    <v>638394048000000000,639284097597703631,0</v>
    <v>0</v>
    <v>bkffoc</v>
    <v>XIDX:ARTO</v>
    <v>75</v>
  </rv>
  <rv s="1">
    <v>1</v>
    <v>XIDX:ARTO</v>
    <v>Daily</v>
    <v>43098</v>
    <v>43098</v>
    <v>0</v>
    <v>1</v>
    <v>636501024000000000,639284097654434950,0</v>
    <v>0</v>
    <v>bkffoc</v>
    <v>XIDX:ARTO</v>
    <v>76</v>
  </rv>
  <rv s="1">
    <v>1</v>
    <v>XIDX:ARTO</v>
    <v>Daily</v>
    <v>44195</v>
    <v>44195</v>
    <v>0</v>
    <v>1</v>
    <v>637448832000000000,639284097654917117,0</v>
    <v>0</v>
    <v>bkffoc</v>
    <v>XIDX:ARTO</v>
    <v>77</v>
  </rv>
  <rv s="1">
    <v>1</v>
    <v>XIDX:ARTO</v>
    <v>Daily</v>
    <v>44925</v>
    <v>44925</v>
    <v>0</v>
    <v>1</v>
    <v>638079552000000000,639284097655383464,0</v>
    <v>0</v>
    <v>bkffoc</v>
    <v>XIDX:ARTO</v>
    <v>78</v>
  </rv>
  <rv s="1">
    <v>1</v>
    <v>XIDX:ARTO</v>
    <v>Daily</v>
    <v>46021</v>
    <v>46021</v>
    <v>0</v>
    <v>1</v>
    <v>639026496000000000,639284097655857093,0</v>
    <v>0</v>
    <v>bkffoc</v>
    <v>XIDX:ARTO</v>
    <v>79</v>
  </rv>
  <rv s="1">
    <v>1</v>
    <v>XIDX:ARTO</v>
    <v>Daily</v>
    <v>46203</v>
    <v>46203</v>
    <v>0</v>
    <v>1</v>
    <v>639183744000000000,639284097656327108,0</v>
    <v>0</v>
    <v>bkffoc</v>
    <v>XIDX:ARTO</v>
    <v>80</v>
  </rv>
  <rv s="1">
    <v>1</v>
    <v>XIDX:ARTO</v>
    <v>Daily</v>
    <v>43829</v>
    <v>43829</v>
    <v>0</v>
    <v>1</v>
    <v>637132608000000000,639284097673783402,0</v>
    <v>0</v>
    <v>bkffoc</v>
    <v>XIDX:ARTO</v>
    <v>81</v>
  </rv>
  <rv s="1">
    <v>1</v>
    <v>XIDX:ARTO</v>
    <v>Daily</v>
    <v>44560</v>
    <v>44560</v>
    <v>0</v>
    <v>1</v>
    <v>637764192000000000,639284097674257095,0</v>
    <v>0</v>
    <v>bkffoc</v>
    <v>XIDX:ARTO</v>
    <v>82</v>
  </rv>
  <rv s="1">
    <v>1</v>
    <v>XIDX:ARTO</v>
    <v>Daily</v>
    <v>45656</v>
    <v>45656</v>
    <v>0</v>
    <v>1</v>
    <v>638711136000000000,639284097674723398,0</v>
    <v>0</v>
    <v>bkffoc</v>
    <v>XIDX:ARTO</v>
    <v>83</v>
  </rv>
  <rv s="1">
    <v>1</v>
    <v>XIDX:ARTO</v>
    <v>Daily</v>
    <v>46111</v>
    <v>46111</v>
    <v>0</v>
    <v>1</v>
    <v>639104256000000000,639284097675207101,0</v>
    <v>0</v>
    <v>bkffoc</v>
    <v>XIDX:ARTO</v>
    <v>9</v>
  </rv>
  <rv s="1">
    <v>1</v>
    <v>XIDX:ARTI</v>
    <v>Daily</v>
    <v>40907</v>
    <v>40907</v>
    <v>0</v>
    <v>1</v>
    <v>634608000000000000,639284097593474970,0</v>
    <v>0</v>
    <v>bkfflh</v>
    <v>XIDX:ARTI</v>
    <v>84</v>
  </rv>
  <rv s="1">
    <v>1</v>
    <v>XIDX:ARTI</v>
    <v>Daily</v>
    <v>42368</v>
    <v>42368</v>
    <v>0</v>
    <v>1</v>
    <v>635870304000000000,639284097594017935,0</v>
    <v>0</v>
    <v>bkfflh</v>
    <v>XIDX:ARTI</v>
    <v>34</v>
  </rv>
  <rv s="1">
    <v>1</v>
    <v>XIDX:ARTI</v>
    <v>Daily</v>
    <v>43462</v>
    <v>43462</v>
    <v>0</v>
    <v>1</v>
    <v>636815520000000000,639284097594489993,0</v>
    <v>0</v>
    <v>bkfflh</v>
    <v>XIDX:ARTI</v>
    <v>85</v>
  </rv>
  <rv s="1">
    <v>1</v>
    <v>XIDX:ARTI</v>
    <v>Daily</v>
    <v>44560</v>
    <v>44560</v>
    <v>0</v>
    <v>1</v>
    <v>637764192000000000,639284097594974963,0</v>
    <v>0</v>
    <v>bkfflh</v>
    <v>XIDX:ARTI</v>
    <v>33</v>
  </rv>
  <rv s="1">
    <v>1</v>
    <v>XIDX:ARTI</v>
    <v>Daily</v>
    <v>45656</v>
    <v>45656</v>
    <v>0</v>
    <v>1</v>
    <v>638711136000000000,639284097595447935,0</v>
    <v>0</v>
    <v>bkfflh</v>
    <v>XIDX:ARTI</v>
    <v>33</v>
  </rv>
  <rv s="1">
    <v>1</v>
    <v>XIDX:ARTI</v>
    <v>Daily</v>
    <v>46203</v>
    <v>46203</v>
    <v>0</v>
    <v>1</v>
    <v>639183744000000000,639284097595934965,0</v>
    <v>0</v>
    <v>bkfflh</v>
    <v>XIDX:ARTI</v>
    <v>33</v>
  </rv>
  <rv s="1">
    <v>1</v>
    <v>XIDX:ARTI</v>
    <v>Daily</v>
    <v>39812</v>
    <v>39812</v>
    <v>0</v>
    <v>1</v>
    <v>633661920000000000,639284097656817595,0</v>
    <v>0</v>
    <v>bkfflh</v>
    <v>XIDX:ARTI</v>
    <v>86</v>
  </rv>
  <rv s="1">
    <v>1</v>
    <v>XIDX:ARTI</v>
    <v>Daily</v>
    <v>40542</v>
    <v>40542</v>
    <v>0</v>
    <v>1</v>
    <v>634292640000000000,639284097657291233,0</v>
    <v>0</v>
    <v>bkfflh</v>
    <v>XIDX:ARTI</v>
    <v>87</v>
  </rv>
  <rv s="1">
    <v>1</v>
    <v>XIDX:ARTI</v>
    <v>Daily</v>
    <v>41638</v>
    <v>41638</v>
    <v>0</v>
    <v>1</v>
    <v>635239584000000000,639284097653321184,0</v>
    <v>0</v>
    <v>bkfflh</v>
    <v>XIDX:ARTI</v>
    <v>88</v>
  </rv>
  <rv s="1">
    <v>1</v>
    <v>XIDX:ARTI</v>
    <v>Daily</v>
    <v>42734</v>
    <v>42734</v>
    <v>0</v>
    <v>1</v>
    <v>636186528000000000,639284097653811192,0</v>
    <v>0</v>
    <v>bkfflh</v>
    <v>XIDX:ARTI</v>
    <v>85</v>
  </rv>
  <rv s="1">
    <v>1</v>
    <v>XIDX:ARTI</v>
    <v>Daily</v>
    <v>43829</v>
    <v>43829</v>
    <v>0</v>
    <v>1</v>
    <v>637132608000000000,639284097654441220,0</v>
    <v>0</v>
    <v>bkfflh</v>
    <v>XIDX:ARTI</v>
    <v>85</v>
  </rv>
  <rv s="1">
    <v>1</v>
    <v>XIDX:ARTI</v>
    <v>Daily</v>
    <v>44925</v>
    <v>44925</v>
    <v>0</v>
    <v>1</v>
    <v>638079552000000000,639284097654924908,0</v>
    <v>0</v>
    <v>bkfflh</v>
    <v>XIDX:ARTI</v>
    <v>33</v>
  </rv>
  <rv s="1">
    <v>1</v>
    <v>XIDX:ARTI</v>
    <v>Daily</v>
    <v>46021</v>
    <v>46021</v>
    <v>0</v>
    <v>1</v>
    <v>639026496000000000,639284097655401251,0</v>
    <v>0</v>
    <v>bkfflh</v>
    <v>XIDX:ARTI</v>
    <v>33</v>
  </rv>
  <rv s="1">
    <v>1</v>
    <v>XIDX:ARTI</v>
    <v>Daily</v>
    <v>46111</v>
    <v>46111</v>
    <v>0</v>
    <v>1</v>
    <v>639104256000000000,639284097655874909,0</v>
    <v>0</v>
    <v>bkfflh</v>
    <v>XIDX:ARTI</v>
    <v>33</v>
  </rv>
  <rv s="1">
    <v>1</v>
    <v>XIDX:ARTI</v>
    <v>Daily</v>
    <v>40176</v>
    <v>40176</v>
    <v>0</v>
    <v>1</v>
    <v>633976416000000000,639284097677564904,0</v>
    <v>0</v>
    <v>bkfflh</v>
    <v>XIDX:ARTI</v>
    <v>89</v>
  </rv>
  <rv s="1">
    <v>1</v>
    <v>XIDX:ARTI</v>
    <v>Daily</v>
    <v>41271</v>
    <v>41271</v>
    <v>0</v>
    <v>1</v>
    <v>634922496000000000,639284097678031666,0</v>
    <v>0</v>
    <v>bkfflh</v>
    <v>XIDX:ARTI</v>
    <v>90</v>
  </rv>
  <rv s="1">
    <v>1</v>
    <v>XIDX:ARTI</v>
    <v>Daily</v>
    <v>42003</v>
    <v>42003</v>
    <v>0</v>
    <v>1</v>
    <v>635554944000000000,639284097678504904,0</v>
    <v>0</v>
    <v>bkfflh</v>
    <v>XIDX:ARTI</v>
    <v>91</v>
  </rv>
  <rv s="1">
    <v>1</v>
    <v>XIDX:ARTI</v>
    <v>Daily</v>
    <v>43098</v>
    <v>43098</v>
    <v>0</v>
    <v>1</v>
    <v>636501024000000000,639284097678984902,0</v>
    <v>0</v>
    <v>bkfflh</v>
    <v>XIDX:ARTI</v>
    <v>85</v>
  </rv>
  <rv s="1">
    <v>1</v>
    <v>XIDX:ARTI</v>
    <v>Daily</v>
    <v>44195</v>
    <v>44195</v>
    <v>0</v>
    <v>1</v>
    <v>637448832000000000,639284097679467457,0</v>
    <v>0</v>
    <v>bkfflh</v>
    <v>XIDX:ARTI</v>
    <v>85</v>
  </rv>
  <rv s="1">
    <v>1</v>
    <v>XIDX:ARTI</v>
    <v>Daily</v>
    <v>45289</v>
    <v>45289</v>
    <v>0</v>
    <v>1</v>
    <v>638394048000000000,639284097679937447,0</v>
    <v>0</v>
    <v>bkfflh</v>
    <v>XIDX:ARTI</v>
    <v>92</v>
  </rv>
  <rv s="1">
    <v>1</v>
    <v>XIDX:ARTA</v>
    <v>Daily</v>
    <v>42734</v>
    <v>42734</v>
    <v>0</v>
    <v>1</v>
    <v>636186528000000000,639284097597842773,0</v>
    <v>0</v>
    <v>bkffim</v>
    <v>XIDX:ARTA</v>
    <v>87</v>
  </rv>
  <rv s="1">
    <v>1</v>
    <v>XIDX:ARTA</v>
    <v>Daily</v>
    <v>43829</v>
    <v>43829</v>
    <v>0</v>
    <v>1</v>
    <v>637132608000000000,639284097593445283,0</v>
    <v>0</v>
    <v>bkffim</v>
    <v>XIDX:ARTA</v>
    <v>21</v>
  </rv>
  <rv s="1">
    <v>1</v>
    <v>XIDX:ARTA</v>
    <v>Daily</v>
    <v>44925</v>
    <v>44925</v>
    <v>0</v>
    <v>1</v>
    <v>638079552000000000,639284097593925286,0</v>
    <v>0</v>
    <v>bkffim</v>
    <v>XIDX:ARTA</v>
    <v>93</v>
  </rv>
  <rv s="1">
    <v>1</v>
    <v>XIDX:ARTA</v>
    <v>Daily</v>
    <v>45656</v>
    <v>45656</v>
    <v>0</v>
    <v>1</v>
    <v>638711136000000000,639284097594395284,0</v>
    <v>0</v>
    <v>bkffim</v>
    <v>XIDX:ARTA</v>
    <v>33</v>
  </rv>
  <rv s="1">
    <v>1</v>
    <v>XIDX:ARTA</v>
    <v>Daily</v>
    <v>42368</v>
    <v>42368</v>
    <v>0</v>
    <v>1</v>
    <v>635870304000000000,639284097656834935,0</v>
    <v>0</v>
    <v>bkffim</v>
    <v>XIDX:ARTA</v>
    <v>94</v>
  </rv>
  <rv s="1">
    <v>1</v>
    <v>XIDX:ARTA</v>
    <v>Daily</v>
    <v>44560</v>
    <v>44560</v>
    <v>0</v>
    <v>1</v>
    <v>637764192000000000,639284097657784927,0</v>
    <v>0</v>
    <v>bkffim</v>
    <v>XIDX:ARTA</v>
    <v>95</v>
  </rv>
  <rv s="1">
    <v>1</v>
    <v>XIDX:ARTA</v>
    <v>Daily</v>
    <v>46021</v>
    <v>46021</v>
    <v>0</v>
    <v>1</v>
    <v>639026496000000000,639284097653643114,0</v>
    <v>0</v>
    <v>bkffim</v>
    <v>XIDX:ARTA</v>
    <v>96</v>
  </rv>
  <rv s="1">
    <v>1</v>
    <v>XIDX:ARTA</v>
    <v>Daily</v>
    <v>46111</v>
    <v>46111</v>
    <v>0</v>
    <v>1</v>
    <v>639104256000000000,639284097654114967,0</v>
    <v>0</v>
    <v>bkffim</v>
    <v>XIDX:ARTA</v>
    <v>97</v>
  </rv>
  <rv s="1">
    <v>1</v>
    <v>XIDX:ARTA</v>
    <v>Daily</v>
    <v>41271</v>
    <v>41271</v>
    <v>0</v>
    <v>1</v>
    <v>634922496000000000,639284097680883233,0</v>
    <v>0</v>
    <v>bkffim</v>
    <v>XIDX:ARTA</v>
    <v>6</v>
  </rv>
  <rv s="1">
    <v>1</v>
    <v>XIDX:ARTA</v>
    <v>Daily</v>
    <v>42003</v>
    <v>42003</v>
    <v>0</v>
    <v>1</v>
    <v>635554944000000000,639284097681354767,0</v>
    <v>0</v>
    <v>bkffim</v>
    <v>XIDX:ARTA</v>
    <v>98</v>
  </rv>
  <rv s="1">
    <v>1</v>
    <v>XIDX:ARTA</v>
    <v>Daily</v>
    <v>43098</v>
    <v>43098</v>
    <v>0</v>
    <v>1</v>
    <v>636501024000000000,639284097681824785,0</v>
    <v>0</v>
    <v>bkffim</v>
    <v>XIDX:ARTA</v>
    <v>99</v>
  </rv>
  <rv s="1">
    <v>1</v>
    <v>XIDX:ARTA</v>
    <v>Daily</v>
    <v>44195</v>
    <v>44195</v>
    <v>0</v>
    <v>1</v>
    <v>637448832000000000,639284097677994813,0</v>
    <v>0</v>
    <v>bkffim</v>
    <v>XIDX:ARTA</v>
    <v>33</v>
  </rv>
  <rv s="1">
    <v>1</v>
    <v>XIDX:ARTA</v>
    <v>Daily</v>
    <v>45289</v>
    <v>45289</v>
    <v>0</v>
    <v>1</v>
    <v>638394048000000000,639284097678473220,0</v>
    <v>0</v>
    <v>bkffim</v>
    <v>XIDX:ARTA</v>
    <v>100</v>
  </rv>
  <rv s="1">
    <v>1</v>
    <v>XIDX:ARTA</v>
    <v>Daily</v>
    <v>46203</v>
    <v>46203</v>
    <v>0</v>
    <v>1</v>
    <v>639183744000000000,639284097678953228,0</v>
    <v>0</v>
    <v>bkffim</v>
    <v>XIDX:ARTA</v>
    <v>40</v>
  </rv>
  <rv s="1">
    <v>1</v>
    <v>XIDX:ALTO</v>
    <v>Daily</v>
    <v>41638</v>
    <v>41638</v>
    <v>0</v>
    <v>1</v>
    <v>635239584000000000,639284097606134479,0</v>
    <v>0</v>
    <v>bkfdec</v>
    <v>XIDX:ALTO</v>
    <v>101</v>
  </rv>
  <rv s="1">
    <v>1</v>
    <v>XIDX:ALTO</v>
    <v>Daily</v>
    <v>42734</v>
    <v>42734</v>
    <v>0</v>
    <v>1</v>
    <v>636186528000000000,639284097606607602,0</v>
    <v>0</v>
    <v>bkfdec</v>
    <v>XIDX:ALTO</v>
    <v>24</v>
  </rv>
  <rv s="1">
    <v>1</v>
    <v>XIDX:ALTO</v>
    <v>Daily</v>
    <v>43829</v>
    <v>43829</v>
    <v>0</v>
    <v>1</v>
    <v>637132608000000000,639284097602358393,0</v>
    <v>0</v>
    <v>bkfdec</v>
    <v>XIDX:ALTO</v>
    <v>102</v>
  </rv>
  <rv s="1">
    <v>1</v>
    <v>XIDX:ALTO</v>
    <v>Daily</v>
    <v>44925</v>
    <v>44925</v>
    <v>0</v>
    <v>1</v>
    <v>638079552000000000,639284097602837564,0</v>
    <v>0</v>
    <v>bkfdec</v>
    <v>XIDX:ALTO</v>
    <v>85</v>
  </rv>
  <rv s="1">
    <v>1</v>
    <v>XIDX:ALTO</v>
    <v>Daily</v>
    <v>46203</v>
    <v>46203</v>
    <v>0</v>
    <v>1</v>
    <v>639183744000000000,639284097603318372,0</v>
    <v>0</v>
    <v>bkfdec</v>
    <v>XIDX:ALTO</v>
    <v>33</v>
  </rv>
  <rv s="1">
    <v>1</v>
    <v>XIDX:ALTO</v>
    <v>Daily</v>
    <v>41271</v>
    <v>41271</v>
    <v>0</v>
    <v>1</v>
    <v>634922496000000000,639284097664944927,0</v>
    <v>0</v>
    <v>bkfdec</v>
    <v>XIDX:ALTO</v>
    <v>103</v>
  </rv>
  <rv s="1">
    <v>1</v>
    <v>XIDX:ALTO</v>
    <v>Daily</v>
    <v>42368</v>
    <v>42368</v>
    <v>0</v>
    <v>1</v>
    <v>635870304000000000,639284097665417800,0</v>
    <v>0</v>
    <v>bkfdec</v>
    <v>XIDX:ALTO</v>
    <v>104</v>
  </rv>
  <rv s="1">
    <v>1</v>
    <v>XIDX:ALTO</v>
    <v>Daily</v>
    <v>43462</v>
    <v>43462</v>
    <v>0</v>
    <v>1</v>
    <v>636815520000000000,639284097661544900,0</v>
    <v>0</v>
    <v>bkfdec</v>
    <v>XIDX:ALTO</v>
    <v>69</v>
  </rv>
  <rv s="1">
    <v>1</v>
    <v>XIDX:ALTO</v>
    <v>Daily</v>
    <v>44560</v>
    <v>44560</v>
    <v>0</v>
    <v>1</v>
    <v>637764192000000000,639284097662017819,0</v>
    <v>0</v>
    <v>bkfdec</v>
    <v>XIDX:ALTO</v>
    <v>87</v>
  </rv>
  <rv s="1">
    <v>1</v>
    <v>XIDX:ALTO</v>
    <v>Daily</v>
    <v>46111</v>
    <v>46111</v>
    <v>0</v>
    <v>1</v>
    <v>639104256000000000,639284097662494907,0</v>
    <v>0</v>
    <v>bkfdec</v>
    <v>XIDX:ALTO</v>
    <v>33</v>
  </rv>
  <rv s="1">
    <v>1</v>
    <v>XIDX:ALTO</v>
    <v>Daily</v>
    <v>42003</v>
    <v>42003</v>
    <v>0</v>
    <v>1</v>
    <v>635554944000000000,639284097680445023,0</v>
    <v>0</v>
    <v>bkfdec</v>
    <v>XIDX:ALTO</v>
    <v>105</v>
  </rv>
  <rv s="1">
    <v>1</v>
    <v>XIDX:ALTO</v>
    <v>Daily</v>
    <v>43098</v>
    <v>43098</v>
    <v>0</v>
    <v>1</v>
    <v>636501024000000000,639284097680917636,0</v>
    <v>0</v>
    <v>bkfdec</v>
    <v>XIDX:ALTO</v>
    <v>106</v>
  </rv>
  <rv s="1">
    <v>1</v>
    <v>XIDX:ALTO</v>
    <v>Daily</v>
    <v>44195</v>
    <v>44195</v>
    <v>0</v>
    <v>1</v>
    <v>637448832000000000,639284097681395027,0</v>
    <v>0</v>
    <v>bkfdec</v>
    <v>XIDX:ALTO</v>
    <v>107</v>
  </rv>
  <rv s="1">
    <v>1</v>
    <v>XIDX:ALTO</v>
    <v>Daily</v>
    <v>45289</v>
    <v>45289</v>
    <v>0</v>
    <v>1</v>
    <v>638394048000000000,639284097681865029,0</v>
    <v>0</v>
    <v>bkfdec</v>
    <v>XIDX:ALTO</v>
    <v>85</v>
  </rv>
  <rv s="1">
    <v>1</v>
    <v>XIDX:ARII</v>
    <v>Daily</v>
    <v>41271</v>
    <v>41271</v>
    <v>0</v>
    <v>1</v>
    <v>634922496000000000,639284097594433263,0</v>
    <v>0</v>
    <v>bkffa2</v>
    <v>XIDX:ARII</v>
    <v>108</v>
  </rv>
  <rv s="1">
    <v>1</v>
    <v>XIDX:ARII</v>
    <v>Daily</v>
    <v>42368</v>
    <v>42368</v>
    <v>0</v>
    <v>1</v>
    <v>635870304000000000,639284097594947891,0</v>
    <v>0</v>
    <v>bkffa2</v>
    <v>XIDX:ARII</v>
    <v>69</v>
  </rv>
  <rv s="1">
    <v>1</v>
    <v>XIDX:ARII</v>
    <v>Daily</v>
    <v>43462</v>
    <v>43462</v>
    <v>0</v>
    <v>1</v>
    <v>636815520000000000,639284097595429152,0</v>
    <v>0</v>
    <v>bkffa2</v>
    <v>XIDX:ARII</v>
    <v>109</v>
  </rv>
  <rv s="1">
    <v>1</v>
    <v>XIDX:ARII</v>
    <v>Daily</v>
    <v>44560</v>
    <v>44560</v>
    <v>0</v>
    <v>1</v>
    <v>637764192000000000,639284097595903257,0</v>
    <v>0</v>
    <v>bkffa2</v>
    <v>XIDX:ARII</v>
    <v>64</v>
  </rv>
  <rv s="1">
    <v>1</v>
    <v>XIDX:ARII</v>
    <v>Daily</v>
    <v>45656</v>
    <v>45656</v>
    <v>0</v>
    <v>1</v>
    <v>638711136000000000,639284097596377879,0</v>
    <v>0</v>
    <v>bkffa2</v>
    <v>XIDX:ARII</v>
    <v>110</v>
  </rv>
  <rv s="1">
    <v>1</v>
    <v>XIDX:ARII</v>
    <v>Daily</v>
    <v>46203</v>
    <v>46203</v>
    <v>0</v>
    <v>1</v>
    <v>639183744000000000,639284097596859150,0</v>
    <v>0</v>
    <v>bkffa2</v>
    <v>XIDX:ARII</v>
    <v>87</v>
  </rv>
  <rv s="1">
    <v>1</v>
    <v>XIDX:ARII</v>
    <v>Daily</v>
    <v>40907</v>
    <v>40907</v>
    <v>0</v>
    <v>1</v>
    <v>634608000000000000,639284097657447421,0</v>
    <v>0</v>
    <v>bkffa2</v>
    <v>XIDX:ARII</v>
    <v>111</v>
  </rv>
  <rv s="1">
    <v>1</v>
    <v>XIDX:ARII</v>
    <v>Daily</v>
    <v>42003</v>
    <v>42003</v>
    <v>0</v>
    <v>1</v>
    <v>635554944000000000,639284097657927425,0</v>
    <v>0</v>
    <v>bkffa2</v>
    <v>XIDX:ARII</v>
    <v>112</v>
  </rv>
  <rv s="1">
    <v>1</v>
    <v>XIDX:ARII</v>
    <v>Daily</v>
    <v>43098</v>
    <v>43098</v>
    <v>0</v>
    <v>1</v>
    <v>636501024000000000,639284097653777444,0</v>
    <v>0</v>
    <v>bkffa2</v>
    <v>XIDX:ARII</v>
    <v>113</v>
  </rv>
  <rv s="1">
    <v>1</v>
    <v>XIDX:ARII</v>
    <v>Daily</v>
    <v>44195</v>
    <v>44195</v>
    <v>0</v>
    <v>1</v>
    <v>637448832000000000,639284097654258781,0</v>
    <v>0</v>
    <v>bkffa2</v>
    <v>XIDX:ARII</v>
    <v>114</v>
  </rv>
  <rv s="1">
    <v>1</v>
    <v>XIDX:ARII</v>
    <v>Daily</v>
    <v>45289</v>
    <v>45289</v>
    <v>0</v>
    <v>1</v>
    <v>638394048000000000,639284097654742986,0</v>
    <v>0</v>
    <v>bkffa2</v>
    <v>XIDX:ARII</v>
    <v>115</v>
  </rv>
  <rv s="1">
    <v>1</v>
    <v>XIDX:ARII</v>
    <v>Daily</v>
    <v>41638</v>
    <v>41638</v>
    <v>0</v>
    <v>1</v>
    <v>635239584000000000,639284097677957297,0</v>
    <v>0</v>
    <v>bkffa2</v>
    <v>XIDX:ARII</v>
    <v>37</v>
  </rv>
  <rv s="1">
    <v>1</v>
    <v>XIDX:ARII</v>
    <v>Daily</v>
    <v>42734</v>
    <v>42734</v>
    <v>0</v>
    <v>1</v>
    <v>636186528000000000,639284097678442877,0</v>
    <v>0</v>
    <v>bkffa2</v>
    <v>XIDX:ARII</v>
    <v>116</v>
  </rv>
  <rv s="1">
    <v>1</v>
    <v>XIDX:ARII</v>
    <v>Daily</v>
    <v>43829</v>
    <v>43829</v>
    <v>0</v>
    <v>1</v>
    <v>637132608000000000,639284097678918630,0</v>
    <v>0</v>
    <v>bkffa2</v>
    <v>XIDX:ARII</v>
    <v>117</v>
  </rv>
  <rv s="1">
    <v>1</v>
    <v>XIDX:ARII</v>
    <v>Daily</v>
    <v>44925</v>
    <v>44925</v>
    <v>0</v>
    <v>1</v>
    <v>638079552000000000,639284097679417278,0</v>
    <v>0</v>
    <v>bkffa2</v>
    <v>XIDX:ARII</v>
    <v>118</v>
  </rv>
  <rv s="1">
    <v>1</v>
    <v>XIDX:ARII</v>
    <v>Daily</v>
    <v>46021</v>
    <v>46021</v>
    <v>0</v>
    <v>1</v>
    <v>639026496000000000,639284097679887270,0</v>
    <v>0</v>
    <v>bkffa2</v>
    <v>XIDX:ARII</v>
    <v>119</v>
  </rv>
  <rv s="1">
    <v>1</v>
    <v>XIDX:ARII</v>
    <v>Daily</v>
    <v>46111</v>
    <v>46111</v>
    <v>0</v>
    <v>1</v>
    <v>639104256000000000,639284097680368619,0</v>
    <v>0</v>
    <v>bkffa2</v>
    <v>XIDX:ARII</v>
    <v>120</v>
  </rv>
  <rv s="1">
    <v>1</v>
    <v>XIDX:BTEK</v>
    <v>Daily</v>
    <v>41638</v>
    <v>41638</v>
    <v>0</v>
    <v>1</v>
    <v>635239584000000000,639284097611444508,0</v>
    <v>0</v>
    <v>bkfqjc</v>
    <v>XIDX:BTEK</v>
    <v>121</v>
  </rv>
  <rv s="1">
    <v>1</v>
    <v>XIDX:BTEK</v>
    <v>Daily</v>
    <v>42368</v>
    <v>42368</v>
    <v>0</v>
    <v>1</v>
    <v>635870304000000000,639284097611927751,0</v>
    <v>0</v>
    <v>bkfqjc</v>
    <v>XIDX:BTEK</v>
    <v>122</v>
  </rv>
  <rv s="1">
    <v>1</v>
    <v>XIDX:BTEK</v>
    <v>Daily</v>
    <v>43098</v>
    <v>43098</v>
    <v>0</v>
    <v>1</v>
    <v>636501024000000000,639284097612407726,0</v>
    <v>0</v>
    <v>bkfqjc</v>
    <v>XIDX:BTEK</v>
    <v>123</v>
  </rv>
  <rv s="1">
    <v>1</v>
    <v>XIDX:BTEK</v>
    <v>Daily</v>
    <v>43829</v>
    <v>43829</v>
    <v>0</v>
    <v>1</v>
    <v>637132608000000000,639284097612884523,0</v>
    <v>0</v>
    <v>bkfqjc</v>
    <v>XIDX:BTEK</v>
    <v>33</v>
  </rv>
  <rv s="1">
    <v>1</v>
    <v>XIDX:BTEK</v>
    <v>Daily</v>
    <v>44560</v>
    <v>44560</v>
    <v>0</v>
    <v>1</v>
    <v>637764192000000000,639284097613364527,0</v>
    <v>0</v>
    <v>bkfqjc</v>
    <v>XIDX:BTEK</v>
    <v>85</v>
  </rv>
  <rv s="1">
    <v>1</v>
    <v>XIDX:BTEK</v>
    <v>Daily</v>
    <v>45289</v>
    <v>45289</v>
    <v>0</v>
    <v>1</v>
    <v>638394048000000000,639284097613847715,0</v>
    <v>0</v>
    <v>bkfqjc</v>
    <v>XIDX:BTEK</v>
    <v>85</v>
  </rv>
  <rv s="1">
    <v>1</v>
    <v>XIDX:BTEK</v>
    <v>Daily</v>
    <v>46021</v>
    <v>46021</v>
    <v>0</v>
    <v>1</v>
    <v>639026496000000000,639284097614334548,0</v>
    <v>0</v>
    <v>bkfqjc</v>
    <v>XIDX:BTEK</v>
    <v>124</v>
  </rv>
  <rv s="1">
    <v>1</v>
    <v>XIDX:BTEK</v>
    <v>Daily</v>
    <v>46203</v>
    <v>46203</v>
    <v>0</v>
    <v>1</v>
    <v>639183744000000000,639284097614807757,0</v>
    <v>0</v>
    <v>bkfqjc</v>
    <v>XIDX:BTEK</v>
    <v>125</v>
  </rv>
  <rv s="1">
    <v>1</v>
    <v>XIDX:BTEK</v>
    <v>Daily</v>
    <v>39812</v>
    <v>39812</v>
    <v>0</v>
    <v>1</v>
    <v>633661920000000000,639284097688215076,0</v>
    <v>0</v>
    <v>bkfqjc</v>
    <v>XIDX:BTEK</v>
    <v>126</v>
  </rv>
  <rv s="1">
    <v>1</v>
    <v>XIDX:BTEK</v>
    <v>Daily</v>
    <v>40176</v>
    <v>40176</v>
    <v>0</v>
    <v>1</v>
    <v>633976416000000000,639284097688695080,0</v>
    <v>0</v>
    <v>bkfqjc</v>
    <v>XIDX:BTEK</v>
    <v>127</v>
  </rv>
  <rv s="1">
    <v>1</v>
    <v>XIDX:BTEK</v>
    <v>Daily</v>
    <v>40907</v>
    <v>40907</v>
    <v>0</v>
    <v>1</v>
    <v>634608000000000000,639284097689165099,0</v>
    <v>0</v>
    <v>bkfqjc</v>
    <v>XIDX:BTEK</v>
    <v>128</v>
  </rv>
  <rv s="1">
    <v>1</v>
    <v>XIDX:BTEK</v>
    <v>Daily</v>
    <v>41271</v>
    <v>41271</v>
    <v>0</v>
    <v>1</v>
    <v>634922496000000000,639284097689645087,0</v>
    <v>0</v>
    <v>bkfqjc</v>
    <v>XIDX:BTEK</v>
    <v>129</v>
  </rv>
  <rv s="1">
    <v>1</v>
    <v>XIDX:BTEK</v>
    <v>Daily</v>
    <v>42003</v>
    <v>42003</v>
    <v>0</v>
    <v>1</v>
    <v>635554944000000000,639284097690125088,0</v>
    <v>0</v>
    <v>bkfqjc</v>
    <v>XIDX:BTEK</v>
    <v>130</v>
  </rv>
  <rv s="1">
    <v>1</v>
    <v>XIDX:BTEK</v>
    <v>Daily</v>
    <v>42734</v>
    <v>42734</v>
    <v>0</v>
    <v>1</v>
    <v>636186528000000000,639284097690595083,0</v>
    <v>0</v>
    <v>bkfqjc</v>
    <v>XIDX:BTEK</v>
    <v>131</v>
  </rv>
  <rv s="1">
    <v>1</v>
    <v>XIDX:BTEK</v>
    <v>Daily</v>
    <v>43462</v>
    <v>43462</v>
    <v>0</v>
    <v>1</v>
    <v>636815520000000000,639284097691075086,0</v>
    <v>0</v>
    <v>bkfqjc</v>
    <v>XIDX:BTEK</v>
    <v>132</v>
  </rv>
  <rv s="1">
    <v>1</v>
    <v>XIDX:BTEK</v>
    <v>Daily</v>
    <v>44195</v>
    <v>44195</v>
    <v>0</v>
    <v>1</v>
    <v>637448832000000000,639284097691548837,0</v>
    <v>0</v>
    <v>bkfqjc</v>
    <v>XIDX:BTEK</v>
    <v>85</v>
  </rv>
  <rv s="1">
    <v>1</v>
    <v>XIDX:BTEK</v>
    <v>Daily</v>
    <v>44925</v>
    <v>44925</v>
    <v>0</v>
    <v>1</v>
    <v>638079552000000000,639284097692027560,0</v>
    <v>0</v>
    <v>bkfqjc</v>
    <v>XIDX:BTEK</v>
    <v>85</v>
  </rv>
  <rv s="1">
    <v>1</v>
    <v>XIDX:BTEK</v>
    <v>Daily</v>
    <v>45656</v>
    <v>45656</v>
    <v>0</v>
    <v>1</v>
    <v>638711136000000000,639284097687707590,0</v>
    <v>0</v>
    <v>bkfqjc</v>
    <v>XIDX:BTEK</v>
    <v>133</v>
  </rv>
  <rv s="1">
    <v>1</v>
    <v>XIDX:BTEK</v>
    <v>Daily</v>
    <v>46111</v>
    <v>46111</v>
    <v>0</v>
    <v>1</v>
    <v>639104256000000000,639284097688185070,0</v>
    <v>0</v>
    <v>bkfqjc</v>
    <v>XIDX:BTEK</v>
    <v>134</v>
  </rv>
  <rv s="1">
    <v>1</v>
    <v>XIDX:AISA</v>
    <v>Daily</v>
    <v>42734</v>
    <v>42734</v>
    <v>0</v>
    <v>1</v>
    <v>636186528000000000,639284097612226899,0</v>
    <v>0</v>
    <v>bkfam7</v>
    <v>XIDX:AISA</v>
    <v>135</v>
  </rv>
  <rv s="1">
    <v>1</v>
    <v>XIDX:AISA</v>
    <v>Daily</v>
    <v>44560</v>
    <v>44560</v>
    <v>0</v>
    <v>1</v>
    <v>637764192000000000,639284097612706894,0</v>
    <v>0</v>
    <v>bkfam7</v>
    <v>XIDX:AISA</v>
    <v>73</v>
  </rv>
  <rv s="1">
    <v>1</v>
    <v>XIDX:AISA</v>
    <v>Daily</v>
    <v>45656</v>
    <v>45656</v>
    <v>0</v>
    <v>1</v>
    <v>638711136000000000,639284097613176901,0</v>
    <v>0</v>
    <v>bkfam7</v>
    <v>XIDX:AISA</v>
    <v>136</v>
  </rv>
  <rv s="1">
    <v>1</v>
    <v>XIDX:AISA</v>
    <v>Daily</v>
    <v>46203</v>
    <v>46203</v>
    <v>0</v>
    <v>1</v>
    <v>639183744000000000,639284097613666177,0</v>
    <v>0</v>
    <v>bkfam7</v>
    <v>XIDX:AISA</v>
    <v>137</v>
  </rv>
  <rv s="1">
    <v>1</v>
    <v>XIDX:AISA</v>
    <v>Daily</v>
    <v>39812</v>
    <v>39812</v>
    <v>0</v>
    <v>1</v>
    <v>633661920000000000,639284097664406633,0</v>
    <v>0</v>
    <v>bkfam7</v>
    <v>XIDX:AISA</v>
    <v>138</v>
  </rv>
  <rv s="1">
    <v>1</v>
    <v>XIDX:AISA</v>
    <v>Daily</v>
    <v>40907</v>
    <v>40907</v>
    <v>0</v>
    <v>1</v>
    <v>634608000000000000,639284097664876639,0</v>
    <v>0</v>
    <v>bkfam7</v>
    <v>XIDX:AISA</v>
    <v>139</v>
  </rv>
  <rv s="1">
    <v>1</v>
    <v>XIDX:AISA</v>
    <v>Daily</v>
    <v>41271</v>
    <v>41271</v>
    <v>0</v>
    <v>1</v>
    <v>634922496000000000,639284097665346632,0</v>
    <v>0</v>
    <v>bkfam7</v>
    <v>XIDX:AISA</v>
    <v>140</v>
  </rv>
  <rv s="1">
    <v>1</v>
    <v>XIDX:AISA</v>
    <v>Daily</v>
    <v>42368</v>
    <v>42368</v>
    <v>0</v>
    <v>1</v>
    <v>635870304000000000,639284097665825301,0</v>
    <v>0</v>
    <v>bkfam7</v>
    <v>XIDX:AISA</v>
    <v>141</v>
  </rv>
  <rv s="1">
    <v>1</v>
    <v>XIDX:AISA</v>
    <v>Daily</v>
    <v>44195</v>
    <v>44195</v>
    <v>0</v>
    <v>1</v>
    <v>637448832000000000,639284097662286656,0</v>
    <v>0</v>
    <v>bkfam7</v>
    <v>XIDX:AISA</v>
    <v>142</v>
  </rv>
  <rv s="1">
    <v>1</v>
    <v>XIDX:AISA</v>
    <v>Daily</v>
    <v>45289</v>
    <v>45289</v>
    <v>0</v>
    <v>1</v>
    <v>638394048000000000,639284097662756653,0</v>
    <v>0</v>
    <v>bkfam7</v>
    <v>XIDX:AISA</v>
    <v>143</v>
  </rv>
  <rv s="1">
    <v>1</v>
    <v>XIDX:AISA</v>
    <v>Daily</v>
    <v>40176</v>
    <v>40176</v>
    <v>0</v>
    <v>1</v>
    <v>633976416000000000,639284097690106512,0</v>
    <v>0</v>
    <v>bkfam7</v>
    <v>XIDX:AISA</v>
    <v>144</v>
  </rv>
  <rv s="1">
    <v>1</v>
    <v>XIDX:AISA</v>
    <v>Daily</v>
    <v>40542</v>
    <v>40542</v>
    <v>0</v>
    <v>1</v>
    <v>634292640000000000,639284097690576516,0</v>
    <v>0</v>
    <v>bkfam7</v>
    <v>XIDX:AISA</v>
    <v>145</v>
  </rv>
  <rv s="1">
    <v>1</v>
    <v>XIDX:AISA</v>
    <v>Daily</v>
    <v>41638</v>
    <v>41638</v>
    <v>0</v>
    <v>1</v>
    <v>635239584000000000,639284097686496515,0</v>
    <v>0</v>
    <v>bkfam7</v>
    <v>XIDX:AISA</v>
    <v>146</v>
  </rv>
  <rv s="1">
    <v>1</v>
    <v>XIDX:AISA</v>
    <v>Daily</v>
    <v>42003</v>
    <v>42003</v>
    <v>0</v>
    <v>1</v>
    <v>635554944000000000,639284097686976515,0</v>
    <v>0</v>
    <v>bkfam7</v>
    <v>XIDX:AISA</v>
    <v>147</v>
  </rv>
  <rv s="1">
    <v>1</v>
    <v>XIDX:AISA</v>
    <v>Daily</v>
    <v>43098</v>
    <v>43098</v>
    <v>0</v>
    <v>1</v>
    <v>636501024000000000,639284097687454890,0</v>
    <v>0</v>
    <v>bkfam7</v>
    <v>XIDX:AISA</v>
    <v>148</v>
  </rv>
  <rv s="1">
    <v>1</v>
    <v>XIDX:AISA</v>
    <v>Daily</v>
    <v>43829</v>
    <v>43829</v>
    <v>0</v>
    <v>1</v>
    <v>637132608000000000,639284097687936517,0</v>
    <v>0</v>
    <v>bkfam7</v>
    <v>XIDX:AISA</v>
    <v>33</v>
  </rv>
  <rv s="1">
    <v>1</v>
    <v>XIDX:AISA</v>
    <v>Daily</v>
    <v>44925</v>
    <v>44925</v>
    <v>0</v>
    <v>1</v>
    <v>638079552000000000,639284097688406516,0</v>
    <v>0</v>
    <v>bkfam7</v>
    <v>XIDX:AISA</v>
    <v>149</v>
  </rv>
  <rv s="1">
    <v>1</v>
    <v>XIDX:AISA</v>
    <v>Daily</v>
    <v>46021</v>
    <v>46021</v>
    <v>0</v>
    <v>1</v>
    <v>639026496000000000,639284097688876517,0</v>
    <v>0</v>
    <v>bkfam7</v>
    <v>XIDX:AISA</v>
    <v>150</v>
  </rv>
  <rv s="1">
    <v>1</v>
    <v>XIDX:AISA</v>
    <v>Daily</v>
    <v>46111</v>
    <v>46111</v>
    <v>0</v>
    <v>1</v>
    <v>639104256000000000,639284097689356522,0</v>
    <v>0</v>
    <v>bkfam7</v>
    <v>XIDX:AISA</v>
    <v>151</v>
  </rv>
  <rv s="1">
    <v>1</v>
    <v>XIDX:ALDO</v>
    <v>Daily</v>
    <v>40907</v>
    <v>40907</v>
    <v>0</v>
    <v>1</v>
    <v>634608000000000000,639284097605433241,0</v>
    <v>0</v>
    <v>bkfd5r</v>
    <v>XIDX:ALDO</v>
    <v>152</v>
  </rv>
  <rv s="1">
    <v>1</v>
    <v>XIDX:ALDO</v>
    <v>Daily</v>
    <v>41271</v>
    <v>41271</v>
    <v>0</v>
    <v>1</v>
    <v>634922496000000000,639284097605903247,0</v>
    <v>0</v>
    <v>bkfd5r</v>
    <v>XIDX:ALDO</v>
    <v>153</v>
  </rv>
  <rv s="1">
    <v>1</v>
    <v>XIDX:ALDO</v>
    <v>Daily</v>
    <v>41638</v>
    <v>41638</v>
    <v>0</v>
    <v>1</v>
    <v>635239584000000000,639284097606383236,0</v>
    <v>0</v>
    <v>bkfd5r</v>
    <v>XIDX:ALDO</v>
    <v>24</v>
  </rv>
  <rv s="1">
    <v>1</v>
    <v>XIDX:ALDO</v>
    <v>Daily</v>
    <v>42003</v>
    <v>42003</v>
    <v>0</v>
    <v>1</v>
    <v>635554944000000000,639284097606857811,0</v>
    <v>0</v>
    <v>bkfd5r</v>
    <v>XIDX:ALDO</v>
    <v>154</v>
  </rv>
  <rv s="1">
    <v>1</v>
    <v>XIDX:ALDO</v>
    <v>Daily</v>
    <v>42368</v>
    <v>42368</v>
    <v>0</v>
    <v>1</v>
    <v>635870304000000000,639284097602319115,0</v>
    <v>0</v>
    <v>bkfd5r</v>
    <v>XIDX:ALDO</v>
    <v>154</v>
  </rv>
  <rv s="1">
    <v>1</v>
    <v>XIDX:ALDO</v>
    <v>Daily</v>
    <v>43462</v>
    <v>43462</v>
    <v>0</v>
    <v>1</v>
    <v>636815520000000000,639284097603273254,0</v>
    <v>0</v>
    <v>bkfd5r</v>
    <v>XIDX:ALDO</v>
    <v>155</v>
  </rv>
  <rv s="1">
    <v>1</v>
    <v>XIDX:ALDO</v>
    <v>Daily</v>
    <v>43829</v>
    <v>43829</v>
    <v>0</v>
    <v>1</v>
    <v>637132608000000000,639284097603799109,0</v>
    <v>0</v>
    <v>bkfd5r</v>
    <v>XIDX:ALDO</v>
    <v>156</v>
  </rv>
  <rv s="1">
    <v>1</v>
    <v>XIDX:ALDO</v>
    <v>Daily</v>
    <v>44195</v>
    <v>44195</v>
    <v>0</v>
    <v>1</v>
    <v>637448832000000000,639284097604283265,0</v>
    <v>0</v>
    <v>bkfd5r</v>
    <v>XIDX:ALDO</v>
    <v>157</v>
  </rv>
  <rv s="1">
    <v>1</v>
    <v>XIDX:ALDO</v>
    <v>Daily</v>
    <v>44560</v>
    <v>44560</v>
    <v>0</v>
    <v>1</v>
    <v>637764192000000000,639284097604757828,0</v>
    <v>0</v>
    <v>bkfd5r</v>
    <v>XIDX:ALDO</v>
    <v>158</v>
  </rv>
  <rv s="1">
    <v>1</v>
    <v>XIDX:ALDO</v>
    <v>Daily</v>
    <v>45289</v>
    <v>45289</v>
    <v>0</v>
    <v>1</v>
    <v>638394048000000000,639284097605233243,0</v>
    <v>0</v>
    <v>bkfd5r</v>
    <v>XIDX:ALDO</v>
    <v>159</v>
  </rv>
  <rv s="1">
    <v>1</v>
    <v>XIDX:ALDO</v>
    <v>Daily</v>
    <v>46021</v>
    <v>46021</v>
    <v>0</v>
    <v>1</v>
    <v>639026496000000000,639284097605703245,0</v>
    <v>0</v>
    <v>bkfd5r</v>
    <v>XIDX:ALDO</v>
    <v>15</v>
  </rv>
  <rv s="1">
    <v>1</v>
    <v>XIDX:ALDO</v>
    <v>Daily</v>
    <v>46203</v>
    <v>46203</v>
    <v>0</v>
    <v>1</v>
    <v>639183744000000000,639284097606177792,0</v>
    <v>0</v>
    <v>bkfd5r</v>
    <v>XIDX:ALDO</v>
    <v>160</v>
  </rv>
  <rv s="1">
    <v>1</v>
    <v>XIDX:ALDO</v>
    <v>Daily</v>
    <v>44925</v>
    <v>44925</v>
    <v>0</v>
    <v>1</v>
    <v>638079552000000000,639284097687748575,0</v>
    <v>0</v>
    <v>bkfd5r</v>
    <v>XIDX:ALDO</v>
    <v>161</v>
  </rv>
  <rv s="1">
    <v>1</v>
    <v>XIDX:ALDO</v>
    <v>Daily</v>
    <v>45656</v>
    <v>45656</v>
    <v>0</v>
    <v>1</v>
    <v>638711136000000000,639284097688232841,0</v>
    <v>0</v>
    <v>bkfd5r</v>
    <v>XIDX:ALDO</v>
    <v>162</v>
  </rv>
  <rv s="1">
    <v>1</v>
    <v>XIDX:ALDO</v>
    <v>Daily</v>
    <v>46111</v>
    <v>46111</v>
    <v>0</v>
    <v>1</v>
    <v>639104256000000000,639284097688718567,0</v>
    <v>0</v>
    <v>bkfd5r</v>
    <v>XIDX:ALDO</v>
    <v>163</v>
  </rv>
  <rv s="1">
    <v>1</v>
    <v>XIDX:ARNA</v>
    <v>Daily</v>
    <v>40176</v>
    <v>40176</v>
    <v>0</v>
    <v>1</v>
    <v>633976416000000000,639284097594894445,0</v>
    <v>0</v>
    <v>bkfffr</v>
    <v>XIDX:ARNA</v>
    <v>164</v>
  </rv>
  <rv s="1">
    <v>1</v>
    <v>XIDX:ARNA</v>
    <v>Daily</v>
    <v>41271</v>
    <v>41271</v>
    <v>0</v>
    <v>1</v>
    <v>634922496000000000,639284097595654404,0</v>
    <v>0</v>
    <v>bkfffr</v>
    <v>XIDX:ARNA</v>
    <v>165</v>
  </rv>
  <rv s="1">
    <v>1</v>
    <v>XIDX:ARNA</v>
    <v>Daily</v>
    <v>42003</v>
    <v>42003</v>
    <v>0</v>
    <v>1</v>
    <v>635554944000000000,639284097596124419,0</v>
    <v>0</v>
    <v>bkfffr</v>
    <v>XIDX:ARNA</v>
    <v>166</v>
  </rv>
  <rv s="1">
    <v>1</v>
    <v>XIDX:ARNA</v>
    <v>Daily</v>
    <v>43098</v>
    <v>43098</v>
    <v>0</v>
    <v>1</v>
    <v>636501024000000000,639284097596607482,0</v>
    <v>0</v>
    <v>bkfffr</v>
    <v>XIDX:ARNA</v>
    <v>167</v>
  </rv>
  <rv s="1">
    <v>1</v>
    <v>XIDX:ARNA</v>
    <v>Daily</v>
    <v>44195</v>
    <v>44195</v>
    <v>0</v>
    <v>1</v>
    <v>637448832000000000,639284097597084424,0</v>
    <v>0</v>
    <v>bkfffr</v>
    <v>XIDX:ARNA</v>
    <v>168</v>
  </rv>
  <rv s="1">
    <v>1</v>
    <v>XIDX:ARNA</v>
    <v>Daily</v>
    <v>44925</v>
    <v>44925</v>
    <v>0</v>
    <v>1</v>
    <v>638079552000000000,639284097597564430,0</v>
    <v>0</v>
    <v>bkfffr</v>
    <v>XIDX:ARNA</v>
    <v>169</v>
  </rv>
  <rv s="1">
    <v>1</v>
    <v>XIDX:ARNA</v>
    <v>Daily</v>
    <v>46021</v>
    <v>46021</v>
    <v>0</v>
    <v>1</v>
    <v>639026496000000000,639284097598048451,0</v>
    <v>0</v>
    <v>bkfffr</v>
    <v>XIDX:ARNA</v>
    <v>170</v>
  </rv>
  <rv s="1">
    <v>1</v>
    <v>XIDX:ARNA</v>
    <v>Daily</v>
    <v>46111</v>
    <v>46111</v>
    <v>0</v>
    <v>1</v>
    <v>639104256000000000,639284097593467441,0</v>
    <v>0</v>
    <v>bkfffr</v>
    <v>XIDX:ARNA</v>
    <v>171</v>
  </rv>
  <rv s="1">
    <v>1</v>
    <v>XIDX:ARNA</v>
    <v>Daily</v>
    <v>40907</v>
    <v>40907</v>
    <v>0</v>
    <v>1</v>
    <v>634608000000000000,639284097654588323,0</v>
    <v>0</v>
    <v>bkfffr</v>
    <v>XIDX:ARNA</v>
    <v>172</v>
  </rv>
  <rv s="1">
    <v>1</v>
    <v>XIDX:ARNA</v>
    <v>Daily</v>
    <v>42368</v>
    <v>42368</v>
    <v>0</v>
    <v>1</v>
    <v>635870304000000000,639284097655057901,0</v>
    <v>0</v>
    <v>bkfffr</v>
    <v>XIDX:ARNA</v>
    <v>158</v>
  </rv>
  <rv s="1">
    <v>1</v>
    <v>XIDX:ARNA</v>
    <v>Daily</v>
    <v>43462</v>
    <v>43462</v>
    <v>0</v>
    <v>1</v>
    <v>636815520000000000,639284097655534864,0</v>
    <v>0</v>
    <v>bkfffr</v>
    <v>XIDX:ARNA</v>
    <v>173</v>
  </rv>
  <rv s="1">
    <v>1</v>
    <v>XIDX:ARNA</v>
    <v>Daily</v>
    <v>44560</v>
    <v>44560</v>
    <v>0</v>
    <v>1</v>
    <v>637764192000000000,639284097656007879,0</v>
    <v>0</v>
    <v>bkfffr</v>
    <v>XIDX:ARNA</v>
    <v>15</v>
  </rv>
  <rv s="1">
    <v>1</v>
    <v>XIDX:ARNA</v>
    <v>Daily</v>
    <v>45656</v>
    <v>45656</v>
    <v>0</v>
    <v>1</v>
    <v>638711136000000000,639284097656494869,0</v>
    <v>0</v>
    <v>bkfffr</v>
    <v>XIDX:ARNA</v>
    <v>7</v>
  </rv>
  <rv s="1">
    <v>1</v>
    <v>XIDX:ARNA</v>
    <v>Daily</v>
    <v>46203</v>
    <v>46203</v>
    <v>0</v>
    <v>1</v>
    <v>639183744000000000,639284097656964864,0</v>
    <v>0</v>
    <v>bkfffr</v>
    <v>XIDX:ARNA</v>
    <v>21</v>
  </rv>
  <rv s="1">
    <v>1</v>
    <v>XIDX:ARNA</v>
    <v>Daily</v>
    <v>39812</v>
    <v>39812</v>
    <v>0</v>
    <v>1</v>
    <v>633661920000000000,639284097679425015,0</v>
    <v>0</v>
    <v>bkfffr</v>
    <v>XIDX:ARNA</v>
    <v>174</v>
  </rv>
  <rv s="1">
    <v>1</v>
    <v>XIDX:ARNA</v>
    <v>Daily</v>
    <v>40542</v>
    <v>40542</v>
    <v>0</v>
    <v>1</v>
    <v>634292640000000000,639284097679905024,0</v>
    <v>0</v>
    <v>bkfffr</v>
    <v>XIDX:ARNA</v>
    <v>175</v>
  </rv>
  <rv s="1">
    <v>1</v>
    <v>XIDX:ARNA</v>
    <v>Daily</v>
    <v>41638</v>
    <v>41638</v>
    <v>0</v>
    <v>1</v>
    <v>635239584000000000,639284097680378662,0</v>
    <v>0</v>
    <v>bkfffr</v>
    <v>XIDX:ARNA</v>
    <v>176</v>
  </rv>
  <rv s="1">
    <v>1</v>
    <v>XIDX:ARNA</v>
    <v>Daily</v>
    <v>42734</v>
    <v>42734</v>
    <v>0</v>
    <v>1</v>
    <v>636186528000000000,639284097680847633,0</v>
    <v>0</v>
    <v>bkfffr</v>
    <v>XIDX:ARNA</v>
    <v>116</v>
  </rv>
  <rv s="1">
    <v>1</v>
    <v>XIDX:ARNA</v>
    <v>Daily</v>
    <v>43829</v>
    <v>43829</v>
    <v>0</v>
    <v>1</v>
    <v>637132608000000000,639284097681325025,0</v>
    <v>0</v>
    <v>bkfffr</v>
    <v>XIDX:ARNA</v>
    <v>177</v>
  </rv>
  <rv s="1">
    <v>1</v>
    <v>XIDX:ARNA</v>
    <v>Daily</v>
    <v>45289</v>
    <v>45289</v>
    <v>0</v>
    <v>1</v>
    <v>638394048000000000,639284097681798681,0</v>
    <v>0</v>
    <v>bkfffr</v>
    <v>XIDX:ARNA</v>
    <v>178</v>
  </rv>
  <rv s="1">
    <v>1</v>
    <v>XIDX:WBSA</v>
    <v>Daily</v>
    <v>46203</v>
    <v>46203</v>
    <v>0</v>
    <v>1</v>
    <v>639183744000000000,639284097618555683,0</v>
    <v>0</v>
    <v>ck7scw</v>
    <v>XIDX:WBSA</v>
    <v>179</v>
  </rv>
  <rv s="1">
    <v>1</v>
    <v>XIDX:ARGO</v>
    <v>Daily</v>
    <v>44195</v>
    <v>44195</v>
    <v>0</v>
    <v>1</v>
    <v>637448832000000000,639284097594369271,0</v>
    <v>0</v>
    <v>bkff77</v>
    <v>XIDX:ARGO</v>
    <v>180</v>
  </rv>
  <rv s="1">
    <v>1</v>
    <v>XIDX:ARGO</v>
    <v>Daily</v>
    <v>45289</v>
    <v>45289</v>
    <v>0</v>
    <v>1</v>
    <v>638394048000000000,639284097594849269,0</v>
    <v>0</v>
    <v>bkff77</v>
    <v>XIDX:ARGO</v>
    <v>181</v>
  </rv>
  <rv s="1">
    <v>1</v>
    <v>XIDX:ARGO</v>
    <v>Daily</v>
    <v>46111</v>
    <v>46111</v>
    <v>0</v>
    <v>1</v>
    <v>639104256000000000,639284097595328102,0</v>
    <v>0</v>
    <v>bkff77</v>
    <v>XIDX:ARGO</v>
    <v>182</v>
  </rv>
  <rv s="1">
    <v>1</v>
    <v>XIDX:ARGO</v>
    <v>Daily</v>
    <v>44560</v>
    <v>44560</v>
    <v>0</v>
    <v>1</v>
    <v>637764192000000000,639284097656638794,0</v>
    <v>0</v>
    <v>bkff77</v>
    <v>XIDX:ARGO</v>
    <v>183</v>
  </rv>
  <rv s="1">
    <v>1</v>
    <v>XIDX:ARGO</v>
    <v>Daily</v>
    <v>45656</v>
    <v>45656</v>
    <v>0</v>
    <v>1</v>
    <v>638711136000000000,639284097657118378,0</v>
    <v>0</v>
    <v>bkff77</v>
    <v>XIDX:ARGO</v>
    <v>113</v>
  </rv>
  <rv s="1">
    <v>1</v>
    <v>XIDX:ARGO</v>
    <v>Daily</v>
    <v>46203</v>
    <v>46203</v>
    <v>0</v>
    <v>1</v>
    <v>639183744000000000,639284097657599753,0</v>
    <v>0</v>
    <v>bkff77</v>
    <v>XIDX:ARGO</v>
    <v>2</v>
  </rv>
  <rv s="1">
    <v>1</v>
    <v>XIDX:ARGO</v>
    <v>Daily</v>
    <v>43829</v>
    <v>43829</v>
    <v>0</v>
    <v>1</v>
    <v>637132608000000000,639284097678008505,0</v>
    <v>0</v>
    <v>bkff77</v>
    <v>XIDX:ARGO</v>
    <v>33</v>
  </rv>
  <rv s="1">
    <v>1</v>
    <v>XIDX:ARGO</v>
    <v>Daily</v>
    <v>44925</v>
    <v>44925</v>
    <v>0</v>
    <v>1</v>
    <v>638079552000000000,639284097678478600,0</v>
    <v>0</v>
    <v>bkff77</v>
    <v>XIDX:ARGO</v>
    <v>184</v>
  </rv>
  <rv s="1">
    <v>1</v>
    <v>XIDX:ARGO</v>
    <v>Daily</v>
    <v>46021</v>
    <v>46021</v>
    <v>0</v>
    <v>1</v>
    <v>639026496000000000,639284097678949850,0</v>
    <v>0</v>
    <v>bkff77</v>
    <v>XIDX:ARGO</v>
    <v>169</v>
  </rv>
  <rv s="1">
    <v>1</v>
    <v>XIDX:OBAT</v>
    <v>Daily</v>
    <v>46021</v>
    <v>46021</v>
    <v>0</v>
    <v>1</v>
    <v>639026496000000000,639284097622404975,0</v>
    <v>0</v>
    <v>cflf77</v>
    <v>XIDX:OBAT</v>
    <v>106</v>
  </rv>
  <rv s="1">
    <v>1</v>
    <v>XIDX:OBAT</v>
    <v>Daily</v>
    <v>46111</v>
    <v>46111</v>
    <v>0</v>
    <v>1</v>
    <v>639104256000000000,639284097670451502,0</v>
    <v>0</v>
    <v>cflf77</v>
    <v>XIDX:OBAT</v>
    <v>185</v>
  </rv>
  <rv s="1">
    <v>1</v>
    <v>XIDX:OBAT</v>
    <v>Daily</v>
    <v>46203</v>
    <v>46203</v>
    <v>0</v>
    <v>1</v>
    <v>639183744000000000,639284097699242124,0</v>
    <v>0</v>
    <v>cflf77</v>
    <v>XIDX:OBAT</v>
    <v>186</v>
  </rv>
  <rv s="1">
    <v>1</v>
    <v>XIDX:BTEL</v>
    <v>Daily</v>
    <v>40176</v>
    <v>40176</v>
    <v>0</v>
    <v>1</v>
    <v>633976416000000000,639284097611325778,0</v>
    <v>0</v>
    <v>bn92cw</v>
    <v>XIDX:BTEL</v>
    <v>187</v>
  </rv>
  <rv s="1">
    <v>1</v>
    <v>XIDX:BTEL</v>
    <v>Daily</v>
    <v>41271</v>
    <v>41271</v>
    <v>0</v>
    <v>1</v>
    <v>634922496000000000,639284097611795779,0</v>
    <v>0</v>
    <v>bn92cw</v>
    <v>XIDX:BTEL</v>
    <v>85</v>
  </rv>
  <rv s="1">
    <v>1</v>
    <v>XIDX:BTEL</v>
    <v>Daily</v>
    <v>43829</v>
    <v>43829</v>
    <v>0</v>
    <v>1</v>
    <v>637132608000000000,639284097613240861,0</v>
    <v>0</v>
    <v>bn92cw</v>
    <v>XIDX:BTEL</v>
    <v>33</v>
  </rv>
  <rv s="1">
    <v>1</v>
    <v>XIDX:BTEL</v>
    <v>Daily</v>
    <v>44560</v>
    <v>44560</v>
    <v>0</v>
    <v>1</v>
    <v>637764192000000000,639284097613720868,0</v>
    <v>0</v>
    <v>bn92cw</v>
    <v>XIDX:BTEL</v>
    <v>33</v>
  </rv>
  <rv s="1">
    <v>1</v>
    <v>XIDX:BTEL</v>
    <v>Daily</v>
    <v>45289</v>
    <v>45289</v>
    <v>0</v>
    <v>1</v>
    <v>638394048000000000,639284097614216625,0</v>
    <v>0</v>
    <v>bn92cw</v>
    <v>XIDX:BTEL</v>
    <v>33</v>
  </rv>
  <rv s="1">
    <v>1</v>
    <v>XIDX:BTEL</v>
    <v>Daily</v>
    <v>46203</v>
    <v>46203</v>
    <v>0</v>
    <v>1</v>
    <v>639183744000000000,639284097614695732,0</v>
    <v>0</v>
    <v>bn92cw</v>
    <v>XIDX:BTEL</v>
    <v>33</v>
  </rv>
  <rv s="1">
    <v>1</v>
    <v>XIDX:BTEL</v>
    <v>Daily</v>
    <v>46111</v>
    <v>46111</v>
    <v>0</v>
    <v>1</v>
    <v>639104256000000000,639284097615166610,0</v>
    <v>0</v>
    <v>bn92cw</v>
    <v>XIDX:BTEL</v>
    <v>33</v>
  </rv>
  <rv s="1">
    <v>1</v>
    <v>XIDX:BTEL</v>
    <v>Daily</v>
    <v>39812</v>
    <v>39812</v>
    <v>0</v>
    <v>1</v>
    <v>633661920000000000,639284097687444866,0</v>
    <v>0</v>
    <v>bn92cw</v>
    <v>XIDX:BTEL</v>
    <v>188</v>
  </rv>
  <rv s="1">
    <v>1</v>
    <v>XIDX:BTEL</v>
    <v>Daily</v>
    <v>40542</v>
    <v>40542</v>
    <v>0</v>
    <v>1</v>
    <v>634292640000000000,639284097687915849,0</v>
    <v>0</v>
    <v>bn92cw</v>
    <v>XIDX:BTEL</v>
    <v>153</v>
  </rv>
  <rv s="1">
    <v>1</v>
    <v>XIDX:BTEL</v>
    <v>Daily</v>
    <v>40907</v>
    <v>40907</v>
    <v>0</v>
    <v>1</v>
    <v>634608000000000000,639284097688410225,0</v>
    <v>0</v>
    <v>bn92cw</v>
    <v>XIDX:BTEL</v>
    <v>90</v>
  </rv>
  <rv s="1">
    <v>1</v>
    <v>XIDX:BTEL</v>
    <v>Daily</v>
    <v>42368</v>
    <v>42368</v>
    <v>0</v>
    <v>1</v>
    <v>635870304000000000,639284097689364843,0</v>
    <v>0</v>
    <v>bn92cw</v>
    <v>XIDX:BTEL</v>
    <v>85</v>
  </rv>
  <rv s="1">
    <v>1</v>
    <v>XIDX:BTEL</v>
    <v>Daily</v>
    <v>43098</v>
    <v>43098</v>
    <v>0</v>
    <v>1</v>
    <v>636501024000000000,639284097689834837,0</v>
    <v>0</v>
    <v>bn92cw</v>
    <v>XIDX:BTEL</v>
    <v>85</v>
  </rv>
  <rv s="1">
    <v>1</v>
    <v>XIDX:BTEL</v>
    <v>Daily</v>
    <v>44195</v>
    <v>44195</v>
    <v>0</v>
    <v>1</v>
    <v>637448832000000000,639284097690785813,0</v>
    <v>0</v>
    <v>bn92cw</v>
    <v>XIDX:BTEL</v>
    <v>33</v>
  </rv>
  <rv s="1">
    <v>1</v>
    <v>XIDX:BTEL</v>
    <v>Daily</v>
    <v>44925</v>
    <v>44925</v>
    <v>0</v>
    <v>1</v>
    <v>638079552000000000,639284097691260207,0</v>
    <v>0</v>
    <v>bn92cw</v>
    <v>XIDX:BTEL</v>
    <v>33</v>
  </rv>
  <rv s="1">
    <v>1</v>
    <v>XIDX:BTEL</v>
    <v>Daily</v>
    <v>45656</v>
    <v>45656</v>
    <v>0</v>
    <v>1</v>
    <v>638711136000000000,639284097687730239,0</v>
    <v>0</v>
    <v>bn92cw</v>
    <v>XIDX:BTEL</v>
    <v>33</v>
  </rv>
  <rv s="1">
    <v>1</v>
    <v>XIDX:APLN</v>
    <v>Daily</v>
    <v>40542</v>
    <v>40542</v>
    <v>0</v>
    <v>1</v>
    <v>634292640000000000,639284097595800997,0</v>
    <v>0</v>
    <v>bkff4c</v>
    <v>XIDX:APLN</v>
    <v>189</v>
  </rv>
  <rv s="1">
    <v>1</v>
    <v>XIDX:APLN</v>
    <v>Daily</v>
    <v>41271</v>
    <v>41271</v>
    <v>0</v>
    <v>1</v>
    <v>634922496000000000,639284097596285969,0</v>
    <v>0</v>
    <v>bkff4c</v>
    <v>XIDX:APLN</v>
    <v>190</v>
  </rv>
  <rv s="1">
    <v>1</v>
    <v>XIDX:APLN</v>
    <v>Daily</v>
    <v>42368</v>
    <v>42368</v>
    <v>0</v>
    <v>1</v>
    <v>635870304000000000,639284097596766776,0</v>
    <v>0</v>
    <v>bkff4c</v>
    <v>XIDX:APLN</v>
    <v>191</v>
  </rv>
  <rv s="1">
    <v>1</v>
    <v>XIDX:APLN</v>
    <v>Daily</v>
    <v>43098</v>
    <v>43098</v>
    <v>0</v>
    <v>1</v>
    <v>636501024000000000,639284097597246783,0</v>
    <v>0</v>
    <v>bkff4c</v>
    <v>XIDX:APLN</v>
    <v>192</v>
  </rv>
  <rv s="1">
    <v>1</v>
    <v>XIDX:APLN</v>
    <v>Daily</v>
    <v>44195</v>
    <v>44195</v>
    <v>0</v>
    <v>1</v>
    <v>637448832000000000,639284097597725951,0</v>
    <v>0</v>
    <v>bkff4c</v>
    <v>XIDX:APLN</v>
    <v>193</v>
  </rv>
  <rv s="1">
    <v>1</v>
    <v>XIDX:APLN</v>
    <v>Daily</v>
    <v>45289</v>
    <v>45289</v>
    <v>0</v>
    <v>1</v>
    <v>638394048000000000,639284097593471000,0</v>
    <v>0</v>
    <v>bkff4c</v>
    <v>XIDX:APLN</v>
    <v>194</v>
  </rv>
  <rv s="1">
    <v>1</v>
    <v>XIDX:APLN</v>
    <v>Daily</v>
    <v>46021</v>
    <v>46021</v>
    <v>0</v>
    <v>1</v>
    <v>639026496000000000,639284097593955997,0</v>
    <v>0</v>
    <v>bkff4c</v>
    <v>XIDX:APLN</v>
    <v>136</v>
  </rv>
  <rv s="1">
    <v>1</v>
    <v>XIDX:APLN</v>
    <v>Daily</v>
    <v>46111</v>
    <v>46111</v>
    <v>0</v>
    <v>1</v>
    <v>639104256000000000,639284097594425995,0</v>
    <v>0</v>
    <v>bkff4c</v>
    <v>XIDX:APLN</v>
    <v>195</v>
  </rv>
  <rv s="1">
    <v>1</v>
    <v>XIDX:APLN</v>
    <v>Daily</v>
    <v>40907</v>
    <v>40907</v>
    <v>0</v>
    <v>1</v>
    <v>634608000000000000,639284097653970532,0</v>
    <v>0</v>
    <v>bkff4c</v>
    <v>XIDX:APLN</v>
    <v>185</v>
  </rv>
  <rv s="1">
    <v>1</v>
    <v>XIDX:APLN</v>
    <v>Daily</v>
    <v>41638</v>
    <v>41638</v>
    <v>0</v>
    <v>1</v>
    <v>635239584000000000,639284097654456178,0</v>
    <v>0</v>
    <v>bkff4c</v>
    <v>XIDX:APLN</v>
    <v>196</v>
  </rv>
  <rv s="1">
    <v>1</v>
    <v>XIDX:APLN</v>
    <v>Daily</v>
    <v>42734</v>
    <v>42734</v>
    <v>0</v>
    <v>1</v>
    <v>636186528000000000,639284097654940519,0</v>
    <v>0</v>
    <v>bkff4c</v>
    <v>XIDX:APLN</v>
    <v>192</v>
  </rv>
  <rv s="1">
    <v>1</v>
    <v>XIDX:APLN</v>
    <v>Daily</v>
    <v>43829</v>
    <v>43829</v>
    <v>0</v>
    <v>1</v>
    <v>637132608000000000,639284097655425269,0</v>
    <v>0</v>
    <v>bkff4c</v>
    <v>XIDX:APLN</v>
    <v>197</v>
  </rv>
  <rv s="1">
    <v>1</v>
    <v>XIDX:APLN</v>
    <v>Daily</v>
    <v>44560</v>
    <v>44560</v>
    <v>0</v>
    <v>1</v>
    <v>637764192000000000,639284097655896160,0</v>
    <v>0</v>
    <v>bkff4c</v>
    <v>XIDX:APLN</v>
    <v>198</v>
  </rv>
  <rv s="1">
    <v>1</v>
    <v>XIDX:APLN</v>
    <v>Daily</v>
    <v>45656</v>
    <v>45656</v>
    <v>0</v>
    <v>1</v>
    <v>638711136000000000,639284097656386157,0</v>
    <v>0</v>
    <v>bkff4c</v>
    <v>XIDX:APLN</v>
    <v>199</v>
  </rv>
  <rv s="1">
    <v>1</v>
    <v>XIDX:APLN</v>
    <v>Daily</v>
    <v>42003</v>
    <v>42003</v>
    <v>0</v>
    <v>1</v>
    <v>635554944000000000,639284097679430330,0</v>
    <v>0</v>
    <v>bkff4c</v>
    <v>XIDX:APLN</v>
    <v>155</v>
  </rv>
  <rv s="1">
    <v>1</v>
    <v>XIDX:APLN</v>
    <v>Daily</v>
    <v>43462</v>
    <v>43462</v>
    <v>0</v>
    <v>1</v>
    <v>636815520000000000,639284097679905920,0</v>
    <v>0</v>
    <v>bkff4c</v>
    <v>XIDX:APLN</v>
    <v>200</v>
  </rv>
  <rv s="1">
    <v>1</v>
    <v>XIDX:APLN</v>
    <v>Daily</v>
    <v>44925</v>
    <v>44925</v>
    <v>0</v>
    <v>1</v>
    <v>638079552000000000,639284097680384955,0</v>
    <v>0</v>
    <v>bkff4c</v>
    <v>XIDX:APLN</v>
    <v>201</v>
  </rv>
  <rv s="1">
    <v>1</v>
    <v>XIDX:APLN</v>
    <v>Daily</v>
    <v>46203</v>
    <v>46203</v>
    <v>0</v>
    <v>1</v>
    <v>639183744000000000,639284097680855910,0</v>
    <v>0</v>
    <v>bkff4c</v>
    <v>XIDX:APLN</v>
    <v>202</v>
  </rv>
  <rv s="1">
    <v>1</v>
    <v>XIDX:APLI</v>
    <v>Daily</v>
    <v>40542</v>
    <v>40542</v>
    <v>0</v>
    <v>1</v>
    <v>634292640000000000,639284097595419055,0</v>
    <v>0</v>
    <v>bkff1h</v>
    <v>XIDX:APLI</v>
    <v>203</v>
  </rv>
  <rv s="1">
    <v>1</v>
    <v>XIDX:APLI</v>
    <v>Daily</v>
    <v>40907</v>
    <v>40907</v>
    <v>0</v>
    <v>1</v>
    <v>634608000000000000,639284097595893154,0</v>
    <v>0</v>
    <v>bkff1h</v>
    <v>XIDX:APLI</v>
    <v>204</v>
  </rv>
  <rv s="1">
    <v>1</v>
    <v>XIDX:APLI</v>
    <v>Daily</v>
    <v>41638</v>
    <v>41638</v>
    <v>0</v>
    <v>1</v>
    <v>635239584000000000,639284097596373133,0</v>
    <v>0</v>
    <v>bkff1h</v>
    <v>XIDX:APLI</v>
    <v>205</v>
  </rv>
  <rv s="1">
    <v>1</v>
    <v>XIDX:APLI</v>
    <v>Daily</v>
    <v>42734</v>
    <v>42734</v>
    <v>0</v>
    <v>1</v>
    <v>636186528000000000,639284097596849063,0</v>
    <v>0</v>
    <v>bkff1h</v>
    <v>XIDX:APLI</v>
    <v>206</v>
  </rv>
  <rv s="1">
    <v>1</v>
    <v>XIDX:APLI</v>
    <v>Daily</v>
    <v>43829</v>
    <v>43829</v>
    <v>0</v>
    <v>1</v>
    <v>637132608000000000,639284097597323133,0</v>
    <v>0</v>
    <v>bkff1h</v>
    <v>XIDX:APLI</v>
    <v>207</v>
  </rv>
  <rv s="1">
    <v>1</v>
    <v>XIDX:APLI</v>
    <v>Daily</v>
    <v>44925</v>
    <v>44925</v>
    <v>0</v>
    <v>1</v>
    <v>638079552000000000,639284097597799068,0</v>
    <v>0</v>
    <v>bkff1h</v>
    <v>XIDX:APLI</v>
    <v>87</v>
  </rv>
  <rv s="1">
    <v>1</v>
    <v>XIDX:APLI</v>
    <v>Daily</v>
    <v>46021</v>
    <v>46021</v>
    <v>0</v>
    <v>1</v>
    <v>639026496000000000,639284097593477300,0</v>
    <v>0</v>
    <v>bkff1h</v>
    <v>XIDX:APLI</v>
    <v>208</v>
  </rv>
  <rv s="1">
    <v>1</v>
    <v>XIDX:APLI</v>
    <v>Daily</v>
    <v>46111</v>
    <v>46111</v>
    <v>0</v>
    <v>1</v>
    <v>639104256000000000,639284097593947321,0</v>
    <v>0</v>
    <v>bkff1h</v>
    <v>XIDX:APLI</v>
    <v>209</v>
  </rv>
  <rv s="1">
    <v>1</v>
    <v>XIDX:APLI</v>
    <v>Daily</v>
    <v>42003</v>
    <v>42003</v>
    <v>0</v>
    <v>1</v>
    <v>635554944000000000,639284097656857937,0</v>
    <v>0</v>
    <v>bkff1h</v>
    <v>XIDX:APLI</v>
    <v>210</v>
  </rv>
  <rv s="1">
    <v>1</v>
    <v>XIDX:APLI</v>
    <v>Daily</v>
    <v>43462</v>
    <v>43462</v>
    <v>0</v>
    <v>1</v>
    <v>636815520000000000,639284097657323449,0</v>
    <v>0</v>
    <v>bkff1h</v>
    <v>XIDX:APLI</v>
    <v>211</v>
  </rv>
  <rv s="1">
    <v>1</v>
    <v>XIDX:APLI</v>
    <v>Daily</v>
    <v>44560</v>
    <v>44560</v>
    <v>0</v>
    <v>1</v>
    <v>637764192000000000,639284097657809640,0</v>
    <v>0</v>
    <v>bkff1h</v>
    <v>XIDX:APLI</v>
    <v>212</v>
  </rv>
  <rv s="1">
    <v>1</v>
    <v>XIDX:APLI</v>
    <v>Daily</v>
    <v>45656</v>
    <v>45656</v>
    <v>0</v>
    <v>1</v>
    <v>638711136000000000,639284097658277941,0</v>
    <v>0</v>
    <v>bkff1h</v>
    <v>XIDX:APLI</v>
    <v>26</v>
  </rv>
  <rv s="1">
    <v>1</v>
    <v>XIDX:APLI</v>
    <v>Daily</v>
    <v>46203</v>
    <v>46203</v>
    <v>0</v>
    <v>1</v>
    <v>639183744000000000,639284097660973480,0</v>
    <v>0</v>
    <v>bkff1h</v>
    <v>XIDX:APLI</v>
    <v>213</v>
  </rv>
  <rv s="1">
    <v>1</v>
    <v>XIDX:APLI</v>
    <v>Daily</v>
    <v>40176</v>
    <v>40176</v>
    <v>0</v>
    <v>1</v>
    <v>633976416000000000,639284097681328157,0</v>
    <v>0</v>
    <v>bkff1h</v>
    <v>XIDX:APLI</v>
    <v>214</v>
  </rv>
  <rv s="1">
    <v>1</v>
    <v>XIDX:APLI</v>
    <v>Daily</v>
    <v>42368</v>
    <v>42368</v>
    <v>0</v>
    <v>1</v>
    <v>635870304000000000,639284097682268171,0</v>
    <v>0</v>
    <v>bkff1h</v>
    <v>XIDX:APLI</v>
    <v>205</v>
  </rv>
  <rv s="1">
    <v>1</v>
    <v>XIDX:APLI</v>
    <v>Daily</v>
    <v>43098</v>
    <v>43098</v>
    <v>0</v>
    <v>1</v>
    <v>636501024000000000,639284097678138133,0</v>
    <v>0</v>
    <v>bkff1h</v>
    <v>XIDX:APLI</v>
    <v>215</v>
  </rv>
  <rv s="1">
    <v>1</v>
    <v>XIDX:APLI</v>
    <v>Daily</v>
    <v>44195</v>
    <v>44195</v>
    <v>0</v>
    <v>1</v>
    <v>637448832000000000,639284097678623594,0</v>
    <v>0</v>
    <v>bkff1h</v>
    <v>XIDX:APLI</v>
    <v>216</v>
  </rv>
  <rv s="1">
    <v>1</v>
    <v>XIDX:APLI</v>
    <v>Daily</v>
    <v>45289</v>
    <v>45289</v>
    <v>0</v>
    <v>1</v>
    <v>638394048000000000,639284097679098139,0</v>
    <v>0</v>
    <v>bkff1h</v>
    <v>XIDX:APLI</v>
    <v>217</v>
  </rv>
  <rv s="1">
    <v>1</v>
    <v>XIDX:PJHB</v>
    <v>Daily</v>
    <v>46111</v>
    <v>46111</v>
    <v>0</v>
    <v>1</v>
    <v>639104256000000000,639284097647373521,0</v>
    <v>0</v>
    <v>cimaz2</v>
    <v>XIDX:PJHB</v>
    <v>218</v>
  </rv>
  <rv s="1">
    <v>1</v>
    <v>XIDX:PJHB</v>
    <v>Daily</v>
    <v>46021</v>
    <v>46021</v>
    <v>0</v>
    <v>1</v>
    <v>639026496000000000,639284097698377171,0</v>
    <v>0</v>
    <v>cimaz2</v>
    <v>XIDX:PJHB</v>
    <v>67</v>
  </rv>
  <rv s="1">
    <v>1</v>
    <v>XIDX:PJHB</v>
    <v>Daily</v>
    <v>46203</v>
    <v>46203</v>
    <v>0</v>
    <v>1</v>
    <v>639183744000000000,639284097696003382,0</v>
    <v>0</v>
    <v>cimaz2</v>
    <v>XIDX:PJHB</v>
    <v>219</v>
  </rv>
  <rv s="1">
    <v>1</v>
    <v>XIDX:APII</v>
    <v>Daily</v>
    <v>43829</v>
    <v>43829</v>
    <v>0</v>
    <v>1</v>
    <v>637132608000000000,639284097595373643,0</v>
    <v>0</v>
    <v>bkfexm</v>
    <v>XIDX:APII</v>
    <v>74</v>
  </rv>
  <rv s="1">
    <v>1</v>
    <v>XIDX:APII</v>
    <v>Daily</v>
    <v>44560</v>
    <v>44560</v>
    <v>0</v>
    <v>1</v>
    <v>637764192000000000,639284097595843643,0</v>
    <v>0</v>
    <v>bkfexm</v>
    <v>XIDX:APII</v>
    <v>220</v>
  </rv>
  <rv s="1">
    <v>1</v>
    <v>XIDX:APII</v>
    <v>Daily</v>
    <v>44925</v>
    <v>44925</v>
    <v>0</v>
    <v>1</v>
    <v>638079552000000000,639284097596323640,0</v>
    <v>0</v>
    <v>bkfexm</v>
    <v>XIDX:APII</v>
    <v>221</v>
  </rv>
  <rv s="1">
    <v>1</v>
    <v>XIDX:APII</v>
    <v>Daily</v>
    <v>45289</v>
    <v>45289</v>
    <v>0</v>
    <v>1</v>
    <v>638394048000000000,639284097596793644,0</v>
    <v>0</v>
    <v>bkfexm</v>
    <v>XIDX:APII</v>
    <v>222</v>
  </rv>
  <rv s="1">
    <v>1</v>
    <v>XIDX:APII</v>
    <v>Daily</v>
    <v>45656</v>
    <v>45656</v>
    <v>0</v>
    <v>1</v>
    <v>638711136000000000,639284097597267059,0</v>
    <v>0</v>
    <v>bkfexm</v>
    <v>XIDX:APII</v>
    <v>33</v>
  </rv>
  <rv s="1">
    <v>1</v>
    <v>XIDX:APII</v>
    <v>Daily</v>
    <v>46021</v>
    <v>46021</v>
    <v>0</v>
    <v>1</v>
    <v>639026496000000000,639284097597743629,0</v>
    <v>0</v>
    <v>bkfexm</v>
    <v>XIDX:APII</v>
    <v>212</v>
  </rv>
  <rv s="1">
    <v>1</v>
    <v>XIDX:APII</v>
    <v>Daily</v>
    <v>46203</v>
    <v>46203</v>
    <v>0</v>
    <v>1</v>
    <v>639183744000000000,639284097593483667,0</v>
    <v>0</v>
    <v>bkfexm</v>
    <v>XIDX:APII</v>
    <v>223</v>
  </rv>
  <rv s="1">
    <v>1</v>
    <v>XIDX:APII</v>
    <v>Daily</v>
    <v>46111</v>
    <v>46111</v>
    <v>0</v>
    <v>1</v>
    <v>639104256000000000,639284097593967045,0</v>
    <v>0</v>
    <v>bkfexm</v>
    <v>XIDX:APII</v>
    <v>224</v>
  </rv>
  <rv s="1">
    <v>1</v>
    <v>XIDX:APII</v>
    <v>Daily</v>
    <v>41638</v>
    <v>41638</v>
    <v>0</v>
    <v>1</v>
    <v>635239584000000000,639284097680047108,0</v>
    <v>0</v>
    <v>bkfexm</v>
    <v>XIDX:APII</v>
    <v>225</v>
  </rv>
  <rv s="1">
    <v>1</v>
    <v>XIDX:APII</v>
    <v>Daily</v>
    <v>42734</v>
    <v>42734</v>
    <v>0</v>
    <v>1</v>
    <v>636186528000000000,639284097680994516,0</v>
    <v>0</v>
    <v>bkfexm</v>
    <v>XIDX:APII</v>
    <v>226</v>
  </rv>
  <rv s="1">
    <v>1</v>
    <v>XIDX:APII</v>
    <v>Daily</v>
    <v>43462</v>
    <v>43462</v>
    <v>0</v>
    <v>1</v>
    <v>636815520000000000,639284097681467112,0</v>
    <v>0</v>
    <v>bkfexm</v>
    <v>XIDX:APII</v>
    <v>227</v>
  </rv>
  <rv s="1">
    <v>1</v>
    <v>XIDX:APII</v>
    <v>Daily</v>
    <v>44195</v>
    <v>44195</v>
    <v>0</v>
    <v>1</v>
    <v>637448832000000000,639284097681944483,0</v>
    <v>0</v>
    <v>bkfexm</v>
    <v>XIDX:APII</v>
    <v>201</v>
  </rv>
  <rv s="1">
    <v>1</v>
    <v>XIDX:BLOG</v>
    <v>Daily</v>
    <v>46021</v>
    <v>46021</v>
    <v>0</v>
    <v>1</v>
    <v>639026496000000000,639284097619490483,0</v>
    <v>0</v>
    <v>chc7m7</v>
    <v>XIDX:BLOG</v>
    <v>228</v>
  </rv>
  <rv s="1">
    <v>1</v>
    <v>XIDX:BLOG</v>
    <v>Daily</v>
    <v>46203</v>
    <v>46203</v>
    <v>0</v>
    <v>1</v>
    <v>639183744000000000,639284097645684936,0</v>
    <v>0</v>
    <v>chc7m7</v>
    <v>XIDX:BLOG</v>
    <v>229</v>
  </rv>
  <rv s="1">
    <v>1</v>
    <v>XIDX:BLOG</v>
    <v>Daily</v>
    <v>46111</v>
    <v>46111</v>
    <v>0</v>
    <v>1</v>
    <v>639104256000000000,639284097669691487,0</v>
    <v>0</v>
    <v>chc7m7</v>
    <v>XIDX:BLOG</v>
    <v>230</v>
  </rv>
  <rv s="1">
    <v>1</v>
    <v>XIDX:ANTM</v>
    <v>Daily</v>
    <v>39812</v>
    <v>39812</v>
    <v>0</v>
    <v>1</v>
    <v>633661920000000000,639284097596936941,0</v>
    <v>0</v>
    <v>bn8zmw</v>
    <v>XIDX:ANTM</v>
    <v>231</v>
  </rv>
  <rv s="1">
    <v>1</v>
    <v>XIDX:ANTM</v>
    <v>Daily</v>
    <v>40542</v>
    <v>40542</v>
    <v>0</v>
    <v>1</v>
    <v>634292640000000000,639284097597406941,0</v>
    <v>0</v>
    <v>bn8zmw</v>
    <v>XIDX:ANTM</v>
    <v>232</v>
  </rv>
  <rv s="1">
    <v>1</v>
    <v>XIDX:ANTM</v>
    <v>Daily</v>
    <v>41638</v>
    <v>41638</v>
    <v>0</v>
    <v>1</v>
    <v>635239584000000000,639284097597886938,0</v>
    <v>0</v>
    <v>bn8zmw</v>
    <v>XIDX:ANTM</v>
    <v>231</v>
  </rv>
  <rv s="1">
    <v>1</v>
    <v>XIDX:ANTM</v>
    <v>Daily</v>
    <v>42734</v>
    <v>42734</v>
    <v>0</v>
    <v>1</v>
    <v>636186528000000000,639284097601896908,0</v>
    <v>0</v>
    <v>bn8zmw</v>
    <v>XIDX:ANTM</v>
    <v>17</v>
  </rv>
  <rv s="1">
    <v>1</v>
    <v>XIDX:ANTM</v>
    <v>Daily</v>
    <v>43829</v>
    <v>43829</v>
    <v>0</v>
    <v>1</v>
    <v>637132608000000000,639284097602366907,0</v>
    <v>0</v>
    <v>bn8zmw</v>
    <v>XIDX:ANTM</v>
    <v>233</v>
  </rv>
  <rv s="1">
    <v>1</v>
    <v>XIDX:ANTM</v>
    <v>Daily</v>
    <v>44925</v>
    <v>44925</v>
    <v>0</v>
    <v>1</v>
    <v>638079552000000000,639284097602846385,0</v>
    <v>0</v>
    <v>bn8zmw</v>
    <v>XIDX:ANTM</v>
    <v>234</v>
  </rv>
  <rv s="1">
    <v>1</v>
    <v>XIDX:ANTM</v>
    <v>Daily</v>
    <v>46021</v>
    <v>46021</v>
    <v>0</v>
    <v>1</v>
    <v>639026496000000000,639284097603336913,0</v>
    <v>0</v>
    <v>bn8zmw</v>
    <v>XIDX:ANTM</v>
    <v>235</v>
  </rv>
  <rv s="1">
    <v>1</v>
    <v>XIDX:ANTM</v>
    <v>Daily</v>
    <v>46111</v>
    <v>46111</v>
    <v>0</v>
    <v>1</v>
    <v>639104256000000000,639284097603806904,0</v>
    <v>0</v>
    <v>bn8zmw</v>
    <v>XIDX:ANTM</v>
    <v>236</v>
  </rv>
  <rv s="1">
    <v>1</v>
    <v>XIDX:ANTM</v>
    <v>Daily</v>
    <v>40907</v>
    <v>40907</v>
    <v>0</v>
    <v>1</v>
    <v>634608000000000000,639284097661584909,0</v>
    <v>0</v>
    <v>bn8zmw</v>
    <v>XIDX:ANTM</v>
    <v>237</v>
  </rv>
  <rv s="1">
    <v>1</v>
    <v>XIDX:ANTM</v>
    <v>Daily</v>
    <v>42003</v>
    <v>42003</v>
    <v>0</v>
    <v>1</v>
    <v>635554944000000000,639284097662075374,0</v>
    <v>0</v>
    <v>bn8zmw</v>
    <v>XIDX:ANTM</v>
    <v>238</v>
  </rv>
  <rv s="1">
    <v>1</v>
    <v>XIDX:ANTM</v>
    <v>Daily</v>
    <v>43098</v>
    <v>43098</v>
    <v>0</v>
    <v>1</v>
    <v>636501024000000000,639284097662554909,0</v>
    <v>0</v>
    <v>bn8zmw</v>
    <v>XIDX:ANTM</v>
    <v>239</v>
  </rv>
  <rv s="1">
    <v>1</v>
    <v>XIDX:ANTM</v>
    <v>Daily</v>
    <v>44195</v>
    <v>44195</v>
    <v>0</v>
    <v>1</v>
    <v>637448832000000000,639284097663034902,0</v>
    <v>0</v>
    <v>bn8zmw</v>
    <v>XIDX:ANTM</v>
    <v>240</v>
  </rv>
  <rv s="1">
    <v>1</v>
    <v>XIDX:ANTM</v>
    <v>Daily</v>
    <v>45289</v>
    <v>45289</v>
    <v>0</v>
    <v>1</v>
    <v>638394048000000000,639284097663506643,0</v>
    <v>0</v>
    <v>bn8zmw</v>
    <v>XIDX:ANTM</v>
    <v>241</v>
  </rv>
  <rv s="1">
    <v>1</v>
    <v>XIDX:ANTM</v>
    <v>Daily</v>
    <v>46203</v>
    <v>46203</v>
    <v>0</v>
    <v>1</v>
    <v>639183744000000000,639284097663986640,0</v>
    <v>0</v>
    <v>bn8zmw</v>
    <v>XIDX:ANTM</v>
    <v>242</v>
  </rv>
  <rv s="1">
    <v>1</v>
    <v>XIDX:ANTM</v>
    <v>Daily</v>
    <v>40176</v>
    <v>40176</v>
    <v>0</v>
    <v>1</v>
    <v>633976416000000000,639284097682816520,0</v>
    <v>0</v>
    <v>bn8zmw</v>
    <v>XIDX:ANTM</v>
    <v>243</v>
  </rv>
  <rv s="1">
    <v>1</v>
    <v>XIDX:ANTM</v>
    <v>Daily</v>
    <v>41271</v>
    <v>41271</v>
    <v>0</v>
    <v>1</v>
    <v>634922496000000000,639284097678426549,0</v>
    <v>0</v>
    <v>bn8zmw</v>
    <v>XIDX:ANTM</v>
    <v>244</v>
  </rv>
  <rv s="1">
    <v>1</v>
    <v>XIDX:ANTM</v>
    <v>Daily</v>
    <v>42368</v>
    <v>42368</v>
    <v>0</v>
    <v>1</v>
    <v>635870304000000000,639284097678904797,0</v>
    <v>0</v>
    <v>bn8zmw</v>
    <v>XIDX:ANTM</v>
    <v>245</v>
  </rv>
  <rv s="1">
    <v>1</v>
    <v>XIDX:ANTM</v>
    <v>Daily</v>
    <v>43462</v>
    <v>43462</v>
    <v>0</v>
    <v>1</v>
    <v>636815520000000000,639284097679376541,0</v>
    <v>0</v>
    <v>bn8zmw</v>
    <v>XIDX:ANTM</v>
    <v>246</v>
  </rv>
  <rv s="1">
    <v>1</v>
    <v>XIDX:ANTM</v>
    <v>Daily</v>
    <v>44560</v>
    <v>44560</v>
    <v>0</v>
    <v>1</v>
    <v>637764192000000000,639284097679846537,0</v>
    <v>0</v>
    <v>bn8zmw</v>
    <v>XIDX:ANTM</v>
    <v>247</v>
  </rv>
  <rv s="1">
    <v>1</v>
    <v>XIDX:ANTM</v>
    <v>Daily</v>
    <v>45656</v>
    <v>45656</v>
    <v>0</v>
    <v>1</v>
    <v>638711136000000000,639284097680326534,0</v>
    <v>0</v>
    <v>bn8zmw</v>
    <v>XIDX:ANTM</v>
    <v>248</v>
  </rv>
  <rv s="1">
    <v>1</v>
    <v>XIDX:MDLA</v>
    <v>Daily</v>
    <v>46203</v>
    <v>46203</v>
    <v>0</v>
    <v>1</v>
    <v>639183744000000000,639284097649017475,0</v>
    <v>0</v>
    <v>cgbphw</v>
    <v>XIDX:MDLA</v>
    <v>249</v>
  </rv>
  <rv s="1">
    <v>1</v>
    <v>XIDX:MDLA</v>
    <v>Daily</v>
    <v>46111</v>
    <v>46111</v>
    <v>0</v>
    <v>1</v>
    <v>639104256000000000,639284097670918670,0</v>
    <v>0</v>
    <v>cgbphw</v>
    <v>XIDX:MDLA</v>
    <v>250</v>
  </rv>
  <rv s="1">
    <v>1</v>
    <v>XIDX:MDLA</v>
    <v>Daily</v>
    <v>46021</v>
    <v>46021</v>
    <v>0</v>
    <v>1</v>
    <v>639026496000000000,639284097696877171,0</v>
    <v>0</v>
    <v>cgbphw</v>
    <v>XIDX:MDLA</v>
    <v>251</v>
  </rv>
  <rv s="1">
    <v>1</v>
    <v>XIDX:ANJT</v>
    <v>Daily</v>
    <v>44560</v>
    <v>44560</v>
    <v>0</v>
    <v>1</v>
    <v>637764192000000000,639284097604749205,0</v>
    <v>0</v>
    <v>bkfem7</v>
    <v>XIDX:ANJT</v>
    <v>252</v>
  </rv>
  <rv s="1">
    <v>1</v>
    <v>XIDX:ANJT</v>
    <v>Daily</v>
    <v>45656</v>
    <v>45656</v>
    <v>0</v>
    <v>1</v>
    <v>638711136000000000,639284097605229202,0</v>
    <v>0</v>
    <v>bkfem7</v>
    <v>XIDX:ANJT</v>
    <v>253</v>
  </rv>
  <rv s="1">
    <v>1</v>
    <v>XIDX:ANJT</v>
    <v>Daily</v>
    <v>46203</v>
    <v>46203</v>
    <v>0</v>
    <v>1</v>
    <v>639183744000000000,639284097605699190,0</v>
    <v>0</v>
    <v>bkfem7</v>
    <v>XIDX:ANJT</v>
    <v>254</v>
  </rv>
  <rv s="1">
    <v>1</v>
    <v>XIDX:ANJT</v>
    <v>Daily</v>
    <v>43462</v>
    <v>43462</v>
    <v>0</v>
    <v>1</v>
    <v>636815520000000000,639284097665399798,0</v>
    <v>0</v>
    <v>bkfem7</v>
    <v>XIDX:ANJT</v>
    <v>255</v>
  </rv>
  <rv s="1">
    <v>1</v>
    <v>XIDX:ANJT</v>
    <v>Daily</v>
    <v>44195</v>
    <v>44195</v>
    <v>0</v>
    <v>1</v>
    <v>637448832000000000,639284097661168410,0</v>
    <v>0</v>
    <v>bkfem7</v>
    <v>XIDX:ANJT</v>
    <v>256</v>
  </rv>
  <rv s="1">
    <v>1</v>
    <v>XIDX:ANJT</v>
    <v>Daily</v>
    <v>45289</v>
    <v>45289</v>
    <v>0</v>
    <v>1</v>
    <v>638394048000000000,639284097661648403,0</v>
    <v>0</v>
    <v>bkfem7</v>
    <v>XIDX:ANJT</v>
    <v>257</v>
  </rv>
  <rv s="1">
    <v>1</v>
    <v>XIDX:ANJT</v>
    <v>Daily</v>
    <v>46111</v>
    <v>46111</v>
    <v>0</v>
    <v>1</v>
    <v>639104256000000000,639284097662129780,0</v>
    <v>0</v>
    <v>bkfem7</v>
    <v>XIDX:ANJT</v>
    <v>4</v>
  </rv>
  <rv s="1">
    <v>1</v>
    <v>XIDX:ANJT</v>
    <v>Daily</v>
    <v>43098</v>
    <v>43098</v>
    <v>0</v>
    <v>1</v>
    <v>636501024000000000,639284097681738583,0</v>
    <v>0</v>
    <v>bkfem7</v>
    <v>XIDX:ANJT</v>
    <v>258</v>
  </rv>
  <rv s="1">
    <v>1</v>
    <v>XIDX:ANJT</v>
    <v>Daily</v>
    <v>43829</v>
    <v>43829</v>
    <v>0</v>
    <v>1</v>
    <v>637132608000000000,639284097682208536,0</v>
    <v>0</v>
    <v>bkfem7</v>
    <v>XIDX:ANJT</v>
    <v>259</v>
  </rv>
  <rv s="1">
    <v>1</v>
    <v>XIDX:ANJT</v>
    <v>Daily</v>
    <v>44925</v>
    <v>44925</v>
    <v>0</v>
    <v>1</v>
    <v>638079552000000000,639284097682688531,0</v>
    <v>0</v>
    <v>bkfem7</v>
    <v>XIDX:ANJT</v>
    <v>178</v>
  </rv>
  <rv s="1">
    <v>1</v>
    <v>XIDX:ANJT</v>
    <v>Daily</v>
    <v>46021</v>
    <v>46021</v>
    <v>0</v>
    <v>1</v>
    <v>639026496000000000,639284097679408602,0</v>
    <v>0</v>
    <v>bkfem7</v>
    <v>XIDX:ANJT</v>
    <v>32</v>
  </rv>
  <rv s="1">
    <v>1</v>
    <v>XIDX:AMRT</v>
    <v>Daily</v>
    <v>40542</v>
    <v>40542</v>
    <v>0</v>
    <v>1</v>
    <v>634292640000000000,639284097602006398,0</v>
    <v>0</v>
    <v>bkfcqh</v>
    <v>XIDX:AMRT</v>
    <v>260</v>
  </rv>
  <rv s="1">
    <v>1</v>
    <v>XIDX:AMRT</v>
    <v>Daily</v>
    <v>41638</v>
    <v>41638</v>
    <v>0</v>
    <v>1</v>
    <v>635239584000000000,639284097602495221,0</v>
    <v>0</v>
    <v>bkfcqh</v>
    <v>XIDX:AMRT</v>
    <v>21</v>
  </rv>
  <rv s="1">
    <v>1</v>
    <v>XIDX:AMRT</v>
    <v>Daily</v>
    <v>42734</v>
    <v>42734</v>
    <v>0</v>
    <v>1</v>
    <v>636186528000000000,639284097602975231,0</v>
    <v>0</v>
    <v>bkfcqh</v>
    <v>XIDX:AMRT</v>
    <v>239</v>
  </rv>
  <rv s="1">
    <v>1</v>
    <v>XIDX:AMRT</v>
    <v>Daily</v>
    <v>43462</v>
    <v>43462</v>
    <v>0</v>
    <v>1</v>
    <v>636815520000000000,639284097603452809,0</v>
    <v>0</v>
    <v>bkfcqh</v>
    <v>XIDX:AMRT</v>
    <v>261</v>
  </rv>
  <rv s="1">
    <v>1</v>
    <v>XIDX:AMRT</v>
    <v>Daily</v>
    <v>44560</v>
    <v>44560</v>
    <v>0</v>
    <v>1</v>
    <v>637764192000000000,639284097603925211,0</v>
    <v>0</v>
    <v>bkfcqh</v>
    <v>XIDX:AMRT</v>
    <v>262</v>
  </rv>
  <rv s="1">
    <v>1</v>
    <v>XIDX:AMRT</v>
    <v>Daily</v>
    <v>45289</v>
    <v>45289</v>
    <v>0</v>
    <v>1</v>
    <v>638394048000000000,639284097604406350,0</v>
    <v>0</v>
    <v>bkfcqh</v>
    <v>XIDX:AMRT</v>
    <v>263</v>
  </rv>
  <rv s="1">
    <v>1</v>
    <v>XIDX:AMRT</v>
    <v>Daily</v>
    <v>41271</v>
    <v>41271</v>
    <v>0</v>
    <v>1</v>
    <v>634922496000000000,639284097662613124,0</v>
    <v>0</v>
    <v>bkfcqh</v>
    <v>XIDX:AMRT</v>
    <v>264</v>
  </rv>
  <rv s="1">
    <v>1</v>
    <v>XIDX:AMRT</v>
    <v>Daily</v>
    <v>42368</v>
    <v>42368</v>
    <v>0</v>
    <v>1</v>
    <v>635870304000000000,639284097663203125,0</v>
    <v>0</v>
    <v>bkfcqh</v>
    <v>XIDX:AMRT</v>
    <v>86</v>
  </rv>
  <rv s="1">
    <v>1</v>
    <v>XIDX:AMRT</v>
    <v>Daily</v>
    <v>43829</v>
    <v>43829</v>
    <v>0</v>
    <v>1</v>
    <v>637132608000000000,639284097663674900,0</v>
    <v>0</v>
    <v>bkfcqh</v>
    <v>XIDX:AMRT</v>
    <v>265</v>
  </rv>
  <rv s="1">
    <v>1</v>
    <v>XIDX:AMRT</v>
    <v>Daily</v>
    <v>44925</v>
    <v>44925</v>
    <v>0</v>
    <v>1</v>
    <v>638079552000000000,639284097664145334,0</v>
    <v>0</v>
    <v>bkfcqh</v>
    <v>XIDX:AMRT</v>
    <v>266</v>
  </rv>
  <rv s="1">
    <v>1</v>
    <v>XIDX:AMRT</v>
    <v>Daily</v>
    <v>46021</v>
    <v>46021</v>
    <v>0</v>
    <v>1</v>
    <v>639026496000000000,639284097664625324,0</v>
    <v>0</v>
    <v>bkfcqh</v>
    <v>XIDX:AMRT</v>
    <v>79</v>
  </rv>
  <rv s="1">
    <v>1</v>
    <v>XIDX:AMRT</v>
    <v>Daily</v>
    <v>46111</v>
    <v>46111</v>
    <v>0</v>
    <v>1</v>
    <v>639104256000000000,639284097665104892,0</v>
    <v>0</v>
    <v>bkfcqh</v>
    <v>XIDX:AMRT</v>
    <v>267</v>
  </rv>
  <rv s="1">
    <v>1</v>
    <v>XIDX:AMRT</v>
    <v>Daily</v>
    <v>40907</v>
    <v>40907</v>
    <v>0</v>
    <v>1</v>
    <v>634608000000000000,639284097680353232,0</v>
    <v>0</v>
    <v>bkfcqh</v>
    <v>XIDX:AMRT</v>
    <v>268</v>
  </rv>
  <rv s="1">
    <v>1</v>
    <v>XIDX:AMRT</v>
    <v>Daily</v>
    <v>42003</v>
    <v>42003</v>
    <v>0</v>
    <v>1</v>
    <v>635554944000000000,639284097680825021,0</v>
    <v>0</v>
    <v>bkfcqh</v>
    <v>XIDX:AMRT</v>
    <v>158</v>
  </rv>
  <rv s="1">
    <v>1</v>
    <v>XIDX:AMRT</v>
    <v>Daily</v>
    <v>43098</v>
    <v>43098</v>
    <v>0</v>
    <v>1</v>
    <v>636501024000000000,639284097681294782,0</v>
    <v>0</v>
    <v>bkfcqh</v>
    <v>XIDX:AMRT</v>
    <v>53</v>
  </rv>
  <rv s="1">
    <v>1</v>
    <v>XIDX:AMRT</v>
    <v>Daily</v>
    <v>44195</v>
    <v>44195</v>
    <v>0</v>
    <v>1</v>
    <v>637448832000000000,639284097681764792,0</v>
    <v>0</v>
    <v>bkfcqh</v>
    <v>XIDX:AMRT</v>
    <v>15</v>
  </rv>
  <rv s="1">
    <v>1</v>
    <v>XIDX:AMRT</v>
    <v>Daily</v>
    <v>45656</v>
    <v>45656</v>
    <v>0</v>
    <v>1</v>
    <v>638711136000000000,639284097682243250,0</v>
    <v>0</v>
    <v>bkfcqh</v>
    <v>XIDX:AMRT</v>
    <v>269</v>
  </rv>
  <rv s="1">
    <v>1</v>
    <v>XIDX:AMRT</v>
    <v>Daily</v>
    <v>46203</v>
    <v>46203</v>
    <v>0</v>
    <v>1</v>
    <v>639183744000000000,639284097682714775,0</v>
    <v>0</v>
    <v>bkfcqh</v>
    <v>XIDX:AMRT</v>
    <v>270</v>
  </rv>
  <rv s="1">
    <v>1</v>
    <v>XIDX:PSAT</v>
    <v>Daily</v>
    <v>46203</v>
    <v>46203</v>
    <v>0</v>
    <v>1</v>
    <v>639183744000000000,639284097621947060,0</v>
    <v>0</v>
    <v>chc7rw</v>
    <v>XIDX:PSAT</v>
    <v>271</v>
  </rv>
  <rv s="1">
    <v>1</v>
    <v>XIDX:PSAT</v>
    <v>Daily</v>
    <v>46021</v>
    <v>46021</v>
    <v>0</v>
    <v>1</v>
    <v>639026496000000000,639284097672543418,0</v>
    <v>0</v>
    <v>chc7rw</v>
    <v>XIDX:PSAT</v>
    <v>272</v>
  </rv>
  <rv s="1">
    <v>1</v>
    <v>XIDX:PSAT</v>
    <v>Daily</v>
    <v>46111</v>
    <v>46111</v>
    <v>0</v>
    <v>1</v>
    <v>639104256000000000,639284097694987171,0</v>
    <v>0</v>
    <v>chc7rw</v>
    <v>XIDX:PSAT</v>
    <v>273</v>
  </rv>
  <rv s="1">
    <v>1</v>
    <v>XIDX:AMIN</v>
    <v>Daily</v>
    <v>42734</v>
    <v>42734</v>
    <v>0</v>
    <v>1</v>
    <v>636186528000000000,639284097605417606,0</v>
    <v>0</v>
    <v>bkfcnm</v>
    <v>XIDX:AMIN</v>
    <v>274</v>
  </rv>
  <rv s="1">
    <v>1</v>
    <v>XIDX:AMIN</v>
    <v>Daily</v>
    <v>43462</v>
    <v>43462</v>
    <v>0</v>
    <v>1</v>
    <v>636815520000000000,639284097605898312,0</v>
    <v>0</v>
    <v>bkfcnm</v>
    <v>XIDX:AMIN</v>
    <v>46</v>
  </rv>
  <rv s="1">
    <v>1</v>
    <v>XIDX:AMIN</v>
    <v>Daily</v>
    <v>44195</v>
    <v>44195</v>
    <v>0</v>
    <v>1</v>
    <v>637448832000000000,639284097606368324,0</v>
    <v>0</v>
    <v>bkfcnm</v>
    <v>XIDX:AMIN</v>
    <v>275</v>
  </rv>
  <rv s="1">
    <v>1</v>
    <v>XIDX:AMIN</v>
    <v>Daily</v>
    <v>45289</v>
    <v>45289</v>
    <v>0</v>
    <v>1</v>
    <v>638394048000000000,639284097602098382,0</v>
    <v>0</v>
    <v>bkfcnm</v>
    <v>XIDX:AMIN</v>
    <v>195</v>
  </rv>
  <rv s="1">
    <v>1</v>
    <v>XIDX:AMIN</v>
    <v>Daily</v>
    <v>46021</v>
    <v>46021</v>
    <v>0</v>
    <v>1</v>
    <v>639026496000000000,639284097602584463,0</v>
    <v>0</v>
    <v>bkfcnm</v>
    <v>XIDX:AMIN</v>
    <v>64</v>
  </rv>
  <rv s="1">
    <v>1</v>
    <v>XIDX:AMIN</v>
    <v>Daily</v>
    <v>46203</v>
    <v>46203</v>
    <v>0</v>
    <v>1</v>
    <v>639183744000000000,639284097603057566,0</v>
    <v>0</v>
    <v>bkfcnm</v>
    <v>XIDX:AMIN</v>
    <v>276</v>
  </rv>
  <rv s="1">
    <v>1</v>
    <v>XIDX:AMIN</v>
    <v>Daily</v>
    <v>42368</v>
    <v>42368</v>
    <v>0</v>
    <v>1</v>
    <v>635870304000000000,639284097665574937,0</v>
    <v>0</v>
    <v>bkfcnm</v>
    <v>XIDX:AMIN</v>
    <v>277</v>
  </rv>
  <rv s="1">
    <v>1</v>
    <v>XIDX:AMIN</v>
    <v>Daily</v>
    <v>43098</v>
    <v>43098</v>
    <v>0</v>
    <v>1</v>
    <v>636501024000000000,639284097661428451,0</v>
    <v>0</v>
    <v>bkfcnm</v>
    <v>XIDX:AMIN</v>
    <v>69</v>
  </rv>
  <rv s="1">
    <v>1</v>
    <v>XIDX:AMIN</v>
    <v>Daily</v>
    <v>43829</v>
    <v>43829</v>
    <v>0</v>
    <v>1</v>
    <v>637132608000000000,639284097661904912,0</v>
    <v>0</v>
    <v>bkfcnm</v>
    <v>XIDX:AMIN</v>
    <v>278</v>
  </rv>
  <rv s="1">
    <v>1</v>
    <v>XIDX:AMIN</v>
    <v>Daily</v>
    <v>44925</v>
    <v>44925</v>
    <v>0</v>
    <v>1</v>
    <v>638079552000000000,639284097662387815,0</v>
    <v>0</v>
    <v>bkfcnm</v>
    <v>XIDX:AMIN</v>
    <v>136</v>
  </rv>
  <rv s="1">
    <v>1</v>
    <v>XIDX:AMIN</v>
    <v>Daily</v>
    <v>46111</v>
    <v>46111</v>
    <v>0</v>
    <v>1</v>
    <v>639104256000000000,639284097662854910,0</v>
    <v>0</v>
    <v>bkfcnm</v>
    <v>XIDX:AMIN</v>
    <v>186</v>
  </rv>
  <rv s="1">
    <v>1</v>
    <v>XIDX:AMIN</v>
    <v>Daily</v>
    <v>44560</v>
    <v>44560</v>
    <v>0</v>
    <v>1</v>
    <v>637764192000000000,639284097683187623,0</v>
    <v>0</v>
    <v>bkfcnm</v>
    <v>XIDX:AMIN</v>
    <v>279</v>
  </rv>
  <rv s="1">
    <v>1</v>
    <v>XIDX:AMIN</v>
    <v>Daily</v>
    <v>45656</v>
    <v>45656</v>
    <v>0</v>
    <v>1</v>
    <v>638711136000000000,639284097683658767,0</v>
    <v>0</v>
    <v>bkfcnm</v>
    <v>XIDX:AMIN</v>
    <v>280</v>
  </rv>
  <rv s="1">
    <v>1</v>
    <v>XIDX:BTPN</v>
    <v>Daily</v>
    <v>40176</v>
    <v>40176</v>
    <v>0</v>
    <v>1</v>
    <v>633976416000000000,639284097613237459,0</v>
    <v>0</v>
    <v>bkfqrw</v>
    <v>XIDX:BTPN</v>
    <v>281</v>
  </rv>
  <rv s="1">
    <v>1</v>
    <v>XIDX:BTPN</v>
    <v>Daily</v>
    <v>40542</v>
    <v>40542</v>
    <v>0</v>
    <v>1</v>
    <v>634292640000000000,639284097613707454,0</v>
    <v>0</v>
    <v>bkfqrw</v>
    <v>XIDX:BTPN</v>
    <v>282</v>
  </rv>
  <rv s="1">
    <v>1</v>
    <v>XIDX:BTPN</v>
    <v>Daily</v>
    <v>41638</v>
    <v>41638</v>
    <v>0</v>
    <v>1</v>
    <v>635239584000000000,639284097614179232,0</v>
    <v>0</v>
    <v>bkfqrw</v>
    <v>XIDX:BTPN</v>
    <v>283</v>
  </rv>
  <rv s="1">
    <v>1</v>
    <v>XIDX:BTPN</v>
    <v>Daily</v>
    <v>42734</v>
    <v>42734</v>
    <v>0</v>
    <v>1</v>
    <v>636186528000000000,639284097614657485,0</v>
    <v>0</v>
    <v>bkfqrw</v>
    <v>XIDX:BTPN</v>
    <v>282</v>
  </rv>
  <rv s="1">
    <v>1</v>
    <v>XIDX:BTPN</v>
    <v>Daily</v>
    <v>43829</v>
    <v>43829</v>
    <v>0</v>
    <v>1</v>
    <v>637132608000000000,639284097615133245,0</v>
    <v>0</v>
    <v>bkfqrw</v>
    <v>XIDX:BTPN</v>
    <v>284</v>
  </rv>
  <rv s="1">
    <v>1</v>
    <v>XIDX:BTPN</v>
    <v>Daily</v>
    <v>44925</v>
    <v>44925</v>
    <v>0</v>
    <v>1</v>
    <v>638079552000000000,639284097610819219,0</v>
    <v>0</v>
    <v>bkfqrw</v>
    <v>XIDX:BTPN</v>
    <v>285</v>
  </rv>
  <rv s="1">
    <v>1</v>
    <v>XIDX:BTPN</v>
    <v>Daily</v>
    <v>46021</v>
    <v>46021</v>
    <v>0</v>
    <v>1</v>
    <v>639026496000000000,639284097611307448,0</v>
    <v>0</v>
    <v>bkfqrw</v>
    <v>XIDX:BTPN</v>
    <v>286</v>
  </rv>
  <rv s="1">
    <v>1</v>
    <v>XIDX:BTPN</v>
    <v>Daily</v>
    <v>46111</v>
    <v>46111</v>
    <v>0</v>
    <v>1</v>
    <v>639104256000000000,639284097611793234,0</v>
    <v>0</v>
    <v>bkfqrw</v>
    <v>XIDX:BTPN</v>
    <v>287</v>
  </rv>
  <rv s="1">
    <v>1</v>
    <v>XIDX:BTPN</v>
    <v>Daily</v>
    <v>40907</v>
    <v>40907</v>
    <v>0</v>
    <v>1</v>
    <v>634608000000000000,639284097664647996,0</v>
    <v>0</v>
    <v>bkfqrw</v>
    <v>XIDX:BTPN</v>
    <v>288</v>
  </rv>
  <rv s="1">
    <v>1</v>
    <v>XIDX:BTPN</v>
    <v>Daily</v>
    <v>42003</v>
    <v>42003</v>
    <v>0</v>
    <v>1</v>
    <v>635554944000000000,639284097665127999,0</v>
    <v>0</v>
    <v>bkfqrw</v>
    <v>XIDX:BTPN</v>
    <v>289</v>
  </rv>
  <rv s="1">
    <v>1</v>
    <v>XIDX:BTPN</v>
    <v>Daily</v>
    <v>43098</v>
    <v>43098</v>
    <v>0</v>
    <v>1</v>
    <v>636501024000000000,639284097665609695,0</v>
    <v>0</v>
    <v>bkfqrw</v>
    <v>XIDX:BTPN</v>
    <v>290</v>
  </rv>
  <rv s="1">
    <v>1</v>
    <v>XIDX:BTPN</v>
    <v>Daily</v>
    <v>44195</v>
    <v>44195</v>
    <v>0</v>
    <v>1</v>
    <v>637448832000000000,639284097666079707,0</v>
    <v>0</v>
    <v>bkfqrw</v>
    <v>XIDX:BTPN</v>
    <v>291</v>
  </rv>
  <rv s="1">
    <v>1</v>
    <v>XIDX:BTPN</v>
    <v>Daily</v>
    <v>45289</v>
    <v>45289</v>
    <v>0</v>
    <v>1</v>
    <v>638394048000000000,639284097666549714,0</v>
    <v>0</v>
    <v>bkfqrw</v>
    <v>XIDX:BTPN</v>
    <v>292</v>
  </rv>
  <rv s="1">
    <v>1</v>
    <v>XIDX:BTPN</v>
    <v>Daily</v>
    <v>41271</v>
    <v>41271</v>
    <v>0</v>
    <v>1</v>
    <v>634922496000000000,639284097691013669,0</v>
    <v>0</v>
    <v>bkfqrw</v>
    <v>XIDX:BTPN</v>
    <v>293</v>
  </rv>
  <rv s="1">
    <v>1</v>
    <v>XIDX:BTPN</v>
    <v>Daily</v>
    <v>42368</v>
    <v>42368</v>
    <v>0</v>
    <v>1</v>
    <v>635870304000000000,639284097687058221,0</v>
    <v>0</v>
    <v>bkfqrw</v>
    <v>XIDX:BTPN</v>
    <v>294</v>
  </rv>
  <rv s="1">
    <v>1</v>
    <v>XIDX:BTPN</v>
    <v>Daily</v>
    <v>43462</v>
    <v>43462</v>
    <v>0</v>
    <v>1</v>
    <v>636815520000000000,639284097687533667,0</v>
    <v>0</v>
    <v>bkfqrw</v>
    <v>XIDX:BTPN</v>
    <v>295</v>
  </rv>
  <rv s="1">
    <v>1</v>
    <v>XIDX:BTPN</v>
    <v>Daily</v>
    <v>44560</v>
    <v>44560</v>
    <v>0</v>
    <v>1</v>
    <v>637764192000000000,639284097688003645,0</v>
    <v>0</v>
    <v>bkfqrw</v>
    <v>XIDX:BTPN</v>
    <v>292</v>
  </rv>
  <rv s="1">
    <v>1</v>
    <v>XIDX:BTPN</v>
    <v>Daily</v>
    <v>45656</v>
    <v>45656</v>
    <v>0</v>
    <v>1</v>
    <v>638711136000000000,639284097688483652,0</v>
    <v>0</v>
    <v>bkfqrw</v>
    <v>XIDX:BTPN</v>
    <v>296</v>
  </rv>
  <rv s="1">
    <v>1</v>
    <v>XIDX:BTPN</v>
    <v>Daily</v>
    <v>46203</v>
    <v>46203</v>
    <v>0</v>
    <v>1</v>
    <v>639183744000000000,639284097688958240,0</v>
    <v>0</v>
    <v>bkfqrw</v>
    <v>XIDX:BTPN</v>
    <v>297</v>
  </rv>
  <rv s="1">
    <v>1</v>
    <v>XIDX:AIMS</v>
    <v>Daily</v>
    <v>40542</v>
    <v>40542</v>
    <v>0</v>
    <v>1</v>
    <v>634292640000000000,639284097614618179,0</v>
    <v>0</v>
    <v>bkfajc</v>
    <v>XIDX:AIMS</v>
    <v>298</v>
  </rv>
  <rv s="1">
    <v>1</v>
    <v>XIDX:AIMS</v>
    <v>Daily</v>
    <v>42003</v>
    <v>42003</v>
    <v>0</v>
    <v>1</v>
    <v>635554944000000000,639284097611429118,0</v>
    <v>0</v>
    <v>bkfajc</v>
    <v>XIDX:AIMS</v>
    <v>299</v>
  </rv>
  <rv s="1">
    <v>1</v>
    <v>XIDX:AIMS</v>
    <v>Daily</v>
    <v>43098</v>
    <v>43098</v>
    <v>0</v>
    <v>1</v>
    <v>636501024000000000,639284097611899110,0</v>
    <v>0</v>
    <v>bkfajc</v>
    <v>XIDX:AIMS</v>
    <v>67</v>
  </rv>
  <rv s="1">
    <v>1</v>
    <v>XIDX:AIMS</v>
    <v>Daily</v>
    <v>44195</v>
    <v>44195</v>
    <v>0</v>
    <v>1</v>
    <v>637448832000000000,639284097612378176,0</v>
    <v>0</v>
    <v>bkfajc</v>
    <v>XIDX:AIMS</v>
    <v>300</v>
  </rv>
  <rv s="1">
    <v>1</v>
    <v>XIDX:AIMS</v>
    <v>Daily</v>
    <v>45289</v>
    <v>45289</v>
    <v>0</v>
    <v>1</v>
    <v>638394048000000000,639284097612859628,0</v>
    <v>0</v>
    <v>bkfajc</v>
    <v>XIDX:AIMS</v>
    <v>301</v>
  </rv>
  <rv s="1">
    <v>1</v>
    <v>XIDX:AIMS</v>
    <v>Daily</v>
    <v>46021</v>
    <v>46021</v>
    <v>0</v>
    <v>1</v>
    <v>639026496000000000,639284097613339629,0</v>
    <v>0</v>
    <v>bkfajc</v>
    <v>XIDX:AIMS</v>
    <v>230</v>
  </rv>
  <rv s="1">
    <v>1</v>
    <v>XIDX:AIMS</v>
    <v>Daily</v>
    <v>46111</v>
    <v>46111</v>
    <v>0</v>
    <v>1</v>
    <v>639104256000000000,639284097613818173,0</v>
    <v>0</v>
    <v>bkfajc</v>
    <v>XIDX:AIMS</v>
    <v>302</v>
  </rv>
  <rv s="1">
    <v>1</v>
    <v>XIDX:AIMS</v>
    <v>Daily</v>
    <v>44560</v>
    <v>44560</v>
    <v>0</v>
    <v>1</v>
    <v>637764192000000000,639284097665168423,0</v>
    <v>0</v>
    <v>bkfajc</v>
    <v>XIDX:AIMS</v>
    <v>303</v>
  </rv>
  <rv s="1">
    <v>1</v>
    <v>XIDX:AIMS</v>
    <v>Daily</v>
    <v>45656</v>
    <v>45656</v>
    <v>0</v>
    <v>1</v>
    <v>638711136000000000,639284097665638438,0</v>
    <v>0</v>
    <v>bkfajc</v>
    <v>XIDX:AIMS</v>
    <v>167</v>
  </rv>
  <rv s="1">
    <v>1</v>
    <v>XIDX:AIMS</v>
    <v>Daily</v>
    <v>46203</v>
    <v>46203</v>
    <v>0</v>
    <v>1</v>
    <v>639183744000000000,639284097666268681,0</v>
    <v>0</v>
    <v>bkfajc</v>
    <v>XIDX:AIMS</v>
    <v>33</v>
  </rv>
  <rv s="1">
    <v>1</v>
    <v>XIDX:AIMS</v>
    <v>Daily</v>
    <v>41638</v>
    <v>41638</v>
    <v>0</v>
    <v>1</v>
    <v>635239584000000000,639284097689828537,0</v>
    <v>0</v>
    <v>bkfajc</v>
    <v>XIDX:AIMS</v>
    <v>101</v>
  </rv>
  <rv s="1">
    <v>1</v>
    <v>XIDX:AIMS</v>
    <v>Daily</v>
    <v>42734</v>
    <v>42734</v>
    <v>0</v>
    <v>1</v>
    <v>636186528000000000,639284097690308529,0</v>
    <v>0</v>
    <v>bkfajc</v>
    <v>XIDX:AIMS</v>
    <v>224</v>
  </rv>
  <rv s="1">
    <v>1</v>
    <v>XIDX:AIMS</v>
    <v>Daily</v>
    <v>43829</v>
    <v>43829</v>
    <v>0</v>
    <v>1</v>
    <v>637132608000000000,639284097690789873,0</v>
    <v>0</v>
    <v>bkfajc</v>
    <v>XIDX:AIMS</v>
    <v>33</v>
  </rv>
  <rv s="1">
    <v>1</v>
    <v>XIDX:AIMS</v>
    <v>Daily</v>
    <v>44925</v>
    <v>44925</v>
    <v>0</v>
    <v>1</v>
    <v>638079552000000000,639284097686688566,0</v>
    <v>0</v>
    <v>bkfajc</v>
    <v>XIDX:AIMS</v>
    <v>212</v>
  </rv>
  <rv s="1">
    <v>1</v>
    <v>XIDX:AMFG</v>
    <v>Daily</v>
    <v>39812</v>
    <v>39812</v>
    <v>0</v>
    <v>1</v>
    <v>633661920000000000,639284097603539609,0</v>
    <v>0</v>
    <v>bkfckr</v>
    <v>XIDX:AMFG</v>
    <v>141</v>
  </rv>
  <rv s="1">
    <v>1</v>
    <v>XIDX:AMFG</v>
    <v>Daily</v>
    <v>40542</v>
    <v>40542</v>
    <v>0</v>
    <v>1</v>
    <v>634292640000000000,639284097604019211,0</v>
    <v>0</v>
    <v>bkfckr</v>
    <v>XIDX:AMFG</v>
    <v>304</v>
  </rv>
  <rv s="1">
    <v>1</v>
    <v>XIDX:AMFG</v>
    <v>Daily</v>
    <v>41271</v>
    <v>41271</v>
    <v>0</v>
    <v>1</v>
    <v>634922496000000000,639284097604499197,0</v>
    <v>0</v>
    <v>bkfckr</v>
    <v>XIDX:AMFG</v>
    <v>305</v>
  </rv>
  <rv s="1">
    <v>1</v>
    <v>XIDX:AMFG</v>
    <v>Daily</v>
    <v>42368</v>
    <v>42368</v>
    <v>0</v>
    <v>1</v>
    <v>635870304000000000,639284097604978173,0</v>
    <v>0</v>
    <v>bkfckr</v>
    <v>XIDX:AMFG</v>
    <v>306</v>
  </rv>
  <rv s="1">
    <v>1</v>
    <v>XIDX:AMFG</v>
    <v>Daily</v>
    <v>43462</v>
    <v>43462</v>
    <v>0</v>
    <v>1</v>
    <v>636815520000000000,639284097605449198,0</v>
    <v>0</v>
    <v>bkfckr</v>
    <v>XIDX:AMFG</v>
    <v>307</v>
  </rv>
  <rv s="1">
    <v>1</v>
    <v>XIDX:AMFG</v>
    <v>Daily</v>
    <v>44560</v>
    <v>44560</v>
    <v>0</v>
    <v>1</v>
    <v>637764192000000000,639284097605929610,0</v>
    <v>0</v>
    <v>bkfckr</v>
    <v>XIDX:AMFG</v>
    <v>308</v>
  </rv>
  <rv s="1">
    <v>1</v>
    <v>XIDX:AMFG</v>
    <v>Daily</v>
    <v>45656</v>
    <v>45656</v>
    <v>0</v>
    <v>1</v>
    <v>638711136000000000,639284097606409613,0</v>
    <v>0</v>
    <v>bkfckr</v>
    <v>XIDX:AMFG</v>
    <v>309</v>
  </rv>
  <rv s="1">
    <v>1</v>
    <v>XIDX:AMFG</v>
    <v>Daily</v>
    <v>46203</v>
    <v>46203</v>
    <v>0</v>
    <v>1</v>
    <v>639183744000000000,639284097602268161,0</v>
    <v>0</v>
    <v>bkfckr</v>
    <v>XIDX:AMFG</v>
    <v>310</v>
  </rv>
  <rv s="1">
    <v>1</v>
    <v>XIDX:AMFG</v>
    <v>Daily</v>
    <v>40907</v>
    <v>40907</v>
    <v>0</v>
    <v>1</v>
    <v>634608000000000000,639284097663798431,0</v>
    <v>0</v>
    <v>bkfckr</v>
    <v>XIDX:AMFG</v>
    <v>306</v>
  </rv>
  <rv s="1">
    <v>1</v>
    <v>XIDX:AMFG</v>
    <v>Daily</v>
    <v>42003</v>
    <v>42003</v>
    <v>0</v>
    <v>1</v>
    <v>635554944000000000,639284097664278427,0</v>
    <v>0</v>
    <v>bkfckr</v>
    <v>XIDX:AMFG</v>
    <v>311</v>
  </rv>
  <rv s="1">
    <v>1</v>
    <v>XIDX:AMFG</v>
    <v>Daily</v>
    <v>43098</v>
    <v>43098</v>
    <v>0</v>
    <v>1</v>
    <v>636501024000000000,639284097664748693,0</v>
    <v>0</v>
    <v>bkfckr</v>
    <v>XIDX:AMFG</v>
    <v>312</v>
  </rv>
  <rv s="1">
    <v>1</v>
    <v>XIDX:AMFG</v>
    <v>Daily</v>
    <v>44195</v>
    <v>44195</v>
    <v>0</v>
    <v>1</v>
    <v>637448832000000000,639284097665228689,0</v>
    <v>0</v>
    <v>bkfckr</v>
    <v>XIDX:AMFG</v>
    <v>93</v>
  </rv>
  <rv s="1">
    <v>1</v>
    <v>XIDX:AMFG</v>
    <v>Daily</v>
    <v>45289</v>
    <v>45289</v>
    <v>0</v>
    <v>1</v>
    <v>638394048000000000,639284097665698688,0</v>
    <v>0</v>
    <v>bkfckr</v>
    <v>XIDX:AMFG</v>
    <v>313</v>
  </rv>
  <rv s="1">
    <v>1</v>
    <v>XIDX:AMFG</v>
    <v>Daily</v>
    <v>46111</v>
    <v>46111</v>
    <v>0</v>
    <v>1</v>
    <v>639104256000000000,639284097661138737,0</v>
    <v>0</v>
    <v>bkfckr</v>
    <v>XIDX:AMFG</v>
    <v>314</v>
  </rv>
  <rv s="1">
    <v>1</v>
    <v>XIDX:AMFG</v>
    <v>Daily</v>
    <v>41638</v>
    <v>41638</v>
    <v>0</v>
    <v>1</v>
    <v>635239584000000000,639284097679458519,0</v>
    <v>0</v>
    <v>bkfckr</v>
    <v>XIDX:AMFG</v>
    <v>315</v>
  </rv>
  <rv s="1">
    <v>1</v>
    <v>XIDX:AMFG</v>
    <v>Daily</v>
    <v>42734</v>
    <v>42734</v>
    <v>0</v>
    <v>1</v>
    <v>636186528000000000,639284097679938614,0</v>
    <v>0</v>
    <v>bkfckr</v>
    <v>XIDX:AMFG</v>
    <v>316</v>
  </rv>
  <rv s="1">
    <v>1</v>
    <v>XIDX:AMFG</v>
    <v>Daily</v>
    <v>43829</v>
    <v>43829</v>
    <v>0</v>
    <v>1</v>
    <v>637132608000000000,639284097680409831,0</v>
    <v>0</v>
    <v>bkfckr</v>
    <v>XIDX:AMFG</v>
    <v>317</v>
  </rv>
  <rv s="1">
    <v>1</v>
    <v>XIDX:AMFG</v>
    <v>Daily</v>
    <v>44925</v>
    <v>44925</v>
    <v>0</v>
    <v>1</v>
    <v>638079552000000000,639284097680878536,0</v>
    <v>0</v>
    <v>bkfckr</v>
    <v>XIDX:AMFG</v>
    <v>318</v>
  </rv>
  <rv s="1">
    <v>1</v>
    <v>XIDX:AMFG</v>
    <v>Daily</v>
    <v>46021</v>
    <v>46021</v>
    <v>0</v>
    <v>1</v>
    <v>639026496000000000,639284097681358586,0</v>
    <v>0</v>
    <v>bkfckr</v>
    <v>XIDX:AMFG</v>
    <v>319</v>
  </rv>
  <rv s="1">
    <v>1</v>
    <v>XIDX:ACES</v>
    <v>Daily</v>
    <v>40176</v>
    <v>40176</v>
    <v>0</v>
    <v>1</v>
    <v>633976416000000000,639284097639260660,0</v>
    <v>0</v>
    <v>bn8zyc</v>
    <v>XIDX:ACES</v>
    <v>200</v>
  </rv>
  <rv s="1">
    <v>1</v>
    <v>XIDX:ACES</v>
    <v>Daily</v>
    <v>40542</v>
    <v>40542</v>
    <v>0</v>
    <v>1</v>
    <v>634292640000000000,639284097639740651,0</v>
    <v>0</v>
    <v>bn8zyc</v>
    <v>XIDX:ACES</v>
    <v>320</v>
  </rv>
  <rv s="1">
    <v>1</v>
    <v>XIDX:ACES</v>
    <v>Daily</v>
    <v>40907</v>
    <v>40907</v>
    <v>0</v>
    <v>1</v>
    <v>634608000000000000,639284097640215407,0</v>
    <v>0</v>
    <v>bn8zyc</v>
    <v>XIDX:ACES</v>
    <v>41</v>
  </rv>
  <rv s="1">
    <v>1</v>
    <v>XIDX:ACES</v>
    <v>Daily</v>
    <v>41271</v>
    <v>41271</v>
    <v>0</v>
    <v>1</v>
    <v>634922496000000000,639284097640690645,0</v>
    <v>0</v>
    <v>bn8zyc</v>
    <v>XIDX:ACES</v>
    <v>176</v>
  </rv>
  <rv s="1">
    <v>1</v>
    <v>XIDX:ACES</v>
    <v>Daily</v>
    <v>41638</v>
    <v>41638</v>
    <v>0</v>
    <v>1</v>
    <v>635239584000000000,639284097641175393,0</v>
    <v>0</v>
    <v>bn8zyc</v>
    <v>XIDX:ACES</v>
    <v>321</v>
  </rv>
  <rv s="1">
    <v>1</v>
    <v>XIDX:ACES</v>
    <v>Daily</v>
    <v>42003</v>
    <v>42003</v>
    <v>0</v>
    <v>1</v>
    <v>635554944000000000,639284097641655402,0</v>
    <v>0</v>
    <v>bn8zyc</v>
    <v>XIDX:ACES</v>
    <v>58</v>
  </rv>
  <rv s="1">
    <v>1</v>
    <v>XIDX:ACES</v>
    <v>Daily</v>
    <v>42368</v>
    <v>42368</v>
    <v>0</v>
    <v>1</v>
    <v>635870304000000000,639284097637510665,0</v>
    <v>0</v>
    <v>bn8zyc</v>
    <v>XIDX:ACES</v>
    <v>16</v>
  </rv>
  <rv s="1">
    <v>1</v>
    <v>XIDX:ACES</v>
    <v>Daily</v>
    <v>42734</v>
    <v>42734</v>
    <v>0</v>
    <v>1</v>
    <v>636186528000000000,639284097637995436,0</v>
    <v>0</v>
    <v>bn8zyc</v>
    <v>XIDX:ACES</v>
    <v>322</v>
  </rv>
  <rv s="1">
    <v>1</v>
    <v>XIDX:ACES</v>
    <v>Daily</v>
    <v>43098</v>
    <v>43098</v>
    <v>0</v>
    <v>1</v>
    <v>636501024000000000,639284097638475425,0</v>
    <v>0</v>
    <v>bn8zyc</v>
    <v>XIDX:ACES</v>
    <v>323</v>
  </rv>
  <rv s="1">
    <v>1</v>
    <v>XIDX:ACES</v>
    <v>Daily</v>
    <v>43462</v>
    <v>43462</v>
    <v>0</v>
    <v>1</v>
    <v>636815520000000000,639284097638956338,0</v>
    <v>0</v>
    <v>bn8zyc</v>
    <v>XIDX:ACES</v>
    <v>324</v>
  </rv>
  <rv s="1">
    <v>1</v>
    <v>XIDX:ACES</v>
    <v>Daily</v>
    <v>43829</v>
    <v>43829</v>
    <v>0</v>
    <v>1</v>
    <v>637132608000000000,639284097639516327,0</v>
    <v>0</v>
    <v>bn8zyc</v>
    <v>XIDX:ACES</v>
    <v>325</v>
  </rv>
  <rv s="1">
    <v>1</v>
    <v>XIDX:ACES</v>
    <v>Daily</v>
    <v>44195</v>
    <v>44195</v>
    <v>0</v>
    <v>1</v>
    <v>637448832000000000,639284097639995419,0</v>
    <v>0</v>
    <v>bn8zyc</v>
    <v>XIDX:ACES</v>
    <v>326</v>
  </rv>
  <rv s="1">
    <v>1</v>
    <v>XIDX:ACES</v>
    <v>Daily</v>
    <v>44560</v>
    <v>44560</v>
    <v>0</v>
    <v>1</v>
    <v>637764192000000000,639284097640470647,0</v>
    <v>0</v>
    <v>bn8zyc</v>
    <v>XIDX:ACES</v>
    <v>327</v>
  </rv>
  <rv s="1">
    <v>1</v>
    <v>XIDX:ACES</v>
    <v>Daily</v>
    <v>44925</v>
    <v>44925</v>
    <v>0</v>
    <v>1</v>
    <v>638079552000000000,639284097640955406,0</v>
    <v>0</v>
    <v>bn8zyc</v>
    <v>XIDX:ACES</v>
    <v>328</v>
  </rv>
  <rv s="1">
    <v>1</v>
    <v>XIDX:ACES</v>
    <v>Daily</v>
    <v>45289</v>
    <v>45289</v>
    <v>0</v>
    <v>1</v>
    <v>638394048000000000,639284097641435393,0</v>
    <v>0</v>
    <v>bn8zyc</v>
    <v>XIDX:ACES</v>
    <v>329</v>
  </rv>
  <rv s="1">
    <v>1</v>
    <v>XIDX:ACES</v>
    <v>Daily</v>
    <v>45656</v>
    <v>45656</v>
    <v>0</v>
    <v>1</v>
    <v>638711136000000000,639284097641900638,0</v>
    <v>0</v>
    <v>bn8zyc</v>
    <v>XIDX:ACES</v>
    <v>330</v>
  </rv>
  <rv s="1">
    <v>1</v>
    <v>XIDX:ACES</v>
    <v>Daily</v>
    <v>46021</v>
    <v>46021</v>
    <v>0</v>
    <v>1</v>
    <v>639026496000000000,639284097643720621,0</v>
    <v>0</v>
    <v>bn8zyc</v>
    <v>XIDX:ACES</v>
    <v>41</v>
  </rv>
  <rv s="1">
    <v>1</v>
    <v>XIDX:ACES</v>
    <v>Daily</v>
    <v>46203</v>
    <v>46203</v>
    <v>0</v>
    <v>1</v>
    <v>639183744000000000,639284097644195360,0</v>
    <v>0</v>
    <v>bn8zyc</v>
    <v>XIDX:ACES</v>
    <v>331</v>
  </rv>
  <rv s="1">
    <v>1</v>
    <v>XIDX:ACES</v>
    <v>Daily</v>
    <v>46111</v>
    <v>46111</v>
    <v>0</v>
    <v>1</v>
    <v>639104256000000000,639284097644660608,0</v>
    <v>0</v>
    <v>bn8zyc</v>
    <v>XIDX:ACES</v>
    <v>332</v>
  </rv>
  <rv s="1">
    <v>1</v>
    <v>XIDX:AMAG</v>
    <v>Daily</v>
    <v>40542</v>
    <v>40542</v>
    <v>0</v>
    <v>1</v>
    <v>634292640000000000,639284097602757830,0</v>
    <v>0</v>
    <v>bkfchw</v>
    <v>XIDX:AMAG</v>
    <v>143</v>
  </rv>
  <rv s="1">
    <v>1</v>
    <v>XIDX:AMAG</v>
    <v>Daily</v>
    <v>42368</v>
    <v>42368</v>
    <v>0</v>
    <v>1</v>
    <v>635870304000000000,639284097603259124,0</v>
    <v>0</v>
    <v>bkfchw</v>
    <v>XIDX:AMAG</v>
    <v>230</v>
  </rv>
  <rv s="1">
    <v>1</v>
    <v>XIDX:AMAG</v>
    <v>Daily</v>
    <v>42734</v>
    <v>42734</v>
    <v>0</v>
    <v>1</v>
    <v>636186528000000000,639284097603739112,0</v>
    <v>0</v>
    <v>bkfchw</v>
    <v>XIDX:AMAG</v>
    <v>208</v>
  </rv>
  <rv s="1">
    <v>1</v>
    <v>XIDX:AMAG</v>
    <v>Daily</v>
    <v>43829</v>
    <v>43829</v>
    <v>0</v>
    <v>1</v>
    <v>637132608000000000,639284097604217825,0</v>
    <v>0</v>
    <v>bkfchw</v>
    <v>XIDX:AMAG</v>
    <v>33</v>
  </rv>
  <rv s="1">
    <v>1</v>
    <v>XIDX:AMAG</v>
    <v>Daily</v>
    <v>44925</v>
    <v>44925</v>
    <v>0</v>
    <v>1</v>
    <v>638079552000000000,639284097604697822,0</v>
    <v>0</v>
    <v>bkfchw</v>
    <v>XIDX:AMAG</v>
    <v>333</v>
  </rv>
  <rv s="1">
    <v>1</v>
    <v>XIDX:AMAG</v>
    <v>Daily</v>
    <v>46021</v>
    <v>46021</v>
    <v>0</v>
    <v>1</v>
    <v>639026496000000000,639284097605183242,0</v>
    <v>0</v>
    <v>bkfchw</v>
    <v>XIDX:AMAG</v>
    <v>303</v>
  </rv>
  <rv s="1">
    <v>1</v>
    <v>XIDX:AMAG</v>
    <v>Daily</v>
    <v>46203</v>
    <v>46203</v>
    <v>0</v>
    <v>1</v>
    <v>639183744000000000,639284097605653254,0</v>
    <v>0</v>
    <v>bkfchw</v>
    <v>XIDX:AMAG</v>
    <v>114</v>
  </rv>
  <rv s="1">
    <v>1</v>
    <v>XIDX:AMAG</v>
    <v>Daily</v>
    <v>39812</v>
    <v>39812</v>
    <v>0</v>
    <v>1</v>
    <v>633661920000000000,639284097661618771,0</v>
    <v>0</v>
    <v>bkfchw</v>
    <v>XIDX:AMAG</v>
    <v>85</v>
  </rv>
  <rv s="1">
    <v>1</v>
    <v>XIDX:AMAG</v>
    <v>Daily</v>
    <v>40907</v>
    <v>40907</v>
    <v>0</v>
    <v>1</v>
    <v>634608000000000000,639284097662092952,0</v>
    <v>0</v>
    <v>bkfchw</v>
    <v>XIDX:AMAG</v>
    <v>187</v>
  </rv>
  <rv s="1">
    <v>1</v>
    <v>XIDX:AMAG</v>
    <v>Daily</v>
    <v>41638</v>
    <v>41638</v>
    <v>0</v>
    <v>1</v>
    <v>635239584000000000,639284097662568738,0</v>
    <v>0</v>
    <v>bkfchw</v>
    <v>XIDX:AMAG</v>
    <v>216</v>
  </rv>
  <rv s="1">
    <v>1</v>
    <v>XIDX:AMAG</v>
    <v>Daily</v>
    <v>43098</v>
    <v>43098</v>
    <v>0</v>
    <v>1</v>
    <v>636501024000000000,639284097663042939,0</v>
    <v>0</v>
    <v>bkfchw</v>
    <v>XIDX:AMAG</v>
    <v>230</v>
  </rv>
  <rv s="1">
    <v>1</v>
    <v>XIDX:AMAG</v>
    <v>Daily</v>
    <v>44560</v>
    <v>44560</v>
    <v>0</v>
    <v>1</v>
    <v>637764192000000000,639284097663528728,0</v>
    <v>0</v>
    <v>bkfchw</v>
    <v>XIDX:AMAG</v>
    <v>334</v>
  </rv>
  <rv s="1">
    <v>1</v>
    <v>XIDX:AMAG</v>
    <v>Daily</v>
    <v>45656</v>
    <v>45656</v>
    <v>0</v>
    <v>1</v>
    <v>638711136000000000,639284097663997385,0</v>
    <v>0</v>
    <v>bkfchw</v>
    <v>XIDX:AMAG</v>
    <v>24</v>
  </rv>
  <rv s="1">
    <v>1</v>
    <v>XIDX:AMAG</v>
    <v>Daily</v>
    <v>46111</v>
    <v>46111</v>
    <v>0</v>
    <v>1</v>
    <v>639104256000000000,639284097664477379,0</v>
    <v>0</v>
    <v>bkfchw</v>
    <v>XIDX:AMAG</v>
    <v>335</v>
  </rv>
  <rv s="1">
    <v>1</v>
    <v>XIDX:AMAG</v>
    <v>Daily</v>
    <v>40176</v>
    <v>40176</v>
    <v>0</v>
    <v>1</v>
    <v>633976416000000000,639284097681822874,0</v>
    <v>0</v>
    <v>bkfchw</v>
    <v>XIDX:AMAG</v>
    <v>336</v>
  </rv>
  <rv s="1">
    <v>1</v>
    <v>XIDX:AMAG</v>
    <v>Daily</v>
    <v>41271</v>
    <v>41271</v>
    <v>0</v>
    <v>1</v>
    <v>634922496000000000,639284097682292880,0</v>
    <v>0</v>
    <v>bkfchw</v>
    <v>XIDX:AMAG</v>
    <v>186</v>
  </rv>
  <rv s="1">
    <v>1</v>
    <v>XIDX:AMAG</v>
    <v>Daily</v>
    <v>42003</v>
    <v>42003</v>
    <v>0</v>
    <v>1</v>
    <v>635554944000000000,639284097682772874,0</v>
    <v>0</v>
    <v>bkfchw</v>
    <v>XIDX:AMAG</v>
    <v>337</v>
  </rv>
  <rv s="1">
    <v>1</v>
    <v>XIDX:AMAG</v>
    <v>Daily</v>
    <v>43462</v>
    <v>43462</v>
    <v>0</v>
    <v>1</v>
    <v>636815520000000000,639284097683247255,0</v>
    <v>0</v>
    <v>bkfchw</v>
    <v>XIDX:AMAG</v>
    <v>331</v>
  </rv>
  <rv s="1">
    <v>1</v>
    <v>XIDX:AMAG</v>
    <v>Daily</v>
    <v>44195</v>
    <v>44195</v>
    <v>0</v>
    <v>1</v>
    <v>637448832000000000,639284097683722873,0</v>
    <v>0</v>
    <v>bkfchw</v>
    <v>XIDX:AMAG</v>
    <v>338</v>
  </rv>
  <rv s="1">
    <v>1</v>
    <v>XIDX:AMAG</v>
    <v>Daily</v>
    <v>45289</v>
    <v>45289</v>
    <v>0</v>
    <v>1</v>
    <v>638394048000000000,639284097679482880,0</v>
    <v>0</v>
    <v>bkfchw</v>
    <v>XIDX:AMAG</v>
    <v>339</v>
  </rv>
  <rv s="1">
    <v>1</v>
    <v>XIDX:ALKA</v>
    <v>Daily</v>
    <v>43098</v>
    <v>43098</v>
    <v>0</v>
    <v>1</v>
    <v>636501024000000000,639284097604148167,0</v>
    <v>0</v>
    <v>bkfd8m</v>
    <v>XIDX:ALKA</v>
    <v>340</v>
  </rv>
  <rv s="1">
    <v>1</v>
    <v>XIDX:ALKA</v>
    <v>Daily</v>
    <v>43462</v>
    <v>43462</v>
    <v>0</v>
    <v>1</v>
    <v>636815520000000000,639284097604618180,0</v>
    <v>0</v>
    <v>bkfd8m</v>
    <v>XIDX:ALKA</v>
    <v>72</v>
  </rv>
  <rv s="1">
    <v>1</v>
    <v>XIDX:ALKA</v>
    <v>Daily</v>
    <v>43829</v>
    <v>43829</v>
    <v>0</v>
    <v>1</v>
    <v>637132608000000000,639284097605098174,0</v>
    <v>0</v>
    <v>bkfd8m</v>
    <v>XIDX:ALKA</v>
    <v>341</v>
  </rv>
  <rv s="1">
    <v>1</v>
    <v>XIDX:ALKA</v>
    <v>Daily</v>
    <v>44195</v>
    <v>44195</v>
    <v>0</v>
    <v>1</v>
    <v>637448832000000000,639284097605579206,0</v>
    <v>0</v>
    <v>bkfd8m</v>
    <v>XIDX:ALKA</v>
    <v>342</v>
  </rv>
  <rv s="1">
    <v>1</v>
    <v>XIDX:ALKA</v>
    <v>Daily</v>
    <v>44560</v>
    <v>44560</v>
    <v>0</v>
    <v>1</v>
    <v>637764192000000000,639284097606048179,0</v>
    <v>0</v>
    <v>bkfd8m</v>
    <v>XIDX:ALKA</v>
    <v>275</v>
  </rv>
  <rv s="1">
    <v>1</v>
    <v>XIDX:ALKA</v>
    <v>Daily</v>
    <v>44925</v>
    <v>44925</v>
    <v>0</v>
    <v>1</v>
    <v>638079552000000000,639284097606528174,0</v>
    <v>0</v>
    <v>bkfd8m</v>
    <v>XIDX:ALKA</v>
    <v>343</v>
  </rv>
  <rv s="1">
    <v>1</v>
    <v>XIDX:ALKA</v>
    <v>Daily</v>
    <v>45289</v>
    <v>45289</v>
    <v>0</v>
    <v>1</v>
    <v>638394048000000000,639284097602558157,0</v>
    <v>0</v>
    <v>bkfd8m</v>
    <v>XIDX:ALKA</v>
    <v>344</v>
  </rv>
  <rv s="1">
    <v>1</v>
    <v>XIDX:ALKA</v>
    <v>Daily</v>
    <v>45656</v>
    <v>45656</v>
    <v>0</v>
    <v>1</v>
    <v>638711136000000000,639284097603059592,0</v>
    <v>0</v>
    <v>bkfd8m</v>
    <v>XIDX:ALKA</v>
    <v>345</v>
  </rv>
  <rv s="1">
    <v>1</v>
    <v>XIDX:ALKA</v>
    <v>Daily</v>
    <v>46021</v>
    <v>46021</v>
    <v>0</v>
    <v>1</v>
    <v>639026496000000000,639284097603539609,0</v>
    <v>0</v>
    <v>bkfd8m</v>
    <v>XIDX:ALKA</v>
    <v>346</v>
  </rv>
  <rv s="1">
    <v>1</v>
    <v>XIDX:ALKA</v>
    <v>Daily</v>
    <v>46203</v>
    <v>46203</v>
    <v>0</v>
    <v>1</v>
    <v>639183744000000000,639284097604009208,0</v>
    <v>0</v>
    <v>bkfd8m</v>
    <v>XIDX:ALKA</v>
    <v>347</v>
  </rv>
  <rv s="1">
    <v>1</v>
    <v>XIDX:ALKA</v>
    <v>Daily</v>
    <v>46111</v>
    <v>46111</v>
    <v>0</v>
    <v>1</v>
    <v>639104256000000000,639284097604479205,0</v>
    <v>0</v>
    <v>bkfd8m</v>
    <v>XIDX:ALKA</v>
    <v>217</v>
  </rv>
  <rv s="1">
    <v>1</v>
    <v>XIDX:CDIA</v>
    <v>Daily</v>
    <v>46021</v>
    <v>46021</v>
    <v>0</v>
    <v>1</v>
    <v>639026496000000000,639284097619973152,0</v>
    <v>0</v>
    <v>chdaw7</v>
    <v>XIDX:CDIA</v>
    <v>10</v>
  </rv>
  <rv s="1">
    <v>1</v>
    <v>XIDX:CDIA</v>
    <v>Daily</v>
    <v>46111</v>
    <v>46111</v>
    <v>0</v>
    <v>1</v>
    <v>639104256000000000,639284097620443152,0</v>
    <v>0</v>
    <v>chdaw7</v>
    <v>XIDX:CDIA</v>
    <v>16</v>
  </rv>
  <rv s="1">
    <v>1</v>
    <v>XIDX:CDIA</v>
    <v>Daily</v>
    <v>46203</v>
    <v>46203</v>
    <v>0</v>
    <v>1</v>
    <v>639183744000000000,639284097670648685,0</v>
    <v>0</v>
    <v>chdaw7</v>
    <v>XIDX:CDIA</v>
    <v>163</v>
  </rv>
  <rv s="1">
    <v>1</v>
    <v>XIDX:KSIX</v>
    <v>Daily</v>
    <v>46203</v>
    <v>46203</v>
    <v>0</v>
    <v>1</v>
    <v>639183744000000000,639284097620013275,0</v>
    <v>0</v>
    <v>cfl4f2</v>
    <v>XIDX:KSIX</v>
    <v>348</v>
  </rv>
  <rv s="1">
    <v>1</v>
    <v>XIDX:KSIX</v>
    <v>Daily</v>
    <v>46021</v>
    <v>46021</v>
    <v>0</v>
    <v>1</v>
    <v>639026496000000000,639284097648793406,0</v>
    <v>0</v>
    <v>cfl4f2</v>
    <v>XIDX:KSIX</v>
    <v>41</v>
  </rv>
  <rv s="1">
    <v>1</v>
    <v>XIDX:KSIX</v>
    <v>Daily</v>
    <v>46111</v>
    <v>46111</v>
    <v>0</v>
    <v>1</v>
    <v>639104256000000000,639284097699593717,0</v>
    <v>0</v>
    <v>cfl4f2</v>
    <v>XIDX:KSIX</v>
    <v>119</v>
  </rv>
  <rv s="1">
    <v>1</v>
    <v>XIDX:BRRC</v>
    <v>Daily</v>
    <v>46203</v>
    <v>46203</v>
    <v>0</v>
    <v>1</v>
    <v>639183744000000000,639284097621226852,0</v>
    <v>0</v>
    <v>cflfa2</v>
    <v>XIDX:BRRC</v>
    <v>349</v>
  </rv>
  <rv s="1">
    <v>1</v>
    <v>XIDX:BRRC</v>
    <v>Daily</v>
    <v>46021</v>
    <v>46021</v>
    <v>0</v>
    <v>1</v>
    <v>639026496000000000,639284097648885577,0</v>
    <v>0</v>
    <v>cflfa2</v>
    <v>XIDX:BRRC</v>
    <v>350</v>
  </rv>
  <rv s="1">
    <v>1</v>
    <v>XIDX:BRRC</v>
    <v>Daily</v>
    <v>46111</v>
    <v>46111</v>
    <v>0</v>
    <v>1</v>
    <v>639104256000000000,639284097673326579,0</v>
    <v>0</v>
    <v>cflfa2</v>
    <v>XIDX:BRRC</v>
    <v>351</v>
  </rv>
  <rv s="1">
    <v>1</v>
    <v>XIDX:AKSI</v>
    <v>Daily</v>
    <v>43098</v>
    <v>43098</v>
    <v>0</v>
    <v>1</v>
    <v>636501024000000000,639284097602769674,0</v>
    <v>0</v>
    <v>bkfd2w</v>
    <v>XIDX:AKSI</v>
    <v>352</v>
  </rv>
  <rv s="1">
    <v>1</v>
    <v>XIDX:AKSI</v>
    <v>Daily</v>
    <v>43462</v>
    <v>43462</v>
    <v>0</v>
    <v>1</v>
    <v>636815520000000000,639284097603260129,0</v>
    <v>0</v>
    <v>bkfd2w</v>
    <v>XIDX:AKSI</v>
    <v>353</v>
  </rv>
  <rv s="1">
    <v>1</v>
    <v>XIDX:AKSI</v>
    <v>Daily</v>
    <v>43829</v>
    <v>43829</v>
    <v>0</v>
    <v>1</v>
    <v>637132608000000000,639284097603741811,0</v>
    <v>0</v>
    <v>bkfd2w</v>
    <v>XIDX:AKSI</v>
    <v>59</v>
  </rv>
  <rv s="1">
    <v>1</v>
    <v>XIDX:AKSI</v>
    <v>Daily</v>
    <v>44195</v>
    <v>44195</v>
    <v>0</v>
    <v>1</v>
    <v>637448832000000000,639284097604221809,0</v>
    <v>0</v>
    <v>bkfd2w</v>
    <v>XIDX:AKSI</v>
    <v>354</v>
  </rv>
  <rv s="1">
    <v>1</v>
    <v>XIDX:AKSI</v>
    <v>Daily</v>
    <v>44925</v>
    <v>44925</v>
    <v>0</v>
    <v>1</v>
    <v>638079552000000000,639284097604739638,0</v>
    <v>0</v>
    <v>bkfd2w</v>
    <v>XIDX:AKSI</v>
    <v>339</v>
  </rv>
  <rv s="1">
    <v>1</v>
    <v>XIDX:AKSI</v>
    <v>Daily</v>
    <v>45289</v>
    <v>45289</v>
    <v>0</v>
    <v>1</v>
    <v>638394048000000000,639284097605220122,0</v>
    <v>0</v>
    <v>bkfd2w</v>
    <v>XIDX:AKSI</v>
    <v>355</v>
  </rv>
  <rv s="1">
    <v>1</v>
    <v>XIDX:AKSI</v>
    <v>Daily</v>
    <v>45656</v>
    <v>45656</v>
    <v>0</v>
    <v>1</v>
    <v>638711136000000000,639284097605699619,0</v>
    <v>0</v>
    <v>bkfd2w</v>
    <v>XIDX:AKSI</v>
    <v>276</v>
  </rv>
  <rv s="1">
    <v>1</v>
    <v>XIDX:AKSI</v>
    <v>Daily</v>
    <v>46021</v>
    <v>46021</v>
    <v>0</v>
    <v>1</v>
    <v>639026496000000000,639284097606181804,0</v>
    <v>0</v>
    <v>bkfd2w</v>
    <v>XIDX:AKSI</v>
    <v>356</v>
  </rv>
  <rv s="1">
    <v>1</v>
    <v>XIDX:AKSI</v>
    <v>Daily</v>
    <v>46203</v>
    <v>46203</v>
    <v>0</v>
    <v>1</v>
    <v>639183744000000000,639284097606660103,0</v>
    <v>0</v>
    <v>bkfd2w</v>
    <v>XIDX:AKSI</v>
    <v>216</v>
  </rv>
  <rv s="1">
    <v>1</v>
    <v>XIDX:AKSI</v>
    <v>Daily</v>
    <v>44560</v>
    <v>44560</v>
    <v>0</v>
    <v>1</v>
    <v>637764192000000000,639284097689191458,0</v>
    <v>0</v>
    <v>bkfd2w</v>
    <v>XIDX:AKSI</v>
    <v>273</v>
  </rv>
  <rv s="1">
    <v>1</v>
    <v>XIDX:AKSI</v>
    <v>Daily</v>
    <v>46111</v>
    <v>46111</v>
    <v>0</v>
    <v>1</v>
    <v>639104256000000000,639284097689661457,0</v>
    <v>0</v>
    <v>bkfd2w</v>
    <v>XIDX:AKSI</v>
    <v>352</v>
  </rv>
  <rv s="1">
    <v>1</v>
    <v>XIDX:PTMR</v>
    <v>Daily</v>
    <v>46021</v>
    <v>46021</v>
    <v>0</v>
    <v>1</v>
    <v>639026496000000000,639284097620403276,0</v>
    <v>0</v>
    <v>cese7w</v>
    <v>XIDX:PTMR</v>
    <v>33</v>
  </rv>
  <rv s="1">
    <v>1</v>
    <v>XIDX:PTMR</v>
    <v>Daily</v>
    <v>46111</v>
    <v>46111</v>
    <v>0</v>
    <v>1</v>
    <v>639104256000000000,639284097620877598,0</v>
    <v>0</v>
    <v>cese7w</v>
    <v>XIDX:PTMR</v>
    <v>33</v>
  </rv>
  <rv s="1">
    <v>1</v>
    <v>XIDX:PTMR</v>
    <v>Daily</v>
    <v>46203</v>
    <v>46203</v>
    <v>0</v>
    <v>1</v>
    <v>639183744000000000,639284097652493468,0</v>
    <v>0</v>
    <v>cese7w</v>
    <v>XIDX:PTMR</v>
    <v>33</v>
  </rv>
  <rv s="1">
    <v>1</v>
    <v>XIDX:PTMR</v>
    <v>Daily</v>
    <v>45656</v>
    <v>45656</v>
    <v>0</v>
    <v>1</v>
    <v>638711136000000000,639284097675328131,0</v>
    <v>0</v>
    <v>cese7w</v>
    <v>XIDX:PTMR</v>
    <v>194</v>
  </rv>
  <rv s="1">
    <v>1</v>
    <v>XIDX:AKRA</v>
    <v>Daily</v>
    <v>40176</v>
    <v>40176</v>
    <v>0</v>
    <v>1</v>
    <v>633976416000000000,639284097602755895,0</v>
    <v>0</v>
    <v>bkfcz2</v>
    <v>XIDX:AKRA</v>
    <v>357</v>
  </rv>
  <rv s="1">
    <v>1</v>
    <v>XIDX:AKRA</v>
    <v>Daily</v>
    <v>40907</v>
    <v>40907</v>
    <v>0</v>
    <v>1</v>
    <v>634608000000000000,639284097603230949,0</v>
    <v>0</v>
    <v>bkfcz2</v>
    <v>XIDX:AKRA</v>
    <v>358</v>
  </rv>
  <rv s="1">
    <v>1</v>
    <v>XIDX:AKRA</v>
    <v>Daily</v>
    <v>41638</v>
    <v>41638</v>
    <v>0</v>
    <v>1</v>
    <v>635239584000000000,639284097603716716,0</v>
    <v>0</v>
    <v>bkfcz2</v>
    <v>XIDX:AKRA</v>
    <v>359</v>
  </rv>
  <rv s="1">
    <v>1</v>
    <v>XIDX:AKRA</v>
    <v>Daily</v>
    <v>42368</v>
    <v>42368</v>
    <v>0</v>
    <v>1</v>
    <v>635870304000000000,639284097604195867,0</v>
    <v>0</v>
    <v>bkfcz2</v>
    <v>XIDX:AKRA</v>
    <v>360</v>
  </rv>
  <rv s="1">
    <v>1</v>
    <v>XIDX:AKRA</v>
    <v>Daily</v>
    <v>43462</v>
    <v>43462</v>
    <v>0</v>
    <v>1</v>
    <v>636815520000000000,639284097604676688,0</v>
    <v>0</v>
    <v>bkfcz2</v>
    <v>XIDX:AKRA</v>
    <v>309</v>
  </rv>
  <rv s="1">
    <v>1</v>
    <v>XIDX:AKRA</v>
    <v>Daily</v>
    <v>44195</v>
    <v>44195</v>
    <v>0</v>
    <v>1</v>
    <v>637448832000000000,639284097605155857,0</v>
    <v>0</v>
    <v>bkfcz2</v>
    <v>XIDX:AKRA</v>
    <v>361</v>
  </rv>
  <rv s="1">
    <v>1</v>
    <v>XIDX:AKRA</v>
    <v>Daily</v>
    <v>44925</v>
    <v>44925</v>
    <v>0</v>
    <v>1</v>
    <v>638079552000000000,639284097605630939,0</v>
    <v>0</v>
    <v>bkfcz2</v>
    <v>XIDX:AKRA</v>
    <v>362</v>
  </rv>
  <rv s="1">
    <v>1</v>
    <v>XIDX:AKRA</v>
    <v>Daily</v>
    <v>45656</v>
    <v>45656</v>
    <v>0</v>
    <v>1</v>
    <v>638711136000000000,639284097606115836,0</v>
    <v>0</v>
    <v>bkfcz2</v>
    <v>XIDX:AKRA</v>
    <v>363</v>
  </rv>
  <rv s="1">
    <v>1</v>
    <v>XIDX:AKRA</v>
    <v>Daily</v>
    <v>46203</v>
    <v>46203</v>
    <v>0</v>
    <v>1</v>
    <v>639183744000000000,639284097606595840,0</v>
    <v>0</v>
    <v>bkfcz2</v>
    <v>XIDX:AKRA</v>
    <v>141</v>
  </rv>
  <rv s="1">
    <v>1</v>
    <v>XIDX:AKRA</v>
    <v>Daily</v>
    <v>39812</v>
    <v>39812</v>
    <v>0</v>
    <v>1</v>
    <v>633661920000000000,639284097690144834,0</v>
    <v>0</v>
    <v>bkfcz2</v>
    <v>XIDX:AKRA</v>
    <v>364</v>
  </rv>
  <rv s="1">
    <v>1</v>
    <v>XIDX:AKRA</v>
    <v>Daily</v>
    <v>40542</v>
    <v>40542</v>
    <v>0</v>
    <v>1</v>
    <v>634292640000000000,639284097686235832,0</v>
    <v>0</v>
    <v>bkfcz2</v>
    <v>XIDX:AKRA</v>
    <v>365</v>
  </rv>
  <rv s="1">
    <v>1</v>
    <v>XIDX:AKRA</v>
    <v>Daily</v>
    <v>41271</v>
    <v>41271</v>
    <v>0</v>
    <v>1</v>
    <v>634922496000000000,639284097686715834,0</v>
    <v>0</v>
    <v>bkfcz2</v>
    <v>XIDX:AKRA</v>
    <v>366</v>
  </rv>
  <rv s="1">
    <v>1</v>
    <v>XIDX:AKRA</v>
    <v>Daily</v>
    <v>42003</v>
    <v>42003</v>
    <v>0</v>
    <v>1</v>
    <v>635554944000000000,639284097687194870,0</v>
    <v>0</v>
    <v>bkfcz2</v>
    <v>XIDX:AKRA</v>
    <v>367</v>
  </rv>
  <rv s="1">
    <v>1</v>
    <v>XIDX:AKRA</v>
    <v>Daily</v>
    <v>42734</v>
    <v>42734</v>
    <v>0</v>
    <v>1</v>
    <v>636186528000000000,639284097687674866,0</v>
    <v>0</v>
    <v>bkfcz2</v>
    <v>XIDX:AKRA</v>
    <v>368</v>
  </rv>
  <rv s="1">
    <v>1</v>
    <v>XIDX:AKRA</v>
    <v>Daily</v>
    <v>43098</v>
    <v>43098</v>
    <v>0</v>
    <v>1</v>
    <v>636501024000000000,639284097688144858,0</v>
    <v>0</v>
    <v>bkfcz2</v>
    <v>XIDX:AKRA</v>
    <v>369</v>
  </rv>
  <rv s="1">
    <v>1</v>
    <v>XIDX:AKRA</v>
    <v>Daily</v>
    <v>43829</v>
    <v>43829</v>
    <v>0</v>
    <v>1</v>
    <v>637132608000000000,639284097688620217,0</v>
    <v>0</v>
    <v>bkfcz2</v>
    <v>XIDX:AKRA</v>
    <v>370</v>
  </rv>
  <rv s="1">
    <v>1</v>
    <v>XIDX:AKRA</v>
    <v>Daily</v>
    <v>44560</v>
    <v>44560</v>
    <v>0</v>
    <v>1</v>
    <v>637764192000000000,639284097689104847,0</v>
    <v>0</v>
    <v>bkfcz2</v>
    <v>XIDX:AKRA</v>
    <v>371</v>
  </rv>
  <rv s="1">
    <v>1</v>
    <v>XIDX:AKRA</v>
    <v>Daily</v>
    <v>45289</v>
    <v>45289</v>
    <v>0</v>
    <v>1</v>
    <v>638394048000000000,639284097689580209,0</v>
    <v>0</v>
    <v>bkfcz2</v>
    <v>XIDX:AKRA</v>
    <v>19</v>
  </rv>
  <rv s="1">
    <v>1</v>
    <v>XIDX:AKRA</v>
    <v>Daily</v>
    <v>46021</v>
    <v>46021</v>
    <v>0</v>
    <v>1</v>
    <v>639026496000000000,639284097690065811,0</v>
    <v>0</v>
    <v>bkfcz2</v>
    <v>XIDX:AKRA</v>
    <v>372</v>
  </rv>
  <rv s="1">
    <v>1</v>
    <v>XIDX:AKRA</v>
    <v>Daily</v>
    <v>46111</v>
    <v>46111</v>
    <v>0</v>
    <v>1</v>
    <v>639104256000000000,639284097690544836,0</v>
    <v>0</v>
    <v>bkfcz2</v>
    <v>XIDX:AKRA</v>
    <v>373</v>
  </rv>
  <rv s="1">
    <v>1</v>
    <v>XIDX:AKPI</v>
    <v>Daily</v>
    <v>43462</v>
    <v>43462</v>
    <v>0</v>
    <v>1</v>
    <v>636815520000000000,639284097611419213,0</v>
    <v>0</v>
    <v>bkfcw7</v>
    <v>XIDX:AKPI</v>
    <v>374</v>
  </rv>
  <rv s="1">
    <v>1</v>
    <v>XIDX:AKPI</v>
    <v>Daily</v>
    <v>44560</v>
    <v>44560</v>
    <v>0</v>
    <v>1</v>
    <v>637764192000000000,639284097611897446,0</v>
    <v>0</v>
    <v>bkfcw7</v>
    <v>XIDX:AKPI</v>
    <v>47</v>
  </rv>
  <rv s="1">
    <v>1</v>
    <v>XIDX:AKPI</v>
    <v>Daily</v>
    <v>45289</v>
    <v>45289</v>
    <v>0</v>
    <v>1</v>
    <v>638394048000000000,639284097612373224,0</v>
    <v>0</v>
    <v>bkfcw7</v>
    <v>XIDX:AKPI</v>
    <v>375</v>
  </rv>
  <rv s="1">
    <v>1</v>
    <v>XIDX:AKPI</v>
    <v>Daily</v>
    <v>44195</v>
    <v>44195</v>
    <v>0</v>
    <v>1</v>
    <v>637448832000000000,639284097663463488,0</v>
    <v>0</v>
    <v>bkfcw7</v>
    <v>XIDX:AKPI</v>
    <v>376</v>
  </rv>
  <rv s="1">
    <v>1</v>
    <v>XIDX:AKPI</v>
    <v>Daily</v>
    <v>45656</v>
    <v>45656</v>
    <v>0</v>
    <v>1</v>
    <v>638711136000000000,639284097663947983,0</v>
    <v>0</v>
    <v>bkfcw7</v>
    <v>XIDX:AKPI</v>
    <v>377</v>
  </rv>
  <rv s="1">
    <v>1</v>
    <v>XIDX:AKPI</v>
    <v>Daily</v>
    <v>46203</v>
    <v>46203</v>
    <v>0</v>
    <v>1</v>
    <v>639183744000000000,639284097664413494,0</v>
    <v>0</v>
    <v>bkfcw7</v>
    <v>XIDX:AKPI</v>
    <v>57</v>
  </rv>
  <rv s="1">
    <v>1</v>
    <v>XIDX:AKPI</v>
    <v>Daily</v>
    <v>43829</v>
    <v>43829</v>
    <v>0</v>
    <v>1</v>
    <v>637132608000000000,639284097686748215,0</v>
    <v>0</v>
    <v>bkfcw7</v>
    <v>XIDX:AKPI</v>
    <v>190</v>
  </rv>
  <rv s="1">
    <v>1</v>
    <v>XIDX:AKPI</v>
    <v>Daily</v>
    <v>44925</v>
    <v>44925</v>
    <v>0</v>
    <v>1</v>
    <v>638079552000000000,639284097687213640,0</v>
    <v>0</v>
    <v>bkfcw7</v>
    <v>XIDX:AKPI</v>
    <v>378</v>
  </rv>
  <rv s="1">
    <v>1</v>
    <v>XIDX:AKPI</v>
    <v>Daily</v>
    <v>46021</v>
    <v>46021</v>
    <v>0</v>
    <v>1</v>
    <v>639026496000000000,639284097687708221,0</v>
    <v>0</v>
    <v>bkfcw7</v>
    <v>XIDX:AKPI</v>
    <v>101</v>
  </rv>
  <rv s="1">
    <v>1</v>
    <v>XIDX:AKPI</v>
    <v>Daily</v>
    <v>46111</v>
    <v>46111</v>
    <v>0</v>
    <v>1</v>
    <v>639104256000000000,639284097688183653,0</v>
    <v>0</v>
    <v>bkfcw7</v>
    <v>XIDX:AKPI</v>
    <v>379</v>
  </rv>
  <rv s="1">
    <v>1</v>
    <v>XIDX:MINE</v>
    <v>Daily</v>
    <v>46021</v>
    <v>46021</v>
    <v>0</v>
    <v>1</v>
    <v>639026496000000000,639284097621915670,0</v>
    <v>0</v>
    <v>cg3epr</v>
    <v>XIDX:MINE</v>
    <v>61</v>
  </rv>
  <rv s="1">
    <v>1</v>
    <v>XIDX:MINE</v>
    <v>Daily</v>
    <v>46111</v>
    <v>46111</v>
    <v>0</v>
    <v>1</v>
    <v>639104256000000000,639284097646965325,0</v>
    <v>0</v>
    <v>cg3epr</v>
    <v>XIDX:MINE</v>
    <v>191</v>
  </rv>
  <rv s="1">
    <v>1</v>
    <v>XIDX:MINE</v>
    <v>Daily</v>
    <v>46203</v>
    <v>46203</v>
    <v>0</v>
    <v>1</v>
    <v>639183744000000000,639284097697810149,0</v>
    <v>0</v>
    <v>cg3epr</v>
    <v>XIDX:MINE</v>
    <v>218</v>
  </rv>
  <rv s="1">
    <v>1</v>
    <v>XIDX:AKKU</v>
    <v>Daily</v>
    <v>40542</v>
    <v>40542</v>
    <v>0</v>
    <v>1</v>
    <v>634292640000000000,639284097613324967,0</v>
    <v>0</v>
    <v>bkfctc</v>
    <v>XIDX:AKKU</v>
    <v>380</v>
  </rv>
  <rv s="1">
    <v>1</v>
    <v>XIDX:AKKU</v>
    <v>Daily</v>
    <v>43098</v>
    <v>43098</v>
    <v>0</v>
    <v>1</v>
    <v>636501024000000000,639284097614750361,0</v>
    <v>0</v>
    <v>bkfctc</v>
    <v>XIDX:AKKU</v>
    <v>349</v>
  </rv>
  <rv s="1">
    <v>1</v>
    <v>XIDX:AKKU</v>
    <v>Daily</v>
    <v>43829</v>
    <v>43829</v>
    <v>0</v>
    <v>1</v>
    <v>637132608000000000,639284097610334968,0</v>
    <v>0</v>
    <v>bkfctc</v>
    <v>XIDX:AKKU</v>
    <v>85</v>
  </rv>
  <rv s="1">
    <v>1</v>
    <v>XIDX:AKKU</v>
    <v>Daily</v>
    <v>44925</v>
    <v>44925</v>
    <v>0</v>
    <v>1</v>
    <v>638079552000000000,639284097610800296,0</v>
    <v>0</v>
    <v>bkfctc</v>
    <v>XIDX:AKKU</v>
    <v>85</v>
  </rv>
  <rv s="1">
    <v>1</v>
    <v>XIDX:AKKU</v>
    <v>Daily</v>
    <v>46021</v>
    <v>46021</v>
    <v>0</v>
    <v>1</v>
    <v>639026496000000000,639284097611280305,0</v>
    <v>0</v>
    <v>bkfctc</v>
    <v>XIDX:AKKU</v>
    <v>381</v>
  </rv>
  <rv s="1">
    <v>1</v>
    <v>XIDX:AKKU</v>
    <v>Daily</v>
    <v>46111</v>
    <v>46111</v>
    <v>0</v>
    <v>1</v>
    <v>639104256000000000,639284097611754968,0</v>
    <v>0</v>
    <v>bkfctc</v>
    <v>XIDX:AKKU</v>
    <v>382</v>
  </rv>
  <rv s="1">
    <v>1</v>
    <v>XIDX:AKKU</v>
    <v>Daily</v>
    <v>44560</v>
    <v>44560</v>
    <v>0</v>
    <v>1</v>
    <v>637764192000000000,639284097662957555,0</v>
    <v>0</v>
    <v>bkfctc</v>
    <v>XIDX:AKKU</v>
    <v>85</v>
  </rv>
  <rv s="1">
    <v>1</v>
    <v>XIDX:AKKU</v>
    <v>Daily</v>
    <v>45656</v>
    <v>45656</v>
    <v>0</v>
    <v>1</v>
    <v>638711136000000000,639284097663451368,0</v>
    <v>0</v>
    <v>bkfctc</v>
    <v>XIDX:AKKU</v>
    <v>383</v>
  </rv>
  <rv s="1">
    <v>1</v>
    <v>XIDX:AKKU</v>
    <v>Daily</v>
    <v>46203</v>
    <v>46203</v>
    <v>0</v>
    <v>1</v>
    <v>639183744000000000,639284097663921382,0</v>
    <v>0</v>
    <v>bkfctc</v>
    <v>XIDX:AKKU</v>
    <v>33</v>
  </rv>
  <rv s="1">
    <v>1</v>
    <v>XIDX:AKKU</v>
    <v>Daily</v>
    <v>42734</v>
    <v>42734</v>
    <v>0</v>
    <v>1</v>
    <v>636186528000000000,639284097688667394,0</v>
    <v>0</v>
    <v>bkfctc</v>
    <v>XIDX:AKKU</v>
    <v>351</v>
  </rv>
  <rv s="1">
    <v>1</v>
    <v>XIDX:AKKU</v>
    <v>Daily</v>
    <v>44195</v>
    <v>44195</v>
    <v>0</v>
    <v>1</v>
    <v>637448832000000000,639284097689147388,0</v>
    <v>0</v>
    <v>bkfctc</v>
    <v>XIDX:AKKU</v>
    <v>85</v>
  </rv>
  <rv s="1">
    <v>1</v>
    <v>XIDX:AKKU</v>
    <v>Daily</v>
    <v>45289</v>
    <v>45289</v>
    <v>0</v>
    <v>1</v>
    <v>638394048000000000,639284097689627388,0</v>
    <v>0</v>
    <v>bkfctc</v>
    <v>XIDX:AKKU</v>
    <v>85</v>
  </rv>
  <rv s="1">
    <v>1</v>
    <v>XIDX:BUDI</v>
    <v>Daily</v>
    <v>40176</v>
    <v>40176</v>
    <v>0</v>
    <v>1</v>
    <v>633976416000000000,639284097614295738,0</v>
    <v>0</v>
    <v>bkfqur</v>
    <v>XIDX:BUDI</v>
    <v>196</v>
  </rv>
  <rv s="1">
    <v>1</v>
    <v>XIDX:BUDI</v>
    <v>Daily</v>
    <v>40907</v>
    <v>40907</v>
    <v>0</v>
    <v>1</v>
    <v>634608000000000000,639284097614775729,0</v>
    <v>0</v>
    <v>bkfqur</v>
    <v>XIDX:BUDI</v>
    <v>384</v>
  </rv>
  <rv s="1">
    <v>1</v>
    <v>XIDX:BUDI</v>
    <v>Daily</v>
    <v>42003</v>
    <v>42003</v>
    <v>0</v>
    <v>1</v>
    <v>635554944000000000,639284097615255739,0</v>
    <v>0</v>
    <v>bkfqur</v>
    <v>XIDX:BUDI</v>
    <v>385</v>
  </rv>
  <rv s="1">
    <v>1</v>
    <v>XIDX:BUDI</v>
    <v>Daily</v>
    <v>42368</v>
    <v>42368</v>
    <v>0</v>
    <v>1</v>
    <v>635870304000000000,639284097610826642,0</v>
    <v>0</v>
    <v>bkfqur</v>
    <v>XIDX:BUDI</v>
    <v>386</v>
  </rv>
  <rv s="1">
    <v>1</v>
    <v>XIDX:BUDI</v>
    <v>Daily</v>
    <v>43462</v>
    <v>43462</v>
    <v>0</v>
    <v>1</v>
    <v>636815520000000000,639284097611315777,0</v>
    <v>0</v>
    <v>bkfqur</v>
    <v>XIDX:BUDI</v>
    <v>387</v>
  </rv>
  <rv s="1">
    <v>1</v>
    <v>XIDX:BUDI</v>
    <v>Daily</v>
    <v>44560</v>
    <v>44560</v>
    <v>0</v>
    <v>1</v>
    <v>637764192000000000,639284097611806630,0</v>
    <v>0</v>
    <v>bkfqur</v>
    <v>XIDX:BUDI</v>
    <v>207</v>
  </rv>
  <rv s="1">
    <v>1</v>
    <v>XIDX:BUDI</v>
    <v>Daily</v>
    <v>45656</v>
    <v>45656</v>
    <v>0</v>
    <v>1</v>
    <v>638711136000000000,639284097612285770,0</v>
    <v>0</v>
    <v>bkfqur</v>
    <v>XIDX:BUDI</v>
    <v>338</v>
  </rv>
  <rv s="1">
    <v>1</v>
    <v>XIDX:BUDI</v>
    <v>Daily</v>
    <v>41271</v>
    <v>41271</v>
    <v>0</v>
    <v>1</v>
    <v>634922496000000000,639284097666745129,0</v>
    <v>0</v>
    <v>bkfqur</v>
    <v>XIDX:BUDI</v>
    <v>39</v>
  </rv>
  <rv s="1">
    <v>1</v>
    <v>XIDX:BUDI</v>
    <v>Daily</v>
    <v>43098</v>
    <v>43098</v>
    <v>0</v>
    <v>1</v>
    <v>636501024000000000,639284097662276123,0</v>
    <v>0</v>
    <v>bkfqur</v>
    <v>XIDX:BUDI</v>
    <v>137</v>
  </rv>
  <rv s="1">
    <v>1</v>
    <v>XIDX:BUDI</v>
    <v>Daily</v>
    <v>44195</v>
    <v>44195</v>
    <v>0</v>
    <v>1</v>
    <v>637448832000000000,639284097662755174,0</v>
    <v>0</v>
    <v>bkfqur</v>
    <v>XIDX:BUDI</v>
    <v>388</v>
  </rv>
  <rv s="1">
    <v>1</v>
    <v>XIDX:BUDI</v>
    <v>Daily</v>
    <v>45289</v>
    <v>45289</v>
    <v>0</v>
    <v>1</v>
    <v>638394048000000000,639284097663225169,0</v>
    <v>0</v>
    <v>bkfqur</v>
    <v>XIDX:BUDI</v>
    <v>389</v>
  </rv>
  <rv s="1">
    <v>1</v>
    <v>XIDX:BUDI</v>
    <v>Daily</v>
    <v>46203</v>
    <v>46203</v>
    <v>0</v>
    <v>1</v>
    <v>639183744000000000,639284097663710429,0</v>
    <v>0</v>
    <v>bkfqur</v>
    <v>XIDX:BUDI</v>
    <v>218</v>
  </rv>
  <rv s="1">
    <v>1</v>
    <v>XIDX:BUDI</v>
    <v>Daily</v>
    <v>39812</v>
    <v>39812</v>
    <v>0</v>
    <v>1</v>
    <v>633661920000000000,639284097687160235,0</v>
    <v>0</v>
    <v>bkfqur</v>
    <v>XIDX:BUDI</v>
    <v>390</v>
  </rv>
  <rv s="1">
    <v>1</v>
    <v>XIDX:BUDI</v>
    <v>Daily</v>
    <v>40542</v>
    <v>40542</v>
    <v>0</v>
    <v>1</v>
    <v>634292640000000000,639284097687644860,0</v>
    <v>0</v>
    <v>bkfqur</v>
    <v>XIDX:BUDI</v>
    <v>220</v>
  </rv>
  <rv s="1">
    <v>1</v>
    <v>XIDX:BUDI</v>
    <v>Daily</v>
    <v>41638</v>
    <v>41638</v>
    <v>0</v>
    <v>1</v>
    <v>635239584000000000,639284097688125825,0</v>
    <v>0</v>
    <v>bkfqur</v>
    <v>XIDX:BUDI</v>
    <v>350</v>
  </rv>
  <rv s="1">
    <v>1</v>
    <v>XIDX:BUDI</v>
    <v>Daily</v>
    <v>42734</v>
    <v>42734</v>
    <v>0</v>
    <v>1</v>
    <v>636186528000000000,639284097688604872,0</v>
    <v>0</v>
    <v>bkfqur</v>
    <v>XIDX:BUDI</v>
    <v>391</v>
  </rv>
  <rv s="1">
    <v>1</v>
    <v>XIDX:BUDI</v>
    <v>Daily</v>
    <v>43829</v>
    <v>43829</v>
    <v>0</v>
    <v>1</v>
    <v>637132608000000000,639284097689074845,0</v>
    <v>0</v>
    <v>bkfqur</v>
    <v>XIDX:BUDI</v>
    <v>202</v>
  </rv>
  <rv s="1">
    <v>1</v>
    <v>XIDX:BUDI</v>
    <v>Daily</v>
    <v>44925</v>
    <v>44925</v>
    <v>0</v>
    <v>1</v>
    <v>638079552000000000,639284097689544855,0</v>
    <v>0</v>
    <v>bkfqur</v>
    <v>XIDX:BUDI</v>
    <v>338</v>
  </rv>
  <rv s="1">
    <v>1</v>
    <v>XIDX:BUDI</v>
    <v>Daily</v>
    <v>46021</v>
    <v>46021</v>
    <v>0</v>
    <v>1</v>
    <v>639026496000000000,639284097690024834,0</v>
    <v>0</v>
    <v>bkfqur</v>
    <v>XIDX:BUDI</v>
    <v>156</v>
  </rv>
  <rv s="1">
    <v>1</v>
    <v>XIDX:BUDI</v>
    <v>Daily</v>
    <v>46111</v>
    <v>46111</v>
    <v>0</v>
    <v>1</v>
    <v>639104256000000000,639284097690494862,0</v>
    <v>0</v>
    <v>bkfqur</v>
    <v>XIDX:BUDI</v>
    <v>392</v>
  </rv>
  <rv s="1">
    <v>1</v>
    <v>XIDX:ASPR</v>
    <v>Daily</v>
    <v>46021</v>
    <v>46021</v>
    <v>0</v>
    <v>1</v>
    <v>639026496000000000,639284097673488095,0</v>
    <v>0</v>
    <v>chbyjc</v>
    <v>XIDX:ASPR</v>
    <v>388</v>
  </rv>
  <rv s="1">
    <v>1</v>
    <v>XIDX:ASPR</v>
    <v>Daily</v>
    <v>46203</v>
    <v>46203</v>
    <v>0</v>
    <v>1</v>
    <v>639183744000000000,639284097673959802,0</v>
    <v>0</v>
    <v>chbyjc</v>
    <v>XIDX:ASPR</v>
    <v>393</v>
  </rv>
  <rv s="1">
    <v>1</v>
    <v>XIDX:ASPR</v>
    <v>Daily</v>
    <v>46111</v>
    <v>46111</v>
    <v>0</v>
    <v>1</v>
    <v>639104256000000000,639284097695933693,0</v>
    <v>0</v>
    <v>chbyjc</v>
    <v>XIDX:ASPR</v>
    <v>218</v>
  </rv>
  <rv s="1">
    <v>1</v>
    <v>XIDX:BTON</v>
    <v>Daily</v>
    <v>40907</v>
    <v>40907</v>
    <v>0</v>
    <v>1</v>
    <v>634608000000000000,639284097612757056,0</v>
    <v>0</v>
    <v>bkfqp2</v>
    <v>XIDX:BTON</v>
    <v>394</v>
  </rv>
  <rv s="1">
    <v>1</v>
    <v>XIDX:BTON</v>
    <v>Daily</v>
    <v>42003</v>
    <v>42003</v>
    <v>0</v>
    <v>1</v>
    <v>635554944000000000,639284097613237057,0</v>
    <v>0</v>
    <v>bkfqp2</v>
    <v>XIDX:BTON</v>
    <v>395</v>
  </rv>
  <rv s="1">
    <v>1</v>
    <v>XIDX:BTON</v>
    <v>Daily</v>
    <v>43098</v>
    <v>43098</v>
    <v>0</v>
    <v>1</v>
    <v>636501024000000000,639284097613715674,0</v>
    <v>0</v>
    <v>bkfqp2</v>
    <v>XIDX:BTON</v>
    <v>396</v>
  </rv>
  <rv s="1">
    <v>1</v>
    <v>XIDX:BTON</v>
    <v>Daily</v>
    <v>44195</v>
    <v>44195</v>
    <v>0</v>
    <v>1</v>
    <v>637448832000000000,639284097614203603,0</v>
    <v>0</v>
    <v>bkfqp2</v>
    <v>XIDX:BTON</v>
    <v>72</v>
  </rv>
  <rv s="1">
    <v>1</v>
    <v>XIDX:BTON</v>
    <v>Daily</v>
    <v>44925</v>
    <v>44925</v>
    <v>0</v>
    <v>1</v>
    <v>638079552000000000,639284097614683596,0</v>
    <v>0</v>
    <v>bkfqp2</v>
    <v>XIDX:BTON</v>
    <v>397</v>
  </rv>
  <rv s="1">
    <v>1</v>
    <v>XIDX:BTON</v>
    <v>Daily</v>
    <v>46021</v>
    <v>46021</v>
    <v>0</v>
    <v>1</v>
    <v>639026496000000000,639284097615157056,0</v>
    <v>0</v>
    <v>bkfqp2</v>
    <v>XIDX:BTON</v>
    <v>208</v>
  </rv>
  <rv s="1">
    <v>1</v>
    <v>XIDX:BTON</v>
    <v>Daily</v>
    <v>46111</v>
    <v>46111</v>
    <v>0</v>
    <v>1</v>
    <v>639104256000000000,639284097610845732,0</v>
    <v>0</v>
    <v>bkfqp2</v>
    <v>XIDX:BTON</v>
    <v>332</v>
  </rv>
  <rv s="1">
    <v>1</v>
    <v>XIDX:BTON</v>
    <v>Daily</v>
    <v>40176</v>
    <v>40176</v>
    <v>0</v>
    <v>1</v>
    <v>633976416000000000,639284097662477125,0</v>
    <v>0</v>
    <v>bkfqp2</v>
    <v>XIDX:BTON</v>
    <v>398</v>
  </rv>
  <rv s="1">
    <v>1</v>
    <v>XIDX:BTON</v>
    <v>Daily</v>
    <v>41271</v>
    <v>41271</v>
    <v>0</v>
    <v>1</v>
    <v>634922496000000000,639284097662957108,0</v>
    <v>0</v>
    <v>bkfqp2</v>
    <v>XIDX:BTON</v>
    <v>399</v>
  </rv>
  <rv s="1">
    <v>1</v>
    <v>XIDX:BTON</v>
    <v>Daily</v>
    <v>42368</v>
    <v>42368</v>
    <v>0</v>
    <v>1</v>
    <v>635870304000000000,639284097663427134,0</v>
    <v>0</v>
    <v>bkfqp2</v>
    <v>XIDX:BTON</v>
    <v>400</v>
  </rv>
  <rv s="1">
    <v>1</v>
    <v>XIDX:BTON</v>
    <v>Daily</v>
    <v>43462</v>
    <v>43462</v>
    <v>0</v>
    <v>1</v>
    <v>636815520000000000,639284097663907116,0</v>
    <v>0</v>
    <v>bkfqp2</v>
    <v>XIDX:BTON</v>
    <v>186</v>
  </rv>
  <rv s="1">
    <v>1</v>
    <v>XIDX:BTON</v>
    <v>Daily</v>
    <v>44560</v>
    <v>44560</v>
    <v>0</v>
    <v>1</v>
    <v>637764192000000000,639284097664373464,0</v>
    <v>0</v>
    <v>bkfqp2</v>
    <v>XIDX:BTON</v>
    <v>335</v>
  </rv>
  <rv s="1">
    <v>1</v>
    <v>XIDX:BTON</v>
    <v>Daily</v>
    <v>45656</v>
    <v>45656</v>
    <v>0</v>
    <v>1</v>
    <v>638711136000000000,639284097664847115,0</v>
    <v>0</v>
    <v>bkfqp2</v>
    <v>XIDX:BTON</v>
    <v>401</v>
  </rv>
  <rv s="1">
    <v>1</v>
    <v>XIDX:BTON</v>
    <v>Daily</v>
    <v>46203</v>
    <v>46203</v>
    <v>0</v>
    <v>1</v>
    <v>639183744000000000,639284097665324752,0</v>
    <v>0</v>
    <v>bkfqp2</v>
    <v>XIDX:BTON</v>
    <v>185</v>
  </rv>
  <rv s="1">
    <v>1</v>
    <v>XIDX:BTON</v>
    <v>Daily</v>
    <v>40542</v>
    <v>40542</v>
    <v>0</v>
    <v>1</v>
    <v>634292640000000000,639284097689433404,0</v>
    <v>0</v>
    <v>bkfqp2</v>
    <v>XIDX:BTON</v>
    <v>402</v>
  </rv>
  <rv s="1">
    <v>1</v>
    <v>XIDX:BTON</v>
    <v>Daily</v>
    <v>41638</v>
    <v>41638</v>
    <v>0</v>
    <v>1</v>
    <v>635239584000000000,639284097689914334,0</v>
    <v>0</v>
    <v>bkfqp2</v>
    <v>XIDX:BTON</v>
    <v>63</v>
  </rv>
  <rv s="1">
    <v>1</v>
    <v>XIDX:BTON</v>
    <v>Daily</v>
    <v>42734</v>
    <v>42734</v>
    <v>0</v>
    <v>1</v>
    <v>636186528000000000,639284097690383403,0</v>
    <v>0</v>
    <v>bkfqp2</v>
    <v>XIDX:BTON</v>
    <v>403</v>
  </rv>
  <rv s="1">
    <v>1</v>
    <v>XIDX:BTON</v>
    <v>Daily</v>
    <v>43829</v>
    <v>43829</v>
    <v>0</v>
    <v>1</v>
    <v>637132608000000000,639284097690863399,0</v>
    <v>0</v>
    <v>bkfqp2</v>
    <v>XIDX:BTON</v>
    <v>192</v>
  </rv>
  <rv s="1">
    <v>1</v>
    <v>XIDX:BTON</v>
    <v>Daily</v>
    <v>45289</v>
    <v>45289</v>
    <v>0</v>
    <v>1</v>
    <v>638394048000000000,639284097691333405,0</v>
    <v>0</v>
    <v>bkfqp2</v>
    <v>XIDX:BTON</v>
    <v>401</v>
  </rv>
  <rv s="1">
    <v>1</v>
    <v>XIDX:FORE</v>
    <v>Daily</v>
    <v>46203</v>
    <v>46203</v>
    <v>0</v>
    <v>1</v>
    <v>639183744000000000,639284097645536708,0</v>
    <v>0</v>
    <v>cghp7w</v>
    <v>XIDX:FORE</v>
    <v>86</v>
  </rv>
  <rv s="1">
    <v>1</v>
    <v>XIDX:FORE</v>
    <v>Daily</v>
    <v>46111</v>
    <v>46111</v>
    <v>0</v>
    <v>1</v>
    <v>639104256000000000,639284097671394869,0</v>
    <v>0</v>
    <v>cghp7w</v>
    <v>XIDX:FORE</v>
    <v>217</v>
  </rv>
  <rv s="1">
    <v>1</v>
    <v>XIDX:FORE</v>
    <v>Daily</v>
    <v>46021</v>
    <v>46021</v>
    <v>0</v>
    <v>1</v>
    <v>639026496000000000,639284097698314676,0</v>
    <v>0</v>
    <v>cghp7w</v>
    <v>XIDX:FORE</v>
    <v>30</v>
  </rv>
  <rv s="1">
    <v>1</v>
    <v>XIDX:GUNA</v>
    <v>Daily</v>
    <v>46203</v>
    <v>46203</v>
    <v>0</v>
    <v>1</v>
    <v>639183744000000000,639284097620830525,0</v>
    <v>0</v>
    <v>cdm6oc</v>
    <v>XIDX:GUNA</v>
    <v>219</v>
  </rv>
  <rv s="1">
    <v>1</v>
    <v>XIDX:GUNA</v>
    <v>Daily</v>
    <v>46021</v>
    <v>46021</v>
    <v>0</v>
    <v>1</v>
    <v>639026496000000000,639284097655341221,0</v>
    <v>0</v>
    <v>cdm6oc</v>
    <v>XIDX:GUNA</v>
    <v>404</v>
  </rv>
  <rv s="1">
    <v>1</v>
    <v>XIDX:GUNA</v>
    <v>Daily</v>
    <v>45656</v>
    <v>45656</v>
    <v>0</v>
    <v>1</v>
    <v>638711136000000000,639284097698594910,0</v>
    <v>0</v>
    <v>cdm6oc</v>
    <v>XIDX:GUNA</v>
    <v>404</v>
  </rv>
  <rv s="1">
    <v>1</v>
    <v>XIDX:GUNA</v>
    <v>Daily</v>
    <v>46111</v>
    <v>46111</v>
    <v>0</v>
    <v>1</v>
    <v>639104256000000000,639284097699074921,0</v>
    <v>0</v>
    <v>cdm6oc</v>
    <v>XIDX:GUNA</v>
    <v>220</v>
  </rv>
  <rv s="1">
    <v>1</v>
    <v>XIDX:BSWD</v>
    <v>Daily</v>
    <v>42368</v>
    <v>42368</v>
    <v>0</v>
    <v>1</v>
    <v>635870304000000000,639284097613259096,0</v>
    <v>0</v>
    <v>bkfqgh</v>
    <v>XIDX:BSWD</v>
    <v>405</v>
  </rv>
  <rv s="1">
    <v>1</v>
    <v>XIDX:BSWD</v>
    <v>Daily</v>
    <v>44195</v>
    <v>44195</v>
    <v>0</v>
    <v>1</v>
    <v>637448832000000000,639284097614688174,0</v>
    <v>0</v>
    <v>bkfqgh</v>
    <v>XIDX:BSWD</v>
    <v>33</v>
  </rv>
  <rv s="1">
    <v>1</v>
    <v>XIDX:BSWD</v>
    <v>Daily</v>
    <v>44925</v>
    <v>44925</v>
    <v>0</v>
    <v>1</v>
    <v>638079552000000000,639284097615169076,0</v>
    <v>0</v>
    <v>bkfqgh</v>
    <v>XIDX:BSWD</v>
    <v>33</v>
  </rv>
  <rv s="1">
    <v>1</v>
    <v>XIDX:BSWD</v>
    <v>Daily</v>
    <v>45656</v>
    <v>45656</v>
    <v>0</v>
    <v>1</v>
    <v>638711136000000000,639284097611209118,0</v>
    <v>0</v>
    <v>bkfqgh</v>
    <v>XIDX:BSWD</v>
    <v>406</v>
  </rv>
  <rv s="1">
    <v>1</v>
    <v>XIDX:BSWD</v>
    <v>Daily</v>
    <v>46111</v>
    <v>46111</v>
    <v>0</v>
    <v>1</v>
    <v>639104256000000000,639284097611689111,0</v>
    <v>0</v>
    <v>bkfqgh</v>
    <v>XIDX:BSWD</v>
    <v>9</v>
  </rv>
  <rv s="1">
    <v>1</v>
    <v>XIDX:BSWD</v>
    <v>Daily</v>
    <v>43098</v>
    <v>43098</v>
    <v>0</v>
    <v>1</v>
    <v>636501024000000000,639284097689238537,0</v>
    <v>0</v>
    <v>bkfqgh</v>
    <v>XIDX:BSWD</v>
    <v>407</v>
  </rv>
  <rv s="1">
    <v>1</v>
    <v>XIDX:BSWD</v>
    <v>Daily</v>
    <v>43829</v>
    <v>43829</v>
    <v>0</v>
    <v>1</v>
    <v>637132608000000000,639284097689718588,0</v>
    <v>0</v>
    <v>bkfqgh</v>
    <v>XIDX:BSWD</v>
    <v>33</v>
  </rv>
  <rv s="1">
    <v>1</v>
    <v>XIDX:BSWD</v>
    <v>Daily</v>
    <v>44560</v>
    <v>44560</v>
    <v>0</v>
    <v>1</v>
    <v>637764192000000000,639284097690188589,0</v>
    <v>0</v>
    <v>bkfqgh</v>
    <v>XIDX:BSWD</v>
    <v>33</v>
  </rv>
  <rv s="1">
    <v>1</v>
    <v>XIDX:BSWD</v>
    <v>Daily</v>
    <v>45289</v>
    <v>45289</v>
    <v>0</v>
    <v>1</v>
    <v>638394048000000000,639284097690668530,0</v>
    <v>0</v>
    <v>bkfqgh</v>
    <v>XIDX:BSWD</v>
    <v>33</v>
  </rv>
  <rv s="1">
    <v>1</v>
    <v>XIDX:BSWD</v>
    <v>Daily</v>
    <v>46021</v>
    <v>46021</v>
    <v>0</v>
    <v>1</v>
    <v>639026496000000000,639284097691138582,0</v>
    <v>0</v>
    <v>bkfqgh</v>
    <v>XIDX:BSWD</v>
    <v>33</v>
  </rv>
  <rv s="1">
    <v>1</v>
    <v>XIDX:BSWD</v>
    <v>Daily</v>
    <v>46203</v>
    <v>46203</v>
    <v>0</v>
    <v>1</v>
    <v>639183744000000000,639284097691608519,0</v>
    <v>0</v>
    <v>bkfqgh</v>
    <v>XIDX:BSWD</v>
    <v>33</v>
  </rv>
  <rv s="1">
    <v>1</v>
    <v>XIDX:ABBA</v>
    <v>Daily</v>
    <v>40176</v>
    <v>40176</v>
    <v>0</v>
    <v>1</v>
    <v>633976416000000000,639284097612166900,0</v>
    <v>0</v>
    <v>bkf9ec</v>
    <v>XIDX:ABBA</v>
    <v>408</v>
  </rv>
  <rv s="1">
    <v>1</v>
    <v>XIDX:ABBA</v>
    <v>Daily</v>
    <v>42003</v>
    <v>42003</v>
    <v>0</v>
    <v>1</v>
    <v>635554944000000000,639284097613126903,0</v>
    <v>0</v>
    <v>bkf9ec</v>
    <v>XIDX:ABBA</v>
    <v>409</v>
  </rv>
  <rv s="1">
    <v>1</v>
    <v>XIDX:ABBA</v>
    <v>Daily</v>
    <v>43098</v>
    <v>43098</v>
    <v>0</v>
    <v>1</v>
    <v>636501024000000000,639284097613596898,0</v>
    <v>0</v>
    <v>bkf9ec</v>
    <v>XIDX:ABBA</v>
    <v>85</v>
  </rv>
  <rv s="1">
    <v>1</v>
    <v>XIDX:ABBA</v>
    <v>Daily</v>
    <v>44560</v>
    <v>44560</v>
    <v>0</v>
    <v>1</v>
    <v>637764192000000000,639284097614086908,0</v>
    <v>0</v>
    <v>bkf9ec</v>
    <v>XIDX:ABBA</v>
    <v>410</v>
  </rv>
  <rv s="1">
    <v>1</v>
    <v>XIDX:ABBA</v>
    <v>Daily</v>
    <v>45656</v>
    <v>45656</v>
    <v>0</v>
    <v>1</v>
    <v>638711136000000000,639284097614556890,0</v>
    <v>0</v>
    <v>bkf9ec</v>
    <v>XIDX:ABBA</v>
    <v>411</v>
  </rv>
  <rv s="1">
    <v>1</v>
    <v>XIDX:ABBA</v>
    <v>Daily</v>
    <v>46111</v>
    <v>46111</v>
    <v>0</v>
    <v>1</v>
    <v>639104256000000000,639284097615036891,0</v>
    <v>0</v>
    <v>bkf9ec</v>
    <v>XIDX:ABBA</v>
    <v>412</v>
  </rv>
  <rv s="1">
    <v>1</v>
    <v>XIDX:ABBA</v>
    <v>Daily</v>
    <v>40907</v>
    <v>40907</v>
    <v>0</v>
    <v>1</v>
    <v>634608000000000000,639284097645626706,0</v>
    <v>0</v>
    <v>bkf9ec</v>
    <v>XIDX:ABBA</v>
    <v>413</v>
  </rv>
  <rv s="1">
    <v>1</v>
    <v>XIDX:ABBA</v>
    <v>Daily</v>
    <v>41638</v>
    <v>41638</v>
    <v>0</v>
    <v>1</v>
    <v>635239584000000000,639284097646106705,0</v>
    <v>0</v>
    <v>bkf9ec</v>
    <v>XIDX:ABBA</v>
    <v>414</v>
  </rv>
  <rv s="1">
    <v>1</v>
    <v>XIDX:ABBA</v>
    <v>Daily</v>
    <v>42368</v>
    <v>42368</v>
    <v>0</v>
    <v>1</v>
    <v>635870304000000000,639284097646576707,0</v>
    <v>0</v>
    <v>bkf9ec</v>
    <v>XIDX:ABBA</v>
    <v>85</v>
  </rv>
  <rv s="1">
    <v>1</v>
    <v>XIDX:ABBA</v>
    <v>Daily</v>
    <v>43829</v>
    <v>43829</v>
    <v>0</v>
    <v>1</v>
    <v>637132608000000000,639284097647054984,0</v>
    <v>0</v>
    <v>bkf9ec</v>
    <v>XIDX:ABBA</v>
    <v>415</v>
  </rv>
  <rv s="1">
    <v>1</v>
    <v>XIDX:ABBA</v>
    <v>Daily</v>
    <v>44925</v>
    <v>44925</v>
    <v>0</v>
    <v>1</v>
    <v>638079552000000000,639284097647534980,0</v>
    <v>0</v>
    <v>bkf9ec</v>
    <v>XIDX:ABBA</v>
    <v>416</v>
  </rv>
  <rv s="1">
    <v>1</v>
    <v>XIDX:ABBA</v>
    <v>Daily</v>
    <v>46203</v>
    <v>46203</v>
    <v>0</v>
    <v>1</v>
    <v>639183744000000000,639284097648016705,0</v>
    <v>0</v>
    <v>bkf9ec</v>
    <v>XIDX:ABBA</v>
    <v>417</v>
  </rv>
  <rv s="1">
    <v>1</v>
    <v>XIDX:ABBA</v>
    <v>Daily</v>
    <v>42734</v>
    <v>42734</v>
    <v>0</v>
    <v>1</v>
    <v>636186528000000000,639284097666266629,0</v>
    <v>0</v>
    <v>bkf9ec</v>
    <v>XIDX:ABBA</v>
    <v>85</v>
  </rv>
  <rv s="1">
    <v>1</v>
    <v>XIDX:ABBA</v>
    <v>Daily</v>
    <v>44195</v>
    <v>44195</v>
    <v>0</v>
    <v>1</v>
    <v>637448832000000000,639284097666745288,0</v>
    <v>0</v>
    <v>bkf9ec</v>
    <v>XIDX:ABBA</v>
    <v>418</v>
  </rv>
  <rv s="1">
    <v>1</v>
    <v>XIDX:ABBA</v>
    <v>Daily</v>
    <v>45289</v>
    <v>45289</v>
    <v>0</v>
    <v>1</v>
    <v>638394048000000000,639284097669266603,0</v>
    <v>0</v>
    <v>bkf9ec</v>
    <v>XIDX:ABBA</v>
    <v>419</v>
  </rv>
  <rv s="1">
    <v>1</v>
    <v>XIDX:ABBA</v>
    <v>Daily</v>
    <v>43462</v>
    <v>43462</v>
    <v>0</v>
    <v>1</v>
    <v>636815520000000000,639284097692086514,0</v>
    <v>0</v>
    <v>bkf9ec</v>
    <v>XIDX:ABBA</v>
    <v>387</v>
  </rv>
  <rv s="1">
    <v>1</v>
    <v>XIDX:ABBA</v>
    <v>Daily</v>
    <v>46021</v>
    <v>46021</v>
    <v>0</v>
    <v>1</v>
    <v>639026496000000000,639284097687794741,0</v>
    <v>0</v>
    <v>bkf9ec</v>
    <v>XIDX:ABBA</v>
    <v>408</v>
  </rv>
  <rv s="1">
    <v>1</v>
    <v>XIDX:AALI</v>
    <v>Daily</v>
    <v>40176</v>
    <v>40176</v>
    <v>0</v>
    <v>1</v>
    <v>633976416000000000,639284097615512883,0</v>
    <v>0</v>
    <v>bn8zk2</v>
    <v>XIDX:AALI</v>
    <v>420</v>
  </rv>
  <rv s="1">
    <v>1</v>
    <v>XIDX:AALI</v>
    <v>Daily</v>
    <v>41271</v>
    <v>41271</v>
    <v>0</v>
    <v>1</v>
    <v>634922496000000000,639284097611102861,0</v>
    <v>0</v>
    <v>bn8zk2</v>
    <v>XIDX:AALI</v>
    <v>421</v>
  </rv>
  <rv s="1">
    <v>1</v>
    <v>XIDX:AALI</v>
    <v>Daily</v>
    <v>43098</v>
    <v>43098</v>
    <v>0</v>
    <v>1</v>
    <v>636501024000000000,639284097611585181,0</v>
    <v>0</v>
    <v>bn8zk2</v>
    <v>XIDX:AALI</v>
    <v>422</v>
  </rv>
  <rv s="1">
    <v>1</v>
    <v>XIDX:AALI</v>
    <v>Daily</v>
    <v>44560</v>
    <v>44560</v>
    <v>0</v>
    <v>1</v>
    <v>637764192000000000,639284097612065163,0</v>
    <v>0</v>
    <v>bn8zk2</v>
    <v>XIDX:AALI</v>
    <v>423</v>
  </rv>
  <rv s="1">
    <v>1</v>
    <v>XIDX:AALI</v>
    <v>Daily</v>
    <v>46021</v>
    <v>46021</v>
    <v>0</v>
    <v>1</v>
    <v>639026496000000000,639284097612556198,0</v>
    <v>0</v>
    <v>bn8zk2</v>
    <v>XIDX:AALI</v>
    <v>424</v>
  </rv>
  <rv s="1">
    <v>1</v>
    <v>XIDX:AALI</v>
    <v>Daily</v>
    <v>40542</v>
    <v>40542</v>
    <v>0</v>
    <v>1</v>
    <v>634292640000000000,639284097648494977,0</v>
    <v>0</v>
    <v>bn8zk2</v>
    <v>XIDX:AALI</v>
    <v>425</v>
  </rv>
  <rv s="1">
    <v>1</v>
    <v>XIDX:AALI</v>
    <v>Daily</v>
    <v>41638</v>
    <v>41638</v>
    <v>0</v>
    <v>1</v>
    <v>635239584000000000,639284097648975577,0</v>
    <v>0</v>
    <v>bn8zk2</v>
    <v>XIDX:AALI</v>
    <v>426</v>
  </rv>
  <rv s="1">
    <v>1</v>
    <v>XIDX:AALI</v>
    <v>Daily</v>
    <v>42734</v>
    <v>42734</v>
    <v>0</v>
    <v>1</v>
    <v>636186528000000000,639284097644904979,0</v>
    <v>0</v>
    <v>bn8zk2</v>
    <v>XIDX:AALI</v>
    <v>427</v>
  </rv>
  <rv s="1">
    <v>1</v>
    <v>XIDX:AALI</v>
    <v>Daily</v>
    <v>44195</v>
    <v>44195</v>
    <v>0</v>
    <v>1</v>
    <v>637448832000000000,639284097645374972,0</v>
    <v>0</v>
    <v>bn8zk2</v>
    <v>XIDX:AALI</v>
    <v>428</v>
  </rv>
  <rv s="1">
    <v>1</v>
    <v>XIDX:AALI</v>
    <v>Daily</v>
    <v>45656</v>
    <v>45656</v>
    <v>0</v>
    <v>1</v>
    <v>638711136000000000,639284097645843117,0</v>
    <v>0</v>
    <v>bn8zk2</v>
    <v>XIDX:AALI</v>
    <v>429</v>
  </rv>
  <rv s="1">
    <v>1</v>
    <v>XIDX:AALI</v>
    <v>Daily</v>
    <v>39812</v>
    <v>39812</v>
    <v>0</v>
    <v>1</v>
    <v>633661920000000000,639284097669743171,0</v>
    <v>0</v>
    <v>bn8zk2</v>
    <v>XIDX:AALI</v>
    <v>430</v>
  </rv>
  <rv s="1">
    <v>1</v>
    <v>XIDX:AALI</v>
    <v>Daily</v>
    <v>40907</v>
    <v>40907</v>
    <v>0</v>
    <v>1</v>
    <v>634608000000000000,639284097670213172,0</v>
    <v>0</v>
    <v>bn8zk2</v>
    <v>XIDX:AALI</v>
    <v>431</v>
  </rv>
  <rv s="1">
    <v>1</v>
    <v>XIDX:AALI</v>
    <v>Daily</v>
    <v>42368</v>
    <v>42368</v>
    <v>0</v>
    <v>1</v>
    <v>635870304000000000,639284097670683158,0</v>
    <v>0</v>
    <v>bn8zk2</v>
    <v>XIDX:AALI</v>
    <v>432</v>
  </rv>
  <rv s="1">
    <v>1</v>
    <v>XIDX:AALI</v>
    <v>Daily</v>
    <v>43462</v>
    <v>43462</v>
    <v>0</v>
    <v>1</v>
    <v>636815520000000000,639284097671164855,0</v>
    <v>0</v>
    <v>bn8zk2</v>
    <v>XIDX:AALI</v>
    <v>433</v>
  </rv>
  <rv s="1">
    <v>1</v>
    <v>XIDX:AALI</v>
    <v>Daily</v>
    <v>44925</v>
    <v>44925</v>
    <v>0</v>
    <v>1</v>
    <v>638079552000000000,639284097671645190,0</v>
    <v>0</v>
    <v>bn8zk2</v>
    <v>XIDX:AALI</v>
    <v>434</v>
  </rv>
  <rv s="1">
    <v>1</v>
    <v>XIDX:AALI</v>
    <v>Daily</v>
    <v>46203</v>
    <v>46203</v>
    <v>0</v>
    <v>1</v>
    <v>639183744000000000,639284097672123182,0</v>
    <v>0</v>
    <v>bn8zk2</v>
    <v>XIDX:AALI</v>
    <v>435</v>
  </rv>
  <rv s="1">
    <v>1</v>
    <v>XIDX:AALI</v>
    <v>Daily</v>
    <v>42003</v>
    <v>42003</v>
    <v>0</v>
    <v>1</v>
    <v>635554944000000000,639284097688274880,0</v>
    <v>0</v>
    <v>bn8zk2</v>
    <v>XIDX:AALI</v>
    <v>436</v>
  </rv>
  <rv s="1">
    <v>1</v>
    <v>XIDX:AALI</v>
    <v>Daily</v>
    <v>43829</v>
    <v>43829</v>
    <v>0</v>
    <v>1</v>
    <v>637132608000000000,639284097688764737,0</v>
    <v>0</v>
    <v>bn8zk2</v>
    <v>XIDX:AALI</v>
    <v>437</v>
  </rv>
  <rv s="1">
    <v>1</v>
    <v>XIDX:AALI</v>
    <v>Daily</v>
    <v>45289</v>
    <v>45289</v>
    <v>0</v>
    <v>1</v>
    <v>638394048000000000,639284097689243292,0</v>
    <v>0</v>
    <v>bn8zk2</v>
    <v>XIDX:AALI</v>
    <v>438</v>
  </rv>
  <rv s="1">
    <v>1</v>
    <v>XIDX:AALI</v>
    <v>Daily</v>
    <v>46111</v>
    <v>46111</v>
    <v>0</v>
    <v>1</v>
    <v>639104256000000000,639284097689714731,0</v>
    <v>0</v>
    <v>bn8zk2</v>
    <v>XIDX:AALI</v>
    <v>439</v>
  </rv>
  <rv s="1">
    <v>1</v>
    <v>XIDX:ABDA</v>
    <v>Daily</v>
    <v>40542</v>
    <v>40542</v>
    <v>0</v>
    <v>1</v>
    <v>634292640000000000,639284097645583390,0</v>
    <v>0</v>
    <v>bkf9h7</v>
    <v>XIDX:ABDA</v>
    <v>440</v>
  </rv>
  <rv s="1">
    <v>1</v>
    <v>XIDX:ABDA</v>
    <v>Daily</v>
    <v>40907</v>
    <v>40907</v>
    <v>0</v>
    <v>1</v>
    <v>634608000000000000,639284097646057814,0</v>
    <v>0</v>
    <v>bkf9h7</v>
    <v>XIDX:ABDA</v>
    <v>441</v>
  </rv>
  <rv s="1">
    <v>1</v>
    <v>XIDX:ABDA</v>
    <v>Daily</v>
    <v>41271</v>
    <v>41271</v>
    <v>0</v>
    <v>1</v>
    <v>634922496000000000,639284097646533370,0</v>
    <v>0</v>
    <v>bkf9h7</v>
    <v>XIDX:ABDA</v>
    <v>442</v>
  </rv>
  <rv s="1">
    <v>1</v>
    <v>XIDX:ABDA</v>
    <v>Daily</v>
    <v>42003</v>
    <v>42003</v>
    <v>0</v>
    <v>1</v>
    <v>635554944000000000,639284097647477840,0</v>
    <v>0</v>
    <v>bkf9h7</v>
    <v>XIDX:ABDA</v>
    <v>443</v>
  </rv>
  <rv s="1">
    <v>1</v>
    <v>XIDX:ABDA</v>
    <v>Daily</v>
    <v>42368</v>
    <v>42368</v>
    <v>0</v>
    <v>1</v>
    <v>635870304000000000,639284097647947831,0</v>
    <v>0</v>
    <v>bkf9h7</v>
    <v>XIDX:ABDA</v>
    <v>444</v>
  </rv>
  <rv s="1">
    <v>1</v>
    <v>XIDX:ABDA</v>
    <v>Daily</v>
    <v>43829</v>
    <v>43829</v>
    <v>0</v>
    <v>1</v>
    <v>637132608000000000,639284097645543375,0</v>
    <v>0</v>
    <v>bkf9h7</v>
    <v>XIDX:ABDA</v>
    <v>33</v>
  </rv>
  <rv s="1">
    <v>1</v>
    <v>XIDX:ABDA</v>
    <v>Daily</v>
    <v>44195</v>
    <v>44195</v>
    <v>0</v>
    <v>1</v>
    <v>637448832000000000,639284097646023390,0</v>
    <v>0</v>
    <v>bkf9h7</v>
    <v>XIDX:ABDA</v>
    <v>33</v>
  </rv>
  <rv s="1">
    <v>1</v>
    <v>XIDX:ABDA</v>
    <v>Daily</v>
    <v>44560</v>
    <v>44560</v>
    <v>0</v>
    <v>1</v>
    <v>637764192000000000,639284097646507839,0</v>
    <v>0</v>
    <v>bkf9h7</v>
    <v>XIDX:ABDA</v>
    <v>33</v>
  </rv>
  <rv s="1">
    <v>1</v>
    <v>XIDX:ABDA</v>
    <v>Daily</v>
    <v>44925</v>
    <v>44925</v>
    <v>0</v>
    <v>1</v>
    <v>638079552000000000,639284097646967837,0</v>
    <v>0</v>
    <v>bkf9h7</v>
    <v>XIDX:ABDA</v>
    <v>33</v>
  </rv>
  <rv s="1">
    <v>1</v>
    <v>XIDX:ABDA</v>
    <v>Daily</v>
    <v>45289</v>
    <v>45289</v>
    <v>0</v>
    <v>1</v>
    <v>638394048000000000,639284097647453395,0</v>
    <v>0</v>
    <v>bkf9h7</v>
    <v>XIDX:ABDA</v>
    <v>33</v>
  </rv>
  <rv s="1">
    <v>1</v>
    <v>XIDX:ABDA</v>
    <v>Daily</v>
    <v>45656</v>
    <v>45656</v>
    <v>0</v>
    <v>1</v>
    <v>638711136000000000,639284097647923390,0</v>
    <v>0</v>
    <v>bkf9h7</v>
    <v>XIDX:ABDA</v>
    <v>445</v>
  </rv>
  <rv s="1">
    <v>1</v>
    <v>XIDX:ABDA</v>
    <v>Daily</v>
    <v>46021</v>
    <v>46021</v>
    <v>0</v>
    <v>1</v>
    <v>639026496000000000,639284097648397848,0</v>
    <v>0</v>
    <v>bkf9h7</v>
    <v>XIDX:ABDA</v>
    <v>446</v>
  </rv>
  <rv s="1">
    <v>1</v>
    <v>XIDX:ABDA</v>
    <v>Daily</v>
    <v>46203</v>
    <v>46203</v>
    <v>0</v>
    <v>1</v>
    <v>639183744000000000,639284097648873395,0</v>
    <v>0</v>
    <v>bkf9h7</v>
    <v>XIDX:ABDA</v>
    <v>447</v>
  </rv>
  <rv s="1">
    <v>1</v>
    <v>XIDX:ABDA</v>
    <v>Daily</v>
    <v>46111</v>
    <v>46111</v>
    <v>0</v>
    <v>1</v>
    <v>639104256000000000,639284097644669519,0</v>
    <v>0</v>
    <v>bkf9h7</v>
    <v>XIDX:ABDA</v>
    <v>448</v>
  </rv>
  <rv s="1">
    <v>1</v>
    <v>XIDX:SUPA</v>
    <v>Daily</v>
    <v>46021</v>
    <v>46021</v>
    <v>0</v>
    <v>1</v>
    <v>639026496000000000,639284097619520781,0</v>
    <v>0</v>
    <v>cj53lh</v>
    <v>XIDX:SUPA</v>
    <v>261</v>
  </rv>
  <rv s="1">
    <v>1</v>
    <v>XIDX:SUPA</v>
    <v>Daily</v>
    <v>46111</v>
    <v>46111</v>
    <v>0</v>
    <v>1</v>
    <v>639104256000000000,639284097673550362,0</v>
    <v>0</v>
    <v>cj53lh</v>
    <v>XIDX:SUPA</v>
    <v>301</v>
  </rv>
  <rv s="1">
    <v>1</v>
    <v>XIDX:SUPA</v>
    <v>Daily</v>
    <v>46203</v>
    <v>46203</v>
    <v>0</v>
    <v>1</v>
    <v>639183744000000000,639284097696965765,0</v>
    <v>0</v>
    <v>cj53lh</v>
    <v>XIDX:SUPA</v>
    <v>449</v>
  </rv>
  <rv s="1">
    <v>1</v>
    <v>XIDX:RLCO</v>
    <v>Daily</v>
    <v>46111</v>
    <v>46111</v>
    <v>0</v>
    <v>1</v>
    <v>639104256000000000,639284097620959001,0</v>
    <v>0</v>
    <v>cixk4c</v>
    <v>XIDX:RLCO</v>
    <v>450</v>
  </rv>
  <rv s="1">
    <v>1</v>
    <v>XIDX:RLCO</v>
    <v>Daily</v>
    <v>46203</v>
    <v>46203</v>
    <v>0</v>
    <v>1</v>
    <v>639183744000000000,639284097645677509,0</v>
    <v>0</v>
    <v>cixk4c</v>
    <v>XIDX:RLCO</v>
    <v>81</v>
  </rv>
  <rv s="1">
    <v>1</v>
    <v>XIDX:RLCO</v>
    <v>Daily</v>
    <v>46021</v>
    <v>46021</v>
    <v>0</v>
    <v>1</v>
    <v>639026496000000000,639284097669687343,0</v>
    <v>0</v>
    <v>cixk4c</v>
    <v>XIDX:RLCO</v>
    <v>451</v>
  </rv>
  <rv s="1">
    <v>1</v>
    <v>XIDX:CHEK</v>
    <v>Daily</v>
    <v>46203</v>
    <v>46203</v>
    <v>0</v>
    <v>1</v>
    <v>639183744000000000,639284097621950550,0</v>
    <v>0</v>
    <v>chddzr</v>
    <v>XIDX:CHEK</v>
    <v>151</v>
  </rv>
  <rv s="1">
    <v>1</v>
    <v>XIDX:CHEK</v>
    <v>Daily</v>
    <v>46021</v>
    <v>46021</v>
    <v>0</v>
    <v>1</v>
    <v>639026496000000000,639284097649761115,0</v>
    <v>0</v>
    <v>chddzr</v>
    <v>XIDX:CHEK</v>
    <v>452</v>
  </rv>
  <rv s="1">
    <v>1</v>
    <v>XIDX:CHEK</v>
    <v>Daily</v>
    <v>46111</v>
    <v>46111</v>
    <v>0</v>
    <v>1</v>
    <v>639104256000000000,639284097672174900,0</v>
    <v>0</v>
    <v>chddzr</v>
    <v>XIDX:CHEK</v>
    <v>393</v>
  </rv>
  <rv s="1">
    <v>1</v>
    <v>XIDX:ACST</v>
    <v>Daily</v>
    <v>41638</v>
    <v>41638</v>
    <v>0</v>
    <v>1</v>
    <v>635239584000000000,639284097640511643,0</v>
    <v>0</v>
    <v>bkf9pr</v>
    <v>XIDX:ACST</v>
    <v>453</v>
  </rv>
  <rv s="1">
    <v>1</v>
    <v>XIDX:ACST</v>
    <v>Daily</v>
    <v>42003</v>
    <v>42003</v>
    <v>0</v>
    <v>1</v>
    <v>635554944000000000,639284097640991654,0</v>
    <v>0</v>
    <v>bkf9pr</v>
    <v>XIDX:ACST</v>
    <v>454</v>
  </rv>
  <rv s="1">
    <v>1</v>
    <v>XIDX:ACST</v>
    <v>Daily</v>
    <v>42368</v>
    <v>42368</v>
    <v>0</v>
    <v>1</v>
    <v>635870304000000000,639284097636719085,0</v>
    <v>0</v>
    <v>bkf9pr</v>
    <v>XIDX:ACST</v>
    <v>455</v>
  </rv>
  <rv s="1">
    <v>1</v>
    <v>XIDX:ACST</v>
    <v>Daily</v>
    <v>42734</v>
    <v>42734</v>
    <v>0</v>
    <v>1</v>
    <v>636186528000000000,639284097637209976,0</v>
    <v>0</v>
    <v>bkf9pr</v>
    <v>XIDX:ACST</v>
    <v>456</v>
  </rv>
  <rv s="1">
    <v>1</v>
    <v>XIDX:ACST</v>
    <v>Daily</v>
    <v>43098</v>
    <v>43098</v>
    <v>0</v>
    <v>1</v>
    <v>636501024000000000,639284097637699975,0</v>
    <v>0</v>
    <v>bkf9pr</v>
    <v>XIDX:ACST</v>
    <v>457</v>
  </rv>
  <rv s="1">
    <v>1</v>
    <v>XIDX:ACST</v>
    <v>Daily</v>
    <v>43462</v>
    <v>43462</v>
    <v>0</v>
    <v>1</v>
    <v>636815520000000000,639284097638189059,0</v>
    <v>0</v>
    <v>bkf9pr</v>
    <v>XIDX:ACST</v>
    <v>458</v>
  </rv>
  <rv s="1">
    <v>1</v>
    <v>XIDX:ACST</v>
    <v>Daily</v>
    <v>43829</v>
    <v>43829</v>
    <v>0</v>
    <v>1</v>
    <v>637132608000000000,639284097638671652,0</v>
    <v>0</v>
    <v>bkf9pr</v>
    <v>XIDX:ACST</v>
    <v>459</v>
  </rv>
  <rv s="1">
    <v>1</v>
    <v>XIDX:ACST</v>
    <v>Daily</v>
    <v>44195</v>
    <v>44195</v>
    <v>0</v>
    <v>1</v>
    <v>637448832000000000,639284097639141674,0</v>
    <v>0</v>
    <v>bkf9pr</v>
    <v>XIDX:ACST</v>
    <v>460</v>
  </rv>
  <rv s="1">
    <v>1</v>
    <v>XIDX:ACST</v>
    <v>Daily</v>
    <v>44560</v>
    <v>44560</v>
    <v>0</v>
    <v>1</v>
    <v>637764192000000000,639284097639619959,0</v>
    <v>0</v>
    <v>bkf9pr</v>
    <v>XIDX:ACST</v>
    <v>192</v>
  </rv>
  <rv s="1">
    <v>1</v>
    <v>XIDX:ACST</v>
    <v>Daily</v>
    <v>44925</v>
    <v>44925</v>
    <v>0</v>
    <v>1</v>
    <v>638079552000000000,639284097640100167,0</v>
    <v>0</v>
    <v>bkf9pr</v>
    <v>XIDX:ACST</v>
    <v>461</v>
  </rv>
  <rv s="1">
    <v>1</v>
    <v>XIDX:ACST</v>
    <v>Daily</v>
    <v>45289</v>
    <v>45289</v>
    <v>0</v>
    <v>1</v>
    <v>638394048000000000,639284097640581644,0</v>
    <v>0</v>
    <v>bkf9pr</v>
    <v>XIDX:ACST</v>
    <v>462</v>
  </rv>
  <rv s="1">
    <v>1</v>
    <v>XIDX:ACST</v>
    <v>Daily</v>
    <v>45656</v>
    <v>45656</v>
    <v>0</v>
    <v>1</v>
    <v>638711136000000000,639284097641049012,0</v>
    <v>0</v>
    <v>bkf9pr</v>
    <v>XIDX:ACST</v>
    <v>463</v>
  </rv>
  <rv s="1">
    <v>1</v>
    <v>XIDX:ACST</v>
    <v>Daily</v>
    <v>46021</v>
    <v>46021</v>
    <v>0</v>
    <v>1</v>
    <v>639026496000000000,639284097637351668,0</v>
    <v>0</v>
    <v>bkf9pr</v>
    <v>XIDX:ACST</v>
    <v>462</v>
  </rv>
  <rv s="1">
    <v>1</v>
    <v>XIDX:ACST</v>
    <v>Daily</v>
    <v>46203</v>
    <v>46203</v>
    <v>0</v>
    <v>1</v>
    <v>639183744000000000,639284097637839066,0</v>
    <v>0</v>
    <v>bkf9pr</v>
    <v>XIDX:ACST</v>
    <v>464</v>
  </rv>
  <rv s="1">
    <v>1</v>
    <v>XIDX:ACST</v>
    <v>Daily</v>
    <v>46111</v>
    <v>46111</v>
    <v>0</v>
    <v>1</v>
    <v>639104256000000000,639284097638301658,0</v>
    <v>0</v>
    <v>bkf9pr</v>
    <v>XIDX:ACST</v>
    <v>385</v>
  </rv>
  <rv s="1">
    <v>1</v>
    <v>XIDX:MERI</v>
    <v>Daily</v>
    <v>46021</v>
    <v>46021</v>
    <v>0</v>
    <v>1</v>
    <v>639026496000000000,639284097622898985,0</v>
    <v>0</v>
    <v>che6cw</v>
    <v>XIDX:MERI</v>
    <v>465</v>
  </rv>
  <rv s="1">
    <v>1</v>
    <v>XIDX:MERI</v>
    <v>Daily</v>
    <v>46111</v>
    <v>46111</v>
    <v>0</v>
    <v>1</v>
    <v>639104256000000000,639284097618513166,0</v>
    <v>0</v>
    <v>che6cw</v>
    <v>XIDX:MERI</v>
    <v>462</v>
  </rv>
  <rv s="1">
    <v>1</v>
    <v>XIDX:MERI</v>
    <v>Daily</v>
    <v>46203</v>
    <v>46203</v>
    <v>0</v>
    <v>1</v>
    <v>639183744000000000,639284097673207304,0</v>
    <v>0</v>
    <v>che6cw</v>
    <v>XIDX:MERI</v>
    <v>466</v>
  </rv>
  <rv s="1">
    <v>1</v>
    <v>XIDX:CBDK</v>
    <v>Daily</v>
    <v>46111</v>
    <v>46111</v>
    <v>0</v>
    <v>1</v>
    <v>639104256000000000,639284097623364599,0</v>
    <v>0</v>
    <v>cflejc</v>
    <v>XIDX:CBDK</v>
    <v>467</v>
  </rv>
  <rv s="1">
    <v>1</v>
    <v>XIDX:CBDK</v>
    <v>Daily</v>
    <v>46021</v>
    <v>46021</v>
    <v>0</v>
    <v>1</v>
    <v>639026496000000000,639284097647928202,0</v>
    <v>0</v>
    <v>cflejc</v>
    <v>XIDX:CBDK</v>
    <v>468</v>
  </rv>
  <rv s="1">
    <v>1</v>
    <v>XIDX:CBDK</v>
    <v>Daily</v>
    <v>46203</v>
    <v>46203</v>
    <v>0</v>
    <v>1</v>
    <v>639183744000000000,639284097671407738,0</v>
    <v>0</v>
    <v>cflejc</v>
    <v>XIDX:CBDK</v>
    <v>469</v>
  </rv>
  <rv s="1">
    <v>1</v>
    <v>XIDX:COIN</v>
    <v>Daily</v>
    <v>46021</v>
    <v>46021</v>
    <v>0</v>
    <v>1</v>
    <v>639026496000000000,639284097621463595,0</v>
    <v>0</v>
    <v>chc7p2</v>
    <v>XIDX:COIN</v>
    <v>470</v>
  </rv>
  <rv s="1">
    <v>1</v>
    <v>XIDX:COIN</v>
    <v>Daily</v>
    <v>46111</v>
    <v>46111</v>
    <v>0</v>
    <v>1</v>
    <v>639104256000000000,639284097671593440,0</v>
    <v>0</v>
    <v>chc7p2</v>
    <v>XIDX:COIN</v>
    <v>471</v>
  </rv>
  <rv s="1">
    <v>1</v>
    <v>XIDX:COIN</v>
    <v>Daily</v>
    <v>46203</v>
    <v>46203</v>
    <v>0</v>
    <v>1</v>
    <v>639183744000000000,639284097699797179,0</v>
    <v>0</v>
    <v>chc7p2</v>
    <v>XIDX:COIN</v>
    <v>29</v>
  </rv>
  <rv s="1">
    <v>1</v>
    <v>XIDX:DGWG</v>
    <v>Daily</v>
    <v>46111</v>
    <v>46111</v>
    <v>0</v>
    <v>1</v>
    <v>639104256000000000,639284097620245183,0</v>
    <v>0</v>
    <v>cfl46h</v>
    <v>XIDX:DGWG</v>
    <v>345</v>
  </rv>
  <rv s="1">
    <v>1</v>
    <v>XIDX:DGWG</v>
    <v>Daily</v>
    <v>46021</v>
    <v>46021</v>
    <v>0</v>
    <v>1</v>
    <v>639026496000000000,639284097648404976,0</v>
    <v>0</v>
    <v>cfl46h</v>
    <v>XIDX:DGWG</v>
    <v>472</v>
  </rv>
  <rv s="1">
    <v>1</v>
    <v>XIDX:DGWG</v>
    <v>Daily</v>
    <v>46203</v>
    <v>46203</v>
    <v>0</v>
    <v>1</v>
    <v>639183744000000000,639284097672373185,0</v>
    <v>0</v>
    <v>cfl46h</v>
    <v>XIDX:DGWG</v>
    <v>87</v>
  </rv>
  <rv s="1">
    <v>1</v>
    <v>XIDX:KAQI</v>
    <v>Daily</v>
    <v>46203</v>
    <v>46203</v>
    <v>0</v>
    <v>1</v>
    <v>639183744000000000,639284097621426539,0</v>
    <v>0</v>
    <v>cg3ah7</v>
    <v>XIDX:KAQI</v>
    <v>473</v>
  </rv>
  <rv s="1">
    <v>1</v>
    <v>XIDX:KAQI</v>
    <v>Daily</v>
    <v>46111</v>
    <v>46111</v>
    <v>0</v>
    <v>1</v>
    <v>639104256000000000,639284097646015334,0</v>
    <v>0</v>
    <v>cg3ah7</v>
    <v>XIDX:KAQI</v>
    <v>402</v>
  </rv>
  <rv s="1">
    <v>1</v>
    <v>XIDX:KAQI</v>
    <v>Daily</v>
    <v>46021</v>
    <v>46021</v>
    <v>0</v>
    <v>1</v>
    <v>639026496000000000,639284097673805043,0</v>
    <v>0</v>
    <v>cg3ah7</v>
    <v>XIDX:KAQI</v>
    <v>474</v>
  </rv>
  <rv s="1">
    <v>1</v>
    <v>XIDX:DKHH</v>
    <v>Daily</v>
    <v>46203</v>
    <v>46203</v>
    <v>0</v>
    <v>1</v>
    <v>639183744000000000,639284097619517548,0</v>
    <v>0</v>
    <v>cgo8rw</v>
    <v>XIDX:DKHH</v>
    <v>475</v>
  </rv>
  <rv s="1">
    <v>1</v>
    <v>XIDX:DKHH</v>
    <v>Daily</v>
    <v>46021</v>
    <v>46021</v>
    <v>0</v>
    <v>1</v>
    <v>639026496000000000,639284097647587841,0</v>
    <v>0</v>
    <v>cgo8rw</v>
    <v>XIDX:DKHH</v>
    <v>210</v>
  </rv>
  <rv s="1">
    <v>1</v>
    <v>XIDX:DKHH</v>
    <v>Daily</v>
    <v>46111</v>
    <v>46111</v>
    <v>0</v>
    <v>1</v>
    <v>639104256000000000,639284097669958061,0</v>
    <v>0</v>
    <v>cgo8rw</v>
    <v>XIDX:DKHH</v>
    <v>205</v>
  </rv>
  <rv s="1">
    <v>1</v>
    <v>XIDX:HGII</v>
    <v>Daily</v>
    <v>46021</v>
    <v>46021</v>
    <v>0</v>
    <v>1</v>
    <v>639026496000000000,639284097621705644,0</v>
    <v>0</v>
    <v>cfl3r7</v>
    <v>XIDX:HGII</v>
    <v>416</v>
  </rv>
  <rv s="1">
    <v>1</v>
    <v>XIDX:HGII</v>
    <v>Daily</v>
    <v>46203</v>
    <v>46203</v>
    <v>0</v>
    <v>1</v>
    <v>639183744000000000,639284097649835303,0</v>
    <v>0</v>
    <v>cfl3r7</v>
    <v>XIDX:HGII</v>
    <v>198</v>
  </rv>
  <rv s="1">
    <v>1</v>
    <v>XIDX:HGII</v>
    <v>Daily</v>
    <v>46111</v>
    <v>46111</v>
    <v>0</v>
    <v>1</v>
    <v>639104256000000000,639284097670245089,0</v>
    <v>0</v>
    <v>cfl3r7</v>
    <v>XIDX:HGII</v>
    <v>476</v>
  </rv>
  <rv s="1">
    <v>1</v>
    <v>XIDX:YOII</v>
    <v>Daily</v>
    <v>46021</v>
    <v>46021</v>
    <v>0</v>
    <v>1</v>
    <v>639026496000000000,639284097622664983,0</v>
    <v>0</v>
    <v>cfl49c</v>
    <v>XIDX:YOII</v>
    <v>477</v>
  </rv>
  <rv s="1">
    <v>1</v>
    <v>XIDX:YOII</v>
    <v>Daily</v>
    <v>46111</v>
    <v>46111</v>
    <v>0</v>
    <v>1</v>
    <v>639104256000000000,639284097646421046,0</v>
    <v>0</v>
    <v>cfl49c</v>
    <v>XIDX:YOII</v>
    <v>478</v>
  </rv>
  <rv s="1">
    <v>1</v>
    <v>XIDX:YOII</v>
    <v>Daily</v>
    <v>46203</v>
    <v>46203</v>
    <v>0</v>
    <v>1</v>
    <v>639183744000000000,639284097670734907,0</v>
    <v>0</v>
    <v>cfl49c</v>
    <v>XIDX:YOII</v>
    <v>463</v>
  </rv>
  <rv s="1">
    <v>1</v>
    <v>XIDX:RATU</v>
    <v>Daily</v>
    <v>46203</v>
    <v>46203</v>
    <v>0</v>
    <v>1</v>
    <v>639183744000000000,639284097623644969,0</v>
    <v>0</v>
    <v>cfl3oc</v>
    <v>XIDX:RATU</v>
    <v>479</v>
  </rv>
  <rv s="1">
    <v>1</v>
    <v>XIDX:RATU</v>
    <v>Daily</v>
    <v>46021</v>
    <v>46021</v>
    <v>0</v>
    <v>1</v>
    <v>639026496000000000,639284097647371067,0</v>
    <v>0</v>
    <v>cfl3oc</v>
    <v>XIDX:RATU</v>
    <v>480</v>
  </rv>
  <rv s="1">
    <v>1</v>
    <v>XIDX:RATU</v>
    <v>Daily</v>
    <v>46111</v>
    <v>46111</v>
    <v>0</v>
    <v>1</v>
    <v>639104256000000000,639284097672154910,0</v>
    <v>0</v>
    <v>cfl3oc</v>
    <v>XIDX:RATU</v>
    <v>481</v>
  </rv>
  <rv s="1">
    <v>1</v>
    <v>XIDX:MDIY</v>
    <v>Daily</v>
    <v>46111</v>
    <v>46111</v>
    <v>0</v>
    <v>1</v>
    <v>639104256000000000,639284097620970760,0</v>
    <v>0</v>
    <v>cff1lh</v>
    <v>XIDX:MDIY</v>
    <v>482</v>
  </rv>
  <rv s="1">
    <v>1</v>
    <v>XIDX:MDIY</v>
    <v>Daily</v>
    <v>46021</v>
    <v>46021</v>
    <v>0</v>
    <v>1</v>
    <v>639026496000000000,639284097649265320,0</v>
    <v>0</v>
    <v>cff1lh</v>
    <v>XIDX:MDIY</v>
    <v>169</v>
  </rv>
  <rv s="1">
    <v>1</v>
    <v>XIDX:MDIY</v>
    <v>Daily</v>
    <v>45656</v>
    <v>45656</v>
    <v>0</v>
    <v>1</v>
    <v>638711136000000000,639284097673635051,0</v>
    <v>0</v>
    <v>cff1lh</v>
    <v>XIDX:MDIY</v>
    <v>32</v>
  </rv>
  <rv s="1">
    <v>1</v>
    <v>XIDX:MDIY</v>
    <v>Daily</v>
    <v>46203</v>
    <v>46203</v>
    <v>0</v>
    <v>1</v>
    <v>639183744000000000,639284097674115036,0</v>
    <v>0</v>
    <v>cff1lh</v>
    <v>XIDX:MDIY</v>
    <v>109</v>
  </rv>
  <rv s="1">
    <v>1</v>
    <v>XIDX:EMAS</v>
    <v>Daily</v>
    <v>46203</v>
    <v>46203</v>
    <v>0</v>
    <v>1</v>
    <v>639183744000000000,639284097648331080,0</v>
    <v>0</v>
    <v>ci4x5r</v>
    <v>XIDX:EMAS</v>
    <v>483</v>
  </rv>
  <rv s="1">
    <v>1</v>
    <v>XIDX:EMAS</v>
    <v>Daily</v>
    <v>46021</v>
    <v>46021</v>
    <v>0</v>
    <v>1</v>
    <v>639026496000000000,639284097696952094,0</v>
    <v>0</v>
    <v>ci4x5r</v>
    <v>XIDX:EMAS</v>
    <v>318</v>
  </rv>
  <rv s="1">
    <v>1</v>
    <v>XIDX:EMAS</v>
    <v>Daily</v>
    <v>46111</v>
    <v>46111</v>
    <v>0</v>
    <v>1</v>
    <v>639104256000000000,639284097697437341,0</v>
    <v>0</v>
    <v>ci4x5r</v>
    <v>XIDX:EMAS</v>
    <v>484</v>
  </rv>
  <rv s="1">
    <v>1</v>
    <v>XIDX:AADI</v>
    <v>Daily</v>
    <v>46021</v>
    <v>46021</v>
    <v>0</v>
    <v>1</v>
    <v>639026496000000000,639284097652626728,0</v>
    <v>0</v>
    <v>cfatz2</v>
    <v>XIDX:AADI</v>
    <v>485</v>
  </rv>
  <rv s="1">
    <v>1</v>
    <v>XIDX:AADI</v>
    <v>Daily</v>
    <v>46203</v>
    <v>46203</v>
    <v>0</v>
    <v>1</v>
    <v>639183744000000000,639284097674596572,0</v>
    <v>0</v>
    <v>cfatz2</v>
    <v>XIDX:AADI</v>
    <v>486</v>
  </rv>
  <rv s="1">
    <v>1</v>
    <v>XIDX:AADI</v>
    <v>Daily</v>
    <v>45656</v>
    <v>45656</v>
    <v>0</v>
    <v>1</v>
    <v>638711136000000000,639284097695736503,0</v>
    <v>0</v>
    <v>cfatz2</v>
    <v>XIDX:AADI</v>
    <v>487</v>
  </rv>
  <rv s="1">
    <v>1</v>
    <v>XIDX:AADI</v>
    <v>Daily</v>
    <v>46111</v>
    <v>46111</v>
    <v>0</v>
    <v>1</v>
    <v>639104256000000000,639284097696206495,0</v>
    <v>0</v>
    <v>cfatz2</v>
    <v>XIDX:AADI</v>
    <v>488</v>
  </rv>
  <rv s="1">
    <v>1</v>
    <v>XIDX:NAIK</v>
    <v>Daily</v>
    <v>46203</v>
    <v>46203</v>
    <v>0</v>
    <v>1</v>
    <v>639183744000000000,639284097653573007,0</v>
    <v>0</v>
    <v>cf6abh</v>
    <v>XIDX:NAIK</v>
    <v>210</v>
  </rv>
  <rv s="1">
    <v>1</v>
    <v>XIDX:NAIK</v>
    <v>Daily</v>
    <v>45656</v>
    <v>45656</v>
    <v>0</v>
    <v>1</v>
    <v>638711136000000000,639284097671462893,0</v>
    <v>0</v>
    <v>cf6abh</v>
    <v>XIDX:NAIK</v>
    <v>216</v>
  </rv>
  <rv s="1">
    <v>1</v>
    <v>XIDX:NAIK</v>
    <v>Daily</v>
    <v>46111</v>
    <v>46111</v>
    <v>0</v>
    <v>1</v>
    <v>639104256000000000,639284097671932886,0</v>
    <v>0</v>
    <v>cf6abh</v>
    <v>XIDX:NAIK</v>
    <v>489</v>
  </rv>
  <rv s="1">
    <v>1</v>
    <v>XIDX:NAIK</v>
    <v>Daily</v>
    <v>46021</v>
    <v>46021</v>
    <v>0</v>
    <v>1</v>
    <v>639026496000000000,639284097696672792,0</v>
    <v>0</v>
    <v>cf6abh</v>
    <v>XIDX:NAIK</v>
    <v>490</v>
  </rv>
  <rv s="1">
    <v>1</v>
    <v>XIDX:AGII</v>
    <v>Daily</v>
    <v>42734</v>
    <v>42734</v>
    <v>0</v>
    <v>1</v>
    <v>636186528000000000,639284097630115535,0</v>
    <v>0</v>
    <v>bkfa7w</v>
    <v>XIDX:AGII</v>
    <v>265</v>
  </rv>
  <rv s="1">
    <v>1</v>
    <v>XIDX:AGII</v>
    <v>Daily</v>
    <v>43098</v>
    <v>43098</v>
    <v>0</v>
    <v>1</v>
    <v>636501024000000000,639284097630595541,0</v>
    <v>0</v>
    <v>bkfa7w</v>
    <v>XIDX:AGII</v>
    <v>491</v>
  </rv>
  <rv s="1">
    <v>1</v>
    <v>XIDX:AGII</v>
    <v>Daily</v>
    <v>43462</v>
    <v>43462</v>
    <v>0</v>
    <v>1</v>
    <v>636815520000000000,639284097631075524,0</v>
    <v>0</v>
    <v>bkfa7w</v>
    <v>XIDX:AGII</v>
    <v>168</v>
  </rv>
  <rv s="1">
    <v>1</v>
    <v>XIDX:AGII</v>
    <v>Daily</v>
    <v>43829</v>
    <v>43829</v>
    <v>0</v>
    <v>1</v>
    <v>637132608000000000,639284097631545522,0</v>
    <v>0</v>
    <v>bkfa7w</v>
    <v>XIDX:AGII</v>
    <v>160</v>
  </rv>
  <rv s="1">
    <v>1</v>
    <v>XIDX:AGII</v>
    <v>Daily</v>
    <v>44195</v>
    <v>44195</v>
    <v>0</v>
    <v>1</v>
    <v>637448832000000000,639284097632015512,0</v>
    <v>0</v>
    <v>bkfa7w</v>
    <v>XIDX:AGII</v>
    <v>109</v>
  </rv>
  <rv s="1">
    <v>1</v>
    <v>XIDX:AGII</v>
    <v>Daily</v>
    <v>44560</v>
    <v>44560</v>
    <v>0</v>
    <v>1</v>
    <v>637764192000000000,639284097632495496,0</v>
    <v>0</v>
    <v>bkfa7w</v>
    <v>XIDX:AGII</v>
    <v>492</v>
  </rv>
  <rv s="1">
    <v>1</v>
    <v>XIDX:AGII</v>
    <v>Daily</v>
    <v>44925</v>
    <v>44925</v>
    <v>0</v>
    <v>1</v>
    <v>638079552000000000,639284097629046440,0</v>
    <v>0</v>
    <v>bkfa7w</v>
    <v>XIDX:AGII</v>
    <v>493</v>
  </rv>
  <rv s="1">
    <v>1</v>
    <v>XIDX:AGII</v>
    <v>Daily</v>
    <v>45289</v>
    <v>45289</v>
    <v>0</v>
    <v>1</v>
    <v>638394048000000000,639284097629515546,0</v>
    <v>0</v>
    <v>bkfa7w</v>
    <v>XIDX:AGII</v>
    <v>111</v>
  </rv>
  <rv s="1">
    <v>1</v>
    <v>XIDX:AGII</v>
    <v>Daily</v>
    <v>45656</v>
    <v>45656</v>
    <v>0</v>
    <v>1</v>
    <v>638711136000000000,639284097629995537,0</v>
    <v>0</v>
    <v>bkfa7w</v>
    <v>XIDX:AGII</v>
    <v>362</v>
  </rv>
  <rv s="1">
    <v>1</v>
    <v>XIDX:AGII</v>
    <v>Daily</v>
    <v>46021</v>
    <v>46021</v>
    <v>0</v>
    <v>1</v>
    <v>639026496000000000,639284097630465530,0</v>
    <v>0</v>
    <v>bkfa7w</v>
    <v>XIDX:AGII</v>
    <v>492</v>
  </rv>
  <rv s="1">
    <v>1</v>
    <v>XIDX:AGII</v>
    <v>Daily</v>
    <v>46203</v>
    <v>46203</v>
    <v>0</v>
    <v>1</v>
    <v>639183744000000000,639284097630940705,0</v>
    <v>0</v>
    <v>bkfa7w</v>
    <v>XIDX:AGII</v>
    <v>494</v>
  </rv>
  <rv s="1">
    <v>1</v>
    <v>XIDX:AGII</v>
    <v>Daily</v>
    <v>46111</v>
    <v>46111</v>
    <v>0</v>
    <v>1</v>
    <v>639104256000000000,639284097631415519,0</v>
    <v>0</v>
    <v>bkfa7w</v>
    <v>XIDX:AGII</v>
    <v>96</v>
  </rv>
  <rv s="1">
    <v>1</v>
    <v>XIDX:DAAZ</v>
    <v>Daily</v>
    <v>45656</v>
    <v>45656</v>
    <v>0</v>
    <v>1</v>
    <v>638711136000000000,639284097622419029,0</v>
    <v>0</v>
    <v>cf3dr7</v>
    <v>XIDX:DAAZ</v>
    <v>495</v>
  </rv>
  <rv s="1">
    <v>1</v>
    <v>XIDX:DAAZ</v>
    <v>Daily</v>
    <v>46111</v>
    <v>46111</v>
    <v>0</v>
    <v>1</v>
    <v>639104256000000000,639284097622889653,0</v>
    <v>0</v>
    <v>cf3dr7</v>
    <v>XIDX:DAAZ</v>
    <v>496</v>
  </rv>
  <rv s="1">
    <v>1</v>
    <v>XIDX:DAAZ</v>
    <v>Daily</v>
    <v>46021</v>
    <v>46021</v>
    <v>0</v>
    <v>1</v>
    <v>639026496000000000,639284097655459754,0</v>
    <v>0</v>
    <v>cf3dr7</v>
    <v>XIDX:DAAZ</v>
    <v>497</v>
  </rv>
  <rv s="1">
    <v>1</v>
    <v>XIDX:DAAZ</v>
    <v>Daily</v>
    <v>46203</v>
    <v>46203</v>
    <v>0</v>
    <v>1</v>
    <v>639183744000000000,639284097674368498,0</v>
    <v>0</v>
    <v>cf3dr7</v>
    <v>XIDX:DAAZ</v>
    <v>498</v>
  </rv>
  <rv s="1">
    <v>1</v>
    <v>XIDX:VERN</v>
    <v>Daily</v>
    <v>45656</v>
    <v>45656</v>
    <v>0</v>
    <v>1</v>
    <v>638711136000000000,639284097623855614,0</v>
    <v>0</v>
    <v>cesblh</v>
    <v>XIDX:VERN</v>
    <v>499</v>
  </rv>
  <rv s="1">
    <v>1</v>
    <v>XIDX:VERN</v>
    <v>Daily</v>
    <v>46203</v>
    <v>46203</v>
    <v>0</v>
    <v>1</v>
    <v>639183744000000000,639284097619915664,0</v>
    <v>0</v>
    <v>cesblh</v>
    <v>XIDX:VERN</v>
    <v>277</v>
  </rv>
  <rv s="1">
    <v>1</v>
    <v>XIDX:VERN</v>
    <v>Daily</v>
    <v>46111</v>
    <v>46111</v>
    <v>0</v>
    <v>1</v>
    <v>639104256000000000,639284097656415263,0</v>
    <v>0</v>
    <v>cesblh</v>
    <v>XIDX:VERN</v>
    <v>91</v>
  </rv>
  <rv s="1">
    <v>1</v>
    <v>XIDX:VERN</v>
    <v>Daily</v>
    <v>46021</v>
    <v>46021</v>
    <v>0</v>
    <v>1</v>
    <v>639026496000000000,639284097698565740,0</v>
    <v>0</v>
    <v>cesblh</v>
    <v>XIDX:VERN</v>
    <v>500</v>
  </rv>
  <rv s="1">
    <v>1</v>
    <v>XIDX:NEST</v>
    <v>Daily</v>
    <v>45656</v>
    <v>45656</v>
    <v>0</v>
    <v>1</v>
    <v>638711136000000000,639284097621836850,0</v>
    <v>0</v>
    <v>cecdh7</v>
    <v>XIDX:NEST</v>
    <v>303</v>
  </rv>
  <rv s="1">
    <v>1</v>
    <v>XIDX:NEST</v>
    <v>Daily</v>
    <v>46203</v>
    <v>46203</v>
    <v>0</v>
    <v>1</v>
    <v>639183744000000000,639284097622316845,0</v>
    <v>0</v>
    <v>cecdh7</v>
    <v>XIDX:NEST</v>
    <v>101</v>
  </rv>
  <rv s="1">
    <v>1</v>
    <v>XIDX:NEST</v>
    <v>Daily</v>
    <v>46021</v>
    <v>46021</v>
    <v>0</v>
    <v>1</v>
    <v>639026496000000000,639284097671546590,0</v>
    <v>0</v>
    <v>cecdh7</v>
    <v>XIDX:NEST</v>
    <v>501</v>
  </rv>
  <rv s="1">
    <v>1</v>
    <v>XIDX:NEST</v>
    <v>Daily</v>
    <v>46111</v>
    <v>46111</v>
    <v>0</v>
    <v>1</v>
    <v>639104256000000000,639284097695754691,0</v>
    <v>0</v>
    <v>cecdh7</v>
    <v>XIDX:NEST</v>
    <v>278</v>
  </rv>
  <rv s="1">
    <v>1</v>
    <v>XIDX:DOSS</v>
    <v>Daily</v>
    <v>46203</v>
    <v>46203</v>
    <v>0</v>
    <v>1</v>
    <v>639183744000000000,639284097623273130,0</v>
    <v>0</v>
    <v>cecd8m</v>
    <v>XIDX:DOSS</v>
    <v>390</v>
  </rv>
  <rv s="1">
    <v>1</v>
    <v>XIDX:DOSS</v>
    <v>Daily</v>
    <v>46021</v>
    <v>46021</v>
    <v>0</v>
    <v>1</v>
    <v>639026496000000000,639284097653443004,0</v>
    <v>0</v>
    <v>cecd8m</v>
    <v>XIDX:DOSS</v>
    <v>209</v>
  </rv>
  <rv s="1">
    <v>1</v>
    <v>XIDX:DOSS</v>
    <v>Daily</v>
    <v>45656</v>
    <v>45656</v>
    <v>0</v>
    <v>1</v>
    <v>638711136000000000,639284097696708520,0</v>
    <v>0</v>
    <v>cecd8m</v>
    <v>XIDX:DOSS</v>
    <v>193</v>
  </rv>
  <rv s="1">
    <v>1</v>
    <v>XIDX:DOSS</v>
    <v>Daily</v>
    <v>46111</v>
    <v>46111</v>
    <v>0</v>
    <v>1</v>
    <v>639104256000000000,639284097697182794,0</v>
    <v>0</v>
    <v>cecd8m</v>
    <v>XIDX:DOSS</v>
    <v>416</v>
  </rv>
  <rv s="1">
    <v>1</v>
    <v>XIDX:LABS</v>
    <v>Daily</v>
    <v>46203</v>
    <v>46203</v>
    <v>0</v>
    <v>1</v>
    <v>639183744000000000,639284097624233302,0</v>
    <v>0</v>
    <v>cdml7w</v>
    <v>XIDX:LABS</v>
    <v>395</v>
  </rv>
  <rv s="1">
    <v>1</v>
    <v>XIDX:LABS</v>
    <v>Daily</v>
    <v>45656</v>
    <v>45656</v>
    <v>0</v>
    <v>1</v>
    <v>638711136000000000,639284097654389597,0</v>
    <v>0</v>
    <v>cdml7w</v>
    <v>XIDX:LABS</v>
    <v>150</v>
  </rv>
  <rv s="1">
    <v>1</v>
    <v>XIDX:LABS</v>
    <v>Daily</v>
    <v>46021</v>
    <v>46021</v>
    <v>0</v>
    <v>1</v>
    <v>639026496000000000,639284097672028079,0</v>
    <v>0</v>
    <v>cdml7w</v>
    <v>XIDX:LABS</v>
    <v>476</v>
  </rv>
  <rv s="1">
    <v>1</v>
    <v>XIDX:LABS</v>
    <v>Daily</v>
    <v>46111</v>
    <v>46111</v>
    <v>0</v>
    <v>1</v>
    <v>639104256000000000,639284097698128355,0</v>
    <v>0</v>
    <v>cdml7w</v>
    <v>XIDX:LABS</v>
    <v>201</v>
  </rv>
  <rv s="1">
    <v>1</v>
    <v>XIDX:BLES</v>
    <v>Daily</v>
    <v>45656</v>
    <v>45656</v>
    <v>0</v>
    <v>1</v>
    <v>638711136000000000,639284097621317574,0</v>
    <v>0</v>
    <v>cdlvh7</v>
    <v>XIDX:BLES</v>
    <v>502</v>
  </rv>
  <rv s="1">
    <v>1</v>
    <v>XIDX:BLES</v>
    <v>Daily</v>
    <v>46203</v>
    <v>46203</v>
    <v>0</v>
    <v>1</v>
    <v>639183744000000000,639284097621797573,0</v>
    <v>0</v>
    <v>cdlvh7</v>
    <v>XIDX:BLES</v>
    <v>280</v>
  </rv>
  <rv s="1">
    <v>1</v>
    <v>XIDX:BLES</v>
    <v>Daily</v>
    <v>46111</v>
    <v>46111</v>
    <v>0</v>
    <v>1</v>
    <v>639104256000000000,639284097672503545,0</v>
    <v>0</v>
    <v>cdlvh7</v>
    <v>XIDX:BLES</v>
    <v>277</v>
  </rv>
  <rv s="1">
    <v>1</v>
    <v>XIDX:BLES</v>
    <v>Daily</v>
    <v>46021</v>
    <v>46021</v>
    <v>0</v>
    <v>1</v>
    <v>639026496000000000,639284097700030037,0</v>
    <v>0</v>
    <v>cdlvh7</v>
    <v>XIDX:BLES</v>
    <v>195</v>
  </rv>
  <rv s="1">
    <v>1</v>
    <v>XIDX:BSSR</v>
    <v>Daily</v>
    <v>41271</v>
    <v>41271</v>
    <v>0</v>
    <v>1</v>
    <v>634922496000000000,639284097622743138,0</v>
    <v>0</v>
    <v>bkfqdm</v>
    <v>XIDX:BSSR</v>
    <v>503</v>
  </rv>
  <rv s="1">
    <v>1</v>
    <v>XIDX:BSSR</v>
    <v>Daily</v>
    <v>41638</v>
    <v>41638</v>
    <v>0</v>
    <v>1</v>
    <v>635239584000000000,639284097623217707,0</v>
    <v>0</v>
    <v>bkfqdm</v>
    <v>XIDX:BSSR</v>
    <v>504</v>
  </rv>
  <rv s="1">
    <v>1</v>
    <v>XIDX:BSSR</v>
    <v>Daily</v>
    <v>43098</v>
    <v>43098</v>
    <v>0</v>
    <v>1</v>
    <v>636501024000000000,639284097620373150,0</v>
    <v>0</v>
    <v>bkfqdm</v>
    <v>XIDX:BSSR</v>
    <v>297</v>
  </rv>
  <rv s="1">
    <v>1</v>
    <v>XIDX:BSSR</v>
    <v>Daily</v>
    <v>43462</v>
    <v>43462</v>
    <v>0</v>
    <v>1</v>
    <v>636815520000000000,639284097620857718,0</v>
    <v>0</v>
    <v>bkfqdm</v>
    <v>XIDX:BSSR</v>
    <v>505</v>
  </rv>
  <rv s="1">
    <v>1</v>
    <v>XIDX:BSSR</v>
    <v>Daily</v>
    <v>43829</v>
    <v>43829</v>
    <v>0</v>
    <v>1</v>
    <v>637132608000000000,639284097621333157,0</v>
    <v>0</v>
    <v>bkfqdm</v>
    <v>XIDX:BSSR</v>
    <v>506</v>
  </rv>
  <rv s="1">
    <v>1</v>
    <v>XIDX:BSSR</v>
    <v>Daily</v>
    <v>44195</v>
    <v>44195</v>
    <v>0</v>
    <v>1</v>
    <v>637448832000000000,639284097621817713,0</v>
    <v>0</v>
    <v>bkfqdm</v>
    <v>XIDX:BSSR</v>
    <v>507</v>
  </rv>
  <rv s="1">
    <v>1</v>
    <v>XIDX:BSSR</v>
    <v>Daily</v>
    <v>44560</v>
    <v>44560</v>
    <v>0</v>
    <v>1</v>
    <v>637764192000000000,639284097622297712,0</v>
    <v>0</v>
    <v>bkfqdm</v>
    <v>XIDX:BSSR</v>
    <v>508</v>
  </rv>
  <rv s="1">
    <v>1</v>
    <v>XIDX:BSSR</v>
    <v>Daily</v>
    <v>44925</v>
    <v>44925</v>
    <v>0</v>
    <v>1</v>
    <v>638079552000000000,639284097622783139,0</v>
    <v>0</v>
    <v>bkfqdm</v>
    <v>XIDX:BSSR</v>
    <v>509</v>
  </rv>
  <rv s="1">
    <v>1</v>
    <v>XIDX:BSSR</v>
    <v>Daily</v>
    <v>45289</v>
    <v>45289</v>
    <v>0</v>
    <v>1</v>
    <v>638394048000000000,639284097623257701,0</v>
    <v>0</v>
    <v>bkfqdm</v>
    <v>XIDX:BSSR</v>
    <v>510</v>
  </rv>
  <rv s="1">
    <v>1</v>
    <v>XIDX:BSSR</v>
    <v>Daily</v>
    <v>45656</v>
    <v>45656</v>
    <v>0</v>
    <v>1</v>
    <v>638711136000000000,639284097623763135,0</v>
    <v>0</v>
    <v>bkfqdm</v>
    <v>XIDX:BSSR</v>
    <v>511</v>
  </rv>
  <rv s="1">
    <v>1</v>
    <v>XIDX:BSSR</v>
    <v>Daily</v>
    <v>46021</v>
    <v>46021</v>
    <v>0</v>
    <v>1</v>
    <v>639026496000000000,639284097624237723,0</v>
    <v>0</v>
    <v>bkfqdm</v>
    <v>XIDX:BSSR</v>
    <v>512</v>
  </rv>
  <rv s="1">
    <v>1</v>
    <v>XIDX:BSSR</v>
    <v>Daily</v>
    <v>46203</v>
    <v>46203</v>
    <v>0</v>
    <v>1</v>
    <v>639183744000000000,639284097619883180,0</v>
    <v>0</v>
    <v>bkfqdm</v>
    <v>XIDX:BSSR</v>
    <v>513</v>
  </rv>
  <rv s="1">
    <v>1</v>
    <v>XIDX:BSSR</v>
    <v>Daily</v>
    <v>46111</v>
    <v>46111</v>
    <v>0</v>
    <v>1</v>
    <v>639104256000000000,639284097620367722,0</v>
    <v>0</v>
    <v>bkfqdm</v>
    <v>XIDX:BSSR</v>
    <v>371</v>
  </rv>
  <rv s="1">
    <v>1</v>
    <v>XIDX:TECH</v>
    <v>Daily</v>
    <v>44195</v>
    <v>44195</v>
    <v>0</v>
    <v>1</v>
    <v>637448832000000000,639284097621326541,0</v>
    <v>0</v>
    <v>buoe77</v>
    <v>XIDX:TECH</v>
    <v>33</v>
  </rv>
  <rv s="1">
    <v>1</v>
    <v>XIDX:TECH</v>
    <v>Daily</v>
    <v>44560</v>
    <v>44560</v>
    <v>0</v>
    <v>1</v>
    <v>637764192000000000,639284097621820764,0</v>
    <v>0</v>
    <v>buoe77</v>
    <v>XIDX:TECH</v>
    <v>514</v>
  </rv>
  <rv s="1">
    <v>1</v>
    <v>XIDX:TECH</v>
    <v>Daily</v>
    <v>44925</v>
    <v>44925</v>
    <v>0</v>
    <v>1</v>
    <v>638079552000000000,639284097622295640,0</v>
    <v>0</v>
    <v>buoe77</v>
    <v>XIDX:TECH</v>
    <v>515</v>
  </rv>
  <rv s="1">
    <v>1</v>
    <v>XIDX:TECH</v>
    <v>Daily</v>
    <v>46203</v>
    <v>46203</v>
    <v>0</v>
    <v>1</v>
    <v>639183744000000000,639284097622765631,0</v>
    <v>0</v>
    <v>buoe77</v>
    <v>XIDX:TECH</v>
    <v>33</v>
  </rv>
  <rv s="1">
    <v>1</v>
    <v>XIDX:TECH</v>
    <v>Daily</v>
    <v>46111</v>
    <v>46111</v>
    <v>0</v>
    <v>1</v>
    <v>639104256000000000,639284097623245636,0</v>
    <v>0</v>
    <v>buoe77</v>
    <v>XIDX:TECH</v>
    <v>33</v>
  </rv>
  <rv s="1">
    <v>1</v>
    <v>XIDX:CASH</v>
    <v>Daily</v>
    <v>44195</v>
    <v>44195</v>
    <v>0</v>
    <v>1</v>
    <v>637448832000000000,639284097619929008,0</v>
    <v>0</v>
    <v>bufc7w</v>
    <v>XIDX:CASH</v>
    <v>516</v>
  </rv>
  <rv s="1">
    <v>1</v>
    <v>XIDX:CASH</v>
    <v>Daily</v>
    <v>44560</v>
    <v>44560</v>
    <v>0</v>
    <v>1</v>
    <v>637764192000000000,639284097620417720,0</v>
    <v>0</v>
    <v>bufc7w</v>
    <v>XIDX:CASH</v>
    <v>517</v>
  </rv>
  <rv s="1">
    <v>1</v>
    <v>XIDX:CASH</v>
    <v>Daily</v>
    <v>44925</v>
    <v>44925</v>
    <v>0</v>
    <v>1</v>
    <v>638079552000000000,639284097620898997,0</v>
    <v>0</v>
    <v>bufc7w</v>
    <v>XIDX:CASH</v>
    <v>462</v>
  </rv>
  <rv s="1">
    <v>1</v>
    <v>XIDX:CASH</v>
    <v>Daily</v>
    <v>45289</v>
    <v>45289</v>
    <v>0</v>
    <v>1</v>
    <v>638394048000000000,639284097621368997,0</v>
    <v>0</v>
    <v>bufc7w</v>
    <v>XIDX:CASH</v>
    <v>518</v>
  </rv>
  <rv s="1">
    <v>1</v>
    <v>XIDX:CASH</v>
    <v>Daily</v>
    <v>45656</v>
    <v>45656</v>
    <v>0</v>
    <v>1</v>
    <v>638711136000000000,639284097621863142,0</v>
    <v>0</v>
    <v>bufc7w</v>
    <v>XIDX:CASH</v>
    <v>519</v>
  </rv>
  <rv s="1">
    <v>1</v>
    <v>XIDX:CASH</v>
    <v>Daily</v>
    <v>46021</v>
    <v>46021</v>
    <v>0</v>
    <v>1</v>
    <v>639026496000000000,639284097622338988,0</v>
    <v>0</v>
    <v>bufc7w</v>
    <v>XIDX:CASH</v>
    <v>202</v>
  </rv>
  <rv s="1">
    <v>1</v>
    <v>XIDX:CASH</v>
    <v>Daily</v>
    <v>46203</v>
    <v>46203</v>
    <v>0</v>
    <v>1</v>
    <v>639183744000000000,639284097622827717,0</v>
    <v>0</v>
    <v>bufc7w</v>
    <v>XIDX:CASH</v>
    <v>520</v>
  </rv>
  <rv s="1">
    <v>1</v>
    <v>XIDX:CASH</v>
    <v>Daily</v>
    <v>46111</v>
    <v>46111</v>
    <v>0</v>
    <v>1</v>
    <v>639104256000000000,639284097623297702,0</v>
    <v>0</v>
    <v>bufc7w</v>
    <v>XIDX:CASH</v>
    <v>197</v>
  </rv>
  <rv s="1">
    <v>1</v>
    <v>XIDX:AHAP</v>
    <v>Daily</v>
    <v>39812</v>
    <v>39812</v>
    <v>0</v>
    <v>1</v>
    <v>633661920000000000,639284097623778979,0</v>
    <v>0</v>
    <v>bkfagh</v>
    <v>XIDX:AHAP</v>
    <v>521</v>
  </rv>
  <rv s="1">
    <v>1</v>
    <v>XIDX:AHAP</v>
    <v>Daily</v>
    <v>40176</v>
    <v>40176</v>
    <v>0</v>
    <v>1</v>
    <v>633976416000000000,639284097624257698,0</v>
    <v>0</v>
    <v>bkfagh</v>
    <v>XIDX:AHAP</v>
    <v>522</v>
  </rv>
  <rv s="1">
    <v>1</v>
    <v>XIDX:AHAP</v>
    <v>Daily</v>
    <v>40542</v>
    <v>40542</v>
    <v>0</v>
    <v>1</v>
    <v>634292640000000000,639284097626977696,0</v>
    <v>0</v>
    <v>bkfagh</v>
    <v>XIDX:AHAP</v>
    <v>523</v>
  </rv>
  <rv s="1">
    <v>1</v>
    <v>XIDX:AHAP</v>
    <v>Daily</v>
    <v>40907</v>
    <v>40907</v>
    <v>0</v>
    <v>1</v>
    <v>634608000000000000,639284097627453126,0</v>
    <v>0</v>
    <v>bkfagh</v>
    <v>XIDX:AHAP</v>
    <v>524</v>
  </rv>
  <rv s="1">
    <v>1</v>
    <v>XIDX:AHAP</v>
    <v>Daily</v>
    <v>41638</v>
    <v>41638</v>
    <v>0</v>
    <v>1</v>
    <v>635239584000000000,639284097628413100,0</v>
    <v>0</v>
    <v>bkfagh</v>
    <v>XIDX:AHAP</v>
    <v>525</v>
  </rv>
  <rv s="1">
    <v>1</v>
    <v>XIDX:AHAP</v>
    <v>Daily</v>
    <v>42003</v>
    <v>42003</v>
    <v>0</v>
    <v>1</v>
    <v>635554944000000000,639284097628883100,0</v>
    <v>0</v>
    <v>bkfagh</v>
    <v>XIDX:AHAP</v>
    <v>526</v>
  </rv>
  <rv s="1">
    <v>1</v>
    <v>XIDX:AHAP</v>
    <v>Daily</v>
    <v>42368</v>
    <v>42368</v>
    <v>0</v>
    <v>1</v>
    <v>635870304000000000,639284097629353096,0</v>
    <v>0</v>
    <v>bkfagh</v>
    <v>XIDX:AHAP</v>
    <v>527</v>
  </rv>
  <rv s="1">
    <v>1</v>
    <v>XIDX:AHAP</v>
    <v>Daily</v>
    <v>42734</v>
    <v>42734</v>
    <v>0</v>
    <v>1</v>
    <v>636186528000000000,639284097629823103,0</v>
    <v>0</v>
    <v>bkfagh</v>
    <v>XIDX:AHAP</v>
    <v>528</v>
  </rv>
  <rv s="1">
    <v>1</v>
    <v>XIDX:AHAP</v>
    <v>Daily</v>
    <v>43098</v>
    <v>43098</v>
    <v>0</v>
    <v>1</v>
    <v>636501024000000000,639284097630303094,0</v>
    <v>0</v>
    <v>bkfagh</v>
    <v>XIDX:AHAP</v>
    <v>528</v>
  </rv>
  <rv s="1">
    <v>1</v>
    <v>XIDX:AHAP</v>
    <v>Daily</v>
    <v>43462</v>
    <v>43462</v>
    <v>0</v>
    <v>1</v>
    <v>636815520000000000,639284097630773076,0</v>
    <v>0</v>
    <v>bkfagh</v>
    <v>XIDX:AHAP</v>
    <v>529</v>
  </rv>
  <rv s="1">
    <v>1</v>
    <v>XIDX:AHAP</v>
    <v>Daily</v>
    <v>43829</v>
    <v>43829</v>
    <v>0</v>
    <v>1</v>
    <v>637132608000000000,639284097631253093,0</v>
    <v>0</v>
    <v>bkfagh</v>
    <v>XIDX:AHAP</v>
    <v>530</v>
  </rv>
  <rv s="1">
    <v>1</v>
    <v>XIDX:AHAP</v>
    <v>Daily</v>
    <v>44195</v>
    <v>44195</v>
    <v>0</v>
    <v>1</v>
    <v>637448832000000000,639284097626973110,0</v>
    <v>0</v>
    <v>bkfagh</v>
    <v>XIDX:AHAP</v>
    <v>531</v>
  </rv>
  <rv s="1">
    <v>1</v>
    <v>XIDX:AHAP</v>
    <v>Daily</v>
    <v>44560</v>
    <v>44560</v>
    <v>0</v>
    <v>1</v>
    <v>637764192000000000,639284097627453126,0</v>
    <v>0</v>
    <v>bkfagh</v>
    <v>XIDX:AHAP</v>
    <v>532</v>
  </rv>
  <rv s="1">
    <v>1</v>
    <v>XIDX:AHAP</v>
    <v>Daily</v>
    <v>44925</v>
    <v>44925</v>
    <v>0</v>
    <v>1</v>
    <v>638079552000000000,639284097627937676,0</v>
    <v>0</v>
    <v>bkfagh</v>
    <v>XIDX:AHAP</v>
    <v>533</v>
  </rv>
  <rv s="1">
    <v>1</v>
    <v>XIDX:AHAP</v>
    <v>Daily</v>
    <v>45289</v>
    <v>45289</v>
    <v>0</v>
    <v>1</v>
    <v>638394048000000000,639284097628413100,0</v>
    <v>0</v>
    <v>bkfagh</v>
    <v>XIDX:AHAP</v>
    <v>534</v>
  </rv>
  <rv s="1">
    <v>1</v>
    <v>XIDX:AHAP</v>
    <v>Daily</v>
    <v>45656</v>
    <v>45656</v>
    <v>0</v>
    <v>1</v>
    <v>638711136000000000,639284097628883100,0</v>
    <v>0</v>
    <v>bkfagh</v>
    <v>XIDX:AHAP</v>
    <v>535</v>
  </rv>
  <rv s="1">
    <v>1</v>
    <v>XIDX:AHAP</v>
    <v>Daily</v>
    <v>46021</v>
    <v>46021</v>
    <v>0</v>
    <v>1</v>
    <v>639026496000000000,639284097629363090,0</v>
    <v>0</v>
    <v>bkfagh</v>
    <v>XIDX:AHAP</v>
    <v>536</v>
  </rv>
  <rv s="1">
    <v>1</v>
    <v>XIDX:AHAP</v>
    <v>Daily</v>
    <v>46203</v>
    <v>46203</v>
    <v>0</v>
    <v>1</v>
    <v>639183744000000000,639284097629833092,0</v>
    <v>0</v>
    <v>bkfagh</v>
    <v>XIDX:AHAP</v>
    <v>537</v>
  </rv>
  <rv s="1">
    <v>1</v>
    <v>XIDX:AHAP</v>
    <v>Daily</v>
    <v>46111</v>
    <v>46111</v>
    <v>0</v>
    <v>1</v>
    <v>639104256000000000,639284097630307642,0</v>
    <v>0</v>
    <v>bkfagh</v>
    <v>XIDX:AHAP</v>
    <v>538</v>
  </rv>
  <rv s="1">
    <v>1</v>
    <v>XIDX:YUPI</v>
    <v>Daily</v>
    <v>46203</v>
    <v>46203</v>
    <v>0</v>
    <v>1</v>
    <v>639183744000000000,639284097672872887,0</v>
    <v>0</v>
    <v>cgaarw</v>
    <v>XIDX:YUPI</v>
    <v>378</v>
  </rv>
  <rv s="1">
    <v>1</v>
    <v>XIDX:YUPI</v>
    <v>Daily</v>
    <v>46021</v>
    <v>46021</v>
    <v>0</v>
    <v>1</v>
    <v>639026496000000000,639284097694968525,0</v>
    <v>0</v>
    <v>cgaarw</v>
    <v>XIDX:YUPI</v>
    <v>539</v>
  </rv>
  <rv s="1">
    <v>1</v>
    <v>XIDX:YUPI</v>
    <v>Daily</v>
    <v>46111</v>
    <v>46111</v>
    <v>0</v>
    <v>1</v>
    <v>639104256000000000,639284097695442810,0</v>
    <v>0</v>
    <v>cgaarw</v>
    <v>XIDX:YUPI</v>
    <v>248</v>
  </rv>
  <rv s="1">
    <v>1</v>
    <v>XIDX:AGRS</v>
    <v>Daily</v>
    <v>42003</v>
    <v>42003</v>
    <v>0</v>
    <v>1</v>
    <v>635554944000000000,639284097631260030,0</v>
    <v>0</v>
    <v>bkfadm</v>
    <v>XIDX:AGRS</v>
    <v>540</v>
  </rv>
  <rv s="1">
    <v>1</v>
    <v>XIDX:AGRS</v>
    <v>Daily</v>
    <v>42368</v>
    <v>42368</v>
    <v>0</v>
    <v>1</v>
    <v>635870304000000000,639284097627139271,0</v>
    <v>0</v>
    <v>bkfadm</v>
    <v>XIDX:AGRS</v>
    <v>402</v>
  </rv>
  <rv s="1">
    <v>1</v>
    <v>XIDX:AGRS</v>
    <v>Daily</v>
    <v>43098</v>
    <v>43098</v>
    <v>0</v>
    <v>1</v>
    <v>636501024000000000,639284097628081708,0</v>
    <v>0</v>
    <v>bkfadm</v>
    <v>XIDX:AGRS</v>
    <v>186</v>
  </rv>
  <rv s="1">
    <v>1</v>
    <v>XIDX:AGRS</v>
    <v>Daily</v>
    <v>43462</v>
    <v>43462</v>
    <v>0</v>
    <v>1</v>
    <v>636815520000000000,639284097628559246,0</v>
    <v>0</v>
    <v>bkfadm</v>
    <v>XIDX:AGRS</v>
    <v>213</v>
  </rv>
  <rv s="1">
    <v>1</v>
    <v>XIDX:AGRS</v>
    <v>Daily</v>
    <v>43829</v>
    <v>43829</v>
    <v>0</v>
    <v>1</v>
    <v>637132608000000000,639284097629039233,0</v>
    <v>0</v>
    <v>bkfadm</v>
    <v>XIDX:AGRS</v>
    <v>395</v>
  </rv>
  <rv s="1">
    <v>1</v>
    <v>XIDX:AGRS</v>
    <v>Daily</v>
    <v>44195</v>
    <v>44195</v>
    <v>0</v>
    <v>1</v>
    <v>637448832000000000,639284097629520032,0</v>
    <v>0</v>
    <v>bkfadm</v>
    <v>XIDX:AGRS</v>
    <v>218</v>
  </rv>
  <rv s="1">
    <v>1</v>
    <v>XIDX:AGRS</v>
    <v>Daily</v>
    <v>44560</v>
    <v>44560</v>
    <v>0</v>
    <v>1</v>
    <v>637764192000000000,639284097629999217,0</v>
    <v>0</v>
    <v>bkfadm</v>
    <v>XIDX:AGRS</v>
    <v>42</v>
  </rv>
  <rv s="1">
    <v>1</v>
    <v>XIDX:AGRS</v>
    <v>Daily</v>
    <v>44925</v>
    <v>44925</v>
    <v>0</v>
    <v>1</v>
    <v>638079552000000000,639284097630470029,0</v>
    <v>0</v>
    <v>bkfadm</v>
    <v>XIDX:AGRS</v>
    <v>203</v>
  </rv>
  <rv s="1">
    <v>1</v>
    <v>XIDX:AGRS</v>
    <v>Daily</v>
    <v>45289</v>
    <v>45289</v>
    <v>0</v>
    <v>1</v>
    <v>638394048000000000,639284097630950020,0</v>
    <v>0</v>
    <v>bkfadm</v>
    <v>XIDX:AGRS</v>
    <v>541</v>
  </rv>
  <rv s="1">
    <v>1</v>
    <v>XIDX:AGRS</v>
    <v>Daily</v>
    <v>45656</v>
    <v>45656</v>
    <v>0</v>
    <v>1</v>
    <v>638711136000000000,639284097631429186,0</v>
    <v>0</v>
    <v>bkfadm</v>
    <v>XIDX:AGRS</v>
    <v>215</v>
  </rv>
  <rv s="1">
    <v>1</v>
    <v>XIDX:AGRS</v>
    <v>Daily</v>
    <v>46021</v>
    <v>46021</v>
    <v>0</v>
    <v>1</v>
    <v>639026496000000000,639284097627461705,0</v>
    <v>0</v>
    <v>bkfadm</v>
    <v>XIDX:AGRS</v>
    <v>210</v>
  </rv>
  <rv s="1">
    <v>1</v>
    <v>XIDX:AGRS</v>
    <v>Daily</v>
    <v>46203</v>
    <v>46203</v>
    <v>0</v>
    <v>1</v>
    <v>639183744000000000,639284097627940040,0</v>
    <v>0</v>
    <v>bkfadm</v>
    <v>XIDX:AGRS</v>
    <v>542</v>
  </rv>
  <rv s="1">
    <v>1</v>
    <v>XIDX:AGRS</v>
    <v>Daily</v>
    <v>46111</v>
    <v>46111</v>
    <v>0</v>
    <v>1</v>
    <v>639104256000000000,639284097628421710,0</v>
    <v>0</v>
    <v>bkfadm</v>
    <v>XIDX:AGRS</v>
    <v>543</v>
  </rv>
  <rv s="1">
    <v>1</v>
    <v>XIDX:AGRO</v>
    <v>Daily</v>
    <v>40176</v>
    <v>40176</v>
    <v>0</v>
    <v>1</v>
    <v>633976416000000000,639284097629366440,0</v>
    <v>0</v>
    <v>bkfaar</v>
    <v>XIDX:AGRO</v>
    <v>544</v>
  </rv>
  <rv s="1">
    <v>1</v>
    <v>XIDX:AGRO</v>
    <v>Daily</v>
    <v>40542</v>
    <v>40542</v>
    <v>0</v>
    <v>1</v>
    <v>634292640000000000,639284097629845537,0</v>
    <v>0</v>
    <v>bkfaar</v>
    <v>XIDX:AGRO</v>
    <v>545</v>
  </rv>
  <rv s="1">
    <v>1</v>
    <v>XIDX:AGRO</v>
    <v>Daily</v>
    <v>40907</v>
    <v>40907</v>
    <v>0</v>
    <v>1</v>
    <v>634608000000000000,639284097630320709,0</v>
    <v>0</v>
    <v>bkfaar</v>
    <v>XIDX:AGRO</v>
    <v>546</v>
  </rv>
  <rv s="1">
    <v>1</v>
    <v>XIDX:AGRO</v>
    <v>Daily</v>
    <v>41271</v>
    <v>41271</v>
    <v>0</v>
    <v>1</v>
    <v>634922496000000000,639284097630805528,0</v>
    <v>0</v>
    <v>bkfaar</v>
    <v>XIDX:AGRO</v>
    <v>547</v>
  </rv>
  <rv s="1">
    <v>1</v>
    <v>XIDX:AGRO</v>
    <v>Daily</v>
    <v>41638</v>
    <v>41638</v>
    <v>0</v>
    <v>1</v>
    <v>635239584000000000,639284097631275632,0</v>
    <v>0</v>
    <v>bkfaar</v>
    <v>XIDX:AGRO</v>
    <v>548</v>
  </rv>
  <rv s="1">
    <v>1</v>
    <v>XIDX:AGRO</v>
    <v>Daily</v>
    <v>42003</v>
    <v>42003</v>
    <v>0</v>
    <v>1</v>
    <v>635554944000000000,639284097631745519,0</v>
    <v>0</v>
    <v>bkfaar</v>
    <v>XIDX:AGRO</v>
    <v>549</v>
  </rv>
  <rv s="1">
    <v>1</v>
    <v>XIDX:AGRO</v>
    <v>Daily</v>
    <v>42368</v>
    <v>42368</v>
    <v>0</v>
    <v>1</v>
    <v>635870304000000000,639284097627600724,0</v>
    <v>0</v>
    <v>bkfaar</v>
    <v>XIDX:AGRO</v>
    <v>550</v>
  </rv>
  <rv s="1">
    <v>1</v>
    <v>XIDX:AGRO</v>
    <v>Daily</v>
    <v>42734</v>
    <v>42734</v>
    <v>0</v>
    <v>1</v>
    <v>636186528000000000,639284097628070726,0</v>
    <v>0</v>
    <v>bkfaar</v>
    <v>XIDX:AGRO</v>
    <v>551</v>
  </rv>
  <rv s="1">
    <v>1</v>
    <v>XIDX:AGRO</v>
    <v>Daily</v>
    <v>43098</v>
    <v>43098</v>
    <v>0</v>
    <v>1</v>
    <v>636501024000000000,639284097628555562,0</v>
    <v>0</v>
    <v>bkfaar</v>
    <v>XIDX:AGRO</v>
    <v>552</v>
  </rv>
  <rv s="1">
    <v>1</v>
    <v>XIDX:AGRO</v>
    <v>Daily</v>
    <v>43462</v>
    <v>43462</v>
    <v>0</v>
    <v>1</v>
    <v>636815520000000000,639284097629025560,0</v>
    <v>0</v>
    <v>bkfaar</v>
    <v>XIDX:AGRO</v>
    <v>553</v>
  </rv>
  <rv s="1">
    <v>1</v>
    <v>XIDX:AGRO</v>
    <v>Daily</v>
    <v>43829</v>
    <v>43829</v>
    <v>0</v>
    <v>1</v>
    <v>637132608000000000,639284097629506440,0</v>
    <v>0</v>
    <v>bkfaar</v>
    <v>XIDX:AGRO</v>
    <v>216</v>
  </rv>
  <rv s="1">
    <v>1</v>
    <v>XIDX:AGRO</v>
    <v>Daily</v>
    <v>44195</v>
    <v>44195</v>
    <v>0</v>
    <v>1</v>
    <v>637448832000000000,639284097629990695,0</v>
    <v>0</v>
    <v>bkfaar</v>
    <v>XIDX:AGRO</v>
    <v>33</v>
  </rv>
  <rv s="1">
    <v>1</v>
    <v>XIDX:AGRO</v>
    <v>Daily</v>
    <v>44560</v>
    <v>44560</v>
    <v>0</v>
    <v>1</v>
    <v>637764192000000000,639284097630465530,0</v>
    <v>0</v>
    <v>bkfaar</v>
    <v>XIDX:AGRO</v>
    <v>554</v>
  </rv>
  <rv s="1">
    <v>1</v>
    <v>XIDX:AGRO</v>
    <v>Daily</v>
    <v>44925</v>
    <v>44925</v>
    <v>0</v>
    <v>1</v>
    <v>638079552000000000,639284097630940705,0</v>
    <v>0</v>
    <v>bkfaar</v>
    <v>XIDX:AGRO</v>
    <v>555</v>
  </rv>
  <rv s="1">
    <v>1</v>
    <v>XIDX:AGRO</v>
    <v>Daily</v>
    <v>45289</v>
    <v>45289</v>
    <v>0</v>
    <v>1</v>
    <v>638394048000000000,639284097631416412,0</v>
    <v>0</v>
    <v>bkfaar</v>
    <v>XIDX:AGRO</v>
    <v>553</v>
  </rv>
  <rv s="1">
    <v>1</v>
    <v>XIDX:AGRO</v>
    <v>Daily</v>
    <v>45656</v>
    <v>45656</v>
    <v>0</v>
    <v>1</v>
    <v>638711136000000000,639284097631886404,0</v>
    <v>0</v>
    <v>bkfaar</v>
    <v>XIDX:AGRO</v>
    <v>209</v>
  </rv>
  <rv s="1">
    <v>1</v>
    <v>XIDX:AGRO</v>
    <v>Daily</v>
    <v>46021</v>
    <v>46021</v>
    <v>0</v>
    <v>1</v>
    <v>639026496000000000,639284097628180720,0</v>
    <v>0</v>
    <v>bkfaar</v>
    <v>XIDX:AGRO</v>
    <v>186</v>
  </rv>
  <rv s="1">
    <v>1</v>
    <v>XIDX:AGRO</v>
    <v>Daily</v>
    <v>46203</v>
    <v>46203</v>
    <v>0</v>
    <v>1</v>
    <v>639183744000000000,639284097628676440,0</v>
    <v>0</v>
    <v>bkfaar</v>
    <v>XIDX:AGRO</v>
    <v>150</v>
  </rv>
  <rv s="1">
    <v>1</v>
    <v>XIDX:AGRO</v>
    <v>Daily</v>
    <v>46111</v>
    <v>46111</v>
    <v>0</v>
    <v>1</v>
    <v>639104256000000000,639284097629155549,0</v>
    <v>0</v>
    <v>bkfaar</v>
    <v>XIDX:AGRO</v>
    <v>399</v>
  </rv>
  <rv s="1">
    <v>1</v>
    <v>XIDX:ADRO</v>
    <v>Daily</v>
    <v>39812</v>
    <v>39812</v>
    <v>0</v>
    <v>1</v>
    <v>633661920000000000,639284097631887997,0</v>
    <v>0</v>
    <v>bn917w</v>
    <v>XIDX:ADRO</v>
    <v>556</v>
  </rv>
  <rv s="1">
    <v>1</v>
    <v>XIDX:ADRO</v>
    <v>Daily</v>
    <v>40176</v>
    <v>40176</v>
    <v>0</v>
    <v>1</v>
    <v>633976416000000000,639284097632354690,0</v>
    <v>0</v>
    <v>bn917w</v>
    <v>XIDX:ADRO</v>
    <v>365</v>
  </rv>
  <rv s="1">
    <v>1</v>
    <v>XIDX:ADRO</v>
    <v>Daily</v>
    <v>40542</v>
    <v>40542</v>
    <v>0</v>
    <v>1</v>
    <v>634292640000000000,639284097632838006,0</v>
    <v>0</v>
    <v>bn917w</v>
    <v>XIDX:ADRO</v>
    <v>40</v>
  </rv>
  <rv s="1">
    <v>1</v>
    <v>XIDX:ADRO</v>
    <v>Daily</v>
    <v>40907</v>
    <v>40907</v>
    <v>0</v>
    <v>1</v>
    <v>634608000000000000,639284097633318097,0</v>
    <v>0</v>
    <v>bn917w</v>
    <v>XIDX:ADRO</v>
    <v>557</v>
  </rv>
  <rv s="1">
    <v>1</v>
    <v>XIDX:ADRO</v>
    <v>Daily</v>
    <v>41271</v>
    <v>41271</v>
    <v>0</v>
    <v>1</v>
    <v>634922496000000000,639284097628348134,0</v>
    <v>0</v>
    <v>bn917w</v>
    <v>XIDX:ADRO</v>
    <v>558</v>
  </rv>
  <rv s="1">
    <v>1</v>
    <v>XIDX:ADRO</v>
    <v>Daily</v>
    <v>41638</v>
    <v>41638</v>
    <v>0</v>
    <v>1</v>
    <v>635239584000000000,639284097628824646,0</v>
    <v>0</v>
    <v>bn917w</v>
    <v>XIDX:ADRO</v>
    <v>559</v>
  </rv>
  <rv s="1">
    <v>1</v>
    <v>XIDX:ADRO</v>
    <v>Daily</v>
    <v>42003</v>
    <v>42003</v>
    <v>0</v>
    <v>1</v>
    <v>635554944000000000,639284097629294701,0</v>
    <v>0</v>
    <v>bn917w</v>
    <v>XIDX:ADRO</v>
    <v>560</v>
  </rv>
  <rv s="1">
    <v>1</v>
    <v>XIDX:ADRO</v>
    <v>Daily</v>
    <v>42368</v>
    <v>42368</v>
    <v>0</v>
    <v>1</v>
    <v>635870304000000000,639284097629764636,0</v>
    <v>0</v>
    <v>bn917w</v>
    <v>XIDX:ADRO</v>
    <v>171</v>
  </rv>
  <rv s="1">
    <v>1</v>
    <v>XIDX:ADRO</v>
    <v>Daily</v>
    <v>42734</v>
    <v>42734</v>
    <v>0</v>
    <v>1</v>
    <v>636186528000000000,639284097630284667,0</v>
    <v>0</v>
    <v>bn917w</v>
    <v>XIDX:ADRO</v>
    <v>507</v>
  </rv>
  <rv s="1">
    <v>1</v>
    <v>XIDX:ADRO</v>
    <v>Daily</v>
    <v>43098</v>
    <v>43098</v>
    <v>0</v>
    <v>1</v>
    <v>636501024000000000,639284097630764698,0</v>
    <v>0</v>
    <v>bn917w</v>
    <v>XIDX:ADRO</v>
    <v>561</v>
  </rv>
  <rv s="1">
    <v>1</v>
    <v>XIDX:ADRO</v>
    <v>Daily</v>
    <v>43462</v>
    <v>43462</v>
    <v>0</v>
    <v>1</v>
    <v>636815520000000000,639284097631237977,0</v>
    <v>0</v>
    <v>bn917w</v>
    <v>XIDX:ADRO</v>
    <v>262</v>
  </rv>
  <rv s="1">
    <v>1</v>
    <v>XIDX:ADRO</v>
    <v>Daily</v>
    <v>43829</v>
    <v>43829</v>
    <v>0</v>
    <v>1</v>
    <v>637132608000000000,639284097631714680,0</v>
    <v>0</v>
    <v>bn917w</v>
    <v>XIDX:ADRO</v>
    <v>458</v>
  </rv>
  <rv s="1">
    <v>1</v>
    <v>XIDX:ADRO</v>
    <v>Daily</v>
    <v>44195</v>
    <v>44195</v>
    <v>0</v>
    <v>1</v>
    <v>637448832000000000,639284097632194680,0</v>
    <v>0</v>
    <v>bn917w</v>
    <v>XIDX:ADRO</v>
    <v>146</v>
  </rv>
  <rv s="1">
    <v>1</v>
    <v>XIDX:ADRO</v>
    <v>Daily</v>
    <v>44560</v>
    <v>44560</v>
    <v>0</v>
    <v>1</v>
    <v>637764192000000000,639284097632664693,0</v>
    <v>0</v>
    <v>bn917w</v>
    <v>XIDX:ADRO</v>
    <v>247</v>
  </rv>
  <rv s="1">
    <v>1</v>
    <v>XIDX:ADRO</v>
    <v>Daily</v>
    <v>44925</v>
    <v>44925</v>
    <v>0</v>
    <v>1</v>
    <v>638079552000000000,639284097629107961,0</v>
    <v>0</v>
    <v>bn917w</v>
    <v>XIDX:ADRO</v>
    <v>562</v>
  </rv>
  <rv s="1">
    <v>1</v>
    <v>XIDX:ADRO</v>
    <v>Daily</v>
    <v>45289</v>
    <v>45289</v>
    <v>0</v>
    <v>1</v>
    <v>638394048000000000,639284097629587990,0</v>
    <v>0</v>
    <v>bn917w</v>
    <v>XIDX:ADRO</v>
    <v>563</v>
  </rv>
  <rv s="1">
    <v>1</v>
    <v>XIDX:ADRO</v>
    <v>Daily</v>
    <v>45656</v>
    <v>45656</v>
    <v>0</v>
    <v>1</v>
    <v>638711136000000000,639284097630124654,0</v>
    <v>0</v>
    <v>bn917w</v>
    <v>XIDX:ADRO</v>
    <v>83</v>
  </rv>
  <rv s="1">
    <v>1</v>
    <v>XIDX:ADRO</v>
    <v>Daily</v>
    <v>46021</v>
    <v>46021</v>
    <v>0</v>
    <v>1</v>
    <v>639026496000000000,639284097630597983,0</v>
    <v>0</v>
    <v>bn917w</v>
    <v>XIDX:ADRO</v>
    <v>554</v>
  </rv>
  <rv s="1">
    <v>1</v>
    <v>XIDX:ADRO</v>
    <v>Daily</v>
    <v>46203</v>
    <v>46203</v>
    <v>0</v>
    <v>1</v>
    <v>639183744000000000,639284097631074667,0</v>
    <v>0</v>
    <v>bn917w</v>
    <v>XIDX:ADRO</v>
    <v>564</v>
  </rv>
  <rv s="1">
    <v>1</v>
    <v>XIDX:ADRO</v>
    <v>Daily</v>
    <v>46111</v>
    <v>46111</v>
    <v>0</v>
    <v>1</v>
    <v>639104256000000000,639284097631547992,0</v>
    <v>0</v>
    <v>bn917w</v>
    <v>XIDX:ADRO</v>
    <v>565</v>
  </rv>
  <rv s="1">
    <v>1</v>
    <v>XIDX:ADMG</v>
    <v>Daily</v>
    <v>39812</v>
    <v>39812</v>
    <v>0</v>
    <v>1</v>
    <v>633661920000000000,639284097632028095,0</v>
    <v>0</v>
    <v>bn9152</v>
    <v>XIDX:ADMG</v>
    <v>474</v>
  </rv>
  <rv s="1">
    <v>1</v>
    <v>XIDX:ADMG</v>
    <v>Daily</v>
    <v>40176</v>
    <v>40176</v>
    <v>0</v>
    <v>1</v>
    <v>633976416000000000,639284097632498084,0</v>
    <v>0</v>
    <v>bn9152</v>
    <v>XIDX:ADMG</v>
    <v>390</v>
  </rv>
  <rv s="1">
    <v>1</v>
    <v>XIDX:ADMG</v>
    <v>Daily</v>
    <v>40542</v>
    <v>40542</v>
    <v>0</v>
    <v>1</v>
    <v>634292640000000000,639284097632978012,0</v>
    <v>0</v>
    <v>bn9152</v>
    <v>XIDX:ADMG</v>
    <v>196</v>
  </rv>
  <rv s="1">
    <v>1</v>
    <v>XIDX:ADMG</v>
    <v>Daily</v>
    <v>40907</v>
    <v>40907</v>
    <v>0</v>
    <v>1</v>
    <v>634608000000000000,639284097633468071,0</v>
    <v>0</v>
    <v>bn9152</v>
    <v>XIDX:ADMG</v>
    <v>86</v>
  </rv>
  <rv s="1">
    <v>1</v>
    <v>XIDX:ADMG</v>
    <v>Daily</v>
    <v>41271</v>
    <v>41271</v>
    <v>0</v>
    <v>1</v>
    <v>634922496000000000,639284097628357954,0</v>
    <v>0</v>
    <v>bn9152</v>
    <v>XIDX:ADMG</v>
    <v>566</v>
  </rv>
  <rv s="1">
    <v>1</v>
    <v>XIDX:ADMG</v>
    <v>Daily</v>
    <v>41638</v>
    <v>41638</v>
    <v>0</v>
    <v>1</v>
    <v>635239584000000000,639284097628838115,0</v>
    <v>0</v>
    <v>bn9152</v>
    <v>XIDX:ADMG</v>
    <v>220</v>
  </rv>
  <rv s="1">
    <v>1</v>
    <v>XIDX:ADMG</v>
    <v>Daily</v>
    <v>42003</v>
    <v>42003</v>
    <v>0</v>
    <v>1</v>
    <v>635554944000000000,639284097629318098,0</v>
    <v>0</v>
    <v>bn9152</v>
    <v>XIDX:ADMG</v>
    <v>567</v>
  </rv>
  <rv s="1">
    <v>1</v>
    <v>XIDX:ADMG</v>
    <v>Daily</v>
    <v>42368</v>
    <v>42368</v>
    <v>0</v>
    <v>1</v>
    <v>635870304000000000,639284097629788093,0</v>
    <v>0</v>
    <v>bn9152</v>
    <v>XIDX:ADMG</v>
    <v>568</v>
  </rv>
  <rv s="1">
    <v>1</v>
    <v>XIDX:ADMG</v>
    <v>Daily</v>
    <v>42734</v>
    <v>42734</v>
    <v>0</v>
    <v>1</v>
    <v>636186528000000000,639284097630294668,0</v>
    <v>0</v>
    <v>bn9152</v>
    <v>XIDX:ADMG</v>
    <v>403</v>
  </rv>
  <rv s="1">
    <v>1</v>
    <v>XIDX:ADMG</v>
    <v>Daily</v>
    <v>43098</v>
    <v>43098</v>
    <v>0</v>
    <v>1</v>
    <v>636501024000000000,639284097630768088,0</v>
    <v>0</v>
    <v>bn9152</v>
    <v>XIDX:ADMG</v>
    <v>569</v>
  </rv>
  <rv s="1">
    <v>1</v>
    <v>XIDX:ADMG</v>
    <v>Daily</v>
    <v>43462</v>
    <v>43462</v>
    <v>0</v>
    <v>1</v>
    <v>636815520000000000,639284097631234672,0</v>
    <v>0</v>
    <v>bn9152</v>
    <v>XIDX:ADMG</v>
    <v>245</v>
  </rv>
  <rv s="1">
    <v>1</v>
    <v>XIDX:ADMG</v>
    <v>Daily</v>
    <v>43829</v>
    <v>43829</v>
    <v>0</v>
    <v>1</v>
    <v>637132608000000000,639284097631707993,0</v>
    <v>0</v>
    <v>bn9152</v>
    <v>XIDX:ADMG</v>
    <v>227</v>
  </rv>
  <rv s="1">
    <v>1</v>
    <v>XIDX:ADMG</v>
    <v>Daily</v>
    <v>44195</v>
    <v>44195</v>
    <v>0</v>
    <v>1</v>
    <v>637448832000000000,639284097632188079,0</v>
    <v>0</v>
    <v>bn9152</v>
    <v>XIDX:ADMG</v>
    <v>35</v>
  </rv>
  <rv s="1">
    <v>1</v>
    <v>XIDX:ADMG</v>
    <v>Daily</v>
    <v>44560</v>
    <v>44560</v>
    <v>0</v>
    <v>1</v>
    <v>637764192000000000,639284097632658011,0</v>
    <v>0</v>
    <v>bn9152</v>
    <v>XIDX:ADMG</v>
    <v>249</v>
  </rv>
  <rv s="1">
    <v>1</v>
    <v>XIDX:ADMG</v>
    <v>Daily</v>
    <v>44925</v>
    <v>44925</v>
    <v>0</v>
    <v>1</v>
    <v>638079552000000000,639284097635348063,0</v>
    <v>0</v>
    <v>bn9152</v>
    <v>XIDX:ADMG</v>
    <v>416</v>
  </rv>
  <rv s="1">
    <v>1</v>
    <v>XIDX:ADMG</v>
    <v>Daily</v>
    <v>45289</v>
    <v>45289</v>
    <v>0</v>
    <v>1</v>
    <v>638394048000000000,639284097635824733,0</v>
    <v>0</v>
    <v>bn9152</v>
    <v>XIDX:ADMG</v>
    <v>476</v>
  </rv>
  <rv s="1">
    <v>1</v>
    <v>XIDX:ADMG</v>
    <v>Daily</v>
    <v>45656</v>
    <v>45656</v>
    <v>0</v>
    <v>1</v>
    <v>638711136000000000,639284097636304726,0</v>
    <v>0</v>
    <v>bn9152</v>
    <v>XIDX:ADMG</v>
    <v>350</v>
  </rv>
  <rv s="1">
    <v>1</v>
    <v>XIDX:ADMG</v>
    <v>Daily</v>
    <v>46021</v>
    <v>46021</v>
    <v>0</v>
    <v>1</v>
    <v>639026496000000000,639284097636778081,0</v>
    <v>0</v>
    <v>bn9152</v>
    <v>XIDX:ADMG</v>
    <v>220</v>
  </rv>
  <rv s="1">
    <v>1</v>
    <v>XIDX:ADMG</v>
    <v>Daily</v>
    <v>46203</v>
    <v>46203</v>
    <v>0</v>
    <v>1</v>
    <v>639183744000000000,639284097637248062,0</v>
    <v>0</v>
    <v>bn9152</v>
    <v>XIDX:ADMG</v>
    <v>5</v>
  </rv>
  <rv s="1">
    <v>1</v>
    <v>XIDX:ADMG</v>
    <v>Daily</v>
    <v>46111</v>
    <v>46111</v>
    <v>0</v>
    <v>1</v>
    <v>639104256000000000,639284097637724752,0</v>
    <v>0</v>
    <v>bn9152</v>
    <v>XIDX:ADMG</v>
    <v>5</v>
  </rv>
  <rv s="1">
    <v>1</v>
    <v>XIDX:ADMF</v>
    <v>Daily</v>
    <v>39812</v>
    <v>39812</v>
    <v>0</v>
    <v>1</v>
    <v>633661920000000000,639284097638664760,0</v>
    <v>0</v>
    <v>bkf9yc</v>
    <v>XIDX:ADMF</v>
    <v>254</v>
  </rv>
  <rv s="1">
    <v>1</v>
    <v>XIDX:ADMF</v>
    <v>Daily</v>
    <v>40176</v>
    <v>40176</v>
    <v>0</v>
    <v>1</v>
    <v>633976416000000000,639284097639134762,0</v>
    <v>0</v>
    <v>bkf9yc</v>
    <v>XIDX:ADMF</v>
    <v>514</v>
  </rv>
  <rv s="1">
    <v>1</v>
    <v>XIDX:ADMF</v>
    <v>Daily</v>
    <v>40542</v>
    <v>40542</v>
    <v>0</v>
    <v>1</v>
    <v>634292640000000000,639284097639618095,0</v>
    <v>0</v>
    <v>bkf9yc</v>
    <v>XIDX:ADMF</v>
    <v>570</v>
  </rv>
  <rv s="1">
    <v>1</v>
    <v>XIDX:ADMF</v>
    <v>Daily</v>
    <v>40907</v>
    <v>40907</v>
    <v>0</v>
    <v>1</v>
    <v>634608000000000000,639284097635358056,0</v>
    <v>0</v>
    <v>bkf9yc</v>
    <v>XIDX:ADMF</v>
    <v>571</v>
  </rv>
  <rv s="1">
    <v>1</v>
    <v>XIDX:ADMF</v>
    <v>Daily</v>
    <v>41271</v>
    <v>41271</v>
    <v>0</v>
    <v>1</v>
    <v>634922496000000000,639284097635834718,0</v>
    <v>0</v>
    <v>bkf9yc</v>
    <v>XIDX:ADMF</v>
    <v>572</v>
  </rv>
  <rv s="1">
    <v>1</v>
    <v>XIDX:ADMF</v>
    <v>Daily</v>
    <v>41638</v>
    <v>41638</v>
    <v>0</v>
    <v>1</v>
    <v>635239584000000000,639284097636318033,0</v>
    <v>0</v>
    <v>bkf9yc</v>
    <v>XIDX:ADMF</v>
    <v>573</v>
  </rv>
  <rv s="1">
    <v>1</v>
    <v>XIDX:ADMF</v>
    <v>Daily</v>
    <v>42003</v>
    <v>42003</v>
    <v>0</v>
    <v>1</v>
    <v>635554944000000000,639284097636794741,0</v>
    <v>0</v>
    <v>bkf9yc</v>
    <v>XIDX:ADMF</v>
    <v>574</v>
  </rv>
  <rv s="1">
    <v>1</v>
    <v>XIDX:ADMF</v>
    <v>Daily</v>
    <v>42368</v>
    <v>42368</v>
    <v>0</v>
    <v>1</v>
    <v>635870304000000000,639284097637268051,0</v>
    <v>0</v>
    <v>bkf9yc</v>
    <v>XIDX:ADMF</v>
    <v>575</v>
  </rv>
  <rv s="1">
    <v>1</v>
    <v>XIDX:ADMF</v>
    <v>Daily</v>
    <v>42734</v>
    <v>42734</v>
    <v>0</v>
    <v>1</v>
    <v>636186528000000000,639284097637744751,0</v>
    <v>0</v>
    <v>bkf9yc</v>
    <v>XIDX:ADMF</v>
    <v>576</v>
  </rv>
  <rv s="1">
    <v>1</v>
    <v>XIDX:ADMF</v>
    <v>Daily</v>
    <v>43098</v>
    <v>43098</v>
    <v>0</v>
    <v>1</v>
    <v>636501024000000000,639284097638218041,0</v>
    <v>0</v>
    <v>bkf9yc</v>
    <v>XIDX:ADMF</v>
    <v>577</v>
  </rv>
  <rv s="1">
    <v>1</v>
    <v>XIDX:ADMF</v>
    <v>Daily</v>
    <v>43462</v>
    <v>43462</v>
    <v>0</v>
    <v>1</v>
    <v>636815520000000000,639284097638694755,0</v>
    <v>0</v>
    <v>bkf9yc</v>
    <v>XIDX:ADMF</v>
    <v>578</v>
  </rv>
  <rv s="1">
    <v>1</v>
    <v>XIDX:ADMF</v>
    <v>Daily</v>
    <v>43829</v>
    <v>43829</v>
    <v>0</v>
    <v>1</v>
    <v>637132608000000000,639284097639178092,0</v>
    <v>0</v>
    <v>bkf9yc</v>
    <v>XIDX:ADMF</v>
    <v>579</v>
  </rv>
  <rv s="1">
    <v>1</v>
    <v>XIDX:ADMF</v>
    <v>Daily</v>
    <v>44195</v>
    <v>44195</v>
    <v>0</v>
    <v>1</v>
    <v>637448832000000000,639284097639654766,0</v>
    <v>0</v>
    <v>bkf9yc</v>
    <v>XIDX:ADMF</v>
    <v>580</v>
  </rv>
  <rv s="1">
    <v>1</v>
    <v>XIDX:ADMF</v>
    <v>Daily</v>
    <v>44560</v>
    <v>44560</v>
    <v>0</v>
    <v>1</v>
    <v>637764192000000000,639284097635728038,0</v>
    <v>0</v>
    <v>bkf9yc</v>
    <v>XIDX:ADMF</v>
    <v>581</v>
  </rv>
  <rv s="1">
    <v>1</v>
    <v>XIDX:ADMF</v>
    <v>Daily</v>
    <v>44925</v>
    <v>44925</v>
    <v>0</v>
    <v>1</v>
    <v>638079552000000000,639284097636204753,0</v>
    <v>0</v>
    <v>bkf9yc</v>
    <v>XIDX:ADMF</v>
    <v>582</v>
  </rv>
  <rv s="1">
    <v>1</v>
    <v>XIDX:ADMF</v>
    <v>Daily</v>
    <v>45289</v>
    <v>45289</v>
    <v>0</v>
    <v>1</v>
    <v>638394048000000000,639284097636678063,0</v>
    <v>0</v>
    <v>bkf9yc</v>
    <v>XIDX:ADMF</v>
    <v>583</v>
  </rv>
  <rv s="1">
    <v>1</v>
    <v>XIDX:ADMF</v>
    <v>Daily</v>
    <v>45656</v>
    <v>45656</v>
    <v>0</v>
    <v>1</v>
    <v>638711136000000000,639284097637148079,0</v>
    <v>0</v>
    <v>bkf9yc</v>
    <v>XIDX:ADMF</v>
    <v>480</v>
  </rv>
  <rv s="1">
    <v>1</v>
    <v>XIDX:ADMF</v>
    <v>Daily</v>
    <v>46021</v>
    <v>46021</v>
    <v>0</v>
    <v>1</v>
    <v>639026496000000000,639284097637628061,0</v>
    <v>0</v>
    <v>bkf9yc</v>
    <v>XIDX:ADMF</v>
    <v>584</v>
  </rv>
  <rv s="1">
    <v>1</v>
    <v>XIDX:ADMF</v>
    <v>Daily</v>
    <v>46203</v>
    <v>46203</v>
    <v>0</v>
    <v>1</v>
    <v>639183744000000000,639284097638098056,0</v>
    <v>0</v>
    <v>bkf9yc</v>
    <v>XIDX:ADMF</v>
    <v>585</v>
  </rv>
  <rv s="1">
    <v>1</v>
    <v>XIDX:ADMF</v>
    <v>Daily</v>
    <v>46111</v>
    <v>46111</v>
    <v>0</v>
    <v>1</v>
    <v>639104256000000000,639284097638568034,0</v>
    <v>0</v>
    <v>bkf9yc</v>
    <v>XIDX:ADMF</v>
    <v>586</v>
  </rv>
  <rv s="1">
    <v>1</v>
    <v>XIDX:ADHI</v>
    <v>Daily</v>
    <v>39812</v>
    <v>39812</v>
    <v>0</v>
    <v>1</v>
    <v>633661920000000000,639284097639038328,0</v>
    <v>0</v>
    <v>bn9127</v>
    <v>XIDX:ADHI</v>
    <v>587</v>
  </rv>
  <rv s="1">
    <v>1</v>
    <v>XIDX:ADHI</v>
    <v>Daily</v>
    <v>40176</v>
    <v>40176</v>
    <v>0</v>
    <v>1</v>
    <v>633976416000000000,639284097639508333,0</v>
    <v>0</v>
    <v>bn9127</v>
    <v>XIDX:ADHI</v>
    <v>588</v>
  </rv>
  <rv s="1">
    <v>1</v>
    <v>XIDX:ADHI</v>
    <v>Daily</v>
    <v>40542</v>
    <v>40542</v>
    <v>0</v>
    <v>1</v>
    <v>634292640000000000,639284097639988335,0</v>
    <v>0</v>
    <v>bn9127</v>
    <v>XIDX:ADHI</v>
    <v>589</v>
  </rv>
  <rv s="1">
    <v>1</v>
    <v>XIDX:ADHI</v>
    <v>Daily</v>
    <v>40907</v>
    <v>40907</v>
    <v>0</v>
    <v>1</v>
    <v>634608000000000000,639284097636109690,0</v>
    <v>0</v>
    <v>bn9127</v>
    <v>XIDX:ADHI</v>
    <v>590</v>
  </rv>
  <rv s="1">
    <v>1</v>
    <v>XIDX:ADHI</v>
    <v>Daily</v>
    <v>41271</v>
    <v>41271</v>
    <v>0</v>
    <v>1</v>
    <v>634922496000000000,639284097636598938,0</v>
    <v>0</v>
    <v>bn9127</v>
    <v>XIDX:ADHI</v>
    <v>591</v>
  </rv>
  <rv s="1">
    <v>1</v>
    <v>XIDX:ADHI</v>
    <v>Daily</v>
    <v>41638</v>
    <v>41638</v>
    <v>0</v>
    <v>1</v>
    <v>635239584000000000,639284097637079742,0</v>
    <v>0</v>
    <v>bn9127</v>
    <v>XIDX:ADHI</v>
    <v>592</v>
  </rv>
  <rv s="1">
    <v>1</v>
    <v>XIDX:ADHI</v>
    <v>Daily</v>
    <v>42003</v>
    <v>42003</v>
    <v>0</v>
    <v>1</v>
    <v>635554944000000000,639284097637558934,0</v>
    <v>0</v>
    <v>bn9127</v>
    <v>XIDX:ADHI</v>
    <v>593</v>
  </rv>
  <rv s="1">
    <v>1</v>
    <v>XIDX:ADHI</v>
    <v>Daily</v>
    <v>42368</v>
    <v>42368</v>
    <v>0</v>
    <v>1</v>
    <v>635870304000000000,639284097638028926,0</v>
    <v>0</v>
    <v>bn9127</v>
    <v>XIDX:ADHI</v>
    <v>594</v>
  </rv>
  <rv s="1">
    <v>1</v>
    <v>XIDX:ADHI</v>
    <v>Daily</v>
    <v>42734</v>
    <v>42734</v>
    <v>0</v>
    <v>1</v>
    <v>636186528000000000,639284097638508923,0</v>
    <v>0</v>
    <v>bn9127</v>
    <v>XIDX:ADHI</v>
    <v>595</v>
  </rv>
  <rv s="1">
    <v>1</v>
    <v>XIDX:ADHI</v>
    <v>Daily</v>
    <v>43098</v>
    <v>43098</v>
    <v>0</v>
    <v>1</v>
    <v>636501024000000000,639284097638979693,0</v>
    <v>0</v>
    <v>bn9127</v>
    <v>XIDX:ADHI</v>
    <v>596</v>
  </rv>
  <rv s="1">
    <v>1</v>
    <v>XIDX:ADHI</v>
    <v>Daily</v>
    <v>43462</v>
    <v>43462</v>
    <v>0</v>
    <v>1</v>
    <v>636815520000000000,639284097639458933,0</v>
    <v>0</v>
    <v>bn9127</v>
    <v>XIDX:ADHI</v>
    <v>597</v>
  </rv>
  <rv s="1">
    <v>1</v>
    <v>XIDX:ADHI</v>
    <v>Daily</v>
    <v>43829</v>
    <v>43829</v>
    <v>0</v>
    <v>1</v>
    <v>637132608000000000,639284097639928915,0</v>
    <v>0</v>
    <v>bn9127</v>
    <v>XIDX:ADHI</v>
    <v>598</v>
  </rv>
  <rv s="1">
    <v>1</v>
    <v>XIDX:ADHI</v>
    <v>Daily</v>
    <v>44195</v>
    <v>44195</v>
    <v>0</v>
    <v>1</v>
    <v>637448832000000000,639284097640398915,0</v>
    <v>0</v>
    <v>bn9127</v>
    <v>XIDX:ADHI</v>
    <v>599</v>
  </rv>
  <rv s="1">
    <v>1</v>
    <v>XIDX:ADHI</v>
    <v>Daily</v>
    <v>44560</v>
    <v>44560</v>
    <v>0</v>
    <v>1</v>
    <v>637764192000000000,639284097636179687,0</v>
    <v>0</v>
    <v>bn9127</v>
    <v>XIDX:ADHI</v>
    <v>17</v>
  </rv>
  <rv s="1">
    <v>1</v>
    <v>XIDX:ADHI</v>
    <v>Daily</v>
    <v>44925</v>
    <v>44925</v>
    <v>0</v>
    <v>1</v>
    <v>638079552000000000,639284097636668310,0</v>
    <v>0</v>
    <v>bn9127</v>
    <v>XIDX:ADHI</v>
    <v>379</v>
  </rv>
  <rv s="1">
    <v>1</v>
    <v>XIDX:ADHI</v>
    <v>Daily</v>
    <v>45289</v>
    <v>45289</v>
    <v>0</v>
    <v>1</v>
    <v>638394048000000000,639284097637148310,0</v>
    <v>0</v>
    <v>bn9127</v>
    <v>XIDX:ADHI</v>
    <v>278</v>
  </rv>
  <rv s="1">
    <v>1</v>
    <v>XIDX:ADHI</v>
    <v>Daily</v>
    <v>45656</v>
    <v>45656</v>
    <v>0</v>
    <v>1</v>
    <v>638711136000000000,639284097637618341,0</v>
    <v>0</v>
    <v>bn9127</v>
    <v>XIDX:ADHI</v>
    <v>392</v>
  </rv>
  <rv s="1">
    <v>1</v>
    <v>XIDX:ADHI</v>
    <v>Daily</v>
    <v>46021</v>
    <v>46021</v>
    <v>0</v>
    <v>1</v>
    <v>639026496000000000,639284097638098929,0</v>
    <v>0</v>
    <v>bn9127</v>
    <v>XIDX:ADHI</v>
    <v>70</v>
  </rv>
  <rv s="1">
    <v>1</v>
    <v>XIDX:ADHI</v>
    <v>Daily</v>
    <v>46203</v>
    <v>46203</v>
    <v>0</v>
    <v>1</v>
    <v>639183744000000000,639284097638578325,0</v>
    <v>0</v>
    <v>bn9127</v>
    <v>XIDX:ADHI</v>
    <v>200</v>
  </rv>
  <rv s="1">
    <v>1</v>
    <v>XIDX:ADHI</v>
    <v>Daily</v>
    <v>46111</v>
    <v>46111</v>
    <v>0</v>
    <v>1</v>
    <v>639104256000000000,639284097639238924,0</v>
    <v>0</v>
    <v>bn9127</v>
    <v>XIDX:ADHI</v>
    <v>600</v>
  </rv>
  <rv s="1">
    <v>1</v>
    <v>XIDX:ADES</v>
    <v>Daily</v>
    <v>39812</v>
    <v>39812</v>
    <v>0</v>
    <v>1</v>
    <v>633661920000000000,639284097639723053,0</v>
    <v>0</v>
    <v>bkf9sm</v>
    <v>XIDX:ADES</v>
    <v>225</v>
  </rv>
  <rv s="1">
    <v>1</v>
    <v>XIDX:ADES</v>
    <v>Daily</v>
    <v>40176</v>
    <v>40176</v>
    <v>0</v>
    <v>1</v>
    <v>633976416000000000,639284097640193064,0</v>
    <v>0</v>
    <v>bkf9sm</v>
    <v>XIDX:ADES</v>
    <v>179</v>
  </rv>
  <rv s="1">
    <v>1</v>
    <v>XIDX:ADES</v>
    <v>Daily</v>
    <v>40542</v>
    <v>40542</v>
    <v>0</v>
    <v>1</v>
    <v>634292640000000000,639284097640668877,0</v>
    <v>0</v>
    <v>bkf9sm</v>
    <v>XIDX:ADES</v>
    <v>601</v>
  </rv>
  <rv s="1">
    <v>1</v>
    <v>XIDX:ADES</v>
    <v>Daily</v>
    <v>40907</v>
    <v>40907</v>
    <v>0</v>
    <v>1</v>
    <v>634608000000000000,639284097636583066,0</v>
    <v>0</v>
    <v>bkf9sm</v>
    <v>XIDX:ADES</v>
    <v>602</v>
  </rv>
  <rv s="1">
    <v>1</v>
    <v>XIDX:ADES</v>
    <v>Daily</v>
    <v>41271</v>
    <v>41271</v>
    <v>0</v>
    <v>1</v>
    <v>634922496000000000,639284097637083065,0</v>
    <v>0</v>
    <v>bkf9sm</v>
    <v>XIDX:ADES</v>
    <v>603</v>
  </rv>
  <rv s="1">
    <v>1</v>
    <v>XIDX:ADES</v>
    <v>Daily</v>
    <v>41638</v>
    <v>41638</v>
    <v>0</v>
    <v>1</v>
    <v>635239584000000000,639284097637553091,0</v>
    <v>0</v>
    <v>bkf9sm</v>
    <v>XIDX:ADES</v>
    <v>604</v>
  </rv>
  <rv s="1">
    <v>1</v>
    <v>XIDX:ADES</v>
    <v>Daily</v>
    <v>42003</v>
    <v>42003</v>
    <v>0</v>
    <v>1</v>
    <v>635554944000000000,639284097638033050,0</v>
    <v>0</v>
    <v>bkf9sm</v>
    <v>XIDX:ADES</v>
    <v>605</v>
  </rv>
  <rv s="1">
    <v>1</v>
    <v>XIDX:ADES</v>
    <v>Daily</v>
    <v>42368</v>
    <v>42368</v>
    <v>0</v>
    <v>1</v>
    <v>635870304000000000,639284097638513082,0</v>
    <v>0</v>
    <v>bkf9sm</v>
    <v>XIDX:ADES</v>
    <v>606</v>
  </rv>
  <rv s="1">
    <v>1</v>
    <v>XIDX:ADES</v>
    <v>Daily</v>
    <v>42734</v>
    <v>42734</v>
    <v>0</v>
    <v>1</v>
    <v>636186528000000000,639284097639243082,0</v>
    <v>0</v>
    <v>bkf9sm</v>
    <v>XIDX:ADES</v>
    <v>259</v>
  </rv>
  <rv s="1">
    <v>1</v>
    <v>XIDX:ADES</v>
    <v>Daily</v>
    <v>43098</v>
    <v>43098</v>
    <v>0</v>
    <v>1</v>
    <v>636501024000000000,639284097639727539,0</v>
    <v>0</v>
    <v>bkf9sm</v>
    <v>XIDX:ADES</v>
    <v>273</v>
  </rv>
  <rv s="1">
    <v>1</v>
    <v>XIDX:ADES</v>
    <v>Daily</v>
    <v>43462</v>
    <v>43462</v>
    <v>0</v>
    <v>1</v>
    <v>636815520000000000,639284097640203052,0</v>
    <v>0</v>
    <v>bkf9sm</v>
    <v>XIDX:ADES</v>
    <v>607</v>
  </rv>
  <rv s="1">
    <v>1</v>
    <v>XIDX:ADES</v>
    <v>Daily</v>
    <v>43829</v>
    <v>43829</v>
    <v>0</v>
    <v>1</v>
    <v>637132608000000000,639284097640673051,0</v>
    <v>0</v>
    <v>bkf9sm</v>
    <v>XIDX:ADES</v>
    <v>608</v>
  </rv>
  <rv s="1">
    <v>1</v>
    <v>XIDX:ADES</v>
    <v>Daily</v>
    <v>44195</v>
    <v>44195</v>
    <v>0</v>
    <v>1</v>
    <v>637448832000000000,639284097641153066,0</v>
    <v>0</v>
    <v>bkf9sm</v>
    <v>XIDX:ADES</v>
    <v>48</v>
  </rv>
  <rv s="1">
    <v>1</v>
    <v>XIDX:ADES</v>
    <v>Daily</v>
    <v>44560</v>
    <v>44560</v>
    <v>0</v>
    <v>1</v>
    <v>637764192000000000,639284097636688893,0</v>
    <v>0</v>
    <v>bkf9sm</v>
    <v>XIDX:ADES</v>
    <v>609</v>
  </rv>
  <rv s="1">
    <v>1</v>
    <v>XIDX:ADES</v>
    <v>Daily</v>
    <v>44925</v>
    <v>44925</v>
    <v>0</v>
    <v>1</v>
    <v>638079552000000000,639284097637183068,0</v>
    <v>0</v>
    <v>bkf9sm</v>
    <v>XIDX:ADES</v>
    <v>360</v>
  </rv>
  <rv s="1">
    <v>1</v>
    <v>XIDX:ADES</v>
    <v>Daily</v>
    <v>45289</v>
    <v>45289</v>
    <v>0</v>
    <v>1</v>
    <v>638394048000000000,639284097637653078,0</v>
    <v>0</v>
    <v>bkf9sm</v>
    <v>XIDX:ADES</v>
    <v>610</v>
  </rv>
  <rv s="1">
    <v>1</v>
    <v>XIDX:ADES</v>
    <v>Daily</v>
    <v>45656</v>
    <v>45656</v>
    <v>0</v>
    <v>1</v>
    <v>638711136000000000,639284097638123074,0</v>
    <v>0</v>
    <v>bkf9sm</v>
    <v>XIDX:ADES</v>
    <v>578</v>
  </rv>
  <rv s="1">
    <v>1</v>
    <v>XIDX:ADES</v>
    <v>Daily</v>
    <v>46021</v>
    <v>46021</v>
    <v>0</v>
    <v>1</v>
    <v>639026496000000000,639284097638603049,0</v>
    <v>0</v>
    <v>bkf9sm</v>
    <v>XIDX:ADES</v>
    <v>611</v>
  </rv>
  <rv s="1">
    <v>1</v>
    <v>XIDX:ADES</v>
    <v>Daily</v>
    <v>46203</v>
    <v>46203</v>
    <v>0</v>
    <v>1</v>
    <v>639183744000000000,639284097639078885,0</v>
    <v>0</v>
    <v>bkf9sm</v>
    <v>XIDX:ADES</v>
    <v>612</v>
  </rv>
  <rv s="1">
    <v>1</v>
    <v>XIDX:ADES</v>
    <v>Daily</v>
    <v>46111</v>
    <v>46111</v>
    <v>0</v>
    <v>1</v>
    <v>639104256000000000,639284097639558877,0</v>
    <v>0</v>
    <v>bkf9sm</v>
    <v>XIDX:ADES</v>
    <v>613</v>
  </rv>
  <rv s="1">
    <v>1</v>
    <v>XIDX:ABMM</v>
    <v>Daily</v>
    <v>40907</v>
    <v>40907</v>
    <v>0</v>
    <v>1</v>
    <v>634608000000000000,639284097645606289,0</v>
    <v>0</v>
    <v>bkf9k2</v>
    <v>XIDX:ABMM</v>
    <v>614</v>
  </rv>
  <rv s="1">
    <v>1</v>
    <v>XIDX:ABMM</v>
    <v>Daily</v>
    <v>41271</v>
    <v>41271</v>
    <v>0</v>
    <v>1</v>
    <v>634922496000000000,639284097646085332,0</v>
    <v>0</v>
    <v>bkf9k2</v>
    <v>XIDX:ABMM</v>
    <v>100</v>
  </rv>
  <rv s="1">
    <v>1</v>
    <v>XIDX:ABMM</v>
    <v>Daily</v>
    <v>41638</v>
    <v>41638</v>
    <v>0</v>
    <v>1</v>
    <v>635239584000000000,639284097646556278,0</v>
    <v>0</v>
    <v>bkf9k2</v>
    <v>XIDX:ABMM</v>
    <v>100</v>
  </rv>
  <rv s="1">
    <v>1</v>
    <v>XIDX:ABMM</v>
    <v>Daily</v>
    <v>42003</v>
    <v>42003</v>
    <v>0</v>
    <v>1</v>
    <v>635554944000000000,639284097647040581,0</v>
    <v>0</v>
    <v>bkf9k2</v>
    <v>XIDX:ABMM</v>
    <v>615</v>
  </rv>
  <rv s="1">
    <v>1</v>
    <v>XIDX:ABMM</v>
    <v>Daily</v>
    <v>42368</v>
    <v>42368</v>
    <v>0</v>
    <v>1</v>
    <v>635870304000000000,639284097647505320,0</v>
    <v>0</v>
    <v>bkf9k2</v>
    <v>XIDX:ABMM</v>
    <v>75</v>
  </rv>
  <rv s="1">
    <v>1</v>
    <v>XIDX:ABMM</v>
    <v>Daily</v>
    <v>42734</v>
    <v>42734</v>
    <v>0</v>
    <v>1</v>
    <v>636186528000000000,639284097647976258,0</v>
    <v>0</v>
    <v>bkf9k2</v>
    <v>XIDX:ABMM</v>
    <v>616</v>
  </rv>
  <rv s="1">
    <v>1</v>
    <v>XIDX:ABMM</v>
    <v>Daily</v>
    <v>43462</v>
    <v>43462</v>
    <v>0</v>
    <v>1</v>
    <v>636815520000000000,639284097644175359,0</v>
    <v>0</v>
    <v>bkf9k2</v>
    <v>XIDX:ABMM</v>
    <v>617</v>
  </rv>
  <rv s="1">
    <v>1</v>
    <v>XIDX:ABMM</v>
    <v>Daily</v>
    <v>43829</v>
    <v>43829</v>
    <v>0</v>
    <v>1</v>
    <v>637132608000000000,639284097644645347,0</v>
    <v>0</v>
    <v>bkf9k2</v>
    <v>XIDX:ABMM</v>
    <v>33</v>
  </rv>
  <rv s="1">
    <v>1</v>
    <v>XIDX:ABMM</v>
    <v>Daily</v>
    <v>44195</v>
    <v>44195</v>
    <v>0</v>
    <v>1</v>
    <v>637448832000000000,639284097645115352,0</v>
    <v>0</v>
    <v>bkf9k2</v>
    <v>XIDX:ABMM</v>
    <v>618</v>
  </rv>
  <rv s="1">
    <v>1</v>
    <v>XIDX:ABMM</v>
    <v>Daily</v>
    <v>44560</v>
    <v>44560</v>
    <v>0</v>
    <v>1</v>
    <v>637764192000000000,639284097645596286,0</v>
    <v>0</v>
    <v>bkf9k2</v>
    <v>XIDX:ABMM</v>
    <v>619</v>
  </rv>
  <rv s="1">
    <v>1</v>
    <v>XIDX:ABMM</v>
    <v>Daily</v>
    <v>44925</v>
    <v>44925</v>
    <v>0</v>
    <v>1</v>
    <v>638079552000000000,639284097646065334,0</v>
    <v>0</v>
    <v>bkf9k2</v>
    <v>XIDX:ABMM</v>
    <v>620</v>
  </rv>
  <rv s="1">
    <v>1</v>
    <v>XIDX:ABMM</v>
    <v>Daily</v>
    <v>45289</v>
    <v>45289</v>
    <v>0</v>
    <v>1</v>
    <v>638394048000000000,639284097646535328,0</v>
    <v>0</v>
    <v>bkf9k2</v>
    <v>XIDX:ABMM</v>
    <v>96</v>
  </rv>
  <rv s="1">
    <v>1</v>
    <v>XIDX:ABMM</v>
    <v>Daily</v>
    <v>45656</v>
    <v>45656</v>
    <v>0</v>
    <v>1</v>
    <v>638711136000000000,639284097647006274,0</v>
    <v>0</v>
    <v>bkf9k2</v>
    <v>XIDX:ABMM</v>
    <v>621</v>
  </rv>
  <rv s="1">
    <v>1</v>
    <v>XIDX:ABMM</v>
    <v>Daily</v>
    <v>46021</v>
    <v>46021</v>
    <v>0</v>
    <v>1</v>
    <v>639026496000000000,639284097647486266,0</v>
    <v>0</v>
    <v>bkf9k2</v>
    <v>XIDX:ABMM</v>
    <v>622</v>
  </rv>
  <rv s="1">
    <v>1</v>
    <v>XIDX:ABMM</v>
    <v>Daily</v>
    <v>46203</v>
    <v>46203</v>
    <v>0</v>
    <v>1</v>
    <v>639183744000000000,639284097647966259,0</v>
    <v>0</v>
    <v>bkf9k2</v>
    <v>XIDX:ABMM</v>
    <v>623</v>
  </rv>
  <rv s="1">
    <v>1</v>
    <v>XIDX:ABMM</v>
    <v>Daily</v>
    <v>46111</v>
    <v>46111</v>
    <v>0</v>
    <v>1</v>
    <v>639104256000000000,639284097644156295,0</v>
    <v>0</v>
    <v>bkf9k2</v>
    <v>XIDX:ABMM</v>
    <v>624</v>
  </rv>
  <rv s="1">
    <v>1</v>
    <v>XIDX:PMUI</v>
    <v>Daily</v>
    <v>46203</v>
    <v>46203</v>
    <v>0</v>
    <v>1</v>
    <v>639183744000000000,639284097671229826,0</v>
    <v>0</v>
    <v>che6fr</v>
    <v>XIDX:PMUI</v>
    <v>418</v>
  </rv>
  <rv s="1">
    <v>1</v>
    <v>XIDX:PMUI</v>
    <v>Daily</v>
    <v>46021</v>
    <v>46021</v>
    <v>0</v>
    <v>1</v>
    <v>639026496000000000,639284097698378480,0</v>
    <v>0</v>
    <v>che6fr</v>
    <v>XIDX:PMUI</v>
    <v>625</v>
  </rv>
  <rv s="1">
    <v>1</v>
    <v>XIDX:PMUI</v>
    <v>Daily</v>
    <v>46111</v>
    <v>46111</v>
    <v>0</v>
    <v>1</v>
    <v>639104256000000000,639284097698848478,0</v>
    <v>0</v>
    <v>che6fr</v>
    <v>XIDX:PMUI</v>
    <v>336</v>
  </rv>
  <rv s="1">
    <v>1</v>
    <v>XIDX:BOAT</v>
    <v>Daily</v>
    <v>46111</v>
    <v>46111</v>
    <v>0</v>
    <v>1</v>
    <v>639104256000000000,639284097654524986,0</v>
    <v>0</v>
    <v>cf4yu2</v>
    <v>XIDX:BOAT</v>
    <v>476</v>
  </rv>
  <rv s="1">
    <v>1</v>
    <v>XIDX:BOAT</v>
    <v>Daily</v>
    <v>45656</v>
    <v>45656</v>
    <v>0</v>
    <v>1</v>
    <v>638711136000000000,639284097672905163,0</v>
    <v>0</v>
    <v>cf4yu2</v>
    <v>XIDX:BOAT</v>
    <v>626</v>
  </rv>
  <rv s="1">
    <v>1</v>
    <v>XIDX:BOAT</v>
    <v>Daily</v>
    <v>46021</v>
    <v>46021</v>
    <v>0</v>
    <v>1</v>
    <v>639026496000000000,639284097673384839,0</v>
    <v>0</v>
    <v>cf4yu2</v>
    <v>XIDX:BOAT</v>
    <v>220</v>
  </rv>
  <rv s="1">
    <v>1</v>
    <v>XIDX:BOAT</v>
    <v>Daily</v>
    <v>46203</v>
    <v>46203</v>
    <v>0</v>
    <v>1</v>
    <v>639183744000000000,639284097697623340,0</v>
    <v>0</v>
    <v>cf4yu2</v>
    <v>XIDX:BOAT</v>
    <v>414</v>
  </rv>
  <rv s="1">
    <v>1</v>
    <v>XIDX:ISEA</v>
    <v>Daily</v>
    <v>46021</v>
    <v>46021</v>
    <v>0</v>
    <v>1</v>
    <v>639026496000000000,639284097652497950,0</v>
    <v>0</v>
    <v>cdmkyc</v>
    <v>XIDX:ISEA</v>
    <v>414</v>
  </rv>
  <rv s="1">
    <v>1</v>
    <v>XIDX:ISEA</v>
    <v>Daily</v>
    <v>45656</v>
    <v>45656</v>
    <v>0</v>
    <v>1</v>
    <v>638711136000000000,639284097672987721,0</v>
    <v>0</v>
    <v>cdmkyc</v>
    <v>XIDX:ISEA</v>
    <v>519</v>
  </rv>
  <rv s="1">
    <v>1</v>
    <v>XIDX:ISEA</v>
    <v>Daily</v>
    <v>46111</v>
    <v>46111</v>
    <v>0</v>
    <v>1</v>
    <v>639104256000000000,639284097673468602,0</v>
    <v>0</v>
    <v>cdmkyc</v>
    <v>XIDX:ISEA</v>
    <v>473</v>
  </rv>
  <rv s="1">
    <v>1</v>
    <v>XIDX:ISEA</v>
    <v>Daily</v>
    <v>46203</v>
    <v>46203</v>
    <v>0</v>
    <v>1</v>
    <v>639183744000000000,639284097697195132,0</v>
    <v>0</v>
    <v>cdmkyc</v>
    <v>XIDX:ISEA</v>
    <v>542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4</v>
      </c>
      <c r="D2" s="2" vm="1">
        <f ca="1">IFERROR(_xlfn.STOCKHISTORY("XIDX:" &amp; $C$1, D3, , 0, 0, 1), "Libur")</f>
        <v>80</v>
      </c>
      <c r="E2" s="2" vm="2">
        <f ca="1">IFERROR(_xlfn.STOCKHISTORY("XIDX:" &amp; $C$1, E3, , 0, 0, 1), "Libur")</f>
        <v>60</v>
      </c>
      <c r="H2" s="2" vm="2">
        <f ca="1">IFERROR(INDEX(D2:G2,COUNT(D2:G2)),"")</f>
        <v>60</v>
      </c>
      <c r="I2" s="2" vm="3">
        <f ca="1">IFERROR(_xlfn.STOCKHISTORY("XIDX:" &amp; $C$1, I1, , 0, 0, 1), "Libur")</f>
        <v>100</v>
      </c>
      <c r="J2" s="2" vm="4">
        <f ca="1">IFERROR(_xlfn.STOCKHISTORY("XIDX:" &amp; $C$1, J1, , 0, 0, 1), "Libur")</f>
        <v>71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186573850374</v>
      </c>
      <c r="E4" s="2">
        <f>IFERROR(INDEX(E51:E500,MATCH($C$4,$C$51:$C$500,0)),"")</f>
        <v>181190148551</v>
      </c>
      <c r="H4" s="2">
        <f>IFERROR(SUM(D4:G4)*(4/MAX(1,COUNT(D4:G4))),"")</f>
        <v>735527997850</v>
      </c>
      <c r="I4" s="2">
        <f>IFERROR(INDEX(I51:I500,MATCH($C$4,$C$51:$C$500,0)),"")</f>
        <v>564217681834</v>
      </c>
      <c r="J4" s="2">
        <f>IFERROR(INDEX(J51:J500,MATCH($C$4,$C$51:$C$500,0)),"")</f>
        <v>322560213288</v>
      </c>
      <c r="K4" s="2">
        <f>IFERROR(INDEX(K51:K500,MATCH($C$4,$C$51:$C$500,0)),"")</f>
        <v>199222794205</v>
      </c>
      <c r="L4" s="2">
        <f>IFERROR(INDEX(L51:L500,MATCH($C$4,$C$51:$C$500,0)),"")</f>
        <v>382316276945</v>
      </c>
      <c r="M4" s="2">
        <f>IFERROR(INDEX(M51:M500,MATCH($C$4,$C$51:$C$500,0)),"")</f>
        <v>303872116071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2899123798</v>
      </c>
      <c r="E5" s="2">
        <f>IFERROR(INDEX(E51:E500,MATCH($C$5,$C$51:$C$500,0)),"")</f>
        <v>2166655859</v>
      </c>
      <c r="H5" s="2">
        <f>IFERROR(SUM(D5:G5)*(4/MAX(1,COUNT(D5:G5))),"")</f>
        <v>10131559314</v>
      </c>
      <c r="I5" s="2">
        <f>IFERROR(INDEX(I51:I500,MATCH($C$5,$C$51:$C$500,0)),"")</f>
        <v>5520763848</v>
      </c>
      <c r="J5" s="2">
        <f>IFERROR(INDEX(J51:J500,MATCH($C$5,$C$51:$C$500,0)),"")</f>
        <v>412024190</v>
      </c>
      <c r="K5" s="2">
        <f>IFERROR(INDEX(K51:K500,MATCH($C$5,$C$51:$C$500,0)),"")</f>
        <v>1737175989</v>
      </c>
      <c r="L5" s="2">
        <f>IFERROR(INDEX(L51:L500,MATCH($C$5,$C$51:$C$500,0)),"")</f>
        <v>5453866867</v>
      </c>
      <c r="M5" s="2">
        <f>IFERROR(INDEX(M51:M500,MATCH($C$5,$C$51:$C$500,0)),"")</f>
        <v>3351663124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189676696550</v>
      </c>
      <c r="E6" s="2">
        <f>IFERROR(INDEX(E51:E500,MATCH($C$6,$C$51:$C$500,0)),"")</f>
        <v>186777572752</v>
      </c>
      <c r="H6" s="2">
        <f>IFERROR(INDEX(D6:G6,COUNT(D6:G6)),"")</f>
        <v>186777572752</v>
      </c>
      <c r="I6" s="2">
        <f>IFERROR(INDEX(I51:I500,MATCH($C$6,$C$51:$C$500,0)),"")</f>
        <v>184610916893</v>
      </c>
      <c r="J6" s="2">
        <f>IFERROR(INDEX(J51:J500,MATCH($C$6,$C$51:$C$500,0)),"")</f>
        <v>179090153044</v>
      </c>
      <c r="K6" s="2">
        <f>IFERROR(INDEX(K51:K500,MATCH($C$6,$C$51:$C$500,0)),"")</f>
        <v>109294073770</v>
      </c>
      <c r="L6" s="2">
        <f>IFERROR(INDEX(L51:L500,MATCH($C$6,$C$51:$C$500,0)),"")</f>
        <v>107556897781</v>
      </c>
      <c r="M6" s="2">
        <f>IFERROR(INDEX(M51:M500,MATCH($C$6,$C$51:$C$500,0)),"")</f>
        <v>101076144702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1.39</v>
      </c>
      <c r="E7" s="3">
        <f>IFERROR(INDEX(E51:E500,MATCH($C$7,$C$51:$C$500,0))/1000000000,"")</f>
        <v>1.39</v>
      </c>
      <c r="H7" s="3">
        <f>IFERROR(INDEX(D7:G7,COUNT(D7:G7)),"")</f>
        <v>1.39</v>
      </c>
      <c r="I7" s="3">
        <f>IFERROR(INDEX(I51:I500,MATCH($C$7,$C$51:$C$500,0))/1000000000,"")</f>
        <v>1.39</v>
      </c>
      <c r="J7" s="3">
        <f>IFERROR(INDEX(J51:J500,MATCH($C$7,$C$51:$C$500,0))/1000000000,"")</f>
        <v>1.39</v>
      </c>
      <c r="K7" s="3">
        <f>IFERROR(INDEX(K51:K500,MATCH($C$7,$C$51:$C$500,0))/1000000000,"")</f>
        <v>0.8</v>
      </c>
      <c r="L7" s="3">
        <f>IFERROR(INDEX(L51:L500,MATCH($C$7,$C$51:$C$500,0))/1000000000,"")</f>
        <v>0.8</v>
      </c>
      <c r="M7" s="3">
        <f>IFERROR(INDEX(M51:M500,MATCH($C$7,$C$51:$C$500,0))/1000000000,"")</f>
        <v>0.8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7000000000</v>
      </c>
      <c r="H8" s="2">
        <f>IFERROR(INDEX(D8:G8,COUNT(D8:G8)),"")</f>
        <v>7000000000</v>
      </c>
      <c r="I8" s="2">
        <f>IFERROR(INDEX(I51:I500,MATCH($C$8,$C$51:$C$500,0)),"")</f>
        <v>4000000000</v>
      </c>
      <c r="J8" s="2">
        <f>IFERROR(INDEX(J51:J500,MATCH($C$8,$C$51:$C$500,0)),"")</f>
        <v>-109000000000</v>
      </c>
      <c r="K8" s="2">
        <f>IFERROR(INDEX(K51:K500,MATCH($C$8,$C$51:$C$500,0)),"")</f>
        <v>-31000000000</v>
      </c>
      <c r="L8" s="2">
        <f>IFERROR(INDEX(L51:L500,MATCH($C$8,$C$51:$C$500,0)),"")</f>
        <v>-39000000000</v>
      </c>
      <c r="M8" s="2">
        <f>IFERROR(INDEX(M51:M500,MATCH($C$8,$C$51:$C$500,0)),"")</f>
        <v>-20000000000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-2.6</v>
      </c>
      <c r="E9" s="3">
        <f>IFERROR(INDEX(E51:E500,MATCH("Free cash flow per share (Quarter)",$C$51:$C$500,0)),"")</f>
        <v>5.08</v>
      </c>
      <c r="H9" s="3">
        <f>IFERROR(INDEX(D9:G9,COUNT(D9:G9)),"")</f>
        <v>5.08</v>
      </c>
      <c r="I9" s="3">
        <f>IFERROR(INDEX(I51:I500,MATCH($C$9,$C$51:$C$500,0)),"")</f>
        <v>3.04</v>
      </c>
      <c r="J9" s="3">
        <f>IFERROR(INDEX(J51:J500,MATCH($C$9,$C$51:$C$500,0)),"")</f>
        <v>-78.260000000000005</v>
      </c>
      <c r="K9" s="3">
        <f>IFERROR(INDEX(K51:K500,MATCH($C$9,$C$51:$C$500,0)),"")</f>
        <v>-38.56</v>
      </c>
      <c r="L9" s="3">
        <f>IFERROR(INDEX(L51:L500,MATCH($C$9,$C$51:$C$500,0)),"")</f>
        <v>-48.84</v>
      </c>
      <c r="M9" s="3">
        <f>IFERROR(INDEX(M51:M500,MATCH($C$9,$C$51:$C$500,0)),"")</f>
        <v>-24.95</v>
      </c>
    </row>
    <row r="10" spans="1:13" ht="15.5" x14ac:dyDescent="0.35">
      <c r="C10" t="s">
        <v>18</v>
      </c>
      <c r="D10" s="3">
        <f ca="1">IFERROR(IF(D9=0,"",D2/D9),"")</f>
        <v>-30.769230769230766</v>
      </c>
      <c r="E10" s="3">
        <f ca="1">IFERROR(IF(E9=0,"",E2/E9),"")</f>
        <v>11.811023622047244</v>
      </c>
      <c r="I10" s="3">
        <f ca="1">IFERROR(IF(I9=0,"",I2/I9),"")</f>
        <v>32.89473684210526</v>
      </c>
      <c r="J10" s="3">
        <f ca="1">IFERROR(IF(J9=0,"",J2/J9),"")</f>
        <v>-0.90723230258113974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2115891475</v>
      </c>
      <c r="E11" s="2">
        <f>IFERROR(INDEX(E51:E500,MATCH($C$11,$C$51:$C$500,0)),"")</f>
        <v>1006748913</v>
      </c>
      <c r="H11" s="2">
        <f>IFERROR(INDEX(D11:G11,COUNT(D11:G11)),"")</f>
        <v>1006748913</v>
      </c>
      <c r="I11" s="2">
        <f>IFERROR(INDEX(I51:I500,MATCH($C$11,$C$51:$C$500,0)),"")</f>
        <v>1898490484</v>
      </c>
      <c r="J11" s="2">
        <f>IFERROR(INDEX(J51:J500,MATCH($C$11,$C$51:$C$500,0)),"")</f>
        <v>918209485</v>
      </c>
      <c r="K11" s="2">
        <f>IFERROR(INDEX(K51:K500,MATCH($C$11,$C$51:$C$500,0)),"")</f>
        <v>2570121355</v>
      </c>
      <c r="L11" s="2">
        <f>IFERROR(INDEX(L51:L500,MATCH($C$11,$C$51:$C$500,0)),"")</f>
        <v>4920468963</v>
      </c>
      <c r="M11" s="2">
        <f>IFERROR(INDEX(M51:M500,MATCH($C$11,$C$51:$C$500,0)),"")</f>
        <v>4972845584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223000000000</v>
      </c>
      <c r="E12" s="2">
        <f>IFERROR(INDEX(E51:E500,MATCH("Net Debt (Quarter)",$C$51:$C$500,0)),"")</f>
        <v>219000000000</v>
      </c>
      <c r="H12" s="2">
        <f>IFERROR(INDEX(D12:G12,COUNT(D12:G12)),"")</f>
        <v>219000000000</v>
      </c>
      <c r="I12" s="2">
        <f>IFERROR(INDEX(I51:I500,MATCH($C$12,$C$51:$C$500,0)),"")</f>
        <v>226000000000</v>
      </c>
      <c r="J12" s="2">
        <f>IFERROR(INDEX(J51:J500,MATCH($C$12,$C$51:$C$500,0)),"")</f>
        <v>230000000000</v>
      </c>
      <c r="K12" s="2">
        <f>IFERROR(INDEX(K51:K500,MATCH($C$12,$C$51:$C$500,0)),"")</f>
        <v>197000000000</v>
      </c>
      <c r="L12" s="2">
        <f>IFERROR(INDEX(L51:L500,MATCH($C$12,$C$51:$C$500,0)),"")</f>
        <v>162000000000</v>
      </c>
      <c r="M12" s="2">
        <f>IFERROR(INDEX(M51:M500,MATCH($C$12,$C$51:$C$500,0)),"")</f>
        <v>124000000000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225000000000</v>
      </c>
      <c r="E13" s="2">
        <f>IFERROR(INDEX(E51:E500,MATCH("Total Debt (Quarter)",$C$51:$C$500,0)),"")</f>
        <v>220000000000</v>
      </c>
      <c r="H13" s="2">
        <f>IFERROR(INDEX(D13:G13,COUNT(D13:G13)),"")</f>
        <v>220000000000</v>
      </c>
      <c r="I13" s="2">
        <f>IFERROR(INDEX(I51:I500,MATCH($C$13,$C$51:$C$500,0)),"")</f>
        <v>228000000000</v>
      </c>
      <c r="J13" s="2">
        <f>IFERROR(INDEX(J51:J500,MATCH($C$13,$C$51:$C$500,0)),"")</f>
        <v>231000000000</v>
      </c>
      <c r="K13" s="2">
        <f>IFERROR(INDEX(K51:K500,MATCH($C$13,$C$51:$C$500,0)),"")</f>
        <v>199000000000</v>
      </c>
      <c r="L13" s="2">
        <f>IFERROR(INDEX(L51:L500,MATCH($C$13,$C$51:$C$500,0)),"")</f>
        <v>167000000000</v>
      </c>
      <c r="M13" s="2">
        <f>IFERROR(INDEX(M51:M500,MATCH($C$13,$C$51:$C$500,0)),"")</f>
        <v>129000000000</v>
      </c>
    </row>
    <row r="14" spans="1:13" ht="15.5" x14ac:dyDescent="0.35">
      <c r="C14" t="s">
        <v>27</v>
      </c>
      <c r="D14" s="2">
        <f>IFERROR(INDEX(D51:D500,MATCH($C$14,$C$51:$C$500,0)),"")</f>
        <v>-4591061150</v>
      </c>
      <c r="E14" s="2">
        <f>IFERROR(INDEX(E51:E500,MATCH($C$14,$C$51:$C$500,0)),"")</f>
        <v>-4220269587</v>
      </c>
      <c r="H14" s="2">
        <f>IFERROR(SUM(D14:G14)*(4/MAX(1,COUNT(D14:G14))),"")</f>
        <v>-17622661474</v>
      </c>
      <c r="I14" s="2">
        <f>IFERROR(INDEX(I51:I500,MATCH($C$14,$C$51:$C$500,0)),"")</f>
        <v>-18706991005</v>
      </c>
      <c r="J14" s="2">
        <f>IFERROR(INDEX(J51:J500,MATCH($C$14,$C$51:$C$500,0)),"")</f>
        <v>-18184572249</v>
      </c>
      <c r="K14" s="2">
        <f>IFERROR(INDEX(K51:K500,MATCH($C$14,$C$51:$C$500,0)),"")</f>
        <v>-15677499788</v>
      </c>
      <c r="L14" s="2">
        <f>IFERROR(INDEX(L51:L500,MATCH($C$14,$C$51:$C$500,0)),"")</f>
        <v>-13403963086</v>
      </c>
      <c r="M14" s="2">
        <f>IFERROR(INDEX(M51:M500,MATCH($C$14,$C$51:$C$500,0)),"")</f>
        <v>-9352093192</v>
      </c>
    </row>
    <row r="15" spans="1:13" ht="15.5" x14ac:dyDescent="0.35">
      <c r="C15" t="s">
        <v>28</v>
      </c>
      <c r="D15" s="2">
        <f>IFERROR(INDEX(D51:D500,MATCH($C$15,$C$51:$C$500,0)),"")</f>
        <v>-642310900</v>
      </c>
      <c r="E15" s="2">
        <f>IFERROR(INDEX(E51:E500,MATCH($C$15,$C$51:$C$500,0)),"")</f>
        <v>-863294080</v>
      </c>
      <c r="H15" s="2">
        <f>IFERROR(SUM(D15:G15)*(4/MAX(1,COUNT(D15:G15))),"")</f>
        <v>-3011209960</v>
      </c>
      <c r="I15" s="2">
        <f>IFERROR(INDEX(I51:I500,MATCH($C$15,$C$51:$C$500,0)),"")</f>
        <v>-2724087681</v>
      </c>
      <c r="J15" s="2">
        <f>IFERROR(INDEX(J51:J500,MATCH($C$15,$C$51:$C$500,0)),"")</f>
        <v>-1975486846</v>
      </c>
      <c r="K15" s="2">
        <f>IFERROR(INDEX(K51:K500,MATCH($C$15,$C$51:$C$500,0)),"")</f>
        <v>-808501955</v>
      </c>
      <c r="L15" s="2">
        <f>IFERROR(INDEX(L51:L500,MATCH($C$15,$C$51:$C$500,0)),"")</f>
        <v>-1986817003</v>
      </c>
      <c r="M15" s="2">
        <f>IFERROR(INDEX(M51:M500,MATCH($C$15,$C$51:$C$500,0)),"")</f>
        <v>25455451</v>
      </c>
    </row>
    <row r="16" spans="1:13" ht="15.5" x14ac:dyDescent="0.35">
      <c r="C16" t="s">
        <v>29</v>
      </c>
      <c r="D16" s="2">
        <f>IFERROR(INDEX(D51:D500,MATCH($C$16,$C$51:$C$500,0)),"")</f>
        <v>3541434698</v>
      </c>
      <c r="E16" s="2">
        <f>IFERROR(INDEX(E51:E500,MATCH($C$16,$C$51:$C$500,0)),"")</f>
        <v>3029949939</v>
      </c>
      <c r="H16" s="2">
        <f>IFERROR(SUM(D16:G16)*(4/MAX(1,COUNT(D16:G16))),"")</f>
        <v>13142769274</v>
      </c>
      <c r="I16" s="2">
        <f>IFERROR(INDEX(I51:I500,MATCH($C$16,$C$51:$C$500,0)),"")</f>
        <v>7991639700</v>
      </c>
      <c r="J16" s="2">
        <f>IFERROR(INDEX(J51:J500,MATCH($C$16,$C$51:$C$500,0)),"")</f>
        <v>2324223050</v>
      </c>
      <c r="K16" s="2">
        <f>IFERROR(INDEX(K51:K500,MATCH($C$16,$C$51:$C$500,0)),"")</f>
        <v>2553953356</v>
      </c>
      <c r="L16" s="2">
        <f>IFERROR(INDEX(L51:L500,MATCH($C$16,$C$51:$C$500,0)),"")</f>
        <v>8224872245</v>
      </c>
      <c r="M16" s="2">
        <f>IFERROR(INDEX(M51:M500,MATCH($C$16,$C$51:$C$500,0)),"")</f>
        <v>5654381924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111200000000</v>
      </c>
      <c r="E20" s="2">
        <f ca="1">IFERROR(E21*E2,"")</f>
        <v>83400000000</v>
      </c>
      <c r="H20" s="2">
        <f t="shared" ref="H20:M20" ca="1" si="0">IFERROR(H21*H2,"")</f>
        <v>83400000000</v>
      </c>
      <c r="I20" s="2">
        <f t="shared" ca="1" si="0"/>
        <v>139000000000</v>
      </c>
      <c r="J20" s="2">
        <f t="shared" ca="1" si="0"/>
        <v>98690000000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1390000000</v>
      </c>
      <c r="E21" s="2">
        <f>IFERROR(INDEX(E51:E500,MATCH($C$7,$C$51:$C$500,0)),"")</f>
        <v>1390000000</v>
      </c>
      <c r="H21" s="2">
        <f>IFERROR(INDEX(D21:G21,COUNT(D21:G21)),"")</f>
        <v>1390000000</v>
      </c>
      <c r="I21" s="2">
        <f>IFERROR(INDEX(I51:I500,MATCH($C$7,$C$51:$C$500,0)),"")</f>
        <v>1390000000</v>
      </c>
      <c r="J21" s="2">
        <f>IFERROR(INDEX(J51:J500,MATCH($C$7,$C$51:$C$500,0)),"")</f>
        <v>1390000000</v>
      </c>
      <c r="K21" s="2">
        <f>IFERROR(INDEX(K51:K500,MATCH($C$7,$C$51:$C$500,0)),"")</f>
        <v>800000000</v>
      </c>
      <c r="L21" s="2">
        <f>IFERROR(INDEX(L51:L500,MATCH($C$7,$C$51:$C$500,0)),"")</f>
        <v>800000000</v>
      </c>
      <c r="M21" s="2">
        <f>IFERROR(INDEX(M51:M500,MATCH($C$7,$C$51:$C$500,0)),"")</f>
        <v>800000000</v>
      </c>
    </row>
    <row r="23" spans="1:13" ht="15.5" x14ac:dyDescent="0.35">
      <c r="B23" t="s">
        <v>41</v>
      </c>
      <c r="C23" t="s">
        <v>42</v>
      </c>
      <c r="D23" s="3">
        <f>IFERROR(D5/D6*100,"")</f>
        <v>1.5284554458885635</v>
      </c>
      <c r="E23" s="3">
        <f>IFERROR(E5/E6*100,"")</f>
        <v>1.1600192823347415</v>
      </c>
      <c r="H23" s="3">
        <f t="shared" ref="H23:M23" si="1">IFERROR(H5/H6*100,"")</f>
        <v>5.4243982105134796</v>
      </c>
      <c r="I23" s="3">
        <f t="shared" si="1"/>
        <v>2.9904861212513341</v>
      </c>
      <c r="J23" s="3">
        <f t="shared" si="1"/>
        <v>0.23006523976713075</v>
      </c>
      <c r="K23" s="3">
        <f t="shared" si="1"/>
        <v>1.5894512200686544</v>
      </c>
      <c r="L23" s="3">
        <f t="shared" si="1"/>
        <v>5.0706807090185793</v>
      </c>
      <c r="M23" s="3">
        <f t="shared" si="1"/>
        <v>3.3159783981488569</v>
      </c>
    </row>
    <row r="24" spans="1:13" ht="15.5" x14ac:dyDescent="0.35">
      <c r="C24" t="s">
        <v>43</v>
      </c>
      <c r="D24" s="4">
        <f>IFERROR(_xlfn.RRI(5,I23,D23),"")</f>
        <v>-0.12561600713306742</v>
      </c>
      <c r="E24" s="4">
        <f>IFERROR(_xlfn.RRI(5,J23,E23),"")</f>
        <v>0.38204708832664025</v>
      </c>
      <c r="H24" s="4">
        <f t="shared" ref="H24:M24" si="2">IFERROR(_xlfn.RRI(5,M23,H23),"")</f>
        <v>0.10343809713894925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3.79</v>
      </c>
      <c r="J25" s="3">
        <f>IFERROR(INDEX(J51:J500,MATCH($C$25,$C$51:$C$500,0)),"")</f>
        <v>0.25</v>
      </c>
      <c r="K25" s="3">
        <f>IFERROR(INDEX(K51:K500,MATCH($C$25,$C$51:$C$500,0)),"")</f>
        <v>2.1800000000000002</v>
      </c>
      <c r="L25" s="3">
        <f>IFERROR(INDEX(L51:L500,MATCH($C$25,$C$51:$C$500,0)),"")</f>
        <v>6.51</v>
      </c>
      <c r="M25" s="3">
        <f>IFERROR(INDEX(M51:M500,MATCH($C$25,$C$51:$C$500,0)),"")</f>
        <v>4.17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134.22579163597123</v>
      </c>
      <c r="E27" s="3">
        <f>IFERROR(E4/E21,"")</f>
        <v>130.35262485683452</v>
      </c>
      <c r="H27" s="3">
        <f t="shared" ref="H27:M27" si="4">IFERROR(H4/H21,"")</f>
        <v>529.15683298561146</v>
      </c>
      <c r="I27" s="3">
        <f t="shared" si="4"/>
        <v>405.91200131942446</v>
      </c>
      <c r="J27" s="3">
        <f t="shared" si="4"/>
        <v>232.05770740143885</v>
      </c>
      <c r="K27" s="3">
        <f t="shared" si="4"/>
        <v>249.02849275624999</v>
      </c>
      <c r="L27" s="3">
        <f t="shared" si="4"/>
        <v>477.89534618124998</v>
      </c>
      <c r="M27" s="3">
        <f t="shared" si="4"/>
        <v>379.84014508874998</v>
      </c>
    </row>
    <row r="28" spans="1:13" ht="15.5" x14ac:dyDescent="0.35">
      <c r="C28" t="s">
        <v>48</v>
      </c>
      <c r="D28" s="4">
        <f>IFERROR(_xlfn.RRI(5,I27,D27),"")</f>
        <v>-0.19854191123206189</v>
      </c>
      <c r="E28" s="4">
        <f>IFERROR(_xlfn.RRI(5,J27,E27),"")</f>
        <v>-0.10894449695656083</v>
      </c>
      <c r="H28" s="4">
        <f t="shared" ref="H28:M28" si="5">IFERROR(_xlfn.RRI(5,M27,H27),"")</f>
        <v>6.8554577448674436E-2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14.16</v>
      </c>
      <c r="J29" s="4">
        <f t="shared" si="6"/>
        <v>-0.88532110091743121</v>
      </c>
      <c r="K29" s="4">
        <f t="shared" si="6"/>
        <v>-0.66513056835637485</v>
      </c>
      <c r="L29" s="4">
        <f t="shared" si="6"/>
        <v>0.5611510791366906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0.30362450793663992</v>
      </c>
      <c r="I30" s="4">
        <f t="shared" si="7"/>
        <v>0.74918560501519305</v>
      </c>
      <c r="J30" s="4">
        <f t="shared" si="7"/>
        <v>-6.8147966391228207E-2</v>
      </c>
      <c r="K30" s="4">
        <f t="shared" si="7"/>
        <v>-0.47890580072357164</v>
      </c>
      <c r="L30" s="4">
        <f t="shared" si="7"/>
        <v>0.25814859845735716</v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136.46</v>
      </c>
      <c r="E32" s="3">
        <f>IFERROR(INDEX(E51:E500,MATCH($A$32,$C$51:$C$500,0)),"")</f>
        <v>134.37</v>
      </c>
      <c r="H32" s="3">
        <f>IFERROR(INDEX(D32:G32,COUNT(D32:G32)),"")</f>
        <v>134.37</v>
      </c>
      <c r="I32" s="3">
        <f>IFERROR(INDEX(I51:I500,MATCH($C$32,$C$51:$C$500,0)),"")</f>
        <v>132.81</v>
      </c>
      <c r="J32" s="3">
        <f>IFERROR(INDEX(J51:J500,MATCH($C$32,$C$51:$C$500,0)),"")</f>
        <v>128.84</v>
      </c>
      <c r="K32" s="3">
        <f>IFERROR(INDEX(K51:K500,MATCH($C$32,$C$51:$C$500,0)),"")</f>
        <v>136.62</v>
      </c>
      <c r="L32" s="3">
        <f>IFERROR(INDEX(L51:L500,MATCH($C$32,$C$51:$C$500,0)),"")</f>
        <v>134.44999999999999</v>
      </c>
      <c r="M32" s="3">
        <f>IFERROR(INDEX(M51:M500,MATCH($C$32,$C$51:$C$500,0)),"")</f>
        <v>126.35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0.44</v>
      </c>
      <c r="E33" s="3">
        <f>IFERROR(INDEX(E51:E500,MATCH($A$33,$C$51:$C$500,0)),"")</f>
        <v>0.6</v>
      </c>
      <c r="H33" s="3">
        <f>IFERROR(INDEX(D33:G33,COUNT(D33:G33)),"")</f>
        <v>0.6</v>
      </c>
      <c r="I33" s="3">
        <f>IFERROR(INDEX(I51:I500,MATCH($C$33,$C$51:$C$500,0)),"")</f>
        <v>0.75</v>
      </c>
      <c r="J33" s="3">
        <f>IFERROR(INDEX(J51:J500,MATCH($C$33,$C$51:$C$500,0)),"")</f>
        <v>0.55000000000000004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28.71</v>
      </c>
      <c r="E34" s="3">
        <f>IFERROR(INDEX(E51:E500,MATCH($A$34,$C$51:$C$500,0)),"")</f>
        <v>51.28</v>
      </c>
      <c r="H34" s="3">
        <f>IFERROR(INDEX(D34:G34,COUNT(D34:G34)),"")</f>
        <v>51.28</v>
      </c>
      <c r="I34" s="3">
        <f>IFERROR(INDEX(I51:I500,MATCH($C$34,$C$51:$C$500,0)),"")</f>
        <v>26.39</v>
      </c>
      <c r="J34" s="3">
        <f>IFERROR(INDEX(J51:J500,MATCH($C$34,$C$51:$C$500,0)),"")</f>
        <v>284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0.45</v>
      </c>
      <c r="E35" s="3">
        <f>IFERROR(INDEX(E51:E500,MATCH($A$35,$C$51:$C$500,0)),"")</f>
        <v>0.61</v>
      </c>
      <c r="H35" s="3">
        <f>IFERROR(INDEX(D35:G35,COUNT(D35:G35)),"")</f>
        <v>0.61</v>
      </c>
      <c r="I35" s="3">
        <f>IFERROR(INDEX(I51:I500,MATCH($C$35,$C$51:$C$500,0)),"")</f>
        <v>0.25</v>
      </c>
      <c r="J35" s="3">
        <f>IFERROR(INDEX(J51:J500,MATCH($C$35,$C$51:$C$500,0)),"")</f>
        <v>0.31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186573850374</v>
      </c>
      <c r="E51" s="5">
        <v>181190148551</v>
      </c>
      <c r="F51" s="5">
        <v>202188978601</v>
      </c>
      <c r="G51" s="5">
        <v>133972412825</v>
      </c>
      <c r="I51" s="5">
        <v>564217681834</v>
      </c>
      <c r="J51" s="5">
        <v>322560213288</v>
      </c>
      <c r="K51" s="5">
        <v>199222794205</v>
      </c>
      <c r="L51" s="5">
        <v>382316276945</v>
      </c>
      <c r="M51" s="5">
        <v>303872116071</v>
      </c>
    </row>
    <row r="52" spans="2:13" ht="15.5" x14ac:dyDescent="0.35">
      <c r="C52" t="s">
        <v>72</v>
      </c>
      <c r="D52" s="5">
        <v>-187390757257</v>
      </c>
      <c r="E52" s="5">
        <v>-122242886822</v>
      </c>
      <c r="F52" s="5">
        <v>-153707013684</v>
      </c>
      <c r="G52" s="5">
        <v>-114020414249</v>
      </c>
      <c r="I52" s="5">
        <v>-452274732300</v>
      </c>
      <c r="J52" s="5">
        <v>-246934738866</v>
      </c>
      <c r="K52" s="5">
        <v>-134214335812</v>
      </c>
      <c r="L52" s="5">
        <v>-298009655959</v>
      </c>
      <c r="M52" s="5">
        <v>-235513908676</v>
      </c>
    </row>
    <row r="53" spans="2:13" ht="15.5" x14ac:dyDescent="0.35">
      <c r="C53" t="s">
        <v>73</v>
      </c>
      <c r="D53" s="5">
        <v>-816906883</v>
      </c>
      <c r="E53" s="5">
        <v>58947261729</v>
      </c>
      <c r="F53" s="5">
        <v>48481964917</v>
      </c>
      <c r="G53" s="5">
        <v>19951998576</v>
      </c>
      <c r="I53" s="5">
        <v>111942949534</v>
      </c>
      <c r="J53" s="5">
        <v>75625474422</v>
      </c>
      <c r="K53" s="5">
        <v>65008458393</v>
      </c>
      <c r="L53" s="5">
        <v>84306620986</v>
      </c>
      <c r="M53" s="5">
        <v>68358207395</v>
      </c>
    </row>
    <row r="54" spans="2:13" ht="15.5" x14ac:dyDescent="0.35">
      <c r="C54" t="s">
        <v>74</v>
      </c>
      <c r="D54" s="5">
        <v>7370724564</v>
      </c>
      <c r="E54" s="5">
        <v>-52921022534</v>
      </c>
      <c r="F54" s="5">
        <v>-41456604010</v>
      </c>
      <c r="G54" s="5">
        <v>-12174813599</v>
      </c>
      <c r="I54" s="5">
        <v>-88312682665</v>
      </c>
      <c r="J54" s="5">
        <v>-52505684469</v>
      </c>
      <c r="K54" s="5">
        <v>-45692471114</v>
      </c>
      <c r="L54" s="5">
        <v>-62074975079</v>
      </c>
      <c r="M54" s="5">
        <v>-53463976463</v>
      </c>
    </row>
    <row r="55" spans="2:13" ht="15.5" x14ac:dyDescent="0.35">
      <c r="C55" t="s">
        <v>75</v>
      </c>
      <c r="D55" s="5">
        <v>14724410615</v>
      </c>
      <c r="E55" s="5">
        <v>-44745769231</v>
      </c>
      <c r="F55" s="5">
        <v>-34121802598</v>
      </c>
      <c r="G55" s="5">
        <v>-5864314651</v>
      </c>
      <c r="I55" s="5">
        <v>-57217487539</v>
      </c>
      <c r="J55" s="5">
        <v>-16258997299</v>
      </c>
      <c r="K55" s="5">
        <v>-17958725423</v>
      </c>
      <c r="L55" s="5">
        <v>-33826918356</v>
      </c>
      <c r="M55" s="5">
        <v>-26521142401</v>
      </c>
    </row>
    <row r="56" spans="2:13" ht="15.5" x14ac:dyDescent="0.35">
      <c r="C56" t="s">
        <v>76</v>
      </c>
      <c r="D56" s="5">
        <v>-7353686051</v>
      </c>
      <c r="E56" s="5">
        <v>-8175253303</v>
      </c>
      <c r="F56" s="5">
        <v>-7334801412</v>
      </c>
      <c r="G56" s="5">
        <v>-6310498948</v>
      </c>
      <c r="I56" s="5">
        <v>-31095195126</v>
      </c>
      <c r="J56" s="5">
        <v>-36246687170</v>
      </c>
      <c r="K56" s="5">
        <v>-27733745691</v>
      </c>
      <c r="L56" s="5">
        <v>-28248056723</v>
      </c>
      <c r="M56" s="5">
        <v>-26942834062</v>
      </c>
    </row>
    <row r="57" spans="2:13" ht="15.5" x14ac:dyDescent="0.35">
      <c r="C57" t="s">
        <v>77</v>
      </c>
      <c r="D57" s="5">
        <v>6553817681</v>
      </c>
      <c r="E57" s="5">
        <v>6026239195</v>
      </c>
      <c r="F57" s="5">
        <v>7025360907</v>
      </c>
      <c r="G57" s="5">
        <v>7777184977</v>
      </c>
      <c r="I57" s="5">
        <v>23630266869</v>
      </c>
      <c r="J57" s="5">
        <v>23119789953</v>
      </c>
      <c r="K57" s="5">
        <v>19315987279</v>
      </c>
      <c r="L57" s="5">
        <v>22231645907</v>
      </c>
      <c r="M57" s="5">
        <v>14894230932</v>
      </c>
    </row>
    <row r="58" spans="2:13" ht="15.5" x14ac:dyDescent="0.35">
      <c r="C58" t="s">
        <v>78</v>
      </c>
      <c r="D58" s="5">
        <v>-3012382983</v>
      </c>
      <c r="E58" s="5">
        <v>-2996289256</v>
      </c>
      <c r="F58" s="5">
        <v>-4035546097</v>
      </c>
      <c r="G58" s="5">
        <v>-4609390969</v>
      </c>
      <c r="I58" s="5">
        <v>-15638627169</v>
      </c>
      <c r="J58" s="5">
        <v>-20795566903</v>
      </c>
      <c r="K58" s="5">
        <v>-16762033923</v>
      </c>
      <c r="L58" s="5">
        <v>-14006773662</v>
      </c>
      <c r="M58" s="5">
        <v>-9239849008</v>
      </c>
    </row>
    <row r="59" spans="2:13" ht="15.5" x14ac:dyDescent="0.35">
      <c r="C59" t="s">
        <v>27</v>
      </c>
      <c r="D59" s="5">
        <v>-4591061150</v>
      </c>
      <c r="E59" s="5">
        <v>-4220269587</v>
      </c>
      <c r="F59" s="5">
        <v>-4602256312</v>
      </c>
      <c r="G59" s="5">
        <v>-4880172302</v>
      </c>
      <c r="I59" s="5">
        <v>-18706991005</v>
      </c>
      <c r="J59" s="5">
        <v>-18184572249</v>
      </c>
      <c r="K59" s="5">
        <v>-15677499788</v>
      </c>
      <c r="L59" s="5">
        <v>-13403963086</v>
      </c>
      <c r="M59" s="5">
        <v>-9352093192</v>
      </c>
    </row>
    <row r="60" spans="2:13" ht="15.5" x14ac:dyDescent="0.35">
      <c r="C60" t="s">
        <v>79</v>
      </c>
    </row>
    <row r="61" spans="2:13" ht="15.5" x14ac:dyDescent="0.35">
      <c r="C61" t="s">
        <v>80</v>
      </c>
      <c r="D61" s="5">
        <v>-3012382983</v>
      </c>
      <c r="E61" s="5">
        <v>-2996289256</v>
      </c>
      <c r="F61" s="5">
        <v>-4035546097</v>
      </c>
      <c r="G61" s="5">
        <v>-4609390969</v>
      </c>
      <c r="I61" s="5">
        <v>-15638627169</v>
      </c>
      <c r="J61" s="5">
        <v>-20795566903</v>
      </c>
      <c r="K61" s="5">
        <v>-16762033923</v>
      </c>
      <c r="L61" s="5">
        <v>-14006773662</v>
      </c>
      <c r="M61" s="5">
        <v>-9239849008</v>
      </c>
    </row>
    <row r="62" spans="2:13" ht="15.5" x14ac:dyDescent="0.35">
      <c r="C62" t="s">
        <v>29</v>
      </c>
      <c r="D62" s="5">
        <v>3541434698</v>
      </c>
      <c r="E62" s="5">
        <v>3029949939</v>
      </c>
      <c r="F62" s="5">
        <v>2989814810</v>
      </c>
      <c r="G62" s="5">
        <v>3167794008</v>
      </c>
      <c r="I62" s="5">
        <v>7991639700</v>
      </c>
      <c r="J62" s="5">
        <v>2324223050</v>
      </c>
      <c r="K62" s="5">
        <v>2553953356</v>
      </c>
      <c r="L62" s="5">
        <v>8224872245</v>
      </c>
      <c r="M62" s="5">
        <v>5654381924</v>
      </c>
    </row>
    <row r="63" spans="2:13" ht="15.5" x14ac:dyDescent="0.35">
      <c r="C63" t="s">
        <v>28</v>
      </c>
      <c r="D63" s="5">
        <v>-642310900</v>
      </c>
      <c r="E63" s="5">
        <v>-863294080</v>
      </c>
      <c r="F63" s="5">
        <v>-1308951101</v>
      </c>
      <c r="G63" s="5">
        <v>-806855280</v>
      </c>
      <c r="I63" s="5">
        <v>-2724087681</v>
      </c>
      <c r="J63" s="5">
        <v>-1975486846</v>
      </c>
      <c r="K63" s="5">
        <v>-808501955</v>
      </c>
      <c r="L63" s="5">
        <v>-1986817003</v>
      </c>
      <c r="M63" s="5">
        <v>25455451</v>
      </c>
    </row>
    <row r="64" spans="2:13" ht="15.5" x14ac:dyDescent="0.35">
      <c r="C64" t="s">
        <v>81</v>
      </c>
      <c r="D64" s="5">
        <v>-642310900</v>
      </c>
      <c r="E64" s="5">
        <v>-863294080</v>
      </c>
      <c r="F64" s="5">
        <v>-1785091880</v>
      </c>
      <c r="G64" s="5">
        <v>-806855280</v>
      </c>
      <c r="I64" s="5">
        <v>-3200228460</v>
      </c>
      <c r="J64" s="5">
        <v>-2052132941</v>
      </c>
      <c r="K64" s="5">
        <v>-1088072700</v>
      </c>
      <c r="L64" s="5">
        <v>-2076985900</v>
      </c>
      <c r="M64" s="5">
        <v>-1421390520</v>
      </c>
    </row>
    <row r="65" spans="2:13" ht="15.5" x14ac:dyDescent="0.35">
      <c r="C65" t="s">
        <v>82</v>
      </c>
      <c r="F65" s="5">
        <v>476140779</v>
      </c>
      <c r="I65" s="5">
        <v>476140779</v>
      </c>
      <c r="J65" s="5">
        <v>76646095</v>
      </c>
      <c r="K65" s="5">
        <v>279570745</v>
      </c>
      <c r="L65" s="5">
        <v>90168897</v>
      </c>
      <c r="M65" s="5">
        <v>1446845971</v>
      </c>
    </row>
    <row r="66" spans="2:13" ht="15.5" x14ac:dyDescent="0.35">
      <c r="C66" t="s">
        <v>83</v>
      </c>
    </row>
    <row r="67" spans="2:13" ht="15.5" x14ac:dyDescent="0.35">
      <c r="C67" t="s">
        <v>84</v>
      </c>
      <c r="D67" s="5">
        <v>-642310900</v>
      </c>
      <c r="E67" s="5">
        <v>-863294080</v>
      </c>
      <c r="F67" s="5">
        <v>-1308951101</v>
      </c>
      <c r="G67" s="5">
        <v>-806855280</v>
      </c>
      <c r="I67" s="5">
        <v>-2724087681</v>
      </c>
      <c r="J67" s="5">
        <v>-1975486846</v>
      </c>
      <c r="K67" s="5">
        <v>-808501955</v>
      </c>
      <c r="L67" s="5">
        <v>-1986817003</v>
      </c>
      <c r="M67" s="5">
        <v>25455451</v>
      </c>
    </row>
    <row r="68" spans="2:13" ht="15.5" x14ac:dyDescent="0.35">
      <c r="C68" t="s">
        <v>85</v>
      </c>
      <c r="L68" s="5">
        <v>-1026886212</v>
      </c>
      <c r="M68" s="5">
        <v>-2344585403</v>
      </c>
    </row>
    <row r="69" spans="2:13" ht="15.5" x14ac:dyDescent="0.35">
      <c r="C69" t="s">
        <v>86</v>
      </c>
      <c r="D69" s="5">
        <v>2899123798</v>
      </c>
      <c r="E69" s="5">
        <v>2166655859</v>
      </c>
      <c r="F69" s="5">
        <v>1680863709</v>
      </c>
      <c r="G69" s="5">
        <v>2360938728</v>
      </c>
      <c r="I69" s="5">
        <v>5267552019</v>
      </c>
      <c r="J69" s="5">
        <v>348736204</v>
      </c>
      <c r="K69" s="5">
        <v>1745451401</v>
      </c>
      <c r="L69" s="5">
        <v>5211169030</v>
      </c>
      <c r="M69" s="5">
        <v>3335251972</v>
      </c>
    </row>
    <row r="70" spans="2:13" ht="15.5" x14ac:dyDescent="0.35">
      <c r="C70" t="s">
        <v>87</v>
      </c>
      <c r="F70" s="5">
        <v>253211829</v>
      </c>
      <c r="I70" s="5">
        <v>253211829</v>
      </c>
      <c r="J70" s="5">
        <v>63287986</v>
      </c>
      <c r="K70" s="5">
        <v>-8275412</v>
      </c>
      <c r="L70" s="5">
        <v>242697837</v>
      </c>
      <c r="M70" s="5">
        <v>16411152</v>
      </c>
    </row>
    <row r="71" spans="2:13" ht="15.5" x14ac:dyDescent="0.35">
      <c r="C71" t="s">
        <v>88</v>
      </c>
      <c r="F71" s="5">
        <v>253211829</v>
      </c>
      <c r="I71" s="5">
        <v>253211829</v>
      </c>
      <c r="J71" s="5">
        <v>63287986</v>
      </c>
      <c r="K71" s="5">
        <v>-8275412</v>
      </c>
      <c r="L71" s="5">
        <v>242697837</v>
      </c>
      <c r="M71" s="5">
        <v>16411152</v>
      </c>
    </row>
    <row r="72" spans="2:13" ht="15.5" x14ac:dyDescent="0.35">
      <c r="C72" t="s">
        <v>89</v>
      </c>
      <c r="D72" s="5">
        <v>2899123798</v>
      </c>
      <c r="E72" s="5">
        <v>2166655859</v>
      </c>
      <c r="F72" s="5">
        <v>1934075538</v>
      </c>
      <c r="G72" s="5">
        <v>2360938728</v>
      </c>
      <c r="I72" s="5">
        <v>5520763848</v>
      </c>
      <c r="J72" s="5">
        <v>412024190</v>
      </c>
      <c r="K72" s="5">
        <v>1737175989</v>
      </c>
      <c r="L72" s="5">
        <v>5453866867</v>
      </c>
      <c r="M72" s="5">
        <v>3351663124</v>
      </c>
    </row>
    <row r="73" spans="2:13" ht="15.5" x14ac:dyDescent="0.35">
      <c r="C73" t="s">
        <v>90</v>
      </c>
      <c r="D73" s="5">
        <v>2899123798</v>
      </c>
      <c r="E73" s="5">
        <v>2166655859</v>
      </c>
      <c r="F73" s="5">
        <v>1680863709</v>
      </c>
      <c r="G73" s="5">
        <v>2360938728</v>
      </c>
      <c r="I73" s="5">
        <v>5267552019</v>
      </c>
      <c r="J73" s="5">
        <v>348736204</v>
      </c>
      <c r="K73" s="5">
        <v>1745451401</v>
      </c>
      <c r="L73" s="5">
        <v>5211169030</v>
      </c>
      <c r="M73" s="5">
        <v>3335251972</v>
      </c>
    </row>
    <row r="74" spans="2:13" ht="15.5" x14ac:dyDescent="0.35">
      <c r="C74" t="s">
        <v>8</v>
      </c>
      <c r="D74" s="5">
        <v>2899123798</v>
      </c>
      <c r="E74" s="5">
        <v>2166655859</v>
      </c>
      <c r="F74" s="5">
        <v>1934075538</v>
      </c>
      <c r="G74" s="5">
        <v>2360938728</v>
      </c>
      <c r="I74" s="5">
        <v>5520763848</v>
      </c>
      <c r="J74" s="5">
        <v>412024190</v>
      </c>
      <c r="K74" s="5">
        <v>1737175989</v>
      </c>
      <c r="L74" s="5">
        <v>5453866867</v>
      </c>
      <c r="M74" s="5">
        <v>3351663124</v>
      </c>
    </row>
    <row r="75" spans="2:13" ht="15.5" x14ac:dyDescent="0.35">
      <c r="C75" t="s">
        <v>91</v>
      </c>
      <c r="D75" s="5">
        <v>2899123798</v>
      </c>
      <c r="E75" s="5">
        <v>2166655859</v>
      </c>
      <c r="F75" s="5">
        <v>1680863709</v>
      </c>
      <c r="G75" s="5">
        <v>2360938728</v>
      </c>
      <c r="I75" s="5">
        <v>5267552019</v>
      </c>
      <c r="J75" s="5">
        <v>348736204</v>
      </c>
      <c r="K75" s="5">
        <v>1745451401</v>
      </c>
      <c r="L75" s="5">
        <v>5211169030</v>
      </c>
      <c r="M75" s="5">
        <v>3335251972</v>
      </c>
    </row>
    <row r="76" spans="2:13" ht="15.5" x14ac:dyDescent="0.35">
      <c r="C76" t="s">
        <v>92</v>
      </c>
      <c r="D76" s="5">
        <v>2899123798</v>
      </c>
      <c r="E76" s="5">
        <v>2166655859</v>
      </c>
      <c r="F76" s="5">
        <v>1934075538</v>
      </c>
      <c r="G76" s="5">
        <v>2360938728</v>
      </c>
      <c r="I76" s="5">
        <v>5520763848</v>
      </c>
      <c r="J76" s="5">
        <v>412024190</v>
      </c>
      <c r="K76" s="5">
        <v>1737175989</v>
      </c>
      <c r="L76" s="5">
        <v>5453866867</v>
      </c>
      <c r="M76" s="5">
        <v>3351663124</v>
      </c>
    </row>
    <row r="77" spans="2:13" ht="15.5" x14ac:dyDescent="0.35">
      <c r="C77" t="s">
        <v>93</v>
      </c>
      <c r="D77" s="5">
        <v>2899123798</v>
      </c>
      <c r="E77" s="5">
        <v>2166655859</v>
      </c>
      <c r="F77" s="5">
        <v>1934075538</v>
      </c>
      <c r="G77" s="5">
        <v>2360938728</v>
      </c>
      <c r="I77" s="5">
        <v>5520763848</v>
      </c>
      <c r="J77" s="5">
        <v>412024190</v>
      </c>
      <c r="K77" s="5">
        <v>1737175989</v>
      </c>
      <c r="L77" s="5">
        <v>5453866867</v>
      </c>
      <c r="M77" s="5">
        <v>3351663124</v>
      </c>
    </row>
    <row r="79" spans="2:13" ht="15.5" x14ac:dyDescent="0.35">
      <c r="B79" t="s">
        <v>94</v>
      </c>
      <c r="C79" t="s">
        <v>95</v>
      </c>
    </row>
    <row r="80" spans="2:13" ht="15.5" x14ac:dyDescent="0.35">
      <c r="C80" t="s">
        <v>96</v>
      </c>
    </row>
    <row r="81" spans="3:13" ht="15.5" x14ac:dyDescent="0.35">
      <c r="C81" t="s">
        <v>20</v>
      </c>
      <c r="D81" s="5">
        <v>2115891475</v>
      </c>
      <c r="E81" s="5">
        <v>1006748913</v>
      </c>
      <c r="F81" s="5">
        <v>1898490484</v>
      </c>
      <c r="G81" s="5">
        <v>1328880912</v>
      </c>
      <c r="I81" s="5">
        <v>1898490484</v>
      </c>
      <c r="J81" s="5">
        <v>918209485</v>
      </c>
      <c r="K81" s="5">
        <v>2570121355</v>
      </c>
      <c r="L81" s="5">
        <v>4920468963</v>
      </c>
      <c r="M81" s="5">
        <v>4972845584</v>
      </c>
    </row>
    <row r="82" spans="3:13" ht="15.5" x14ac:dyDescent="0.35">
      <c r="C82" t="s">
        <v>97</v>
      </c>
      <c r="D82" s="5">
        <v>128769827100</v>
      </c>
      <c r="E82" s="5">
        <v>115807417848</v>
      </c>
      <c r="F82" s="5">
        <v>135160791698</v>
      </c>
      <c r="G82" s="5">
        <v>109149952408</v>
      </c>
      <c r="I82" s="5">
        <v>135160791698</v>
      </c>
      <c r="J82" s="5">
        <v>94793190279</v>
      </c>
      <c r="K82" s="5">
        <v>20192074522</v>
      </c>
      <c r="L82" s="5">
        <v>54831985207</v>
      </c>
      <c r="M82" s="5">
        <v>40239204770</v>
      </c>
    </row>
    <row r="83" spans="3:13" ht="15.5" x14ac:dyDescent="0.35">
      <c r="C83" t="s">
        <v>98</v>
      </c>
      <c r="D83" s="5">
        <v>10085247905</v>
      </c>
      <c r="E83" s="5">
        <v>12773241720</v>
      </c>
      <c r="F83" s="5">
        <v>11696992907</v>
      </c>
      <c r="G83" s="5">
        <v>13183205598</v>
      </c>
      <c r="I83" s="5">
        <v>11696992907</v>
      </c>
      <c r="J83" s="5">
        <v>10364486466</v>
      </c>
      <c r="K83" s="5">
        <v>20407901137</v>
      </c>
      <c r="L83" s="5">
        <v>12347357380</v>
      </c>
      <c r="M83" s="5">
        <v>14116621585</v>
      </c>
    </row>
    <row r="84" spans="3:13" ht="15.5" x14ac:dyDescent="0.35">
      <c r="C84" t="s">
        <v>99</v>
      </c>
    </row>
    <row r="85" spans="3:13" ht="15.5" x14ac:dyDescent="0.35">
      <c r="C85" t="s">
        <v>100</v>
      </c>
      <c r="D85" s="5">
        <v>128769827100</v>
      </c>
      <c r="E85" s="5">
        <v>115807417848</v>
      </c>
      <c r="F85" s="5">
        <v>135160791698</v>
      </c>
      <c r="G85" s="5">
        <v>109149952408</v>
      </c>
      <c r="I85" s="5">
        <v>135160791698</v>
      </c>
      <c r="J85" s="5">
        <v>94793190279</v>
      </c>
      <c r="K85" s="5">
        <v>20192074522</v>
      </c>
      <c r="L85" s="5">
        <v>54831985207</v>
      </c>
      <c r="M85" s="5">
        <v>40239204770</v>
      </c>
    </row>
    <row r="86" spans="3:13" ht="15.5" x14ac:dyDescent="0.35">
      <c r="C86" t="s">
        <v>101</v>
      </c>
      <c r="D86" s="5">
        <v>425341469</v>
      </c>
      <c r="E86" s="5">
        <v>425341469</v>
      </c>
      <c r="F86" s="5">
        <v>425341469</v>
      </c>
      <c r="G86" s="5">
        <v>475007137</v>
      </c>
      <c r="I86" s="5">
        <v>425341469</v>
      </c>
      <c r="J86" s="5">
        <v>697232257</v>
      </c>
      <c r="K86" s="5">
        <v>510634104</v>
      </c>
      <c r="L86" s="5">
        <v>549732399</v>
      </c>
      <c r="M86" s="5">
        <v>466154019</v>
      </c>
    </row>
    <row r="87" spans="3:13" ht="15.5" x14ac:dyDescent="0.35">
      <c r="C87" t="s">
        <v>102</v>
      </c>
      <c r="D87" s="5">
        <v>425341469</v>
      </c>
      <c r="E87" s="5">
        <v>425341469</v>
      </c>
      <c r="F87" s="5">
        <v>425341469</v>
      </c>
      <c r="G87" s="5">
        <v>475007137</v>
      </c>
      <c r="I87" s="5">
        <v>425341469</v>
      </c>
      <c r="J87" s="5">
        <v>697232257</v>
      </c>
      <c r="K87" s="5">
        <v>510634104</v>
      </c>
      <c r="L87" s="5">
        <v>549732399</v>
      </c>
      <c r="M87" s="5">
        <v>466154019</v>
      </c>
    </row>
    <row r="88" spans="3:13" ht="15.5" x14ac:dyDescent="0.35">
      <c r="C88" t="s">
        <v>103</v>
      </c>
      <c r="D88" s="5">
        <v>213970835486</v>
      </c>
      <c r="E88" s="5">
        <v>214544971748</v>
      </c>
      <c r="F88" s="5">
        <v>216513179120</v>
      </c>
      <c r="G88" s="5">
        <v>217000891848</v>
      </c>
      <c r="I88" s="5">
        <v>216513179120</v>
      </c>
      <c r="J88" s="5">
        <v>217742151701</v>
      </c>
      <c r="K88" s="5">
        <v>218071396362</v>
      </c>
      <c r="L88" s="5">
        <v>137179893500</v>
      </c>
      <c r="M88" s="5">
        <v>95865646086</v>
      </c>
    </row>
    <row r="89" spans="3:13" ht="15.5" x14ac:dyDescent="0.35">
      <c r="C89" t="s">
        <v>79</v>
      </c>
      <c r="D89" s="5">
        <v>-60573037</v>
      </c>
      <c r="E89" s="5">
        <v>-60573037</v>
      </c>
      <c r="F89" s="5">
        <v>-60573037</v>
      </c>
      <c r="G89" s="5">
        <v>-313784866</v>
      </c>
      <c r="I89" s="5">
        <v>-60573037</v>
      </c>
      <c r="J89" s="5">
        <v>-313784867</v>
      </c>
      <c r="K89" s="5">
        <v>-377072852</v>
      </c>
      <c r="L89" s="5">
        <v>23037704233</v>
      </c>
      <c r="M89" s="5">
        <v>21778120183</v>
      </c>
    </row>
    <row r="90" spans="3:13" ht="15.5" x14ac:dyDescent="0.35">
      <c r="C90" t="s">
        <v>104</v>
      </c>
      <c r="D90" s="5">
        <v>365891381486</v>
      </c>
      <c r="E90" s="5">
        <v>361129164029</v>
      </c>
      <c r="F90" s="5">
        <v>363678984426</v>
      </c>
      <c r="G90" s="5">
        <v>367630759989</v>
      </c>
      <c r="I90" s="5">
        <v>363678984426</v>
      </c>
      <c r="J90" s="5">
        <v>357993864146</v>
      </c>
      <c r="K90" s="5">
        <v>254527851669</v>
      </c>
      <c r="L90" s="5">
        <v>206518082654</v>
      </c>
      <c r="M90" s="5">
        <v>151278970090</v>
      </c>
    </row>
    <row r="91" spans="3:13" ht="15.5" x14ac:dyDescent="0.35">
      <c r="C91" t="s">
        <v>105</v>
      </c>
    </row>
    <row r="92" spans="3:13" ht="15.5" x14ac:dyDescent="0.35">
      <c r="C92" t="s">
        <v>106</v>
      </c>
      <c r="D92" s="5">
        <v>58132710804</v>
      </c>
      <c r="E92" s="5">
        <v>58378499756</v>
      </c>
      <c r="F92" s="5">
        <v>60025391151</v>
      </c>
      <c r="G92" s="5">
        <v>61728671984</v>
      </c>
      <c r="I92" s="5">
        <v>60025391151</v>
      </c>
      <c r="J92" s="5">
        <v>66637513685</v>
      </c>
      <c r="K92" s="5">
        <v>74113104582</v>
      </c>
      <c r="L92" s="5">
        <v>84248284795</v>
      </c>
      <c r="M92" s="5">
        <v>94612283276</v>
      </c>
    </row>
    <row r="93" spans="3:13" ht="15.5" x14ac:dyDescent="0.35">
      <c r="C93" t="s">
        <v>107</v>
      </c>
      <c r="D93" s="5">
        <v>2253699835</v>
      </c>
      <c r="E93" s="5">
        <v>2253699835</v>
      </c>
      <c r="F93" s="5">
        <v>2253699835</v>
      </c>
      <c r="G93" s="5">
        <v>1848977778</v>
      </c>
      <c r="I93" s="5">
        <v>2253699835</v>
      </c>
      <c r="J93" s="5">
        <v>1848977778</v>
      </c>
      <c r="K93" s="5">
        <v>1790182139</v>
      </c>
      <c r="L93" s="5">
        <v>1508277305</v>
      </c>
      <c r="M93" s="5">
        <v>1486561645</v>
      </c>
    </row>
    <row r="94" spans="3:13" ht="15.5" x14ac:dyDescent="0.35">
      <c r="C94" t="s">
        <v>108</v>
      </c>
      <c r="D94" s="5">
        <v>74123218301</v>
      </c>
      <c r="E94" s="5">
        <v>74447722026</v>
      </c>
      <c r="F94" s="5">
        <v>76235328192</v>
      </c>
      <c r="G94" s="5">
        <v>74130523540</v>
      </c>
      <c r="I94" s="5">
        <v>76235328192</v>
      </c>
      <c r="J94" s="5">
        <v>79275509557</v>
      </c>
      <c r="K94" s="5">
        <v>90797471326</v>
      </c>
      <c r="L94" s="5">
        <v>101140341576</v>
      </c>
      <c r="M94" s="5">
        <v>111436730488</v>
      </c>
    </row>
    <row r="95" spans="3:13" ht="15.5" x14ac:dyDescent="0.35">
      <c r="C95" t="s">
        <v>109</v>
      </c>
      <c r="D95" s="5">
        <v>440014599787</v>
      </c>
      <c r="E95" s="5">
        <v>435576886055</v>
      </c>
      <c r="F95" s="5">
        <v>439914312618</v>
      </c>
      <c r="G95" s="5">
        <v>441761283529</v>
      </c>
      <c r="I95" s="5">
        <v>439914312618</v>
      </c>
      <c r="J95" s="5">
        <v>437269373703</v>
      </c>
      <c r="K95" s="5">
        <v>345325322995</v>
      </c>
      <c r="L95" s="5">
        <v>307658424230</v>
      </c>
      <c r="M95" s="5">
        <v>262715700578</v>
      </c>
    </row>
    <row r="96" spans="3:13" ht="15.5" x14ac:dyDescent="0.35">
      <c r="C96" t="s">
        <v>110</v>
      </c>
    </row>
    <row r="97" spans="3:13" ht="15.5" x14ac:dyDescent="0.35">
      <c r="C97" t="s">
        <v>111</v>
      </c>
    </row>
    <row r="98" spans="3:13" ht="15.5" x14ac:dyDescent="0.35">
      <c r="C98" t="s">
        <v>112</v>
      </c>
      <c r="D98" s="5">
        <v>239789277112</v>
      </c>
      <c r="E98" s="5">
        <v>238250687178</v>
      </c>
      <c r="F98" s="5">
        <v>244754769600</v>
      </c>
      <c r="G98" s="5">
        <v>248979900702</v>
      </c>
      <c r="I98" s="5">
        <v>244754769600</v>
      </c>
      <c r="J98" s="5">
        <v>248074679187</v>
      </c>
      <c r="K98" s="5">
        <v>226092689273</v>
      </c>
      <c r="L98" s="5">
        <v>181881350007</v>
      </c>
      <c r="M98" s="5">
        <v>134703536261</v>
      </c>
    </row>
    <row r="99" spans="3:13" ht="15.5" x14ac:dyDescent="0.35">
      <c r="C99" t="s">
        <v>113</v>
      </c>
    </row>
    <row r="100" spans="3:13" ht="15.5" x14ac:dyDescent="0.35">
      <c r="C100" t="s">
        <v>114</v>
      </c>
      <c r="D100" s="5">
        <v>10085247905</v>
      </c>
      <c r="E100" s="5">
        <v>12773241720</v>
      </c>
      <c r="F100" s="5">
        <v>11696992907</v>
      </c>
      <c r="G100" s="5">
        <v>13183205598</v>
      </c>
      <c r="I100" s="5">
        <v>11696992907</v>
      </c>
      <c r="J100" s="5">
        <v>10364486466</v>
      </c>
      <c r="K100" s="5">
        <v>20407901137</v>
      </c>
      <c r="L100" s="5">
        <v>12347357380</v>
      </c>
      <c r="M100" s="5">
        <v>14116621585</v>
      </c>
    </row>
    <row r="101" spans="3:13" ht="15.5" x14ac:dyDescent="0.35">
      <c r="C101" t="s">
        <v>115</v>
      </c>
      <c r="D101" s="5">
        <v>224538046428</v>
      </c>
      <c r="E101" s="5">
        <v>220066740035</v>
      </c>
      <c r="F101" s="5">
        <v>228021978232</v>
      </c>
      <c r="G101" s="5">
        <v>230783470049</v>
      </c>
      <c r="I101" s="5">
        <v>228021978232</v>
      </c>
      <c r="J101" s="5">
        <v>231271837921</v>
      </c>
      <c r="K101" s="5">
        <v>195441714689</v>
      </c>
      <c r="L101" s="5">
        <v>155339616431</v>
      </c>
      <c r="M101" s="5">
        <v>110815447741</v>
      </c>
    </row>
    <row r="102" spans="3:13" ht="15.5" x14ac:dyDescent="0.35">
      <c r="C102" t="s">
        <v>116</v>
      </c>
      <c r="D102" s="5">
        <v>4190795152</v>
      </c>
      <c r="E102" s="5">
        <v>3456747996</v>
      </c>
      <c r="F102" s="5">
        <v>3163930796</v>
      </c>
      <c r="G102" s="5">
        <v>4580490783</v>
      </c>
      <c r="I102" s="5">
        <v>3163930796</v>
      </c>
      <c r="J102" s="5">
        <v>4970839301</v>
      </c>
      <c r="K102" s="5">
        <v>2870843988</v>
      </c>
      <c r="L102" s="5">
        <v>5031429971</v>
      </c>
      <c r="M102" s="5">
        <v>5655591014</v>
      </c>
    </row>
    <row r="103" spans="3:13" ht="15.5" x14ac:dyDescent="0.35">
      <c r="C103" t="s">
        <v>117</v>
      </c>
      <c r="D103" s="5">
        <v>723263718</v>
      </c>
      <c r="E103" s="5">
        <v>1953957427</v>
      </c>
      <c r="F103" s="5">
        <v>1871867665</v>
      </c>
      <c r="G103" s="5">
        <v>432734272</v>
      </c>
      <c r="I103" s="5">
        <v>1871867665</v>
      </c>
      <c r="J103" s="5">
        <v>1467515499</v>
      </c>
      <c r="K103" s="5">
        <v>2863697915</v>
      </c>
      <c r="L103" s="5">
        <v>2152621331</v>
      </c>
      <c r="M103" s="5">
        <v>712242589</v>
      </c>
    </row>
    <row r="104" spans="3:13" ht="15.5" x14ac:dyDescent="0.35">
      <c r="C104" t="s">
        <v>118</v>
      </c>
      <c r="D104" s="5">
        <v>251923909</v>
      </c>
    </row>
    <row r="105" spans="3:13" ht="15.5" x14ac:dyDescent="0.35">
      <c r="C105" t="s">
        <v>119</v>
      </c>
    </row>
    <row r="106" spans="3:13" ht="15.5" x14ac:dyDescent="0.35">
      <c r="C106" t="s">
        <v>120</v>
      </c>
      <c r="L106" s="5">
        <v>76360023</v>
      </c>
    </row>
    <row r="107" spans="3:13" ht="15.5" x14ac:dyDescent="0.35">
      <c r="C107" t="s">
        <v>121</v>
      </c>
      <c r="L107" s="5">
        <v>8526229378</v>
      </c>
      <c r="M107" s="5">
        <v>14285076353</v>
      </c>
    </row>
    <row r="108" spans="3:13" ht="15.5" x14ac:dyDescent="0.35">
      <c r="C108" t="s">
        <v>122</v>
      </c>
      <c r="K108" s="5">
        <v>4508531544</v>
      </c>
      <c r="L108" s="5">
        <v>7010324894</v>
      </c>
      <c r="M108" s="5">
        <v>3403633332</v>
      </c>
    </row>
    <row r="109" spans="3:13" ht="15.5" x14ac:dyDescent="0.35">
      <c r="C109" t="s">
        <v>123</v>
      </c>
      <c r="D109" s="5">
        <v>10548626125</v>
      </c>
      <c r="E109" s="5">
        <v>10548626125</v>
      </c>
      <c r="F109" s="5">
        <v>10548626125</v>
      </c>
      <c r="G109" s="5">
        <v>10104541472</v>
      </c>
      <c r="I109" s="5">
        <v>10548626125</v>
      </c>
      <c r="J109" s="5">
        <v>10104541472</v>
      </c>
      <c r="K109" s="5">
        <v>9938559952</v>
      </c>
      <c r="L109" s="5">
        <v>18220176442</v>
      </c>
      <c r="M109" s="5">
        <v>26936019615</v>
      </c>
    </row>
    <row r="110" spans="3:13" ht="15.5" x14ac:dyDescent="0.35">
      <c r="C110" t="s">
        <v>124</v>
      </c>
      <c r="D110" s="5">
        <v>10548626125</v>
      </c>
      <c r="E110" s="5">
        <v>10548626125</v>
      </c>
      <c r="F110" s="5">
        <v>10548626125</v>
      </c>
      <c r="G110" s="5">
        <v>10104541472</v>
      </c>
      <c r="I110" s="5">
        <v>10548626125</v>
      </c>
      <c r="J110" s="5">
        <v>10104541472</v>
      </c>
      <c r="K110" s="5">
        <v>9938559952</v>
      </c>
      <c r="L110" s="5">
        <v>18220176442</v>
      </c>
      <c r="M110" s="5">
        <v>26936019615</v>
      </c>
    </row>
    <row r="111" spans="3:13" ht="15.5" x14ac:dyDescent="0.35">
      <c r="C111" t="s">
        <v>125</v>
      </c>
    </row>
    <row r="112" spans="3:13" ht="15.5" x14ac:dyDescent="0.35">
      <c r="C112" t="s">
        <v>126</v>
      </c>
      <c r="K112" s="5">
        <v>636676695</v>
      </c>
      <c r="L112" s="5">
        <v>9801041453</v>
      </c>
      <c r="M112" s="5">
        <v>18589100788</v>
      </c>
    </row>
    <row r="113" spans="2:13" ht="15.5" x14ac:dyDescent="0.35">
      <c r="C113" t="s">
        <v>127</v>
      </c>
      <c r="D113" s="5">
        <v>250337903237</v>
      </c>
      <c r="E113" s="5">
        <v>248799313303</v>
      </c>
      <c r="F113" s="5">
        <v>255303395725</v>
      </c>
      <c r="G113" s="5">
        <v>259084442174</v>
      </c>
      <c r="I113" s="5">
        <v>255303395725</v>
      </c>
      <c r="J113" s="5">
        <v>258179220659</v>
      </c>
      <c r="K113" s="5">
        <v>236031249225</v>
      </c>
      <c r="L113" s="5">
        <v>200101526449</v>
      </c>
      <c r="M113" s="5">
        <v>161639555876</v>
      </c>
    </row>
    <row r="114" spans="2:13" ht="15.5" x14ac:dyDescent="0.35">
      <c r="C114" t="s">
        <v>128</v>
      </c>
    </row>
    <row r="115" spans="2:13" ht="15.5" x14ac:dyDescent="0.35">
      <c r="C115" t="s">
        <v>129</v>
      </c>
      <c r="D115" s="5">
        <v>69500000000</v>
      </c>
      <c r="E115" s="5">
        <v>69500000000</v>
      </c>
      <c r="F115" s="5">
        <v>69500000000</v>
      </c>
      <c r="G115" s="5">
        <v>69500000000</v>
      </c>
      <c r="I115" s="5">
        <v>69500000000</v>
      </c>
      <c r="J115" s="5">
        <v>69500000000</v>
      </c>
      <c r="K115" s="5">
        <v>40000000000</v>
      </c>
      <c r="L115" s="5">
        <v>40000000000</v>
      </c>
      <c r="M115" s="5">
        <v>40000000000</v>
      </c>
    </row>
    <row r="116" spans="2:13" ht="15.5" x14ac:dyDescent="0.35">
      <c r="C116" t="s">
        <v>130</v>
      </c>
      <c r="D116" s="5">
        <v>104623471870</v>
      </c>
      <c r="E116" s="5">
        <v>104623471870</v>
      </c>
      <c r="F116" s="5">
        <v>104623471870</v>
      </c>
      <c r="G116" s="5">
        <v>104623471870</v>
      </c>
      <c r="I116" s="5">
        <v>104623471870</v>
      </c>
      <c r="J116" s="5">
        <v>104623471870</v>
      </c>
      <c r="K116" s="5">
        <v>49739416785</v>
      </c>
      <c r="L116" s="5">
        <v>25871690669</v>
      </c>
      <c r="M116" s="5">
        <v>25871690669</v>
      </c>
    </row>
    <row r="117" spans="2:13" ht="15.5" x14ac:dyDescent="0.35">
      <c r="C117" t="s">
        <v>131</v>
      </c>
      <c r="D117" s="5">
        <v>15613797717</v>
      </c>
      <c r="E117" s="5">
        <v>12714673919</v>
      </c>
      <c r="F117" s="5">
        <v>10548018060</v>
      </c>
      <c r="G117" s="5">
        <v>8867154351</v>
      </c>
      <c r="I117" s="5">
        <v>10548018060</v>
      </c>
      <c r="J117" s="5">
        <v>5280466041</v>
      </c>
      <c r="K117" s="5">
        <v>19931729837</v>
      </c>
      <c r="L117" s="5">
        <v>18647502879</v>
      </c>
      <c r="M117" s="5">
        <v>13426333850</v>
      </c>
    </row>
    <row r="118" spans="2:13" ht="15.5" x14ac:dyDescent="0.35">
      <c r="C118" t="s">
        <v>132</v>
      </c>
      <c r="D118" s="5">
        <v>610000000</v>
      </c>
      <c r="E118" s="5">
        <v>610000000</v>
      </c>
      <c r="F118" s="5">
        <v>610000000</v>
      </c>
      <c r="G118" s="5">
        <v>410000000</v>
      </c>
      <c r="I118" s="5">
        <v>610000000</v>
      </c>
      <c r="J118" s="5">
        <v>410000000</v>
      </c>
      <c r="K118" s="5">
        <v>410000000</v>
      </c>
      <c r="L118" s="5">
        <v>410000000</v>
      </c>
    </row>
    <row r="119" spans="2:13" ht="15.5" x14ac:dyDescent="0.35">
      <c r="C119" t="s">
        <v>133</v>
      </c>
      <c r="D119" s="5">
        <v>15003797717</v>
      </c>
      <c r="E119" s="5">
        <v>12104673919</v>
      </c>
      <c r="F119" s="5">
        <v>9938018060</v>
      </c>
      <c r="G119" s="5">
        <v>8457154351</v>
      </c>
      <c r="I119" s="5">
        <v>9938018060</v>
      </c>
      <c r="J119" s="5">
        <v>4870466041</v>
      </c>
      <c r="K119" s="5">
        <v>19521729837</v>
      </c>
      <c r="L119" s="5">
        <v>18237502879</v>
      </c>
      <c r="M119" s="5">
        <v>13426333850</v>
      </c>
    </row>
    <row r="120" spans="2:13" ht="15.5" x14ac:dyDescent="0.35">
      <c r="C120" t="s">
        <v>134</v>
      </c>
      <c r="D120" s="5">
        <v>15613797717</v>
      </c>
      <c r="E120" s="5">
        <v>12714673919</v>
      </c>
      <c r="F120" s="5">
        <v>10548018060</v>
      </c>
      <c r="G120" s="5">
        <v>8867154351</v>
      </c>
      <c r="I120" s="5">
        <v>10548018060</v>
      </c>
      <c r="J120" s="5">
        <v>5280466041</v>
      </c>
      <c r="K120" s="5">
        <v>19931729837</v>
      </c>
      <c r="L120" s="5">
        <v>18647502879</v>
      </c>
      <c r="M120" s="5">
        <v>13426333850</v>
      </c>
    </row>
    <row r="121" spans="2:13" ht="15.5" x14ac:dyDescent="0.35">
      <c r="C121" t="s">
        <v>10</v>
      </c>
      <c r="D121" s="5">
        <v>189676696550</v>
      </c>
      <c r="E121" s="5">
        <v>186777572752</v>
      </c>
      <c r="F121" s="5">
        <v>184610916893</v>
      </c>
      <c r="G121" s="5">
        <v>182676841355</v>
      </c>
      <c r="I121" s="5">
        <v>184610916893</v>
      </c>
      <c r="J121" s="5">
        <v>179090153044</v>
      </c>
      <c r="K121" s="5">
        <v>109294073770</v>
      </c>
      <c r="L121" s="5">
        <v>107556897781</v>
      </c>
      <c r="M121" s="5">
        <v>101076144702</v>
      </c>
    </row>
    <row r="122" spans="2:13" ht="15.5" x14ac:dyDescent="0.35">
      <c r="C122" t="s">
        <v>135</v>
      </c>
      <c r="D122" s="5">
        <v>440014599787</v>
      </c>
      <c r="E122" s="5">
        <v>435576886055</v>
      </c>
      <c r="F122" s="5">
        <v>439914312618</v>
      </c>
      <c r="G122" s="5">
        <v>441761283529</v>
      </c>
      <c r="I122" s="5">
        <v>439914312618</v>
      </c>
      <c r="J122" s="5">
        <v>437269373703</v>
      </c>
      <c r="K122" s="5">
        <v>345325322995</v>
      </c>
      <c r="L122" s="5">
        <v>307658424230</v>
      </c>
      <c r="M122" s="5">
        <v>262715700578</v>
      </c>
    </row>
    <row r="123" spans="2:13" ht="15.5" x14ac:dyDescent="0.35">
      <c r="C123" t="s">
        <v>136</v>
      </c>
      <c r="D123" s="5">
        <v>1390000000</v>
      </c>
      <c r="E123" s="5">
        <v>1390000000</v>
      </c>
      <c r="F123" s="5">
        <v>1390000000</v>
      </c>
      <c r="G123" s="5">
        <v>1390000000</v>
      </c>
      <c r="I123" s="5">
        <v>1390000000</v>
      </c>
      <c r="J123" s="5">
        <v>1390000000</v>
      </c>
      <c r="K123" s="5">
        <v>800000000</v>
      </c>
      <c r="L123" s="5">
        <v>800000000</v>
      </c>
      <c r="M123" s="5">
        <v>800000000</v>
      </c>
    </row>
    <row r="125" spans="2:13" ht="15.5" x14ac:dyDescent="0.35">
      <c r="B125" t="s">
        <v>137</v>
      </c>
      <c r="C125" t="s">
        <v>138</v>
      </c>
      <c r="D125" s="5">
        <v>-2598463831</v>
      </c>
      <c r="E125" s="5">
        <v>7063496626</v>
      </c>
      <c r="F125" s="5">
        <v>3331101389</v>
      </c>
      <c r="G125" s="5">
        <v>-5124306954</v>
      </c>
      <c r="I125" s="5">
        <v>4420140688</v>
      </c>
      <c r="J125" s="5">
        <v>-108614589371</v>
      </c>
      <c r="K125" s="5">
        <v>-30698922511</v>
      </c>
      <c r="L125" s="5">
        <v>-38731871094</v>
      </c>
      <c r="M125" s="5">
        <v>-2204680312</v>
      </c>
    </row>
    <row r="126" spans="2:13" ht="15.5" x14ac:dyDescent="0.35">
      <c r="C126" t="s">
        <v>139</v>
      </c>
      <c r="D126" s="5">
        <v>173611441118</v>
      </c>
      <c r="E126" s="5">
        <v>200543522405</v>
      </c>
      <c r="F126" s="5">
        <v>176178139311</v>
      </c>
      <c r="G126" s="5">
        <v>134623007642</v>
      </c>
      <c r="I126" s="5">
        <v>523850080415</v>
      </c>
      <c r="J126" s="5">
        <v>247959097531</v>
      </c>
      <c r="K126" s="5">
        <v>233862704890</v>
      </c>
      <c r="L126" s="5">
        <v>367723496508</v>
      </c>
      <c r="M126" s="5">
        <v>295637097279</v>
      </c>
    </row>
    <row r="127" spans="2:13" ht="15.5" x14ac:dyDescent="0.35">
      <c r="C127" t="s">
        <v>140</v>
      </c>
      <c r="D127" s="5">
        <v>-167932025066</v>
      </c>
      <c r="E127" s="5">
        <v>-126725441217</v>
      </c>
      <c r="F127" s="5">
        <v>-104487529388</v>
      </c>
      <c r="G127" s="5">
        <v>-129176377589</v>
      </c>
      <c r="I127" s="5">
        <v>-391905049552</v>
      </c>
      <c r="J127" s="5">
        <v>-284377319057</v>
      </c>
      <c r="K127" s="5">
        <v>-215894192453</v>
      </c>
      <c r="L127" s="5">
        <v>-338209234805</v>
      </c>
      <c r="M127" s="5">
        <v>-245486908048</v>
      </c>
    </row>
    <row r="128" spans="2:13" ht="15.5" x14ac:dyDescent="0.35">
      <c r="C128" t="s">
        <v>141</v>
      </c>
      <c r="D128" s="5">
        <v>-13453236078</v>
      </c>
      <c r="E128" s="5">
        <v>-16272474957</v>
      </c>
      <c r="F128" s="5">
        <v>-25445800989</v>
      </c>
      <c r="I128" s="5">
        <v>-48126717903</v>
      </c>
      <c r="J128" s="5">
        <v>-34022364196</v>
      </c>
      <c r="K128" s="5">
        <v>-16773999584</v>
      </c>
      <c r="L128" s="5">
        <v>-17641958141</v>
      </c>
      <c r="M128" s="5">
        <v>-19169374181</v>
      </c>
    </row>
    <row r="129" spans="3:13" ht="15.5" x14ac:dyDescent="0.35">
      <c r="C129" t="s">
        <v>142</v>
      </c>
      <c r="D129" s="5">
        <v>11639421954</v>
      </c>
      <c r="E129" s="5">
        <v>-45480635700</v>
      </c>
      <c r="F129" s="5">
        <v>-37489122468</v>
      </c>
      <c r="G129" s="5">
        <v>-5690764705</v>
      </c>
      <c r="I129" s="5">
        <v>-57902597495</v>
      </c>
      <c r="J129" s="5">
        <v>-16505528793</v>
      </c>
      <c r="K129" s="5">
        <v>-15514922507</v>
      </c>
      <c r="L129" s="5">
        <v>-36504076478</v>
      </c>
      <c r="M129" s="5">
        <v>-23422128041</v>
      </c>
    </row>
    <row r="130" spans="3:13" ht="15.5" x14ac:dyDescent="0.35">
      <c r="C130" t="s">
        <v>143</v>
      </c>
      <c r="D130" s="5">
        <v>-1873004609</v>
      </c>
      <c r="E130" s="5">
        <v>-781204318</v>
      </c>
      <c r="F130" s="5">
        <v>-822328765</v>
      </c>
      <c r="I130" s="5">
        <v>-2788583772</v>
      </c>
      <c r="J130" s="5">
        <v>-3483902607</v>
      </c>
      <c r="K130" s="5">
        <v>-701013069</v>
      </c>
      <c r="L130" s="5">
        <v>-696135092</v>
      </c>
      <c r="M130" s="5">
        <v>-411274129</v>
      </c>
    </row>
    <row r="131" spans="3:13" ht="15.5" x14ac:dyDescent="0.35">
      <c r="C131" t="s">
        <v>144</v>
      </c>
      <c r="D131" s="5">
        <v>-4591061150</v>
      </c>
      <c r="E131" s="5">
        <v>-4220269587</v>
      </c>
      <c r="F131" s="5">
        <v>-4602256312</v>
      </c>
      <c r="G131" s="5">
        <v>-4880172302</v>
      </c>
      <c r="I131" s="5">
        <v>-18706991005</v>
      </c>
      <c r="J131" s="5">
        <v>-18184572249</v>
      </c>
      <c r="K131" s="5">
        <v>-15677499788</v>
      </c>
      <c r="L131" s="5">
        <v>-13403963086</v>
      </c>
      <c r="M131" s="5">
        <v>-9352093192</v>
      </c>
    </row>
    <row r="132" spans="3:13" ht="15.5" x14ac:dyDescent="0.35">
      <c r="C132" t="s">
        <v>145</v>
      </c>
      <c r="D132" s="5">
        <v>4723230302</v>
      </c>
      <c r="E132" s="5">
        <v>-7955238197</v>
      </c>
      <c r="F132" s="5">
        <v>-2761491817</v>
      </c>
      <c r="G132" s="5">
        <v>5646367475</v>
      </c>
      <c r="I132" s="5">
        <v>-3249859689</v>
      </c>
      <c r="J132" s="5">
        <v>100109970078</v>
      </c>
      <c r="K132" s="5">
        <v>28497689903</v>
      </c>
      <c r="L132" s="5">
        <v>39017311591</v>
      </c>
      <c r="M132" s="5">
        <v>19415033454</v>
      </c>
    </row>
    <row r="133" spans="3:13" ht="15.5" x14ac:dyDescent="0.35">
      <c r="C133" t="s">
        <v>146</v>
      </c>
      <c r="D133" s="5">
        <v>-1015623909</v>
      </c>
      <c r="I133" s="5">
        <v>-190000000</v>
      </c>
      <c r="J133" s="5">
        <v>6852707423</v>
      </c>
      <c r="K133" s="5">
        <v>-149115000</v>
      </c>
      <c r="L133" s="5">
        <v>-337817118</v>
      </c>
      <c r="M133" s="5">
        <v>-17752124084</v>
      </c>
    </row>
    <row r="134" spans="3:13" ht="15.5" x14ac:dyDescent="0.35">
      <c r="C134" t="s">
        <v>147</v>
      </c>
      <c r="D134" s="5">
        <v>-1015623909</v>
      </c>
      <c r="I134" s="5">
        <v>-190000000</v>
      </c>
      <c r="J134" s="5">
        <v>-170000000</v>
      </c>
      <c r="K134" s="5">
        <v>-149115000</v>
      </c>
      <c r="L134" s="5">
        <v>-337817118</v>
      </c>
      <c r="M134" s="5">
        <v>-17752124084</v>
      </c>
    </row>
    <row r="135" spans="3:13" ht="15.5" x14ac:dyDescent="0.35">
      <c r="C135" t="s">
        <v>148</v>
      </c>
    </row>
    <row r="136" spans="3:13" ht="15.5" x14ac:dyDescent="0.35">
      <c r="C136" t="s">
        <v>149</v>
      </c>
      <c r="J136" s="5">
        <v>7022707423</v>
      </c>
    </row>
    <row r="137" spans="3:13" ht="15.5" x14ac:dyDescent="0.35">
      <c r="C137" t="s">
        <v>150</v>
      </c>
      <c r="K137" s="5">
        <v>62502100</v>
      </c>
      <c r="L137" s="5">
        <v>395825195</v>
      </c>
    </row>
    <row r="138" spans="3:13" ht="15.5" x14ac:dyDescent="0.35">
      <c r="C138" t="s">
        <v>151</v>
      </c>
      <c r="J138" s="5">
        <v>7022707423</v>
      </c>
    </row>
    <row r="139" spans="3:13" ht="15.5" x14ac:dyDescent="0.35">
      <c r="C139" t="s">
        <v>152</v>
      </c>
      <c r="D139" s="5">
        <v>4723230302</v>
      </c>
      <c r="E139" s="5">
        <v>-7955238197</v>
      </c>
      <c r="F139" s="5">
        <v>-2761491817</v>
      </c>
      <c r="G139" s="5">
        <v>5646367475</v>
      </c>
      <c r="I139" s="5">
        <v>-3249859689</v>
      </c>
      <c r="J139" s="5">
        <v>100109970078</v>
      </c>
      <c r="K139" s="5">
        <v>28497689903</v>
      </c>
      <c r="L139" s="5">
        <v>39017311591</v>
      </c>
      <c r="M139" s="5">
        <v>19415033454</v>
      </c>
    </row>
    <row r="140" spans="3:13" ht="15.5" x14ac:dyDescent="0.35">
      <c r="C140" t="s">
        <v>153</v>
      </c>
      <c r="D140" s="5">
        <v>224213084651</v>
      </c>
      <c r="E140" s="5">
        <v>227226195350</v>
      </c>
      <c r="F140" s="5">
        <v>236537594427</v>
      </c>
      <c r="G140" s="5">
        <v>219286411542</v>
      </c>
      <c r="I140" s="5">
        <v>836582171695</v>
      </c>
      <c r="J140" s="5">
        <v>826004939945</v>
      </c>
      <c r="K140" s="5">
        <v>527352848743</v>
      </c>
      <c r="L140" s="5">
        <v>417886251544</v>
      </c>
      <c r="M140" s="5">
        <v>355278938231</v>
      </c>
    </row>
    <row r="141" spans="3:13" ht="15.5" x14ac:dyDescent="0.35">
      <c r="C141" t="s">
        <v>154</v>
      </c>
      <c r="D141" s="5">
        <v>-219741778258</v>
      </c>
      <c r="E141" s="5">
        <v>-235181433547</v>
      </c>
      <c r="F141" s="5">
        <v>-239299086244</v>
      </c>
      <c r="G141" s="5">
        <v>-213640044067</v>
      </c>
      <c r="I141" s="5">
        <v>-839832031384</v>
      </c>
      <c r="J141" s="5">
        <v>-793982710777</v>
      </c>
      <c r="K141" s="5">
        <v>-495372719131</v>
      </c>
      <c r="L141" s="5">
        <v>-379120929829</v>
      </c>
      <c r="M141" s="5">
        <v>-338461235558</v>
      </c>
    </row>
    <row r="142" spans="3:13" ht="15.5" x14ac:dyDescent="0.35">
      <c r="C142" t="s">
        <v>155</v>
      </c>
    </row>
    <row r="143" spans="3:13" ht="15.5" x14ac:dyDescent="0.35">
      <c r="C143" t="s">
        <v>156</v>
      </c>
      <c r="J143" s="5">
        <v>-595676695</v>
      </c>
      <c r="M143" s="5">
        <v>-247604400</v>
      </c>
    </row>
    <row r="144" spans="3:13" ht="15.5" x14ac:dyDescent="0.35">
      <c r="C144" t="s">
        <v>157</v>
      </c>
      <c r="D144" s="5">
        <v>251923909</v>
      </c>
    </row>
    <row r="145" spans="2:13" ht="15.5" x14ac:dyDescent="0.35">
      <c r="C145" t="s">
        <v>158</v>
      </c>
      <c r="J145" s="5">
        <v>-624277457</v>
      </c>
      <c r="K145" s="5">
        <v>-3544941809</v>
      </c>
    </row>
    <row r="146" spans="2:13" ht="15.5" x14ac:dyDescent="0.35">
      <c r="C146" t="s">
        <v>159</v>
      </c>
      <c r="J146" s="5">
        <v>14500000000</v>
      </c>
    </row>
    <row r="147" spans="2:13" ht="15.5" x14ac:dyDescent="0.35">
      <c r="C147" t="s">
        <v>160</v>
      </c>
      <c r="J147" s="5">
        <v>58000000000</v>
      </c>
    </row>
    <row r="148" spans="2:13" ht="15.5" x14ac:dyDescent="0.35">
      <c r="C148" t="s">
        <v>161</v>
      </c>
      <c r="J148" s="5">
        <v>-3115944915</v>
      </c>
    </row>
    <row r="149" spans="2:13" ht="15.5" x14ac:dyDescent="0.35">
      <c r="C149" t="s">
        <v>162</v>
      </c>
    </row>
    <row r="150" spans="2:13" ht="15.5" x14ac:dyDescent="0.35">
      <c r="C150" t="s">
        <v>163</v>
      </c>
      <c r="J150" s="5">
        <v>-76360023</v>
      </c>
      <c r="L150" s="5">
        <v>-143835319</v>
      </c>
    </row>
    <row r="151" spans="2:13" ht="15.5" x14ac:dyDescent="0.35">
      <c r="C151" t="s">
        <v>164</v>
      </c>
    </row>
    <row r="152" spans="2:13" ht="15.5" x14ac:dyDescent="0.35">
      <c r="C152" t="s">
        <v>165</v>
      </c>
      <c r="J152" s="5">
        <v>-595676695</v>
      </c>
      <c r="K152" s="5">
        <v>62502100</v>
      </c>
      <c r="L152" s="5">
        <v>395825195</v>
      </c>
      <c r="M152" s="5">
        <v>-247604400</v>
      </c>
    </row>
    <row r="153" spans="2:13" ht="15.5" x14ac:dyDescent="0.35">
      <c r="C153" t="s">
        <v>166</v>
      </c>
      <c r="M153" s="5">
        <v>2844935181</v>
      </c>
    </row>
    <row r="154" spans="2:13" ht="15.5" x14ac:dyDescent="0.35">
      <c r="C154" t="s">
        <v>167</v>
      </c>
      <c r="D154" s="5">
        <v>1109142562</v>
      </c>
      <c r="E154" s="5">
        <v>-891741571</v>
      </c>
      <c r="F154" s="5">
        <v>569609572</v>
      </c>
      <c r="G154" s="5">
        <v>522060521</v>
      </c>
      <c r="I154" s="5">
        <v>980280999</v>
      </c>
      <c r="J154" s="5">
        <v>-1651911870</v>
      </c>
      <c r="K154" s="5">
        <v>-2350347608</v>
      </c>
      <c r="L154" s="5">
        <v>-52376621</v>
      </c>
      <c r="M154" s="5">
        <v>-541770942</v>
      </c>
    </row>
    <row r="155" spans="2:13" ht="15.5" x14ac:dyDescent="0.35">
      <c r="C155" t="s">
        <v>168</v>
      </c>
      <c r="E155" s="5">
        <v>1898490484</v>
      </c>
      <c r="I155" s="5">
        <v>918209485</v>
      </c>
      <c r="J155" s="5">
        <v>2570121355</v>
      </c>
      <c r="K155" s="5">
        <v>4920468963</v>
      </c>
      <c r="L155" s="5">
        <v>4972845584</v>
      </c>
      <c r="M155" s="5">
        <v>5514616526</v>
      </c>
    </row>
    <row r="156" spans="2:13" ht="15.5" x14ac:dyDescent="0.35">
      <c r="C156" t="s">
        <v>169</v>
      </c>
      <c r="D156" s="5">
        <v>1109142562</v>
      </c>
      <c r="E156" s="5">
        <v>1006748913</v>
      </c>
      <c r="F156" s="5">
        <v>569609572</v>
      </c>
      <c r="G156" s="5">
        <v>522060521</v>
      </c>
      <c r="I156" s="5">
        <v>1898490484</v>
      </c>
      <c r="J156" s="5">
        <v>918209485</v>
      </c>
      <c r="K156" s="5">
        <v>2570121355</v>
      </c>
      <c r="L156" s="5">
        <v>4920468963</v>
      </c>
      <c r="M156" s="5">
        <v>4972845584</v>
      </c>
    </row>
    <row r="158" spans="2:13" ht="15.5" x14ac:dyDescent="0.35">
      <c r="B158" t="s">
        <v>170</v>
      </c>
      <c r="C158" t="s">
        <v>12</v>
      </c>
      <c r="D158" s="5">
        <v>1390000000</v>
      </c>
      <c r="E158" s="5">
        <v>1390000000</v>
      </c>
      <c r="F158" s="5">
        <v>1390000000</v>
      </c>
      <c r="G158" s="5">
        <v>1390000000</v>
      </c>
      <c r="I158" s="5">
        <v>1390000000</v>
      </c>
      <c r="J158" s="5">
        <v>1390000000</v>
      </c>
      <c r="K158" s="5">
        <v>800000000</v>
      </c>
      <c r="L158" s="5">
        <v>800000000</v>
      </c>
      <c r="M158" s="5">
        <v>800000000</v>
      </c>
    </row>
    <row r="159" spans="2:13" ht="15.5" x14ac:dyDescent="0.35">
      <c r="C159" t="s">
        <v>171</v>
      </c>
      <c r="D159" s="6">
        <v>2.09</v>
      </c>
      <c r="E159" s="6">
        <v>1.56</v>
      </c>
      <c r="F159" s="6">
        <v>1.21</v>
      </c>
      <c r="G159" s="6">
        <v>1.7</v>
      </c>
    </row>
    <row r="160" spans="2:13" ht="15.5" x14ac:dyDescent="0.35">
      <c r="C160" t="s">
        <v>172</v>
      </c>
      <c r="D160" s="6">
        <v>28.71</v>
      </c>
      <c r="E160" s="6">
        <v>51.28</v>
      </c>
      <c r="F160" s="6">
        <v>82.64</v>
      </c>
      <c r="G160" s="6">
        <v>54.12</v>
      </c>
    </row>
    <row r="161" spans="3:7" ht="15.5" x14ac:dyDescent="0.35">
      <c r="C161" t="s">
        <v>60</v>
      </c>
      <c r="D161" s="6">
        <v>0.45</v>
      </c>
      <c r="E161" s="6">
        <v>0.61</v>
      </c>
      <c r="F161" s="6">
        <v>0.69</v>
      </c>
      <c r="G161" s="6">
        <v>0.95</v>
      </c>
    </row>
    <row r="162" spans="3:7" ht="15.5" x14ac:dyDescent="0.35">
      <c r="C162" t="s">
        <v>173</v>
      </c>
      <c r="D162" s="5">
        <v>14250000000</v>
      </c>
      <c r="E162" s="5">
        <v>7740000000</v>
      </c>
      <c r="F162" s="5">
        <v>8780000000</v>
      </c>
      <c r="G162" s="5">
        <v>9550000000</v>
      </c>
    </row>
    <row r="163" spans="3:7" ht="15.5" x14ac:dyDescent="0.35">
      <c r="C163" t="s">
        <v>174</v>
      </c>
      <c r="D163" s="6">
        <v>6.6E-3</v>
      </c>
      <c r="E163" s="6">
        <v>5.0000000000000001E-3</v>
      </c>
      <c r="F163" s="6">
        <v>3.8E-3</v>
      </c>
      <c r="G163" s="6">
        <v>5.3E-3</v>
      </c>
    </row>
    <row r="164" spans="3:7" ht="15.5" x14ac:dyDescent="0.35">
      <c r="C164" t="s">
        <v>175</v>
      </c>
      <c r="D164" s="6">
        <v>1.5300000000000001E-2</v>
      </c>
      <c r="E164" s="6">
        <v>1.1599999999999999E-2</v>
      </c>
      <c r="F164" s="6">
        <v>9.1000000000000004E-3</v>
      </c>
      <c r="G164" s="6">
        <v>1.29E-2</v>
      </c>
    </row>
    <row r="165" spans="3:7" ht="15.5" x14ac:dyDescent="0.35">
      <c r="C165" t="s">
        <v>176</v>
      </c>
      <c r="D165" s="6">
        <v>3.3000000000000002E-2</v>
      </c>
      <c r="E165" s="6">
        <v>3.0699999999999998E-2</v>
      </c>
      <c r="F165" s="6">
        <v>3.6200000000000003E-2</v>
      </c>
      <c r="G165" s="6">
        <v>4.0599999999999997E-2</v>
      </c>
    </row>
    <row r="166" spans="3:7" ht="15.5" x14ac:dyDescent="0.35">
      <c r="C166" t="s">
        <v>177</v>
      </c>
      <c r="D166" s="6">
        <v>1.43</v>
      </c>
      <c r="E166" s="6">
        <v>1.43</v>
      </c>
      <c r="F166" s="6">
        <v>1.53</v>
      </c>
      <c r="G166" s="6">
        <v>1.59</v>
      </c>
    </row>
    <row r="167" spans="3:7" ht="15.5" x14ac:dyDescent="0.35">
      <c r="C167" t="s">
        <v>178</v>
      </c>
      <c r="D167" s="5">
        <v>190000000000</v>
      </c>
      <c r="E167" s="5">
        <v>187000000000</v>
      </c>
      <c r="F167" s="5">
        <v>185000000000</v>
      </c>
      <c r="G167" s="5">
        <v>183000000000</v>
      </c>
    </row>
    <row r="168" spans="3:7" ht="15.5" x14ac:dyDescent="0.35">
      <c r="C168" t="s">
        <v>179</v>
      </c>
      <c r="D168" s="6">
        <v>0.44</v>
      </c>
      <c r="E168" s="6">
        <v>0.6</v>
      </c>
      <c r="F168" s="6">
        <v>0.75</v>
      </c>
      <c r="G168" s="6">
        <v>0.7</v>
      </c>
    </row>
    <row r="169" spans="3:7" ht="15.5" x14ac:dyDescent="0.35">
      <c r="C169" t="s">
        <v>180</v>
      </c>
      <c r="D169" s="6">
        <v>136.46</v>
      </c>
      <c r="E169" s="6">
        <v>134.37</v>
      </c>
      <c r="F169" s="6">
        <v>132.81</v>
      </c>
      <c r="G169" s="6">
        <v>131.41999999999999</v>
      </c>
    </row>
    <row r="170" spans="3:7" ht="15.5" x14ac:dyDescent="0.35">
      <c r="C170" t="s">
        <v>181</v>
      </c>
      <c r="D170" s="6">
        <v>0.44</v>
      </c>
      <c r="E170" s="6">
        <v>0.6</v>
      </c>
      <c r="F170" s="6">
        <v>0.75</v>
      </c>
      <c r="G170" s="6">
        <v>0.7</v>
      </c>
    </row>
    <row r="171" spans="3:7" ht="15.5" x14ac:dyDescent="0.35">
      <c r="C171" t="s">
        <v>182</v>
      </c>
      <c r="D171" s="6">
        <v>136.46</v>
      </c>
      <c r="E171" s="6">
        <v>134.37</v>
      </c>
      <c r="F171" s="6">
        <v>132.81</v>
      </c>
      <c r="G171" s="6">
        <v>131.41999999999999</v>
      </c>
    </row>
    <row r="172" spans="3:7" ht="15.5" x14ac:dyDescent="0.35">
      <c r="C172" t="s">
        <v>183</v>
      </c>
      <c r="D172" s="5">
        <v>225000000000</v>
      </c>
      <c r="E172" s="5">
        <v>220000000000</v>
      </c>
      <c r="F172" s="5">
        <v>228000000000</v>
      </c>
      <c r="G172" s="5">
        <v>231000000000</v>
      </c>
    </row>
    <row r="173" spans="3:7" ht="15.5" x14ac:dyDescent="0.35">
      <c r="C173" t="s">
        <v>184</v>
      </c>
    </row>
    <row r="174" spans="3:7" ht="15.5" x14ac:dyDescent="0.35">
      <c r="C174" t="s">
        <v>185</v>
      </c>
      <c r="D174" s="5">
        <v>190000000000</v>
      </c>
      <c r="E174" s="5">
        <v>187000000000</v>
      </c>
      <c r="F174" s="5">
        <v>185000000000</v>
      </c>
      <c r="G174" s="5">
        <v>183000000000</v>
      </c>
    </row>
    <row r="175" spans="3:7" ht="15.5" x14ac:dyDescent="0.35">
      <c r="C175" t="s">
        <v>24</v>
      </c>
      <c r="D175" s="5">
        <v>225000000000</v>
      </c>
      <c r="E175" s="5">
        <v>220000000000</v>
      </c>
      <c r="F175" s="5">
        <v>228000000000</v>
      </c>
      <c r="G175" s="5">
        <v>231000000000</v>
      </c>
    </row>
    <row r="176" spans="3:7" ht="15.5" x14ac:dyDescent="0.35">
      <c r="C176" t="s">
        <v>21</v>
      </c>
      <c r="D176" s="5">
        <v>223000000000</v>
      </c>
      <c r="E176" s="5">
        <v>219000000000</v>
      </c>
      <c r="F176" s="5">
        <v>226000000000</v>
      </c>
      <c r="G176" s="5">
        <v>229000000000</v>
      </c>
    </row>
    <row r="177" spans="3:13" ht="15.5" x14ac:dyDescent="0.35">
      <c r="C177" t="s">
        <v>186</v>
      </c>
      <c r="D177" s="5">
        <v>126000000000</v>
      </c>
      <c r="E177" s="5">
        <v>123000000000</v>
      </c>
      <c r="F177" s="5">
        <v>119000000000</v>
      </c>
      <c r="G177" s="5">
        <v>119000000000</v>
      </c>
    </row>
    <row r="178" spans="3:13" ht="15.5" x14ac:dyDescent="0.35">
      <c r="C178" t="s">
        <v>187</v>
      </c>
      <c r="D178" s="5">
        <v>-3000000000</v>
      </c>
      <c r="E178" s="5">
        <v>7000000000</v>
      </c>
      <c r="F178" s="5">
        <v>3000000000</v>
      </c>
      <c r="G178" s="5">
        <v>-5000000000</v>
      </c>
    </row>
    <row r="179" spans="3:13" ht="15.5" x14ac:dyDescent="0.35">
      <c r="C179" t="s">
        <v>188</v>
      </c>
      <c r="D179" s="5">
        <v>-1000000000</v>
      </c>
    </row>
    <row r="180" spans="3:13" ht="15.5" x14ac:dyDescent="0.35">
      <c r="C180" t="s">
        <v>13</v>
      </c>
      <c r="D180" s="5">
        <v>-4000000000</v>
      </c>
      <c r="E180" s="5">
        <v>7000000000</v>
      </c>
      <c r="F180" s="5">
        <v>3000000000</v>
      </c>
      <c r="G180" s="5">
        <v>-5000000000</v>
      </c>
    </row>
    <row r="181" spans="3:13" ht="15.5" x14ac:dyDescent="0.35">
      <c r="C181" t="s">
        <v>16</v>
      </c>
      <c r="D181" s="6">
        <v>-2.6</v>
      </c>
      <c r="E181" s="6">
        <v>5.08</v>
      </c>
      <c r="F181" s="6">
        <v>2.4</v>
      </c>
      <c r="G181" s="6">
        <v>-3.69</v>
      </c>
    </row>
    <row r="182" spans="3:13" ht="15.5" x14ac:dyDescent="0.35">
      <c r="C182" t="s">
        <v>45</v>
      </c>
      <c r="I182" s="6">
        <v>3.79</v>
      </c>
      <c r="J182" s="6">
        <v>0.25</v>
      </c>
      <c r="K182" s="6">
        <v>2.1800000000000002</v>
      </c>
      <c r="L182" s="6">
        <v>6.51</v>
      </c>
      <c r="M182" s="6">
        <v>4.17</v>
      </c>
    </row>
    <row r="183" spans="3:13" ht="15.5" x14ac:dyDescent="0.35">
      <c r="C183" t="s">
        <v>59</v>
      </c>
      <c r="I183" s="6">
        <v>26.39</v>
      </c>
      <c r="J183" s="5">
        <v>284</v>
      </c>
      <c r="K183" s="5">
        <v>0</v>
      </c>
      <c r="L183" s="5">
        <v>0</v>
      </c>
      <c r="M183" s="5">
        <v>0</v>
      </c>
    </row>
    <row r="184" spans="3:13" ht="15.5" x14ac:dyDescent="0.35">
      <c r="C184" t="s">
        <v>62</v>
      </c>
      <c r="I184" s="6">
        <v>0.25</v>
      </c>
      <c r="J184" s="6">
        <v>0.31</v>
      </c>
      <c r="K184" s="5">
        <v>0</v>
      </c>
      <c r="L184" s="5">
        <v>0</v>
      </c>
      <c r="M184" s="5">
        <v>0</v>
      </c>
    </row>
    <row r="185" spans="3:13" ht="15.5" x14ac:dyDescent="0.35">
      <c r="C185" t="s">
        <v>189</v>
      </c>
      <c r="I185" s="5">
        <v>30720000000</v>
      </c>
      <c r="J185" s="5">
        <v>31050000000</v>
      </c>
      <c r="K185" s="5">
        <v>29920000000</v>
      </c>
      <c r="L185" s="5">
        <v>33250000000</v>
      </c>
      <c r="M185" s="5">
        <v>24470000000</v>
      </c>
    </row>
    <row r="186" spans="3:13" ht="15.5" x14ac:dyDescent="0.35">
      <c r="C186" t="s">
        <v>190</v>
      </c>
      <c r="I186" s="6">
        <v>1.2E-2</v>
      </c>
      <c r="J186" s="6">
        <v>8.0000000000000004E-4</v>
      </c>
      <c r="K186" s="6">
        <v>5.1000000000000004E-3</v>
      </c>
      <c r="L186" s="6">
        <v>1.6899999999999998E-2</v>
      </c>
      <c r="M186" s="6">
        <v>1.2699999999999999E-2</v>
      </c>
    </row>
    <row r="187" spans="3:13" ht="15.5" x14ac:dyDescent="0.35">
      <c r="C187" t="s">
        <v>191</v>
      </c>
      <c r="I187" s="6">
        <v>2.8500000000000001E-2</v>
      </c>
      <c r="J187" s="6">
        <v>1.9E-3</v>
      </c>
      <c r="K187" s="6">
        <v>1.6E-2</v>
      </c>
      <c r="L187" s="6">
        <v>4.8499999999999995E-2</v>
      </c>
      <c r="M187" s="6">
        <v>3.3000000000000002E-2</v>
      </c>
    </row>
    <row r="188" spans="3:13" ht="15.5" x14ac:dyDescent="0.35">
      <c r="C188" t="s">
        <v>192</v>
      </c>
      <c r="I188" s="6">
        <v>0.12300000000000001</v>
      </c>
      <c r="J188" s="6">
        <v>0.14990000000000001</v>
      </c>
      <c r="K188" s="6">
        <v>0.15770000000000001</v>
      </c>
      <c r="L188" s="6">
        <v>0.17519999999999999</v>
      </c>
      <c r="M188" s="6">
        <v>0.23269999999999999</v>
      </c>
    </row>
    <row r="189" spans="3:13" ht="15.5" x14ac:dyDescent="0.35">
      <c r="C189" t="s">
        <v>193</v>
      </c>
      <c r="I189" s="6">
        <v>1.26</v>
      </c>
      <c r="J189" s="6">
        <v>1.27</v>
      </c>
      <c r="K189" s="6">
        <v>1.23</v>
      </c>
      <c r="L189" s="6">
        <v>1.66</v>
      </c>
      <c r="M189" s="6">
        <v>1.59</v>
      </c>
    </row>
    <row r="190" spans="3:13" ht="15.5" x14ac:dyDescent="0.35">
      <c r="C190" t="s">
        <v>56</v>
      </c>
      <c r="I190" s="6">
        <v>0.75</v>
      </c>
      <c r="J190" s="6">
        <v>0.55000000000000004</v>
      </c>
      <c r="K190" s="5">
        <v>0</v>
      </c>
      <c r="L190" s="5">
        <v>0</v>
      </c>
      <c r="M190" s="5">
        <v>0</v>
      </c>
    </row>
    <row r="191" spans="3:13" ht="15.5" x14ac:dyDescent="0.35">
      <c r="C191" t="s">
        <v>53</v>
      </c>
      <c r="I191" s="6">
        <v>132.81</v>
      </c>
      <c r="J191" s="6">
        <v>128.84</v>
      </c>
      <c r="K191" s="6">
        <v>136.62</v>
      </c>
      <c r="L191" s="6">
        <v>134.44999999999999</v>
      </c>
      <c r="M191" s="6">
        <v>126.35</v>
      </c>
    </row>
    <row r="192" spans="3:13" ht="15.5" x14ac:dyDescent="0.35">
      <c r="C192" t="s">
        <v>194</v>
      </c>
      <c r="I192" s="6">
        <v>0.75</v>
      </c>
      <c r="J192" s="6">
        <v>0.55000000000000004</v>
      </c>
      <c r="K192" s="5">
        <v>0</v>
      </c>
      <c r="L192" s="5">
        <v>0</v>
      </c>
      <c r="M192" s="5">
        <v>0</v>
      </c>
    </row>
    <row r="193" spans="3:13" ht="15.5" x14ac:dyDescent="0.35">
      <c r="C193" t="s">
        <v>195</v>
      </c>
      <c r="I193" s="6">
        <v>132.81</v>
      </c>
      <c r="J193" s="6">
        <v>128.84</v>
      </c>
      <c r="K193" s="6">
        <v>136.62</v>
      </c>
      <c r="L193" s="6">
        <v>134.44999999999999</v>
      </c>
      <c r="M193" s="6">
        <v>126.35</v>
      </c>
    </row>
    <row r="194" spans="3:13" ht="15.5" x14ac:dyDescent="0.35">
      <c r="C194" t="s">
        <v>196</v>
      </c>
      <c r="I194" s="5">
        <v>228000000000</v>
      </c>
      <c r="J194" s="5">
        <v>231000000000</v>
      </c>
      <c r="K194" s="5">
        <v>199000000000</v>
      </c>
      <c r="L194" s="5">
        <v>159000000000</v>
      </c>
      <c r="M194" s="5">
        <v>114000000000</v>
      </c>
    </row>
    <row r="195" spans="3:13" ht="15.5" x14ac:dyDescent="0.35">
      <c r="C195" t="s">
        <v>197</v>
      </c>
      <c r="L195" s="5">
        <v>9000000000</v>
      </c>
      <c r="M195" s="5">
        <v>14000000000</v>
      </c>
    </row>
    <row r="196" spans="3:13" ht="15.5" x14ac:dyDescent="0.35">
      <c r="C196" t="s">
        <v>26</v>
      </c>
      <c r="I196" s="5">
        <v>228000000000</v>
      </c>
      <c r="J196" s="5">
        <v>231000000000</v>
      </c>
      <c r="K196" s="5">
        <v>199000000000</v>
      </c>
      <c r="L196" s="5">
        <v>167000000000</v>
      </c>
      <c r="M196" s="5">
        <v>129000000000</v>
      </c>
    </row>
    <row r="197" spans="3:13" ht="15.5" x14ac:dyDescent="0.35">
      <c r="C197" t="s">
        <v>23</v>
      </c>
      <c r="I197" s="5">
        <v>226000000000</v>
      </c>
      <c r="J197" s="5">
        <v>230000000000</v>
      </c>
      <c r="K197" s="5">
        <v>197000000000</v>
      </c>
      <c r="L197" s="5">
        <v>162000000000</v>
      </c>
      <c r="M197" s="5">
        <v>124000000000</v>
      </c>
    </row>
    <row r="198" spans="3:13" ht="15.5" x14ac:dyDescent="0.35">
      <c r="C198" t="s">
        <v>198</v>
      </c>
      <c r="I198" s="5">
        <v>119000000000</v>
      </c>
      <c r="J198" s="5">
        <v>110000000000</v>
      </c>
      <c r="K198" s="5">
        <v>28000000000</v>
      </c>
      <c r="L198" s="5">
        <v>25000000000</v>
      </c>
      <c r="M198" s="5">
        <v>17000000000</v>
      </c>
    </row>
    <row r="199" spans="3:13" ht="15.5" x14ac:dyDescent="0.35">
      <c r="C199" t="s">
        <v>199</v>
      </c>
      <c r="I199" s="5">
        <v>4000000000</v>
      </c>
      <c r="J199" s="5">
        <v>-109000000000</v>
      </c>
      <c r="K199" s="5">
        <v>-31000000000</v>
      </c>
      <c r="L199" s="5">
        <v>-39000000000</v>
      </c>
      <c r="M199" s="5">
        <v>-2000000000</v>
      </c>
    </row>
    <row r="200" spans="3:13" ht="15.5" x14ac:dyDescent="0.35">
      <c r="C200" t="s">
        <v>200</v>
      </c>
      <c r="I200" s="5">
        <v>0</v>
      </c>
      <c r="J200" s="5">
        <v>0</v>
      </c>
      <c r="K200" s="5">
        <v>0</v>
      </c>
      <c r="L200" s="5">
        <v>0</v>
      </c>
      <c r="M200" s="5">
        <v>-18000000000</v>
      </c>
    </row>
    <row r="201" spans="3:13" ht="15.5" x14ac:dyDescent="0.35">
      <c r="C201" t="s">
        <v>15</v>
      </c>
      <c r="I201" s="5">
        <v>4000000000</v>
      </c>
      <c r="J201" s="5">
        <v>-109000000000</v>
      </c>
      <c r="K201" s="5">
        <v>-31000000000</v>
      </c>
      <c r="L201" s="5">
        <v>-39000000000</v>
      </c>
      <c r="M201" s="5">
        <v>-20000000000</v>
      </c>
    </row>
    <row r="202" spans="3:13" ht="15.5" x14ac:dyDescent="0.35">
      <c r="C202" t="s">
        <v>17</v>
      </c>
      <c r="I202" s="6">
        <v>3.04</v>
      </c>
      <c r="J202" s="6">
        <v>-78.260000000000005</v>
      </c>
      <c r="K202" s="6">
        <v>-38.56</v>
      </c>
      <c r="L202" s="6">
        <v>-48.84</v>
      </c>
      <c r="M202" s="6">
        <v>-24.95</v>
      </c>
    </row>
  </sheetData>
  <pageMargins left="0.7" right="0.7" top="0.75" bottom="0.75" header="0.3" footer="0.3"/>
  <ignoredErrors>
    <ignoredError sqref="A1:M2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201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202</v>
      </c>
      <c r="D2" s="2" vm="5">
        <f ca="1">IFERROR(_xlfn.STOCKHISTORY("XIDX:" &amp; $C$1, D3, , 0, 0, 1), "Libur")</f>
        <v>132</v>
      </c>
      <c r="E2" s="2" vm="6">
        <f ca="1">IFERROR(_xlfn.STOCKHISTORY("XIDX:" &amp; $C$1, E3, , 0, 0, 1), "Libur")</f>
        <v>139</v>
      </c>
      <c r="H2" s="2" vm="6">
        <f ca="1">IFERROR(INDEX(D2:G2,COUNT(D2:G2)),"")</f>
        <v>139</v>
      </c>
      <c r="I2" s="2" vm="7">
        <f ca="1">IFERROR(_xlfn.STOCKHISTORY("XIDX:" &amp; $C$1, I1, , 0, 0, 1), "Libur")</f>
        <v>160</v>
      </c>
      <c r="J2" s="2" vm="8">
        <f ca="1">IFERROR(_xlfn.STOCKHISTORY("XIDX:" &amp; $C$1, J1, , 0, 0, 1), "Libur")</f>
        <v>244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513629041343</v>
      </c>
      <c r="E4" s="2">
        <f>IFERROR(INDEX(E51:E500,MATCH($C$4,$C$51:$C$500,0)),"")</f>
        <v>334359805843</v>
      </c>
      <c r="H4" s="2">
        <f>IFERROR(SUM(D4:G4)*(4/MAX(1,COUNT(D4:G4))),"")</f>
        <v>1695977694372</v>
      </c>
      <c r="I4" s="2">
        <f>IFERROR(INDEX(I51:I500,MATCH($C$4,$C$51:$C$500,0)),"")</f>
        <v>1503351559061</v>
      </c>
      <c r="J4" s="2">
        <f>IFERROR(INDEX(J51:J500,MATCH($C$4,$C$51:$C$500,0)),"")</f>
        <v>1462916419126</v>
      </c>
      <c r="K4" s="2">
        <f>IFERROR(INDEX(K51:K500,MATCH($C$4,$C$51:$C$500,0)),"")</f>
        <v>1363133590935</v>
      </c>
      <c r="L4" s="2">
        <f>IFERROR(INDEX(L51:L500,MATCH($C$4,$C$51:$C$500,0)),"")</f>
        <v>1115459007191</v>
      </c>
      <c r="M4" s="2">
        <f>IFERROR(INDEX(M51:M500,MATCH($C$4,$C$51:$C$500,0)),"")</f>
        <v>719690449977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100112793264</v>
      </c>
      <c r="E5" s="2">
        <f>IFERROR(INDEX(E51:E500,MATCH($C$5,$C$51:$C$500,0)),"")</f>
        <v>46800330007</v>
      </c>
      <c r="H5" s="2">
        <f>IFERROR(SUM(D5:G5)*(4/MAX(1,COUNT(D5:G5))),"")</f>
        <v>293826246542</v>
      </c>
      <c r="I5" s="2">
        <f>IFERROR(INDEX(I51:I500,MATCH($C$5,$C$51:$C$500,0)),"")</f>
        <v>83598294920</v>
      </c>
      <c r="J5" s="2">
        <f>IFERROR(INDEX(J51:J500,MATCH($C$5,$C$51:$C$500,0)),"")</f>
        <v>111119651695</v>
      </c>
      <c r="K5" s="2">
        <f>IFERROR(INDEX(K51:K500,MATCH($C$5,$C$51:$C$500,0)),"")</f>
        <v>282034003044</v>
      </c>
      <c r="L5" s="2">
        <f>IFERROR(INDEX(L51:L500,MATCH($C$5,$C$51:$C$500,0)),"")</f>
        <v>65669470643</v>
      </c>
      <c r="M5" s="2">
        <f>IFERROR(INDEX(M51:M500,MATCH($C$5,$C$51:$C$500,0)),"")</f>
        <v>78188079183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1251074963583</v>
      </c>
      <c r="E6" s="2">
        <f>IFERROR(INDEX(E51:E500,MATCH($C$6,$C$51:$C$500,0)),"")</f>
        <v>1167721400004</v>
      </c>
      <c r="H6" s="2">
        <f>IFERROR(INDEX(D6:G6,COUNT(D6:G6)),"")</f>
        <v>1167721400004</v>
      </c>
      <c r="I6" s="2">
        <f>IFERROR(INDEX(I51:I500,MATCH($C$6,$C$51:$C$500,0)),"")</f>
        <v>1120876759216</v>
      </c>
      <c r="J6" s="2">
        <f>IFERROR(INDEX(J51:J500,MATCH($C$6,$C$51:$C$500,0)),"")</f>
        <v>1069146262729</v>
      </c>
      <c r="K6" s="2">
        <f>IFERROR(INDEX(K51:K500,MATCH($C$6,$C$51:$C$500,0)),"")</f>
        <v>752361056533</v>
      </c>
      <c r="L6" s="2">
        <f>IFERROR(INDEX(L51:L500,MATCH($C$6,$C$51:$C$500,0)),"")</f>
        <v>373908617675</v>
      </c>
      <c r="M6" s="2">
        <f>IFERROR(INDEX(M51:M500,MATCH($C$6,$C$51:$C$500,0)),"")</f>
        <v>360681290107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8.89</v>
      </c>
      <c r="E7" s="3">
        <f>IFERROR(INDEX(E51:E500,MATCH($C$7,$C$51:$C$500,0))/1000000000,"")</f>
        <v>8.89</v>
      </c>
      <c r="H7" s="3">
        <f>IFERROR(INDEX(D7:G7,COUNT(D7:G7)),"")</f>
        <v>8.89</v>
      </c>
      <c r="I7" s="3">
        <f>IFERROR(INDEX(I51:I500,MATCH($C$7,$C$51:$C$500,0))/1000000000,"")</f>
        <v>8.89</v>
      </c>
      <c r="J7" s="3">
        <f>IFERROR(INDEX(J51:J500,MATCH($C$7,$C$51:$C$500,0))/1000000000,"")</f>
        <v>8.89</v>
      </c>
      <c r="K7" s="3">
        <f>IFERROR(INDEX(K51:K500,MATCH($C$7,$C$51:$C$500,0))/1000000000,"")</f>
        <v>7.45</v>
      </c>
      <c r="L7" s="3">
        <f>IFERROR(INDEX(L51:L500,MATCH($C$7,$C$51:$C$500,0))/1000000000,"")</f>
        <v>7.45</v>
      </c>
      <c r="M7" s="3">
        <f>IFERROR(INDEX(M51:M500,MATCH($C$7,$C$51:$C$500,0))/1000000000,"")</f>
        <v>7.45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135000000000</v>
      </c>
      <c r="E8" s="2">
        <f>IFERROR(INDEX(E51:E500,MATCH("Free cash flow (Quarter)",$C$51:$C$500,0)),"")</f>
        <v>45000000000</v>
      </c>
      <c r="H8" s="2">
        <f>IFERROR(INDEX(D8:G8,COUNT(D8:G8)),"")</f>
        <v>45000000000</v>
      </c>
      <c r="I8" s="2">
        <f>IFERROR(INDEX(I51:I500,MATCH($C$8,$C$51:$C$500,0)),"")</f>
        <v>-28000000000</v>
      </c>
      <c r="J8" s="2">
        <f>IFERROR(INDEX(J51:J500,MATCH($C$8,$C$51:$C$500,0)),"")</f>
        <v>-301000000000</v>
      </c>
      <c r="K8" s="2">
        <f>IFERROR(INDEX(K51:K500,MATCH($C$8,$C$51:$C$500,0)),"")</f>
        <v>112000000000</v>
      </c>
      <c r="L8" s="2">
        <f>IFERROR(INDEX(L51:L500,MATCH($C$8,$C$51:$C$500,0)),"")</f>
        <v>89000000000</v>
      </c>
      <c r="M8" s="2">
        <f>IFERROR(INDEX(M51:M500,MATCH($C$8,$C$51:$C$500,0)),"")</f>
        <v>-121000000000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15.13</v>
      </c>
      <c r="E9" s="3">
        <f>IFERROR(INDEX(E51:E500,MATCH("Free cash flow per share (Quarter)",$C$51:$C$500,0)),"")</f>
        <v>5.0599999999999996</v>
      </c>
      <c r="H9" s="3">
        <f>IFERROR(INDEX(D9:G9,COUNT(D9:G9)),"")</f>
        <v>5.0599999999999996</v>
      </c>
      <c r="I9" s="3">
        <f>IFERROR(INDEX(I51:I500,MATCH($C$9,$C$51:$C$500,0)),"")</f>
        <v>-3.13</v>
      </c>
      <c r="J9" s="3">
        <f>IFERROR(INDEX(J51:J500,MATCH($C$9,$C$51:$C$500,0)),"")</f>
        <v>-33.89</v>
      </c>
      <c r="K9" s="3">
        <f>IFERROR(INDEX(K51:K500,MATCH($C$9,$C$51:$C$500,0)),"")</f>
        <v>15</v>
      </c>
      <c r="L9" s="3">
        <f>IFERROR(INDEX(L51:L500,MATCH($C$9,$C$51:$C$500,0)),"")</f>
        <v>11.97</v>
      </c>
      <c r="M9" s="3">
        <f>IFERROR(INDEX(M51:M500,MATCH($C$9,$C$51:$C$500,0)),"")</f>
        <v>-16.29</v>
      </c>
    </row>
    <row r="10" spans="1:13" ht="15.5" x14ac:dyDescent="0.35">
      <c r="C10" t="s">
        <v>18</v>
      </c>
      <c r="D10" s="3">
        <f ca="1">IFERROR(IF(D9=0,"",D2/D9),"")</f>
        <v>8.7243886318572361</v>
      </c>
      <c r="E10" s="3">
        <f ca="1">IFERROR(IF(E9=0,"",E2/E9),"")</f>
        <v>27.470355731225297</v>
      </c>
      <c r="I10" s="3">
        <f ca="1">IFERROR(IF(I9=0,"",I2/I9),"")</f>
        <v>-51.118210862619812</v>
      </c>
      <c r="J10" s="3">
        <f ca="1">IFERROR(IF(J9=0,"",J2/J9),"")</f>
        <v>-7.1997639421658306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162205830991</v>
      </c>
      <c r="E11" s="2">
        <f>IFERROR(INDEX(E51:E500,MATCH($C$11,$C$51:$C$500,0)),"")</f>
        <v>66901475016</v>
      </c>
      <c r="H11" s="2">
        <f>IFERROR(INDEX(D11:G11,COUNT(D11:G11)),"")</f>
        <v>66901475016</v>
      </c>
      <c r="I11" s="2">
        <f>IFERROR(INDEX(I51:I500,MATCH($C$11,$C$51:$C$500,0)),"")</f>
        <v>66688719790</v>
      </c>
      <c r="J11" s="2">
        <f>IFERROR(INDEX(J51:J500,MATCH($C$11,$C$51:$C$500,0)),"")</f>
        <v>41420802140</v>
      </c>
      <c r="K11" s="2">
        <f>IFERROR(INDEX(K51:K500,MATCH($C$11,$C$51:$C$500,0)),"")</f>
        <v>195244041834</v>
      </c>
      <c r="L11" s="2">
        <f>IFERROR(INDEX(L51:L500,MATCH($C$11,$C$51:$C$500,0)),"")</f>
        <v>20644087677</v>
      </c>
      <c r="M11" s="2">
        <f>IFERROR(INDEX(M51:M500,MATCH($C$11,$C$51:$C$500,0)),"")</f>
        <v>15227514016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343000000000</v>
      </c>
      <c r="E12" s="2">
        <f>IFERROR(INDEX(E51:E500,MATCH("Net Debt (Quarter)",$C$51:$C$500,0)),"")</f>
        <v>469000000000</v>
      </c>
      <c r="H12" s="2">
        <f>IFERROR(INDEX(D12:G12,COUNT(D12:G12)),"")</f>
        <v>469000000000</v>
      </c>
      <c r="I12" s="2">
        <f>IFERROR(INDEX(I51:I500,MATCH($C$12,$C$51:$C$500,0)),"")</f>
        <v>503000000000</v>
      </c>
      <c r="J12" s="2">
        <f>IFERROR(INDEX(J51:J500,MATCH($C$12,$C$51:$C$500,0)),"")</f>
        <v>411000000000</v>
      </c>
      <c r="K12" s="2">
        <f>IFERROR(INDEX(K51:K500,MATCH($C$12,$C$51:$C$500,0)),"")</f>
        <v>263000000000</v>
      </c>
      <c r="L12" s="2">
        <f>IFERROR(INDEX(L51:L500,MATCH($C$12,$C$51:$C$500,0)),"")</f>
        <v>402000000000</v>
      </c>
      <c r="M12" s="2">
        <f>IFERROR(INDEX(M51:M500,MATCH($C$12,$C$51:$C$500,0)),"")</f>
        <v>341000000000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505000000000</v>
      </c>
      <c r="E13" s="2">
        <f>IFERROR(INDEX(E51:E500,MATCH("Total Debt (Quarter)",$C$51:$C$500,0)),"")</f>
        <v>536000000000</v>
      </c>
      <c r="H13" s="2">
        <f>IFERROR(INDEX(D13:G13,COUNT(D13:G13)),"")</f>
        <v>536000000000</v>
      </c>
      <c r="I13" s="2">
        <f>IFERROR(INDEX(I51:I500,MATCH($C$13,$C$51:$C$500,0)),"")</f>
        <v>570000000000</v>
      </c>
      <c r="J13" s="2">
        <f>IFERROR(INDEX(J51:J500,MATCH($C$13,$C$51:$C$500,0)),"")</f>
        <v>452000000000</v>
      </c>
      <c r="K13" s="2">
        <f>IFERROR(INDEX(K51:K500,MATCH($C$13,$C$51:$C$500,0)),"")</f>
        <v>458000000000</v>
      </c>
      <c r="L13" s="2">
        <f>IFERROR(INDEX(L51:L500,MATCH($C$13,$C$51:$C$500,0)),"")</f>
        <v>423000000000</v>
      </c>
      <c r="M13" s="2">
        <f>IFERROR(INDEX(M51:M500,MATCH($C$13,$C$51:$C$500,0)),"")</f>
        <v>357000000000</v>
      </c>
    </row>
    <row r="14" spans="1:13" ht="15.5" x14ac:dyDescent="0.35">
      <c r="C14" t="s">
        <v>27</v>
      </c>
      <c r="D14" s="2">
        <f>IFERROR(INDEX(D51:D500,MATCH($C$14,$C$51:$C$500,0)),"")</f>
        <v>-10192336963</v>
      </c>
      <c r="E14" s="2">
        <f>IFERROR(INDEX(E51:E500,MATCH($C$14,$C$51:$C$500,0)),"")</f>
        <v>-9671606691</v>
      </c>
      <c r="H14" s="2">
        <f>IFERROR(SUM(D14:G14)*(4/MAX(1,COUNT(D14:G14))),"")</f>
        <v>-39727887308</v>
      </c>
      <c r="I14" s="2">
        <f>IFERROR(INDEX(I51:I500,MATCH($C$14,$C$51:$C$500,0)),"")</f>
        <v>-41845148094</v>
      </c>
      <c r="J14" s="2">
        <f>IFERROR(INDEX(J51:J500,MATCH($C$14,$C$51:$C$500,0)),"")</f>
        <v>-31934950874</v>
      </c>
      <c r="K14" s="2">
        <f>IFERROR(INDEX(K51:K500,MATCH($C$14,$C$51:$C$500,0)),"")</f>
        <v>-35969099295</v>
      </c>
      <c r="L14" s="2">
        <f>IFERROR(INDEX(L51:L500,MATCH($C$14,$C$51:$C$500,0)),"")</f>
        <v>-32833724510</v>
      </c>
      <c r="M14" s="2">
        <f>IFERROR(INDEX(M51:M500,MATCH($C$14,$C$51:$C$500,0)),"")</f>
        <v>-17500623289</v>
      </c>
    </row>
    <row r="15" spans="1:13" ht="15.5" x14ac:dyDescent="0.35">
      <c r="C15" t="s">
        <v>28</v>
      </c>
      <c r="D15" s="2">
        <f>IFERROR(INDEX(D51:D500,MATCH($C$15,$C$51:$C$500,0)),"")</f>
        <v>-27762879363</v>
      </c>
      <c r="E15" s="2">
        <f>IFERROR(INDEX(E51:E500,MATCH($C$15,$C$51:$C$500,0)),"")</f>
        <v>-12546588358</v>
      </c>
      <c r="H15" s="2">
        <f>IFERROR(SUM(D15:G15)*(4/MAX(1,COUNT(D15:G15))),"")</f>
        <v>-80618935442</v>
      </c>
      <c r="I15" s="2">
        <f>IFERROR(INDEX(I51:I500,MATCH($C$15,$C$51:$C$500,0)),"")</f>
        <v>-23152229415</v>
      </c>
      <c r="J15" s="2">
        <f>IFERROR(INDEX(J51:J500,MATCH($C$15,$C$51:$C$500,0)),"")</f>
        <v>-42392915896</v>
      </c>
      <c r="K15" s="2">
        <f>IFERROR(INDEX(K51:K500,MATCH($C$15,$C$51:$C$500,0)),"")</f>
        <v>-41626399614</v>
      </c>
      <c r="L15" s="2">
        <f>IFERROR(INDEX(L51:L500,MATCH($C$15,$C$51:$C$500,0)),"")</f>
        <v>-2648405652</v>
      </c>
      <c r="M15" s="2">
        <f>IFERROR(INDEX(M51:M500,MATCH($C$15,$C$51:$C$500,0)),"")</f>
        <v>-6990153640</v>
      </c>
    </row>
    <row r="16" spans="1:13" ht="15.5" x14ac:dyDescent="0.35">
      <c r="C16" t="s">
        <v>29</v>
      </c>
      <c r="D16" s="2">
        <f>IFERROR(INDEX(D51:D500,MATCH($C$16,$C$51:$C$500,0)),"")</f>
        <v>128005565443</v>
      </c>
      <c r="E16" s="2">
        <f>IFERROR(INDEX(E51:E500,MATCH($C$16,$C$51:$C$500,0)),"")</f>
        <v>59477861551</v>
      </c>
      <c r="H16" s="2">
        <f>IFERROR(SUM(D16:G16)*(4/MAX(1,COUNT(D16:G16))),"")</f>
        <v>374966853988</v>
      </c>
      <c r="I16" s="2">
        <f>IFERROR(INDEX(I51:I500,MATCH($C$16,$C$51:$C$500,0)),"")</f>
        <v>107257698559</v>
      </c>
      <c r="J16" s="2">
        <f>IFERROR(INDEX(J51:J500,MATCH($C$16,$C$51:$C$500,0)),"")</f>
        <v>203284746056</v>
      </c>
      <c r="K16" s="2">
        <f>IFERROR(INDEX(K51:K500,MATCH($C$16,$C$51:$C$500,0)),"")</f>
        <v>192578302020</v>
      </c>
      <c r="L16" s="2">
        <f>IFERROR(INDEX(L51:L500,MATCH($C$16,$C$51:$C$500,0)),"")</f>
        <v>68737936276</v>
      </c>
      <c r="M16" s="2">
        <f>IFERROR(INDEX(M51:M500,MATCH($C$16,$C$51:$C$500,0)),"")</f>
        <v>85318049199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1173480000000</v>
      </c>
      <c r="E20" s="2">
        <f ca="1">IFERROR(E21*E2,"")</f>
        <v>1235710000000</v>
      </c>
      <c r="H20" s="2">
        <f t="shared" ref="H20:M20" ca="1" si="0">IFERROR(H21*H2,"")</f>
        <v>1235710000000</v>
      </c>
      <c r="I20" s="2">
        <f t="shared" ca="1" si="0"/>
        <v>1422400000000</v>
      </c>
      <c r="J20" s="2">
        <f t="shared" ca="1" si="0"/>
        <v>2169160000000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8890000000</v>
      </c>
      <c r="E21" s="2">
        <f>IFERROR(INDEX(E51:E500,MATCH($C$7,$C$51:$C$500,0)),"")</f>
        <v>8890000000</v>
      </c>
      <c r="H21" s="2">
        <f>IFERROR(INDEX(D21:G21,COUNT(D21:G21)),"")</f>
        <v>8890000000</v>
      </c>
      <c r="I21" s="2">
        <f>IFERROR(INDEX(I51:I500,MATCH($C$7,$C$51:$C$500,0)),"")</f>
        <v>8890000000</v>
      </c>
      <c r="J21" s="2">
        <f>IFERROR(INDEX(J51:J500,MATCH($C$7,$C$51:$C$500,0)),"")</f>
        <v>8890000000</v>
      </c>
      <c r="K21" s="2">
        <f>IFERROR(INDEX(K51:K500,MATCH($C$7,$C$51:$C$500,0)),"")</f>
        <v>7450000000</v>
      </c>
      <c r="L21" s="2">
        <f>IFERROR(INDEX(L51:L500,MATCH($C$7,$C$51:$C$500,0)),"")</f>
        <v>7450000000</v>
      </c>
      <c r="M21" s="2">
        <f>IFERROR(INDEX(M51:M500,MATCH($C$7,$C$51:$C$500,0)),"")</f>
        <v>7450000000</v>
      </c>
    </row>
    <row r="23" spans="1:13" ht="15.5" x14ac:dyDescent="0.35">
      <c r="B23" t="s">
        <v>41</v>
      </c>
      <c r="C23" t="s">
        <v>42</v>
      </c>
      <c r="D23" s="3">
        <f>IFERROR(D5/D6*100,"")</f>
        <v>8.0021418522582568</v>
      </c>
      <c r="E23" s="3">
        <f>IFERROR(E5/E6*100,"")</f>
        <v>4.0078335471834023</v>
      </c>
      <c r="H23" s="3">
        <f t="shared" ref="H23:M23" si="1">IFERROR(H5/H6*100,"")</f>
        <v>25.162358636314579</v>
      </c>
      <c r="I23" s="3">
        <f t="shared" si="1"/>
        <v>7.4582949670999543</v>
      </c>
      <c r="J23" s="3">
        <f t="shared" si="1"/>
        <v>10.393306843851903</v>
      </c>
      <c r="K23" s="3">
        <f t="shared" si="1"/>
        <v>37.486523338097506</v>
      </c>
      <c r="L23" s="3">
        <f t="shared" si="1"/>
        <v>17.562973287788637</v>
      </c>
      <c r="M23" s="3">
        <f t="shared" si="1"/>
        <v>21.677886080479709</v>
      </c>
    </row>
    <row r="24" spans="1:13" ht="15.5" x14ac:dyDescent="0.35">
      <c r="C24" t="s">
        <v>43</v>
      </c>
      <c r="D24" s="4">
        <f>IFERROR(_xlfn.RRI(5,I23,D23),"")</f>
        <v>1.4176021366441471E-2</v>
      </c>
      <c r="E24" s="4">
        <f>IFERROR(_xlfn.RRI(5,J23,E23),"")</f>
        <v>-0.17352221352171282</v>
      </c>
      <c r="H24" s="4">
        <f t="shared" ref="H24:M24" si="2">IFERROR(_xlfn.RRI(5,M23,H23),"")</f>
        <v>3.0260106890967586E-2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9.44</v>
      </c>
      <c r="J25" s="3">
        <f>IFERROR(INDEX(J51:J500,MATCH($C$25,$C$51:$C$500,0)),"")</f>
        <v>18.03</v>
      </c>
      <c r="K25" s="3">
        <f>IFERROR(INDEX(K51:K500,MATCH($C$25,$C$51:$C$500,0)),"")</f>
        <v>19.79</v>
      </c>
      <c r="L25" s="3">
        <f>IFERROR(INDEX(L51:L500,MATCH($C$25,$C$51:$C$500,0)),"")</f>
        <v>8.81</v>
      </c>
      <c r="M25" s="3">
        <f>IFERROR(INDEX(M51:M500,MATCH($C$25,$C$51:$C$500,0)),"")</f>
        <v>10.49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57.776045145444321</v>
      </c>
      <c r="E27" s="3">
        <f>IFERROR(E4/E21,"")</f>
        <v>37.610776810236217</v>
      </c>
      <c r="H27" s="3">
        <f t="shared" ref="H27:M27" si="4">IFERROR(H4/H21,"")</f>
        <v>190.77364391136109</v>
      </c>
      <c r="I27" s="3">
        <f t="shared" si="4"/>
        <v>169.10591215534308</v>
      </c>
      <c r="J27" s="3">
        <f t="shared" si="4"/>
        <v>164.55752746074242</v>
      </c>
      <c r="K27" s="3">
        <f t="shared" si="4"/>
        <v>182.97095180335572</v>
      </c>
      <c r="L27" s="3">
        <f t="shared" si="4"/>
        <v>149.72604123369126</v>
      </c>
      <c r="M27" s="3">
        <f t="shared" si="4"/>
        <v>96.602744963355704</v>
      </c>
    </row>
    <row r="28" spans="1:13" ht="15.5" x14ac:dyDescent="0.35">
      <c r="C28" t="s">
        <v>48</v>
      </c>
      <c r="D28" s="4">
        <f>IFERROR(_xlfn.RRI(5,I27,D27),"")</f>
        <v>-0.19328932513526897</v>
      </c>
      <c r="E28" s="4">
        <f>IFERROR(_xlfn.RRI(5,J27,E27),"")</f>
        <v>-0.25561277712711972</v>
      </c>
      <c r="H28" s="4">
        <f t="shared" ref="H28:M28" si="5">IFERROR(_xlfn.RRI(5,M27,H27),"")</f>
        <v>0.14579198934835391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-0.47642817526344988</v>
      </c>
      <c r="J29" s="4">
        <f t="shared" si="6"/>
        <v>-8.8933804951995862E-2</v>
      </c>
      <c r="K29" s="4">
        <f t="shared" si="6"/>
        <v>1.2463110102156638</v>
      </c>
      <c r="L29" s="4">
        <f t="shared" si="6"/>
        <v>-0.16015252621544324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0.12813113083896044</v>
      </c>
      <c r="I30" s="4">
        <f t="shared" si="7"/>
        <v>2.7640088939023099E-2</v>
      </c>
      <c r="J30" s="4">
        <f t="shared" si="7"/>
        <v>-0.10063577940176399</v>
      </c>
      <c r="K30" s="4">
        <f t="shared" si="7"/>
        <v>0.2220382659939299</v>
      </c>
      <c r="L30" s="4">
        <f t="shared" si="7"/>
        <v>0.5499149769552284</v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140.66999999999999</v>
      </c>
      <c r="E32" s="3">
        <f>IFERROR(INDEX(E51:E500,MATCH($A$32,$C$51:$C$500,0)),"")</f>
        <v>131.30000000000001</v>
      </c>
      <c r="H32" s="3">
        <f>IFERROR(INDEX(D32:G32,COUNT(D32:G32)),"")</f>
        <v>131.30000000000001</v>
      </c>
      <c r="I32" s="3">
        <f>IFERROR(INDEX(I51:I500,MATCH($C$32,$C$51:$C$500,0)),"")</f>
        <v>126.03</v>
      </c>
      <c r="J32" s="3">
        <f>IFERROR(INDEX(J51:J500,MATCH($C$32,$C$51:$C$500,0)),"")</f>
        <v>120.23</v>
      </c>
      <c r="K32" s="3">
        <f>IFERROR(INDEX(K51:K500,MATCH($C$32,$C$51:$C$500,0)),"")</f>
        <v>100.12</v>
      </c>
      <c r="L32" s="3">
        <f>IFERROR(INDEX(L51:L500,MATCH($C$32,$C$51:$C$500,0)),"")</f>
        <v>49.74</v>
      </c>
      <c r="M32" s="3">
        <f>IFERROR(INDEX(M51:M500,MATCH($C$32,$C$51:$C$500,0)),"")</f>
        <v>47.65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0.99</v>
      </c>
      <c r="E33" s="3">
        <f>IFERROR(INDEX(E51:E500,MATCH($A$33,$C$51:$C$500,0)),"")</f>
        <v>1.17</v>
      </c>
      <c r="H33" s="3">
        <f>IFERROR(INDEX(D33:G33,COUNT(D33:G33)),"")</f>
        <v>1.17</v>
      </c>
      <c r="I33" s="3">
        <f>IFERROR(INDEX(I51:I500,MATCH($C$33,$C$51:$C$500,0)),"")</f>
        <v>1.27</v>
      </c>
      <c r="J33" s="3">
        <f>IFERROR(INDEX(J51:J500,MATCH($C$33,$C$51:$C$500,0)),"")</f>
        <v>2.0299999999999998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12.33</v>
      </c>
      <c r="E34" s="3">
        <f>IFERROR(INDEX(E51:E500,MATCH($A$34,$C$51:$C$500,0)),"")</f>
        <v>29.22</v>
      </c>
      <c r="H34" s="3">
        <f>IFERROR(INDEX(D34:G34,COUNT(D34:G34)),"")</f>
        <v>29.22</v>
      </c>
      <c r="I34" s="3">
        <f>IFERROR(INDEX(I51:I500,MATCH($C$34,$C$51:$C$500,0)),"")</f>
        <v>16.95</v>
      </c>
      <c r="J34" s="3">
        <f>IFERROR(INDEX(J51:J500,MATCH($C$34,$C$51:$C$500,0)),"")</f>
        <v>13.53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2.41</v>
      </c>
      <c r="E35" s="3">
        <f>IFERROR(INDEX(E51:E500,MATCH($A$35,$C$51:$C$500,0)),"")</f>
        <v>4.09</v>
      </c>
      <c r="H35" s="3">
        <f>IFERROR(INDEX(D35:G35,COUNT(D35:G35)),"")</f>
        <v>4.09</v>
      </c>
      <c r="I35" s="3">
        <f>IFERROR(INDEX(I51:I500,MATCH($C$35,$C$51:$C$500,0)),"")</f>
        <v>0.95</v>
      </c>
      <c r="J35" s="3">
        <f>IFERROR(INDEX(J51:J500,MATCH($C$35,$C$51:$C$500,0)),"")</f>
        <v>1.48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513629041343</v>
      </c>
      <c r="E51" s="5">
        <v>334359805843</v>
      </c>
      <c r="F51" s="5">
        <v>430193370576</v>
      </c>
      <c r="G51" s="5">
        <v>436999235306</v>
      </c>
      <c r="I51" s="5">
        <v>1503351559061</v>
      </c>
      <c r="J51" s="5">
        <v>1462916419126</v>
      </c>
      <c r="K51" s="5">
        <v>1363133590935</v>
      </c>
      <c r="L51" s="5">
        <v>1115459007191</v>
      </c>
      <c r="M51" s="5">
        <v>719690449977</v>
      </c>
    </row>
    <row r="52" spans="2:13" ht="15.5" x14ac:dyDescent="0.35">
      <c r="C52" t="s">
        <v>72</v>
      </c>
      <c r="D52" s="5">
        <v>-311833582543</v>
      </c>
      <c r="E52" s="5">
        <v>-215604454874</v>
      </c>
      <c r="F52" s="5">
        <v>-302303530114</v>
      </c>
      <c r="G52" s="5">
        <v>-311815821318</v>
      </c>
      <c r="I52" s="5">
        <v>-1114410635042</v>
      </c>
      <c r="J52" s="5">
        <v>-993754312773</v>
      </c>
      <c r="K52" s="5">
        <v>-942257381129</v>
      </c>
      <c r="L52" s="5">
        <v>-842352639068</v>
      </c>
      <c r="M52" s="5">
        <v>-507442388203</v>
      </c>
    </row>
    <row r="53" spans="2:13" ht="15.5" x14ac:dyDescent="0.35">
      <c r="C53" t="s">
        <v>73</v>
      </c>
      <c r="D53" s="5">
        <v>201795458800</v>
      </c>
      <c r="E53" s="5">
        <v>118755350969</v>
      </c>
      <c r="F53" s="5">
        <v>127889840462</v>
      </c>
      <c r="G53" s="5">
        <v>125183413988</v>
      </c>
      <c r="I53" s="5">
        <v>388940924019</v>
      </c>
      <c r="J53" s="5">
        <v>469162106353</v>
      </c>
      <c r="K53" s="5">
        <v>420876209806</v>
      </c>
      <c r="L53" s="5">
        <v>273106368123</v>
      </c>
      <c r="M53" s="5">
        <v>212248061774</v>
      </c>
    </row>
    <row r="54" spans="2:13" ht="15.5" x14ac:dyDescent="0.35">
      <c r="C54" t="s">
        <v>74</v>
      </c>
      <c r="D54" s="5">
        <v>-65465275916</v>
      </c>
      <c r="E54" s="5">
        <v>-51236729133</v>
      </c>
      <c r="F54" s="5">
        <v>-68443972560</v>
      </c>
      <c r="G54" s="5">
        <v>-69669438085</v>
      </c>
      <c r="I54" s="5">
        <v>-254554651767</v>
      </c>
      <c r="J54" s="5">
        <v>-250075547641</v>
      </c>
      <c r="K54" s="5">
        <v>-198973551491</v>
      </c>
      <c r="L54" s="5">
        <v>-175510894503</v>
      </c>
      <c r="M54" s="5">
        <v>-114455311956</v>
      </c>
    </row>
    <row r="55" spans="2:13" ht="15.5" x14ac:dyDescent="0.35">
      <c r="C55" t="s">
        <v>75</v>
      </c>
      <c r="D55" s="5">
        <v>-59640499769</v>
      </c>
      <c r="E55" s="5">
        <v>-46590595775</v>
      </c>
      <c r="F55" s="5">
        <v>-61110871819</v>
      </c>
      <c r="G55" s="5">
        <v>-63109220078</v>
      </c>
      <c r="I55" s="5">
        <v>-229950532769</v>
      </c>
      <c r="J55" s="5">
        <v>-223426002706</v>
      </c>
      <c r="K55" s="5">
        <v>-180435100273</v>
      </c>
      <c r="L55" s="5">
        <v>-156833303639</v>
      </c>
      <c r="M55" s="5">
        <v>-99666809015</v>
      </c>
    </row>
    <row r="56" spans="2:13" ht="15.5" x14ac:dyDescent="0.35">
      <c r="C56" t="s">
        <v>76</v>
      </c>
      <c r="D56" s="5">
        <v>-5824776147</v>
      </c>
      <c r="E56" s="5">
        <v>-4646133358</v>
      </c>
      <c r="F56" s="5">
        <v>-7333100741</v>
      </c>
      <c r="G56" s="5">
        <v>-6560218007</v>
      </c>
      <c r="I56" s="5">
        <v>-24604118998</v>
      </c>
      <c r="J56" s="5">
        <v>-26649544935</v>
      </c>
      <c r="K56" s="5">
        <v>-18538451218</v>
      </c>
      <c r="L56" s="5">
        <v>-18677590864</v>
      </c>
      <c r="M56" s="5">
        <v>-14788502941</v>
      </c>
    </row>
    <row r="57" spans="2:13" ht="15.5" x14ac:dyDescent="0.35">
      <c r="C57" t="s">
        <v>79</v>
      </c>
      <c r="D57" s="5">
        <v>3498565928</v>
      </c>
      <c r="F57" s="5">
        <v>3806437764</v>
      </c>
      <c r="G57" s="5">
        <v>4063815640</v>
      </c>
      <c r="I57" s="5">
        <v>14716574401</v>
      </c>
      <c r="J57" s="5">
        <v>16133138218</v>
      </c>
      <c r="K57" s="5">
        <v>6644743000</v>
      </c>
      <c r="L57" s="5">
        <v>3976187166</v>
      </c>
      <c r="M57" s="5">
        <v>5025922670</v>
      </c>
    </row>
    <row r="58" spans="2:13" ht="15.5" x14ac:dyDescent="0.35">
      <c r="C58" t="s">
        <v>77</v>
      </c>
      <c r="D58" s="5">
        <v>136330182884</v>
      </c>
      <c r="E58" s="5">
        <v>67518621836</v>
      </c>
      <c r="F58" s="5">
        <v>59445867902</v>
      </c>
      <c r="G58" s="5">
        <v>55513975903</v>
      </c>
      <c r="I58" s="5">
        <v>134386272252</v>
      </c>
      <c r="J58" s="5">
        <v>219086558712</v>
      </c>
      <c r="K58" s="5">
        <v>221902658315</v>
      </c>
      <c r="L58" s="5">
        <v>97595473620</v>
      </c>
      <c r="M58" s="5">
        <v>97792749818</v>
      </c>
    </row>
    <row r="59" spans="2:13" ht="15.5" x14ac:dyDescent="0.35">
      <c r="C59" t="s">
        <v>78</v>
      </c>
      <c r="D59" s="5">
        <v>-6693771035</v>
      </c>
      <c r="E59" s="5">
        <v>-9671606691</v>
      </c>
      <c r="F59" s="5">
        <v>-9218849051</v>
      </c>
      <c r="G59" s="5">
        <v>-8132765146</v>
      </c>
      <c r="I59" s="5">
        <v>-27128573693</v>
      </c>
      <c r="J59" s="5">
        <v>-15801812656</v>
      </c>
      <c r="K59" s="5">
        <v>-29324356295</v>
      </c>
      <c r="L59" s="5">
        <v>-28857537344</v>
      </c>
      <c r="M59" s="5">
        <v>-12474700619</v>
      </c>
    </row>
    <row r="60" spans="2:13" ht="15.5" x14ac:dyDescent="0.35">
      <c r="C60" t="s">
        <v>27</v>
      </c>
      <c r="D60" s="5">
        <v>-10192336963</v>
      </c>
      <c r="E60" s="5">
        <v>-9671606691</v>
      </c>
      <c r="F60" s="5">
        <v>-13025286815</v>
      </c>
      <c r="G60" s="5">
        <v>-12196580786</v>
      </c>
      <c r="I60" s="5">
        <v>-41845148094</v>
      </c>
      <c r="J60" s="5">
        <v>-31934950874</v>
      </c>
      <c r="K60" s="5">
        <v>-35969099295</v>
      </c>
      <c r="L60" s="5">
        <v>-32833724510</v>
      </c>
      <c r="M60" s="5">
        <v>-17500623289</v>
      </c>
    </row>
    <row r="61" spans="2:13" ht="15.5" x14ac:dyDescent="0.35">
      <c r="C61" t="s">
        <v>80</v>
      </c>
      <c r="D61" s="5">
        <v>-6693771035</v>
      </c>
      <c r="E61" s="5">
        <v>-9671606691</v>
      </c>
      <c r="F61" s="5">
        <v>-9218849051</v>
      </c>
      <c r="G61" s="5">
        <v>-8132765146</v>
      </c>
      <c r="I61" s="5">
        <v>-27128573693</v>
      </c>
      <c r="J61" s="5">
        <v>-15801812656</v>
      </c>
      <c r="K61" s="5">
        <v>-29324356295</v>
      </c>
      <c r="L61" s="5">
        <v>-28857537344</v>
      </c>
      <c r="M61" s="5">
        <v>-12474700619</v>
      </c>
    </row>
    <row r="62" spans="2:13" ht="15.5" x14ac:dyDescent="0.35">
      <c r="C62" t="s">
        <v>29</v>
      </c>
      <c r="D62" s="5">
        <v>128005565443</v>
      </c>
      <c r="E62" s="5">
        <v>59477861551</v>
      </c>
      <c r="F62" s="5">
        <v>50227018851</v>
      </c>
      <c r="G62" s="5">
        <v>47381210757</v>
      </c>
      <c r="I62" s="5">
        <v>107257698559</v>
      </c>
      <c r="J62" s="5">
        <v>203284746056</v>
      </c>
      <c r="K62" s="5">
        <v>192578302020</v>
      </c>
      <c r="L62" s="5">
        <v>68737936276</v>
      </c>
      <c r="M62" s="5">
        <v>85318049199</v>
      </c>
    </row>
    <row r="63" spans="2:13" ht="15.5" x14ac:dyDescent="0.35">
      <c r="C63" t="s">
        <v>28</v>
      </c>
      <c r="D63" s="5">
        <v>-27762879363</v>
      </c>
      <c r="E63" s="5">
        <v>-12546588358</v>
      </c>
      <c r="F63" s="5">
        <v>-14929067217</v>
      </c>
      <c r="G63" s="5">
        <v>-6702216158</v>
      </c>
      <c r="I63" s="5">
        <v>-23152229415</v>
      </c>
      <c r="J63" s="5">
        <v>-42392915896</v>
      </c>
      <c r="K63" s="5">
        <v>-41626399614</v>
      </c>
      <c r="L63" s="5">
        <v>-2648405652</v>
      </c>
      <c r="M63" s="5">
        <v>-6990153640</v>
      </c>
    </row>
    <row r="64" spans="2:13" ht="15.5" x14ac:dyDescent="0.35">
      <c r="C64" t="s">
        <v>81</v>
      </c>
      <c r="D64" s="5">
        <v>-27205637446</v>
      </c>
      <c r="E64" s="5">
        <v>-11976762733</v>
      </c>
      <c r="F64" s="5">
        <v>-9176379329</v>
      </c>
      <c r="G64" s="5">
        <v>-6511865919</v>
      </c>
      <c r="I64" s="5">
        <v>-16577507364</v>
      </c>
      <c r="J64" s="5">
        <v>-40531887440</v>
      </c>
      <c r="K64" s="5">
        <v>-40018471240</v>
      </c>
      <c r="L64" s="5">
        <v>-1427751160</v>
      </c>
      <c r="M64" s="5">
        <v>-7675195905</v>
      </c>
    </row>
    <row r="65" spans="2:13" ht="15.5" x14ac:dyDescent="0.35">
      <c r="C65" t="s">
        <v>82</v>
      </c>
      <c r="D65" s="5">
        <v>-557241917</v>
      </c>
      <c r="E65" s="5">
        <v>-569825625</v>
      </c>
      <c r="F65" s="5">
        <v>-5752687888</v>
      </c>
      <c r="G65" s="5">
        <v>-190350239</v>
      </c>
      <c r="I65" s="5">
        <v>-6574722051</v>
      </c>
      <c r="J65" s="5">
        <v>-1861028456</v>
      </c>
      <c r="K65" s="5">
        <v>-1607928374</v>
      </c>
      <c r="L65" s="5">
        <v>-1220654492</v>
      </c>
      <c r="M65" s="5">
        <v>685042265</v>
      </c>
    </row>
    <row r="66" spans="2:13" ht="15.5" x14ac:dyDescent="0.35">
      <c r="C66" t="s">
        <v>84</v>
      </c>
      <c r="D66" s="5">
        <v>-27762879363</v>
      </c>
      <c r="E66" s="5">
        <v>-12546588358</v>
      </c>
      <c r="F66" s="5">
        <v>-14929067217</v>
      </c>
      <c r="G66" s="5">
        <v>-6702216158</v>
      </c>
      <c r="I66" s="5">
        <v>-23152229415</v>
      </c>
      <c r="J66" s="5">
        <v>-42392915896</v>
      </c>
      <c r="K66" s="5">
        <v>-41626399614</v>
      </c>
      <c r="L66" s="5">
        <v>-2648405652</v>
      </c>
      <c r="M66" s="5">
        <v>-6990153640</v>
      </c>
    </row>
    <row r="67" spans="2:13" ht="15.5" x14ac:dyDescent="0.35">
      <c r="C67" t="s">
        <v>86</v>
      </c>
      <c r="D67" s="5">
        <v>100242686080</v>
      </c>
      <c r="E67" s="5">
        <v>46931273193</v>
      </c>
      <c r="F67" s="5">
        <v>35297951634</v>
      </c>
      <c r="G67" s="5">
        <v>40678994599</v>
      </c>
      <c r="I67" s="5">
        <v>84105469144</v>
      </c>
      <c r="J67" s="5">
        <v>160891830160</v>
      </c>
      <c r="K67" s="5">
        <v>150951902406</v>
      </c>
      <c r="L67" s="5">
        <v>66089530624</v>
      </c>
      <c r="M67" s="5">
        <v>78327895559</v>
      </c>
    </row>
    <row r="68" spans="2:13" ht="15.5" x14ac:dyDescent="0.35">
      <c r="C68" t="s">
        <v>87</v>
      </c>
      <c r="D68" s="5">
        <v>-86632405</v>
      </c>
      <c r="E68" s="5">
        <v>-86632405</v>
      </c>
      <c r="F68" s="5">
        <v>-154332568</v>
      </c>
      <c r="G68" s="5">
        <v>-64065773</v>
      </c>
      <c r="I68" s="5">
        <v>-346529617</v>
      </c>
      <c r="J68" s="5">
        <v>-49183417079</v>
      </c>
      <c r="K68" s="5">
        <v>134665168475</v>
      </c>
      <c r="L68" s="5">
        <v>105635311</v>
      </c>
      <c r="M68" s="5">
        <v>81926197</v>
      </c>
    </row>
    <row r="69" spans="2:13" ht="15.5" x14ac:dyDescent="0.35">
      <c r="C69" t="s">
        <v>89</v>
      </c>
      <c r="D69" s="5">
        <v>100156053675</v>
      </c>
      <c r="E69" s="5">
        <v>46844640788</v>
      </c>
      <c r="F69" s="5">
        <v>35143619066</v>
      </c>
      <c r="G69" s="5">
        <v>40614928826</v>
      </c>
      <c r="I69" s="5">
        <v>83758939527</v>
      </c>
      <c r="J69" s="5">
        <v>111708413081</v>
      </c>
      <c r="K69" s="5">
        <v>285617070881</v>
      </c>
      <c r="L69" s="5">
        <v>66195165935</v>
      </c>
      <c r="M69" s="5">
        <v>78409821756</v>
      </c>
    </row>
    <row r="70" spans="2:13" ht="15.5" x14ac:dyDescent="0.35">
      <c r="C70" t="s">
        <v>90</v>
      </c>
      <c r="D70" s="5">
        <v>100242686080</v>
      </c>
      <c r="E70" s="5">
        <v>46931273193</v>
      </c>
      <c r="F70" s="5">
        <v>35297951634</v>
      </c>
      <c r="G70" s="5">
        <v>40678994599</v>
      </c>
      <c r="I70" s="5">
        <v>84105469144</v>
      </c>
      <c r="J70" s="5">
        <v>160891830160</v>
      </c>
      <c r="K70" s="5">
        <v>150951902406</v>
      </c>
      <c r="L70" s="5">
        <v>66089530624</v>
      </c>
      <c r="M70" s="5">
        <v>78327895559</v>
      </c>
    </row>
    <row r="71" spans="2:13" ht="15.5" x14ac:dyDescent="0.35">
      <c r="C71" t="s">
        <v>8</v>
      </c>
      <c r="D71" s="5">
        <v>100112793264</v>
      </c>
      <c r="E71" s="5">
        <v>46800330007</v>
      </c>
      <c r="F71" s="5">
        <v>35106419514</v>
      </c>
      <c r="G71" s="5">
        <v>40524228262</v>
      </c>
      <c r="I71" s="5">
        <v>83598294920</v>
      </c>
      <c r="J71" s="5">
        <v>111119651695</v>
      </c>
      <c r="K71" s="5">
        <v>282034003044</v>
      </c>
      <c r="L71" s="5">
        <v>65669470643</v>
      </c>
      <c r="M71" s="5">
        <v>78188079183</v>
      </c>
    </row>
    <row r="72" spans="2:13" ht="15.5" x14ac:dyDescent="0.35">
      <c r="C72" t="s">
        <v>203</v>
      </c>
      <c r="D72" s="5">
        <v>43260411</v>
      </c>
      <c r="E72" s="5">
        <v>44310781</v>
      </c>
      <c r="F72" s="5">
        <v>37199552</v>
      </c>
      <c r="G72" s="5">
        <v>90700564</v>
      </c>
      <c r="I72" s="5">
        <v>160644607</v>
      </c>
      <c r="J72" s="5">
        <v>588761386</v>
      </c>
      <c r="K72" s="5">
        <v>3583067837</v>
      </c>
      <c r="L72" s="5">
        <v>525695292</v>
      </c>
      <c r="M72" s="5">
        <v>221742573</v>
      </c>
    </row>
    <row r="73" spans="2:13" ht="15.5" x14ac:dyDescent="0.35">
      <c r="C73" t="s">
        <v>91</v>
      </c>
      <c r="D73" s="5">
        <v>100242686080</v>
      </c>
      <c r="E73" s="5">
        <v>46931273193</v>
      </c>
      <c r="F73" s="5">
        <v>35297951634</v>
      </c>
      <c r="G73" s="5">
        <v>40678994599</v>
      </c>
      <c r="I73" s="5">
        <v>84105469144</v>
      </c>
      <c r="J73" s="5">
        <v>160891830160</v>
      </c>
      <c r="K73" s="5">
        <v>150951902406</v>
      </c>
      <c r="L73" s="5">
        <v>66089530624</v>
      </c>
      <c r="M73" s="5">
        <v>78327895559</v>
      </c>
    </row>
    <row r="74" spans="2:13" ht="15.5" x14ac:dyDescent="0.35">
      <c r="C74" t="s">
        <v>92</v>
      </c>
      <c r="D74" s="5">
        <v>100156053675</v>
      </c>
      <c r="E74" s="5">
        <v>46844640788</v>
      </c>
      <c r="F74" s="5">
        <v>35143619066</v>
      </c>
      <c r="G74" s="5">
        <v>40614928826</v>
      </c>
      <c r="I74" s="5">
        <v>83758939527</v>
      </c>
      <c r="J74" s="5">
        <v>111708413081</v>
      </c>
      <c r="K74" s="5">
        <v>285617070881</v>
      </c>
      <c r="L74" s="5">
        <v>66195165935</v>
      </c>
      <c r="M74" s="5">
        <v>78409821756</v>
      </c>
    </row>
    <row r="75" spans="2:13" ht="15.5" x14ac:dyDescent="0.35">
      <c r="C75" t="s">
        <v>93</v>
      </c>
      <c r="D75" s="5">
        <v>100156053675</v>
      </c>
      <c r="E75" s="5">
        <v>46844640788</v>
      </c>
      <c r="F75" s="5">
        <v>35143619066</v>
      </c>
      <c r="G75" s="5">
        <v>40614928826</v>
      </c>
      <c r="I75" s="5">
        <v>83758939527</v>
      </c>
      <c r="J75" s="5">
        <v>111708413081</v>
      </c>
      <c r="K75" s="5">
        <v>285617070881</v>
      </c>
      <c r="L75" s="5">
        <v>66195165935</v>
      </c>
      <c r="M75" s="5">
        <v>78409821756</v>
      </c>
    </row>
    <row r="77" spans="2:13" ht="15.5" x14ac:dyDescent="0.35">
      <c r="B77" t="s">
        <v>94</v>
      </c>
      <c r="C77" t="s">
        <v>95</v>
      </c>
    </row>
    <row r="78" spans="2:13" ht="15.5" x14ac:dyDescent="0.35">
      <c r="C78" t="s">
        <v>96</v>
      </c>
    </row>
    <row r="79" spans="2:13" ht="15.5" x14ac:dyDescent="0.35">
      <c r="C79" t="s">
        <v>20</v>
      </c>
      <c r="D79" s="5">
        <v>162205830991</v>
      </c>
      <c r="E79" s="5">
        <v>66901475016</v>
      </c>
      <c r="F79" s="5">
        <v>66688719790</v>
      </c>
      <c r="G79" s="5">
        <v>31573004289</v>
      </c>
      <c r="I79" s="5">
        <v>66688719790</v>
      </c>
      <c r="J79" s="5">
        <v>41420802140</v>
      </c>
      <c r="K79" s="5">
        <v>195244041834</v>
      </c>
      <c r="L79" s="5">
        <v>20644087677</v>
      </c>
      <c r="M79" s="5">
        <v>15227514016</v>
      </c>
    </row>
    <row r="80" spans="2:13" ht="15.5" x14ac:dyDescent="0.35">
      <c r="C80" t="s">
        <v>97</v>
      </c>
      <c r="D80" s="5">
        <v>171244806685</v>
      </c>
      <c r="E80" s="5">
        <v>111276044604</v>
      </c>
      <c r="F80" s="5">
        <v>137678738421</v>
      </c>
      <c r="G80" s="5">
        <v>145805827406</v>
      </c>
      <c r="I80" s="5">
        <v>137678738421</v>
      </c>
      <c r="J80" s="5">
        <v>130788413705</v>
      </c>
      <c r="K80" s="5">
        <v>76199963527</v>
      </c>
      <c r="L80" s="5">
        <v>82073573683</v>
      </c>
      <c r="M80" s="5">
        <v>42003647340</v>
      </c>
    </row>
    <row r="81" spans="3:13" ht="15.5" x14ac:dyDescent="0.35">
      <c r="C81" t="s">
        <v>98</v>
      </c>
      <c r="D81" s="5">
        <v>66251934892</v>
      </c>
      <c r="E81" s="5">
        <v>49816704371</v>
      </c>
      <c r="F81" s="5">
        <v>63480725443</v>
      </c>
      <c r="G81" s="5">
        <v>38716565934</v>
      </c>
      <c r="I81" s="5">
        <v>63480725443</v>
      </c>
      <c r="J81" s="5">
        <v>29840485696</v>
      </c>
      <c r="K81" s="5">
        <v>7784677017</v>
      </c>
      <c r="L81" s="5">
        <v>12934334941</v>
      </c>
      <c r="M81" s="5">
        <v>12350629344</v>
      </c>
    </row>
    <row r="82" spans="3:13" ht="15.5" x14ac:dyDescent="0.35">
      <c r="C82" t="s">
        <v>99</v>
      </c>
      <c r="L82" s="5">
        <v>264774181</v>
      </c>
      <c r="M82" s="5">
        <v>213099100</v>
      </c>
    </row>
    <row r="83" spans="3:13" ht="15.5" x14ac:dyDescent="0.35">
      <c r="C83" t="s">
        <v>100</v>
      </c>
      <c r="D83" s="5">
        <v>171244806685</v>
      </c>
      <c r="E83" s="5">
        <v>111276044604</v>
      </c>
      <c r="F83" s="5">
        <v>137678738421</v>
      </c>
      <c r="G83" s="5">
        <v>145805827406</v>
      </c>
      <c r="I83" s="5">
        <v>137678738421</v>
      </c>
      <c r="J83" s="5">
        <v>130788413705</v>
      </c>
      <c r="K83" s="5">
        <v>76199963527</v>
      </c>
      <c r="L83" s="5">
        <v>82073573683</v>
      </c>
      <c r="M83" s="5">
        <v>42003647340</v>
      </c>
    </row>
    <row r="84" spans="3:13" ht="15.5" x14ac:dyDescent="0.35">
      <c r="C84" t="s">
        <v>101</v>
      </c>
    </row>
    <row r="85" spans="3:13" ht="15.5" x14ac:dyDescent="0.35">
      <c r="C85" t="s">
        <v>102</v>
      </c>
    </row>
    <row r="86" spans="3:13" ht="15.5" x14ac:dyDescent="0.35">
      <c r="C86" t="s">
        <v>204</v>
      </c>
    </row>
    <row r="87" spans="3:13" ht="15.5" x14ac:dyDescent="0.35">
      <c r="C87" t="s">
        <v>103</v>
      </c>
      <c r="D87" s="5">
        <v>94035389252</v>
      </c>
      <c r="E87" s="5">
        <v>89477413198</v>
      </c>
      <c r="F87" s="5">
        <v>66407326711</v>
      </c>
      <c r="G87" s="5">
        <v>76904002380</v>
      </c>
      <c r="I87" s="5">
        <v>66407326711</v>
      </c>
      <c r="J87" s="5">
        <v>82459613127</v>
      </c>
      <c r="K87" s="5">
        <v>78948224775</v>
      </c>
      <c r="L87" s="5">
        <v>65603367993</v>
      </c>
      <c r="M87" s="5">
        <v>70998456823</v>
      </c>
    </row>
    <row r="88" spans="3:13" ht="15.5" x14ac:dyDescent="0.35">
      <c r="C88" t="s">
        <v>79</v>
      </c>
      <c r="D88" s="5">
        <v>99886559394</v>
      </c>
      <c r="E88" s="5">
        <v>99973191799</v>
      </c>
      <c r="F88" s="5">
        <v>100059824204</v>
      </c>
      <c r="G88" s="5">
        <v>106266492412</v>
      </c>
      <c r="I88" s="5">
        <v>100059824204</v>
      </c>
      <c r="J88" s="5">
        <v>106458689461</v>
      </c>
      <c r="K88" s="5">
        <v>163013091217</v>
      </c>
      <c r="L88" s="5">
        <v>36449872597</v>
      </c>
      <c r="M88" s="5">
        <v>44151330769</v>
      </c>
    </row>
    <row r="89" spans="3:13" ht="15.5" x14ac:dyDescent="0.35">
      <c r="C89" t="s">
        <v>104</v>
      </c>
      <c r="D89" s="5">
        <v>459870595114</v>
      </c>
      <c r="E89" s="5">
        <v>300052290887</v>
      </c>
      <c r="F89" s="5">
        <v>289387075195</v>
      </c>
      <c r="G89" s="5">
        <v>286043748975</v>
      </c>
      <c r="I89" s="5">
        <v>289387075195</v>
      </c>
      <c r="J89" s="5">
        <v>274510240655</v>
      </c>
      <c r="K89" s="5">
        <v>372835223474</v>
      </c>
      <c r="L89" s="5">
        <v>179231528228</v>
      </c>
      <c r="M89" s="5">
        <v>150141689490</v>
      </c>
    </row>
    <row r="90" spans="3:13" ht="15.5" x14ac:dyDescent="0.35">
      <c r="C90" t="s">
        <v>105</v>
      </c>
    </row>
    <row r="91" spans="3:13" ht="15.5" x14ac:dyDescent="0.35">
      <c r="C91" t="s">
        <v>205</v>
      </c>
      <c r="D91" s="5">
        <v>320316331</v>
      </c>
      <c r="E91" s="5">
        <v>346656694</v>
      </c>
      <c r="F91" s="5">
        <v>398256041</v>
      </c>
      <c r="G91" s="5">
        <v>452514804</v>
      </c>
      <c r="I91" s="5">
        <v>398256041</v>
      </c>
      <c r="J91" s="5">
        <v>630595612</v>
      </c>
      <c r="K91" s="5">
        <v>561248247</v>
      </c>
      <c r="L91" s="5">
        <v>1009577288</v>
      </c>
      <c r="M91" s="5">
        <v>1629505670</v>
      </c>
    </row>
    <row r="92" spans="3:13" ht="15.5" x14ac:dyDescent="0.35">
      <c r="C92" t="s">
        <v>107</v>
      </c>
      <c r="D92" s="5">
        <v>373073250</v>
      </c>
      <c r="E92" s="5">
        <v>401322625</v>
      </c>
      <c r="F92" s="5">
        <v>520029125</v>
      </c>
      <c r="G92" s="5">
        <v>678012500</v>
      </c>
      <c r="I92" s="5">
        <v>520029125</v>
      </c>
      <c r="J92" s="5">
        <v>1305848500</v>
      </c>
      <c r="K92" s="5">
        <v>2249956209</v>
      </c>
      <c r="L92" s="5">
        <v>3098474480</v>
      </c>
      <c r="M92" s="5">
        <v>4348923546</v>
      </c>
    </row>
    <row r="93" spans="3:13" ht="15.5" x14ac:dyDescent="0.35">
      <c r="C93" t="s">
        <v>108</v>
      </c>
      <c r="D93" s="5">
        <v>1673436141690</v>
      </c>
      <c r="E93" s="5">
        <v>1704731530359</v>
      </c>
      <c r="F93" s="5">
        <v>1748824130698</v>
      </c>
      <c r="G93" s="5">
        <v>1769666633411</v>
      </c>
      <c r="I93" s="5">
        <v>1748824130698</v>
      </c>
      <c r="J93" s="5">
        <v>1563541749848</v>
      </c>
      <c r="K93" s="5">
        <v>1155900288817</v>
      </c>
      <c r="L93" s="5">
        <v>844874099407</v>
      </c>
      <c r="M93" s="5">
        <v>790512654608</v>
      </c>
    </row>
    <row r="94" spans="3:13" ht="15.5" x14ac:dyDescent="0.35">
      <c r="C94" t="s">
        <v>109</v>
      </c>
      <c r="D94" s="5">
        <v>2133306736804</v>
      </c>
      <c r="E94" s="5">
        <v>2004783821246</v>
      </c>
      <c r="F94" s="5">
        <v>2038211205893</v>
      </c>
      <c r="G94" s="5">
        <v>2055710382386</v>
      </c>
      <c r="I94" s="5">
        <v>2038211205893</v>
      </c>
      <c r="J94" s="5">
        <v>1838051990503</v>
      </c>
      <c r="K94" s="5">
        <v>1528735512291</v>
      </c>
      <c r="L94" s="5">
        <v>1024105627635</v>
      </c>
      <c r="M94" s="5">
        <v>940654344098</v>
      </c>
    </row>
    <row r="95" spans="3:13" ht="15.5" x14ac:dyDescent="0.35">
      <c r="C95" t="s">
        <v>110</v>
      </c>
    </row>
    <row r="96" spans="3:13" ht="15.5" x14ac:dyDescent="0.35">
      <c r="C96" t="s">
        <v>111</v>
      </c>
    </row>
    <row r="97" spans="3:13" ht="15.5" x14ac:dyDescent="0.35">
      <c r="C97" t="s">
        <v>112</v>
      </c>
      <c r="D97" s="5">
        <v>412913416796</v>
      </c>
      <c r="E97" s="5">
        <v>346153602182</v>
      </c>
      <c r="F97" s="5">
        <v>401805208412</v>
      </c>
      <c r="G97" s="5">
        <v>448907847591</v>
      </c>
      <c r="I97" s="5">
        <v>401805208412</v>
      </c>
      <c r="J97" s="5">
        <v>433454857970</v>
      </c>
      <c r="K97" s="5">
        <v>365479869843</v>
      </c>
      <c r="L97" s="5">
        <v>304134437750</v>
      </c>
      <c r="M97" s="5">
        <v>214223274250</v>
      </c>
    </row>
    <row r="98" spans="3:13" ht="15.5" x14ac:dyDescent="0.35">
      <c r="C98" t="s">
        <v>113</v>
      </c>
    </row>
    <row r="99" spans="3:13" ht="15.5" x14ac:dyDescent="0.35">
      <c r="C99" t="s">
        <v>114</v>
      </c>
      <c r="D99" s="5">
        <v>169835902087</v>
      </c>
      <c r="E99" s="5">
        <v>133730968897</v>
      </c>
      <c r="F99" s="5">
        <v>167548081743</v>
      </c>
      <c r="G99" s="5">
        <v>226932312814</v>
      </c>
      <c r="I99" s="5">
        <v>167548081743</v>
      </c>
      <c r="J99" s="5">
        <v>199780254758</v>
      </c>
      <c r="K99" s="5">
        <v>180271246536</v>
      </c>
      <c r="L99" s="5">
        <v>130900155369</v>
      </c>
      <c r="M99" s="5">
        <v>109983889668</v>
      </c>
    </row>
    <row r="100" spans="3:13" ht="15.5" x14ac:dyDescent="0.35">
      <c r="C100" t="s">
        <v>206</v>
      </c>
    </row>
    <row r="101" spans="3:13" ht="15.5" x14ac:dyDescent="0.35">
      <c r="C101" t="s">
        <v>117</v>
      </c>
      <c r="D101" s="5">
        <v>47848495678</v>
      </c>
      <c r="E101" s="5">
        <v>22331075809</v>
      </c>
      <c r="F101" s="5">
        <v>14469819232</v>
      </c>
      <c r="G101" s="5">
        <v>17396154256</v>
      </c>
      <c r="I101" s="5">
        <v>14469819232</v>
      </c>
      <c r="J101" s="5">
        <v>21044019586</v>
      </c>
      <c r="K101" s="5">
        <v>52284989390</v>
      </c>
      <c r="L101" s="5">
        <v>15764933445</v>
      </c>
      <c r="M101" s="5">
        <v>956503915</v>
      </c>
    </row>
    <row r="102" spans="3:13" ht="15.5" x14ac:dyDescent="0.35">
      <c r="C102" t="s">
        <v>207</v>
      </c>
      <c r="D102" s="5">
        <v>114100430570</v>
      </c>
      <c r="E102" s="5">
        <v>72147780180</v>
      </c>
      <c r="F102" s="5">
        <v>77950544675</v>
      </c>
      <c r="G102" s="5">
        <v>56112720190</v>
      </c>
      <c r="I102" s="5">
        <v>77950544675</v>
      </c>
      <c r="J102" s="5">
        <v>50884505282</v>
      </c>
      <c r="K102" s="5">
        <v>60069666407</v>
      </c>
      <c r="L102" s="5">
        <v>28964042567</v>
      </c>
      <c r="M102" s="5">
        <v>13520232359</v>
      </c>
    </row>
    <row r="103" spans="3:13" ht="15.5" x14ac:dyDescent="0.35">
      <c r="C103" t="s">
        <v>116</v>
      </c>
      <c r="D103" s="5">
        <v>12829188375</v>
      </c>
      <c r="E103" s="5">
        <v>13367069266</v>
      </c>
      <c r="F103" s="5">
        <v>19299314343</v>
      </c>
      <c r="G103" s="5">
        <v>19473496029</v>
      </c>
      <c r="I103" s="5">
        <v>19299314343</v>
      </c>
      <c r="J103" s="5">
        <v>14450760223</v>
      </c>
      <c r="K103" s="5">
        <v>6305461528</v>
      </c>
      <c r="L103" s="5">
        <v>4146928058</v>
      </c>
      <c r="M103" s="5">
        <v>3574993987</v>
      </c>
    </row>
    <row r="104" spans="3:13" ht="15.5" x14ac:dyDescent="0.35">
      <c r="C104" t="s">
        <v>208</v>
      </c>
    </row>
    <row r="105" spans="3:13" ht="15.5" x14ac:dyDescent="0.35">
      <c r="C105" t="s">
        <v>118</v>
      </c>
      <c r="D105" s="5">
        <v>12414581617</v>
      </c>
      <c r="E105" s="5">
        <v>13846499188</v>
      </c>
      <c r="F105" s="5">
        <v>16168440622</v>
      </c>
      <c r="G105" s="5">
        <v>18835317659</v>
      </c>
      <c r="I105" s="5">
        <v>16168440622</v>
      </c>
      <c r="J105" s="5">
        <v>10054803541</v>
      </c>
      <c r="K105" s="5">
        <v>25680329145</v>
      </c>
      <c r="L105" s="5">
        <v>24245045616</v>
      </c>
      <c r="M105" s="5">
        <v>1260063643</v>
      </c>
    </row>
    <row r="106" spans="3:13" ht="15.5" x14ac:dyDescent="0.35">
      <c r="C106" t="s">
        <v>209</v>
      </c>
      <c r="D106" s="5">
        <v>390754725342</v>
      </c>
      <c r="E106" s="5">
        <v>408745931771</v>
      </c>
      <c r="F106" s="5">
        <v>426737138201</v>
      </c>
      <c r="G106" s="5">
        <v>447668344631</v>
      </c>
      <c r="I106" s="5">
        <v>426737138201</v>
      </c>
      <c r="J106" s="5">
        <v>279984963919</v>
      </c>
      <c r="K106" s="5">
        <v>321317166363</v>
      </c>
      <c r="L106" s="5">
        <v>276552765378</v>
      </c>
      <c r="M106" s="5">
        <v>287039699425</v>
      </c>
    </row>
    <row r="107" spans="3:13" ht="15.5" x14ac:dyDescent="0.35">
      <c r="C107" t="s">
        <v>123</v>
      </c>
      <c r="D107" s="5">
        <v>469318356425</v>
      </c>
      <c r="E107" s="5">
        <v>490908819060</v>
      </c>
      <c r="F107" s="5">
        <v>515529238265</v>
      </c>
      <c r="G107" s="5">
        <v>521058694645</v>
      </c>
      <c r="I107" s="5">
        <v>515529238265</v>
      </c>
      <c r="J107" s="5">
        <v>335450869804</v>
      </c>
      <c r="K107" s="5">
        <v>407464585915</v>
      </c>
      <c r="L107" s="5">
        <v>332632572210</v>
      </c>
      <c r="M107" s="5">
        <v>311879779741</v>
      </c>
    </row>
    <row r="108" spans="3:13" ht="15.5" x14ac:dyDescent="0.35">
      <c r="C108" t="s">
        <v>124</v>
      </c>
      <c r="D108" s="5">
        <v>469318356425</v>
      </c>
      <c r="E108" s="5">
        <v>490908819060</v>
      </c>
      <c r="F108" s="5">
        <v>515529238265</v>
      </c>
      <c r="G108" s="5">
        <v>521058694645</v>
      </c>
      <c r="I108" s="5">
        <v>515529238265</v>
      </c>
      <c r="J108" s="5">
        <v>335450869804</v>
      </c>
      <c r="K108" s="5">
        <v>407464585915</v>
      </c>
      <c r="L108" s="5">
        <v>332632572210</v>
      </c>
      <c r="M108" s="5">
        <v>311879779741</v>
      </c>
    </row>
    <row r="109" spans="3:13" ht="15.5" x14ac:dyDescent="0.35">
      <c r="C109" t="s">
        <v>210</v>
      </c>
      <c r="D109" s="5">
        <v>12414581617</v>
      </c>
      <c r="E109" s="5">
        <v>13846499188</v>
      </c>
      <c r="F109" s="5">
        <v>16168440622</v>
      </c>
      <c r="G109" s="5">
        <v>18835317659</v>
      </c>
      <c r="I109" s="5">
        <v>16168440622</v>
      </c>
      <c r="J109" s="5">
        <v>10054803541</v>
      </c>
      <c r="K109" s="5">
        <v>25680329145</v>
      </c>
      <c r="L109" s="5">
        <v>24245045616</v>
      </c>
      <c r="M109" s="5">
        <v>1260063643</v>
      </c>
    </row>
    <row r="110" spans="3:13" ht="15.5" x14ac:dyDescent="0.35">
      <c r="C110" t="s">
        <v>211</v>
      </c>
      <c r="D110" s="5">
        <v>24185692549</v>
      </c>
      <c r="E110" s="5">
        <v>23681134787</v>
      </c>
      <c r="F110" s="5">
        <v>23254450442</v>
      </c>
      <c r="G110" s="5">
        <v>17703275628</v>
      </c>
      <c r="I110" s="5">
        <v>23254450442</v>
      </c>
      <c r="J110" s="5">
        <v>17563286889</v>
      </c>
      <c r="K110" s="5">
        <v>30474517697</v>
      </c>
    </row>
    <row r="111" spans="3:13" ht="15.5" x14ac:dyDescent="0.35">
      <c r="C111" t="s">
        <v>127</v>
      </c>
      <c r="D111" s="5">
        <v>882231773221</v>
      </c>
      <c r="E111" s="5">
        <v>837062421242</v>
      </c>
      <c r="F111" s="5">
        <v>917334446677</v>
      </c>
      <c r="G111" s="5">
        <v>969966542236</v>
      </c>
      <c r="I111" s="5">
        <v>917334446677</v>
      </c>
      <c r="J111" s="5">
        <v>768905727774</v>
      </c>
      <c r="K111" s="5">
        <v>772944455758</v>
      </c>
      <c r="L111" s="5">
        <v>636767009960</v>
      </c>
      <c r="M111" s="5">
        <v>526103053991</v>
      </c>
    </row>
    <row r="112" spans="3:13" ht="15.5" x14ac:dyDescent="0.35">
      <c r="C112" t="s">
        <v>128</v>
      </c>
    </row>
    <row r="113" spans="2:13" ht="15.5" x14ac:dyDescent="0.35">
      <c r="C113" t="s">
        <v>129</v>
      </c>
      <c r="D113" s="5">
        <v>444510320000</v>
      </c>
      <c r="E113" s="5">
        <v>444510320000</v>
      </c>
      <c r="F113" s="5">
        <v>444510320000</v>
      </c>
      <c r="G113" s="5">
        <v>444510320000</v>
      </c>
      <c r="I113" s="5">
        <v>444510320000</v>
      </c>
      <c r="J113" s="5">
        <v>444510320000</v>
      </c>
      <c r="K113" s="5">
        <v>372250000000</v>
      </c>
      <c r="L113" s="5">
        <v>72000000000</v>
      </c>
      <c r="M113" s="5">
        <v>72000000000</v>
      </c>
    </row>
    <row r="114" spans="2:13" ht="15.5" x14ac:dyDescent="0.35">
      <c r="C114" t="s">
        <v>130</v>
      </c>
      <c r="D114" s="5">
        <v>262638105560</v>
      </c>
      <c r="E114" s="5">
        <v>262638105560</v>
      </c>
      <c r="F114" s="5">
        <v>262638105560</v>
      </c>
      <c r="G114" s="5">
        <v>262638105560</v>
      </c>
      <c r="I114" s="5">
        <v>262638105560</v>
      </c>
      <c r="J114" s="5">
        <v>262638105560</v>
      </c>
      <c r="K114" s="5">
        <v>92750000000</v>
      </c>
    </row>
    <row r="115" spans="2:13" ht="15.5" x14ac:dyDescent="0.35">
      <c r="C115" t="s">
        <v>131</v>
      </c>
      <c r="D115" s="5">
        <v>443541325900</v>
      </c>
      <c r="E115" s="5">
        <v>360144390327</v>
      </c>
      <c r="F115" s="5">
        <v>313257427915</v>
      </c>
      <c r="G115" s="5">
        <v>271944340193</v>
      </c>
      <c r="I115" s="5">
        <v>313257427915</v>
      </c>
      <c r="J115" s="5">
        <v>255265010778</v>
      </c>
      <c r="K115" s="5">
        <v>117370957327</v>
      </c>
      <c r="L115" s="5">
        <v>261900172903</v>
      </c>
      <c r="M115" s="5">
        <v>238575624383</v>
      </c>
    </row>
    <row r="116" spans="2:13" ht="15.5" x14ac:dyDescent="0.35">
      <c r="C116" t="s">
        <v>132</v>
      </c>
      <c r="D116" s="5">
        <v>4000000000</v>
      </c>
      <c r="E116" s="5">
        <v>3000000000</v>
      </c>
      <c r="F116" s="5">
        <v>3000000000</v>
      </c>
      <c r="G116" s="5">
        <v>3000000000</v>
      </c>
      <c r="I116" s="5">
        <v>3000000000</v>
      </c>
      <c r="J116" s="5">
        <v>2000000000</v>
      </c>
      <c r="K116" s="5">
        <v>1000000000</v>
      </c>
    </row>
    <row r="117" spans="2:13" ht="15.5" x14ac:dyDescent="0.35">
      <c r="C117" t="s">
        <v>133</v>
      </c>
      <c r="D117" s="5">
        <v>439541325900</v>
      </c>
      <c r="E117" s="5">
        <v>357144390327</v>
      </c>
      <c r="F117" s="5">
        <v>310257427915</v>
      </c>
      <c r="G117" s="5">
        <v>268944340193</v>
      </c>
      <c r="I117" s="5">
        <v>310257427915</v>
      </c>
      <c r="J117" s="5">
        <v>253265010778</v>
      </c>
      <c r="K117" s="5">
        <v>116370957327</v>
      </c>
      <c r="L117" s="5">
        <v>261900172903</v>
      </c>
      <c r="M117" s="5">
        <v>238575624383</v>
      </c>
    </row>
    <row r="118" spans="2:13" ht="15.5" x14ac:dyDescent="0.35">
      <c r="C118" t="s">
        <v>134</v>
      </c>
      <c r="D118" s="5">
        <v>443541325900</v>
      </c>
      <c r="E118" s="5">
        <v>360144390327</v>
      </c>
      <c r="F118" s="5">
        <v>313257427915</v>
      </c>
      <c r="G118" s="5">
        <v>271944340193</v>
      </c>
      <c r="I118" s="5">
        <v>313257427915</v>
      </c>
      <c r="J118" s="5">
        <v>255265010778</v>
      </c>
      <c r="K118" s="5">
        <v>117370957327</v>
      </c>
      <c r="L118" s="5">
        <v>261900172903</v>
      </c>
      <c r="M118" s="5">
        <v>238575624383</v>
      </c>
    </row>
    <row r="119" spans="2:13" ht="15.5" x14ac:dyDescent="0.35">
      <c r="C119" t="s">
        <v>212</v>
      </c>
      <c r="D119" s="5">
        <v>498652729</v>
      </c>
      <c r="E119" s="5">
        <v>455392318</v>
      </c>
      <c r="F119" s="5">
        <v>411081537</v>
      </c>
      <c r="G119" s="5">
        <v>384581985</v>
      </c>
      <c r="I119" s="5">
        <v>411081537</v>
      </c>
      <c r="J119" s="5">
        <v>274136930</v>
      </c>
      <c r="K119" s="5">
        <v>6977007989</v>
      </c>
      <c r="L119" s="5">
        <v>3558572175</v>
      </c>
      <c r="M119" s="5">
        <v>5954334955</v>
      </c>
    </row>
    <row r="120" spans="2:13" ht="15.5" x14ac:dyDescent="0.35">
      <c r="C120" t="s">
        <v>10</v>
      </c>
      <c r="D120" s="5">
        <v>1251074963583</v>
      </c>
      <c r="E120" s="5">
        <v>1167721400004</v>
      </c>
      <c r="F120" s="5">
        <v>1120876759216</v>
      </c>
      <c r="G120" s="5">
        <v>1085743840150</v>
      </c>
      <c r="I120" s="5">
        <v>1120876759216</v>
      </c>
      <c r="J120" s="5">
        <v>1069146262729</v>
      </c>
      <c r="K120" s="5">
        <v>752361056533</v>
      </c>
      <c r="L120" s="5">
        <v>373908617675</v>
      </c>
      <c r="M120" s="5">
        <v>360681290107</v>
      </c>
    </row>
    <row r="121" spans="2:13" ht="15.5" x14ac:dyDescent="0.35">
      <c r="C121" t="s">
        <v>135</v>
      </c>
      <c r="D121" s="5">
        <v>2133306736804</v>
      </c>
      <c r="E121" s="5">
        <v>2004783821246</v>
      </c>
      <c r="F121" s="5">
        <v>2038211205893</v>
      </c>
      <c r="G121" s="5">
        <v>2055710382386</v>
      </c>
      <c r="I121" s="5">
        <v>2038211205893</v>
      </c>
      <c r="J121" s="5">
        <v>1838051990503</v>
      </c>
      <c r="K121" s="5">
        <v>1525305512291</v>
      </c>
      <c r="L121" s="5">
        <v>1010675627635</v>
      </c>
      <c r="M121" s="5">
        <v>886784344098</v>
      </c>
    </row>
    <row r="122" spans="2:13" ht="15.5" x14ac:dyDescent="0.35">
      <c r="C122" t="s">
        <v>136</v>
      </c>
      <c r="D122" s="5">
        <v>8890206400</v>
      </c>
      <c r="E122" s="5">
        <v>8890206400</v>
      </c>
      <c r="F122" s="5">
        <v>8890206400</v>
      </c>
      <c r="G122" s="5">
        <v>8890206400</v>
      </c>
      <c r="I122" s="5">
        <v>8890206400</v>
      </c>
      <c r="J122" s="5">
        <v>8890206400</v>
      </c>
      <c r="K122" s="5">
        <v>7445000000</v>
      </c>
      <c r="L122" s="5">
        <v>7445000000</v>
      </c>
      <c r="M122" s="5">
        <v>7445000000</v>
      </c>
    </row>
    <row r="124" spans="2:13" ht="15.5" x14ac:dyDescent="0.35">
      <c r="B124" t="s">
        <v>137</v>
      </c>
      <c r="C124" t="s">
        <v>138</v>
      </c>
      <c r="D124" s="5">
        <v>132318217396</v>
      </c>
      <c r="E124" s="5">
        <v>46962398151</v>
      </c>
      <c r="F124" s="5">
        <v>154180987727</v>
      </c>
      <c r="G124" s="5">
        <v>63029901846</v>
      </c>
      <c r="I124" s="5">
        <v>236343020361</v>
      </c>
      <c r="J124" s="5">
        <v>242963426655</v>
      </c>
      <c r="K124" s="5">
        <v>324486510382</v>
      </c>
      <c r="L124" s="5">
        <v>165262836762</v>
      </c>
      <c r="M124" s="5">
        <v>122018714014</v>
      </c>
    </row>
    <row r="125" spans="2:13" ht="15.5" x14ac:dyDescent="0.35">
      <c r="C125" t="s">
        <v>139</v>
      </c>
      <c r="D125" s="5">
        <v>510853624570</v>
      </c>
      <c r="E125" s="5">
        <v>404420054070</v>
      </c>
      <c r="F125" s="5">
        <v>326281027977</v>
      </c>
      <c r="G125" s="5">
        <v>438390746441</v>
      </c>
      <c r="I125" s="5">
        <v>1501018996050</v>
      </c>
      <c r="J125" s="5">
        <v>1412209125770</v>
      </c>
      <c r="K125" s="5">
        <v>1372936648469</v>
      </c>
      <c r="L125" s="5">
        <v>1075378429631</v>
      </c>
      <c r="M125" s="5">
        <v>710104129463</v>
      </c>
    </row>
    <row r="126" spans="2:13" ht="15.5" x14ac:dyDescent="0.35">
      <c r="C126" t="s">
        <v>140</v>
      </c>
      <c r="D126" s="5">
        <v>-314492329018</v>
      </c>
      <c r="E126" s="5">
        <v>-332081362946</v>
      </c>
      <c r="F126" s="5">
        <v>-202852922680</v>
      </c>
      <c r="G126" s="5">
        <v>-354124077254</v>
      </c>
      <c r="I126" s="5">
        <v>-1198270337315</v>
      </c>
      <c r="J126" s="5">
        <v>-1083105027465</v>
      </c>
      <c r="K126" s="5">
        <v>-1009683753680</v>
      </c>
      <c r="L126" s="5">
        <v>-870811443825</v>
      </c>
      <c r="M126" s="5">
        <v>-547687911540</v>
      </c>
    </row>
    <row r="127" spans="2:13" ht="15.5" x14ac:dyDescent="0.35">
      <c r="C127" t="s">
        <v>144</v>
      </c>
      <c r="D127" s="5">
        <v>-13812718224</v>
      </c>
      <c r="E127" s="5">
        <v>-5099762927</v>
      </c>
      <c r="F127" s="5">
        <v>-24157086424</v>
      </c>
      <c r="G127" s="5">
        <v>117315322</v>
      </c>
      <c r="I127" s="5">
        <v>-40716068055</v>
      </c>
      <c r="J127" s="5">
        <v>-30817143497</v>
      </c>
      <c r="K127" s="5">
        <v>-36149860176</v>
      </c>
      <c r="L127" s="5">
        <v>-33730944982</v>
      </c>
      <c r="M127" s="5">
        <v>-29872520322</v>
      </c>
    </row>
    <row r="128" spans="2:13" ht="15.5" x14ac:dyDescent="0.35">
      <c r="C128" t="s">
        <v>213</v>
      </c>
      <c r="D128" s="5">
        <v>-41339006196</v>
      </c>
      <c r="E128" s="5">
        <v>-31410141072</v>
      </c>
      <c r="F128" s="5">
        <v>53852403666</v>
      </c>
      <c r="G128" s="5">
        <v>-22226444342</v>
      </c>
      <c r="I128" s="5">
        <v>-28677357464</v>
      </c>
      <c r="J128" s="5">
        <v>-62289086279</v>
      </c>
      <c r="K128" s="5">
        <v>-6060844736</v>
      </c>
      <c r="L128" s="5">
        <v>-7757864656</v>
      </c>
      <c r="M128" s="5">
        <v>-10576147056</v>
      </c>
    </row>
    <row r="129" spans="3:13" ht="15.5" x14ac:dyDescent="0.35">
      <c r="C129" t="s">
        <v>214</v>
      </c>
      <c r="G129" s="5">
        <v>398671005</v>
      </c>
      <c r="I129" s="5">
        <v>1194878441</v>
      </c>
      <c r="J129" s="5">
        <v>4449385379</v>
      </c>
      <c r="K129" s="5">
        <v>2042364775</v>
      </c>
      <c r="L129" s="5">
        <v>1906339932</v>
      </c>
    </row>
    <row r="130" spans="3:13" ht="15.5" x14ac:dyDescent="0.35">
      <c r="C130" t="s">
        <v>215</v>
      </c>
    </row>
    <row r="131" spans="3:13" ht="15.5" x14ac:dyDescent="0.35">
      <c r="C131" t="s">
        <v>216</v>
      </c>
      <c r="D131" s="5">
        <v>-8891353736</v>
      </c>
      <c r="E131" s="5">
        <v>11133611026</v>
      </c>
      <c r="F131" s="5">
        <v>1057565188</v>
      </c>
      <c r="G131" s="5">
        <v>473690674</v>
      </c>
      <c r="I131" s="5">
        <v>1792908704</v>
      </c>
      <c r="J131" s="5">
        <v>2516172747</v>
      </c>
      <c r="K131" s="5">
        <v>1401955730</v>
      </c>
      <c r="L131" s="5">
        <v>278320662</v>
      </c>
      <c r="M131" s="5">
        <v>51163469</v>
      </c>
    </row>
    <row r="132" spans="3:13" ht="15.5" x14ac:dyDescent="0.35">
      <c r="C132" t="s">
        <v>166</v>
      </c>
    </row>
    <row r="133" spans="3:13" ht="15.5" x14ac:dyDescent="0.35">
      <c r="C133" t="s">
        <v>145</v>
      </c>
      <c r="D133" s="5">
        <v>-34176236019</v>
      </c>
      <c r="E133" s="5">
        <v>-36240511549</v>
      </c>
      <c r="F133" s="5">
        <v>-40319706930</v>
      </c>
      <c r="G133" s="5">
        <v>42559808420</v>
      </c>
      <c r="I133" s="5">
        <v>68193317253</v>
      </c>
      <c r="J133" s="5">
        <v>169863604534</v>
      </c>
      <c r="K133" s="5">
        <v>83760749491</v>
      </c>
      <c r="L133" s="5">
        <v>-93492889755</v>
      </c>
      <c r="M133" s="5">
        <v>129101859372</v>
      </c>
    </row>
    <row r="134" spans="3:13" ht="15.5" x14ac:dyDescent="0.35">
      <c r="C134" t="s">
        <v>146</v>
      </c>
      <c r="D134" s="5">
        <v>-2847425838</v>
      </c>
      <c r="E134" s="5">
        <v>-10512309628</v>
      </c>
      <c r="F134" s="5">
        <v>-61048856994</v>
      </c>
      <c r="G134" s="5">
        <v>-90313284165</v>
      </c>
      <c r="I134" s="5">
        <v>-259296172731</v>
      </c>
      <c r="J134" s="5">
        <v>-585779431529</v>
      </c>
      <c r="K134" s="5">
        <v>-219536342691</v>
      </c>
      <c r="L134" s="5">
        <v>-80733106076</v>
      </c>
      <c r="M134" s="5">
        <v>-249514950383</v>
      </c>
    </row>
    <row r="135" spans="3:13" ht="15.5" x14ac:dyDescent="0.35">
      <c r="C135" t="s">
        <v>147</v>
      </c>
      <c r="D135" s="5">
        <v>2223078770</v>
      </c>
      <c r="E135" s="5">
        <v>-1943799491</v>
      </c>
      <c r="F135" s="5">
        <v>-78529293933</v>
      </c>
      <c r="G135" s="5">
        <v>-186700730880</v>
      </c>
      <c r="I135" s="5">
        <v>-261521273680</v>
      </c>
      <c r="J135" s="5">
        <v>-544277355197</v>
      </c>
      <c r="K135" s="5">
        <v>-210039601967</v>
      </c>
      <c r="L135" s="5">
        <v>-73666420889</v>
      </c>
      <c r="M135" s="5">
        <v>-235544317240</v>
      </c>
    </row>
    <row r="136" spans="3:13" ht="15.5" x14ac:dyDescent="0.35">
      <c r="C136" t="s">
        <v>217</v>
      </c>
      <c r="D136" s="5">
        <v>-6335790081</v>
      </c>
      <c r="E136" s="5">
        <v>279279279</v>
      </c>
      <c r="F136" s="5">
        <v>-6426962205</v>
      </c>
      <c r="G136" s="5">
        <v>105213886910</v>
      </c>
    </row>
    <row r="137" spans="3:13" ht="15.5" x14ac:dyDescent="0.35">
      <c r="C137" t="s">
        <v>218</v>
      </c>
      <c r="F137" s="5">
        <v>-2604242644</v>
      </c>
      <c r="I137" s="5">
        <v>-2604242644</v>
      </c>
      <c r="K137" s="5">
        <v>-2762997000</v>
      </c>
      <c r="L137" s="5">
        <v>-2507946033</v>
      </c>
      <c r="M137" s="5">
        <v>-7779899722</v>
      </c>
    </row>
    <row r="138" spans="3:13" ht="15.5" x14ac:dyDescent="0.35">
      <c r="C138" t="s">
        <v>219</v>
      </c>
      <c r="J138" s="5">
        <v>187458335</v>
      </c>
    </row>
    <row r="139" spans="3:13" ht="15.5" x14ac:dyDescent="0.35">
      <c r="C139" t="s">
        <v>220</v>
      </c>
    </row>
    <row r="140" spans="3:13" ht="15.5" x14ac:dyDescent="0.35">
      <c r="C140" t="s">
        <v>221</v>
      </c>
      <c r="K140" s="5">
        <v>-127723001</v>
      </c>
    </row>
    <row r="141" spans="3:13" ht="15.5" x14ac:dyDescent="0.35">
      <c r="C141" t="s">
        <v>222</v>
      </c>
      <c r="F141" s="5">
        <v>10656363747</v>
      </c>
      <c r="I141" s="5">
        <v>10656363747</v>
      </c>
      <c r="J141" s="5">
        <v>1633186546</v>
      </c>
      <c r="K141" s="5">
        <v>783619004</v>
      </c>
      <c r="L141" s="5">
        <v>800258310</v>
      </c>
      <c r="M141" s="5">
        <v>52090909</v>
      </c>
    </row>
    <row r="142" spans="3:13" ht="15.5" x14ac:dyDescent="0.35">
      <c r="C142" t="s">
        <v>223</v>
      </c>
    </row>
    <row r="143" spans="3:13" ht="15.5" x14ac:dyDescent="0.35">
      <c r="C143" t="s">
        <v>224</v>
      </c>
      <c r="J143" s="5">
        <v>-442944615</v>
      </c>
      <c r="K143" s="5">
        <v>-304826615</v>
      </c>
      <c r="L143" s="5">
        <v>-90216000</v>
      </c>
      <c r="M143" s="5">
        <v>-174436000</v>
      </c>
    </row>
    <row r="144" spans="3:13" ht="15.5" x14ac:dyDescent="0.35">
      <c r="C144" t="s">
        <v>225</v>
      </c>
      <c r="D144" s="5">
        <v>-25000000</v>
      </c>
    </row>
    <row r="145" spans="3:13" ht="15.5" x14ac:dyDescent="0.35">
      <c r="C145" t="s">
        <v>226</v>
      </c>
      <c r="D145" s="5">
        <v>1290285473</v>
      </c>
      <c r="E145" s="5">
        <v>-8847789416</v>
      </c>
      <c r="F145" s="5">
        <v>15855278041</v>
      </c>
      <c r="G145" s="5">
        <v>-8826440195</v>
      </c>
      <c r="I145" s="5">
        <v>-5827020154</v>
      </c>
      <c r="J145" s="5">
        <v>-42879776598</v>
      </c>
      <c r="K145" s="5">
        <v>-7084813112</v>
      </c>
      <c r="L145" s="5">
        <v>-5268781464</v>
      </c>
      <c r="M145" s="5">
        <v>-6395664933</v>
      </c>
    </row>
    <row r="146" spans="3:13" ht="15.5" x14ac:dyDescent="0.35">
      <c r="C146" t="s">
        <v>227</v>
      </c>
    </row>
    <row r="147" spans="3:13" ht="15.5" x14ac:dyDescent="0.35">
      <c r="C147" t="s">
        <v>228</v>
      </c>
      <c r="M147" s="5">
        <v>327276603</v>
      </c>
    </row>
    <row r="148" spans="3:13" ht="15.5" x14ac:dyDescent="0.35">
      <c r="C148" t="s">
        <v>152</v>
      </c>
      <c r="D148" s="5">
        <v>-34176236019</v>
      </c>
      <c r="E148" s="5">
        <v>-36240511549</v>
      </c>
      <c r="F148" s="5">
        <v>-40319706930</v>
      </c>
      <c r="G148" s="5">
        <v>42559808420</v>
      </c>
      <c r="I148" s="5">
        <v>68193317253</v>
      </c>
      <c r="J148" s="5">
        <v>169863604534</v>
      </c>
      <c r="K148" s="5">
        <v>83760749491</v>
      </c>
      <c r="L148" s="5">
        <v>-93492889755</v>
      </c>
      <c r="M148" s="5">
        <v>129101859372</v>
      </c>
    </row>
    <row r="149" spans="3:13" ht="15.5" x14ac:dyDescent="0.35">
      <c r="C149" t="s">
        <v>229</v>
      </c>
    </row>
    <row r="150" spans="3:13" ht="15.5" x14ac:dyDescent="0.35">
      <c r="C150" t="s">
        <v>230</v>
      </c>
      <c r="E150" s="5">
        <v>21000000000</v>
      </c>
      <c r="F150" s="5">
        <v>65077209333</v>
      </c>
      <c r="G150" s="5">
        <v>139967693029</v>
      </c>
      <c r="I150" s="5">
        <v>409748660954</v>
      </c>
      <c r="J150" s="5">
        <v>130053128385</v>
      </c>
      <c r="K150" s="5">
        <v>10000000000</v>
      </c>
      <c r="L150" s="5">
        <v>11020345173</v>
      </c>
      <c r="M150" s="5">
        <v>160408919930</v>
      </c>
    </row>
    <row r="151" spans="3:13" ht="15.5" x14ac:dyDescent="0.35">
      <c r="C151" t="s">
        <v>231</v>
      </c>
      <c r="D151" s="5">
        <v>-26571206429</v>
      </c>
      <c r="E151" s="5">
        <v>-26571206430</v>
      </c>
      <c r="F151" s="5">
        <v>-26571206430</v>
      </c>
      <c r="G151" s="5">
        <v>-29861706429</v>
      </c>
      <c r="I151" s="5">
        <v>-90384325718</v>
      </c>
      <c r="J151" s="5">
        <v>-118727475740</v>
      </c>
      <c r="K151" s="5">
        <v>-80578130256</v>
      </c>
      <c r="L151" s="5">
        <v>-62068698639</v>
      </c>
      <c r="M151" s="5">
        <v>-43307470000</v>
      </c>
    </row>
    <row r="152" spans="3:13" ht="15.5" x14ac:dyDescent="0.35">
      <c r="C152" t="s">
        <v>158</v>
      </c>
      <c r="D152" s="5">
        <v>-3879202149</v>
      </c>
      <c r="E152" s="5">
        <v>-4698570024</v>
      </c>
      <c r="F152" s="5">
        <v>8746882074</v>
      </c>
      <c r="G152" s="5">
        <v>-13048652286</v>
      </c>
      <c r="I152" s="5">
        <v>-11856103030</v>
      </c>
      <c r="J152" s="5">
        <v>-15312817103</v>
      </c>
      <c r="K152" s="5">
        <v>-12903810204</v>
      </c>
      <c r="L152" s="5">
        <v>-17262090594</v>
      </c>
      <c r="M152" s="5">
        <v>-18504392812</v>
      </c>
    </row>
    <row r="153" spans="3:13" ht="15.5" x14ac:dyDescent="0.35">
      <c r="C153" t="s">
        <v>232</v>
      </c>
      <c r="L153" s="5">
        <v>-2421755295</v>
      </c>
    </row>
    <row r="154" spans="3:13" ht="15.5" x14ac:dyDescent="0.35">
      <c r="C154" t="s">
        <v>233</v>
      </c>
      <c r="J154" s="5">
        <v>-1462143618</v>
      </c>
      <c r="K154" s="5">
        <v>-10000000000</v>
      </c>
      <c r="L154" s="5">
        <v>-40440000000</v>
      </c>
      <c r="M154" s="5">
        <v>47500000000</v>
      </c>
    </row>
    <row r="155" spans="3:13" ht="15.5" x14ac:dyDescent="0.35">
      <c r="C155" t="s">
        <v>234</v>
      </c>
    </row>
    <row r="156" spans="3:13" ht="15.5" x14ac:dyDescent="0.35">
      <c r="C156" t="s">
        <v>235</v>
      </c>
      <c r="D156" s="5">
        <v>-3725827441</v>
      </c>
      <c r="E156" s="5">
        <v>-4970735095</v>
      </c>
      <c r="F156" s="5">
        <v>-17484682574</v>
      </c>
      <c r="G156" s="5">
        <v>5529831114</v>
      </c>
      <c r="I156" s="5">
        <v>-17484682574</v>
      </c>
      <c r="J156" s="5">
        <v>-14763880505</v>
      </c>
      <c r="K156" s="5">
        <v>-12997310049</v>
      </c>
      <c r="L156" s="5">
        <v>-5968929380</v>
      </c>
      <c r="M156" s="5">
        <v>-60595289</v>
      </c>
    </row>
    <row r="157" spans="3:13" ht="15.5" x14ac:dyDescent="0.35">
      <c r="C157" t="s">
        <v>236</v>
      </c>
    </row>
    <row r="158" spans="3:13" ht="15.5" x14ac:dyDescent="0.35">
      <c r="C158" t="s">
        <v>237</v>
      </c>
      <c r="F158" s="5">
        <v>13000000</v>
      </c>
      <c r="I158" s="5">
        <v>-32004743040</v>
      </c>
      <c r="J158" s="5">
        <v>-29780000000</v>
      </c>
      <c r="K158" s="5">
        <v>-60000000000</v>
      </c>
      <c r="L158" s="5">
        <v>-50000000000</v>
      </c>
    </row>
    <row r="159" spans="3:13" ht="15.5" x14ac:dyDescent="0.35">
      <c r="C159" t="s">
        <v>238</v>
      </c>
      <c r="J159" s="5">
        <v>-26895000000</v>
      </c>
    </row>
    <row r="160" spans="3:13" ht="15.5" x14ac:dyDescent="0.35">
      <c r="C160" t="s">
        <v>239</v>
      </c>
      <c r="F160" s="5">
        <v>-23700000</v>
      </c>
      <c r="I160" s="5">
        <v>-23700000</v>
      </c>
      <c r="L160" s="5">
        <v>-546083072</v>
      </c>
      <c r="M160" s="5">
        <v>-514334976</v>
      </c>
    </row>
    <row r="161" spans="2:13" ht="15.5" x14ac:dyDescent="0.35">
      <c r="C161" t="s">
        <v>240</v>
      </c>
      <c r="J161" s="5">
        <v>261751793115</v>
      </c>
      <c r="K161" s="5">
        <v>140240000000</v>
      </c>
    </row>
    <row r="162" spans="2:13" ht="15.5" x14ac:dyDescent="0.35">
      <c r="C162" t="s">
        <v>241</v>
      </c>
      <c r="M162" s="5">
        <v>12760000000</v>
      </c>
    </row>
    <row r="163" spans="2:13" ht="15.5" x14ac:dyDescent="0.35">
      <c r="C163" t="s">
        <v>167</v>
      </c>
      <c r="D163" s="5">
        <v>95294555539</v>
      </c>
      <c r="E163" s="5">
        <v>209576974</v>
      </c>
      <c r="F163" s="5">
        <v>52812423803</v>
      </c>
      <c r="G163" s="5">
        <v>15276426101</v>
      </c>
      <c r="I163" s="5">
        <v>45240164883</v>
      </c>
      <c r="J163" s="5">
        <v>-172952400340</v>
      </c>
      <c r="K163" s="5">
        <v>188710917182</v>
      </c>
      <c r="L163" s="5">
        <v>-8963159069</v>
      </c>
      <c r="M163" s="5">
        <v>1605623003</v>
      </c>
    </row>
    <row r="164" spans="2:13" ht="15.5" x14ac:dyDescent="0.35">
      <c r="C164" t="s">
        <v>242</v>
      </c>
      <c r="D164" s="5">
        <v>9800436</v>
      </c>
      <c r="E164" s="5">
        <v>3178252</v>
      </c>
      <c r="F164" s="5">
        <v>3291698</v>
      </c>
      <c r="G164" s="5">
        <v>9531931</v>
      </c>
      <c r="I164" s="5">
        <v>14077013</v>
      </c>
      <c r="J164" s="5">
        <v>17133321</v>
      </c>
      <c r="K164" s="5">
        <v>-13214622</v>
      </c>
    </row>
    <row r="165" spans="2:13" ht="15.5" x14ac:dyDescent="0.35">
      <c r="C165" t="s">
        <v>168</v>
      </c>
      <c r="E165" s="5">
        <v>66688719790</v>
      </c>
      <c r="I165" s="5">
        <v>21434477894</v>
      </c>
      <c r="J165" s="5">
        <v>194369744913</v>
      </c>
      <c r="K165" s="5">
        <v>5672042353</v>
      </c>
      <c r="L165" s="5">
        <v>14635201422</v>
      </c>
      <c r="M165" s="5">
        <v>14635201422</v>
      </c>
    </row>
    <row r="166" spans="2:13" ht="15.5" x14ac:dyDescent="0.35">
      <c r="C166" t="s">
        <v>169</v>
      </c>
      <c r="D166" s="5">
        <v>95304355975</v>
      </c>
      <c r="E166" s="5">
        <v>66901475016</v>
      </c>
      <c r="F166" s="5">
        <v>52815715501</v>
      </c>
      <c r="G166" s="5">
        <v>15285958032</v>
      </c>
      <c r="I166" s="5">
        <v>66688719790</v>
      </c>
      <c r="J166" s="5">
        <v>21434477894</v>
      </c>
      <c r="K166" s="5">
        <v>194369744913</v>
      </c>
      <c r="L166" s="5">
        <v>5672042353</v>
      </c>
      <c r="M166" s="5">
        <v>16240824425</v>
      </c>
    </row>
    <row r="168" spans="2:13" ht="15.5" x14ac:dyDescent="0.35">
      <c r="B168" t="s">
        <v>170</v>
      </c>
      <c r="C168" t="s">
        <v>12</v>
      </c>
      <c r="D168" s="5">
        <v>8890000000</v>
      </c>
      <c r="E168" s="5">
        <v>8890000000</v>
      </c>
      <c r="F168" s="5">
        <v>8890000000</v>
      </c>
      <c r="G168" s="5">
        <v>8890000000</v>
      </c>
      <c r="I168" s="5">
        <v>8890000000</v>
      </c>
      <c r="J168" s="5">
        <v>8890000000</v>
      </c>
      <c r="K168" s="5">
        <v>7450000000</v>
      </c>
      <c r="L168" s="5">
        <v>7450000000</v>
      </c>
      <c r="M168" s="5">
        <v>7450000000</v>
      </c>
    </row>
    <row r="169" spans="2:13" ht="15.5" x14ac:dyDescent="0.35">
      <c r="C169" t="s">
        <v>171</v>
      </c>
      <c r="D169" s="6">
        <v>11.27</v>
      </c>
      <c r="E169" s="6">
        <v>5.27</v>
      </c>
      <c r="F169" s="6">
        <v>3.97</v>
      </c>
      <c r="G169" s="6">
        <v>4.57</v>
      </c>
    </row>
    <row r="170" spans="2:13" ht="15.5" x14ac:dyDescent="0.35">
      <c r="C170" t="s">
        <v>172</v>
      </c>
      <c r="D170" s="6">
        <v>12.33</v>
      </c>
      <c r="E170" s="6">
        <v>29.22</v>
      </c>
      <c r="F170" s="6">
        <v>40.299999999999997</v>
      </c>
      <c r="G170" s="6">
        <v>40.700000000000003</v>
      </c>
    </row>
    <row r="171" spans="2:13" ht="15.5" x14ac:dyDescent="0.35">
      <c r="C171" t="s">
        <v>60</v>
      </c>
      <c r="D171" s="6">
        <v>2.41</v>
      </c>
      <c r="E171" s="6">
        <v>4.09</v>
      </c>
      <c r="F171" s="6">
        <v>3.31</v>
      </c>
      <c r="G171" s="6">
        <v>3.78</v>
      </c>
    </row>
    <row r="172" spans="2:13" ht="15.5" x14ac:dyDescent="0.35">
      <c r="C172" t="s">
        <v>173</v>
      </c>
      <c r="D172" s="5">
        <v>178860000000</v>
      </c>
      <c r="E172" s="5">
        <v>109850000000</v>
      </c>
      <c r="F172" s="5">
        <v>102790000000</v>
      </c>
      <c r="G172" s="5">
        <v>94380000000</v>
      </c>
    </row>
    <row r="173" spans="2:13" ht="15.5" x14ac:dyDescent="0.35">
      <c r="C173" t="s">
        <v>174</v>
      </c>
      <c r="D173" s="6">
        <v>4.7E-2</v>
      </c>
      <c r="E173" s="6">
        <v>2.3399999999999997E-2</v>
      </c>
      <c r="F173" s="6">
        <v>1.7299999999999999E-2</v>
      </c>
      <c r="G173" s="6">
        <v>1.9699999999999999E-2</v>
      </c>
    </row>
    <row r="174" spans="2:13" ht="15.5" x14ac:dyDescent="0.35">
      <c r="C174" t="s">
        <v>175</v>
      </c>
      <c r="D174" s="6">
        <v>8.0100000000000005E-2</v>
      </c>
      <c r="E174" s="6">
        <v>4.0199999999999993E-2</v>
      </c>
      <c r="F174" s="6">
        <v>3.15E-2</v>
      </c>
      <c r="G174" s="6">
        <v>3.7400000000000003E-2</v>
      </c>
    </row>
    <row r="175" spans="2:13" ht="15.5" x14ac:dyDescent="0.35">
      <c r="C175" t="s">
        <v>176</v>
      </c>
      <c r="D175" s="6">
        <v>8.0700000000000008E-2</v>
      </c>
      <c r="E175" s="6">
        <v>4.0999999999999995E-2</v>
      </c>
      <c r="F175" s="6">
        <v>3.6699999999999997E-2</v>
      </c>
      <c r="G175" s="6">
        <v>3.61E-2</v>
      </c>
    </row>
    <row r="176" spans="2:13" ht="15.5" x14ac:dyDescent="0.35">
      <c r="C176" t="s">
        <v>177</v>
      </c>
      <c r="D176" s="6">
        <v>13.38</v>
      </c>
      <c r="E176" s="6">
        <v>6.98</v>
      </c>
      <c r="F176" s="6">
        <v>4.5599999999999996</v>
      </c>
      <c r="G176" s="6">
        <v>4.55</v>
      </c>
    </row>
    <row r="177" spans="3:13" ht="15.5" x14ac:dyDescent="0.35">
      <c r="C177" t="s">
        <v>178</v>
      </c>
      <c r="D177" s="5">
        <v>1251000000000</v>
      </c>
      <c r="E177" s="5">
        <v>1168000000000</v>
      </c>
      <c r="F177" s="5">
        <v>1121000000000</v>
      </c>
      <c r="G177" s="5">
        <v>1086000000000</v>
      </c>
    </row>
    <row r="178" spans="3:13" ht="15.5" x14ac:dyDescent="0.35">
      <c r="C178" t="s">
        <v>179</v>
      </c>
      <c r="D178" s="6">
        <v>0.99</v>
      </c>
      <c r="E178" s="6">
        <v>1.17</v>
      </c>
      <c r="F178" s="6">
        <v>1.27</v>
      </c>
      <c r="G178" s="6">
        <v>1.52</v>
      </c>
    </row>
    <row r="179" spans="3:13" ht="15.5" x14ac:dyDescent="0.35">
      <c r="C179" t="s">
        <v>180</v>
      </c>
      <c r="D179" s="6">
        <v>140.66999999999999</v>
      </c>
      <c r="E179" s="6">
        <v>131.30000000000001</v>
      </c>
      <c r="F179" s="6">
        <v>126.03</v>
      </c>
      <c r="G179" s="6">
        <v>122.08</v>
      </c>
    </row>
    <row r="180" spans="3:13" ht="15.5" x14ac:dyDescent="0.35">
      <c r="C180" t="s">
        <v>181</v>
      </c>
      <c r="D180" s="6">
        <v>0.99</v>
      </c>
      <c r="E180" s="6">
        <v>1.17</v>
      </c>
      <c r="F180" s="6">
        <v>1.27</v>
      </c>
      <c r="G180" s="6">
        <v>1.52</v>
      </c>
    </row>
    <row r="181" spans="3:13" ht="15.5" x14ac:dyDescent="0.35">
      <c r="C181" t="s">
        <v>182</v>
      </c>
      <c r="D181" s="6">
        <v>140.63</v>
      </c>
      <c r="E181" s="6">
        <v>131.26</v>
      </c>
      <c r="F181" s="6">
        <v>125.99</v>
      </c>
      <c r="G181" s="6">
        <v>122.03</v>
      </c>
    </row>
    <row r="182" spans="3:13" ht="15.5" x14ac:dyDescent="0.35">
      <c r="C182" t="s">
        <v>183</v>
      </c>
      <c r="D182" s="5">
        <v>102000000000</v>
      </c>
      <c r="E182" s="5">
        <v>113000000000</v>
      </c>
      <c r="F182" s="5">
        <v>127000000000</v>
      </c>
      <c r="G182" s="5">
        <v>133000000000</v>
      </c>
    </row>
    <row r="183" spans="3:13" ht="15.5" x14ac:dyDescent="0.35">
      <c r="C183" t="s">
        <v>184</v>
      </c>
      <c r="D183" s="5">
        <v>403000000000</v>
      </c>
      <c r="E183" s="5">
        <v>423000000000</v>
      </c>
      <c r="F183" s="5">
        <v>443000000000</v>
      </c>
      <c r="G183" s="5">
        <v>467000000000</v>
      </c>
    </row>
    <row r="184" spans="3:13" ht="15.5" x14ac:dyDescent="0.35">
      <c r="C184" t="s">
        <v>185</v>
      </c>
      <c r="D184" s="5">
        <v>1251000000000</v>
      </c>
      <c r="E184" s="5">
        <v>1167000000000</v>
      </c>
      <c r="F184" s="5">
        <v>1120000000000</v>
      </c>
      <c r="G184" s="5">
        <v>1085000000000</v>
      </c>
    </row>
    <row r="185" spans="3:13" ht="15.5" x14ac:dyDescent="0.35">
      <c r="C185" t="s">
        <v>24</v>
      </c>
      <c r="D185" s="5">
        <v>505000000000</v>
      </c>
      <c r="E185" s="5">
        <v>536000000000</v>
      </c>
      <c r="F185" s="5">
        <v>570000000000</v>
      </c>
      <c r="G185" s="5">
        <v>599000000000</v>
      </c>
    </row>
    <row r="186" spans="3:13" ht="15.5" x14ac:dyDescent="0.35">
      <c r="C186" t="s">
        <v>21</v>
      </c>
      <c r="D186" s="5">
        <v>343000000000</v>
      </c>
      <c r="E186" s="5">
        <v>469000000000</v>
      </c>
      <c r="F186" s="5">
        <v>503000000000</v>
      </c>
      <c r="G186" s="5">
        <v>567000000000</v>
      </c>
    </row>
    <row r="187" spans="3:13" ht="15.5" x14ac:dyDescent="0.35">
      <c r="C187" t="s">
        <v>186</v>
      </c>
      <c r="D187" s="5">
        <v>47000000000</v>
      </c>
      <c r="E187" s="5">
        <v>-46000000000</v>
      </c>
      <c r="F187" s="5">
        <v>-112000000000</v>
      </c>
      <c r="G187" s="5">
        <v>-163000000000</v>
      </c>
    </row>
    <row r="188" spans="3:13" ht="15.5" x14ac:dyDescent="0.35">
      <c r="C188" t="s">
        <v>187</v>
      </c>
      <c r="D188" s="5">
        <v>132000000000</v>
      </c>
      <c r="E188" s="5">
        <v>47000000000</v>
      </c>
      <c r="F188" s="5">
        <v>154000000000</v>
      </c>
      <c r="G188" s="5">
        <v>63000000000</v>
      </c>
    </row>
    <row r="189" spans="3:13" ht="15.5" x14ac:dyDescent="0.35">
      <c r="C189" t="s">
        <v>188</v>
      </c>
      <c r="D189" s="5">
        <v>2000000000</v>
      </c>
      <c r="E189" s="5">
        <v>-2000000000</v>
      </c>
      <c r="F189" s="5">
        <v>-81000000000</v>
      </c>
      <c r="G189" s="5">
        <v>-187000000000</v>
      </c>
    </row>
    <row r="190" spans="3:13" ht="15.5" x14ac:dyDescent="0.35">
      <c r="C190" t="s">
        <v>13</v>
      </c>
      <c r="D190" s="5">
        <v>135000000000</v>
      </c>
      <c r="E190" s="5">
        <v>45000000000</v>
      </c>
      <c r="F190" s="5">
        <v>73000000000</v>
      </c>
      <c r="G190" s="5">
        <v>-124000000000</v>
      </c>
    </row>
    <row r="191" spans="3:13" ht="15.5" x14ac:dyDescent="0.35">
      <c r="C191" t="s">
        <v>16</v>
      </c>
      <c r="D191" s="6">
        <v>15.13</v>
      </c>
      <c r="E191" s="6">
        <v>5.0599999999999996</v>
      </c>
      <c r="F191" s="6">
        <v>8.2200000000000006</v>
      </c>
      <c r="G191" s="6">
        <v>-13.91</v>
      </c>
    </row>
    <row r="192" spans="3:13" ht="15.5" x14ac:dyDescent="0.35">
      <c r="C192" t="s">
        <v>45</v>
      </c>
      <c r="I192" s="6">
        <v>9.44</v>
      </c>
      <c r="J192" s="6">
        <v>18.03</v>
      </c>
      <c r="K192" s="6">
        <v>19.79</v>
      </c>
      <c r="L192" s="6">
        <v>8.81</v>
      </c>
      <c r="M192" s="6">
        <v>10.49</v>
      </c>
    </row>
    <row r="193" spans="3:13" ht="15.5" x14ac:dyDescent="0.35">
      <c r="C193" t="s">
        <v>59</v>
      </c>
      <c r="I193" s="6">
        <v>16.95</v>
      </c>
      <c r="J193" s="6">
        <v>13.53</v>
      </c>
      <c r="K193" s="5">
        <v>0</v>
      </c>
      <c r="L193" s="5">
        <v>0</v>
      </c>
      <c r="M193" s="5">
        <v>0</v>
      </c>
    </row>
    <row r="194" spans="3:13" ht="15.5" x14ac:dyDescent="0.35">
      <c r="C194" t="s">
        <v>62</v>
      </c>
      <c r="I194" s="6">
        <v>0.95</v>
      </c>
      <c r="J194" s="6">
        <v>1.48</v>
      </c>
      <c r="K194" s="5">
        <v>0</v>
      </c>
      <c r="L194" s="5">
        <v>0</v>
      </c>
      <c r="M194" s="5">
        <v>0</v>
      </c>
    </row>
    <row r="195" spans="3:13" ht="15.5" x14ac:dyDescent="0.35">
      <c r="C195" t="s">
        <v>189</v>
      </c>
      <c r="I195" s="5">
        <v>279960000000</v>
      </c>
      <c r="J195" s="5">
        <v>328620000000</v>
      </c>
      <c r="K195" s="5">
        <v>321170000000</v>
      </c>
      <c r="L195" s="5">
        <v>186620000000</v>
      </c>
      <c r="M195" s="5">
        <v>164950000000</v>
      </c>
    </row>
    <row r="196" spans="3:13" ht="15.5" x14ac:dyDescent="0.35">
      <c r="C196" t="s">
        <v>190</v>
      </c>
      <c r="I196" s="6">
        <v>4.1200000000000001E-2</v>
      </c>
      <c r="J196" s="6">
        <v>8.72E-2</v>
      </c>
      <c r="K196" s="6">
        <v>9.64E-2</v>
      </c>
      <c r="L196" s="6">
        <v>6.4000000000000001E-2</v>
      </c>
      <c r="M196" s="6">
        <v>8.3000000000000004E-2</v>
      </c>
    </row>
    <row r="197" spans="3:13" ht="15.5" x14ac:dyDescent="0.35">
      <c r="C197" t="s">
        <v>191</v>
      </c>
      <c r="I197" s="6">
        <v>7.4900000000000008E-2</v>
      </c>
      <c r="J197" s="6">
        <v>0.15</v>
      </c>
      <c r="K197" s="6">
        <v>0.19769999999999999</v>
      </c>
      <c r="L197" s="6">
        <v>0.17699999999999999</v>
      </c>
      <c r="M197" s="6">
        <v>0.22020000000000001</v>
      </c>
    </row>
    <row r="198" spans="3:13" ht="15.5" x14ac:dyDescent="0.35">
      <c r="C198" t="s">
        <v>192</v>
      </c>
      <c r="I198" s="6">
        <v>8.8399999999999992E-2</v>
      </c>
      <c r="J198" s="6">
        <v>0.17059999999999997</v>
      </c>
      <c r="K198" s="6">
        <v>0.23569999999999999</v>
      </c>
      <c r="L198" s="6">
        <v>0.13489999999999999</v>
      </c>
      <c r="M198" s="6">
        <v>0.26919999999999999</v>
      </c>
    </row>
    <row r="199" spans="3:13" ht="15.5" x14ac:dyDescent="0.35">
      <c r="C199" t="s">
        <v>193</v>
      </c>
      <c r="I199" s="6">
        <v>3.21</v>
      </c>
      <c r="J199" s="6">
        <v>6.86</v>
      </c>
      <c r="K199" s="6">
        <v>6.17</v>
      </c>
      <c r="L199" s="6">
        <v>2.97</v>
      </c>
      <c r="M199" s="6">
        <v>5.59</v>
      </c>
    </row>
    <row r="200" spans="3:13" ht="15.5" x14ac:dyDescent="0.35">
      <c r="C200" t="s">
        <v>56</v>
      </c>
      <c r="I200" s="6">
        <v>1.27</v>
      </c>
      <c r="J200" s="6">
        <v>2.0299999999999998</v>
      </c>
      <c r="K200" s="5">
        <v>0</v>
      </c>
      <c r="L200" s="5">
        <v>0</v>
      </c>
      <c r="M200" s="5">
        <v>0</v>
      </c>
    </row>
    <row r="201" spans="3:13" ht="15.5" x14ac:dyDescent="0.35">
      <c r="C201" t="s">
        <v>53</v>
      </c>
      <c r="I201" s="6">
        <v>126.03</v>
      </c>
      <c r="J201" s="6">
        <v>120.23</v>
      </c>
      <c r="K201" s="6">
        <v>100.12</v>
      </c>
      <c r="L201" s="6">
        <v>49.74</v>
      </c>
      <c r="M201" s="6">
        <v>47.65</v>
      </c>
    </row>
    <row r="202" spans="3:13" ht="15.5" x14ac:dyDescent="0.35">
      <c r="C202" t="s">
        <v>194</v>
      </c>
      <c r="I202" s="6">
        <v>1.27</v>
      </c>
      <c r="J202" s="6">
        <v>2.0299999999999998</v>
      </c>
      <c r="K202" s="5">
        <v>0</v>
      </c>
      <c r="L202" s="5">
        <v>0</v>
      </c>
      <c r="M202" s="5">
        <v>0</v>
      </c>
    </row>
    <row r="203" spans="3:13" ht="15.5" x14ac:dyDescent="0.35">
      <c r="C203" t="s">
        <v>195</v>
      </c>
      <c r="I203" s="6">
        <v>125.99</v>
      </c>
      <c r="J203" s="6">
        <v>120.16</v>
      </c>
      <c r="K203" s="6">
        <v>100.04</v>
      </c>
      <c r="L203" s="6">
        <v>49.61</v>
      </c>
      <c r="M203" s="6">
        <v>47.43</v>
      </c>
    </row>
    <row r="204" spans="3:13" ht="15.5" x14ac:dyDescent="0.35">
      <c r="C204" t="s">
        <v>196</v>
      </c>
      <c r="I204" s="5">
        <v>127000000000</v>
      </c>
      <c r="J204" s="5">
        <v>162000000000</v>
      </c>
      <c r="K204" s="5">
        <v>111000000000</v>
      </c>
      <c r="L204" s="5">
        <v>122000000000</v>
      </c>
      <c r="M204" s="5">
        <v>68000000000</v>
      </c>
    </row>
    <row r="205" spans="3:13" ht="15.5" x14ac:dyDescent="0.35">
      <c r="C205" t="s">
        <v>197</v>
      </c>
      <c r="I205" s="5">
        <v>443000000000</v>
      </c>
      <c r="J205" s="5">
        <v>290000000000</v>
      </c>
      <c r="K205" s="5">
        <v>347000000000</v>
      </c>
      <c r="L205" s="5">
        <v>301000000000</v>
      </c>
      <c r="M205" s="5">
        <v>288000000000</v>
      </c>
    </row>
    <row r="206" spans="3:13" ht="15.5" x14ac:dyDescent="0.35">
      <c r="C206" t="s">
        <v>26</v>
      </c>
      <c r="I206" s="5">
        <v>570000000000</v>
      </c>
      <c r="J206" s="5">
        <v>452000000000</v>
      </c>
      <c r="K206" s="5">
        <v>458000000000</v>
      </c>
      <c r="L206" s="5">
        <v>423000000000</v>
      </c>
      <c r="M206" s="5">
        <v>357000000000</v>
      </c>
    </row>
    <row r="207" spans="3:13" ht="15.5" x14ac:dyDescent="0.35">
      <c r="C207" t="s">
        <v>23</v>
      </c>
      <c r="I207" s="5">
        <v>503000000000</v>
      </c>
      <c r="J207" s="5">
        <v>411000000000</v>
      </c>
      <c r="K207" s="5">
        <v>263000000000</v>
      </c>
      <c r="L207" s="5">
        <v>402000000000</v>
      </c>
      <c r="M207" s="5">
        <v>341000000000</v>
      </c>
    </row>
    <row r="208" spans="3:13" ht="15.5" x14ac:dyDescent="0.35">
      <c r="C208" t="s">
        <v>198</v>
      </c>
      <c r="I208" s="5">
        <v>-112000000000</v>
      </c>
      <c r="J208" s="5">
        <v>-159000000000</v>
      </c>
      <c r="K208" s="5">
        <v>7000000000</v>
      </c>
      <c r="L208" s="5">
        <v>-125000000000</v>
      </c>
      <c r="M208" s="5">
        <v>-64000000000</v>
      </c>
    </row>
    <row r="209" spans="3:13" ht="15.5" x14ac:dyDescent="0.35">
      <c r="C209" t="s">
        <v>199</v>
      </c>
      <c r="I209" s="5">
        <v>236000000000</v>
      </c>
      <c r="J209" s="5">
        <v>243000000000</v>
      </c>
      <c r="K209" s="5">
        <v>324000000000</v>
      </c>
      <c r="L209" s="5">
        <v>165000000000</v>
      </c>
      <c r="M209" s="5">
        <v>122000000000</v>
      </c>
    </row>
    <row r="210" spans="3:13" ht="15.5" x14ac:dyDescent="0.35">
      <c r="C210" t="s">
        <v>200</v>
      </c>
      <c r="I210" s="5">
        <v>-264000000000</v>
      </c>
      <c r="J210" s="5">
        <v>-544000000000</v>
      </c>
      <c r="K210" s="5">
        <v>-213000000000</v>
      </c>
      <c r="L210" s="5">
        <v>-76000000000</v>
      </c>
      <c r="M210" s="5">
        <v>-243000000000</v>
      </c>
    </row>
    <row r="211" spans="3:13" ht="15.5" x14ac:dyDescent="0.35">
      <c r="C211" t="s">
        <v>15</v>
      </c>
      <c r="I211" s="5">
        <v>-28000000000</v>
      </c>
      <c r="J211" s="5">
        <v>-301000000000</v>
      </c>
      <c r="K211" s="5">
        <v>112000000000</v>
      </c>
      <c r="L211" s="5">
        <v>89000000000</v>
      </c>
      <c r="M211" s="5">
        <v>-121000000000</v>
      </c>
    </row>
    <row r="212" spans="3:13" ht="15.5" x14ac:dyDescent="0.35">
      <c r="C212" t="s">
        <v>17</v>
      </c>
      <c r="I212" s="6">
        <v>-3.13</v>
      </c>
      <c r="J212" s="6">
        <v>-33.89</v>
      </c>
      <c r="K212" s="5">
        <v>15</v>
      </c>
      <c r="L212" s="6">
        <v>11.97</v>
      </c>
      <c r="M212" s="6">
        <v>-16.29</v>
      </c>
    </row>
  </sheetData>
  <pageMargins left="0.7" right="0.7" top="0.75" bottom="0.75" header="0.3" footer="0.3"/>
  <ignoredErrors>
    <ignoredError sqref="A1:M2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0"/>
  <sheetViews>
    <sheetView tabSelected="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243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244</v>
      </c>
      <c r="D2" s="2" vm="9">
        <f ca="1">IFERROR(_xlfn.STOCKHISTORY("XIDX:" &amp; $C$1, D3, , 0, 0, 1), "Libur")</f>
        <v>220</v>
      </c>
      <c r="E2" s="2" vm="10">
        <f ca="1">IFERROR(_xlfn.STOCKHISTORY("XIDX:" &amp; $C$1, E3, , 0, 0, 1), "Libur")</f>
        <v>153</v>
      </c>
      <c r="H2" s="2" vm="10">
        <f ca="1">IFERROR(INDEX(D2:G2,COUNT(D2:G2)),"")</f>
        <v>153</v>
      </c>
      <c r="I2" s="2" vm="11">
        <f ca="1">IFERROR(_xlfn.STOCKHISTORY("XIDX:" &amp; $C$1, I1, , 0, 0, 1), "Libur")</f>
        <v>302</v>
      </c>
      <c r="J2" s="2" vm="11">
        <f ca="1">IFERROR(_xlfn.STOCKHISTORY("XIDX:" &amp; $C$1, J1, , 0, 0, 1), "Libur")</f>
        <v>302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469500858829</v>
      </c>
      <c r="E4" s="2">
        <f>IFERROR(INDEX(E51:E500,MATCH($C$4,$C$51:$C$500,0)),"")</f>
        <v>446143236786</v>
      </c>
      <c r="H4" s="2">
        <f>IFERROR(SUM(D4:G4)*(4/MAX(1,COUNT(D4:G4))),"")</f>
        <v>1831288191230</v>
      </c>
      <c r="I4" s="2">
        <f>IFERROR(INDEX(I51:I500,MATCH($C$4,$C$51:$C$500,0)),"")</f>
        <v>1758052556259</v>
      </c>
      <c r="J4" s="2">
        <f>IFERROR(INDEX(J51:J500,MATCH($C$4,$C$51:$C$500,0)),"")</f>
        <v>1444399628626</v>
      </c>
      <c r="K4" s="2">
        <f>IFERROR(INDEX(K51:K500,MATCH($C$4,$C$51:$C$500,0)),"")</f>
        <v>1400953229981</v>
      </c>
      <c r="L4" s="2">
        <f>IFERROR(INDEX(L51:L500,MATCH($C$4,$C$51:$C$500,0)),"")</f>
        <v>1411869901398</v>
      </c>
      <c r="M4" s="2">
        <f>IFERROR(INDEX(M51:M500,MATCH($C$4,$C$51:$C$500,0)),"")</f>
        <v>1305756863951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17514571693</v>
      </c>
      <c r="E5" s="2">
        <f>IFERROR(INDEX(E51:E500,MATCH($C$5,$C$51:$C$500,0)),"")</f>
        <v>11288025330</v>
      </c>
      <c r="H5" s="2">
        <f>IFERROR(SUM(D5:G5)*(4/MAX(1,COUNT(D5:G5))),"")</f>
        <v>57605194046</v>
      </c>
      <c r="I5" s="2">
        <f>IFERROR(INDEX(I51:I500,MATCH($C$5,$C$51:$C$500,0)),"")</f>
        <v>60796951025</v>
      </c>
      <c r="J5" s="2">
        <f>IFERROR(INDEX(J51:J500,MATCH($C$5,$C$51:$C$500,0)),"")</f>
        <v>60665450229</v>
      </c>
      <c r="K5" s="2">
        <f>IFERROR(INDEX(K51:K500,MATCH($C$5,$C$51:$C$500,0)),"")</f>
        <v>161282918570</v>
      </c>
      <c r="L5" s="2">
        <f>IFERROR(INDEX(L51:L500,MATCH($C$5,$C$51:$C$500,0)),"")</f>
        <v>63353044144</v>
      </c>
      <c r="M5" s="2">
        <f>IFERROR(INDEX(M51:M500,MATCH($C$5,$C$51:$C$500,0)),"")</f>
        <v>63147725630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741018446838</v>
      </c>
      <c r="E6" s="2">
        <f>IFERROR(INDEX(E51:E500,MATCH($C$6,$C$51:$C$500,0)),"")</f>
        <v>745408261021</v>
      </c>
      <c r="H6" s="2">
        <f>IFERROR(INDEX(D6:G6,COUNT(D6:G6)),"")</f>
        <v>745408261021</v>
      </c>
      <c r="I6" s="2">
        <f>IFERROR(INDEX(I51:I500,MATCH($C$6,$C$51:$C$500,0)),"")</f>
        <v>725334628136</v>
      </c>
      <c r="J6" s="2">
        <f>IFERROR(INDEX(J51:J500,MATCH($C$6,$C$51:$C$500,0)),"")</f>
        <v>679191873641</v>
      </c>
      <c r="K6" s="2">
        <f>IFERROR(INDEX(K51:K500,MATCH($C$6,$C$51:$C$500,0)),"")</f>
        <v>549603584341</v>
      </c>
      <c r="L6" s="2">
        <f>IFERROR(INDEX(L51:L500,MATCH($C$6,$C$51:$C$500,0)),"")</f>
        <v>362806359577</v>
      </c>
      <c r="M6" s="2">
        <f>IFERROR(INDEX(M51:M500,MATCH($C$6,$C$51:$C$500,0)),"")</f>
        <v>293792376621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2.5</v>
      </c>
      <c r="E7" s="3">
        <f>IFERROR(INDEX(E51:E500,MATCH($C$7,$C$51:$C$500,0))/1000000000,"")</f>
        <v>2.5</v>
      </c>
      <c r="H7" s="3">
        <f>IFERROR(INDEX(D7:G7,COUNT(D7:G7)),"")</f>
        <v>2.5</v>
      </c>
      <c r="I7" s="3">
        <f>IFERROR(INDEX(I51:I500,MATCH($C$7,$C$51:$C$500,0))/1000000000,"")</f>
        <v>2.5</v>
      </c>
      <c r="J7" s="3">
        <f>IFERROR(INDEX(J51:J500,MATCH($C$7,$C$51:$C$500,0))/1000000000,"")</f>
        <v>2.5</v>
      </c>
      <c r="K7" s="3">
        <f>IFERROR(INDEX(K51:K500,MATCH($C$7,$C$51:$C$500,0))/1000000000,"")</f>
        <v>2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-101000000000</v>
      </c>
      <c r="H8" s="2">
        <f>IFERROR(INDEX(D8:G8,COUNT(D8:G8)),"")</f>
        <v>-101000000000</v>
      </c>
      <c r="I8" s="2">
        <f>IFERROR(INDEX(I51:I500,MATCH($C$8,$C$51:$C$500,0)),"")</f>
        <v>70000000000</v>
      </c>
      <c r="J8" s="2">
        <f>IFERROR(INDEX(J51:J500,MATCH($C$8,$C$51:$C$500,0)),"")</f>
        <v>-114000000000</v>
      </c>
      <c r="K8" s="2">
        <f>IFERROR(INDEX(K51:K500,MATCH($C$8,$C$51:$C$500,0)),"")</f>
        <v>122000000000</v>
      </c>
      <c r="L8" s="2">
        <f>IFERROR(INDEX(L51:L500,MATCH($C$8,$C$51:$C$500,0)),"")</f>
        <v>47000000000</v>
      </c>
      <c r="M8" s="2">
        <f>IFERROR(INDEX(M51:M500,MATCH($C$8,$C$51:$C$500,0)),"")</f>
        <v>81000000000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-1.53</v>
      </c>
      <c r="E9" s="3">
        <f>IFERROR(INDEX(E51:E500,MATCH("Free cash flow per share (Quarter)",$C$51:$C$500,0)),"")</f>
        <v>-40.590000000000003</v>
      </c>
      <c r="H9" s="3">
        <f>IFERROR(INDEX(D9:G9,COUNT(D9:G9)),"")</f>
        <v>-40.590000000000003</v>
      </c>
      <c r="I9" s="3">
        <f>IFERROR(INDEX(I51:I500,MATCH($C$9,$C$51:$C$500,0)),"")</f>
        <v>27.98</v>
      </c>
      <c r="J9" s="3">
        <f>IFERROR(INDEX(J51:J500,MATCH($C$9,$C$51:$C$500,0)),"")</f>
        <v>-45.49</v>
      </c>
      <c r="K9" s="3">
        <f>IFERROR(INDEX(K51:K500,MATCH($C$9,$C$51:$C$500,0)),"")</f>
        <v>60.81</v>
      </c>
      <c r="L9" s="3">
        <f>IFERROR(INDEX(L51:L500,MATCH($C$9,$C$51:$C$500,0)),"")</f>
        <v>3144233.63</v>
      </c>
      <c r="M9" s="3">
        <f>IFERROR(INDEX(M51:M500,MATCH($C$9,$C$51:$C$500,0)),"")</f>
        <v>5430069.5999999996</v>
      </c>
    </row>
    <row r="10" spans="1:13" ht="15.5" x14ac:dyDescent="0.35">
      <c r="C10" t="s">
        <v>18</v>
      </c>
      <c r="D10" s="3">
        <f ca="1">IFERROR(IF(D9=0,"",D2/D9),"")</f>
        <v>-143.79084967320262</v>
      </c>
      <c r="E10" s="3">
        <f ca="1">IFERROR(IF(E9=0,"",E2/E9),"")</f>
        <v>-3.7694013303769398</v>
      </c>
      <c r="I10" s="3">
        <f ca="1">IFERROR(IF(I9=0,"",I2/I9),"")</f>
        <v>10.793423874195854</v>
      </c>
      <c r="J10" s="3">
        <f ca="1">IFERROR(IF(J9=0,"",J2/J9),"")</f>
        <v>-6.6388217190591332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59668767323</v>
      </c>
      <c r="E11" s="2">
        <f>IFERROR(INDEX(E51:E500,MATCH($C$11,$C$51:$C$500,0)),"")</f>
        <v>42967442972</v>
      </c>
      <c r="H11" s="2">
        <f>IFERROR(INDEX(D11:G11,COUNT(D11:G11)),"")</f>
        <v>42967442972</v>
      </c>
      <c r="I11" s="2">
        <f>IFERROR(INDEX(I51:I500,MATCH($C$11,$C$51:$C$500,0)),"")</f>
        <v>55863159695</v>
      </c>
      <c r="J11" s="2">
        <f>IFERROR(INDEX(J51:J500,MATCH($C$11,$C$51:$C$500,0)),"")</f>
        <v>28586435618</v>
      </c>
      <c r="K11" s="2">
        <f>IFERROR(INDEX(K51:K500,MATCH($C$11,$C$51:$C$500,0)),"")</f>
        <v>79137696635</v>
      </c>
      <c r="L11" s="2">
        <f>IFERROR(INDEX(L51:L500,MATCH($C$11,$C$51:$C$500,0)),"")</f>
        <v>30004807212</v>
      </c>
      <c r="M11" s="2">
        <f>IFERROR(INDEX(M51:M500,MATCH($C$11,$C$51:$C$500,0)),"")</f>
        <v>29180778448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147000000000</v>
      </c>
      <c r="E12" s="2">
        <f>IFERROR(INDEX(E51:E500,MATCH("Net Debt (Quarter)",$C$51:$C$500,0)),"")</f>
        <v>134000000000</v>
      </c>
      <c r="H12" s="2">
        <f>IFERROR(INDEX(D12:G12,COUNT(D12:G12)),"")</f>
        <v>134000000000</v>
      </c>
      <c r="I12" s="2">
        <f>IFERROR(INDEX(I51:I500,MATCH($C$12,$C$51:$C$500,0)),"")</f>
        <v>30000000000</v>
      </c>
      <c r="J12" s="2">
        <f>IFERROR(INDEX(J51:J500,MATCH($C$12,$C$51:$C$500,0)),"")</f>
        <v>37000000000</v>
      </c>
      <c r="K12" s="2">
        <f>IFERROR(INDEX(K51:K500,MATCH($C$12,$C$51:$C$500,0)),"")</f>
        <v>-63000000000</v>
      </c>
      <c r="L12" s="2">
        <f>IFERROR(INDEX(L51:L500,MATCH($C$12,$C$51:$C$500,0)),"")</f>
        <v>8000000000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206000000000</v>
      </c>
      <c r="E13" s="2">
        <f>IFERROR(INDEX(E51:E500,MATCH("Total Debt (Quarter)",$C$51:$C$500,0)),"")</f>
        <v>177000000000</v>
      </c>
      <c r="H13" s="2">
        <f>IFERROR(INDEX(D13:G13,COUNT(D13:G13)),"")</f>
        <v>177000000000</v>
      </c>
      <c r="I13" s="2">
        <f>IFERROR(INDEX(I51:I500,MATCH($C$13,$C$51:$C$500,0)),"")</f>
        <v>86000000000</v>
      </c>
      <c r="J13" s="2">
        <f>IFERROR(INDEX(J51:J500,MATCH($C$13,$C$51:$C$500,0)),"")</f>
        <v>65000000000</v>
      </c>
      <c r="K13" s="2">
        <f>IFERROR(INDEX(K51:K500,MATCH($C$13,$C$51:$C$500,0)),"")</f>
        <v>16000000000</v>
      </c>
      <c r="L13" s="2">
        <f>IFERROR(INDEX(L51:L500,MATCH($C$13,$C$51:$C$500,0)),"")</f>
        <v>38000000000</v>
      </c>
      <c r="M13" s="2">
        <f>IFERROR(INDEX(M51:M500,MATCH($C$13,$C$51:$C$500,0)),"")</f>
        <v>29000000000</v>
      </c>
    </row>
    <row r="14" spans="1:13" ht="15.5" x14ac:dyDescent="0.35">
      <c r="C14" t="s">
        <v>27</v>
      </c>
      <c r="D14" s="2">
        <f>IFERROR(INDEX(D51:D500,MATCH($C$14,$C$51:$C$500,0)),"")</f>
        <v>-4258735433</v>
      </c>
      <c r="E14" s="2">
        <f>IFERROR(INDEX(E51:E500,MATCH($C$14,$C$51:$C$500,0)),"")</f>
        <v>-2914000379</v>
      </c>
      <c r="H14" s="2">
        <f>IFERROR(SUM(D14:G14)*(4/MAX(1,COUNT(D14:G14))),"")</f>
        <v>-14345471624</v>
      </c>
      <c r="I14" s="2">
        <f>IFERROR(INDEX(I51:I500,MATCH($C$14,$C$51:$C$500,0)),"")</f>
        <v>-10286045354</v>
      </c>
      <c r="J14" s="2">
        <f>IFERROR(INDEX(J51:J500,MATCH($C$14,$C$51:$C$500,0)),"")</f>
        <v>-9120925964</v>
      </c>
      <c r="K14" s="2">
        <f>IFERROR(INDEX(K51:K500,MATCH($C$14,$C$51:$C$500,0)),"")</f>
        <v>-8434007545</v>
      </c>
      <c r="L14" s="2">
        <f>IFERROR(INDEX(L51:L500,MATCH($C$14,$C$51:$C$500,0)),"")</f>
        <v>-9210323106</v>
      </c>
      <c r="M14" s="2">
        <f>IFERROR(INDEX(M51:M500,MATCH($C$14,$C$51:$C$500,0)),"")</f>
        <v>-8688721278</v>
      </c>
    </row>
    <row r="15" spans="1:13" ht="15.5" x14ac:dyDescent="0.35">
      <c r="C15" t="s">
        <v>28</v>
      </c>
      <c r="D15" s="2">
        <f>IFERROR(INDEX(D51:D500,MATCH($C$15,$C$51:$C$500,0)),"")</f>
        <v>-10344242218</v>
      </c>
      <c r="E15" s="2">
        <f>IFERROR(INDEX(E51:E500,MATCH($C$15,$C$51:$C$500,0)),"")</f>
        <v>-5931909632</v>
      </c>
      <c r="H15" s="2">
        <f>IFERROR(SUM(D15:G15)*(4/MAX(1,COUNT(D15:G15))),"")</f>
        <v>-32552303700</v>
      </c>
      <c r="I15" s="2">
        <f>IFERROR(INDEX(I51:I500,MATCH($C$15,$C$51:$C$500,0)),"")</f>
        <v>-27191091002</v>
      </c>
      <c r="J15" s="2">
        <f>IFERROR(INDEX(J51:J500,MATCH($C$15,$C$51:$C$500,0)),"")</f>
        <v>-22486603361</v>
      </c>
      <c r="K15" s="2">
        <f>IFERROR(INDEX(K51:K500,MATCH($C$15,$C$51:$C$500,0)),"")</f>
        <v>-26308708718</v>
      </c>
      <c r="L15" s="2">
        <f>IFERROR(INDEX(L51:L500,MATCH($C$15,$C$51:$C$500,0)),"")</f>
        <v>-29707668664</v>
      </c>
      <c r="M15" s="2">
        <f>IFERROR(INDEX(M51:M500,MATCH($C$15,$C$51:$C$500,0)),"")</f>
        <v>-22342227575</v>
      </c>
    </row>
    <row r="16" spans="1:13" ht="15.5" x14ac:dyDescent="0.35">
      <c r="C16" t="s">
        <v>29</v>
      </c>
      <c r="D16" s="2">
        <f>IFERROR(INDEX(D51:D500,MATCH($C$16,$C$51:$C$500,0)),"")</f>
        <v>38236475809</v>
      </c>
      <c r="E16" s="2">
        <f>IFERROR(INDEX(E51:E500,MATCH($C$16,$C$51:$C$500,0)),"")</f>
        <v>26734542517</v>
      </c>
      <c r="H16" s="2">
        <f>IFERROR(SUM(D16:G16)*(4/MAX(1,COUNT(D16:G16))),"")</f>
        <v>129942036652</v>
      </c>
      <c r="I16" s="2">
        <f>IFERROR(INDEX(I51:I500,MATCH($C$16,$C$51:$C$500,0)),"")</f>
        <v>121718810741</v>
      </c>
      <c r="J16" s="2">
        <f>IFERROR(INDEX(J51:J500,MATCH($C$16,$C$51:$C$500,0)),"")</f>
        <v>101080188882</v>
      </c>
      <c r="K16" s="2">
        <f>IFERROR(INDEX(K51:K500,MATCH($C$16,$C$51:$C$500,0)),"")</f>
        <v>121118982852</v>
      </c>
      <c r="L16" s="2">
        <f>IFERROR(INDEX(L51:L500,MATCH($C$16,$C$51:$C$500,0)),"")</f>
        <v>133734973818</v>
      </c>
      <c r="M16" s="2">
        <f>IFERROR(INDEX(M51:M500,MATCH($C$16,$C$51:$C$500,0)),"")</f>
        <v>104431239240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550000000000</v>
      </c>
      <c r="E20" s="2">
        <f ca="1">IFERROR(E21*E2,"")</f>
        <v>382500000000</v>
      </c>
      <c r="H20" s="2">
        <f t="shared" ref="H20:M20" ca="1" si="0">IFERROR(H21*H2,"")</f>
        <v>382500000000</v>
      </c>
      <c r="I20" s="2">
        <f t="shared" ca="1" si="0"/>
        <v>755000000000</v>
      </c>
      <c r="J20" s="2">
        <f t="shared" ca="1" si="0"/>
        <v>755000000000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2500000000</v>
      </c>
      <c r="E21" s="2">
        <f>IFERROR(INDEX(E51:E500,MATCH($C$7,$C$51:$C$500,0)),"")</f>
        <v>2500000000</v>
      </c>
      <c r="H21" s="2">
        <f>IFERROR(INDEX(D21:G21,COUNT(D21:G21)),"")</f>
        <v>2500000000</v>
      </c>
      <c r="I21" s="2">
        <f>IFERROR(INDEX(I51:I500,MATCH($C$7,$C$51:$C$500,0)),"")</f>
        <v>2500000000</v>
      </c>
      <c r="J21" s="2">
        <f>IFERROR(INDEX(J51:J500,MATCH($C$7,$C$51:$C$500,0)),"")</f>
        <v>2500000000</v>
      </c>
      <c r="K21" s="2">
        <f>IFERROR(INDEX(K51:K500,MATCH($C$7,$C$51:$C$500,0)),"")</f>
        <v>2000000000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2.3635810643765258</v>
      </c>
      <c r="E23" s="3">
        <f>IFERROR(E5/E6*100,"")</f>
        <v>1.5143413241139259</v>
      </c>
      <c r="H23" s="3">
        <f t="shared" ref="H23:M23" si="1">IFERROR(H5/H6*100,"")</f>
        <v>7.728005853744774</v>
      </c>
      <c r="I23" s="3">
        <f t="shared" si="1"/>
        <v>8.3819176234890289</v>
      </c>
      <c r="J23" s="3">
        <f t="shared" si="1"/>
        <v>8.9320047225809258</v>
      </c>
      <c r="K23" s="3">
        <f t="shared" si="1"/>
        <v>29.34531781909422</v>
      </c>
      <c r="L23" s="3">
        <f t="shared" si="1"/>
        <v>17.461944222219262</v>
      </c>
      <c r="M23" s="3">
        <f t="shared" si="1"/>
        <v>21.493997344751477</v>
      </c>
    </row>
    <row r="24" spans="1:13" ht="15.5" x14ac:dyDescent="0.35">
      <c r="C24" t="s">
        <v>43</v>
      </c>
      <c r="D24" s="4">
        <f>IFERROR(_xlfn.RRI(5,I23,D23),"")</f>
        <v>-0.22367169165877232</v>
      </c>
      <c r="E24" s="4">
        <f>IFERROR(_xlfn.RRI(5,J23,E23),"")</f>
        <v>-0.29877891574458681</v>
      </c>
      <c r="H24" s="4">
        <f t="shared" ref="H24:M24" si="2">IFERROR(_xlfn.RRI(5,M23,H23),"")</f>
        <v>-0.18501418410333359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24.86</v>
      </c>
      <c r="J25" s="3">
        <f>IFERROR(INDEX(J51:J500,MATCH($C$25,$C$51:$C$500,0)),"")</f>
        <v>23.92</v>
      </c>
      <c r="K25" s="3">
        <f>IFERROR(INDEX(K51:K500,MATCH($C$25,$C$51:$C$500,0)),"")</f>
        <v>30.66</v>
      </c>
      <c r="L25" s="3">
        <f>IFERROR(INDEX(L51:L500,MATCH($C$25,$C$51:$C$500,0)),"")</f>
        <v>4212116.4400000004</v>
      </c>
      <c r="M25" s="3">
        <f>IFERROR(INDEX(M51:M500,MATCH($C$25,$C$51:$C$500,0)),"")</f>
        <v>4099285.05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187.80034353159999</v>
      </c>
      <c r="E27" s="3">
        <f>IFERROR(E4/E21,"")</f>
        <v>178.45729471440001</v>
      </c>
      <c r="H27" s="3">
        <f t="shared" ref="H27:M27" si="4">IFERROR(H4/H21,"")</f>
        <v>732.515276492</v>
      </c>
      <c r="I27" s="3">
        <f t="shared" si="4"/>
        <v>703.22102250360001</v>
      </c>
      <c r="J27" s="3">
        <f t="shared" si="4"/>
        <v>577.75985145039999</v>
      </c>
      <c r="K27" s="3">
        <f t="shared" si="4"/>
        <v>700.47661499050002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-0.23207128494296492</v>
      </c>
      <c r="E28" s="4">
        <f>IFERROR(_xlfn.RRI(5,J27,E27),"")</f>
        <v>-0.20939894573733953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3.9297658862876159E-2</v>
      </c>
      <c r="J29" s="4">
        <f t="shared" si="6"/>
        <v>-0.21983039791258965</v>
      </c>
      <c r="K29" s="4">
        <f t="shared" si="6"/>
        <v>-0.99999272099894743</v>
      </c>
      <c r="L29" s="4">
        <f t="shared" si="6"/>
        <v>2.7524650914432163E-2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4.165725006926968E-2</v>
      </c>
      <c r="I30" s="4">
        <f t="shared" si="7"/>
        <v>0.21715107191724053</v>
      </c>
      <c r="J30" s="4">
        <f t="shared" si="7"/>
        <v>-0.17519037882765628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243.49</v>
      </c>
      <c r="E32" s="3">
        <f>IFERROR(INDEX(E51:E500,MATCH($A$32,$C$51:$C$500,0)),"")</f>
        <v>243.94</v>
      </c>
      <c r="H32" s="3">
        <f>IFERROR(INDEX(D32:G32,COUNT(D32:G32)),"")</f>
        <v>243.94</v>
      </c>
      <c r="I32" s="3">
        <f>IFERROR(INDEX(I51:I500,MATCH($C$32,$C$51:$C$500,0)),"")</f>
        <v>239.43</v>
      </c>
      <c r="J32" s="3">
        <f>IFERROR(INDEX(J51:J500,MATCH($C$32,$C$51:$C$500,0)),"")</f>
        <v>222.57</v>
      </c>
      <c r="K32" s="3">
        <f>IFERROR(INDEX(K51:K500,MATCH($C$32,$C$51:$C$500,0)),"")</f>
        <v>213.33</v>
      </c>
      <c r="L32" s="3">
        <f>IFERROR(INDEX(L51:L500,MATCH($C$32,$C$51:$C$500,0)),"")</f>
        <v>19095204.309999999</v>
      </c>
      <c r="M32" s="3">
        <f>IFERROR(INDEX(M51:M500,MATCH($C$32,$C$51:$C$500,0)),"")</f>
        <v>15398601.369999999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0.63</v>
      </c>
      <c r="E33" s="3">
        <f>IFERROR(INDEX(E51:E500,MATCH($A$33,$C$51:$C$500,0)),"")</f>
        <v>0.89</v>
      </c>
      <c r="H33" s="3">
        <f>IFERROR(INDEX(D33:G33,COUNT(D33:G33)),"")</f>
        <v>0.89</v>
      </c>
      <c r="I33" s="3">
        <f>IFERROR(INDEX(I51:I500,MATCH($C$33,$C$51:$C$500,0)),"")</f>
        <v>1.26</v>
      </c>
      <c r="J33" s="3">
        <f>IFERROR(INDEX(J51:J500,MATCH($C$33,$C$51:$C$500,0)),"")</f>
        <v>1.36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21.83</v>
      </c>
      <c r="E34" s="3">
        <f>IFERROR(INDEX(E51:E500,MATCH($A$34,$C$51:$C$500,0)),"")</f>
        <v>48.23</v>
      </c>
      <c r="H34" s="3">
        <f>IFERROR(INDEX(D34:G34,COUNT(D34:G34)),"")</f>
        <v>48.23</v>
      </c>
      <c r="I34" s="3">
        <f>IFERROR(INDEX(I51:I500,MATCH($C$34,$C$51:$C$500,0)),"")</f>
        <v>12.15</v>
      </c>
      <c r="J34" s="3">
        <f>IFERROR(INDEX(J51:J500,MATCH($C$34,$C$51:$C$500,0)),"")</f>
        <v>12.63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0.81</v>
      </c>
      <c r="E35" s="3">
        <f>IFERROR(INDEX(E51:E500,MATCH($A$35,$C$51:$C$500,0)),"")</f>
        <v>1.22</v>
      </c>
      <c r="H35" s="3">
        <f>IFERROR(INDEX(D35:G35,COUNT(D35:G35)),"")</f>
        <v>1.22</v>
      </c>
      <c r="I35" s="3">
        <f>IFERROR(INDEX(I51:I500,MATCH($C$35,$C$51:$C$500,0)),"")</f>
        <v>0.43</v>
      </c>
      <c r="J35" s="3">
        <f>IFERROR(INDEX(J51:J500,MATCH($C$35,$C$51:$C$500,0)),"")</f>
        <v>0.52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469500858829</v>
      </c>
      <c r="E51" s="5">
        <v>446143236786</v>
      </c>
      <c r="F51" s="5">
        <v>503988509570</v>
      </c>
      <c r="G51" s="5">
        <v>461969351869</v>
      </c>
      <c r="I51" s="5">
        <v>1758052556259</v>
      </c>
      <c r="J51" s="5">
        <v>1444399628626</v>
      </c>
      <c r="K51" s="5">
        <v>1400953229981</v>
      </c>
      <c r="L51" s="5">
        <v>1411869901398</v>
      </c>
      <c r="M51" s="5">
        <v>1305756863951</v>
      </c>
    </row>
    <row r="52" spans="2:13" ht="15.5" x14ac:dyDescent="0.35">
      <c r="C52" t="s">
        <v>72</v>
      </c>
      <c r="D52" s="5">
        <v>-402931091302</v>
      </c>
      <c r="E52" s="5">
        <v>-393309379443</v>
      </c>
      <c r="F52" s="5">
        <v>-441834391259</v>
      </c>
      <c r="G52" s="5">
        <v>-401401699146</v>
      </c>
      <c r="I52" s="5">
        <v>-1534755724324</v>
      </c>
      <c r="J52" s="5">
        <v>-1253386274374</v>
      </c>
      <c r="K52" s="5">
        <v>-1199253878659</v>
      </c>
      <c r="L52" s="5">
        <v>-1211844279403</v>
      </c>
      <c r="M52" s="5">
        <v>-1138592098445</v>
      </c>
    </row>
    <row r="53" spans="2:13" ht="15.5" x14ac:dyDescent="0.35">
      <c r="C53" t="s">
        <v>73</v>
      </c>
      <c r="D53" s="5">
        <v>66569767527</v>
      </c>
      <c r="E53" s="5">
        <v>52833857343</v>
      </c>
      <c r="F53" s="5">
        <v>62154118311</v>
      </c>
      <c r="G53" s="5">
        <v>60567652723</v>
      </c>
      <c r="I53" s="5">
        <v>223296831935</v>
      </c>
      <c r="J53" s="5">
        <v>191013354252</v>
      </c>
      <c r="K53" s="5">
        <v>201699351322</v>
      </c>
      <c r="L53" s="5">
        <v>200025621995</v>
      </c>
      <c r="M53" s="5">
        <v>167164765506</v>
      </c>
    </row>
    <row r="54" spans="2:13" ht="15.5" x14ac:dyDescent="0.35">
      <c r="C54" t="s">
        <v>74</v>
      </c>
      <c r="D54" s="5">
        <v>-23037667961</v>
      </c>
      <c r="E54" s="5">
        <v>-23930663576</v>
      </c>
      <c r="F54" s="5">
        <v>-30270875485</v>
      </c>
      <c r="G54" s="5">
        <v>-18716616173</v>
      </c>
      <c r="I54" s="5">
        <v>-87151910135</v>
      </c>
      <c r="J54" s="5">
        <v>-85781823410</v>
      </c>
      <c r="K54" s="5">
        <v>-73921489467</v>
      </c>
      <c r="L54" s="5">
        <v>-61954655774</v>
      </c>
      <c r="M54" s="5">
        <v>-58616275750</v>
      </c>
    </row>
    <row r="55" spans="2:13" ht="15.5" x14ac:dyDescent="0.35">
      <c r="C55" t="s">
        <v>245</v>
      </c>
    </row>
    <row r="56" spans="2:13" ht="15.5" x14ac:dyDescent="0.35">
      <c r="C56" t="s">
        <v>75</v>
      </c>
      <c r="D56" s="5">
        <v>12711040665</v>
      </c>
      <c r="E56" s="5">
        <v>-24327659661</v>
      </c>
      <c r="F56" s="5">
        <v>-30993357276</v>
      </c>
      <c r="G56" s="5">
        <v>-48638406202</v>
      </c>
      <c r="I56" s="5">
        <v>-87151910135</v>
      </c>
      <c r="J56" s="5">
        <v>-85781823410</v>
      </c>
      <c r="K56" s="5">
        <v>-73921489467</v>
      </c>
      <c r="L56" s="5">
        <v>-61954655774</v>
      </c>
      <c r="M56" s="5">
        <v>-58616275750</v>
      </c>
    </row>
    <row r="57" spans="2:13" ht="15.5" x14ac:dyDescent="0.35">
      <c r="C57" t="s">
        <v>76</v>
      </c>
      <c r="D57" s="5">
        <v>-35351712541</v>
      </c>
      <c r="G57" s="5">
        <v>30644271820</v>
      </c>
    </row>
    <row r="58" spans="2:13" ht="15.5" x14ac:dyDescent="0.35">
      <c r="C58" t="s">
        <v>246</v>
      </c>
    </row>
    <row r="59" spans="2:13" ht="15.5" x14ac:dyDescent="0.35">
      <c r="C59" t="s">
        <v>79</v>
      </c>
      <c r="D59" s="5">
        <v>10377661898</v>
      </c>
      <c r="E59" s="5">
        <v>9514607555</v>
      </c>
      <c r="F59" s="5">
        <v>4933622368</v>
      </c>
      <c r="G59" s="5">
        <v>11968382348</v>
      </c>
      <c r="I59" s="5">
        <v>32946347393</v>
      </c>
      <c r="J59" s="5">
        <v>18439718934</v>
      </c>
      <c r="K59" s="5">
        <v>68687306194</v>
      </c>
      <c r="L59" s="5">
        <v>40931938812</v>
      </c>
      <c r="M59" s="5">
        <v>21645284395</v>
      </c>
    </row>
    <row r="60" spans="2:13" ht="15.5" x14ac:dyDescent="0.35">
      <c r="C60" t="s">
        <v>77</v>
      </c>
      <c r="D60" s="5">
        <v>43532099566</v>
      </c>
      <c r="E60" s="5">
        <v>28903193767</v>
      </c>
      <c r="F60" s="5">
        <v>31883242826</v>
      </c>
      <c r="G60" s="5">
        <v>41851036550</v>
      </c>
      <c r="I60" s="5">
        <v>136144921800</v>
      </c>
      <c r="J60" s="5">
        <v>105231530842</v>
      </c>
      <c r="K60" s="5">
        <v>127777861855</v>
      </c>
      <c r="L60" s="5">
        <v>138070966221</v>
      </c>
      <c r="M60" s="5">
        <v>108548489756</v>
      </c>
    </row>
    <row r="61" spans="2:13" ht="15.5" x14ac:dyDescent="0.35">
      <c r="C61" t="s">
        <v>78</v>
      </c>
      <c r="D61" s="5">
        <v>-5295623757</v>
      </c>
      <c r="E61" s="5">
        <v>-2168651250</v>
      </c>
      <c r="F61" s="5">
        <v>-7635270339</v>
      </c>
      <c r="G61" s="5">
        <v>-1071660480</v>
      </c>
      <c r="I61" s="5">
        <v>-14426111059</v>
      </c>
      <c r="J61" s="5">
        <v>-4151341960</v>
      </c>
      <c r="K61" s="5">
        <v>-6658879003</v>
      </c>
      <c r="L61" s="5">
        <v>-4335992403</v>
      </c>
      <c r="M61" s="5">
        <v>-4117250516</v>
      </c>
    </row>
    <row r="62" spans="2:13" ht="15.5" x14ac:dyDescent="0.35">
      <c r="C62" t="s">
        <v>247</v>
      </c>
      <c r="D62" s="5">
        <v>330486445</v>
      </c>
      <c r="E62" s="5">
        <v>745349129</v>
      </c>
      <c r="F62" s="5">
        <v>355387922</v>
      </c>
      <c r="G62" s="5">
        <v>281358249</v>
      </c>
      <c r="I62" s="5">
        <v>1299414710</v>
      </c>
      <c r="J62" s="5">
        <v>1529186356</v>
      </c>
      <c r="K62" s="5">
        <v>955800346</v>
      </c>
      <c r="L62" s="5">
        <v>260910645</v>
      </c>
      <c r="M62" s="5">
        <v>179202565</v>
      </c>
    </row>
    <row r="63" spans="2:13" ht="15.5" x14ac:dyDescent="0.35">
      <c r="C63" t="s">
        <v>27</v>
      </c>
      <c r="D63" s="5">
        <v>-4258735433</v>
      </c>
      <c r="E63" s="5">
        <v>-2914000379</v>
      </c>
      <c r="F63" s="5">
        <v>-2551177846</v>
      </c>
      <c r="G63" s="5">
        <v>-2542526510</v>
      </c>
      <c r="I63" s="5">
        <v>-10286045354</v>
      </c>
      <c r="J63" s="5">
        <v>-9120925964</v>
      </c>
      <c r="K63" s="5">
        <v>-8434007545</v>
      </c>
      <c r="L63" s="5">
        <v>-9210323106</v>
      </c>
      <c r="M63" s="5">
        <v>-8688721278</v>
      </c>
    </row>
    <row r="64" spans="2:13" ht="15.5" x14ac:dyDescent="0.35">
      <c r="C64" t="s">
        <v>248</v>
      </c>
      <c r="D64" s="5">
        <v>-3351950688</v>
      </c>
      <c r="G64" s="5">
        <v>2087117662</v>
      </c>
    </row>
    <row r="65" spans="3:13" ht="15.5" x14ac:dyDescent="0.35">
      <c r="C65" t="s">
        <v>249</v>
      </c>
    </row>
    <row r="66" spans="3:13" ht="15.5" x14ac:dyDescent="0.35">
      <c r="C66" t="s">
        <v>250</v>
      </c>
    </row>
    <row r="67" spans="3:13" ht="15.5" x14ac:dyDescent="0.35">
      <c r="C67" t="s">
        <v>251</v>
      </c>
    </row>
    <row r="68" spans="3:13" ht="15.5" x14ac:dyDescent="0.35">
      <c r="C68" t="s">
        <v>252</v>
      </c>
    </row>
    <row r="69" spans="3:13" ht="15.5" x14ac:dyDescent="0.35">
      <c r="C69" t="s">
        <v>253</v>
      </c>
    </row>
    <row r="70" spans="3:13" ht="15.5" x14ac:dyDescent="0.35">
      <c r="C70" t="s">
        <v>254</v>
      </c>
    </row>
    <row r="71" spans="3:13" ht="15.5" x14ac:dyDescent="0.35">
      <c r="C71" t="s">
        <v>80</v>
      </c>
      <c r="D71" s="5">
        <v>-5295623757</v>
      </c>
      <c r="E71" s="5">
        <v>-2168651250</v>
      </c>
      <c r="F71" s="5">
        <v>-7635270339</v>
      </c>
      <c r="G71" s="5">
        <v>-1071660480</v>
      </c>
      <c r="I71" s="5">
        <v>-14426111059</v>
      </c>
      <c r="J71" s="5">
        <v>-4151341960</v>
      </c>
      <c r="K71" s="5">
        <v>-6658879003</v>
      </c>
      <c r="L71" s="5">
        <v>-4335992403</v>
      </c>
      <c r="M71" s="5">
        <v>-4117250516</v>
      </c>
    </row>
    <row r="72" spans="3:13" ht="15.5" x14ac:dyDescent="0.35">
      <c r="C72" t="s">
        <v>29</v>
      </c>
      <c r="D72" s="5">
        <v>38236475809</v>
      </c>
      <c r="E72" s="5">
        <v>26734542517</v>
      </c>
      <c r="F72" s="5">
        <v>24247972487</v>
      </c>
      <c r="G72" s="5">
        <v>40779376070</v>
      </c>
      <c r="I72" s="5">
        <v>121718810741</v>
      </c>
      <c r="J72" s="5">
        <v>101080188882</v>
      </c>
      <c r="K72" s="5">
        <v>121118982852</v>
      </c>
      <c r="L72" s="5">
        <v>133734973818</v>
      </c>
      <c r="M72" s="5">
        <v>104431239240</v>
      </c>
    </row>
    <row r="73" spans="3:13" ht="15.5" x14ac:dyDescent="0.35">
      <c r="C73" t="s">
        <v>28</v>
      </c>
      <c r="D73" s="5">
        <v>-10344242218</v>
      </c>
      <c r="E73" s="5">
        <v>-5931909632</v>
      </c>
      <c r="F73" s="5">
        <v>-5747506586</v>
      </c>
      <c r="G73" s="5">
        <v>-8971462735</v>
      </c>
      <c r="I73" s="5">
        <v>-27191091002</v>
      </c>
      <c r="J73" s="5">
        <v>-22486603361</v>
      </c>
      <c r="K73" s="5">
        <v>-26308708718</v>
      </c>
      <c r="L73" s="5">
        <v>-29707668664</v>
      </c>
      <c r="M73" s="5">
        <v>-22342227575</v>
      </c>
    </row>
    <row r="74" spans="3:13" ht="15.5" x14ac:dyDescent="0.35">
      <c r="C74" t="s">
        <v>81</v>
      </c>
      <c r="D74" s="5">
        <v>-10344242218</v>
      </c>
      <c r="E74" s="5">
        <v>-5931909632</v>
      </c>
      <c r="F74" s="5">
        <v>-7270858264</v>
      </c>
      <c r="G74" s="5">
        <v>-8971462735</v>
      </c>
      <c r="I74" s="5">
        <v>-28714442680</v>
      </c>
      <c r="J74" s="5">
        <v>-23148020060</v>
      </c>
      <c r="K74" s="5">
        <v>-28437473466</v>
      </c>
      <c r="L74" s="5">
        <v>-29474929660</v>
      </c>
      <c r="M74" s="5">
        <v>-22714527000</v>
      </c>
    </row>
    <row r="75" spans="3:13" ht="15.5" x14ac:dyDescent="0.35">
      <c r="C75" t="s">
        <v>82</v>
      </c>
      <c r="F75" s="5">
        <v>1523351678</v>
      </c>
      <c r="I75" s="5">
        <v>1523351678</v>
      </c>
      <c r="J75" s="5">
        <v>661416699</v>
      </c>
      <c r="K75" s="5">
        <v>2128764748</v>
      </c>
      <c r="L75" s="5">
        <v>-232739004</v>
      </c>
      <c r="M75" s="5">
        <v>372299425</v>
      </c>
    </row>
    <row r="76" spans="3:13" ht="15.5" x14ac:dyDescent="0.35">
      <c r="C76" t="s">
        <v>83</v>
      </c>
    </row>
    <row r="77" spans="3:13" ht="15.5" x14ac:dyDescent="0.35">
      <c r="C77" t="s">
        <v>84</v>
      </c>
      <c r="D77" s="5">
        <v>-10344242218</v>
      </c>
      <c r="E77" s="5">
        <v>-5931909632</v>
      </c>
      <c r="F77" s="5">
        <v>-5747506586</v>
      </c>
      <c r="G77" s="5">
        <v>-8971462735</v>
      </c>
      <c r="I77" s="5">
        <v>-27191091002</v>
      </c>
      <c r="J77" s="5">
        <v>-22486603361</v>
      </c>
      <c r="K77" s="5">
        <v>-26308708718</v>
      </c>
      <c r="L77" s="5">
        <v>-29707668664</v>
      </c>
      <c r="M77" s="5">
        <v>-22342227575</v>
      </c>
    </row>
    <row r="78" spans="3:13" ht="15.5" x14ac:dyDescent="0.35">
      <c r="C78" t="s">
        <v>86</v>
      </c>
      <c r="D78" s="5">
        <v>27892233591</v>
      </c>
      <c r="E78" s="5">
        <v>20802632885</v>
      </c>
      <c r="F78" s="5">
        <v>18500465901</v>
      </c>
      <c r="G78" s="5">
        <v>31807913335</v>
      </c>
      <c r="I78" s="5">
        <v>94527719739</v>
      </c>
      <c r="J78" s="5">
        <v>78593585521</v>
      </c>
      <c r="K78" s="5">
        <v>94810274134</v>
      </c>
      <c r="L78" s="5">
        <v>104027305154</v>
      </c>
      <c r="M78" s="5">
        <v>82089011665</v>
      </c>
    </row>
    <row r="79" spans="3:13" ht="15.5" x14ac:dyDescent="0.35">
      <c r="C79" t="s">
        <v>87</v>
      </c>
      <c r="F79" s="5">
        <v>-784421321</v>
      </c>
      <c r="I79" s="5">
        <v>-784421321</v>
      </c>
      <c r="J79" s="5">
        <v>511583642</v>
      </c>
      <c r="K79" s="5">
        <v>135159950630</v>
      </c>
      <c r="L79" s="5">
        <v>257677802</v>
      </c>
      <c r="M79" s="5">
        <v>2703998360</v>
      </c>
    </row>
    <row r="80" spans="3:13" ht="15.5" x14ac:dyDescent="0.35">
      <c r="C80" t="s">
        <v>255</v>
      </c>
    </row>
    <row r="81" spans="2:13" ht="15.5" x14ac:dyDescent="0.35">
      <c r="C81" t="s">
        <v>88</v>
      </c>
      <c r="F81" s="5">
        <v>-784421321</v>
      </c>
      <c r="I81" s="5">
        <v>-784421321</v>
      </c>
      <c r="J81" s="5">
        <v>511583642</v>
      </c>
      <c r="K81" s="5">
        <v>135159950630</v>
      </c>
      <c r="L81" s="5">
        <v>257677802</v>
      </c>
      <c r="M81" s="5">
        <v>2703998360</v>
      </c>
    </row>
    <row r="82" spans="2:13" ht="15.5" x14ac:dyDescent="0.35">
      <c r="C82" t="s">
        <v>89</v>
      </c>
      <c r="D82" s="5">
        <v>27892233591</v>
      </c>
      <c r="E82" s="5">
        <v>20802632885</v>
      </c>
      <c r="F82" s="5">
        <v>17716044580</v>
      </c>
      <c r="G82" s="5">
        <v>31807913335</v>
      </c>
      <c r="I82" s="5">
        <v>93743298418</v>
      </c>
      <c r="J82" s="5">
        <v>79105169163</v>
      </c>
      <c r="K82" s="5">
        <v>229970224764</v>
      </c>
      <c r="L82" s="5">
        <v>104284982956</v>
      </c>
      <c r="M82" s="5">
        <v>84793010025</v>
      </c>
    </row>
    <row r="83" spans="2:13" ht="15.5" x14ac:dyDescent="0.35">
      <c r="C83" t="s">
        <v>90</v>
      </c>
      <c r="D83" s="5">
        <v>27892233591</v>
      </c>
      <c r="E83" s="5">
        <v>20802632885</v>
      </c>
      <c r="F83" s="5">
        <v>18500465901</v>
      </c>
      <c r="G83" s="5">
        <v>31807913335</v>
      </c>
      <c r="I83" s="5">
        <v>94527719739</v>
      </c>
      <c r="J83" s="5">
        <v>78593585521</v>
      </c>
      <c r="K83" s="5">
        <v>94810274134</v>
      </c>
      <c r="L83" s="5">
        <v>104027305154</v>
      </c>
      <c r="M83" s="5">
        <v>82089011665</v>
      </c>
    </row>
    <row r="84" spans="2:13" ht="15.5" x14ac:dyDescent="0.35">
      <c r="C84" t="s">
        <v>8</v>
      </c>
      <c r="D84" s="5">
        <v>17514571693</v>
      </c>
      <c r="E84" s="5">
        <v>11288025330</v>
      </c>
      <c r="F84" s="5">
        <v>12782422212</v>
      </c>
      <c r="G84" s="5">
        <v>19839530987</v>
      </c>
      <c r="I84" s="5">
        <v>60796951025</v>
      </c>
      <c r="J84" s="5">
        <v>60665450229</v>
      </c>
      <c r="K84" s="5">
        <v>161282918570</v>
      </c>
      <c r="L84" s="5">
        <v>63353044144</v>
      </c>
      <c r="M84" s="5">
        <v>63147725630</v>
      </c>
    </row>
    <row r="85" spans="2:13" ht="15.5" x14ac:dyDescent="0.35">
      <c r="C85" t="s">
        <v>91</v>
      </c>
      <c r="D85" s="5">
        <v>27892233591</v>
      </c>
      <c r="E85" s="5">
        <v>20802632885</v>
      </c>
      <c r="F85" s="5">
        <v>18500465901</v>
      </c>
      <c r="G85" s="5">
        <v>31807913335</v>
      </c>
      <c r="I85" s="5">
        <v>94527719739</v>
      </c>
      <c r="J85" s="5">
        <v>78593585521</v>
      </c>
      <c r="K85" s="5">
        <v>94810274134</v>
      </c>
      <c r="L85" s="5">
        <v>104027305154</v>
      </c>
      <c r="M85" s="5">
        <v>82089011665</v>
      </c>
    </row>
    <row r="86" spans="2:13" ht="15.5" x14ac:dyDescent="0.35">
      <c r="C86" t="s">
        <v>92</v>
      </c>
      <c r="D86" s="5">
        <v>27892233591</v>
      </c>
      <c r="E86" s="5">
        <v>20802632885</v>
      </c>
      <c r="F86" s="5">
        <v>17716044580</v>
      </c>
      <c r="G86" s="5">
        <v>31807913335</v>
      </c>
      <c r="I86" s="5">
        <v>93743298418</v>
      </c>
      <c r="J86" s="5">
        <v>79105169163</v>
      </c>
      <c r="K86" s="5">
        <v>229970224764</v>
      </c>
      <c r="L86" s="5">
        <v>104284982956</v>
      </c>
      <c r="M86" s="5">
        <v>84793010025</v>
      </c>
    </row>
    <row r="87" spans="2:13" ht="15.5" x14ac:dyDescent="0.35">
      <c r="C87" t="s">
        <v>93</v>
      </c>
      <c r="D87" s="5">
        <v>27892233591</v>
      </c>
      <c r="E87" s="5">
        <v>20802632885</v>
      </c>
      <c r="F87" s="5">
        <v>17716044580</v>
      </c>
      <c r="G87" s="5">
        <v>31807913335</v>
      </c>
      <c r="I87" s="5">
        <v>93743298418</v>
      </c>
      <c r="J87" s="5">
        <v>79105169163</v>
      </c>
      <c r="K87" s="5">
        <v>229970224764</v>
      </c>
      <c r="L87" s="5">
        <v>104284982956</v>
      </c>
      <c r="M87" s="5">
        <v>84793010025</v>
      </c>
    </row>
    <row r="89" spans="2:13" ht="15.5" x14ac:dyDescent="0.35">
      <c r="B89" t="s">
        <v>94</v>
      </c>
      <c r="C89" t="s">
        <v>95</v>
      </c>
    </row>
    <row r="90" spans="2:13" ht="15.5" x14ac:dyDescent="0.35">
      <c r="C90" t="s">
        <v>96</v>
      </c>
    </row>
    <row r="91" spans="2:13" ht="15.5" x14ac:dyDescent="0.35">
      <c r="C91" t="s">
        <v>20</v>
      </c>
      <c r="D91" s="5">
        <v>59668767323</v>
      </c>
      <c r="E91" s="5">
        <v>42967442972</v>
      </c>
      <c r="F91" s="5">
        <v>55863159695</v>
      </c>
      <c r="G91" s="5">
        <v>29757790516</v>
      </c>
      <c r="I91" s="5">
        <v>55863159695</v>
      </c>
      <c r="J91" s="5">
        <v>28586435618</v>
      </c>
      <c r="K91" s="5">
        <v>79137696635</v>
      </c>
      <c r="L91" s="5">
        <v>30004807212</v>
      </c>
      <c r="M91" s="5">
        <v>29180778448</v>
      </c>
    </row>
    <row r="92" spans="2:13" ht="15.5" x14ac:dyDescent="0.35">
      <c r="C92" t="s">
        <v>256</v>
      </c>
      <c r="D92" s="5">
        <v>20000000000</v>
      </c>
      <c r="E92" s="5">
        <v>30000000000</v>
      </c>
      <c r="F92" s="5">
        <v>35000000000</v>
      </c>
      <c r="G92" s="5">
        <v>30000000000</v>
      </c>
      <c r="I92" s="5">
        <v>35000000000</v>
      </c>
      <c r="J92" s="5">
        <v>30000000000</v>
      </c>
    </row>
    <row r="93" spans="2:13" ht="15.5" x14ac:dyDescent="0.35">
      <c r="C93" t="s">
        <v>97</v>
      </c>
      <c r="D93" s="5">
        <v>317651397491</v>
      </c>
      <c r="E93" s="5">
        <v>319895263363</v>
      </c>
      <c r="F93" s="5">
        <v>342415541173</v>
      </c>
      <c r="G93" s="5">
        <v>334881897417</v>
      </c>
      <c r="I93" s="5">
        <v>342415541173</v>
      </c>
      <c r="J93" s="5">
        <v>274075543432</v>
      </c>
      <c r="K93" s="5">
        <v>190377737123</v>
      </c>
      <c r="L93" s="5">
        <v>201355218194</v>
      </c>
      <c r="M93" s="5">
        <v>172372388543</v>
      </c>
    </row>
    <row r="94" spans="2:13" ht="15.5" x14ac:dyDescent="0.35">
      <c r="C94" t="s">
        <v>98</v>
      </c>
    </row>
    <row r="95" spans="2:13" ht="15.5" x14ac:dyDescent="0.35">
      <c r="C95" t="s">
        <v>99</v>
      </c>
    </row>
    <row r="96" spans="2:13" ht="15.5" x14ac:dyDescent="0.35">
      <c r="C96" t="s">
        <v>100</v>
      </c>
      <c r="D96" s="5">
        <v>317651397491</v>
      </c>
      <c r="E96" s="5">
        <v>319895263363</v>
      </c>
      <c r="F96" s="5">
        <v>342415541173</v>
      </c>
      <c r="G96" s="5">
        <v>334881897417</v>
      </c>
      <c r="I96" s="5">
        <v>342415541173</v>
      </c>
      <c r="J96" s="5">
        <v>274075543432</v>
      </c>
      <c r="K96" s="5">
        <v>190377737123</v>
      </c>
      <c r="L96" s="5">
        <v>201355218194</v>
      </c>
      <c r="M96" s="5">
        <v>172372388543</v>
      </c>
    </row>
    <row r="97" spans="3:13" ht="15.5" x14ac:dyDescent="0.35">
      <c r="C97" t="s">
        <v>101</v>
      </c>
      <c r="D97" s="5">
        <v>1375794433</v>
      </c>
      <c r="E97" s="5">
        <v>1407724298</v>
      </c>
      <c r="F97" s="5">
        <v>1410607227</v>
      </c>
      <c r="G97" s="5">
        <v>1339832575</v>
      </c>
      <c r="I97" s="5">
        <v>1410607227</v>
      </c>
      <c r="J97" s="5">
        <v>1364598007</v>
      </c>
      <c r="K97" s="5">
        <v>1106557415</v>
      </c>
      <c r="L97" s="5">
        <v>1176957461</v>
      </c>
      <c r="M97" s="5">
        <v>1207307461</v>
      </c>
    </row>
    <row r="98" spans="3:13" ht="15.5" x14ac:dyDescent="0.35">
      <c r="C98" t="s">
        <v>102</v>
      </c>
      <c r="D98" s="5">
        <v>1375794433</v>
      </c>
      <c r="E98" s="5">
        <v>1407724298</v>
      </c>
      <c r="F98" s="5">
        <v>1410607227</v>
      </c>
      <c r="G98" s="5">
        <v>1339832575</v>
      </c>
      <c r="I98" s="5">
        <v>1410607227</v>
      </c>
      <c r="J98" s="5">
        <v>1364598007</v>
      </c>
      <c r="K98" s="5">
        <v>1106557415</v>
      </c>
      <c r="L98" s="5">
        <v>1176957461</v>
      </c>
      <c r="M98" s="5">
        <v>1207307461</v>
      </c>
    </row>
    <row r="99" spans="3:13" ht="15.5" x14ac:dyDescent="0.35">
      <c r="C99" t="s">
        <v>103</v>
      </c>
      <c r="D99" s="5">
        <v>292865794402</v>
      </c>
      <c r="E99" s="5">
        <v>188916515475</v>
      </c>
      <c r="F99" s="5">
        <v>179216976588</v>
      </c>
      <c r="G99" s="5">
        <v>232697660599</v>
      </c>
      <c r="I99" s="5">
        <v>179216976588</v>
      </c>
      <c r="J99" s="5">
        <v>189038384318</v>
      </c>
      <c r="K99" s="5">
        <v>139445215144</v>
      </c>
      <c r="L99" s="5">
        <v>134844331840</v>
      </c>
      <c r="M99" s="5">
        <v>80837066686</v>
      </c>
    </row>
    <row r="100" spans="3:13" ht="15.5" x14ac:dyDescent="0.35">
      <c r="C100" t="s">
        <v>79</v>
      </c>
      <c r="D100" s="5">
        <v>101404018506</v>
      </c>
      <c r="E100" s="5">
        <v>101404018506</v>
      </c>
      <c r="F100" s="5">
        <v>101404018506</v>
      </c>
      <c r="G100" s="5">
        <v>103462894901</v>
      </c>
      <c r="I100" s="5">
        <v>101404018506</v>
      </c>
      <c r="J100" s="5">
        <v>103462894901</v>
      </c>
      <c r="K100" s="5">
        <v>102602435518</v>
      </c>
      <c r="L100" s="5">
        <v>2629904770</v>
      </c>
      <c r="M100" s="5">
        <v>2458607250</v>
      </c>
    </row>
    <row r="101" spans="3:13" ht="15.5" x14ac:dyDescent="0.35">
      <c r="C101" t="s">
        <v>104</v>
      </c>
      <c r="D101" s="5">
        <v>802528011279</v>
      </c>
      <c r="E101" s="5">
        <v>743976367687</v>
      </c>
      <c r="F101" s="5">
        <v>657169975536</v>
      </c>
      <c r="G101" s="5">
        <v>692748485418</v>
      </c>
      <c r="I101" s="5">
        <v>657169975536</v>
      </c>
      <c r="J101" s="5">
        <v>575271449165</v>
      </c>
      <c r="K101" s="5">
        <v>430411881207</v>
      </c>
      <c r="L101" s="5">
        <v>388350188445</v>
      </c>
      <c r="M101" s="5">
        <v>300848799824</v>
      </c>
    </row>
    <row r="102" spans="3:13" ht="15.5" x14ac:dyDescent="0.35">
      <c r="C102" t="s">
        <v>105</v>
      </c>
    </row>
    <row r="103" spans="3:13" ht="15.5" x14ac:dyDescent="0.35">
      <c r="C103" t="s">
        <v>257</v>
      </c>
      <c r="K103" s="5">
        <v>1993814278</v>
      </c>
      <c r="L103" s="5">
        <v>2148028913</v>
      </c>
      <c r="M103" s="5">
        <v>1711512931</v>
      </c>
    </row>
    <row r="104" spans="3:13" ht="15.5" x14ac:dyDescent="0.35">
      <c r="C104" t="s">
        <v>106</v>
      </c>
      <c r="D104" s="5">
        <v>422010379788</v>
      </c>
      <c r="E104" s="5">
        <v>437367941149</v>
      </c>
      <c r="F104" s="5">
        <v>387563456680</v>
      </c>
      <c r="G104" s="5">
        <v>381279715431</v>
      </c>
      <c r="I104" s="5">
        <v>387563456680</v>
      </c>
      <c r="J104" s="5">
        <v>386854894219</v>
      </c>
      <c r="K104" s="5">
        <v>297876596690</v>
      </c>
      <c r="L104" s="5">
        <v>180804968990</v>
      </c>
      <c r="M104" s="5">
        <v>199424810567</v>
      </c>
    </row>
    <row r="105" spans="3:13" ht="15.5" x14ac:dyDescent="0.35">
      <c r="C105" t="s">
        <v>205</v>
      </c>
      <c r="D105" s="5">
        <v>1923318215</v>
      </c>
      <c r="E105" s="5">
        <v>62502195</v>
      </c>
      <c r="F105" s="5">
        <v>89002341</v>
      </c>
      <c r="G105" s="5">
        <v>89333333</v>
      </c>
      <c r="I105" s="5">
        <v>89002341</v>
      </c>
      <c r="J105" s="5">
        <v>290333333</v>
      </c>
      <c r="K105" s="5">
        <v>558333333</v>
      </c>
      <c r="L105" s="5">
        <v>826333333</v>
      </c>
      <c r="M105" s="5">
        <v>1168209303</v>
      </c>
    </row>
    <row r="106" spans="3:13" ht="15.5" x14ac:dyDescent="0.35">
      <c r="C106" t="s">
        <v>107</v>
      </c>
      <c r="D106" s="5">
        <v>8734901087</v>
      </c>
      <c r="E106" s="5">
        <v>8734901087</v>
      </c>
      <c r="F106" s="5">
        <v>8734901087</v>
      </c>
      <c r="G106" s="5">
        <v>6991703539</v>
      </c>
      <c r="I106" s="5">
        <v>8734901087</v>
      </c>
      <c r="J106" s="5">
        <v>6991703539</v>
      </c>
      <c r="K106" s="5">
        <v>6510683517</v>
      </c>
      <c r="L106" s="5">
        <v>4246392800</v>
      </c>
      <c r="M106" s="5">
        <v>4986129944</v>
      </c>
    </row>
    <row r="107" spans="3:13" ht="15.5" x14ac:dyDescent="0.35">
      <c r="C107" t="s">
        <v>108</v>
      </c>
      <c r="D107" s="5">
        <v>479688001986</v>
      </c>
      <c r="E107" s="5">
        <v>457869055108</v>
      </c>
      <c r="F107" s="5">
        <v>425574371083</v>
      </c>
      <c r="G107" s="5">
        <v>417470306777</v>
      </c>
      <c r="I107" s="5">
        <v>425574371083</v>
      </c>
      <c r="J107" s="5">
        <v>404867279140</v>
      </c>
      <c r="K107" s="5">
        <v>326677010549</v>
      </c>
      <c r="L107" s="5">
        <v>205559740749</v>
      </c>
      <c r="M107" s="5">
        <v>212923813878</v>
      </c>
    </row>
    <row r="108" spans="3:13" ht="15.5" x14ac:dyDescent="0.35">
      <c r="C108" t="s">
        <v>109</v>
      </c>
      <c r="D108" s="5">
        <v>1282216013265</v>
      </c>
      <c r="E108" s="5">
        <v>1201845422795</v>
      </c>
      <c r="F108" s="5">
        <v>1082744346619</v>
      </c>
      <c r="G108" s="5">
        <v>1110218792195</v>
      </c>
      <c r="I108" s="5">
        <v>1082744346619</v>
      </c>
      <c r="J108" s="5">
        <v>980138728305</v>
      </c>
      <c r="K108" s="5">
        <v>757088891756</v>
      </c>
      <c r="L108" s="5">
        <v>593909929194</v>
      </c>
      <c r="M108" s="5">
        <v>513772613702</v>
      </c>
    </row>
    <row r="109" spans="3:13" ht="15.5" x14ac:dyDescent="0.35">
      <c r="C109" t="s">
        <v>110</v>
      </c>
    </row>
    <row r="110" spans="3:13" ht="15.5" x14ac:dyDescent="0.35">
      <c r="C110" t="s">
        <v>111</v>
      </c>
    </row>
    <row r="111" spans="3:13" ht="15.5" x14ac:dyDescent="0.35">
      <c r="C111" t="s">
        <v>112</v>
      </c>
      <c r="D111" s="5">
        <v>435289402426</v>
      </c>
      <c r="E111" s="5">
        <v>357833371188</v>
      </c>
      <c r="F111" s="5">
        <v>324045093897</v>
      </c>
      <c r="G111" s="5">
        <v>356649904507</v>
      </c>
      <c r="I111" s="5">
        <v>324045093897</v>
      </c>
      <c r="J111" s="5">
        <v>270596756708</v>
      </c>
      <c r="K111" s="5">
        <v>178834800847</v>
      </c>
      <c r="L111" s="5">
        <v>209344265019</v>
      </c>
      <c r="M111" s="5">
        <v>194863766878</v>
      </c>
    </row>
    <row r="112" spans="3:13" ht="15.5" x14ac:dyDescent="0.35">
      <c r="C112" t="s">
        <v>115</v>
      </c>
      <c r="D112" s="5">
        <v>129752471129</v>
      </c>
      <c r="E112" s="5">
        <v>110923511054</v>
      </c>
      <c r="F112" s="5">
        <v>85894824339</v>
      </c>
      <c r="G112" s="5">
        <v>81245079288</v>
      </c>
      <c r="I112" s="5">
        <v>85894824339</v>
      </c>
      <c r="J112" s="5">
        <v>65095399088</v>
      </c>
      <c r="K112" s="5">
        <v>15532022879</v>
      </c>
      <c r="L112" s="5">
        <v>37205278438</v>
      </c>
      <c r="M112" s="5">
        <v>28797028397</v>
      </c>
    </row>
    <row r="113" spans="3:13" ht="15.5" x14ac:dyDescent="0.35">
      <c r="C113" t="s">
        <v>113</v>
      </c>
      <c r="D113" s="5">
        <v>249605426221</v>
      </c>
      <c r="E113" s="5">
        <v>212182779828</v>
      </c>
      <c r="F113" s="5">
        <v>210968871291</v>
      </c>
      <c r="G113" s="5">
        <v>230025845003</v>
      </c>
      <c r="I113" s="5">
        <v>210968871291</v>
      </c>
      <c r="J113" s="5">
        <v>181057070122</v>
      </c>
      <c r="K113" s="5">
        <v>145271067207</v>
      </c>
      <c r="L113" s="5">
        <v>147195218868</v>
      </c>
      <c r="M113" s="5">
        <v>141307578078</v>
      </c>
    </row>
    <row r="114" spans="3:13" ht="15.5" x14ac:dyDescent="0.35">
      <c r="C114" t="s">
        <v>114</v>
      </c>
      <c r="D114" s="5">
        <v>249605426221</v>
      </c>
      <c r="E114" s="5">
        <v>212182779828</v>
      </c>
      <c r="F114" s="5">
        <v>210968871291</v>
      </c>
      <c r="G114" s="5">
        <v>230025845003</v>
      </c>
      <c r="I114" s="5">
        <v>210968871291</v>
      </c>
      <c r="J114" s="5">
        <v>181057070122</v>
      </c>
      <c r="K114" s="5">
        <v>145271067207</v>
      </c>
      <c r="L114" s="5">
        <v>147195218868</v>
      </c>
      <c r="M114" s="5">
        <v>141307578078</v>
      </c>
    </row>
    <row r="115" spans="3:13" ht="15.5" x14ac:dyDescent="0.35">
      <c r="C115" t="s">
        <v>206</v>
      </c>
      <c r="D115" s="5">
        <v>7007304086</v>
      </c>
      <c r="E115" s="5">
        <v>3370212251</v>
      </c>
      <c r="F115" s="5">
        <v>7158898510</v>
      </c>
      <c r="G115" s="5">
        <v>3055018165</v>
      </c>
      <c r="I115" s="5">
        <v>7158898510</v>
      </c>
      <c r="J115" s="5">
        <v>5666523984</v>
      </c>
      <c r="K115" s="5">
        <v>3098154090</v>
      </c>
      <c r="L115" s="5">
        <v>2799426894</v>
      </c>
      <c r="M115" s="5">
        <v>2456768467</v>
      </c>
    </row>
    <row r="116" spans="3:13" ht="15.5" x14ac:dyDescent="0.35">
      <c r="C116" t="s">
        <v>207</v>
      </c>
      <c r="D116" s="5">
        <v>7007304086</v>
      </c>
      <c r="E116" s="5">
        <v>3370212251</v>
      </c>
      <c r="F116" s="5">
        <v>7158898510</v>
      </c>
      <c r="G116" s="5">
        <v>3055018165</v>
      </c>
      <c r="I116" s="5">
        <v>7158898510</v>
      </c>
      <c r="J116" s="5">
        <v>5666523984</v>
      </c>
      <c r="K116" s="5">
        <v>3098154090</v>
      </c>
      <c r="L116" s="5">
        <v>2799426894</v>
      </c>
      <c r="M116" s="5">
        <v>2456768467</v>
      </c>
    </row>
    <row r="117" spans="3:13" ht="15.5" x14ac:dyDescent="0.35">
      <c r="C117" t="s">
        <v>117</v>
      </c>
      <c r="D117" s="5">
        <v>5903615438</v>
      </c>
      <c r="E117" s="5">
        <v>13996105762</v>
      </c>
      <c r="F117" s="5">
        <v>7703863406</v>
      </c>
      <c r="G117" s="5">
        <v>25951695388</v>
      </c>
      <c r="I117" s="5">
        <v>7703863406</v>
      </c>
      <c r="J117" s="5">
        <v>7000422573</v>
      </c>
      <c r="K117" s="5">
        <v>5156334150</v>
      </c>
      <c r="L117" s="5">
        <v>15657028922</v>
      </c>
      <c r="M117" s="5">
        <v>11934904514</v>
      </c>
    </row>
    <row r="118" spans="3:13" ht="15.5" x14ac:dyDescent="0.35">
      <c r="C118" t="s">
        <v>116</v>
      </c>
      <c r="D118" s="5">
        <v>10752729313</v>
      </c>
      <c r="E118" s="5">
        <v>9226345045</v>
      </c>
      <c r="F118" s="5">
        <v>7036136329</v>
      </c>
      <c r="G118" s="5">
        <v>8282400477</v>
      </c>
      <c r="I118" s="5">
        <v>7036136329</v>
      </c>
      <c r="J118" s="5">
        <v>6595903948</v>
      </c>
      <c r="K118" s="5">
        <v>4577483558</v>
      </c>
      <c r="L118" s="5">
        <v>3767591455</v>
      </c>
      <c r="M118" s="5">
        <v>5601254178</v>
      </c>
    </row>
    <row r="119" spans="3:13" ht="15.5" x14ac:dyDescent="0.35">
      <c r="C119" t="s">
        <v>208</v>
      </c>
      <c r="D119" s="5">
        <v>2354134291</v>
      </c>
      <c r="E119" s="5">
        <v>812915348</v>
      </c>
      <c r="F119" s="5">
        <v>258017857</v>
      </c>
      <c r="G119" s="5">
        <v>200000000</v>
      </c>
      <c r="I119" s="5">
        <v>258017857</v>
      </c>
      <c r="J119" s="5">
        <v>228085806</v>
      </c>
      <c r="K119" s="5">
        <v>183333333</v>
      </c>
    </row>
    <row r="120" spans="3:13" ht="15.5" x14ac:dyDescent="0.35">
      <c r="C120" t="s">
        <v>118</v>
      </c>
      <c r="D120" s="5">
        <v>259897601</v>
      </c>
      <c r="F120" s="5">
        <v>192962491</v>
      </c>
      <c r="I120" s="5">
        <v>192962491</v>
      </c>
      <c r="K120" s="5">
        <v>56420039</v>
      </c>
      <c r="L120" s="5">
        <v>291518161</v>
      </c>
      <c r="M120" s="5">
        <v>358566137</v>
      </c>
    </row>
    <row r="121" spans="3:13" ht="15.5" x14ac:dyDescent="0.35">
      <c r="C121" t="s">
        <v>119</v>
      </c>
    </row>
    <row r="122" spans="3:13" ht="15.5" x14ac:dyDescent="0.35">
      <c r="C122" t="s">
        <v>121</v>
      </c>
      <c r="D122" s="5">
        <v>72543539415</v>
      </c>
      <c r="E122" s="5">
        <v>65239166000</v>
      </c>
    </row>
    <row r="123" spans="3:13" ht="15.5" x14ac:dyDescent="0.35">
      <c r="C123" t="s">
        <v>122</v>
      </c>
      <c r="D123" s="5">
        <v>1522130868</v>
      </c>
    </row>
    <row r="124" spans="3:13" ht="15.5" x14ac:dyDescent="0.35">
      <c r="C124" t="s">
        <v>123</v>
      </c>
      <c r="D124" s="5">
        <v>105908164001</v>
      </c>
      <c r="E124" s="5">
        <v>98603790586</v>
      </c>
      <c r="F124" s="5">
        <v>33364624586</v>
      </c>
      <c r="G124" s="5">
        <v>30350097956</v>
      </c>
      <c r="I124" s="5">
        <v>33364624586</v>
      </c>
      <c r="J124" s="5">
        <v>30350097956</v>
      </c>
      <c r="K124" s="5">
        <v>28650506568</v>
      </c>
      <c r="L124" s="5">
        <v>21759304598</v>
      </c>
      <c r="M124" s="5">
        <v>25116470203</v>
      </c>
    </row>
    <row r="125" spans="3:13" ht="15.5" x14ac:dyDescent="0.35">
      <c r="C125" t="s">
        <v>124</v>
      </c>
      <c r="D125" s="5">
        <v>105908164001</v>
      </c>
      <c r="E125" s="5">
        <v>98603790586</v>
      </c>
      <c r="F125" s="5">
        <v>33364624586</v>
      </c>
      <c r="G125" s="5">
        <v>30350097956</v>
      </c>
      <c r="I125" s="5">
        <v>33364624586</v>
      </c>
      <c r="J125" s="5">
        <v>30350097956</v>
      </c>
      <c r="K125" s="5">
        <v>28650506568</v>
      </c>
      <c r="L125" s="5">
        <v>21759304598</v>
      </c>
      <c r="M125" s="5">
        <v>25116470203</v>
      </c>
    </row>
    <row r="126" spans="3:13" ht="15.5" x14ac:dyDescent="0.35">
      <c r="C126" t="s">
        <v>125</v>
      </c>
    </row>
    <row r="127" spans="3:13" ht="15.5" x14ac:dyDescent="0.35">
      <c r="C127" t="s">
        <v>258</v>
      </c>
      <c r="L127" s="5">
        <v>56420039</v>
      </c>
      <c r="M127" s="5">
        <v>324885305</v>
      </c>
    </row>
    <row r="128" spans="3:13" ht="15.5" x14ac:dyDescent="0.35">
      <c r="C128" t="s">
        <v>126</v>
      </c>
      <c r="D128" s="5">
        <v>72543539415</v>
      </c>
      <c r="E128" s="5">
        <v>65239166000</v>
      </c>
      <c r="L128" s="5">
        <v>56420039</v>
      </c>
      <c r="M128" s="5">
        <v>324885305</v>
      </c>
    </row>
    <row r="129" spans="2:13" ht="15.5" x14ac:dyDescent="0.35">
      <c r="C129" t="s">
        <v>127</v>
      </c>
      <c r="D129" s="5">
        <v>541197566427</v>
      </c>
      <c r="E129" s="5">
        <v>456437161774</v>
      </c>
      <c r="F129" s="5">
        <v>357409718483</v>
      </c>
      <c r="G129" s="5">
        <v>387000002463</v>
      </c>
      <c r="I129" s="5">
        <v>357409718483</v>
      </c>
      <c r="J129" s="5">
        <v>300946854664</v>
      </c>
      <c r="K129" s="5">
        <v>207485307415</v>
      </c>
      <c r="L129" s="5">
        <v>231103569617</v>
      </c>
      <c r="M129" s="5">
        <v>219980237081</v>
      </c>
    </row>
    <row r="130" spans="2:13" ht="15.5" x14ac:dyDescent="0.35">
      <c r="C130" t="s">
        <v>128</v>
      </c>
    </row>
    <row r="131" spans="2:13" ht="15.5" x14ac:dyDescent="0.35">
      <c r="C131" t="s">
        <v>129</v>
      </c>
      <c r="D131" s="5">
        <v>250000000000</v>
      </c>
      <c r="E131" s="5">
        <v>250000000000</v>
      </c>
      <c r="F131" s="5">
        <v>250000000000</v>
      </c>
      <c r="G131" s="5">
        <v>250000000000</v>
      </c>
      <c r="I131" s="5">
        <v>250000000000</v>
      </c>
      <c r="J131" s="5">
        <v>250000000000</v>
      </c>
      <c r="K131" s="5">
        <v>200000000000</v>
      </c>
      <c r="L131" s="5">
        <v>15000000000</v>
      </c>
      <c r="M131" s="5">
        <v>15000000000</v>
      </c>
    </row>
    <row r="132" spans="2:13" ht="15.5" x14ac:dyDescent="0.35">
      <c r="C132" t="s">
        <v>130</v>
      </c>
      <c r="D132" s="5">
        <v>32241723721</v>
      </c>
      <c r="E132" s="5">
        <v>32241723721</v>
      </c>
      <c r="F132" s="5">
        <v>32241723721</v>
      </c>
      <c r="G132" s="5">
        <v>32241723721</v>
      </c>
      <c r="I132" s="5">
        <v>32241723721</v>
      </c>
      <c r="J132" s="5">
        <v>32241723721</v>
      </c>
      <c r="K132" s="5">
        <v>13142203584</v>
      </c>
      <c r="L132" s="5">
        <v>13142203584</v>
      </c>
      <c r="M132" s="5">
        <v>13142203584</v>
      </c>
    </row>
    <row r="133" spans="2:13" ht="15.5" x14ac:dyDescent="0.35">
      <c r="C133" t="s">
        <v>131</v>
      </c>
      <c r="D133" s="5">
        <v>225074199508</v>
      </c>
      <c r="E133" s="5">
        <v>226209247579</v>
      </c>
      <c r="F133" s="5">
        <v>214921222249</v>
      </c>
      <c r="G133" s="5">
        <v>201459617690</v>
      </c>
      <c r="I133" s="5">
        <v>214921222249</v>
      </c>
      <c r="J133" s="5">
        <v>170718334977</v>
      </c>
      <c r="K133" s="5">
        <v>110913344131</v>
      </c>
      <c r="L133" s="5">
        <v>255655956309</v>
      </c>
      <c r="M133" s="5">
        <v>200378209685</v>
      </c>
    </row>
    <row r="134" spans="2:13" ht="15.5" x14ac:dyDescent="0.35">
      <c r="C134" t="s">
        <v>132</v>
      </c>
      <c r="D134" s="5">
        <v>21784998103</v>
      </c>
      <c r="E134" s="5">
        <v>21684998103</v>
      </c>
      <c r="F134" s="5">
        <v>21684998103</v>
      </c>
      <c r="G134" s="5">
        <v>21584998103</v>
      </c>
      <c r="I134" s="5">
        <v>21684998103</v>
      </c>
      <c r="J134" s="5">
        <v>21584998103</v>
      </c>
      <c r="K134" s="5">
        <v>21584998103</v>
      </c>
    </row>
    <row r="135" spans="2:13" ht="15.5" x14ac:dyDescent="0.35">
      <c r="C135" t="s">
        <v>133</v>
      </c>
      <c r="D135" s="5">
        <v>203289201405</v>
      </c>
      <c r="E135" s="5">
        <v>204524249476</v>
      </c>
      <c r="F135" s="5">
        <v>193236224146</v>
      </c>
      <c r="G135" s="5">
        <v>179874619587</v>
      </c>
      <c r="I135" s="5">
        <v>193236224146</v>
      </c>
      <c r="J135" s="5">
        <v>149133336874</v>
      </c>
      <c r="K135" s="5">
        <v>89328346028</v>
      </c>
      <c r="L135" s="5">
        <v>255655956309</v>
      </c>
      <c r="M135" s="5">
        <v>200378209685</v>
      </c>
    </row>
    <row r="136" spans="2:13" ht="15.5" x14ac:dyDescent="0.35">
      <c r="C136" t="s">
        <v>134</v>
      </c>
      <c r="D136" s="5">
        <v>225074199508</v>
      </c>
      <c r="E136" s="5">
        <v>226209247579</v>
      </c>
      <c r="F136" s="5">
        <v>214921222249</v>
      </c>
      <c r="G136" s="5">
        <v>201459617690</v>
      </c>
      <c r="I136" s="5">
        <v>214921222249</v>
      </c>
      <c r="J136" s="5">
        <v>170718334977</v>
      </c>
      <c r="K136" s="5">
        <v>110913344131</v>
      </c>
      <c r="L136" s="5">
        <v>255655956309</v>
      </c>
      <c r="M136" s="5">
        <v>200378209685</v>
      </c>
    </row>
    <row r="137" spans="2:13" ht="15.5" x14ac:dyDescent="0.35">
      <c r="C137" t="s">
        <v>212</v>
      </c>
      <c r="D137" s="5">
        <v>132298505103</v>
      </c>
      <c r="E137" s="5">
        <v>135553271215</v>
      </c>
      <c r="F137" s="5">
        <v>126767663660</v>
      </c>
      <c r="G137" s="5">
        <v>136054553420</v>
      </c>
      <c r="I137" s="5">
        <v>126767663660</v>
      </c>
      <c r="J137" s="5">
        <v>122768920042</v>
      </c>
      <c r="K137" s="5">
        <v>122945601108</v>
      </c>
      <c r="L137" s="5">
        <v>76378294914</v>
      </c>
      <c r="M137" s="5">
        <v>62813356102</v>
      </c>
    </row>
    <row r="138" spans="2:13" ht="15.5" x14ac:dyDescent="0.35">
      <c r="C138" t="s">
        <v>10</v>
      </c>
      <c r="D138" s="5">
        <v>741018446838</v>
      </c>
      <c r="E138" s="5">
        <v>745408261021</v>
      </c>
      <c r="F138" s="5">
        <v>725334628136</v>
      </c>
      <c r="G138" s="5">
        <v>723218789732</v>
      </c>
      <c r="I138" s="5">
        <v>725334628136</v>
      </c>
      <c r="J138" s="5">
        <v>679191873641</v>
      </c>
      <c r="K138" s="5">
        <v>549603584341</v>
      </c>
      <c r="L138" s="5">
        <v>362806359577</v>
      </c>
      <c r="M138" s="5">
        <v>293792376621</v>
      </c>
    </row>
    <row r="139" spans="2:13" ht="15.5" x14ac:dyDescent="0.35">
      <c r="C139" t="s">
        <v>135</v>
      </c>
      <c r="D139" s="5">
        <v>1282216013265</v>
      </c>
      <c r="E139" s="5">
        <v>1201845422795</v>
      </c>
      <c r="F139" s="5">
        <v>1082744346619</v>
      </c>
      <c r="G139" s="5">
        <v>1110218792195</v>
      </c>
      <c r="I139" s="5">
        <v>1082744346619</v>
      </c>
      <c r="J139" s="5">
        <v>980138728305</v>
      </c>
      <c r="K139" s="5">
        <v>757088891756</v>
      </c>
      <c r="L139" s="5">
        <v>593909929194</v>
      </c>
      <c r="M139" s="5">
        <v>513772613702</v>
      </c>
    </row>
    <row r="140" spans="2:13" ht="15.5" x14ac:dyDescent="0.35">
      <c r="C140" t="s">
        <v>136</v>
      </c>
      <c r="D140" s="5">
        <v>2500000000</v>
      </c>
      <c r="E140" s="5">
        <v>2500000000</v>
      </c>
      <c r="F140" s="5">
        <v>2500000000</v>
      </c>
      <c r="G140" s="5">
        <v>2500000000</v>
      </c>
      <c r="I140" s="5">
        <v>2500000000</v>
      </c>
      <c r="J140" s="5">
        <v>2500000000</v>
      </c>
      <c r="K140" s="5">
        <v>2000000000</v>
      </c>
      <c r="L140" s="5">
        <v>15000</v>
      </c>
      <c r="M140" s="5">
        <v>15000</v>
      </c>
    </row>
    <row r="142" spans="2:13" ht="15.5" x14ac:dyDescent="0.35">
      <c r="B142" t="s">
        <v>137</v>
      </c>
      <c r="C142" t="s">
        <v>138</v>
      </c>
      <c r="D142" s="5">
        <v>21206448382</v>
      </c>
      <c r="E142" s="5">
        <v>-45496801395</v>
      </c>
      <c r="F142" s="5">
        <v>61311300803</v>
      </c>
      <c r="G142" s="5">
        <v>-12987706843</v>
      </c>
      <c r="I142" s="5">
        <v>103217852304</v>
      </c>
      <c r="J142" s="5">
        <v>746602889</v>
      </c>
      <c r="K142" s="5">
        <v>132530635618</v>
      </c>
      <c r="L142" s="5">
        <v>55879488686</v>
      </c>
      <c r="M142" s="5">
        <v>90479136687</v>
      </c>
    </row>
    <row r="143" spans="2:13" ht="15.5" x14ac:dyDescent="0.35">
      <c r="C143" t="s">
        <v>139</v>
      </c>
      <c r="D143" s="5">
        <v>469034916280</v>
      </c>
      <c r="E143" s="5">
        <v>471153496822</v>
      </c>
      <c r="F143" s="5">
        <v>599678023588</v>
      </c>
      <c r="G143" s="5">
        <v>397583974559</v>
      </c>
      <c r="I143" s="5">
        <v>1795872231291</v>
      </c>
      <c r="J143" s="5">
        <v>1360391746267</v>
      </c>
      <c r="K143" s="5">
        <v>1412412275248</v>
      </c>
      <c r="L143" s="5">
        <v>1379536600122</v>
      </c>
      <c r="M143" s="5">
        <v>1260080097247</v>
      </c>
    </row>
    <row r="144" spans="2:13" ht="15.5" x14ac:dyDescent="0.35">
      <c r="C144" t="s">
        <v>259</v>
      </c>
    </row>
    <row r="145" spans="3:13" ht="15.5" x14ac:dyDescent="0.35">
      <c r="C145" t="s">
        <v>260</v>
      </c>
      <c r="D145" s="5">
        <v>-373946383032</v>
      </c>
      <c r="E145" s="5">
        <v>-407534880582</v>
      </c>
      <c r="F145" s="5">
        <v>-561977891214</v>
      </c>
      <c r="G145" s="5">
        <v>-322073213147</v>
      </c>
      <c r="I145" s="5">
        <v>-1466230329592</v>
      </c>
      <c r="J145" s="5">
        <v>-1099087138685</v>
      </c>
      <c r="K145" s="5">
        <v>-1073408764903</v>
      </c>
      <c r="L145" s="5">
        <v>-1130706616774</v>
      </c>
      <c r="M145" s="5">
        <v>-1005198695150</v>
      </c>
    </row>
    <row r="146" spans="3:13" ht="15.5" x14ac:dyDescent="0.35">
      <c r="C146" t="s">
        <v>261</v>
      </c>
      <c r="D146" s="5">
        <v>-41502562200</v>
      </c>
      <c r="E146" s="5">
        <v>-47704265456</v>
      </c>
      <c r="F146" s="5">
        <v>-15397533168</v>
      </c>
      <c r="G146" s="5">
        <v>-39557690824</v>
      </c>
      <c r="I146" s="5">
        <v>-136913004473</v>
      </c>
      <c r="J146" s="5">
        <v>-152025724242</v>
      </c>
      <c r="K146" s="5">
        <v>-142745088641</v>
      </c>
      <c r="L146" s="5">
        <v>-142484173184</v>
      </c>
      <c r="M146" s="5">
        <v>-133943650042</v>
      </c>
    </row>
    <row r="147" spans="3:13" ht="15.5" x14ac:dyDescent="0.35">
      <c r="C147" t="s">
        <v>262</v>
      </c>
      <c r="D147" s="5">
        <v>-31065764754</v>
      </c>
      <c r="E147" s="5">
        <v>-43722159218</v>
      </c>
      <c r="F147" s="5">
        <v>42662484983</v>
      </c>
      <c r="G147" s="5">
        <v>-36936737934</v>
      </c>
      <c r="I147" s="5">
        <v>-61700883626</v>
      </c>
      <c r="J147" s="5">
        <v>-72562251794</v>
      </c>
      <c r="K147" s="5">
        <v>-25887043367</v>
      </c>
      <c r="L147" s="5">
        <v>-17787857486</v>
      </c>
      <c r="M147" s="5">
        <v>-15796069097</v>
      </c>
    </row>
    <row r="148" spans="3:13" ht="15.5" x14ac:dyDescent="0.35">
      <c r="C148" t="s">
        <v>263</v>
      </c>
      <c r="D148" s="5">
        <v>-446514709986</v>
      </c>
      <c r="E148" s="5">
        <v>-498961305256</v>
      </c>
      <c r="F148" s="5">
        <v>-534712939399</v>
      </c>
      <c r="G148" s="5">
        <v>-398567641905</v>
      </c>
      <c r="I148" s="5">
        <v>-1664844217691</v>
      </c>
      <c r="J148" s="5">
        <v>-1323675114721</v>
      </c>
      <c r="K148" s="5">
        <v>-1242040896911</v>
      </c>
      <c r="L148" s="5">
        <v>-1290978647444</v>
      </c>
      <c r="M148" s="5">
        <v>-1154938414289</v>
      </c>
    </row>
    <row r="149" spans="3:13" ht="15.5" x14ac:dyDescent="0.35">
      <c r="C149" t="s">
        <v>264</v>
      </c>
      <c r="E149" s="5">
        <v>969686964</v>
      </c>
      <c r="I149" s="5">
        <v>2846866734</v>
      </c>
      <c r="J149" s="5">
        <v>3858695028</v>
      </c>
      <c r="K149" s="5">
        <v>147334304</v>
      </c>
      <c r="M149" s="5">
        <v>4260702261</v>
      </c>
    </row>
    <row r="150" spans="3:13" ht="15.5" x14ac:dyDescent="0.35">
      <c r="C150" t="s">
        <v>265</v>
      </c>
      <c r="D150" s="5">
        <v>-1313757912</v>
      </c>
      <c r="E150" s="5">
        <v>-18658679925</v>
      </c>
      <c r="F150" s="5">
        <v>-3653783386</v>
      </c>
      <c r="G150" s="5">
        <v>-12004039497</v>
      </c>
      <c r="I150" s="5">
        <v>-30657028030</v>
      </c>
      <c r="J150" s="5">
        <v>-39828723685</v>
      </c>
      <c r="K150" s="5">
        <v>-37988077023</v>
      </c>
      <c r="L150" s="5">
        <v>-32678463992</v>
      </c>
      <c r="M150" s="5">
        <v>-18923248532</v>
      </c>
    </row>
    <row r="151" spans="3:13" ht="15.5" x14ac:dyDescent="0.35">
      <c r="C151" t="s">
        <v>145</v>
      </c>
      <c r="D151" s="5">
        <v>-16076363064</v>
      </c>
      <c r="E151" s="5">
        <v>86431889845</v>
      </c>
      <c r="F151" s="5">
        <v>-16636822102</v>
      </c>
      <c r="G151" s="5">
        <v>30782929492</v>
      </c>
      <c r="I151" s="5">
        <v>-38742987531</v>
      </c>
      <c r="J151" s="5">
        <v>92724262428</v>
      </c>
      <c r="K151" s="5">
        <v>-73539183415</v>
      </c>
      <c r="L151" s="5">
        <v>-36414366149</v>
      </c>
      <c r="M151" s="5">
        <v>-62663748126</v>
      </c>
    </row>
    <row r="152" spans="3:13" ht="15.5" x14ac:dyDescent="0.35">
      <c r="C152" t="s">
        <v>146</v>
      </c>
      <c r="D152" s="5">
        <v>11571239033</v>
      </c>
      <c r="E152" s="5">
        <v>-53830805173</v>
      </c>
      <c r="F152" s="5">
        <v>-18577648636</v>
      </c>
      <c r="G152" s="5">
        <v>-11892288751</v>
      </c>
      <c r="I152" s="5">
        <v>-37206679810</v>
      </c>
      <c r="J152" s="5">
        <v>-144062211937</v>
      </c>
      <c r="K152" s="5">
        <v>-9818799200</v>
      </c>
      <c r="L152" s="5">
        <v>-18794812762</v>
      </c>
      <c r="M152" s="5">
        <v>-8846371514</v>
      </c>
    </row>
    <row r="153" spans="3:13" ht="15.5" x14ac:dyDescent="0.35">
      <c r="C153" t="s">
        <v>222</v>
      </c>
      <c r="D153" s="5">
        <v>57372556</v>
      </c>
      <c r="E153" s="5">
        <v>210270940</v>
      </c>
      <c r="F153" s="5">
        <v>-102189262</v>
      </c>
      <c r="G153" s="5">
        <v>408928903</v>
      </c>
      <c r="I153" s="5">
        <v>363989185</v>
      </c>
      <c r="J153" s="5">
        <v>986546453</v>
      </c>
      <c r="K153" s="5">
        <v>305196826</v>
      </c>
      <c r="L153" s="5">
        <v>546660793</v>
      </c>
      <c r="M153" s="5">
        <v>1334910698</v>
      </c>
    </row>
    <row r="154" spans="3:13" ht="15.5" x14ac:dyDescent="0.35">
      <c r="C154" t="s">
        <v>266</v>
      </c>
      <c r="D154" s="5">
        <v>23520000000</v>
      </c>
    </row>
    <row r="155" spans="3:13" ht="15.5" x14ac:dyDescent="0.35">
      <c r="C155" t="s">
        <v>267</v>
      </c>
      <c r="F155" s="5">
        <v>-5000000000</v>
      </c>
      <c r="I155" s="5">
        <v>-5000000000</v>
      </c>
      <c r="J155" s="5">
        <v>-30000000000</v>
      </c>
    </row>
    <row r="156" spans="3:13" ht="15.5" x14ac:dyDescent="0.35">
      <c r="C156" t="s">
        <v>268</v>
      </c>
      <c r="D156" s="5">
        <v>15000000000</v>
      </c>
    </row>
    <row r="157" spans="3:13" ht="15.5" x14ac:dyDescent="0.35">
      <c r="C157" t="s">
        <v>247</v>
      </c>
      <c r="D157" s="5">
        <v>330486445</v>
      </c>
      <c r="E157" s="5">
        <v>745349129</v>
      </c>
      <c r="F157" s="5">
        <v>144693179</v>
      </c>
      <c r="G157" s="5">
        <v>281358249</v>
      </c>
      <c r="I157" s="5">
        <v>1088719967</v>
      </c>
      <c r="J157" s="5">
        <v>30478873</v>
      </c>
      <c r="K157" s="5">
        <v>955800346</v>
      </c>
      <c r="L157" s="5">
        <v>260910645</v>
      </c>
      <c r="M157" s="5">
        <v>179202565</v>
      </c>
    </row>
    <row r="158" spans="3:13" ht="15.5" x14ac:dyDescent="0.35">
      <c r="C158" t="s">
        <v>269</v>
      </c>
      <c r="D158" s="5">
        <v>-5000000000</v>
      </c>
      <c r="E158" s="5">
        <v>5000000000</v>
      </c>
    </row>
    <row r="159" spans="3:13" ht="15.5" x14ac:dyDescent="0.35">
      <c r="C159" t="s">
        <v>270</v>
      </c>
      <c r="D159" s="5">
        <v>-3618230000</v>
      </c>
      <c r="M159" s="5">
        <v>-1340000000</v>
      </c>
    </row>
    <row r="160" spans="3:13" ht="15.5" x14ac:dyDescent="0.35">
      <c r="C160" t="s">
        <v>271</v>
      </c>
      <c r="D160" s="5">
        <v>-1092978472</v>
      </c>
    </row>
    <row r="161" spans="3:13" ht="15.5" x14ac:dyDescent="0.35">
      <c r="C161" t="s">
        <v>272</v>
      </c>
      <c r="D161" s="5">
        <v>-2742242</v>
      </c>
    </row>
    <row r="162" spans="3:13" ht="15.5" x14ac:dyDescent="0.35">
      <c r="C162" t="s">
        <v>273</v>
      </c>
      <c r="F162" s="5">
        <v>3045896000</v>
      </c>
    </row>
    <row r="163" spans="3:13" ht="15.5" x14ac:dyDescent="0.35">
      <c r="C163" t="s">
        <v>274</v>
      </c>
      <c r="M163" s="5">
        <v>-1332392144</v>
      </c>
    </row>
    <row r="164" spans="3:13" ht="15.5" x14ac:dyDescent="0.35">
      <c r="C164" t="s">
        <v>275</v>
      </c>
      <c r="D164" s="5">
        <v>3801600000</v>
      </c>
      <c r="E164" s="5">
        <v>-3801600000</v>
      </c>
      <c r="F164" s="5">
        <v>3751600002</v>
      </c>
      <c r="G164" s="5">
        <v>-4151600002</v>
      </c>
      <c r="I164" s="5">
        <v>-400000000</v>
      </c>
      <c r="J164" s="5">
        <v>-599936647</v>
      </c>
      <c r="K164" s="5">
        <v>-168518518</v>
      </c>
      <c r="L164" s="5">
        <v>-10886400000</v>
      </c>
    </row>
    <row r="165" spans="3:13" ht="15.5" x14ac:dyDescent="0.35">
      <c r="C165" t="s">
        <v>276</v>
      </c>
      <c r="D165" s="5">
        <v>-13471731459</v>
      </c>
      <c r="F165" s="5">
        <v>-8343623028</v>
      </c>
      <c r="I165" s="5">
        <v>-8343623028</v>
      </c>
      <c r="K165" s="5">
        <v>-3981580408</v>
      </c>
      <c r="L165" s="5">
        <v>-409590000</v>
      </c>
      <c r="M165" s="5">
        <v>-497388400</v>
      </c>
    </row>
    <row r="166" spans="3:13" ht="15.5" x14ac:dyDescent="0.35">
      <c r="C166" t="s">
        <v>147</v>
      </c>
      <c r="D166" s="5">
        <v>-7952537795</v>
      </c>
      <c r="E166" s="5">
        <v>-55984825242</v>
      </c>
      <c r="F166" s="5">
        <v>-12074025527</v>
      </c>
      <c r="G166" s="5">
        <v>-8430975901</v>
      </c>
      <c r="I166" s="5">
        <v>-24915765934</v>
      </c>
      <c r="J166" s="5">
        <v>-114479300616</v>
      </c>
      <c r="K166" s="5">
        <v>-6929697446</v>
      </c>
      <c r="L166" s="5">
        <v>-8306394200</v>
      </c>
      <c r="M166" s="5">
        <v>-7190704233</v>
      </c>
    </row>
    <row r="167" spans="3:13" ht="15.5" x14ac:dyDescent="0.35">
      <c r="C167" t="s">
        <v>152</v>
      </c>
      <c r="D167" s="5">
        <v>-16076363064</v>
      </c>
      <c r="E167" s="5">
        <v>86431889845</v>
      </c>
      <c r="F167" s="5">
        <v>-16636822102</v>
      </c>
      <c r="G167" s="5">
        <v>30782929492</v>
      </c>
      <c r="I167" s="5">
        <v>-38742987531</v>
      </c>
      <c r="J167" s="5">
        <v>92724262428</v>
      </c>
      <c r="K167" s="5">
        <v>-73539183415</v>
      </c>
      <c r="L167" s="5">
        <v>-36414366149</v>
      </c>
      <c r="M167" s="5">
        <v>-62663748126</v>
      </c>
    </row>
    <row r="168" spans="3:13" ht="15.5" x14ac:dyDescent="0.35">
      <c r="C168" t="s">
        <v>277</v>
      </c>
      <c r="M168" s="5">
        <v>-14255118669</v>
      </c>
    </row>
    <row r="169" spans="3:13" ht="15.5" x14ac:dyDescent="0.35">
      <c r="C169" t="s">
        <v>278</v>
      </c>
      <c r="D169" s="5">
        <v>-65239166000</v>
      </c>
      <c r="E169" s="5">
        <v>65239166000</v>
      </c>
    </row>
    <row r="170" spans="3:13" ht="15.5" x14ac:dyDescent="0.35">
      <c r="C170" t="s">
        <v>279</v>
      </c>
      <c r="D170" s="5">
        <v>-103589638097</v>
      </c>
      <c r="F170" s="5">
        <v>20188137584</v>
      </c>
      <c r="G170" s="5">
        <v>112601211773</v>
      </c>
      <c r="I170" s="5">
        <v>20188137584</v>
      </c>
      <c r="J170" s="5">
        <v>49563376209</v>
      </c>
      <c r="K170" s="5">
        <v>-21673255559</v>
      </c>
      <c r="L170" s="5">
        <v>8408250041</v>
      </c>
      <c r="M170" s="5">
        <v>-8169528362</v>
      </c>
    </row>
    <row r="171" spans="3:13" ht="15.5" x14ac:dyDescent="0.35">
      <c r="C171" t="s">
        <v>280</v>
      </c>
      <c r="D171" s="5">
        <v>-5362958048</v>
      </c>
      <c r="E171" s="5">
        <v>-2914000379</v>
      </c>
      <c r="F171" s="5">
        <v>-3200383481</v>
      </c>
      <c r="G171" s="5">
        <v>-2542526510</v>
      </c>
      <c r="I171" s="5">
        <v>-10935250989</v>
      </c>
      <c r="J171" s="5">
        <v>-9120650701</v>
      </c>
      <c r="K171" s="5">
        <v>-8401409695</v>
      </c>
      <c r="L171" s="5">
        <v>-9216102948</v>
      </c>
      <c r="M171" s="5">
        <v>-8692472993</v>
      </c>
    </row>
    <row r="172" spans="3:13" ht="15.5" x14ac:dyDescent="0.35">
      <c r="C172" t="s">
        <v>158</v>
      </c>
      <c r="D172" s="5">
        <v>-20310915</v>
      </c>
      <c r="G172" s="5">
        <v>28085806</v>
      </c>
    </row>
    <row r="173" spans="3:13" ht="15.5" x14ac:dyDescent="0.35">
      <c r="C173" t="s">
        <v>235</v>
      </c>
      <c r="D173" s="5">
        <v>-350002399</v>
      </c>
      <c r="E173" s="5">
        <v>-192962491</v>
      </c>
      <c r="F173" s="5">
        <v>-200000000</v>
      </c>
      <c r="I173" s="5">
        <v>-200000000</v>
      </c>
      <c r="J173" s="5">
        <v>-225238635</v>
      </c>
      <c r="K173" s="5">
        <v>-291518161</v>
      </c>
      <c r="L173" s="5">
        <v>-335513242</v>
      </c>
      <c r="M173" s="5">
        <v>-553628102</v>
      </c>
    </row>
    <row r="174" spans="3:13" ht="15.5" x14ac:dyDescent="0.35">
      <c r="C174" t="s">
        <v>281</v>
      </c>
      <c r="J174" s="5">
        <v>2023655418</v>
      </c>
    </row>
    <row r="175" spans="3:13" ht="15.5" x14ac:dyDescent="0.35">
      <c r="C175" t="s">
        <v>239</v>
      </c>
      <c r="D175" s="5">
        <v>-13632428010</v>
      </c>
      <c r="E175" s="5">
        <v>-729000000</v>
      </c>
      <c r="F175" s="5">
        <v>-14229000004</v>
      </c>
      <c r="G175" s="5">
        <v>-10854000000</v>
      </c>
      <c r="I175" s="5">
        <v>-26800500004</v>
      </c>
      <c r="J175" s="5">
        <v>-18616400000</v>
      </c>
      <c r="K175" s="5">
        <v>-22120000000</v>
      </c>
      <c r="L175" s="5">
        <v>-27367000000</v>
      </c>
      <c r="M175" s="5">
        <v>-16943000000</v>
      </c>
    </row>
    <row r="176" spans="3:13" ht="15.5" x14ac:dyDescent="0.35">
      <c r="C176" t="s">
        <v>282</v>
      </c>
      <c r="F176" s="5">
        <v>-3045896000</v>
      </c>
      <c r="I176" s="5">
        <v>-3045896000</v>
      </c>
    </row>
    <row r="177" spans="2:13" ht="15.5" x14ac:dyDescent="0.35">
      <c r="C177" t="s">
        <v>283</v>
      </c>
      <c r="J177" s="5">
        <v>75000000000</v>
      </c>
    </row>
    <row r="178" spans="2:13" ht="15.5" x14ac:dyDescent="0.35">
      <c r="C178" t="s">
        <v>284</v>
      </c>
      <c r="J178" s="5">
        <v>-5900479863</v>
      </c>
    </row>
    <row r="179" spans="2:13" ht="15.5" x14ac:dyDescent="0.35">
      <c r="C179" t="s">
        <v>285</v>
      </c>
      <c r="D179" s="5">
        <v>84978949414</v>
      </c>
      <c r="E179" s="5">
        <v>-84978949414</v>
      </c>
      <c r="F179" s="5">
        <v>192895060891</v>
      </c>
      <c r="G179" s="5">
        <v>-192895060891</v>
      </c>
    </row>
    <row r="180" spans="2:13" ht="15.5" x14ac:dyDescent="0.35">
      <c r="C180" t="s">
        <v>286</v>
      </c>
      <c r="D180" s="5">
        <v>105788810755</v>
      </c>
      <c r="E180" s="5">
        <v>110007636129</v>
      </c>
      <c r="F180" s="5">
        <v>-209044741092</v>
      </c>
      <c r="G180" s="5">
        <v>124445219314</v>
      </c>
    </row>
    <row r="181" spans="2:13" ht="15.5" x14ac:dyDescent="0.35">
      <c r="C181" t="s">
        <v>242</v>
      </c>
      <c r="F181" s="5">
        <v>8539114</v>
      </c>
      <c r="I181" s="5">
        <v>8539114</v>
      </c>
      <c r="J181" s="5">
        <v>40085603</v>
      </c>
      <c r="K181" s="5">
        <v>-39763580</v>
      </c>
      <c r="L181" s="5">
        <v>153718989</v>
      </c>
      <c r="M181" s="5">
        <v>1874908</v>
      </c>
    </row>
    <row r="182" spans="2:13" ht="15.5" x14ac:dyDescent="0.35">
      <c r="C182" t="s">
        <v>167</v>
      </c>
      <c r="D182" s="5">
        <v>16701324351</v>
      </c>
      <c r="E182" s="5">
        <v>-12895716723</v>
      </c>
      <c r="F182" s="5">
        <v>26105369179</v>
      </c>
      <c r="G182" s="5">
        <v>5902933898</v>
      </c>
      <c r="I182" s="5">
        <v>27276724077</v>
      </c>
      <c r="J182" s="5">
        <v>-50551261017</v>
      </c>
      <c r="K182" s="5">
        <v>49132889423</v>
      </c>
      <c r="L182" s="5">
        <v>824028764</v>
      </c>
      <c r="M182" s="5">
        <v>18970891955</v>
      </c>
    </row>
    <row r="183" spans="2:13" ht="15.5" x14ac:dyDescent="0.35">
      <c r="C183" t="s">
        <v>168</v>
      </c>
      <c r="E183" s="5">
        <v>55863159695</v>
      </c>
      <c r="G183" s="5">
        <v>-30000000000</v>
      </c>
      <c r="I183" s="5">
        <v>28586435618</v>
      </c>
      <c r="J183" s="5">
        <v>79137696635</v>
      </c>
      <c r="K183" s="5">
        <v>30004807212</v>
      </c>
      <c r="L183" s="5">
        <v>29180778448</v>
      </c>
      <c r="M183" s="5">
        <v>10209886493</v>
      </c>
    </row>
    <row r="184" spans="2:13" ht="15.5" x14ac:dyDescent="0.35">
      <c r="C184" t="s">
        <v>169</v>
      </c>
      <c r="D184" s="5">
        <v>16701324351</v>
      </c>
      <c r="E184" s="5">
        <v>42967442972</v>
      </c>
      <c r="F184" s="5">
        <v>26105369179</v>
      </c>
      <c r="G184" s="5">
        <v>-24097066102</v>
      </c>
      <c r="I184" s="5">
        <v>55863159695</v>
      </c>
      <c r="J184" s="5">
        <v>28586435618</v>
      </c>
      <c r="K184" s="5">
        <v>79137696635</v>
      </c>
      <c r="L184" s="5">
        <v>30004807212</v>
      </c>
      <c r="M184" s="5">
        <v>29180778448</v>
      </c>
    </row>
    <row r="186" spans="2:13" ht="15.5" x14ac:dyDescent="0.35">
      <c r="B186" t="s">
        <v>170</v>
      </c>
      <c r="C186" t="s">
        <v>12</v>
      </c>
      <c r="D186" s="5">
        <v>2500000000</v>
      </c>
      <c r="E186" s="5">
        <v>2500000000</v>
      </c>
      <c r="F186" s="5">
        <v>2500000000</v>
      </c>
      <c r="G186" s="5">
        <v>2500000000</v>
      </c>
      <c r="I186" s="5">
        <v>2500000000</v>
      </c>
      <c r="J186" s="5">
        <v>2500000000</v>
      </c>
      <c r="K186" s="5">
        <v>2000000000</v>
      </c>
      <c r="L186" s="5">
        <v>0</v>
      </c>
      <c r="M186" s="5">
        <v>0</v>
      </c>
    </row>
    <row r="187" spans="2:13" ht="15.5" x14ac:dyDescent="0.35">
      <c r="C187" t="s">
        <v>171</v>
      </c>
      <c r="D187" s="6">
        <v>7.01</v>
      </c>
      <c r="E187" s="6">
        <v>4.5199999999999996</v>
      </c>
      <c r="F187" s="6">
        <v>5.66</v>
      </c>
      <c r="G187" s="6">
        <v>7.94</v>
      </c>
    </row>
    <row r="188" spans="2:13" ht="15.5" x14ac:dyDescent="0.35">
      <c r="C188" t="s">
        <v>172</v>
      </c>
      <c r="D188" s="6">
        <v>21.83</v>
      </c>
      <c r="E188" s="6">
        <v>48.23</v>
      </c>
      <c r="F188" s="6">
        <v>53.36</v>
      </c>
      <c r="G188" s="6">
        <v>28.97</v>
      </c>
    </row>
    <row r="189" spans="2:13" ht="15.5" x14ac:dyDescent="0.35">
      <c r="C189" t="s">
        <v>60</v>
      </c>
      <c r="D189" s="6">
        <v>0.81</v>
      </c>
      <c r="E189" s="6">
        <v>1.22</v>
      </c>
      <c r="F189" s="6">
        <v>1.5</v>
      </c>
      <c r="G189" s="6">
        <v>1.24</v>
      </c>
    </row>
    <row r="190" spans="2:13" ht="15.5" x14ac:dyDescent="0.35">
      <c r="C190" t="s">
        <v>173</v>
      </c>
      <c r="D190" s="5">
        <v>50740000000</v>
      </c>
      <c r="E190" s="5">
        <v>35620000000</v>
      </c>
      <c r="F190" s="5">
        <v>40470000000</v>
      </c>
      <c r="G190" s="5">
        <v>48720000000</v>
      </c>
    </row>
    <row r="191" spans="2:13" ht="15.5" x14ac:dyDescent="0.35">
      <c r="C191" t="s">
        <v>174</v>
      </c>
      <c r="D191" s="6">
        <v>1.37E-2</v>
      </c>
      <c r="E191" s="6">
        <v>9.3999999999999986E-3</v>
      </c>
      <c r="F191" s="6">
        <v>1.3100000000000001E-2</v>
      </c>
      <c r="G191" s="6">
        <v>1.7899999999999999E-2</v>
      </c>
    </row>
    <row r="192" spans="2:13" ht="15.5" x14ac:dyDescent="0.35">
      <c r="C192" t="s">
        <v>175</v>
      </c>
      <c r="D192" s="6">
        <v>2.8799999999999999E-2</v>
      </c>
      <c r="E192" s="6">
        <v>1.8500000000000003E-2</v>
      </c>
      <c r="F192" s="6">
        <v>2.3599999999999999E-2</v>
      </c>
      <c r="G192" s="6">
        <v>3.3799999999999997E-2</v>
      </c>
    </row>
    <row r="193" spans="3:7" ht="15.5" x14ac:dyDescent="0.35">
      <c r="C193" t="s">
        <v>176</v>
      </c>
      <c r="D193" s="6">
        <v>5.1500000000000004E-2</v>
      </c>
      <c r="E193" s="6">
        <v>3.61E-2</v>
      </c>
      <c r="F193" s="6">
        <v>4.2199999999999994E-2</v>
      </c>
      <c r="G193" s="6">
        <v>5.6299999999999996E-2</v>
      </c>
    </row>
    <row r="194" spans="3:7" ht="15.5" x14ac:dyDescent="0.35">
      <c r="C194" t="s">
        <v>177</v>
      </c>
      <c r="D194" s="6">
        <v>10.220000000000001</v>
      </c>
      <c r="E194" s="6">
        <v>9.92</v>
      </c>
      <c r="F194" s="6">
        <v>12.5</v>
      </c>
      <c r="G194" s="6">
        <v>16.46</v>
      </c>
    </row>
    <row r="195" spans="3:7" ht="15.5" x14ac:dyDescent="0.35">
      <c r="C195" t="s">
        <v>178</v>
      </c>
      <c r="D195" s="5">
        <v>741000000000</v>
      </c>
      <c r="E195" s="5">
        <v>745000000000</v>
      </c>
      <c r="F195" s="5">
        <v>725000000000</v>
      </c>
      <c r="G195" s="5">
        <v>723000000000</v>
      </c>
    </row>
    <row r="196" spans="3:7" ht="15.5" x14ac:dyDescent="0.35">
      <c r="C196" t="s">
        <v>179</v>
      </c>
      <c r="D196" s="6">
        <v>0.63</v>
      </c>
      <c r="E196" s="6">
        <v>0.89</v>
      </c>
      <c r="F196" s="6">
        <v>1.26</v>
      </c>
      <c r="G196" s="6">
        <v>0.98</v>
      </c>
    </row>
    <row r="197" spans="3:7" ht="15.5" x14ac:dyDescent="0.35">
      <c r="C197" t="s">
        <v>180</v>
      </c>
      <c r="D197" s="6">
        <v>243.49</v>
      </c>
      <c r="E197" s="6">
        <v>243.94</v>
      </c>
      <c r="F197" s="6">
        <v>239.43</v>
      </c>
      <c r="G197" s="6">
        <v>234.87</v>
      </c>
    </row>
    <row r="198" spans="3:7" ht="15.5" x14ac:dyDescent="0.35">
      <c r="C198" t="s">
        <v>181</v>
      </c>
      <c r="D198" s="6">
        <v>0.63</v>
      </c>
      <c r="E198" s="6">
        <v>0.89</v>
      </c>
      <c r="F198" s="6">
        <v>1.26</v>
      </c>
      <c r="G198" s="6">
        <v>0.98</v>
      </c>
    </row>
    <row r="199" spans="3:7" ht="15.5" x14ac:dyDescent="0.35">
      <c r="C199" t="s">
        <v>182</v>
      </c>
      <c r="D199" s="6">
        <v>242.72</v>
      </c>
      <c r="E199" s="6">
        <v>243.92</v>
      </c>
      <c r="F199" s="6">
        <v>239.39</v>
      </c>
      <c r="G199" s="6">
        <v>234.83</v>
      </c>
    </row>
    <row r="200" spans="3:7" ht="15.5" x14ac:dyDescent="0.35">
      <c r="C200" t="s">
        <v>183</v>
      </c>
      <c r="D200" s="5">
        <v>134000000000</v>
      </c>
      <c r="E200" s="5">
        <v>112000000000</v>
      </c>
      <c r="F200" s="5">
        <v>86000000000</v>
      </c>
      <c r="G200" s="5">
        <v>81000000000</v>
      </c>
    </row>
    <row r="201" spans="3:7" ht="15.5" x14ac:dyDescent="0.35">
      <c r="C201" t="s">
        <v>184</v>
      </c>
      <c r="D201" s="5">
        <v>73000000000</v>
      </c>
      <c r="E201" s="5">
        <v>65000000000</v>
      </c>
    </row>
    <row r="202" spans="3:7" ht="15.5" x14ac:dyDescent="0.35">
      <c r="C202" t="s">
        <v>185</v>
      </c>
      <c r="D202" s="5">
        <v>609000000000</v>
      </c>
      <c r="E202" s="5">
        <v>610000000000</v>
      </c>
      <c r="F202" s="5">
        <v>599000000000</v>
      </c>
      <c r="G202" s="5">
        <v>587000000000</v>
      </c>
    </row>
    <row r="203" spans="3:7" ht="15.5" x14ac:dyDescent="0.35">
      <c r="C203" t="s">
        <v>24</v>
      </c>
      <c r="D203" s="5">
        <v>206000000000</v>
      </c>
      <c r="E203" s="5">
        <v>177000000000</v>
      </c>
      <c r="F203" s="5">
        <v>86000000000</v>
      </c>
      <c r="G203" s="5">
        <v>81000000000</v>
      </c>
    </row>
    <row r="204" spans="3:7" ht="15.5" x14ac:dyDescent="0.35">
      <c r="C204" t="s">
        <v>21</v>
      </c>
      <c r="D204" s="5">
        <v>147000000000</v>
      </c>
      <c r="E204" s="5">
        <v>134000000000</v>
      </c>
      <c r="F204" s="5">
        <v>30000000000</v>
      </c>
      <c r="G204" s="5">
        <v>52000000000</v>
      </c>
    </row>
    <row r="205" spans="3:7" ht="15.5" x14ac:dyDescent="0.35">
      <c r="C205" t="s">
        <v>186</v>
      </c>
      <c r="D205" s="5">
        <v>367000000000</v>
      </c>
      <c r="E205" s="5">
        <v>386000000000</v>
      </c>
      <c r="F205" s="5">
        <v>333000000000</v>
      </c>
      <c r="G205" s="5">
        <v>336000000000</v>
      </c>
    </row>
    <row r="206" spans="3:7" ht="15.5" x14ac:dyDescent="0.35">
      <c r="C206" t="s">
        <v>187</v>
      </c>
      <c r="D206" s="5">
        <v>21000000000</v>
      </c>
      <c r="E206" s="5">
        <v>-45000000000</v>
      </c>
      <c r="F206" s="5">
        <v>61000000000</v>
      </c>
      <c r="G206" s="5">
        <v>-13000000000</v>
      </c>
    </row>
    <row r="207" spans="3:7" ht="15.5" x14ac:dyDescent="0.35">
      <c r="C207" t="s">
        <v>188</v>
      </c>
      <c r="D207" s="5">
        <v>-25000000000</v>
      </c>
      <c r="E207" s="5">
        <v>-56000000000</v>
      </c>
      <c r="F207" s="5">
        <v>-20000000000</v>
      </c>
      <c r="G207" s="5">
        <v>-8000000000</v>
      </c>
    </row>
    <row r="208" spans="3:7" ht="15.5" x14ac:dyDescent="0.35">
      <c r="C208" t="s">
        <v>13</v>
      </c>
      <c r="D208" s="5">
        <v>-4000000000</v>
      </c>
      <c r="E208" s="5">
        <v>-101000000000</v>
      </c>
      <c r="F208" s="5">
        <v>41000000000</v>
      </c>
      <c r="G208" s="5">
        <v>-21000000000</v>
      </c>
    </row>
    <row r="209" spans="3:13" ht="15.5" x14ac:dyDescent="0.35">
      <c r="C209" t="s">
        <v>16</v>
      </c>
      <c r="D209" s="6">
        <v>-1.53</v>
      </c>
      <c r="E209" s="6">
        <v>-40.590000000000003</v>
      </c>
      <c r="F209" s="6">
        <v>16.36</v>
      </c>
      <c r="G209" s="6">
        <v>-8.57</v>
      </c>
    </row>
    <row r="210" spans="3:13" ht="15.5" x14ac:dyDescent="0.35">
      <c r="C210" t="s">
        <v>45</v>
      </c>
      <c r="I210" s="6">
        <v>24.86</v>
      </c>
      <c r="J210" s="6">
        <v>23.92</v>
      </c>
      <c r="K210" s="6">
        <v>30.66</v>
      </c>
      <c r="L210" s="6">
        <v>4212116.4400000004</v>
      </c>
      <c r="M210" s="6">
        <v>4099285.05</v>
      </c>
    </row>
    <row r="211" spans="3:13" ht="15.5" x14ac:dyDescent="0.35">
      <c r="C211" t="s">
        <v>59</v>
      </c>
      <c r="I211" s="6">
        <v>12.15</v>
      </c>
      <c r="J211" s="6">
        <v>12.63</v>
      </c>
      <c r="K211" s="5">
        <v>0</v>
      </c>
      <c r="L211" s="5">
        <v>0</v>
      </c>
      <c r="M211" s="5">
        <v>0</v>
      </c>
    </row>
    <row r="212" spans="3:13" ht="15.5" x14ac:dyDescent="0.35">
      <c r="C212" t="s">
        <v>62</v>
      </c>
      <c r="I212" s="6">
        <v>0.43</v>
      </c>
      <c r="J212" s="6">
        <v>0.52</v>
      </c>
      <c r="K212" s="5">
        <v>0</v>
      </c>
      <c r="L212" s="5">
        <v>0</v>
      </c>
      <c r="M212" s="5">
        <v>0</v>
      </c>
    </row>
    <row r="213" spans="3:13" ht="15.5" x14ac:dyDescent="0.35">
      <c r="C213" t="s">
        <v>189</v>
      </c>
      <c r="I213" s="5">
        <v>166050000000</v>
      </c>
      <c r="J213" s="5">
        <v>135220000000</v>
      </c>
      <c r="K213" s="5">
        <v>157310000000</v>
      </c>
      <c r="L213" s="5">
        <v>169320000000</v>
      </c>
      <c r="M213" s="5">
        <v>140210000000</v>
      </c>
    </row>
    <row r="214" spans="3:13" ht="15.5" x14ac:dyDescent="0.35">
      <c r="C214" t="s">
        <v>190</v>
      </c>
      <c r="I214" s="6">
        <v>5.74E-2</v>
      </c>
      <c r="J214" s="6">
        <v>6.0999999999999999E-2</v>
      </c>
      <c r="K214" s="6">
        <v>8.1000000000000003E-2</v>
      </c>
      <c r="L214" s="6">
        <v>0.10640000000000001</v>
      </c>
      <c r="M214" s="6">
        <v>0.1197</v>
      </c>
    </row>
    <row r="215" spans="3:13" ht="15.5" x14ac:dyDescent="0.35">
      <c r="C215" t="s">
        <v>191</v>
      </c>
      <c r="I215" s="6">
        <v>0.1038</v>
      </c>
      <c r="J215" s="6">
        <v>0.1075</v>
      </c>
      <c r="K215" s="6">
        <v>0.14369999999999999</v>
      </c>
      <c r="L215" s="6">
        <v>0.22059999999999999</v>
      </c>
      <c r="M215" s="6">
        <v>0.26619999999999999</v>
      </c>
    </row>
    <row r="216" spans="3:13" ht="15.5" x14ac:dyDescent="0.35">
      <c r="C216" t="s">
        <v>192</v>
      </c>
      <c r="I216" s="6">
        <v>0.1855</v>
      </c>
      <c r="J216" s="6">
        <v>0.16339999999999999</v>
      </c>
      <c r="K216" s="6">
        <v>0.26539999999999997</v>
      </c>
      <c r="L216" s="6">
        <v>0.39250000000000002</v>
      </c>
      <c r="M216" s="6">
        <v>0.68069999999999997</v>
      </c>
    </row>
    <row r="217" spans="3:13" ht="15.5" x14ac:dyDescent="0.35">
      <c r="C217" t="s">
        <v>193</v>
      </c>
      <c r="I217" s="6">
        <v>13.24</v>
      </c>
      <c r="J217" s="6">
        <v>11.54</v>
      </c>
      <c r="K217" s="6">
        <v>15.15</v>
      </c>
      <c r="L217" s="6">
        <v>14.99</v>
      </c>
      <c r="M217" s="6">
        <v>12.49</v>
      </c>
    </row>
    <row r="218" spans="3:13" ht="15.5" x14ac:dyDescent="0.35">
      <c r="C218" t="s">
        <v>56</v>
      </c>
      <c r="I218" s="6">
        <v>1.26</v>
      </c>
      <c r="J218" s="6">
        <v>1.36</v>
      </c>
      <c r="K218" s="5">
        <v>0</v>
      </c>
      <c r="L218" s="5">
        <v>0</v>
      </c>
      <c r="M218" s="5">
        <v>0</v>
      </c>
    </row>
    <row r="219" spans="3:13" ht="15.5" x14ac:dyDescent="0.35">
      <c r="C219" t="s">
        <v>53</v>
      </c>
      <c r="I219" s="6">
        <v>239.43</v>
      </c>
      <c r="J219" s="6">
        <v>222.57</v>
      </c>
      <c r="K219" s="6">
        <v>213.33</v>
      </c>
      <c r="L219" s="6">
        <v>19095204.309999999</v>
      </c>
      <c r="M219" s="6">
        <v>15398601.369999999</v>
      </c>
    </row>
    <row r="220" spans="3:13" ht="15.5" x14ac:dyDescent="0.35">
      <c r="C220" t="s">
        <v>194</v>
      </c>
      <c r="I220" s="6">
        <v>1.26</v>
      </c>
      <c r="J220" s="6">
        <v>1.36</v>
      </c>
      <c r="K220" s="5">
        <v>0</v>
      </c>
      <c r="L220" s="5">
        <v>0</v>
      </c>
      <c r="M220" s="5">
        <v>0</v>
      </c>
    </row>
    <row r="221" spans="3:13" ht="15.5" x14ac:dyDescent="0.35">
      <c r="C221" t="s">
        <v>195</v>
      </c>
      <c r="I221" s="6">
        <v>239.39</v>
      </c>
      <c r="J221" s="6">
        <v>222.45</v>
      </c>
      <c r="K221" s="6">
        <v>213.05</v>
      </c>
      <c r="L221" s="6">
        <v>19040115.420000002</v>
      </c>
      <c r="M221" s="6">
        <v>15320720.75</v>
      </c>
    </row>
    <row r="222" spans="3:13" ht="15.5" x14ac:dyDescent="0.35">
      <c r="C222" t="s">
        <v>196</v>
      </c>
      <c r="I222" s="5">
        <v>86000000000</v>
      </c>
      <c r="J222" s="5">
        <v>65000000000</v>
      </c>
      <c r="K222" s="5">
        <v>16000000000</v>
      </c>
      <c r="L222" s="5">
        <v>37000000000</v>
      </c>
      <c r="M222" s="5">
        <v>29000000000</v>
      </c>
    </row>
    <row r="223" spans="3:13" ht="15.5" x14ac:dyDescent="0.35">
      <c r="C223" t="s">
        <v>197</v>
      </c>
      <c r="L223" s="5">
        <v>0</v>
      </c>
      <c r="M223" s="5">
        <v>0</v>
      </c>
    </row>
    <row r="224" spans="3:13" ht="15.5" x14ac:dyDescent="0.35">
      <c r="C224" t="s">
        <v>26</v>
      </c>
      <c r="I224" s="5">
        <v>86000000000</v>
      </c>
      <c r="J224" s="5">
        <v>65000000000</v>
      </c>
      <c r="K224" s="5">
        <v>16000000000</v>
      </c>
      <c r="L224" s="5">
        <v>38000000000</v>
      </c>
      <c r="M224" s="5">
        <v>29000000000</v>
      </c>
    </row>
    <row r="225" spans="3:13" ht="15.5" x14ac:dyDescent="0.35">
      <c r="C225" t="s">
        <v>23</v>
      </c>
      <c r="I225" s="5">
        <v>30000000000</v>
      </c>
      <c r="J225" s="5">
        <v>37000000000</v>
      </c>
      <c r="K225" s="5">
        <v>-63000000000</v>
      </c>
      <c r="L225" s="5">
        <v>8000000000</v>
      </c>
      <c r="M225" s="5">
        <v>0</v>
      </c>
    </row>
    <row r="226" spans="3:13" ht="15.5" x14ac:dyDescent="0.35">
      <c r="C226" t="s">
        <v>198</v>
      </c>
      <c r="I226" s="5">
        <v>333000000000</v>
      </c>
      <c r="J226" s="5">
        <v>305000000000</v>
      </c>
      <c r="K226" s="5">
        <v>252000000000</v>
      </c>
      <c r="L226" s="5">
        <v>179000000000</v>
      </c>
      <c r="M226" s="5">
        <v>106000000000</v>
      </c>
    </row>
    <row r="227" spans="3:13" ht="15.5" x14ac:dyDescent="0.35">
      <c r="C227" t="s">
        <v>199</v>
      </c>
      <c r="I227" s="5">
        <v>103000000000</v>
      </c>
      <c r="J227" s="5">
        <v>1000000000</v>
      </c>
      <c r="K227" s="5">
        <v>133000000000</v>
      </c>
      <c r="L227" s="5">
        <v>56000000000</v>
      </c>
      <c r="M227" s="5">
        <v>90000000000</v>
      </c>
    </row>
    <row r="228" spans="3:13" ht="15.5" x14ac:dyDescent="0.35">
      <c r="C228" t="s">
        <v>200</v>
      </c>
      <c r="I228" s="5">
        <v>-33000000000</v>
      </c>
      <c r="J228" s="5">
        <v>-114000000000</v>
      </c>
      <c r="K228" s="5">
        <v>-11000000000</v>
      </c>
      <c r="L228" s="5">
        <v>-9000000000</v>
      </c>
      <c r="M228" s="5">
        <v>-9000000000</v>
      </c>
    </row>
    <row r="229" spans="3:13" ht="15.5" x14ac:dyDescent="0.35">
      <c r="C229" t="s">
        <v>15</v>
      </c>
      <c r="I229" s="5">
        <v>70000000000</v>
      </c>
      <c r="J229" s="5">
        <v>-114000000000</v>
      </c>
      <c r="K229" s="5">
        <v>122000000000</v>
      </c>
      <c r="L229" s="5">
        <v>47000000000</v>
      </c>
      <c r="M229" s="5">
        <v>81000000000</v>
      </c>
    </row>
    <row r="230" spans="3:13" ht="15.5" x14ac:dyDescent="0.35">
      <c r="C230" t="s">
        <v>17</v>
      </c>
      <c r="I230" s="6">
        <v>27.98</v>
      </c>
      <c r="J230" s="6">
        <v>-45.49</v>
      </c>
      <c r="K230" s="6">
        <v>60.81</v>
      </c>
      <c r="L230" s="6">
        <v>3144233.63</v>
      </c>
      <c r="M230" s="6">
        <v>5430069.5999999996</v>
      </c>
    </row>
  </sheetData>
  <pageMargins left="0.7" right="0.7" top="0.75" bottom="0.75" header="0.3" footer="0.3"/>
  <ignoredErrors>
    <ignoredError sqref="A1:M23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287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288</v>
      </c>
      <c r="D2" s="2" vm="12">
        <f ca="1">IFERROR(_xlfn.STOCKHISTORY("XIDX:" &amp; $C$1, D3, , 0, 0, 1), "Libur")</f>
        <v>154</v>
      </c>
      <c r="E2" s="2" vm="13">
        <f ca="1">IFERROR(_xlfn.STOCKHISTORY("XIDX:" &amp; $C$1, E3, , 0, 0, 1), "Libur")</f>
        <v>135</v>
      </c>
      <c r="H2" s="2" vm="13">
        <f ca="1">IFERROR(INDEX(D2:G2,COUNT(D2:G2)),"")</f>
        <v>135</v>
      </c>
      <c r="I2" s="2" vm="14">
        <f ca="1">IFERROR(_xlfn.STOCKHISTORY("XIDX:" &amp; $C$1, I1, , 0, 0, 1), "Libur")</f>
        <v>137</v>
      </c>
      <c r="J2" s="2" vm="15">
        <f ca="1">IFERROR(_xlfn.STOCKHISTORY("XIDX:" &amp; $C$1, J1, , 0, 0, 1), "Libur")</f>
        <v>134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55200580742</v>
      </c>
      <c r="E4" s="2">
        <f>IFERROR(INDEX(E51:E500,MATCH($C$4,$C$51:$C$500,0)),"")</f>
        <v>40021863647</v>
      </c>
      <c r="H4" s="2">
        <f>IFERROR(SUM(D4:G4)*(4/MAX(1,COUNT(D4:G4))),"")</f>
        <v>190444888778</v>
      </c>
      <c r="I4" s="2">
        <f>IFERROR(INDEX(I51:I500,MATCH($C$4,$C$51:$C$500,0)),"")</f>
        <v>199295144000</v>
      </c>
      <c r="J4" s="2">
        <f>IFERROR(INDEX(J51:J500,MATCH($C$4,$C$51:$C$500,0)),"")</f>
        <v>147637344655</v>
      </c>
      <c r="K4" s="2">
        <f>IFERROR(INDEX(K51:K500,MATCH($C$4,$C$51:$C$500,0)),"")</f>
        <v>136699123757</v>
      </c>
      <c r="L4" s="2">
        <f>IFERROR(INDEX(L51:L500,MATCH($C$4,$C$51:$C$500,0)),"")</f>
        <v>93291941130</v>
      </c>
      <c r="M4" s="2">
        <f>IFERROR(INDEX(M51:M500,MATCH($C$4,$C$51:$C$500,0)),"")</f>
        <v>129960253456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3830694057</v>
      </c>
      <c r="E5" s="2">
        <f>IFERROR(INDEX(E51:E500,MATCH($C$5,$C$51:$C$500,0)),"")</f>
        <v>409631024</v>
      </c>
      <c r="H5" s="2">
        <f>IFERROR(SUM(D5:G5)*(4/MAX(1,COUNT(D5:G5))),"")</f>
        <v>8480650162</v>
      </c>
      <c r="I5" s="2">
        <f>IFERROR(INDEX(I51:I500,MATCH($C$5,$C$51:$C$500,0)),"")</f>
        <v>13709556649</v>
      </c>
      <c r="J5" s="2">
        <f>IFERROR(INDEX(J51:J500,MATCH($C$5,$C$51:$C$500,0)),"")</f>
        <v>3074120049</v>
      </c>
      <c r="K5" s="2">
        <f>IFERROR(INDEX(K51:K500,MATCH($C$5,$C$51:$C$500,0)),"")</f>
        <v>1889434509</v>
      </c>
      <c r="L5" s="2">
        <f>IFERROR(INDEX(L51:L500,MATCH($C$5,$C$51:$C$500,0)),"")</f>
        <v>2833009403</v>
      </c>
      <c r="M5" s="2">
        <f>IFERROR(INDEX(M51:M500,MATCH($C$5,$C$51:$C$500,0)),"")</f>
        <v>299383114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156704497319</v>
      </c>
      <c r="E6" s="2">
        <f>IFERROR(INDEX(E51:E500,MATCH($C$6,$C$51:$C$500,0)),"")</f>
        <v>152873779451</v>
      </c>
      <c r="H6" s="2">
        <f>IFERROR(INDEX(D6:G6,COUNT(D6:G6)),"")</f>
        <v>152873779451</v>
      </c>
      <c r="I6" s="2">
        <f>IFERROR(INDEX(I51:I500,MATCH($C$6,$C$51:$C$500,0)),"")</f>
        <v>152464162278</v>
      </c>
      <c r="J6" s="2">
        <f>IFERROR(INDEX(J51:J500,MATCH($C$6,$C$51:$C$500,0)),"")</f>
        <v>138754640624</v>
      </c>
      <c r="K6" s="2">
        <f>IFERROR(INDEX(K51:K500,MATCH($C$6,$C$51:$C$500,0)),"")</f>
        <v>49360100780</v>
      </c>
      <c r="L6" s="2">
        <f>IFERROR(INDEX(L51:L500,MATCH($C$6,$C$51:$C$500,0)),"")</f>
        <v>47470936271</v>
      </c>
      <c r="M6" s="2">
        <f>IFERROR(INDEX(M51:M500,MATCH($C$6,$C$51:$C$500,0)),"")</f>
        <v>9232022868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3.95</v>
      </c>
      <c r="E7" s="3">
        <f>IFERROR(INDEX(E51:E500,MATCH($C$7,$C$51:$C$500,0))/1000000000,"")</f>
        <v>3.95</v>
      </c>
      <c r="H7" s="3">
        <f>IFERROR(INDEX(D7:G7,COUNT(D7:G7)),"")</f>
        <v>3.95</v>
      </c>
      <c r="I7" s="3">
        <f>IFERROR(INDEX(I51:I500,MATCH($C$7,$C$51:$C$500,0))/1000000000,"")</f>
        <v>3.95</v>
      </c>
      <c r="J7" s="3">
        <f>IFERROR(INDEX(J51:J500,MATCH($C$7,$C$51:$C$500,0))/1000000000,"")</f>
        <v>3.95</v>
      </c>
      <c r="K7" s="3">
        <f>IFERROR(INDEX(K51:K500,MATCH($C$7,$C$51:$C$500,0))/1000000000,"")</f>
        <v>3.95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-22000000000</v>
      </c>
      <c r="H8" s="2">
        <f>IFERROR(INDEX(D8:G8,COUNT(D8:G8)),"")</f>
        <v>-22000000000</v>
      </c>
      <c r="I8" s="2">
        <f>IFERROR(INDEX(I51:I500,MATCH($C$8,$C$51:$C$500,0)),"")</f>
        <v>9000000000</v>
      </c>
      <c r="J8" s="2">
        <f>IFERROR(INDEX(J51:J500,MATCH($C$8,$C$51:$C$500,0)),"")</f>
        <v>-20000000000</v>
      </c>
      <c r="K8" s="2">
        <f>IFERROR(INDEX(K51:K500,MATCH($C$8,$C$51:$C$500,0)),"")</f>
        <v>-34000000000</v>
      </c>
      <c r="L8" s="2">
        <f>IFERROR(INDEX(L51:L500,MATCH($C$8,$C$51:$C$500,0)),"")</f>
        <v>-18000000000</v>
      </c>
      <c r="M8" s="2">
        <f>IFERROR(INDEX(M51:M500,MATCH($C$8,$C$51:$C$500,0)),"")</f>
        <v>-32000000000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-2.12</v>
      </c>
      <c r="E9" s="3">
        <f>IFERROR(INDEX(E51:E500,MATCH("Free cash flow per share (Quarter)",$C$51:$C$500,0)),"")</f>
        <v>-5.59</v>
      </c>
      <c r="H9" s="3">
        <f>IFERROR(INDEX(D9:G9,COUNT(D9:G9)),"")</f>
        <v>-5.59</v>
      </c>
      <c r="I9" s="3">
        <f>IFERROR(INDEX(I51:I500,MATCH($C$9,$C$51:$C$500,0)),"")</f>
        <v>2.2000000000000002</v>
      </c>
      <c r="J9" s="3">
        <f>IFERROR(INDEX(J51:J500,MATCH($C$9,$C$51:$C$500,0)),"")</f>
        <v>-5.19</v>
      </c>
      <c r="K9" s="3">
        <f>IFERROR(INDEX(K51:K500,MATCH($C$9,$C$51:$C$500,0)),"")</f>
        <v>-8.67</v>
      </c>
      <c r="L9" s="3">
        <f>IFERROR(INDEX(L51:L500,MATCH($C$9,$C$51:$C$500,0)),"")</f>
        <v>-4473302.67</v>
      </c>
      <c r="M9" s="3">
        <f>IFERROR(INDEX(M51:M500,MATCH($C$9,$C$51:$C$500,0)),"")</f>
        <v>-32340827.16</v>
      </c>
    </row>
    <row r="10" spans="1:13" ht="15.5" x14ac:dyDescent="0.35">
      <c r="C10" t="s">
        <v>18</v>
      </c>
      <c r="D10" s="3">
        <f ca="1">IFERROR(IF(D9=0,"",D2/D9),"")</f>
        <v>-72.641509433962256</v>
      </c>
      <c r="E10" s="3">
        <f ca="1">IFERROR(IF(E9=0,"",E2/E9),"")</f>
        <v>-24.150268336314848</v>
      </c>
      <c r="I10" s="3">
        <f ca="1">IFERROR(IF(I9=0,"",I2/I9),"")</f>
        <v>62.272727272727266</v>
      </c>
      <c r="J10" s="3">
        <f ca="1">IFERROR(IF(J9=0,"",J2/J9),"")</f>
        <v>-25.818882466281309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6864929679</v>
      </c>
      <c r="E11" s="2">
        <f>IFERROR(INDEX(E51:E500,MATCH($C$11,$C$51:$C$500,0)),"")</f>
        <v>18418789388</v>
      </c>
      <c r="H11" s="2">
        <f>IFERROR(INDEX(D11:G11,COUNT(D11:G11)),"")</f>
        <v>18418789388</v>
      </c>
      <c r="I11" s="2">
        <f>IFERROR(INDEX(I51:I500,MATCH($C$11,$C$51:$C$500,0)),"")</f>
        <v>41164799119</v>
      </c>
      <c r="J11" s="2">
        <f>IFERROR(INDEX(J51:J500,MATCH($C$11,$C$51:$C$500,0)),"")</f>
        <v>42553641574</v>
      </c>
      <c r="K11" s="2">
        <f>IFERROR(INDEX(K51:K500,MATCH($C$11,$C$51:$C$500,0)),"")</f>
        <v>3616880083</v>
      </c>
      <c r="L11" s="2">
        <f>IFERROR(INDEX(L51:L500,MATCH($C$11,$C$51:$C$500,0)),"")</f>
        <v>827526167</v>
      </c>
      <c r="M11" s="2">
        <f>IFERROR(INDEX(M51:M500,MATCH($C$11,$C$51:$C$500,0)),"")</f>
        <v>11597770751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17000000000</v>
      </c>
      <c r="E12" s="2">
        <f>IFERROR(INDEX(E51:E500,MATCH("Net Debt (Quarter)",$C$51:$C$500,0)),"")</f>
        <v>8000000000</v>
      </c>
      <c r="H12" s="2">
        <f>IFERROR(INDEX(D12:G12,COUNT(D12:G12)),"")</f>
        <v>8000000000</v>
      </c>
      <c r="I12" s="2">
        <f>IFERROR(INDEX(I51:I500,MATCH($C$12,$C$51:$C$500,0)),"")</f>
        <v>-15000000000</v>
      </c>
      <c r="J12" s="2">
        <f>IFERROR(INDEX(J51:J500,MATCH($C$12,$C$51:$C$500,0)),"")</f>
        <v>-16000000000</v>
      </c>
      <c r="K12" s="2">
        <f>IFERROR(INDEX(K51:K500,MATCH($C$12,$C$51:$C$500,0)),"")</f>
        <v>18000000000</v>
      </c>
      <c r="L12" s="2">
        <f>IFERROR(INDEX(L51:L500,MATCH($C$12,$C$51:$C$500,0)),"")</f>
        <v>19000000000</v>
      </c>
      <c r="M12" s="2">
        <f>IFERROR(INDEX(M51:M500,MATCH($C$12,$C$51:$C$500,0)),"")</f>
        <v>-11000000000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24000000000</v>
      </c>
      <c r="E13" s="2">
        <f>IFERROR(INDEX(E51:E500,MATCH("Total Debt (Quarter)",$C$51:$C$500,0)),"")</f>
        <v>26000000000</v>
      </c>
      <c r="H13" s="2">
        <f>IFERROR(INDEX(D13:G13,COUNT(D13:G13)),"")</f>
        <v>26000000000</v>
      </c>
      <c r="I13" s="2">
        <f>IFERROR(INDEX(I51:I500,MATCH($C$13,$C$51:$C$500,0)),"")</f>
        <v>26000000000</v>
      </c>
      <c r="J13" s="2">
        <f>IFERROR(INDEX(J51:J500,MATCH($C$13,$C$51:$C$500,0)),"")</f>
        <v>27000000000</v>
      </c>
      <c r="K13" s="2">
        <f>IFERROR(INDEX(K51:K500,MATCH($C$13,$C$51:$C$500,0)),"")</f>
        <v>22000000000</v>
      </c>
      <c r="L13" s="2">
        <f>IFERROR(INDEX(L51:L500,MATCH($C$13,$C$51:$C$500,0)),"")</f>
        <v>19000000000</v>
      </c>
      <c r="M13" s="2">
        <f>IFERROR(INDEX(M51:M500,MATCH($C$13,$C$51:$C$500,0)),"")</f>
        <v>1000000000</v>
      </c>
    </row>
    <row r="14" spans="1:13" ht="15.5" x14ac:dyDescent="0.35">
      <c r="C14" t="s">
        <v>27</v>
      </c>
      <c r="D14" s="2">
        <f>IFERROR(INDEX(D51:D500,MATCH($C$14,$C$51:$C$500,0)),"")</f>
        <v>-388298687</v>
      </c>
      <c r="E14" s="2">
        <f>IFERROR(INDEX(E51:E500,MATCH($C$14,$C$51:$C$500,0)),"")</f>
        <v>-229807079</v>
      </c>
      <c r="H14" s="2">
        <f>IFERROR(SUM(D14:G14)*(4/MAX(1,COUNT(D14:G14))),"")</f>
        <v>-1236211532</v>
      </c>
      <c r="I14" s="2">
        <f>IFERROR(INDEX(I51:I500,MATCH($C$14,$C$51:$C$500,0)),"")</f>
        <v>-1245994553</v>
      </c>
      <c r="J14" s="2">
        <f>IFERROR(INDEX(J51:J500,MATCH($C$14,$C$51:$C$500,0)),"")</f>
        <v>-3040734717</v>
      </c>
      <c r="K14" s="2">
        <f>IFERROR(INDEX(K51:K500,MATCH($C$14,$C$51:$C$500,0)),"")</f>
        <v>-2153249822</v>
      </c>
      <c r="L14" s="2">
        <f>IFERROR(INDEX(L51:L500,MATCH($C$14,$C$51:$C$500,0)),"")</f>
        <v>-1554328019</v>
      </c>
      <c r="M14" s="2">
        <f>IFERROR(INDEX(M51:M500,MATCH($C$14,$C$51:$C$500,0)),"")</f>
        <v>-112308308</v>
      </c>
    </row>
    <row r="15" spans="1:1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-4015225113</v>
      </c>
      <c r="J15" s="2">
        <f>IFERROR(INDEX(J51:J500,MATCH($C$15,$C$51:$C$500,0)),"")</f>
        <v>-2337220098</v>
      </c>
      <c r="K15" s="2">
        <f>IFERROR(INDEX(K51:K500,MATCH($C$15,$C$51:$C$500,0)),"")</f>
        <v>-4041400464</v>
      </c>
      <c r="L15" s="2">
        <f>IFERROR(INDEX(L51:L500,MATCH($C$15,$C$51:$C$500,0)),"")</f>
        <v>-1693419922</v>
      </c>
      <c r="M15" s="2">
        <f>IFERROR(INDEX(M51:M500,MATCH($C$15,$C$51:$C$500,0)),"")</f>
        <v>-2374215845</v>
      </c>
    </row>
    <row r="16" spans="1:13" ht="15.5" x14ac:dyDescent="0.35">
      <c r="C16" t="s">
        <v>29</v>
      </c>
      <c r="D16" s="2">
        <f>IFERROR(INDEX(D51:D500,MATCH($C$16,$C$51:$C$500,0)),"")</f>
        <v>3830717869</v>
      </c>
      <c r="E16" s="2">
        <f>IFERROR(INDEX(E51:E500,MATCH($C$16,$C$51:$C$500,0)),"")</f>
        <v>409617172</v>
      </c>
      <c r="H16" s="2">
        <f>IFERROR(SUM(D16:G16)*(4/MAX(1,COUNT(D16:G16))),"")</f>
        <v>8480670082</v>
      </c>
      <c r="I16" s="2">
        <f>IFERROR(INDEX(I51:I500,MATCH($C$16,$C$51:$C$500,0)),"")</f>
        <v>17521967004</v>
      </c>
      <c r="J16" s="2">
        <f>IFERROR(INDEX(J51:J500,MATCH($C$16,$C$51:$C$500,0)),"")</f>
        <v>5289514651</v>
      </c>
      <c r="K16" s="2">
        <f>IFERROR(INDEX(K51:K500,MATCH($C$16,$C$51:$C$500,0)),"")</f>
        <v>6230915367</v>
      </c>
      <c r="L16" s="2">
        <f>IFERROR(INDEX(L51:L500,MATCH($C$16,$C$51:$C$500,0)),"")</f>
        <v>4527583755</v>
      </c>
      <c r="M16" s="2">
        <f>IFERROR(INDEX(M51:M500,MATCH($C$16,$C$51:$C$500,0)),"")</f>
        <v>2682469202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608300000000</v>
      </c>
      <c r="E20" s="2">
        <f ca="1">IFERROR(E21*E2,"")</f>
        <v>533250000000</v>
      </c>
      <c r="H20" s="2">
        <f t="shared" ref="H20:M20" ca="1" si="0">IFERROR(H21*H2,"")</f>
        <v>533250000000</v>
      </c>
      <c r="I20" s="2">
        <f t="shared" ca="1" si="0"/>
        <v>541150000000</v>
      </c>
      <c r="J20" s="2">
        <f t="shared" ca="1" si="0"/>
        <v>529300000000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3950000000</v>
      </c>
      <c r="E21" s="2">
        <f>IFERROR(INDEX(E51:E500,MATCH($C$7,$C$51:$C$500,0)),"")</f>
        <v>3950000000</v>
      </c>
      <c r="H21" s="2">
        <f>IFERROR(INDEX(D21:G21,COUNT(D21:G21)),"")</f>
        <v>3950000000</v>
      </c>
      <c r="I21" s="2">
        <f>IFERROR(INDEX(I51:I500,MATCH($C$7,$C$51:$C$500,0)),"")</f>
        <v>3950000000</v>
      </c>
      <c r="J21" s="2">
        <f>IFERROR(INDEX(J51:J500,MATCH($C$7,$C$51:$C$500,0)),"")</f>
        <v>3950000000</v>
      </c>
      <c r="K21" s="2">
        <f>IFERROR(INDEX(K51:K500,MATCH($C$7,$C$51:$C$500,0)),"")</f>
        <v>3950000000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2.444533579149256</v>
      </c>
      <c r="E23" s="3">
        <f>IFERROR(E5/E6*100,"")</f>
        <v>0.2679537494729744</v>
      </c>
      <c r="H23" s="3">
        <f t="shared" ref="H23:M23" si="1">IFERROR(H5/H6*100,"")</f>
        <v>5.5474851164507699</v>
      </c>
      <c r="I23" s="3">
        <f t="shared" si="1"/>
        <v>8.9919863423394393</v>
      </c>
      <c r="J23" s="3">
        <f t="shared" si="1"/>
        <v>2.2155079175552115</v>
      </c>
      <c r="K23" s="3">
        <f t="shared" si="1"/>
        <v>3.8278578834781709</v>
      </c>
      <c r="L23" s="3">
        <f t="shared" si="1"/>
        <v>5.9678818779285079</v>
      </c>
      <c r="M23" s="3">
        <f t="shared" si="1"/>
        <v>3.2428766509853491</v>
      </c>
    </row>
    <row r="24" spans="1:13" ht="15.5" x14ac:dyDescent="0.35">
      <c r="C24" t="s">
        <v>43</v>
      </c>
      <c r="D24" s="4">
        <f>IFERROR(_xlfn.RRI(5,I23,D23),"")</f>
        <v>-0.22933067382553074</v>
      </c>
      <c r="E24" s="4">
        <f>IFERROR(_xlfn.RRI(5,J23,E23),"")</f>
        <v>-0.34458359667055516</v>
      </c>
      <c r="H24" s="4">
        <f t="shared" ref="H24:M24" si="2">IFERROR(_xlfn.RRI(5,M23,H23),"")</f>
        <v>0.11335366524640822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3.42</v>
      </c>
      <c r="J25" s="3">
        <f>IFERROR(INDEX(J51:J500,MATCH($C$25,$C$51:$C$500,0)),"")</f>
        <v>0.75</v>
      </c>
      <c r="K25" s="3">
        <f>IFERROR(INDEX(K51:K500,MATCH($C$25,$C$51:$C$500,0)),"")</f>
        <v>0.55000000000000004</v>
      </c>
      <c r="L25" s="3">
        <f>IFERROR(INDEX(L51:L500,MATCH($C$25,$C$51:$C$500,0)),"")</f>
        <v>691765.8</v>
      </c>
      <c r="M25" s="3">
        <f>IFERROR(INDEX(M51:M500,MATCH($C$25,$C$51:$C$500,0)),"")</f>
        <v>308253.36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13.974830567594937</v>
      </c>
      <c r="E27" s="3">
        <f>IFERROR(E4/E21,"")</f>
        <v>10.132117378987342</v>
      </c>
      <c r="H27" s="3">
        <f t="shared" ref="H27:M27" si="4">IFERROR(H4/H21,"")</f>
        <v>48.213895893164555</v>
      </c>
      <c r="I27" s="3">
        <f t="shared" si="4"/>
        <v>50.454466835443036</v>
      </c>
      <c r="J27" s="3">
        <f t="shared" si="4"/>
        <v>37.37654295063291</v>
      </c>
      <c r="K27" s="3">
        <f t="shared" si="4"/>
        <v>34.607373103037972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-0.22644822681127552</v>
      </c>
      <c r="E28" s="4">
        <f>IFERROR(_xlfn.RRI(5,J27,E27),"")</f>
        <v>-0.22977037888823837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3.56</v>
      </c>
      <c r="J29" s="4">
        <f t="shared" si="6"/>
        <v>0.36363636363636354</v>
      </c>
      <c r="K29" s="4">
        <f t="shared" si="6"/>
        <v>-0.99999920493323025</v>
      </c>
      <c r="L29" s="4">
        <f t="shared" si="6"/>
        <v>1.2441468277912691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-4.4407781566418898E-2</v>
      </c>
      <c r="I30" s="4">
        <f t="shared" si="7"/>
        <v>0.34989656218563342</v>
      </c>
      <c r="J30" s="4">
        <f t="shared" si="7"/>
        <v>8.0016759415693681E-2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39.67</v>
      </c>
      <c r="E32" s="3">
        <f>IFERROR(INDEX(E51:E500,MATCH($A$32,$C$51:$C$500,0)),"")</f>
        <v>38.700000000000003</v>
      </c>
      <c r="H32" s="3">
        <f>IFERROR(INDEX(D32:G32,COUNT(D32:G32)),"")</f>
        <v>38.700000000000003</v>
      </c>
      <c r="I32" s="3">
        <f>IFERROR(INDEX(I51:I500,MATCH($C$32,$C$51:$C$500,0)),"")</f>
        <v>38.6</v>
      </c>
      <c r="J32" s="3">
        <f>IFERROR(INDEX(J51:J500,MATCH($C$32,$C$51:$C$500,0)),"")</f>
        <v>35.130000000000003</v>
      </c>
      <c r="K32" s="3">
        <f>IFERROR(INDEX(K51:K500,MATCH($C$32,$C$51:$C$500,0)),"")</f>
        <v>12.5</v>
      </c>
      <c r="L32" s="3">
        <f>IFERROR(INDEX(L51:L500,MATCH($C$32,$C$51:$C$500,0)),"")</f>
        <v>11586511.33</v>
      </c>
      <c r="M32" s="3">
        <f>IFERROR(INDEX(M51:M500,MATCH($C$32,$C$51:$C$500,0)),"")</f>
        <v>9232022.8699999992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3.4</v>
      </c>
      <c r="E33" s="3">
        <f>IFERROR(INDEX(E51:E500,MATCH($A$33,$C$51:$C$500,0)),"")</f>
        <v>4.0599999999999996</v>
      </c>
      <c r="H33" s="3">
        <f>IFERROR(INDEX(D33:G33,COUNT(D33:G33)),"")</f>
        <v>4.0599999999999996</v>
      </c>
      <c r="I33" s="3">
        <f>IFERROR(INDEX(I51:I500,MATCH($C$33,$C$51:$C$500,0)),"")</f>
        <v>3.55</v>
      </c>
      <c r="J33" s="3">
        <f>IFERROR(INDEX(J51:J500,MATCH($C$33,$C$51:$C$500,0)),"")</f>
        <v>3.81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139.18</v>
      </c>
      <c r="E34" s="3">
        <f>IFERROR(INDEX(E51:E500,MATCH($A$34,$C$51:$C$500,0)),"")</f>
        <v>1570</v>
      </c>
      <c r="H34" s="3">
        <f>IFERROR(INDEX(D34:G34,COUNT(D34:G34)),"")</f>
        <v>1570</v>
      </c>
      <c r="I34" s="3">
        <f>IFERROR(INDEX(I51:I500,MATCH($C$34,$C$51:$C$500,0)),"")</f>
        <v>40.06</v>
      </c>
      <c r="J34" s="3">
        <f>IFERROR(INDEX(J51:J500,MATCH($C$34,$C$51:$C$500,0)),"")</f>
        <v>178.67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9.66</v>
      </c>
      <c r="E35" s="3">
        <f>IFERROR(INDEX(E51:E500,MATCH($A$35,$C$51:$C$500,0)),"")</f>
        <v>15.5</v>
      </c>
      <c r="H35" s="3">
        <f>IFERROR(INDEX(D35:G35,COUNT(D35:G35)),"")</f>
        <v>15.5</v>
      </c>
      <c r="I35" s="3">
        <f>IFERROR(INDEX(I51:I500,MATCH($C$35,$C$51:$C$500,0)),"")</f>
        <v>2.72</v>
      </c>
      <c r="J35" s="3">
        <f>IFERROR(INDEX(J51:J500,MATCH($C$35,$C$51:$C$500,0)),"")</f>
        <v>3.59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55200580742</v>
      </c>
      <c r="E51" s="5">
        <v>40021863647</v>
      </c>
      <c r="F51" s="5">
        <v>63859078285</v>
      </c>
      <c r="G51" s="5">
        <v>48739493381</v>
      </c>
      <c r="I51" s="5">
        <v>199295144000</v>
      </c>
      <c r="J51" s="5">
        <v>147637344655</v>
      </c>
      <c r="K51" s="5">
        <v>136699123757</v>
      </c>
      <c r="L51" s="5">
        <v>93291941130</v>
      </c>
      <c r="M51" s="5">
        <v>129960253456</v>
      </c>
    </row>
    <row r="52" spans="2:13" ht="15.5" x14ac:dyDescent="0.35">
      <c r="C52" t="s">
        <v>72</v>
      </c>
      <c r="D52" s="5">
        <v>-34548333844</v>
      </c>
      <c r="E52" s="5">
        <v>-21499391104</v>
      </c>
      <c r="F52" s="5">
        <v>-38670158461</v>
      </c>
      <c r="G52" s="5">
        <v>-27630980063</v>
      </c>
      <c r="I52" s="5">
        <v>-119578113392</v>
      </c>
      <c r="J52" s="5">
        <v>-90208739270</v>
      </c>
      <c r="K52" s="5">
        <v>-80634876288</v>
      </c>
      <c r="L52" s="5">
        <v>-54229702352</v>
      </c>
      <c r="M52" s="5">
        <v>-69039989109</v>
      </c>
    </row>
    <row r="53" spans="2:13" ht="15.5" x14ac:dyDescent="0.35">
      <c r="C53" t="s">
        <v>73</v>
      </c>
      <c r="D53" s="5">
        <v>20652246898</v>
      </c>
      <c r="E53" s="5">
        <v>18522472543</v>
      </c>
      <c r="F53" s="5">
        <v>25188919824</v>
      </c>
      <c r="G53" s="5">
        <v>21108513318</v>
      </c>
      <c r="I53" s="5">
        <v>79717030608</v>
      </c>
      <c r="J53" s="5">
        <v>57428605385</v>
      </c>
      <c r="K53" s="5">
        <v>56064247469</v>
      </c>
      <c r="L53" s="5">
        <v>39062238778</v>
      </c>
      <c r="M53" s="5">
        <v>60920264347</v>
      </c>
    </row>
    <row r="54" spans="2:13" ht="15.5" x14ac:dyDescent="0.35">
      <c r="C54" t="s">
        <v>74</v>
      </c>
      <c r="D54" s="5">
        <v>-14258659381</v>
      </c>
      <c r="E54" s="5">
        <v>-17678792337</v>
      </c>
      <c r="F54" s="5">
        <v>-16593876299</v>
      </c>
      <c r="G54" s="5">
        <v>-15142148774</v>
      </c>
      <c r="I54" s="5">
        <v>-58235700226</v>
      </c>
      <c r="J54" s="5">
        <v>-47675120158</v>
      </c>
      <c r="K54" s="5">
        <v>-49260635593</v>
      </c>
      <c r="L54" s="5">
        <v>-36178410364</v>
      </c>
      <c r="M54" s="5">
        <v>-44613957093</v>
      </c>
    </row>
    <row r="55" spans="2:13" ht="15.5" x14ac:dyDescent="0.35">
      <c r="C55" t="s">
        <v>76</v>
      </c>
      <c r="D55" s="5">
        <v>-7983623271</v>
      </c>
      <c r="E55" s="5">
        <v>-9255102904</v>
      </c>
      <c r="F55" s="5">
        <v>-8335165735</v>
      </c>
      <c r="G55" s="5">
        <v>-6935192135</v>
      </c>
      <c r="I55" s="5">
        <v>-28403035940</v>
      </c>
      <c r="J55" s="5">
        <v>-24826544123</v>
      </c>
      <c r="K55" s="5">
        <v>-22504939353</v>
      </c>
      <c r="L55" s="5">
        <v>-19152527405</v>
      </c>
      <c r="M55" s="5">
        <v>-17437380228</v>
      </c>
    </row>
    <row r="56" spans="2:13" ht="15.5" x14ac:dyDescent="0.35">
      <c r="C56" t="s">
        <v>75</v>
      </c>
      <c r="D56" s="5">
        <v>-6275036110</v>
      </c>
      <c r="E56" s="5">
        <v>-8423689433</v>
      </c>
      <c r="F56" s="5">
        <v>-8258710564</v>
      </c>
      <c r="G56" s="5">
        <v>-8206956639</v>
      </c>
      <c r="I56" s="5">
        <v>-29832664286</v>
      </c>
      <c r="J56" s="5">
        <v>-22848576035</v>
      </c>
      <c r="K56" s="5">
        <v>-26755696240</v>
      </c>
      <c r="L56" s="5">
        <v>-17025882959</v>
      </c>
      <c r="M56" s="5">
        <v>-27176576865</v>
      </c>
    </row>
    <row r="57" spans="2:13" ht="15.5" x14ac:dyDescent="0.35">
      <c r="C57" t="s">
        <v>79</v>
      </c>
      <c r="D57" s="5">
        <v>20624557</v>
      </c>
      <c r="E57" s="5">
        <v>116149694</v>
      </c>
      <c r="F57" s="5">
        <v>-2455010990</v>
      </c>
      <c r="G57" s="5">
        <v>97388267</v>
      </c>
      <c r="I57" s="5">
        <v>-1737671180</v>
      </c>
      <c r="J57" s="5">
        <v>-345971948</v>
      </c>
      <c r="K57" s="5">
        <v>1076723556</v>
      </c>
      <c r="L57" s="5">
        <v>4377815625</v>
      </c>
      <c r="M57" s="5">
        <v>-12668127321</v>
      </c>
    </row>
    <row r="58" spans="2:13" ht="15.5" x14ac:dyDescent="0.35">
      <c r="C58" t="s">
        <v>77</v>
      </c>
      <c r="D58" s="5">
        <v>6393587517</v>
      </c>
      <c r="E58" s="5">
        <v>843680206</v>
      </c>
      <c r="F58" s="5">
        <v>8595043525</v>
      </c>
      <c r="G58" s="5">
        <v>5966364544</v>
      </c>
      <c r="I58" s="5">
        <v>21481330382</v>
      </c>
      <c r="J58" s="5">
        <v>9753485227</v>
      </c>
      <c r="K58" s="5">
        <v>6803611876</v>
      </c>
      <c r="L58" s="5">
        <v>2883828414</v>
      </c>
      <c r="M58" s="5">
        <v>16306307254</v>
      </c>
    </row>
    <row r="59" spans="2:13" ht="15.5" x14ac:dyDescent="0.35">
      <c r="C59" t="s">
        <v>78</v>
      </c>
      <c r="D59" s="5">
        <v>-2562869648</v>
      </c>
      <c r="E59" s="5">
        <v>-434063034</v>
      </c>
      <c r="F59" s="5">
        <v>-3036439463</v>
      </c>
      <c r="G59" s="5">
        <v>-1060214064</v>
      </c>
      <c r="I59" s="5">
        <v>-3959363378</v>
      </c>
      <c r="J59" s="5">
        <v>-4463970576</v>
      </c>
      <c r="K59" s="5">
        <v>-572696509</v>
      </c>
      <c r="L59" s="5">
        <v>1643755341</v>
      </c>
      <c r="M59" s="5">
        <v>-13623838052</v>
      </c>
    </row>
    <row r="60" spans="2:13" ht="15.5" x14ac:dyDescent="0.35">
      <c r="C60" t="s">
        <v>247</v>
      </c>
      <c r="D60" s="5">
        <v>6115754</v>
      </c>
      <c r="E60" s="5">
        <v>89271560</v>
      </c>
      <c r="F60" s="5">
        <v>31381898</v>
      </c>
      <c r="G60" s="5">
        <v>88099845</v>
      </c>
      <c r="I60" s="5">
        <v>299311352</v>
      </c>
      <c r="J60" s="5">
        <v>212163768</v>
      </c>
      <c r="K60" s="5">
        <v>1953671</v>
      </c>
      <c r="L60" s="5">
        <v>23738592</v>
      </c>
      <c r="M60" s="5">
        <v>63254980</v>
      </c>
    </row>
    <row r="61" spans="2:13" ht="15.5" x14ac:dyDescent="0.35">
      <c r="C61" t="s">
        <v>248</v>
      </c>
      <c r="D61" s="5">
        <v>-2201311272</v>
      </c>
      <c r="E61" s="5">
        <v>-409677209</v>
      </c>
      <c r="F61" s="5">
        <v>-294891890</v>
      </c>
      <c r="G61" s="5">
        <v>-969885918</v>
      </c>
      <c r="I61" s="5">
        <v>-1275008997</v>
      </c>
      <c r="J61" s="5">
        <v>-1289427679</v>
      </c>
      <c r="K61" s="5">
        <v>501876086</v>
      </c>
      <c r="L61" s="5">
        <v>-1203470857</v>
      </c>
      <c r="M61" s="5">
        <v>-906657403</v>
      </c>
    </row>
    <row r="62" spans="2:13" ht="15.5" x14ac:dyDescent="0.35">
      <c r="C62" t="s">
        <v>27</v>
      </c>
      <c r="D62" s="5">
        <v>-388298687</v>
      </c>
      <c r="E62" s="5">
        <v>-229807079</v>
      </c>
      <c r="F62" s="5">
        <v>-317918481</v>
      </c>
      <c r="G62" s="5">
        <v>-275816258</v>
      </c>
      <c r="I62" s="5">
        <v>-1245994553</v>
      </c>
      <c r="J62" s="5">
        <v>-3040734717</v>
      </c>
      <c r="K62" s="5">
        <v>-2153249822</v>
      </c>
      <c r="L62" s="5">
        <v>-1554328019</v>
      </c>
      <c r="M62" s="5">
        <v>-112308308</v>
      </c>
    </row>
    <row r="63" spans="2:13" ht="15.5" x14ac:dyDescent="0.35">
      <c r="C63" t="s">
        <v>80</v>
      </c>
      <c r="D63" s="5">
        <v>-2562869648</v>
      </c>
      <c r="E63" s="5">
        <v>-434063034</v>
      </c>
      <c r="F63" s="5">
        <v>-3036439463</v>
      </c>
      <c r="G63" s="5">
        <v>-1060214064</v>
      </c>
      <c r="I63" s="5">
        <v>-3959363378</v>
      </c>
      <c r="J63" s="5">
        <v>-4463970576</v>
      </c>
      <c r="K63" s="5">
        <v>-572696509</v>
      </c>
      <c r="L63" s="5">
        <v>1643755341</v>
      </c>
      <c r="M63" s="5">
        <v>-13623838052</v>
      </c>
    </row>
    <row r="64" spans="2:13" ht="15.5" x14ac:dyDescent="0.35">
      <c r="C64" t="s">
        <v>29</v>
      </c>
      <c r="D64" s="5">
        <v>3830717869</v>
      </c>
      <c r="E64" s="5">
        <v>409617172</v>
      </c>
      <c r="F64" s="5">
        <v>5558604062</v>
      </c>
      <c r="G64" s="5">
        <v>4906150480</v>
      </c>
      <c r="I64" s="5">
        <v>17521967004</v>
      </c>
      <c r="J64" s="5">
        <v>5289514651</v>
      </c>
      <c r="K64" s="5">
        <v>6230915367</v>
      </c>
      <c r="L64" s="5">
        <v>4527583755</v>
      </c>
      <c r="M64" s="5">
        <v>2682469202</v>
      </c>
    </row>
    <row r="65" spans="2:13" ht="15.5" x14ac:dyDescent="0.35">
      <c r="C65" t="s">
        <v>28</v>
      </c>
      <c r="F65" s="5">
        <v>-4015225113</v>
      </c>
      <c r="I65" s="5">
        <v>-4015225113</v>
      </c>
      <c r="J65" s="5">
        <v>-2337220098</v>
      </c>
      <c r="K65" s="5">
        <v>-4041400464</v>
      </c>
      <c r="L65" s="5">
        <v>-1693419922</v>
      </c>
      <c r="M65" s="5">
        <v>-2374215845</v>
      </c>
    </row>
    <row r="66" spans="2:13" ht="15.5" x14ac:dyDescent="0.35">
      <c r="C66" t="s">
        <v>81</v>
      </c>
      <c r="F66" s="5">
        <v>-5474326440</v>
      </c>
      <c r="I66" s="5">
        <v>-5474326440</v>
      </c>
      <c r="J66" s="5">
        <v>-2535139444</v>
      </c>
      <c r="K66" s="5">
        <v>-3532547260</v>
      </c>
      <c r="L66" s="5">
        <v>-2285845100</v>
      </c>
      <c r="M66" s="5">
        <v>-3251044322</v>
      </c>
    </row>
    <row r="67" spans="2:13" ht="15.5" x14ac:dyDescent="0.35">
      <c r="C67" t="s">
        <v>82</v>
      </c>
      <c r="F67" s="5">
        <v>1459101327</v>
      </c>
      <c r="I67" s="5">
        <v>1459101327</v>
      </c>
      <c r="J67" s="5">
        <v>197919346</v>
      </c>
      <c r="K67" s="5">
        <v>-508853204</v>
      </c>
      <c r="L67" s="5">
        <v>592425178</v>
      </c>
      <c r="M67" s="5">
        <v>876828477</v>
      </c>
    </row>
    <row r="68" spans="2:13" ht="15.5" x14ac:dyDescent="0.35">
      <c r="C68" t="s">
        <v>84</v>
      </c>
      <c r="F68" s="5">
        <v>-4015225113</v>
      </c>
      <c r="I68" s="5">
        <v>-4015225113</v>
      </c>
      <c r="J68" s="5">
        <v>-2337220098</v>
      </c>
      <c r="K68" s="5">
        <v>-4041400464</v>
      </c>
      <c r="L68" s="5">
        <v>-1693419922</v>
      </c>
      <c r="M68" s="5">
        <v>-2374215845</v>
      </c>
    </row>
    <row r="69" spans="2:13" ht="15.5" x14ac:dyDescent="0.35">
      <c r="C69" t="s">
        <v>86</v>
      </c>
      <c r="D69" s="5">
        <v>3830717869</v>
      </c>
      <c r="E69" s="5">
        <v>409617172</v>
      </c>
      <c r="F69" s="5">
        <v>1543378949</v>
      </c>
      <c r="G69" s="5">
        <v>4906150480</v>
      </c>
      <c r="I69" s="5">
        <v>13506741891</v>
      </c>
      <c r="J69" s="5">
        <v>2952294553</v>
      </c>
      <c r="K69" s="5">
        <v>2189514903</v>
      </c>
      <c r="L69" s="5">
        <v>2834163833</v>
      </c>
      <c r="M69" s="5">
        <v>308253357</v>
      </c>
    </row>
    <row r="70" spans="2:13" ht="15.5" x14ac:dyDescent="0.35">
      <c r="C70" t="s">
        <v>87</v>
      </c>
      <c r="F70" s="5">
        <v>202779764</v>
      </c>
      <c r="I70" s="5">
        <v>202779764</v>
      </c>
      <c r="J70" s="5">
        <v>121840824</v>
      </c>
      <c r="K70" s="5">
        <v>-300080394</v>
      </c>
      <c r="L70" s="5">
        <v>-1154430</v>
      </c>
      <c r="M70" s="5">
        <v>-8870243</v>
      </c>
    </row>
    <row r="71" spans="2:13" ht="15.5" x14ac:dyDescent="0.35">
      <c r="C71" t="s">
        <v>89</v>
      </c>
      <c r="D71" s="5">
        <v>3830717869</v>
      </c>
      <c r="E71" s="5">
        <v>409617172</v>
      </c>
      <c r="F71" s="5">
        <v>1746158713</v>
      </c>
      <c r="G71" s="5">
        <v>4906150480</v>
      </c>
      <c r="I71" s="5">
        <v>13709521655</v>
      </c>
      <c r="J71" s="5">
        <v>3074135377</v>
      </c>
      <c r="K71" s="5">
        <v>1889434509</v>
      </c>
      <c r="L71" s="5">
        <v>2833009403</v>
      </c>
      <c r="M71" s="5">
        <v>299383114</v>
      </c>
    </row>
    <row r="72" spans="2:13" ht="15.5" x14ac:dyDescent="0.35">
      <c r="C72" t="s">
        <v>90</v>
      </c>
      <c r="D72" s="5">
        <v>3830717868</v>
      </c>
      <c r="E72" s="5">
        <v>409617173</v>
      </c>
      <c r="F72" s="5">
        <v>1543378948</v>
      </c>
      <c r="G72" s="5">
        <v>4906150480</v>
      </c>
      <c r="I72" s="5">
        <v>13506741890</v>
      </c>
      <c r="J72" s="5">
        <v>2952294553</v>
      </c>
      <c r="K72" s="5">
        <v>2189514903</v>
      </c>
      <c r="L72" s="5">
        <v>2834163833</v>
      </c>
      <c r="M72" s="5">
        <v>308253357</v>
      </c>
    </row>
    <row r="73" spans="2:13" ht="15.5" x14ac:dyDescent="0.35">
      <c r="C73" t="s">
        <v>8</v>
      </c>
      <c r="D73" s="5">
        <v>3830694057</v>
      </c>
      <c r="E73" s="5">
        <v>409631024</v>
      </c>
      <c r="F73" s="5">
        <v>1746219384</v>
      </c>
      <c r="G73" s="5">
        <v>4906132792</v>
      </c>
      <c r="I73" s="5">
        <v>13709556649</v>
      </c>
      <c r="J73" s="5">
        <v>3074120049</v>
      </c>
      <c r="K73" s="5">
        <v>1889434509</v>
      </c>
      <c r="L73" s="5">
        <v>2833009403</v>
      </c>
      <c r="M73" s="5">
        <v>299383114</v>
      </c>
    </row>
    <row r="74" spans="2:13" ht="15.5" x14ac:dyDescent="0.35">
      <c r="C74" t="s">
        <v>203</v>
      </c>
      <c r="D74" s="5">
        <v>23811</v>
      </c>
      <c r="E74" s="5">
        <v>-13851</v>
      </c>
      <c r="F74" s="5">
        <v>-60672</v>
      </c>
      <c r="G74" s="5">
        <v>17688</v>
      </c>
      <c r="I74" s="5">
        <v>-34995</v>
      </c>
      <c r="J74" s="5">
        <v>15328</v>
      </c>
    </row>
    <row r="75" spans="2:13" ht="15.5" x14ac:dyDescent="0.35">
      <c r="C75" t="s">
        <v>91</v>
      </c>
      <c r="D75" s="5">
        <v>3830717868</v>
      </c>
      <c r="E75" s="5">
        <v>409617173</v>
      </c>
      <c r="F75" s="5">
        <v>1543378948</v>
      </c>
      <c r="G75" s="5">
        <v>4906150480</v>
      </c>
      <c r="I75" s="5">
        <v>13506741890</v>
      </c>
      <c r="J75" s="5">
        <v>2952294553</v>
      </c>
      <c r="K75" s="5">
        <v>2189514903</v>
      </c>
      <c r="L75" s="5">
        <v>2834163833</v>
      </c>
      <c r="M75" s="5">
        <v>308253357</v>
      </c>
    </row>
    <row r="76" spans="2:13" ht="15.5" x14ac:dyDescent="0.35">
      <c r="C76" t="s">
        <v>92</v>
      </c>
      <c r="D76" s="5">
        <v>3830717868</v>
      </c>
      <c r="E76" s="5">
        <v>409617173</v>
      </c>
      <c r="F76" s="5">
        <v>1746158712</v>
      </c>
      <c r="G76" s="5">
        <v>4906150480</v>
      </c>
      <c r="I76" s="5">
        <v>13709521654</v>
      </c>
      <c r="J76" s="5">
        <v>3074135377</v>
      </c>
      <c r="K76" s="5">
        <v>1889434509</v>
      </c>
      <c r="L76" s="5">
        <v>2833009403</v>
      </c>
      <c r="M76" s="5">
        <v>299383114</v>
      </c>
    </row>
    <row r="77" spans="2:13" ht="15.5" x14ac:dyDescent="0.35">
      <c r="C77" t="s">
        <v>93</v>
      </c>
      <c r="D77" s="5">
        <v>3830717868</v>
      </c>
      <c r="E77" s="5">
        <v>409617173</v>
      </c>
      <c r="F77" s="5">
        <v>1746158712</v>
      </c>
      <c r="G77" s="5">
        <v>4906150480</v>
      </c>
      <c r="I77" s="5">
        <v>13709521654</v>
      </c>
      <c r="J77" s="5">
        <v>3074135377</v>
      </c>
      <c r="K77" s="5">
        <v>1889434509</v>
      </c>
      <c r="L77" s="5">
        <v>2833009403</v>
      </c>
      <c r="M77" s="5">
        <v>299383114</v>
      </c>
    </row>
    <row r="79" spans="2:13" ht="15.5" x14ac:dyDescent="0.35">
      <c r="B79" t="s">
        <v>94</v>
      </c>
      <c r="C79" t="s">
        <v>95</v>
      </c>
    </row>
    <row r="80" spans="2:13" ht="15.5" x14ac:dyDescent="0.35">
      <c r="C80" t="s">
        <v>96</v>
      </c>
    </row>
    <row r="81" spans="3:13" ht="15.5" x14ac:dyDescent="0.35">
      <c r="C81" t="s">
        <v>20</v>
      </c>
      <c r="D81" s="5">
        <v>6864929679</v>
      </c>
      <c r="E81" s="5">
        <v>18418789388</v>
      </c>
      <c r="F81" s="5">
        <v>41164799119</v>
      </c>
      <c r="G81" s="5">
        <v>25110351773</v>
      </c>
      <c r="I81" s="5">
        <v>41164799119</v>
      </c>
      <c r="J81" s="5">
        <v>42553641574</v>
      </c>
      <c r="K81" s="5">
        <v>3616880083</v>
      </c>
      <c r="L81" s="5">
        <v>827526167</v>
      </c>
      <c r="M81" s="5">
        <v>11597770751</v>
      </c>
    </row>
    <row r="82" spans="3:13" ht="15.5" x14ac:dyDescent="0.35">
      <c r="C82" t="s">
        <v>289</v>
      </c>
    </row>
    <row r="83" spans="3:13" ht="15.5" x14ac:dyDescent="0.35">
      <c r="C83" t="s">
        <v>97</v>
      </c>
      <c r="D83" s="5">
        <v>52192284770</v>
      </c>
      <c r="E83" s="5">
        <v>42969204779</v>
      </c>
      <c r="F83" s="5">
        <v>32927649775</v>
      </c>
      <c r="G83" s="5">
        <v>43265280152</v>
      </c>
      <c r="I83" s="5">
        <v>32927649775</v>
      </c>
      <c r="J83" s="5">
        <v>19584957553</v>
      </c>
      <c r="K83" s="5">
        <v>33326247434</v>
      </c>
      <c r="L83" s="5">
        <v>17015173418</v>
      </c>
      <c r="M83" s="5">
        <v>7437817257</v>
      </c>
    </row>
    <row r="84" spans="3:13" ht="15.5" x14ac:dyDescent="0.35">
      <c r="C84" t="s">
        <v>99</v>
      </c>
      <c r="E84" s="5">
        <v>623894595</v>
      </c>
      <c r="F84" s="5">
        <v>961721777</v>
      </c>
      <c r="G84" s="5">
        <v>178471777</v>
      </c>
      <c r="I84" s="5">
        <v>961721777</v>
      </c>
      <c r="J84" s="5">
        <v>8881468277</v>
      </c>
      <c r="K84" s="5">
        <v>18863078240</v>
      </c>
      <c r="M84" s="5">
        <v>1000000000</v>
      </c>
    </row>
    <row r="85" spans="3:13" ht="15.5" x14ac:dyDescent="0.35">
      <c r="C85" t="s">
        <v>98</v>
      </c>
      <c r="G85" s="5">
        <v>505996531</v>
      </c>
      <c r="M85" s="5">
        <v>1446878858</v>
      </c>
    </row>
    <row r="86" spans="3:13" ht="15.5" x14ac:dyDescent="0.35">
      <c r="C86" t="s">
        <v>100</v>
      </c>
      <c r="D86" s="5">
        <v>52192284770</v>
      </c>
      <c r="E86" s="5">
        <v>42969204779</v>
      </c>
      <c r="F86" s="5">
        <v>32927649775</v>
      </c>
      <c r="G86" s="5">
        <v>43265280152</v>
      </c>
      <c r="I86" s="5">
        <v>32927649775</v>
      </c>
      <c r="J86" s="5">
        <v>19584957553</v>
      </c>
      <c r="K86" s="5">
        <v>33326247434</v>
      </c>
      <c r="L86" s="5">
        <v>17015173418</v>
      </c>
      <c r="M86" s="5">
        <v>7437817257</v>
      </c>
    </row>
    <row r="87" spans="3:13" ht="15.5" x14ac:dyDescent="0.35">
      <c r="C87" t="s">
        <v>101</v>
      </c>
      <c r="D87" s="5">
        <v>2750860108</v>
      </c>
      <c r="E87" s="5">
        <v>4019313905</v>
      </c>
      <c r="F87" s="5">
        <v>1932920611</v>
      </c>
      <c r="G87" s="5">
        <v>306975292</v>
      </c>
      <c r="I87" s="5">
        <v>1932920611</v>
      </c>
      <c r="J87" s="5">
        <v>337522420</v>
      </c>
      <c r="L87" s="5">
        <v>9184621276</v>
      </c>
    </row>
    <row r="88" spans="3:13" ht="15.5" x14ac:dyDescent="0.35">
      <c r="C88" t="s">
        <v>102</v>
      </c>
      <c r="D88" s="5">
        <v>2750860108</v>
      </c>
      <c r="E88" s="5">
        <v>4019313905</v>
      </c>
      <c r="F88" s="5">
        <v>1932920611</v>
      </c>
      <c r="G88" s="5">
        <v>306975292</v>
      </c>
      <c r="I88" s="5">
        <v>1932920611</v>
      </c>
      <c r="J88" s="5">
        <v>337522420</v>
      </c>
      <c r="L88" s="5">
        <v>9184621276</v>
      </c>
    </row>
    <row r="89" spans="3:13" ht="15.5" x14ac:dyDescent="0.35">
      <c r="C89" t="s">
        <v>103</v>
      </c>
      <c r="D89" s="5">
        <v>81461609310</v>
      </c>
      <c r="E89" s="5">
        <v>74551166281</v>
      </c>
      <c r="F89" s="5">
        <v>76596316817</v>
      </c>
      <c r="G89" s="5">
        <v>81889548451</v>
      </c>
      <c r="I89" s="5">
        <v>76596316817</v>
      </c>
      <c r="J89" s="5">
        <v>71852237955</v>
      </c>
      <c r="K89" s="5">
        <v>55391701471</v>
      </c>
      <c r="L89" s="5">
        <v>35300080110</v>
      </c>
      <c r="M89" s="5">
        <v>30497651493</v>
      </c>
    </row>
    <row r="90" spans="3:13" ht="15.5" x14ac:dyDescent="0.35">
      <c r="C90" t="s">
        <v>79</v>
      </c>
      <c r="D90" s="5">
        <v>578552264</v>
      </c>
      <c r="E90" s="5">
        <v>578552264</v>
      </c>
      <c r="F90" s="5">
        <v>578552264</v>
      </c>
      <c r="G90" s="5">
        <v>375772627</v>
      </c>
      <c r="I90" s="5">
        <v>578552264</v>
      </c>
      <c r="J90" s="5">
        <v>375772627</v>
      </c>
      <c r="K90" s="5">
        <v>253931818</v>
      </c>
      <c r="L90" s="5">
        <v>554012212</v>
      </c>
      <c r="M90" s="5">
        <v>555166642</v>
      </c>
    </row>
    <row r="91" spans="3:13" ht="15.5" x14ac:dyDescent="0.35">
      <c r="C91" t="s">
        <v>104</v>
      </c>
      <c r="D91" s="5">
        <v>179602169134</v>
      </c>
      <c r="E91" s="5">
        <v>172089848541</v>
      </c>
      <c r="F91" s="5">
        <v>182444279467</v>
      </c>
      <c r="G91" s="5">
        <v>182225650683</v>
      </c>
      <c r="I91" s="5">
        <v>182444279467</v>
      </c>
      <c r="J91" s="5">
        <v>159045207666</v>
      </c>
      <c r="K91" s="5">
        <v>110895759847</v>
      </c>
      <c r="L91" s="5">
        <v>59674269469</v>
      </c>
      <c r="M91" s="5">
        <v>58864136609</v>
      </c>
    </row>
    <row r="92" spans="3:13" ht="15.5" x14ac:dyDescent="0.35">
      <c r="C92" t="s">
        <v>105</v>
      </c>
    </row>
    <row r="93" spans="3:13" ht="15.5" x14ac:dyDescent="0.35">
      <c r="C93" t="s">
        <v>106</v>
      </c>
      <c r="D93" s="5">
        <v>31447013015</v>
      </c>
      <c r="E93" s="5">
        <v>33071959477</v>
      </c>
      <c r="F93" s="5">
        <v>33634372242</v>
      </c>
      <c r="G93" s="5">
        <v>24561913412</v>
      </c>
      <c r="I93" s="5">
        <v>33634372242</v>
      </c>
      <c r="J93" s="5">
        <v>33134725636</v>
      </c>
      <c r="K93" s="5">
        <v>35549810324</v>
      </c>
      <c r="L93" s="5">
        <v>24825186300</v>
      </c>
      <c r="M93" s="5">
        <v>30781451309</v>
      </c>
    </row>
    <row r="94" spans="3:13" ht="15.5" x14ac:dyDescent="0.35">
      <c r="C94" t="s">
        <v>257</v>
      </c>
      <c r="L94" s="5">
        <v>5952032075</v>
      </c>
      <c r="M94" s="5">
        <v>2430000000</v>
      </c>
    </row>
    <row r="95" spans="3:13" ht="15.5" x14ac:dyDescent="0.35">
      <c r="C95" t="s">
        <v>290</v>
      </c>
    </row>
    <row r="96" spans="3:13" ht="15.5" x14ac:dyDescent="0.35">
      <c r="C96" t="s">
        <v>107</v>
      </c>
      <c r="D96" s="5">
        <v>4299085937</v>
      </c>
      <c r="E96" s="5">
        <v>4299085935</v>
      </c>
      <c r="F96" s="5">
        <v>4299085935</v>
      </c>
      <c r="G96" s="5">
        <v>2897178902</v>
      </c>
      <c r="I96" s="5">
        <v>4299085935</v>
      </c>
      <c r="J96" s="5">
        <v>2897178901</v>
      </c>
      <c r="K96" s="5">
        <v>2733624916</v>
      </c>
      <c r="L96" s="5">
        <v>3157840060</v>
      </c>
      <c r="M96" s="5">
        <v>2565089273</v>
      </c>
    </row>
    <row r="97" spans="3:13" ht="15.5" x14ac:dyDescent="0.35">
      <c r="C97" t="s">
        <v>166</v>
      </c>
    </row>
    <row r="98" spans="3:13" ht="15.5" x14ac:dyDescent="0.35">
      <c r="C98" t="s">
        <v>108</v>
      </c>
      <c r="D98" s="5">
        <v>43743530709</v>
      </c>
      <c r="E98" s="5">
        <v>46520151034</v>
      </c>
      <c r="F98" s="5">
        <v>45743141390</v>
      </c>
      <c r="G98" s="5">
        <v>35266414855</v>
      </c>
      <c r="I98" s="5">
        <v>45743141390</v>
      </c>
      <c r="J98" s="5">
        <v>44554114345</v>
      </c>
      <c r="K98" s="5">
        <v>49391472401</v>
      </c>
      <c r="L98" s="5">
        <v>49056206796</v>
      </c>
      <c r="M98" s="5">
        <v>36129376106</v>
      </c>
    </row>
    <row r="99" spans="3:13" ht="15.5" x14ac:dyDescent="0.35">
      <c r="C99" t="s">
        <v>109</v>
      </c>
      <c r="D99" s="5">
        <v>223345699843</v>
      </c>
      <c r="E99" s="5">
        <v>218609999575</v>
      </c>
      <c r="F99" s="5">
        <v>228187420857</v>
      </c>
      <c r="G99" s="5">
        <v>217492065538</v>
      </c>
      <c r="I99" s="5">
        <v>228187420857</v>
      </c>
      <c r="J99" s="5">
        <v>203599322011</v>
      </c>
      <c r="K99" s="5">
        <v>160287232248</v>
      </c>
      <c r="L99" s="5">
        <v>108730476265</v>
      </c>
      <c r="M99" s="5">
        <v>94993512715</v>
      </c>
    </row>
    <row r="100" spans="3:13" ht="15.5" x14ac:dyDescent="0.35">
      <c r="C100" t="s">
        <v>110</v>
      </c>
    </row>
    <row r="101" spans="3:13" ht="15.5" x14ac:dyDescent="0.35">
      <c r="C101" t="s">
        <v>111</v>
      </c>
    </row>
    <row r="102" spans="3:13" ht="15.5" x14ac:dyDescent="0.35">
      <c r="C102" t="s">
        <v>112</v>
      </c>
      <c r="D102" s="5">
        <v>64147897483</v>
      </c>
      <c r="E102" s="5">
        <v>62619020493</v>
      </c>
      <c r="F102" s="5">
        <v>72268231761</v>
      </c>
      <c r="G102" s="5">
        <v>63896579349</v>
      </c>
      <c r="I102" s="5">
        <v>72268231761</v>
      </c>
      <c r="J102" s="5">
        <v>52623349270</v>
      </c>
      <c r="K102" s="5">
        <v>90178992546</v>
      </c>
      <c r="L102" s="5">
        <v>60482080236</v>
      </c>
      <c r="M102" s="5">
        <v>83819974968</v>
      </c>
    </row>
    <row r="103" spans="3:13" ht="15.5" x14ac:dyDescent="0.35">
      <c r="C103" t="s">
        <v>113</v>
      </c>
    </row>
    <row r="104" spans="3:13" ht="15.5" x14ac:dyDescent="0.35">
      <c r="C104" t="s">
        <v>114</v>
      </c>
      <c r="D104" s="5">
        <v>39263751020</v>
      </c>
      <c r="E104" s="5">
        <v>32798478507</v>
      </c>
      <c r="F104" s="5">
        <v>45477674557</v>
      </c>
      <c r="G104" s="5">
        <v>36259911556</v>
      </c>
      <c r="I104" s="5">
        <v>45477674557</v>
      </c>
      <c r="J104" s="5">
        <v>26463219705</v>
      </c>
      <c r="K104" s="5">
        <v>38473835208</v>
      </c>
      <c r="L104" s="5">
        <v>35040605332</v>
      </c>
      <c r="M104" s="5">
        <v>32021778729</v>
      </c>
    </row>
    <row r="105" spans="3:13" ht="15.5" x14ac:dyDescent="0.35">
      <c r="C105" t="s">
        <v>206</v>
      </c>
    </row>
    <row r="106" spans="3:13" ht="15.5" x14ac:dyDescent="0.35">
      <c r="C106" t="s">
        <v>207</v>
      </c>
      <c r="E106" s="5">
        <v>623894595</v>
      </c>
      <c r="F106" s="5">
        <v>961721777</v>
      </c>
      <c r="G106" s="5">
        <v>178471777</v>
      </c>
      <c r="I106" s="5">
        <v>961721777</v>
      </c>
      <c r="J106" s="5">
        <v>8881468277</v>
      </c>
      <c r="K106" s="5">
        <v>18863078240</v>
      </c>
      <c r="M106" s="5">
        <v>1000000000</v>
      </c>
    </row>
    <row r="107" spans="3:13" ht="15.5" x14ac:dyDescent="0.35">
      <c r="C107" t="s">
        <v>117</v>
      </c>
      <c r="D107" s="5">
        <v>309799514</v>
      </c>
      <c r="E107" s="5">
        <v>364718646</v>
      </c>
      <c r="F107" s="5">
        <v>167315631</v>
      </c>
      <c r="G107" s="5">
        <v>389576133</v>
      </c>
      <c r="I107" s="5">
        <v>167315631</v>
      </c>
      <c r="J107" s="5">
        <v>312000702</v>
      </c>
      <c r="K107" s="5">
        <v>1127577034</v>
      </c>
      <c r="L107" s="5">
        <v>905871601</v>
      </c>
      <c r="M107" s="5">
        <v>3614183487</v>
      </c>
    </row>
    <row r="108" spans="3:13" ht="15.5" x14ac:dyDescent="0.35">
      <c r="C108" t="s">
        <v>116</v>
      </c>
      <c r="D108" s="5">
        <v>1425897852</v>
      </c>
      <c r="E108" s="5">
        <v>2425428280</v>
      </c>
      <c r="F108" s="5">
        <v>748713750</v>
      </c>
      <c r="G108" s="5">
        <v>591011991</v>
      </c>
      <c r="I108" s="5">
        <v>748713750</v>
      </c>
      <c r="J108" s="5">
        <v>586483989</v>
      </c>
      <c r="K108" s="5">
        <v>2900757469</v>
      </c>
      <c r="L108" s="5">
        <v>1282593227</v>
      </c>
      <c r="M108" s="5">
        <v>512095735</v>
      </c>
    </row>
    <row r="109" spans="3:13" ht="15.5" x14ac:dyDescent="0.35">
      <c r="C109" t="s">
        <v>115</v>
      </c>
      <c r="D109" s="5">
        <v>22511869175</v>
      </c>
      <c r="E109" s="5">
        <v>24817597208</v>
      </c>
      <c r="F109" s="5">
        <v>24736214392</v>
      </c>
      <c r="G109" s="5">
        <v>24848575567</v>
      </c>
      <c r="I109" s="5">
        <v>24736214392</v>
      </c>
      <c r="J109" s="5">
        <v>23972569303</v>
      </c>
      <c r="K109" s="5">
        <v>21321882831</v>
      </c>
      <c r="L109" s="5">
        <v>18562783624</v>
      </c>
    </row>
    <row r="110" spans="3:13" ht="15.5" x14ac:dyDescent="0.35">
      <c r="C110" t="s">
        <v>119</v>
      </c>
    </row>
    <row r="111" spans="3:13" ht="15.5" x14ac:dyDescent="0.35">
      <c r="C111" t="s">
        <v>258</v>
      </c>
      <c r="D111" s="5">
        <v>702800031</v>
      </c>
      <c r="E111" s="5">
        <v>702800031</v>
      </c>
      <c r="F111" s="5">
        <v>702800031</v>
      </c>
      <c r="G111" s="5">
        <v>1074348136</v>
      </c>
      <c r="I111" s="5">
        <v>702800031</v>
      </c>
      <c r="J111" s="5">
        <v>1715201131</v>
      </c>
      <c r="K111" s="5">
        <v>296405229</v>
      </c>
      <c r="L111" s="5">
        <v>297198444</v>
      </c>
      <c r="M111" s="5">
        <v>415931273</v>
      </c>
    </row>
    <row r="112" spans="3:13" ht="15.5" x14ac:dyDescent="0.35">
      <c r="C112" t="s">
        <v>209</v>
      </c>
    </row>
    <row r="113" spans="3:13" ht="15.5" x14ac:dyDescent="0.35">
      <c r="C113" t="s">
        <v>122</v>
      </c>
      <c r="D113" s="5">
        <v>540198469</v>
      </c>
      <c r="E113" s="5">
        <v>687463096</v>
      </c>
      <c r="F113" s="5">
        <v>1102212124</v>
      </c>
      <c r="G113" s="5">
        <v>1282107983</v>
      </c>
      <c r="I113" s="5">
        <v>1102212124</v>
      </c>
      <c r="J113" s="5">
        <v>1282107983</v>
      </c>
      <c r="K113" s="5">
        <v>597629847</v>
      </c>
      <c r="L113" s="5">
        <v>670067417</v>
      </c>
      <c r="M113" s="5">
        <v>658366545</v>
      </c>
    </row>
    <row r="114" spans="3:13" ht="15.5" x14ac:dyDescent="0.35">
      <c r="C114" t="s">
        <v>123</v>
      </c>
      <c r="D114" s="5">
        <v>2493305041</v>
      </c>
      <c r="E114" s="5">
        <v>3117199636</v>
      </c>
      <c r="F114" s="5">
        <v>3455026818</v>
      </c>
      <c r="G114" s="5">
        <v>2877482623</v>
      </c>
      <c r="I114" s="5">
        <v>3455026818</v>
      </c>
      <c r="J114" s="5">
        <v>12221332117</v>
      </c>
      <c r="K114" s="5">
        <v>20748138923</v>
      </c>
      <c r="L114" s="5">
        <v>777459758</v>
      </c>
      <c r="M114" s="5">
        <v>1941514879</v>
      </c>
    </row>
    <row r="115" spans="3:13" ht="15.5" x14ac:dyDescent="0.35">
      <c r="C115" t="s">
        <v>124</v>
      </c>
      <c r="D115" s="5">
        <v>2493305041</v>
      </c>
      <c r="E115" s="5">
        <v>3117199636</v>
      </c>
      <c r="F115" s="5">
        <v>3455026818</v>
      </c>
      <c r="G115" s="5">
        <v>2877482623</v>
      </c>
      <c r="I115" s="5">
        <v>3455026818</v>
      </c>
      <c r="J115" s="5">
        <v>12221332117</v>
      </c>
      <c r="K115" s="5">
        <v>20748138923</v>
      </c>
      <c r="L115" s="5">
        <v>777459758</v>
      </c>
      <c r="M115" s="5">
        <v>1941514879</v>
      </c>
    </row>
    <row r="116" spans="3:13" ht="15.5" x14ac:dyDescent="0.35">
      <c r="C116" t="s">
        <v>125</v>
      </c>
    </row>
    <row r="117" spans="3:13" ht="15.5" x14ac:dyDescent="0.35">
      <c r="C117" t="s">
        <v>126</v>
      </c>
      <c r="D117" s="5">
        <v>702800031</v>
      </c>
      <c r="E117" s="5">
        <v>702800031</v>
      </c>
      <c r="F117" s="5">
        <v>702800031</v>
      </c>
      <c r="G117" s="5">
        <v>1164157923</v>
      </c>
      <c r="I117" s="5">
        <v>702800031</v>
      </c>
      <c r="J117" s="5">
        <v>1805010918</v>
      </c>
      <c r="K117" s="5">
        <v>638925679</v>
      </c>
      <c r="L117" s="5">
        <v>297198444</v>
      </c>
      <c r="M117" s="5">
        <v>415931273</v>
      </c>
    </row>
    <row r="118" spans="3:13" ht="15.5" x14ac:dyDescent="0.35">
      <c r="C118" t="s">
        <v>211</v>
      </c>
    </row>
    <row r="119" spans="3:13" ht="15.5" x14ac:dyDescent="0.35">
      <c r="C119" t="s">
        <v>127</v>
      </c>
      <c r="D119" s="5">
        <v>66641202524</v>
      </c>
      <c r="E119" s="5">
        <v>65736220129</v>
      </c>
      <c r="F119" s="5">
        <v>75723258579</v>
      </c>
      <c r="G119" s="5">
        <v>66774061972</v>
      </c>
      <c r="I119" s="5">
        <v>75723258579</v>
      </c>
      <c r="J119" s="5">
        <v>64844681387</v>
      </c>
      <c r="K119" s="5">
        <v>110927131469</v>
      </c>
      <c r="L119" s="5">
        <v>61259539994</v>
      </c>
      <c r="M119" s="5">
        <v>85761489847</v>
      </c>
    </row>
    <row r="120" spans="3:13" ht="15.5" x14ac:dyDescent="0.35">
      <c r="C120" t="s">
        <v>128</v>
      </c>
    </row>
    <row r="121" spans="3:13" ht="15.5" x14ac:dyDescent="0.35">
      <c r="C121" t="s">
        <v>129</v>
      </c>
      <c r="D121" s="5">
        <v>79000000000</v>
      </c>
      <c r="E121" s="5">
        <v>79000000000</v>
      </c>
      <c r="F121" s="5">
        <v>79000000000</v>
      </c>
      <c r="G121" s="5">
        <v>79000000000</v>
      </c>
      <c r="I121" s="5">
        <v>79000000000</v>
      </c>
      <c r="J121" s="5">
        <v>79000000000</v>
      </c>
      <c r="K121" s="5">
        <v>46836904000</v>
      </c>
      <c r="L121" s="5">
        <v>46836904000</v>
      </c>
      <c r="M121" s="5">
        <v>11432000000</v>
      </c>
    </row>
    <row r="122" spans="3:13" ht="15.5" x14ac:dyDescent="0.35">
      <c r="C122" t="s">
        <v>130</v>
      </c>
      <c r="D122" s="5">
        <v>54157308467</v>
      </c>
      <c r="E122" s="5">
        <v>54157308467</v>
      </c>
      <c r="F122" s="5">
        <v>54157308467</v>
      </c>
      <c r="G122" s="5">
        <v>54157308467</v>
      </c>
      <c r="I122" s="5">
        <v>54157308467</v>
      </c>
      <c r="J122" s="5">
        <v>54157308467</v>
      </c>
    </row>
    <row r="123" spans="3:13" ht="15.5" x14ac:dyDescent="0.35">
      <c r="C123" t="s">
        <v>131</v>
      </c>
      <c r="D123" s="5">
        <v>22968563626</v>
      </c>
      <c r="E123" s="5">
        <v>19137869569</v>
      </c>
      <c r="F123" s="5">
        <v>18728238545</v>
      </c>
      <c r="G123" s="5">
        <v>17184798798</v>
      </c>
      <c r="I123" s="5">
        <v>18728238545</v>
      </c>
      <c r="J123" s="5">
        <v>5221461533</v>
      </c>
      <c r="K123" s="5">
        <v>2269182324</v>
      </c>
      <c r="L123" s="5">
        <v>79020689</v>
      </c>
      <c r="M123" s="5">
        <v>-2755143774</v>
      </c>
    </row>
    <row r="124" spans="3:13" ht="15.5" x14ac:dyDescent="0.35">
      <c r="C124" t="s">
        <v>132</v>
      </c>
      <c r="D124" s="5">
        <v>1275000000</v>
      </c>
      <c r="E124" s="5">
        <v>1275000000</v>
      </c>
      <c r="F124" s="5">
        <v>1275000000</v>
      </c>
      <c r="G124" s="5">
        <v>400000000</v>
      </c>
      <c r="I124" s="5">
        <v>1275000000</v>
      </c>
      <c r="J124" s="5">
        <v>400000000</v>
      </c>
      <c r="K124" s="5">
        <v>200000000</v>
      </c>
    </row>
    <row r="125" spans="3:13" ht="15.5" x14ac:dyDescent="0.35">
      <c r="C125" t="s">
        <v>133</v>
      </c>
      <c r="D125" s="5">
        <v>21693563626</v>
      </c>
      <c r="E125" s="5">
        <v>17862869569</v>
      </c>
      <c r="F125" s="5">
        <v>17453238545</v>
      </c>
      <c r="G125" s="5">
        <v>16784798798</v>
      </c>
      <c r="I125" s="5">
        <v>17453238545</v>
      </c>
      <c r="J125" s="5">
        <v>4821461533</v>
      </c>
      <c r="K125" s="5">
        <v>2069182324</v>
      </c>
      <c r="L125" s="5">
        <v>79020689</v>
      </c>
      <c r="M125" s="5">
        <v>-2755143774</v>
      </c>
    </row>
    <row r="126" spans="3:13" ht="15.5" x14ac:dyDescent="0.35">
      <c r="C126" t="s">
        <v>134</v>
      </c>
      <c r="D126" s="5">
        <v>22968563626</v>
      </c>
      <c r="E126" s="5">
        <v>19137869569</v>
      </c>
      <c r="F126" s="5">
        <v>18728238545</v>
      </c>
      <c r="G126" s="5">
        <v>17184798798</v>
      </c>
      <c r="I126" s="5">
        <v>18728238545</v>
      </c>
      <c r="J126" s="5">
        <v>5221461533</v>
      </c>
      <c r="K126" s="5">
        <v>2269182324</v>
      </c>
      <c r="L126" s="5">
        <v>79020689</v>
      </c>
      <c r="M126" s="5">
        <v>-2755143774</v>
      </c>
    </row>
    <row r="127" spans="3:13" ht="15.5" x14ac:dyDescent="0.35">
      <c r="C127" t="s">
        <v>212</v>
      </c>
      <c r="D127" s="5">
        <v>72962</v>
      </c>
      <c r="E127" s="5">
        <v>49151</v>
      </c>
      <c r="F127" s="5">
        <v>63002</v>
      </c>
      <c r="G127" s="5">
        <v>123674</v>
      </c>
      <c r="I127" s="5">
        <v>63002</v>
      </c>
      <c r="J127" s="5">
        <v>97997</v>
      </c>
      <c r="K127" s="5">
        <v>82638</v>
      </c>
      <c r="L127" s="5">
        <v>999370</v>
      </c>
    </row>
    <row r="128" spans="3:13" ht="15.5" x14ac:dyDescent="0.35">
      <c r="C128" t="s">
        <v>10</v>
      </c>
      <c r="D128" s="5">
        <v>156704497319</v>
      </c>
      <c r="E128" s="5">
        <v>152873779451</v>
      </c>
      <c r="F128" s="5">
        <v>152464162278</v>
      </c>
      <c r="G128" s="5">
        <v>150718003566</v>
      </c>
      <c r="I128" s="5">
        <v>152464162278</v>
      </c>
      <c r="J128" s="5">
        <v>138754640624</v>
      </c>
      <c r="K128" s="5">
        <v>49360100780</v>
      </c>
      <c r="L128" s="5">
        <v>47470936271</v>
      </c>
      <c r="M128" s="5">
        <v>9232022868</v>
      </c>
    </row>
    <row r="129" spans="2:13" ht="15.5" x14ac:dyDescent="0.35">
      <c r="C129" t="s">
        <v>135</v>
      </c>
      <c r="D129" s="5">
        <v>223345699843</v>
      </c>
      <c r="E129" s="5">
        <v>218609999580</v>
      </c>
      <c r="F129" s="5">
        <v>228187420857</v>
      </c>
      <c r="G129" s="5">
        <v>217492065538</v>
      </c>
      <c r="I129" s="5">
        <v>228187420857</v>
      </c>
      <c r="J129" s="5">
        <v>203599322011</v>
      </c>
      <c r="K129" s="5">
        <v>160287232249</v>
      </c>
      <c r="L129" s="5">
        <v>108730476265</v>
      </c>
      <c r="M129" s="5">
        <v>94993512715</v>
      </c>
    </row>
    <row r="130" spans="2:13" ht="15.5" x14ac:dyDescent="0.35">
      <c r="C130" t="s">
        <v>136</v>
      </c>
      <c r="D130" s="5">
        <v>3950000000</v>
      </c>
      <c r="E130" s="5">
        <v>3950000000</v>
      </c>
      <c r="F130" s="5">
        <v>3950000000</v>
      </c>
      <c r="G130" s="5">
        <v>3950000000</v>
      </c>
      <c r="I130" s="5">
        <v>3950000000</v>
      </c>
      <c r="J130" s="5">
        <v>3950000000</v>
      </c>
      <c r="K130" s="5">
        <v>3950000000</v>
      </c>
      <c r="L130" s="5">
        <v>4097</v>
      </c>
      <c r="M130" s="5">
        <v>1000</v>
      </c>
    </row>
    <row r="132" spans="2:13" ht="15.5" x14ac:dyDescent="0.35">
      <c r="B132" t="s">
        <v>137</v>
      </c>
      <c r="C132" t="s">
        <v>138</v>
      </c>
      <c r="D132" s="5">
        <v>-6809558432</v>
      </c>
      <c r="E132" s="5">
        <v>-19494387144</v>
      </c>
      <c r="F132" s="5">
        <v>30342355224</v>
      </c>
      <c r="G132" s="5">
        <v>9433469561</v>
      </c>
      <c r="I132" s="5">
        <v>22891938052</v>
      </c>
      <c r="J132" s="5">
        <v>-13680346916</v>
      </c>
      <c r="K132" s="5">
        <v>-14827694584</v>
      </c>
      <c r="L132" s="5">
        <v>-15046759588</v>
      </c>
      <c r="M132" s="5">
        <v>-20630653844</v>
      </c>
    </row>
    <row r="133" spans="2:13" ht="15.5" x14ac:dyDescent="0.35">
      <c r="C133" t="s">
        <v>291</v>
      </c>
      <c r="D133" s="5">
        <v>44548547449</v>
      </c>
      <c r="E133" s="5">
        <v>31469542091</v>
      </c>
      <c r="F133" s="5">
        <v>50545519783</v>
      </c>
      <c r="G133" s="5">
        <v>48739493381</v>
      </c>
      <c r="I133" s="5">
        <v>185981585498</v>
      </c>
      <c r="J133" s="5">
        <v>154226387968</v>
      </c>
      <c r="K133" s="5">
        <v>127356104862</v>
      </c>
      <c r="L133" s="5">
        <v>74624119005</v>
      </c>
      <c r="M133" s="5">
        <v>167142667264</v>
      </c>
    </row>
    <row r="134" spans="2:13" ht="15.5" x14ac:dyDescent="0.35">
      <c r="C134" t="s">
        <v>292</v>
      </c>
      <c r="D134" s="5">
        <v>-29465704356</v>
      </c>
      <c r="E134" s="5">
        <v>-36658125722</v>
      </c>
      <c r="F134" s="5">
        <v>-11598937070</v>
      </c>
      <c r="G134" s="5">
        <v>-21842288531</v>
      </c>
      <c r="I134" s="5">
        <v>-102684477187</v>
      </c>
      <c r="J134" s="5">
        <v>-118779554146</v>
      </c>
      <c r="K134" s="5">
        <v>-104423953879</v>
      </c>
      <c r="L134" s="5">
        <v>-57301560232</v>
      </c>
      <c r="M134" s="5">
        <v>-129844057005</v>
      </c>
    </row>
    <row r="135" spans="2:13" ht="15.5" x14ac:dyDescent="0.35">
      <c r="C135" t="s">
        <v>141</v>
      </c>
      <c r="D135" s="5">
        <v>-6045116555</v>
      </c>
      <c r="E135" s="5">
        <v>-7578388375</v>
      </c>
      <c r="F135" s="5">
        <v>-9302070032</v>
      </c>
      <c r="G135" s="5">
        <v>-4164685305</v>
      </c>
      <c r="I135" s="5">
        <v>-21815604801</v>
      </c>
      <c r="J135" s="5">
        <v>-16769993119</v>
      </c>
      <c r="K135" s="5">
        <v>-14783760997</v>
      </c>
      <c r="L135" s="5">
        <v>-11636235632</v>
      </c>
      <c r="M135" s="5">
        <v>-9136427068</v>
      </c>
    </row>
    <row r="136" spans="2:13" ht="15.5" x14ac:dyDescent="0.35">
      <c r="C136" t="s">
        <v>293</v>
      </c>
      <c r="D136" s="5">
        <v>-16091056436</v>
      </c>
      <c r="E136" s="5">
        <v>-6018826191</v>
      </c>
      <c r="F136" s="5">
        <v>8585477494</v>
      </c>
      <c r="G136" s="5">
        <v>-11305932696</v>
      </c>
      <c r="I136" s="5">
        <v>-21043076539</v>
      </c>
      <c r="J136" s="5">
        <v>-18359116045</v>
      </c>
      <c r="K136" s="5">
        <v>-17515287099</v>
      </c>
      <c r="L136" s="5">
        <v>-14326957655</v>
      </c>
      <c r="M136" s="5">
        <v>-27236080503</v>
      </c>
    </row>
    <row r="137" spans="2:13" ht="15.5" x14ac:dyDescent="0.35">
      <c r="C137" t="s">
        <v>294</v>
      </c>
      <c r="D137" s="5">
        <v>-863120580</v>
      </c>
      <c r="E137" s="5">
        <v>863120580</v>
      </c>
      <c r="F137" s="5">
        <v>-3077980841</v>
      </c>
      <c r="G137" s="5">
        <v>625314136</v>
      </c>
      <c r="I137" s="5">
        <v>-2474070735</v>
      </c>
      <c r="J137" s="5">
        <v>-1392312972</v>
      </c>
      <c r="K137" s="5">
        <v>3756850953</v>
      </c>
      <c r="L137" s="5">
        <v>-390111282</v>
      </c>
      <c r="M137" s="5">
        <v>-13088516851</v>
      </c>
    </row>
    <row r="138" spans="2:13" ht="15.5" x14ac:dyDescent="0.35">
      <c r="C138" t="s">
        <v>295</v>
      </c>
      <c r="D138" s="5">
        <v>6115754</v>
      </c>
      <c r="E138" s="5">
        <v>89271560</v>
      </c>
      <c r="F138" s="5">
        <v>31381898</v>
      </c>
      <c r="G138" s="5">
        <v>88099845</v>
      </c>
      <c r="I138" s="5">
        <v>299311352</v>
      </c>
      <c r="J138" s="5">
        <v>212163768</v>
      </c>
      <c r="K138" s="5">
        <v>1953671</v>
      </c>
      <c r="L138" s="5">
        <v>23738592</v>
      </c>
      <c r="M138" s="5">
        <v>63254980</v>
      </c>
    </row>
    <row r="139" spans="2:13" ht="15.5" x14ac:dyDescent="0.35">
      <c r="C139" t="s">
        <v>296</v>
      </c>
      <c r="D139" s="5">
        <v>-244610242</v>
      </c>
      <c r="E139" s="5">
        <v>-229807079</v>
      </c>
      <c r="F139" s="5">
        <v>-317918481</v>
      </c>
      <c r="G139" s="5">
        <v>-275816258</v>
      </c>
      <c r="I139" s="5">
        <v>-1245994553</v>
      </c>
      <c r="J139" s="5">
        <v>-3040734717</v>
      </c>
      <c r="K139" s="5">
        <v>-2153249822</v>
      </c>
      <c r="L139" s="5">
        <v>-1554328019</v>
      </c>
      <c r="M139" s="5">
        <v>-112308308</v>
      </c>
    </row>
    <row r="140" spans="2:13" ht="15.5" x14ac:dyDescent="0.35">
      <c r="C140" t="s">
        <v>297</v>
      </c>
    </row>
    <row r="141" spans="2:13" ht="15.5" x14ac:dyDescent="0.35">
      <c r="C141" t="s">
        <v>298</v>
      </c>
    </row>
    <row r="142" spans="2:13" ht="15.5" x14ac:dyDescent="0.35">
      <c r="C142" t="s">
        <v>265</v>
      </c>
      <c r="D142" s="5">
        <v>1345386534</v>
      </c>
      <c r="E142" s="5">
        <v>-1431174008</v>
      </c>
      <c r="F142" s="5">
        <v>-4523117527</v>
      </c>
      <c r="G142" s="5">
        <v>-2430715011</v>
      </c>
      <c r="I142" s="5">
        <v>-14125734983</v>
      </c>
      <c r="J142" s="5">
        <v>-9777187653</v>
      </c>
      <c r="K142" s="5">
        <v>-7066352273</v>
      </c>
      <c r="L142" s="5">
        <v>-4485424365</v>
      </c>
      <c r="M142" s="5">
        <v>-8419186353</v>
      </c>
    </row>
    <row r="143" spans="2:13" ht="15.5" x14ac:dyDescent="0.35">
      <c r="C143" t="s">
        <v>145</v>
      </c>
      <c r="D143" s="5">
        <v>-3167079343</v>
      </c>
      <c r="E143" s="5">
        <v>-671193394</v>
      </c>
      <c r="F143" s="5">
        <v>-1565763118</v>
      </c>
      <c r="G143" s="5">
        <v>-279344873</v>
      </c>
      <c r="I143" s="5">
        <v>-10033606349</v>
      </c>
      <c r="J143" s="5">
        <v>59472035135</v>
      </c>
      <c r="K143" s="5">
        <v>39237804163</v>
      </c>
      <c r="L143" s="5">
        <v>9320279818</v>
      </c>
      <c r="M143" s="5">
        <v>33664610023</v>
      </c>
    </row>
    <row r="144" spans="2:13" ht="15.5" x14ac:dyDescent="0.35">
      <c r="C144" t="s">
        <v>146</v>
      </c>
      <c r="D144" s="5">
        <v>-1577221933</v>
      </c>
      <c r="E144" s="5">
        <v>-2580429194</v>
      </c>
      <c r="F144" s="5">
        <v>-12722144760</v>
      </c>
      <c r="G144" s="5">
        <v>-1278893511</v>
      </c>
      <c r="I144" s="5">
        <v>-14247174158</v>
      </c>
      <c r="J144" s="5">
        <v>-6854926728</v>
      </c>
      <c r="K144" s="5">
        <v>-21620755663</v>
      </c>
      <c r="L144" s="5">
        <v>-5043764814</v>
      </c>
      <c r="M144" s="5">
        <v>-10393788219</v>
      </c>
    </row>
    <row r="145" spans="3:13" ht="15.5" x14ac:dyDescent="0.35">
      <c r="C145" t="s">
        <v>147</v>
      </c>
      <c r="D145" s="5">
        <v>-1577221933</v>
      </c>
      <c r="E145" s="5">
        <v>-2580429194</v>
      </c>
      <c r="F145" s="5">
        <v>-12593425737</v>
      </c>
      <c r="G145" s="5">
        <v>-1278893511</v>
      </c>
      <c r="I145" s="5">
        <v>-14210480809</v>
      </c>
      <c r="J145" s="5">
        <v>-6809422552</v>
      </c>
      <c r="K145" s="5">
        <v>-19405074047</v>
      </c>
      <c r="L145" s="5">
        <v>-3280361454</v>
      </c>
      <c r="M145" s="5">
        <v>-11710173312</v>
      </c>
    </row>
    <row r="146" spans="3:13" ht="15.5" x14ac:dyDescent="0.35">
      <c r="C146" t="s">
        <v>299</v>
      </c>
      <c r="K146" s="5">
        <v>4404323350</v>
      </c>
    </row>
    <row r="147" spans="3:13" ht="15.5" x14ac:dyDescent="0.35">
      <c r="C147" t="s">
        <v>300</v>
      </c>
      <c r="L147" s="5">
        <v>-2400000000</v>
      </c>
    </row>
    <row r="148" spans="3:13" ht="15.5" x14ac:dyDescent="0.35">
      <c r="C148" t="s">
        <v>301</v>
      </c>
      <c r="F148" s="5">
        <v>-357289837</v>
      </c>
      <c r="I148" s="5">
        <v>-357289837</v>
      </c>
      <c r="J148" s="5">
        <v>-438346462</v>
      </c>
      <c r="K148" s="5">
        <v>-6147183497</v>
      </c>
    </row>
    <row r="149" spans="3:13" ht="15.5" x14ac:dyDescent="0.35">
      <c r="C149" t="s">
        <v>302</v>
      </c>
    </row>
    <row r="150" spans="3:13" ht="15.5" x14ac:dyDescent="0.35">
      <c r="C150" t="s">
        <v>303</v>
      </c>
      <c r="K150" s="5">
        <v>-713055703</v>
      </c>
      <c r="L150" s="5">
        <v>-612703074</v>
      </c>
    </row>
    <row r="151" spans="3:13" ht="15.5" x14ac:dyDescent="0.35">
      <c r="C151" t="s">
        <v>304</v>
      </c>
      <c r="F151" s="5">
        <v>238992344</v>
      </c>
      <c r="I151" s="5">
        <v>331018018</v>
      </c>
      <c r="J151" s="5">
        <v>392842286</v>
      </c>
      <c r="K151" s="5">
        <v>240234234</v>
      </c>
      <c r="L151" s="5">
        <v>5147357629</v>
      </c>
      <c r="M151" s="5">
        <v>1316385093</v>
      </c>
    </row>
    <row r="152" spans="3:13" ht="15.5" x14ac:dyDescent="0.35">
      <c r="C152" t="s">
        <v>305</v>
      </c>
      <c r="L152" s="5">
        <v>-3898057915</v>
      </c>
    </row>
    <row r="153" spans="3:13" ht="15.5" x14ac:dyDescent="0.35">
      <c r="C153" t="s">
        <v>306</v>
      </c>
    </row>
    <row r="154" spans="3:13" ht="15.5" x14ac:dyDescent="0.35">
      <c r="C154" t="s">
        <v>307</v>
      </c>
      <c r="F154" s="5">
        <v>-10421530</v>
      </c>
      <c r="I154" s="5">
        <v>-10421530</v>
      </c>
    </row>
    <row r="155" spans="3:13" ht="15.5" x14ac:dyDescent="0.35">
      <c r="C155" t="s">
        <v>308</v>
      </c>
    </row>
    <row r="156" spans="3:13" ht="15.5" x14ac:dyDescent="0.35">
      <c r="C156" t="s">
        <v>152</v>
      </c>
      <c r="D156" s="5">
        <v>-3167079343</v>
      </c>
      <c r="E156" s="5">
        <v>-671193394</v>
      </c>
      <c r="F156" s="5">
        <v>-1565763118</v>
      </c>
      <c r="G156" s="5">
        <v>-279344873</v>
      </c>
      <c r="I156" s="5">
        <v>-10033606349</v>
      </c>
      <c r="J156" s="5">
        <v>59472035135</v>
      </c>
      <c r="K156" s="5">
        <v>39237804163</v>
      </c>
      <c r="L156" s="5">
        <v>9320279818</v>
      </c>
      <c r="M156" s="5">
        <v>33664610023</v>
      </c>
    </row>
    <row r="157" spans="3:13" ht="15.5" x14ac:dyDescent="0.35">
      <c r="C157" t="s">
        <v>309</v>
      </c>
    </row>
    <row r="158" spans="3:13" ht="15.5" x14ac:dyDescent="0.35">
      <c r="C158" t="s">
        <v>310</v>
      </c>
    </row>
    <row r="159" spans="3:13" ht="15.5" x14ac:dyDescent="0.35">
      <c r="C159" t="s">
        <v>231</v>
      </c>
    </row>
    <row r="160" spans="3:13" ht="15.5" x14ac:dyDescent="0.35">
      <c r="C160" t="s">
        <v>311</v>
      </c>
    </row>
    <row r="161" spans="3:13" ht="15.5" x14ac:dyDescent="0.35">
      <c r="C161" t="s">
        <v>312</v>
      </c>
    </row>
    <row r="162" spans="3:13" ht="15.5" x14ac:dyDescent="0.35">
      <c r="C162" t="s">
        <v>313</v>
      </c>
    </row>
    <row r="163" spans="3:13" ht="15.5" x14ac:dyDescent="0.35">
      <c r="C163" t="s">
        <v>314</v>
      </c>
    </row>
    <row r="164" spans="3:13" ht="15.5" x14ac:dyDescent="0.35">
      <c r="C164" t="s">
        <v>315</v>
      </c>
      <c r="D164" s="5">
        <v>-598701573</v>
      </c>
      <c r="E164" s="5">
        <v>-231477182</v>
      </c>
      <c r="F164" s="5">
        <v>-812148191</v>
      </c>
      <c r="G164" s="5">
        <v>-2126262754</v>
      </c>
      <c r="I164" s="5">
        <v>-9515144691</v>
      </c>
      <c r="J164" s="5">
        <v>-10754132384</v>
      </c>
      <c r="L164" s="5">
        <v>-18640667890</v>
      </c>
    </row>
    <row r="165" spans="3:13" ht="15.5" x14ac:dyDescent="0.35">
      <c r="C165" t="s">
        <v>316</v>
      </c>
      <c r="K165" s="5">
        <v>18863078240</v>
      </c>
      <c r="M165" s="5">
        <v>24937251408</v>
      </c>
    </row>
    <row r="166" spans="3:13" ht="15.5" x14ac:dyDescent="0.35">
      <c r="C166" t="s">
        <v>317</v>
      </c>
    </row>
    <row r="167" spans="3:13" ht="15.5" x14ac:dyDescent="0.35">
      <c r="C167" t="s">
        <v>158</v>
      </c>
      <c r="D167" s="5">
        <v>521099028</v>
      </c>
      <c r="E167" s="5">
        <v>-521099028</v>
      </c>
      <c r="F167" s="5">
        <v>-641253752</v>
      </c>
      <c r="G167" s="5">
        <v>-640852995</v>
      </c>
      <c r="I167" s="5">
        <v>-1282106747</v>
      </c>
      <c r="J167" s="5">
        <v>-581827420</v>
      </c>
      <c r="K167" s="5">
        <v>-547469284</v>
      </c>
      <c r="L167" s="5">
        <v>-559861059</v>
      </c>
      <c r="M167" s="5">
        <v>-303614828</v>
      </c>
    </row>
    <row r="168" spans="3:13" ht="15.5" x14ac:dyDescent="0.35">
      <c r="C168" t="s">
        <v>318</v>
      </c>
      <c r="K168" s="5">
        <v>18163096000</v>
      </c>
    </row>
    <row r="169" spans="3:13" ht="15.5" x14ac:dyDescent="0.35">
      <c r="C169" t="s">
        <v>319</v>
      </c>
    </row>
    <row r="170" spans="3:13" ht="15.5" x14ac:dyDescent="0.35">
      <c r="C170" t="s">
        <v>320</v>
      </c>
      <c r="J170" s="5">
        <v>71400000000</v>
      </c>
      <c r="L170" s="5">
        <v>35404904000</v>
      </c>
    </row>
    <row r="171" spans="3:13" ht="15.5" x14ac:dyDescent="0.35">
      <c r="C171" t="s">
        <v>284</v>
      </c>
      <c r="J171" s="5">
        <v>-3242691533</v>
      </c>
    </row>
    <row r="172" spans="3:13" ht="15.5" x14ac:dyDescent="0.35">
      <c r="C172" t="s">
        <v>321</v>
      </c>
    </row>
    <row r="173" spans="3:13" ht="15.5" x14ac:dyDescent="0.35">
      <c r="C173" t="s">
        <v>167</v>
      </c>
      <c r="D173" s="5">
        <v>-11553859708</v>
      </c>
      <c r="E173" s="5">
        <v>-22746009732</v>
      </c>
      <c r="F173" s="5">
        <v>16054447346</v>
      </c>
      <c r="G173" s="5">
        <v>7875231177</v>
      </c>
      <c r="I173" s="5">
        <v>-1388842455</v>
      </c>
      <c r="J173" s="5">
        <v>38936761491</v>
      </c>
      <c r="K173" s="5">
        <v>2789353916</v>
      </c>
      <c r="L173" s="5">
        <v>-10770244584</v>
      </c>
      <c r="M173" s="5">
        <v>2640167960</v>
      </c>
    </row>
    <row r="174" spans="3:13" ht="15.5" x14ac:dyDescent="0.35">
      <c r="C174" t="s">
        <v>322</v>
      </c>
    </row>
    <row r="175" spans="3:13" ht="15.5" x14ac:dyDescent="0.35">
      <c r="C175" t="s">
        <v>323</v>
      </c>
    </row>
    <row r="176" spans="3:13" ht="15.5" x14ac:dyDescent="0.35">
      <c r="C176" t="s">
        <v>168</v>
      </c>
      <c r="E176" s="5">
        <v>41164799119</v>
      </c>
      <c r="I176" s="5">
        <v>42553641574</v>
      </c>
      <c r="J176" s="5">
        <v>3616880083</v>
      </c>
      <c r="K176" s="5">
        <v>827526167</v>
      </c>
      <c r="L176" s="5">
        <v>11597770751</v>
      </c>
      <c r="M176" s="5">
        <v>8957602791</v>
      </c>
    </row>
    <row r="177" spans="2:13" ht="15.5" x14ac:dyDescent="0.35">
      <c r="C177" t="s">
        <v>169</v>
      </c>
      <c r="D177" s="5">
        <v>-11553859708</v>
      </c>
      <c r="E177" s="5">
        <v>18418789387</v>
      </c>
      <c r="F177" s="5">
        <v>16054447346</v>
      </c>
      <c r="G177" s="5">
        <v>7875231177</v>
      </c>
      <c r="I177" s="5">
        <v>41164799119</v>
      </c>
      <c r="J177" s="5">
        <v>42553641574</v>
      </c>
      <c r="K177" s="5">
        <v>3616880083</v>
      </c>
      <c r="L177" s="5">
        <v>827526167</v>
      </c>
      <c r="M177" s="5">
        <v>11597770751</v>
      </c>
    </row>
    <row r="179" spans="2:13" ht="15.5" x14ac:dyDescent="0.35">
      <c r="B179" t="s">
        <v>170</v>
      </c>
      <c r="C179" t="s">
        <v>12</v>
      </c>
      <c r="D179" s="5">
        <v>3950000000</v>
      </c>
      <c r="E179" s="5">
        <v>3950000000</v>
      </c>
      <c r="F179" s="5">
        <v>3950000000</v>
      </c>
      <c r="G179" s="5">
        <v>3950000000</v>
      </c>
      <c r="I179" s="5">
        <v>3950000000</v>
      </c>
      <c r="J179" s="5">
        <v>3950000000</v>
      </c>
      <c r="K179" s="5">
        <v>3950000000</v>
      </c>
      <c r="L179" s="5">
        <v>0</v>
      </c>
      <c r="M179" s="5">
        <v>0</v>
      </c>
    </row>
    <row r="180" spans="2:13" ht="15.5" x14ac:dyDescent="0.35">
      <c r="C180" t="s">
        <v>171</v>
      </c>
      <c r="D180" s="6">
        <v>0.97</v>
      </c>
      <c r="E180" s="6">
        <v>0.1</v>
      </c>
      <c r="F180" s="6">
        <v>0.39</v>
      </c>
      <c r="G180" s="6">
        <v>1.24</v>
      </c>
    </row>
    <row r="181" spans="2:13" ht="15.5" x14ac:dyDescent="0.35">
      <c r="C181" t="s">
        <v>172</v>
      </c>
      <c r="D181" s="6">
        <v>139.18</v>
      </c>
      <c r="E181" s="5">
        <v>1570</v>
      </c>
      <c r="F181" s="6">
        <v>351.28</v>
      </c>
      <c r="G181" s="6">
        <v>113.71</v>
      </c>
    </row>
    <row r="182" spans="2:13" ht="15.5" x14ac:dyDescent="0.35">
      <c r="C182" t="s">
        <v>60</v>
      </c>
      <c r="D182" s="6">
        <v>9.66</v>
      </c>
      <c r="E182" s="6">
        <v>15.5</v>
      </c>
      <c r="F182" s="6">
        <v>8.4700000000000006</v>
      </c>
      <c r="G182" s="6">
        <v>11.43</v>
      </c>
    </row>
    <row r="183" spans="2:13" ht="15.5" x14ac:dyDescent="0.35">
      <c r="C183" t="s">
        <v>173</v>
      </c>
      <c r="D183" s="5">
        <v>12960000000</v>
      </c>
      <c r="E183" s="5">
        <v>4310000000</v>
      </c>
      <c r="F183" s="5">
        <v>10660000000</v>
      </c>
      <c r="G183" s="5">
        <v>10980000000</v>
      </c>
    </row>
    <row r="184" spans="2:13" ht="15.5" x14ac:dyDescent="0.35">
      <c r="C184" t="s">
        <v>174</v>
      </c>
      <c r="D184" s="6">
        <v>1.72E-2</v>
      </c>
      <c r="E184" s="6">
        <v>1.9E-3</v>
      </c>
      <c r="F184" s="6">
        <v>6.8000000000000005E-3</v>
      </c>
      <c r="G184" s="6">
        <v>2.2599999999999999E-2</v>
      </c>
    </row>
    <row r="185" spans="2:13" ht="15.5" x14ac:dyDescent="0.35">
      <c r="C185" t="s">
        <v>175</v>
      </c>
      <c r="D185" s="6">
        <v>2.4399999999999998E-2</v>
      </c>
      <c r="E185" s="6">
        <v>2.7000000000000001E-3</v>
      </c>
      <c r="F185" s="6">
        <v>1.01E-2</v>
      </c>
      <c r="G185" s="6">
        <v>3.2599999999999997E-2</v>
      </c>
    </row>
    <row r="186" spans="2:13" ht="15.5" x14ac:dyDescent="0.35">
      <c r="C186" t="s">
        <v>176</v>
      </c>
      <c r="D186" s="6">
        <v>4.0599999999999997E-2</v>
      </c>
      <c r="E186" s="6">
        <v>5.4000000000000003E-3</v>
      </c>
      <c r="F186" s="6">
        <v>5.5500000000000001E-2</v>
      </c>
      <c r="G186" s="6">
        <v>3.9E-2</v>
      </c>
    </row>
    <row r="187" spans="2:13" ht="15.5" x14ac:dyDescent="0.35">
      <c r="C187" t="s">
        <v>177</v>
      </c>
      <c r="D187" s="6">
        <v>16.47</v>
      </c>
      <c r="E187" s="6">
        <v>3.67</v>
      </c>
      <c r="F187" s="6">
        <v>27.04</v>
      </c>
      <c r="G187" s="6">
        <v>21.63</v>
      </c>
    </row>
    <row r="188" spans="2:13" ht="15.5" x14ac:dyDescent="0.35">
      <c r="C188" t="s">
        <v>178</v>
      </c>
      <c r="D188" s="5">
        <v>157000000000</v>
      </c>
      <c r="E188" s="5">
        <v>153000000000</v>
      </c>
      <c r="F188" s="5">
        <v>152000000000</v>
      </c>
      <c r="G188" s="5">
        <v>151000000000</v>
      </c>
    </row>
    <row r="189" spans="2:13" ht="15.5" x14ac:dyDescent="0.35">
      <c r="C189" t="s">
        <v>179</v>
      </c>
      <c r="D189" s="6">
        <v>3.4</v>
      </c>
      <c r="E189" s="6">
        <v>4.0599999999999996</v>
      </c>
      <c r="F189" s="6">
        <v>3.55</v>
      </c>
      <c r="G189" s="6">
        <v>3.69</v>
      </c>
    </row>
    <row r="190" spans="2:13" ht="15.5" x14ac:dyDescent="0.35">
      <c r="C190" t="s">
        <v>180</v>
      </c>
      <c r="D190" s="6">
        <v>39.67</v>
      </c>
      <c r="E190" s="6">
        <v>38.700000000000003</v>
      </c>
      <c r="F190" s="6">
        <v>38.6</v>
      </c>
      <c r="G190" s="6">
        <v>38.159999999999997</v>
      </c>
    </row>
    <row r="191" spans="2:13" ht="15.5" x14ac:dyDescent="0.35">
      <c r="C191" t="s">
        <v>181</v>
      </c>
      <c r="D191" s="6">
        <v>3.4</v>
      </c>
      <c r="E191" s="6">
        <v>4.0599999999999996</v>
      </c>
      <c r="F191" s="6">
        <v>3.55</v>
      </c>
      <c r="G191" s="6">
        <v>3.69</v>
      </c>
    </row>
    <row r="192" spans="2:13" ht="15.5" x14ac:dyDescent="0.35">
      <c r="C192" t="s">
        <v>182</v>
      </c>
      <c r="D192" s="6">
        <v>39.67</v>
      </c>
      <c r="E192" s="6">
        <v>38.700000000000003</v>
      </c>
      <c r="F192" s="6">
        <v>38.6</v>
      </c>
      <c r="G192" s="6">
        <v>38.159999999999997</v>
      </c>
    </row>
    <row r="193" spans="3:13" ht="15.5" x14ac:dyDescent="0.35">
      <c r="C193" t="s">
        <v>183</v>
      </c>
      <c r="D193" s="5">
        <v>23000000000</v>
      </c>
      <c r="E193" s="5">
        <v>25000000000</v>
      </c>
      <c r="F193" s="5">
        <v>26000000000</v>
      </c>
      <c r="G193" s="5">
        <v>26000000000</v>
      </c>
    </row>
    <row r="194" spans="3:13" ht="15.5" x14ac:dyDescent="0.35">
      <c r="C194" t="s">
        <v>184</v>
      </c>
      <c r="D194" s="5">
        <v>1000000000</v>
      </c>
      <c r="E194" s="5">
        <v>1000000000</v>
      </c>
      <c r="F194" s="5">
        <v>1000000000</v>
      </c>
      <c r="G194" s="5">
        <v>1000000000</v>
      </c>
    </row>
    <row r="195" spans="3:13" ht="15.5" x14ac:dyDescent="0.35">
      <c r="C195" t="s">
        <v>185</v>
      </c>
      <c r="D195" s="5">
        <v>157000000000</v>
      </c>
      <c r="E195" s="5">
        <v>153000000000</v>
      </c>
      <c r="F195" s="5">
        <v>152000000000</v>
      </c>
      <c r="G195" s="5">
        <v>151000000000</v>
      </c>
    </row>
    <row r="196" spans="3:13" ht="15.5" x14ac:dyDescent="0.35">
      <c r="C196" t="s">
        <v>24</v>
      </c>
      <c r="D196" s="5">
        <v>24000000000</v>
      </c>
      <c r="E196" s="5">
        <v>26000000000</v>
      </c>
      <c r="F196" s="5">
        <v>26000000000</v>
      </c>
      <c r="G196" s="5">
        <v>27000000000</v>
      </c>
    </row>
    <row r="197" spans="3:13" ht="15.5" x14ac:dyDescent="0.35">
      <c r="C197" t="s">
        <v>21</v>
      </c>
      <c r="D197" s="5">
        <v>17000000000</v>
      </c>
      <c r="E197" s="5">
        <v>8000000000</v>
      </c>
      <c r="F197" s="5">
        <v>-15000000000</v>
      </c>
      <c r="G197" s="5">
        <v>2000000000</v>
      </c>
    </row>
    <row r="198" spans="3:13" ht="15.5" x14ac:dyDescent="0.35">
      <c r="C198" t="s">
        <v>186</v>
      </c>
      <c r="D198" s="5">
        <v>115000000000</v>
      </c>
      <c r="E198" s="5">
        <v>109000000000</v>
      </c>
      <c r="F198" s="5">
        <v>110000000000</v>
      </c>
      <c r="G198" s="5">
        <v>118000000000</v>
      </c>
    </row>
    <row r="199" spans="3:13" ht="15.5" x14ac:dyDescent="0.35">
      <c r="C199" t="s">
        <v>187</v>
      </c>
      <c r="D199" s="5">
        <v>-7000000000</v>
      </c>
      <c r="E199" s="5">
        <v>-19000000000</v>
      </c>
      <c r="F199" s="5">
        <v>30000000000</v>
      </c>
      <c r="G199" s="5">
        <v>9000000000</v>
      </c>
    </row>
    <row r="200" spans="3:13" ht="15.5" x14ac:dyDescent="0.35">
      <c r="C200" t="s">
        <v>188</v>
      </c>
      <c r="D200" s="5">
        <v>-2000000000</v>
      </c>
      <c r="E200" s="5">
        <v>-3000000000</v>
      </c>
      <c r="F200" s="5">
        <v>-13000000000</v>
      </c>
      <c r="G200" s="5">
        <v>-1000000000</v>
      </c>
    </row>
    <row r="201" spans="3:13" ht="15.5" x14ac:dyDescent="0.35">
      <c r="C201" t="s">
        <v>13</v>
      </c>
      <c r="D201" s="5">
        <v>-8000000000</v>
      </c>
      <c r="E201" s="5">
        <v>-22000000000</v>
      </c>
      <c r="F201" s="5">
        <v>18000000000</v>
      </c>
      <c r="G201" s="5">
        <v>8000000000</v>
      </c>
    </row>
    <row r="202" spans="3:13" ht="15.5" x14ac:dyDescent="0.35">
      <c r="C202" t="s">
        <v>16</v>
      </c>
      <c r="D202" s="6">
        <v>-2.12</v>
      </c>
      <c r="E202" s="6">
        <v>-5.59</v>
      </c>
      <c r="F202" s="6">
        <v>4.49</v>
      </c>
      <c r="G202" s="6">
        <v>2.06</v>
      </c>
    </row>
    <row r="203" spans="3:13" ht="15.5" x14ac:dyDescent="0.35">
      <c r="C203" t="s">
        <v>45</v>
      </c>
      <c r="I203" s="6">
        <v>3.42</v>
      </c>
      <c r="J203" s="6">
        <v>0.75</v>
      </c>
      <c r="K203" s="6">
        <v>0.55000000000000004</v>
      </c>
      <c r="L203" s="6">
        <v>691765.8</v>
      </c>
      <c r="M203" s="6">
        <v>308253.36</v>
      </c>
    </row>
    <row r="204" spans="3:13" ht="15.5" x14ac:dyDescent="0.35">
      <c r="C204" t="s">
        <v>59</v>
      </c>
      <c r="I204" s="6">
        <v>40.06</v>
      </c>
      <c r="J204" s="6">
        <v>178.67</v>
      </c>
      <c r="K204" s="5">
        <v>0</v>
      </c>
      <c r="L204" s="5">
        <v>0</v>
      </c>
      <c r="M204" s="5">
        <v>0</v>
      </c>
    </row>
    <row r="205" spans="3:13" ht="15.5" x14ac:dyDescent="0.35">
      <c r="C205" t="s">
        <v>62</v>
      </c>
      <c r="I205" s="6">
        <v>2.72</v>
      </c>
      <c r="J205" s="6">
        <v>3.59</v>
      </c>
      <c r="K205" s="5">
        <v>0</v>
      </c>
      <c r="L205" s="5">
        <v>0</v>
      </c>
      <c r="M205" s="5">
        <v>0</v>
      </c>
    </row>
    <row r="206" spans="3:13" ht="15.5" x14ac:dyDescent="0.35">
      <c r="C206" t="s">
        <v>189</v>
      </c>
      <c r="I206" s="5">
        <v>33610000000</v>
      </c>
      <c r="K206" s="5">
        <v>18290000000</v>
      </c>
      <c r="L206" s="5">
        <v>12910000000</v>
      </c>
      <c r="M206" s="5">
        <v>24380000000</v>
      </c>
    </row>
    <row r="207" spans="3:13" ht="15.5" x14ac:dyDescent="0.35">
      <c r="C207" t="s">
        <v>190</v>
      </c>
      <c r="I207" s="6">
        <v>5.9200000000000003E-2</v>
      </c>
      <c r="J207" s="6">
        <v>1.4499999999999999E-2</v>
      </c>
      <c r="K207" s="6">
        <v>1.37E-2</v>
      </c>
      <c r="L207" s="6">
        <v>2.6099999999999998E-2</v>
      </c>
      <c r="M207" s="6">
        <v>3.2000000000000002E-3</v>
      </c>
    </row>
    <row r="208" spans="3:13" ht="15.5" x14ac:dyDescent="0.35">
      <c r="C208" t="s">
        <v>191</v>
      </c>
      <c r="I208" s="6">
        <v>8.8599999999999998E-2</v>
      </c>
      <c r="J208" s="6">
        <v>2.1299999999999999E-2</v>
      </c>
      <c r="K208" s="6">
        <v>4.4400000000000002E-2</v>
      </c>
      <c r="L208" s="6">
        <v>5.9699999999999996E-2</v>
      </c>
      <c r="M208" s="6">
        <v>3.3399999999999999E-2</v>
      </c>
    </row>
    <row r="209" spans="3:13" ht="15.5" x14ac:dyDescent="0.35">
      <c r="C209" t="s">
        <v>192</v>
      </c>
      <c r="I209" s="6">
        <v>0.14000000000000001</v>
      </c>
      <c r="J209" s="6">
        <v>8.8200000000000001E-2</v>
      </c>
      <c r="K209" s="6">
        <v>0.115</v>
      </c>
      <c r="L209" s="6">
        <v>9.7100000000000006E-2</v>
      </c>
      <c r="M209" s="6">
        <v>2.9186999999999999</v>
      </c>
    </row>
    <row r="210" spans="3:13" ht="15.5" x14ac:dyDescent="0.35">
      <c r="C210" t="s">
        <v>193</v>
      </c>
      <c r="I210" s="6">
        <v>17.239999999999998</v>
      </c>
      <c r="J210" s="6">
        <v>3.21</v>
      </c>
      <c r="K210" s="6">
        <v>3.16</v>
      </c>
      <c r="L210" s="6">
        <v>1.86</v>
      </c>
      <c r="M210" s="6">
        <v>145.19</v>
      </c>
    </row>
    <row r="211" spans="3:13" ht="15.5" x14ac:dyDescent="0.35">
      <c r="C211" t="s">
        <v>56</v>
      </c>
      <c r="I211" s="6">
        <v>3.55</v>
      </c>
      <c r="J211" s="6">
        <v>3.81</v>
      </c>
      <c r="K211" s="5">
        <v>0</v>
      </c>
      <c r="L211" s="5">
        <v>0</v>
      </c>
      <c r="M211" s="5">
        <v>0</v>
      </c>
    </row>
    <row r="212" spans="3:13" ht="15.5" x14ac:dyDescent="0.35">
      <c r="C212" t="s">
        <v>53</v>
      </c>
      <c r="I212" s="6">
        <v>38.6</v>
      </c>
      <c r="J212" s="6">
        <v>35.130000000000003</v>
      </c>
      <c r="K212" s="6">
        <v>12.5</v>
      </c>
      <c r="L212" s="6">
        <v>11586511.33</v>
      </c>
      <c r="M212" s="6">
        <v>9232022.8699999992</v>
      </c>
    </row>
    <row r="213" spans="3:13" ht="15.5" x14ac:dyDescent="0.35">
      <c r="C213" t="s">
        <v>194</v>
      </c>
      <c r="I213" s="6">
        <v>3.55</v>
      </c>
      <c r="J213" s="6">
        <v>3.81</v>
      </c>
      <c r="K213" s="5">
        <v>0</v>
      </c>
      <c r="L213" s="5">
        <v>0</v>
      </c>
      <c r="M213" s="5">
        <v>0</v>
      </c>
    </row>
    <row r="214" spans="3:13" ht="15.5" x14ac:dyDescent="0.35">
      <c r="C214" t="s">
        <v>195</v>
      </c>
      <c r="I214" s="6">
        <v>38.6</v>
      </c>
      <c r="J214" s="6">
        <v>35.130000000000003</v>
      </c>
      <c r="K214" s="6">
        <v>12.5</v>
      </c>
      <c r="L214" s="6">
        <v>11586511.33</v>
      </c>
      <c r="M214" s="6">
        <v>9232022.8699999992</v>
      </c>
    </row>
    <row r="215" spans="3:13" ht="15.5" x14ac:dyDescent="0.35">
      <c r="C215" t="s">
        <v>196</v>
      </c>
      <c r="I215" s="5">
        <v>26000000000</v>
      </c>
      <c r="J215" s="5">
        <v>25000000000</v>
      </c>
      <c r="K215" s="5">
        <v>22000000000</v>
      </c>
      <c r="L215" s="5">
        <v>19000000000</v>
      </c>
      <c r="M215" s="5">
        <v>0</v>
      </c>
    </row>
    <row r="216" spans="3:13" ht="15.5" x14ac:dyDescent="0.35">
      <c r="C216" t="s">
        <v>197</v>
      </c>
      <c r="I216" s="5">
        <v>1000000000</v>
      </c>
      <c r="J216" s="5">
        <v>2000000000</v>
      </c>
      <c r="K216" s="5">
        <v>0</v>
      </c>
      <c r="L216" s="5">
        <v>0</v>
      </c>
      <c r="M216" s="5">
        <v>0</v>
      </c>
    </row>
    <row r="217" spans="3:13" ht="15.5" x14ac:dyDescent="0.35">
      <c r="C217" t="s">
        <v>26</v>
      </c>
      <c r="I217" s="5">
        <v>26000000000</v>
      </c>
      <c r="J217" s="5">
        <v>27000000000</v>
      </c>
      <c r="K217" s="5">
        <v>22000000000</v>
      </c>
      <c r="L217" s="5">
        <v>19000000000</v>
      </c>
      <c r="M217" s="5">
        <v>1000000000</v>
      </c>
    </row>
    <row r="218" spans="3:13" ht="15.5" x14ac:dyDescent="0.35">
      <c r="C218" t="s">
        <v>23</v>
      </c>
      <c r="I218" s="5">
        <v>-15000000000</v>
      </c>
      <c r="J218" s="5">
        <v>-16000000000</v>
      </c>
      <c r="K218" s="5">
        <v>18000000000</v>
      </c>
      <c r="L218" s="5">
        <v>19000000000</v>
      </c>
      <c r="M218" s="5">
        <v>-11000000000</v>
      </c>
    </row>
    <row r="219" spans="3:13" ht="15.5" x14ac:dyDescent="0.35">
      <c r="C219" t="s">
        <v>198</v>
      </c>
      <c r="I219" s="5">
        <v>110000000000</v>
      </c>
      <c r="J219" s="5">
        <v>106000000000</v>
      </c>
      <c r="K219" s="5">
        <v>21000000000</v>
      </c>
      <c r="L219" s="5">
        <v>-1000000000</v>
      </c>
      <c r="M219" s="5">
        <v>-25000000000</v>
      </c>
    </row>
    <row r="220" spans="3:13" ht="15.5" x14ac:dyDescent="0.35">
      <c r="C220" t="s">
        <v>199</v>
      </c>
      <c r="I220" s="5">
        <v>23000000000</v>
      </c>
      <c r="J220" s="5">
        <v>-14000000000</v>
      </c>
      <c r="K220" s="5">
        <v>-15000000000</v>
      </c>
      <c r="L220" s="5">
        <v>-15000000000</v>
      </c>
      <c r="M220" s="5">
        <v>-21000000000</v>
      </c>
    </row>
    <row r="221" spans="3:13" ht="15.5" x14ac:dyDescent="0.35">
      <c r="C221" t="s">
        <v>200</v>
      </c>
      <c r="I221" s="5">
        <v>-14000000000</v>
      </c>
      <c r="J221" s="5">
        <v>-7000000000</v>
      </c>
      <c r="K221" s="5">
        <v>-19000000000</v>
      </c>
      <c r="L221" s="5">
        <v>-3000000000</v>
      </c>
      <c r="M221" s="5">
        <v>-12000000000</v>
      </c>
    </row>
    <row r="222" spans="3:13" ht="15.5" x14ac:dyDescent="0.35">
      <c r="C222" t="s">
        <v>15</v>
      </c>
      <c r="I222" s="5">
        <v>9000000000</v>
      </c>
      <c r="J222" s="5">
        <v>-20000000000</v>
      </c>
      <c r="K222" s="5">
        <v>-34000000000</v>
      </c>
      <c r="L222" s="5">
        <v>-18000000000</v>
      </c>
      <c r="M222" s="5">
        <v>-32000000000</v>
      </c>
    </row>
    <row r="223" spans="3:13" ht="15.5" x14ac:dyDescent="0.35">
      <c r="C223" t="s">
        <v>17</v>
      </c>
      <c r="I223" s="6">
        <v>2.2000000000000002</v>
      </c>
      <c r="J223" s="6">
        <v>-5.19</v>
      </c>
      <c r="K223" s="6">
        <v>-8.67</v>
      </c>
      <c r="L223" s="6">
        <v>-4473302.67</v>
      </c>
      <c r="M223" s="6">
        <v>-32340827.16</v>
      </c>
    </row>
  </sheetData>
  <pageMargins left="0.7" right="0.7" top="0.75" bottom="0.75" header="0.3" footer="0.3"/>
  <ignoredErrors>
    <ignoredError sqref="A1:M22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324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325</v>
      </c>
      <c r="D2" s="2" vm="16">
        <f ca="1">IFERROR(_xlfn.STOCKHISTORY("XIDX:" &amp; $C$1, D3, , 0, 0, 1), "Libur")</f>
        <v>151</v>
      </c>
      <c r="E2" s="2" vm="17">
        <f ca="1">IFERROR(_xlfn.STOCKHISTORY("XIDX:" &amp; $C$1, E3, , 0, 0, 1), "Libur")</f>
        <v>130</v>
      </c>
      <c r="H2" s="2" vm="17">
        <f ca="1">IFERROR(INDEX(D2:G2,COUNT(D2:G2)),"")</f>
        <v>130</v>
      </c>
      <c r="I2" s="2" vm="18">
        <f ca="1">IFERROR(_xlfn.STOCKHISTORY("XIDX:" &amp; $C$1, I1, , 0, 0, 1), "Libur")</f>
        <v>232</v>
      </c>
      <c r="J2" s="2" vm="19">
        <f ca="1">IFERROR(_xlfn.STOCKHISTORY("XIDX:" &amp; $C$1, J1, , 0, 0, 1), "Libur")</f>
        <v>188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294084014596</v>
      </c>
      <c r="E4" s="2">
        <f>IFERROR(INDEX(E51:E500,MATCH($C$4,$C$51:$C$500,0)),"")</f>
        <v>285577084060</v>
      </c>
      <c r="H4" s="2">
        <f>IFERROR(SUM(D4:G4)*(4/MAX(1,COUNT(D4:G4))),"")</f>
        <v>1159322197312</v>
      </c>
      <c r="I4" s="2">
        <f>IFERROR(INDEX(I51:I500,MATCH($C$4,$C$51:$C$500,0)),"")</f>
        <v>858273101066</v>
      </c>
      <c r="J4" s="2">
        <f>IFERROR(INDEX(J51:J500,MATCH($C$4,$C$51:$C$500,0)),"")</f>
        <v>630557768732</v>
      </c>
      <c r="K4" s="2">
        <f>IFERROR(INDEX(K51:K500,MATCH($C$4,$C$51:$C$500,0)),"")</f>
        <v>609569861985</v>
      </c>
      <c r="L4" s="2">
        <f>IFERROR(INDEX(L51:L500,MATCH($C$4,$C$51:$C$500,0)),"")</f>
        <v>430648725778</v>
      </c>
      <c r="M4" s="2">
        <f>IFERROR(INDEX(M51:M500,MATCH($C$4,$C$51:$C$500,0)),"")</f>
        <v>373487766167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15608410622</v>
      </c>
      <c r="E5" s="2">
        <f>IFERROR(INDEX(E51:E500,MATCH($C$5,$C$51:$C$500,0)),"")</f>
        <v>10650642401</v>
      </c>
      <c r="H5" s="2">
        <f>IFERROR(SUM(D5:G5)*(4/MAX(1,COUNT(D5:G5))),"")</f>
        <v>52518106046</v>
      </c>
      <c r="I5" s="2">
        <f>IFERROR(INDEX(I51:I500,MATCH($C$5,$C$51:$C$500,0)),"")</f>
        <v>35482033234</v>
      </c>
      <c r="J5" s="2">
        <f>IFERROR(INDEX(J51:J500,MATCH($C$5,$C$51:$C$500,0)),"")</f>
        <v>22821992439</v>
      </c>
      <c r="K5" s="2">
        <f>IFERROR(INDEX(K51:K500,MATCH($C$5,$C$51:$C$500,0)),"")</f>
        <v>24265227123</v>
      </c>
      <c r="L5" s="2">
        <f>IFERROR(INDEX(L51:L500,MATCH($C$5,$C$51:$C$500,0)),"")</f>
        <v>18456257760</v>
      </c>
      <c r="M5" s="2">
        <f>IFERROR(INDEX(M51:M500,MATCH($C$5,$C$51:$C$500,0)),"")</f>
        <v>15018471233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218069319193</v>
      </c>
      <c r="E6" s="2">
        <f>IFERROR(INDEX(E51:E500,MATCH($C$6,$C$51:$C$500,0)),"")</f>
        <v>208229917479</v>
      </c>
      <c r="H6" s="2">
        <f>IFERROR(INDEX(D6:G6,COUNT(D6:G6)),"")</f>
        <v>208229917479</v>
      </c>
      <c r="I6" s="2">
        <f>IFERROR(INDEX(I51:I500,MATCH($C$6,$C$51:$C$500,0)),"")</f>
        <v>197817301038</v>
      </c>
      <c r="J6" s="2">
        <f>IFERROR(INDEX(J51:J500,MATCH($C$6,$C$51:$C$500,0)),"")</f>
        <v>168449794460</v>
      </c>
      <c r="K6" s="2">
        <f>IFERROR(INDEX(K51:K500,MATCH($C$6,$C$51:$C$500,0)),"")</f>
        <v>90564682194</v>
      </c>
      <c r="L6" s="2">
        <f>IFERROR(INDEX(L51:L500,MATCH($C$6,$C$51:$C$500,0)),"")</f>
        <v>61614119029</v>
      </c>
      <c r="M6" s="2">
        <f>IFERROR(INDEX(M51:M500,MATCH($C$6,$C$51:$C$500,0)),"")</f>
        <v>25587223303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1.73</v>
      </c>
      <c r="E7" s="3">
        <f>IFERROR(INDEX(E51:E500,MATCH($C$7,$C$51:$C$500,0))/1000000000,"")</f>
        <v>1.73</v>
      </c>
      <c r="H7" s="3">
        <f>IFERROR(INDEX(D7:G7,COUNT(D7:G7)),"")</f>
        <v>1.73</v>
      </c>
      <c r="I7" s="3">
        <f>IFERROR(INDEX(I51:I500,MATCH($C$7,$C$51:$C$500,0))/1000000000,"")</f>
        <v>1.73</v>
      </c>
      <c r="J7" s="3">
        <f>IFERROR(INDEX(J51:J500,MATCH($C$7,$C$51:$C$500,0))/1000000000,"")</f>
        <v>1.73</v>
      </c>
      <c r="K7" s="3">
        <f>IFERROR(INDEX(K51:K500,MATCH($C$7,$C$51:$C$500,0))/1000000000,"")</f>
        <v>1.27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24000000000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>IFERROR(INDEX(I51:I500,MATCH($C$8,$C$51:$C$500,0)),"")</f>
        <v>22000000000</v>
      </c>
      <c r="J8" s="2">
        <f>IFERROR(INDEX(J51:J500,MATCH($C$8,$C$51:$C$500,0)),"")</f>
        <v>2000000000</v>
      </c>
      <c r="K8" s="2">
        <f>IFERROR(INDEX(K51:K500,MATCH($C$8,$C$51:$C$500,0)),"")</f>
        <v>-7000000000</v>
      </c>
      <c r="L8" s="2">
        <f>IFERROR(INDEX(L51:L500,MATCH($C$8,$C$51:$C$500,0)),"")</f>
        <v>22000000000</v>
      </c>
      <c r="M8" s="2">
        <f>IFERROR(INDEX(M51:M500,MATCH($C$8,$C$51:$C$500,0)),"")</f>
        <v>-3000000000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13.84</v>
      </c>
      <c r="E9" s="3">
        <f>IFERROR(INDEX(E51:E500,MATCH("Free cash flow per share (Quarter)",$C$51:$C$500,0)),"")</f>
        <v>-0.42</v>
      </c>
      <c r="H9" s="3">
        <f>IFERROR(INDEX(D9:G9,COUNT(D9:G9)),"")</f>
        <v>-0.42</v>
      </c>
      <c r="I9" s="3">
        <f>IFERROR(INDEX(I51:I500,MATCH($C$9,$C$51:$C$500,0)),"")</f>
        <v>12.79</v>
      </c>
      <c r="J9" s="3">
        <f>IFERROR(INDEX(J51:J500,MATCH($C$9,$C$51:$C$500,0)),"")</f>
        <v>1.42</v>
      </c>
      <c r="K9" s="3">
        <f>IFERROR(INDEX(K51:K500,MATCH($C$9,$C$51:$C$500,0)),"")</f>
        <v>-5.66</v>
      </c>
      <c r="L9" s="3">
        <f>IFERROR(INDEX(L51:L500,MATCH($C$9,$C$51:$C$500,0)),"")</f>
        <v>17119656.41</v>
      </c>
      <c r="M9" s="3">
        <f>IFERROR(INDEX(M51:M500,MATCH($C$9,$C$51:$C$500,0)),"")</f>
        <v>-2106002.2000000002</v>
      </c>
    </row>
    <row r="10" spans="1:13" ht="15.5" x14ac:dyDescent="0.35">
      <c r="C10" t="s">
        <v>18</v>
      </c>
      <c r="D10" s="3">
        <f ca="1">IFERROR(IF(D9=0,"",D2/D9),"")</f>
        <v>10.910404624277456</v>
      </c>
      <c r="E10" s="3">
        <f ca="1">IFERROR(IF(E9=0,"",E2/E9),"")</f>
        <v>-309.52380952380952</v>
      </c>
      <c r="I10" s="3">
        <f ca="1">IFERROR(IF(I9=0,"",I2/I9),"")</f>
        <v>18.139171227521501</v>
      </c>
      <c r="J10" s="3">
        <f ca="1">IFERROR(IF(J9=0,"",J2/J9),"")</f>
        <v>132.3943661971831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87023566182</v>
      </c>
      <c r="E11" s="2">
        <f>IFERROR(INDEX(E51:E500,MATCH($C$11,$C$51:$C$500,0)),"")</f>
        <v>34250800776</v>
      </c>
      <c r="H11" s="2">
        <f>IFERROR(INDEX(D11:G11,COUNT(D11:G11)),"")</f>
        <v>34250800776</v>
      </c>
      <c r="I11" s="2">
        <f>IFERROR(INDEX(I51:I500,MATCH($C$11,$C$51:$C$500,0)),"")</f>
        <v>55147505488</v>
      </c>
      <c r="J11" s="2">
        <f>IFERROR(INDEX(J51:J500,MATCH($C$11,$C$51:$C$500,0)),"")</f>
        <v>39848297157</v>
      </c>
      <c r="K11" s="2">
        <f>IFERROR(INDEX(K51:K500,MATCH($C$11,$C$51:$C$500,0)),"")</f>
        <v>8457449172</v>
      </c>
      <c r="L11" s="2">
        <f>IFERROR(INDEX(L51:L500,MATCH($C$11,$C$51:$C$500,0)),"")</f>
        <v>25729338705</v>
      </c>
      <c r="M11" s="2">
        <f>IFERROR(INDEX(M51:M500,MATCH($C$11,$C$51:$C$500,0)),"")</f>
        <v>4820194067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-87000000000</v>
      </c>
      <c r="E12" s="2">
        <f>IFERROR(INDEX(E51:E500,MATCH("Net Debt (Quarter)",$C$51:$C$500,0)),"")</f>
        <v>-34000000000</v>
      </c>
      <c r="H12" s="2">
        <f>IFERROR(INDEX(D12:G12,COUNT(D12:G12)),"")</f>
        <v>-34000000000</v>
      </c>
      <c r="I12" s="2">
        <f>IFERROR(INDEX(I51:I500,MATCH($C$12,$C$51:$C$500,0)),"")</f>
        <v>-55000000000</v>
      </c>
      <c r="J12" s="2">
        <f>IFERROR(INDEX(J51:J500,MATCH($C$12,$C$51:$C$500,0)),"")</f>
        <v>-39000000000</v>
      </c>
      <c r="K12" s="2">
        <f>IFERROR(INDEX(K51:K500,MATCH($C$12,$C$51:$C$500,0)),"")</f>
        <v>-4000000000</v>
      </c>
      <c r="L12" s="2">
        <f>IFERROR(INDEX(L51:L500,MATCH($C$12,$C$51:$C$500,0)),"")</f>
        <v>-14000000000</v>
      </c>
      <c r="M12" s="2">
        <f>IFERROR(INDEX(M51:M500,MATCH($C$12,$C$51:$C$500,0)),"")</f>
        <v>3000000000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1000000000</v>
      </c>
      <c r="K13" s="2">
        <f>IFERROR(INDEX(K51:K500,MATCH($C$13,$C$51:$C$500,0)),"")</f>
        <v>4000000000</v>
      </c>
      <c r="L13" s="2">
        <f>IFERROR(INDEX(L51:L500,MATCH($C$13,$C$51:$C$500,0)),"")</f>
        <v>12000000000</v>
      </c>
      <c r="M13" s="2">
        <f>IFERROR(INDEX(M51:M500,MATCH($C$13,$C$51:$C$500,0)),"")</f>
        <v>7000000000</v>
      </c>
    </row>
    <row r="14" spans="1:13" ht="15.5" x14ac:dyDescent="0.35">
      <c r="C14" t="s">
        <v>27</v>
      </c>
      <c r="D14" s="2">
        <f>IFERROR(INDEX(D51:D500,MATCH($C$14,$C$51:$C$500,0)),"")</f>
        <v>-507443235</v>
      </c>
      <c r="E14" s="2">
        <f>IFERROR(INDEX(E51:E500,MATCH($C$14,$C$51:$C$500,0)),"")</f>
        <v>-368133806</v>
      </c>
      <c r="H14" s="2">
        <f>IFERROR(SUM(D14:G14)*(4/MAX(1,COUNT(D14:G14))),"")</f>
        <v>-1751154082</v>
      </c>
      <c r="I14" s="2">
        <f>IFERROR(INDEX(I51:I500,MATCH($C$14,$C$51:$C$500,0)),"")</f>
        <v>-1901971501</v>
      </c>
      <c r="J14" s="2">
        <f>IFERROR(INDEX(J51:J500,MATCH($C$14,$C$51:$C$500,0)),"")</f>
        <v>-1293306333</v>
      </c>
      <c r="K14" s="2">
        <f>IFERROR(INDEX(K51:K500,MATCH($C$14,$C$51:$C$500,0)),"")</f>
        <v>-1064460426</v>
      </c>
      <c r="L14" s="2">
        <f>IFERROR(INDEX(L51:L500,MATCH($C$14,$C$51:$C$500,0)),"")</f>
        <v>-646957605</v>
      </c>
      <c r="M14" s="2">
        <f>IFERROR(INDEX(M51:M500,MATCH($C$14,$C$51:$C$500,0)),"")</f>
        <v>-658577873</v>
      </c>
    </row>
    <row r="15" spans="1:13" ht="15.5" x14ac:dyDescent="0.35">
      <c r="C15" t="s">
        <v>28</v>
      </c>
      <c r="D15" s="2">
        <f>IFERROR(INDEX(D51:D500,MATCH($C$15,$C$51:$C$500,0)),"")</f>
        <v>-5293564313</v>
      </c>
      <c r="E15" s="2">
        <f>IFERROR(INDEX(E51:E500,MATCH($C$15,$C$51:$C$500,0)),"")</f>
        <v>-2425542214</v>
      </c>
      <c r="H15" s="2">
        <f>IFERROR(SUM(D15:G15)*(4/MAX(1,COUNT(D15:G15))),"")</f>
        <v>-15438213054</v>
      </c>
      <c r="I15" s="2">
        <f>IFERROR(INDEX(I51:I500,MATCH($C$15,$C$51:$C$500,0)),"")</f>
        <v>-8077305035</v>
      </c>
      <c r="J15" s="2">
        <f>IFERROR(INDEX(J51:J500,MATCH($C$15,$C$51:$C$500,0)),"")</f>
        <v>-3638190108</v>
      </c>
      <c r="K15" s="2">
        <f>IFERROR(INDEX(K51:K500,MATCH($C$15,$C$51:$C$500,0)),"")</f>
        <v>-4152491927</v>
      </c>
      <c r="L15" s="2">
        <f>IFERROR(INDEX(L51:L500,MATCH($C$15,$C$51:$C$500,0)),"")</f>
        <v>-3974084048</v>
      </c>
      <c r="M15" s="2">
        <f>IFERROR(INDEX(M51:M500,MATCH($C$15,$C$51:$C$500,0)),"")</f>
        <v>-3110893806</v>
      </c>
    </row>
    <row r="16" spans="1:13" ht="15.5" x14ac:dyDescent="0.35">
      <c r="C16" t="s">
        <v>29</v>
      </c>
      <c r="D16" s="2">
        <f>IFERROR(INDEX(D51:D500,MATCH($C$16,$C$51:$C$500,0)),"")</f>
        <v>20255491191</v>
      </c>
      <c r="E16" s="2">
        <f>IFERROR(INDEX(E51:E500,MATCH($C$16,$C$51:$C$500,0)),"")</f>
        <v>12785683819</v>
      </c>
      <c r="H16" s="2">
        <f>IFERROR(SUM(D16:G16)*(4/MAX(1,COUNT(D16:G16))),"")</f>
        <v>66082350020</v>
      </c>
      <c r="I16" s="2">
        <f>IFERROR(INDEX(I51:I500,MATCH($C$16,$C$51:$C$500,0)),"")</f>
        <v>42651192619</v>
      </c>
      <c r="J16" s="2">
        <f>IFERROR(INDEX(J51:J500,MATCH($C$16,$C$51:$C$500,0)),"")</f>
        <v>25060821347</v>
      </c>
      <c r="K16" s="2">
        <f>IFERROR(INDEX(K51:K500,MATCH($C$16,$C$51:$C$500,0)),"")</f>
        <v>28026522103</v>
      </c>
      <c r="L16" s="2">
        <f>IFERROR(INDEX(L51:L500,MATCH($C$16,$C$51:$C$500,0)),"")</f>
        <v>21923433068</v>
      </c>
      <c r="M16" s="2">
        <f>IFERROR(INDEX(M51:M500,MATCH($C$16,$C$51:$C$500,0)),"")</f>
        <v>18558460979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261230000000</v>
      </c>
      <c r="E20" s="2">
        <f ca="1">IFERROR(E21*E2,"")</f>
        <v>224900000000</v>
      </c>
      <c r="H20" s="2">
        <f t="shared" ref="H20:M20" ca="1" si="0">IFERROR(H21*H2,"")</f>
        <v>224900000000</v>
      </c>
      <c r="I20" s="2">
        <f t="shared" ca="1" si="0"/>
        <v>401360000000</v>
      </c>
      <c r="J20" s="2">
        <f t="shared" ca="1" si="0"/>
        <v>325240000000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1730000000</v>
      </c>
      <c r="E21" s="2">
        <f>IFERROR(INDEX(E51:E500,MATCH($C$7,$C$51:$C$500,0)),"")</f>
        <v>1730000000</v>
      </c>
      <c r="H21" s="2">
        <f>IFERROR(INDEX(D21:G21,COUNT(D21:G21)),"")</f>
        <v>1730000000</v>
      </c>
      <c r="I21" s="2">
        <f>IFERROR(INDEX(I51:I500,MATCH($C$7,$C$51:$C$500,0)),"")</f>
        <v>1730000000</v>
      </c>
      <c r="J21" s="2">
        <f>IFERROR(INDEX(J51:J500,MATCH($C$7,$C$51:$C$500,0)),"")</f>
        <v>1730000000</v>
      </c>
      <c r="K21" s="2">
        <f>IFERROR(INDEX(K51:K500,MATCH($C$7,$C$51:$C$500,0)),"")</f>
        <v>1270000000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7.1575454446143052</v>
      </c>
      <c r="E23" s="3">
        <f>IFERROR(E5/E6*100,"")</f>
        <v>5.1148473427571322</v>
      </c>
      <c r="H23" s="3">
        <f t="shared" ref="H23:M23" si="1">IFERROR(H5/H6*100,"")</f>
        <v>25.221210612685592</v>
      </c>
      <c r="I23" s="3">
        <f t="shared" si="1"/>
        <v>17.936769457381295</v>
      </c>
      <c r="J23" s="3">
        <f t="shared" si="1"/>
        <v>13.548245940079967</v>
      </c>
      <c r="K23" s="3">
        <f t="shared" si="1"/>
        <v>26.793255974797198</v>
      </c>
      <c r="L23" s="3">
        <f t="shared" si="1"/>
        <v>29.954591659929715</v>
      </c>
      <c r="M23" s="3">
        <f t="shared" si="1"/>
        <v>58.695197423939092</v>
      </c>
    </row>
    <row r="24" spans="1:13" ht="15.5" x14ac:dyDescent="0.35">
      <c r="C24" t="s">
        <v>43</v>
      </c>
      <c r="D24" s="4">
        <f>IFERROR(_xlfn.RRI(5,I23,D23),"")</f>
        <v>-0.16784547785639914</v>
      </c>
      <c r="E24" s="4">
        <f>IFERROR(_xlfn.RRI(5,J23,E23),"")</f>
        <v>-0.17701878765081669</v>
      </c>
      <c r="H24" s="4">
        <f t="shared" ref="H24:M24" si="2">IFERROR(_xlfn.RRI(5,M23,H23),"")</f>
        <v>-0.15543579237537064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20.260000000000002</v>
      </c>
      <c r="J25" s="3">
        <f>IFERROR(INDEX(J51:J500,MATCH($C$25,$C$51:$C$500,0)),"")</f>
        <v>13.13</v>
      </c>
      <c r="K25" s="3">
        <f>IFERROR(INDEX(K51:K500,MATCH($C$25,$C$51:$C$500,0)),"")</f>
        <v>19.02</v>
      </c>
      <c r="L25" s="3">
        <f>IFERROR(INDEX(L51:L500,MATCH($C$25,$C$51:$C$500,0)),"")</f>
        <v>13807191.550000001</v>
      </c>
      <c r="M25" s="3">
        <f>IFERROR(INDEX(M51:M500,MATCH($C$25,$C$51:$C$500,0)),"")</f>
        <v>11882743.98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169.99075988208094</v>
      </c>
      <c r="E27" s="3">
        <f>IFERROR(E4/E21,"")</f>
        <v>165.07345899421966</v>
      </c>
      <c r="H27" s="3">
        <f t="shared" ref="H27:M27" si="4">IFERROR(H4/H21,"")</f>
        <v>670.12843775260114</v>
      </c>
      <c r="I27" s="3">
        <f t="shared" si="4"/>
        <v>496.11161911329481</v>
      </c>
      <c r="J27" s="3">
        <f t="shared" si="4"/>
        <v>364.48425938265893</v>
      </c>
      <c r="K27" s="3">
        <f t="shared" si="4"/>
        <v>479.97626927952757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-0.19282224746382881</v>
      </c>
      <c r="E28" s="4">
        <f>IFERROR(_xlfn.RRI(5,J27,E27),"")</f>
        <v>-0.14650752814257773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0.54303122619954303</v>
      </c>
      <c r="J29" s="4">
        <f t="shared" si="6"/>
        <v>-0.30967402733964244</v>
      </c>
      <c r="K29" s="4">
        <f t="shared" si="6"/>
        <v>-0.9999986224570051</v>
      </c>
      <c r="L29" s="4">
        <f t="shared" si="6"/>
        <v>0.16195312911218679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0.35076142532264881</v>
      </c>
      <c r="I30" s="4">
        <f t="shared" si="7"/>
        <v>0.36113318021902568</v>
      </c>
      <c r="J30" s="4">
        <f t="shared" si="7"/>
        <v>-0.24062024997658507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126.02</v>
      </c>
      <c r="E32" s="3">
        <f>IFERROR(INDEX(E51:E500,MATCH($A$32,$C$51:$C$500,0)),"")</f>
        <v>119.97</v>
      </c>
      <c r="H32" s="3">
        <f>IFERROR(INDEX(D32:G32,COUNT(D32:G32)),"")</f>
        <v>119.97</v>
      </c>
      <c r="I32" s="3">
        <f>IFERROR(INDEX(I51:I500,MATCH($C$32,$C$51:$C$500,0)),"")</f>
        <v>113.79</v>
      </c>
      <c r="J32" s="3">
        <f>IFERROR(INDEX(J51:J500,MATCH($C$32,$C$51:$C$500,0)),"")</f>
        <v>96.97</v>
      </c>
      <c r="K32" s="3">
        <f>IFERROR(INDEX(K51:K500,MATCH($C$32,$C$51:$C$500,0)),"")</f>
        <v>69.150000000000006</v>
      </c>
      <c r="L32" s="3">
        <f>IFERROR(INDEX(L51:L500,MATCH($C$32,$C$51:$C$500,0)),"")</f>
        <v>47395476.18</v>
      </c>
      <c r="M32" s="3">
        <f>IFERROR(INDEX(M51:M500,MATCH($C$32,$C$51:$C$500,0)),"")</f>
        <v>19682479.460000001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1.03</v>
      </c>
      <c r="E33" s="3">
        <f>IFERROR(INDEX(E51:E500,MATCH($A$33,$C$51:$C$500,0)),"")</f>
        <v>1.27</v>
      </c>
      <c r="H33" s="3">
        <f>IFERROR(INDEX(D33:G33,COUNT(D33:G33)),"")</f>
        <v>1.27</v>
      </c>
      <c r="I33" s="3">
        <f>IFERROR(INDEX(I51:I500,MATCH($C$33,$C$51:$C$500,0)),"")</f>
        <v>2.04</v>
      </c>
      <c r="J33" s="3">
        <f>IFERROR(INDEX(J51:J500,MATCH($C$33,$C$51:$C$500,0)),"")</f>
        <v>1.94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14.41</v>
      </c>
      <c r="E34" s="3">
        <f>IFERROR(INDEX(E51:E500,MATCH($A$34,$C$51:$C$500,0)),"")</f>
        <v>24.76</v>
      </c>
      <c r="H34" s="3">
        <f>IFERROR(INDEX(D34:G34,COUNT(D34:G34)),"")</f>
        <v>24.76</v>
      </c>
      <c r="I34" s="3">
        <f>IFERROR(INDEX(I51:I500,MATCH($C$34,$C$51:$C$500,0)),"")</f>
        <v>11.45</v>
      </c>
      <c r="J34" s="3">
        <f>IFERROR(INDEX(J51:J500,MATCH($C$34,$C$51:$C$500,0)),"")</f>
        <v>14.32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0.76</v>
      </c>
      <c r="E35" s="3">
        <f>IFERROR(INDEX(E51:E500,MATCH($A$35,$C$51:$C$500,0)),"")</f>
        <v>0.92</v>
      </c>
      <c r="H35" s="3">
        <f>IFERROR(INDEX(D35:G35,COUNT(D35:G35)),"")</f>
        <v>0.92</v>
      </c>
      <c r="I35" s="3">
        <f>IFERROR(INDEX(I51:I500,MATCH($C$35,$C$51:$C$500,0)),"")</f>
        <v>0.47</v>
      </c>
      <c r="J35" s="3">
        <f>IFERROR(INDEX(J51:J500,MATCH($C$35,$C$51:$C$500,0)),"")</f>
        <v>0.51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H50" t="s">
        <v>326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294084014596</v>
      </c>
      <c r="E51" s="5">
        <v>285577084060</v>
      </c>
      <c r="F51" s="5">
        <v>234363894218</v>
      </c>
      <c r="G51" s="5">
        <v>239775986839</v>
      </c>
      <c r="I51" s="5">
        <v>858273101066</v>
      </c>
      <c r="J51" s="5">
        <v>630557768732</v>
      </c>
      <c r="K51" s="5">
        <v>609569861985</v>
      </c>
      <c r="L51" s="5">
        <v>430648725778</v>
      </c>
      <c r="M51" s="5">
        <v>373487766167</v>
      </c>
    </row>
    <row r="52" spans="2:13" ht="15.5" x14ac:dyDescent="0.35">
      <c r="C52" t="s">
        <v>72</v>
      </c>
      <c r="D52" s="5">
        <v>-276918393326</v>
      </c>
      <c r="E52" s="5">
        <v>-274793648641</v>
      </c>
      <c r="F52" s="5">
        <v>-220554646299</v>
      </c>
      <c r="G52" s="5">
        <v>-226633732387</v>
      </c>
      <c r="I52" s="5">
        <v>-810190387879</v>
      </c>
      <c r="J52" s="5">
        <v>-595309040812</v>
      </c>
      <c r="K52" s="5">
        <v>-568935150285</v>
      </c>
      <c r="L52" s="5">
        <v>-396309018276</v>
      </c>
      <c r="M52" s="5">
        <v>-345027251849</v>
      </c>
    </row>
    <row r="53" spans="2:13" ht="15.5" x14ac:dyDescent="0.35">
      <c r="C53" t="s">
        <v>73</v>
      </c>
      <c r="D53" s="5">
        <v>17165621270</v>
      </c>
      <c r="E53" s="5">
        <v>10783435419</v>
      </c>
      <c r="F53" s="5">
        <v>13809247919</v>
      </c>
      <c r="G53" s="5">
        <v>13142254452</v>
      </c>
      <c r="I53" s="5">
        <v>48082713187</v>
      </c>
      <c r="J53" s="5">
        <v>35248727920</v>
      </c>
      <c r="K53" s="5">
        <v>40634711700</v>
      </c>
      <c r="L53" s="5">
        <v>34339707502</v>
      </c>
      <c r="M53" s="5">
        <v>28460514318</v>
      </c>
    </row>
    <row r="54" spans="2:13" ht="15.5" x14ac:dyDescent="0.35">
      <c r="C54" t="s">
        <v>74</v>
      </c>
      <c r="D54" s="5">
        <v>3056746975</v>
      </c>
      <c r="E54" s="5">
        <v>1745944294</v>
      </c>
      <c r="F54" s="5">
        <v>-3209031302</v>
      </c>
      <c r="G54" s="5">
        <v>5097149512</v>
      </c>
      <c r="I54" s="5">
        <v>-5650796434</v>
      </c>
      <c r="J54" s="5">
        <v>-9985759247</v>
      </c>
      <c r="K54" s="5">
        <v>-11598386564</v>
      </c>
      <c r="L54" s="5">
        <v>-11804098915</v>
      </c>
      <c r="M54" s="5">
        <v>-9273763584</v>
      </c>
    </row>
    <row r="55" spans="2:13" ht="15.5" x14ac:dyDescent="0.35">
      <c r="C55" t="s">
        <v>76</v>
      </c>
      <c r="D55" s="5">
        <v>-10072226998</v>
      </c>
      <c r="E55" s="5">
        <v>-10579568042</v>
      </c>
      <c r="F55" s="5">
        <v>-10697196978</v>
      </c>
      <c r="G55" s="5">
        <v>-11439963190</v>
      </c>
      <c r="I55" s="5">
        <v>-44552806752</v>
      </c>
      <c r="J55" s="5">
        <v>-38554549107</v>
      </c>
      <c r="K55" s="5">
        <v>-31285340751</v>
      </c>
      <c r="L55" s="5">
        <v>-23780551197</v>
      </c>
      <c r="M55" s="5">
        <v>-18772689597</v>
      </c>
    </row>
    <row r="56" spans="2:13" ht="15.5" x14ac:dyDescent="0.35">
      <c r="C56" t="s">
        <v>79</v>
      </c>
      <c r="D56" s="5">
        <v>-594008908</v>
      </c>
      <c r="E56" s="5">
        <v>-238025960</v>
      </c>
      <c r="F56" s="5">
        <v>-2618090023</v>
      </c>
      <c r="G56" s="5">
        <v>2122438833</v>
      </c>
      <c r="I56" s="5">
        <v>-380776656</v>
      </c>
      <c r="J56" s="5">
        <v>-1234399374</v>
      </c>
      <c r="K56" s="5">
        <v>-507750958</v>
      </c>
    </row>
    <row r="57" spans="2:13" ht="15.5" x14ac:dyDescent="0.35">
      <c r="C57" t="s">
        <v>77</v>
      </c>
      <c r="D57" s="5">
        <v>20222368245</v>
      </c>
      <c r="E57" s="5">
        <v>12529379713</v>
      </c>
      <c r="F57" s="5">
        <v>10600216617</v>
      </c>
      <c r="G57" s="5">
        <v>18239403964</v>
      </c>
      <c r="I57" s="5">
        <v>42431916753</v>
      </c>
      <c r="J57" s="5">
        <v>25262968673</v>
      </c>
      <c r="K57" s="5">
        <v>29036325136</v>
      </c>
      <c r="L57" s="5">
        <v>22535608587</v>
      </c>
      <c r="M57" s="5">
        <v>19186750734</v>
      </c>
    </row>
    <row r="58" spans="2:13" ht="15.5" x14ac:dyDescent="0.35">
      <c r="C58" t="s">
        <v>78</v>
      </c>
      <c r="D58" s="5">
        <v>33122946</v>
      </c>
      <c r="E58" s="5">
        <v>256304106</v>
      </c>
      <c r="F58" s="5">
        <v>-403559520</v>
      </c>
      <c r="G58" s="5">
        <v>-234294600</v>
      </c>
      <c r="I58" s="5">
        <v>219275866</v>
      </c>
      <c r="J58" s="5">
        <v>-202147326</v>
      </c>
      <c r="K58" s="5">
        <v>-1009803033</v>
      </c>
      <c r="L58" s="5">
        <v>-612175519</v>
      </c>
      <c r="M58" s="5">
        <v>-628289755</v>
      </c>
    </row>
    <row r="59" spans="2:13" ht="15.5" x14ac:dyDescent="0.35">
      <c r="C59" t="s">
        <v>247</v>
      </c>
      <c r="D59" s="5">
        <v>540566181</v>
      </c>
      <c r="E59" s="5">
        <v>624437912</v>
      </c>
      <c r="F59" s="5">
        <v>497329316</v>
      </c>
      <c r="G59" s="5">
        <v>662623868</v>
      </c>
      <c r="I59" s="5">
        <v>2121247367</v>
      </c>
      <c r="J59" s="5">
        <v>1091159007</v>
      </c>
      <c r="K59" s="5">
        <v>54657393</v>
      </c>
      <c r="L59" s="5">
        <v>34782086</v>
      </c>
      <c r="M59" s="5">
        <v>30288118</v>
      </c>
    </row>
    <row r="60" spans="2:13" ht="15.5" x14ac:dyDescent="0.35">
      <c r="C60" t="s">
        <v>27</v>
      </c>
      <c r="D60" s="5">
        <v>-507443235</v>
      </c>
      <c r="E60" s="5">
        <v>-368133806</v>
      </c>
      <c r="F60" s="5">
        <v>-900888836</v>
      </c>
      <c r="G60" s="5">
        <v>-896918468</v>
      </c>
      <c r="I60" s="5">
        <v>-1901971501</v>
      </c>
      <c r="J60" s="5">
        <v>-1293306333</v>
      </c>
      <c r="K60" s="5">
        <v>-1064460426</v>
      </c>
      <c r="L60" s="5">
        <v>-646957605</v>
      </c>
      <c r="M60" s="5">
        <v>-658577873</v>
      </c>
    </row>
    <row r="61" spans="2:13" ht="15.5" x14ac:dyDescent="0.35">
      <c r="C61" t="s">
        <v>80</v>
      </c>
      <c r="D61" s="5">
        <v>33122946</v>
      </c>
      <c r="E61" s="5">
        <v>256304106</v>
      </c>
      <c r="F61" s="5">
        <v>-403559520</v>
      </c>
      <c r="G61" s="5">
        <v>-234294600</v>
      </c>
      <c r="I61" s="5">
        <v>219275866</v>
      </c>
      <c r="J61" s="5">
        <v>-202147326</v>
      </c>
      <c r="K61" s="5">
        <v>-1009803033</v>
      </c>
      <c r="L61" s="5">
        <v>-612175519</v>
      </c>
      <c r="M61" s="5">
        <v>-628289755</v>
      </c>
    </row>
    <row r="62" spans="2:13" ht="15.5" x14ac:dyDescent="0.35">
      <c r="C62" t="s">
        <v>29</v>
      </c>
      <c r="D62" s="5">
        <v>20255491191</v>
      </c>
      <c r="E62" s="5">
        <v>12785683819</v>
      </c>
      <c r="F62" s="5">
        <v>10196657097</v>
      </c>
      <c r="G62" s="5">
        <v>18005109364</v>
      </c>
      <c r="I62" s="5">
        <v>42651192619</v>
      </c>
      <c r="J62" s="5">
        <v>25060821347</v>
      </c>
      <c r="K62" s="5">
        <v>28026522103</v>
      </c>
      <c r="L62" s="5">
        <v>21923433068</v>
      </c>
      <c r="M62" s="5">
        <v>18558460979</v>
      </c>
    </row>
    <row r="63" spans="2:13" ht="15.5" x14ac:dyDescent="0.35">
      <c r="C63" t="s">
        <v>28</v>
      </c>
      <c r="D63" s="5">
        <v>-5293564313</v>
      </c>
      <c r="E63" s="5">
        <v>-2425542214</v>
      </c>
      <c r="F63" s="5">
        <v>-2182739474</v>
      </c>
      <c r="G63" s="5">
        <v>-3916115715</v>
      </c>
      <c r="I63" s="5">
        <v>-8077305035</v>
      </c>
      <c r="J63" s="5">
        <v>-3638190108</v>
      </c>
      <c r="K63" s="5">
        <v>-4152491927</v>
      </c>
      <c r="L63" s="5">
        <v>-3974084048</v>
      </c>
      <c r="M63" s="5">
        <v>-3110893806</v>
      </c>
    </row>
    <row r="64" spans="2:13" ht="15.5" x14ac:dyDescent="0.35">
      <c r="C64" t="s">
        <v>81</v>
      </c>
      <c r="G64" s="5">
        <v>-3560334580</v>
      </c>
      <c r="K64" s="5">
        <v>-4098621732</v>
      </c>
      <c r="L64" s="5">
        <v>-3553885720</v>
      </c>
      <c r="M64" s="5">
        <v>-3020462060</v>
      </c>
    </row>
    <row r="65" spans="2:13" ht="15.5" x14ac:dyDescent="0.35">
      <c r="C65" t="s">
        <v>82</v>
      </c>
      <c r="G65" s="5">
        <v>-355781135</v>
      </c>
      <c r="K65" s="5">
        <v>-53870195</v>
      </c>
      <c r="L65" s="5">
        <v>-420198328</v>
      </c>
      <c r="M65" s="5">
        <v>-90431746</v>
      </c>
    </row>
    <row r="66" spans="2:13" ht="15.5" x14ac:dyDescent="0.35">
      <c r="C66" t="s">
        <v>84</v>
      </c>
      <c r="D66" s="5">
        <v>-5293564313</v>
      </c>
      <c r="E66" s="5">
        <v>-2425542214</v>
      </c>
      <c r="F66" s="5">
        <v>-2182739474</v>
      </c>
      <c r="G66" s="5">
        <v>-3916115715</v>
      </c>
      <c r="I66" s="5">
        <v>-8077305035</v>
      </c>
      <c r="J66" s="5">
        <v>-3638190108</v>
      </c>
      <c r="K66" s="5">
        <v>-4152491927</v>
      </c>
      <c r="L66" s="5">
        <v>-3974084048</v>
      </c>
      <c r="M66" s="5">
        <v>-3110893806</v>
      </c>
    </row>
    <row r="67" spans="2:13" ht="15.5" x14ac:dyDescent="0.35">
      <c r="C67" t="s">
        <v>327</v>
      </c>
      <c r="D67" s="5">
        <v>14961926878</v>
      </c>
      <c r="E67" s="5">
        <v>10360141605</v>
      </c>
      <c r="F67" s="5">
        <v>8013917623</v>
      </c>
      <c r="G67" s="5">
        <v>14088993649</v>
      </c>
      <c r="I67" s="5">
        <v>34573887584</v>
      </c>
      <c r="J67" s="5">
        <v>21422631239</v>
      </c>
      <c r="K67" s="5">
        <v>23874030176</v>
      </c>
      <c r="L67" s="5">
        <v>17949349020</v>
      </c>
      <c r="M67" s="5">
        <v>15447567173</v>
      </c>
    </row>
    <row r="68" spans="2:13" ht="15.5" x14ac:dyDescent="0.35">
      <c r="C68" t="s">
        <v>86</v>
      </c>
      <c r="D68" s="5">
        <v>14961926878</v>
      </c>
      <c r="E68" s="5">
        <v>10360141605</v>
      </c>
      <c r="F68" s="5">
        <v>8013917623</v>
      </c>
      <c r="G68" s="5">
        <v>14088993649</v>
      </c>
      <c r="I68" s="5">
        <v>34573887584</v>
      </c>
      <c r="J68" s="5">
        <v>21422631239</v>
      </c>
      <c r="K68" s="5">
        <v>23738323265</v>
      </c>
      <c r="L68" s="5">
        <v>17949349020</v>
      </c>
      <c r="M68" s="5">
        <v>15447567173</v>
      </c>
    </row>
    <row r="69" spans="2:13" ht="15.5" x14ac:dyDescent="0.35">
      <c r="C69" t="s">
        <v>87</v>
      </c>
      <c r="D69" s="5">
        <v>52474836</v>
      </c>
      <c r="E69" s="5">
        <v>52474836</v>
      </c>
      <c r="F69" s="5">
        <v>403647623</v>
      </c>
      <c r="G69" s="5">
        <v>41240456</v>
      </c>
      <c r="I69" s="5">
        <v>527368994</v>
      </c>
      <c r="J69" s="5">
        <v>164961826</v>
      </c>
      <c r="K69" s="5">
        <v>19152900</v>
      </c>
      <c r="L69" s="5">
        <v>506908740</v>
      </c>
      <c r="M69" s="5">
        <v>-429095940</v>
      </c>
    </row>
    <row r="70" spans="2:13" ht="15.5" x14ac:dyDescent="0.35">
      <c r="C70" t="s">
        <v>89</v>
      </c>
      <c r="D70" s="5">
        <v>15014401714</v>
      </c>
      <c r="E70" s="5">
        <v>10412616441</v>
      </c>
      <c r="F70" s="5">
        <v>8417565246</v>
      </c>
      <c r="G70" s="5">
        <v>14130234105</v>
      </c>
      <c r="I70" s="5">
        <v>35101256578</v>
      </c>
      <c r="J70" s="5">
        <v>21587593065</v>
      </c>
      <c r="K70" s="5">
        <v>23757476165</v>
      </c>
      <c r="L70" s="5">
        <v>18456257760</v>
      </c>
      <c r="M70" s="5">
        <v>15018471233</v>
      </c>
    </row>
    <row r="71" spans="2:13" ht="15.5" x14ac:dyDescent="0.35">
      <c r="C71" t="s">
        <v>90</v>
      </c>
      <c r="D71" s="5">
        <v>14961926878</v>
      </c>
      <c r="E71" s="5">
        <v>10360141605</v>
      </c>
      <c r="F71" s="5">
        <v>8013917623</v>
      </c>
      <c r="G71" s="5">
        <v>14088993649</v>
      </c>
      <c r="I71" s="5">
        <v>34573887584</v>
      </c>
      <c r="J71" s="5">
        <v>21422631239</v>
      </c>
      <c r="K71" s="5">
        <v>23738323265</v>
      </c>
      <c r="L71" s="5">
        <v>17949349020</v>
      </c>
      <c r="M71" s="5">
        <v>15447567173</v>
      </c>
    </row>
    <row r="72" spans="2:13" ht="15.5" x14ac:dyDescent="0.35">
      <c r="C72" t="s">
        <v>8</v>
      </c>
      <c r="D72" s="5">
        <v>15608410622</v>
      </c>
      <c r="E72" s="5">
        <v>10650642401</v>
      </c>
      <c r="F72" s="5">
        <v>11035655269</v>
      </c>
      <c r="G72" s="5">
        <v>12007795272</v>
      </c>
      <c r="I72" s="5">
        <v>35482033234</v>
      </c>
      <c r="J72" s="5">
        <v>22821992439</v>
      </c>
      <c r="K72" s="5">
        <v>24265227123</v>
      </c>
      <c r="L72" s="5">
        <v>18456257760</v>
      </c>
      <c r="M72" s="5">
        <v>15018471233</v>
      </c>
    </row>
    <row r="73" spans="2:13" ht="15.5" x14ac:dyDescent="0.35">
      <c r="C73" t="s">
        <v>91</v>
      </c>
      <c r="D73" s="5">
        <v>14961926878</v>
      </c>
      <c r="E73" s="5">
        <v>10360141605</v>
      </c>
      <c r="F73" s="5">
        <v>8013917623</v>
      </c>
      <c r="G73" s="5">
        <v>14088993649</v>
      </c>
      <c r="I73" s="5">
        <v>34573887584</v>
      </c>
      <c r="J73" s="5">
        <v>21422631239</v>
      </c>
      <c r="K73" s="5">
        <v>23738323265</v>
      </c>
      <c r="L73" s="5">
        <v>17949349020</v>
      </c>
      <c r="M73" s="5">
        <v>15447567173</v>
      </c>
    </row>
    <row r="74" spans="2:13" ht="15.5" x14ac:dyDescent="0.35">
      <c r="C74" t="s">
        <v>92</v>
      </c>
      <c r="D74" s="5">
        <v>15014401714</v>
      </c>
      <c r="E74" s="5">
        <v>10412616441</v>
      </c>
      <c r="F74" s="5">
        <v>8417565246</v>
      </c>
      <c r="G74" s="5">
        <v>14130234105</v>
      </c>
      <c r="I74" s="5">
        <v>35101256578</v>
      </c>
      <c r="J74" s="5">
        <v>21587593065</v>
      </c>
      <c r="K74" s="5">
        <v>23757476165</v>
      </c>
      <c r="L74" s="5">
        <v>18456257760</v>
      </c>
      <c r="M74" s="5">
        <v>15018471233</v>
      </c>
    </row>
    <row r="75" spans="2:13" ht="15.5" x14ac:dyDescent="0.35">
      <c r="C75" t="s">
        <v>93</v>
      </c>
      <c r="D75" s="5">
        <v>15014401714</v>
      </c>
      <c r="E75" s="5">
        <v>10412616441</v>
      </c>
      <c r="F75" s="5">
        <v>8417565246</v>
      </c>
      <c r="G75" s="5">
        <v>14130234105</v>
      </c>
      <c r="I75" s="5">
        <v>35101256578</v>
      </c>
      <c r="J75" s="5">
        <v>21587593065</v>
      </c>
      <c r="K75" s="5">
        <v>23757476165</v>
      </c>
      <c r="L75" s="5">
        <v>18456257760</v>
      </c>
      <c r="M75" s="5">
        <v>15018471233</v>
      </c>
    </row>
    <row r="77" spans="2:13" ht="15.5" x14ac:dyDescent="0.35">
      <c r="B77" t="s">
        <v>94</v>
      </c>
      <c r="C77" t="s">
        <v>95</v>
      </c>
    </row>
    <row r="78" spans="2:13" ht="15.5" x14ac:dyDescent="0.35">
      <c r="C78" t="s">
        <v>96</v>
      </c>
    </row>
    <row r="79" spans="2:13" ht="15.5" x14ac:dyDescent="0.35">
      <c r="C79" t="s">
        <v>20</v>
      </c>
      <c r="D79" s="5">
        <v>87023566182</v>
      </c>
      <c r="E79" s="5">
        <v>34250800776</v>
      </c>
      <c r="F79" s="5">
        <v>55147505488</v>
      </c>
      <c r="G79" s="5">
        <v>63547754401</v>
      </c>
      <c r="I79" s="5">
        <v>55147505488</v>
      </c>
      <c r="J79" s="5">
        <v>39848297157</v>
      </c>
      <c r="K79" s="5">
        <v>8457449172</v>
      </c>
      <c r="L79" s="5">
        <v>25729338705</v>
      </c>
      <c r="M79" s="5">
        <v>4820194067</v>
      </c>
    </row>
    <row r="80" spans="2:13" ht="15.5" x14ac:dyDescent="0.35">
      <c r="C80" t="s">
        <v>97</v>
      </c>
      <c r="D80" s="5">
        <v>65177582820</v>
      </c>
      <c r="E80" s="5">
        <v>52222928740</v>
      </c>
      <c r="F80" s="5">
        <v>49484199309</v>
      </c>
      <c r="G80" s="5">
        <v>48324832731</v>
      </c>
      <c r="I80" s="5">
        <v>49484199309</v>
      </c>
      <c r="J80" s="5">
        <v>57631632768</v>
      </c>
      <c r="K80" s="5">
        <v>65073706257</v>
      </c>
      <c r="L80" s="5">
        <v>33407824342</v>
      </c>
      <c r="M80" s="5">
        <v>14605880461</v>
      </c>
    </row>
    <row r="81" spans="3:13" ht="15.5" x14ac:dyDescent="0.35">
      <c r="C81" t="s">
        <v>98</v>
      </c>
      <c r="D81" s="5">
        <v>12641756286</v>
      </c>
      <c r="E81" s="5">
        <v>5745973317</v>
      </c>
      <c r="F81" s="5">
        <v>6799637625</v>
      </c>
      <c r="G81" s="5">
        <v>10931045834</v>
      </c>
      <c r="I81" s="5">
        <v>6799637625</v>
      </c>
      <c r="J81" s="5">
        <v>9503095812</v>
      </c>
      <c r="K81" s="5">
        <v>2873540337</v>
      </c>
      <c r="L81" s="5">
        <v>4360643248</v>
      </c>
      <c r="M81" s="5">
        <v>4798849674</v>
      </c>
    </row>
    <row r="82" spans="3:13" ht="15.5" x14ac:dyDescent="0.35">
      <c r="C82" t="s">
        <v>99</v>
      </c>
      <c r="D82" s="5">
        <v>491735208</v>
      </c>
      <c r="E82" s="5">
        <v>537750588</v>
      </c>
      <c r="F82" s="5">
        <v>741356706</v>
      </c>
      <c r="G82" s="5">
        <v>545113156</v>
      </c>
      <c r="I82" s="5">
        <v>741356706</v>
      </c>
      <c r="J82" s="5">
        <v>384061501</v>
      </c>
      <c r="K82" s="5">
        <v>1467514105</v>
      </c>
      <c r="L82" s="5">
        <v>1209387193</v>
      </c>
      <c r="M82" s="5">
        <v>1492659046</v>
      </c>
    </row>
    <row r="83" spans="3:13" ht="15.5" x14ac:dyDescent="0.35">
      <c r="C83" t="s">
        <v>100</v>
      </c>
      <c r="D83" s="5">
        <v>65177582820</v>
      </c>
      <c r="E83" s="5">
        <v>52222928740</v>
      </c>
      <c r="F83" s="5">
        <v>49484199309</v>
      </c>
      <c r="G83" s="5">
        <v>48324832731</v>
      </c>
      <c r="I83" s="5">
        <v>49484199309</v>
      </c>
      <c r="J83" s="5">
        <v>57631632768</v>
      </c>
      <c r="K83" s="5">
        <v>65073706257</v>
      </c>
      <c r="L83" s="5">
        <v>33407824342</v>
      </c>
      <c r="M83" s="5">
        <v>14605880461</v>
      </c>
    </row>
    <row r="84" spans="3:13" ht="15.5" x14ac:dyDescent="0.35">
      <c r="C84" t="s">
        <v>101</v>
      </c>
      <c r="D84" s="5">
        <v>2493708776</v>
      </c>
      <c r="E84" s="5">
        <v>5200083585</v>
      </c>
      <c r="F84" s="5">
        <v>1194896336</v>
      </c>
      <c r="G84" s="5">
        <v>8720590834</v>
      </c>
      <c r="I84" s="5">
        <v>1194896336</v>
      </c>
      <c r="J84" s="5">
        <v>880518276</v>
      </c>
      <c r="K84" s="5">
        <v>470188550</v>
      </c>
      <c r="L84" s="5">
        <v>242673686</v>
      </c>
      <c r="M84" s="5">
        <v>183683806</v>
      </c>
    </row>
    <row r="85" spans="3:13" ht="15.5" x14ac:dyDescent="0.35">
      <c r="C85" t="s">
        <v>102</v>
      </c>
      <c r="D85" s="5">
        <v>2493708776</v>
      </c>
      <c r="E85" s="5">
        <v>5200083585</v>
      </c>
      <c r="F85" s="5">
        <v>1194896336</v>
      </c>
      <c r="G85" s="5">
        <v>8720590834</v>
      </c>
      <c r="I85" s="5">
        <v>1194896336</v>
      </c>
      <c r="J85" s="5">
        <v>880518276</v>
      </c>
      <c r="K85" s="5">
        <v>470188550</v>
      </c>
      <c r="L85" s="5">
        <v>242673686</v>
      </c>
      <c r="M85" s="5">
        <v>183683806</v>
      </c>
    </row>
    <row r="86" spans="3:13" ht="15.5" x14ac:dyDescent="0.35">
      <c r="C86" t="s">
        <v>103</v>
      </c>
      <c r="D86" s="5">
        <v>97838883556</v>
      </c>
      <c r="E86" s="5">
        <v>104285549339</v>
      </c>
      <c r="F86" s="5">
        <v>91724068623</v>
      </c>
      <c r="G86" s="5">
        <v>93150811818</v>
      </c>
      <c r="I86" s="5">
        <v>91724068623</v>
      </c>
      <c r="J86" s="5">
        <v>82341379449</v>
      </c>
      <c r="K86" s="5">
        <v>57179895845</v>
      </c>
      <c r="L86" s="5">
        <v>57175657077</v>
      </c>
      <c r="M86" s="5">
        <v>43108591284</v>
      </c>
    </row>
    <row r="87" spans="3:13" ht="15.5" x14ac:dyDescent="0.35">
      <c r="C87" t="s">
        <v>79</v>
      </c>
      <c r="D87" s="5">
        <v>894246192</v>
      </c>
      <c r="E87" s="5">
        <v>841771356</v>
      </c>
      <c r="F87" s="5">
        <v>789296520</v>
      </c>
      <c r="G87" s="5">
        <v>385648897</v>
      </c>
      <c r="I87" s="5">
        <v>789296520</v>
      </c>
      <c r="J87" s="5">
        <v>261927526</v>
      </c>
      <c r="K87" s="5">
        <v>96965700</v>
      </c>
      <c r="L87" s="5">
        <v>77812800</v>
      </c>
      <c r="M87" s="5">
        <v>-429095940</v>
      </c>
    </row>
    <row r="88" spans="3:13" ht="15.5" x14ac:dyDescent="0.35">
      <c r="C88" t="s">
        <v>104</v>
      </c>
      <c r="D88" s="5">
        <v>299901321605</v>
      </c>
      <c r="E88" s="5">
        <v>269094963241</v>
      </c>
      <c r="F88" s="5">
        <v>228811885038</v>
      </c>
      <c r="G88" s="5">
        <v>251482365491</v>
      </c>
      <c r="I88" s="5">
        <v>228811885038</v>
      </c>
      <c r="J88" s="5">
        <v>214227200530</v>
      </c>
      <c r="K88" s="5">
        <v>136945135692</v>
      </c>
      <c r="L88" s="5">
        <v>121723632130</v>
      </c>
      <c r="M88" s="5">
        <v>82984048894</v>
      </c>
    </row>
    <row r="89" spans="3:13" ht="15.5" x14ac:dyDescent="0.35">
      <c r="C89" t="s">
        <v>105</v>
      </c>
    </row>
    <row r="90" spans="3:13" ht="15.5" x14ac:dyDescent="0.35">
      <c r="C90" t="s">
        <v>106</v>
      </c>
      <c r="D90" s="5">
        <v>20073913858</v>
      </c>
      <c r="E90" s="5">
        <v>19163172687</v>
      </c>
      <c r="F90" s="5">
        <v>20116819924</v>
      </c>
      <c r="G90" s="5">
        <v>19993623890</v>
      </c>
      <c r="I90" s="5">
        <v>20116819924</v>
      </c>
      <c r="J90" s="5">
        <v>19589261540</v>
      </c>
      <c r="K90" s="5">
        <v>12856433168</v>
      </c>
      <c r="L90" s="5">
        <v>9513148066</v>
      </c>
      <c r="M90" s="5">
        <v>6985309959</v>
      </c>
    </row>
    <row r="91" spans="3:13" ht="15.5" x14ac:dyDescent="0.35">
      <c r="C91" t="s">
        <v>107</v>
      </c>
      <c r="M91" s="5">
        <v>120172270</v>
      </c>
    </row>
    <row r="92" spans="3:13" ht="15.5" x14ac:dyDescent="0.35">
      <c r="C92" t="s">
        <v>108</v>
      </c>
      <c r="D92" s="5">
        <v>34861054386</v>
      </c>
      <c r="E92" s="5">
        <v>35508010943</v>
      </c>
      <c r="F92" s="5">
        <v>37978762482</v>
      </c>
      <c r="G92" s="5">
        <v>38909377197</v>
      </c>
      <c r="I92" s="5">
        <v>37978762482</v>
      </c>
      <c r="J92" s="5">
        <v>42785054844</v>
      </c>
      <c r="K92" s="5">
        <v>26281447981</v>
      </c>
      <c r="L92" s="5">
        <v>19780223957</v>
      </c>
      <c r="M92" s="5">
        <v>18671140087</v>
      </c>
    </row>
    <row r="93" spans="3:13" ht="15.5" x14ac:dyDescent="0.35">
      <c r="C93" t="s">
        <v>109</v>
      </c>
      <c r="D93" s="5">
        <v>334762375991</v>
      </c>
      <c r="E93" s="5">
        <v>304602974184</v>
      </c>
      <c r="F93" s="5">
        <v>266790647520</v>
      </c>
      <c r="G93" s="5">
        <v>290391742688</v>
      </c>
      <c r="I93" s="5">
        <v>266790647520</v>
      </c>
      <c r="J93" s="5">
        <v>257012255374</v>
      </c>
      <c r="K93" s="5">
        <v>163226583673</v>
      </c>
      <c r="L93" s="5">
        <v>141503856087</v>
      </c>
      <c r="M93" s="5">
        <v>101655188981</v>
      </c>
    </row>
    <row r="94" spans="3:13" ht="15.5" x14ac:dyDescent="0.35">
      <c r="C94" t="s">
        <v>110</v>
      </c>
    </row>
    <row r="95" spans="3:13" ht="15.5" x14ac:dyDescent="0.35">
      <c r="C95" t="s">
        <v>111</v>
      </c>
    </row>
    <row r="96" spans="3:13" ht="15.5" x14ac:dyDescent="0.35">
      <c r="C96" t="s">
        <v>112</v>
      </c>
      <c r="D96" s="5">
        <v>113389260813</v>
      </c>
      <c r="E96" s="5">
        <v>92842449603</v>
      </c>
      <c r="F96" s="5">
        <v>64648045092</v>
      </c>
      <c r="G96" s="5">
        <v>93503799275</v>
      </c>
      <c r="I96" s="5">
        <v>64648045092</v>
      </c>
      <c r="J96" s="5">
        <v>80710137522</v>
      </c>
      <c r="K96" s="5">
        <v>69491028224</v>
      </c>
      <c r="L96" s="5">
        <v>77633778044</v>
      </c>
      <c r="M96" s="5">
        <v>74318280145</v>
      </c>
    </row>
    <row r="97" spans="3:13" ht="15.5" x14ac:dyDescent="0.35">
      <c r="C97" t="s">
        <v>115</v>
      </c>
      <c r="K97" s="5">
        <v>2960639261</v>
      </c>
      <c r="L97" s="5">
        <v>9910974410</v>
      </c>
      <c r="M97" s="5">
        <v>7297358667</v>
      </c>
    </row>
    <row r="98" spans="3:13" ht="15.5" x14ac:dyDescent="0.35">
      <c r="C98" t="s">
        <v>113</v>
      </c>
    </row>
    <row r="99" spans="3:13" ht="15.5" x14ac:dyDescent="0.35">
      <c r="C99" t="s">
        <v>114</v>
      </c>
      <c r="D99" s="5">
        <v>91854931315</v>
      </c>
      <c r="E99" s="5">
        <v>82208321223</v>
      </c>
      <c r="F99" s="5">
        <v>53587764740</v>
      </c>
      <c r="G99" s="5">
        <v>79128952408</v>
      </c>
      <c r="I99" s="5">
        <v>53587764740</v>
      </c>
      <c r="J99" s="5">
        <v>64481153124</v>
      </c>
      <c r="K99" s="5">
        <v>58624434905</v>
      </c>
      <c r="L99" s="5">
        <v>59676344063</v>
      </c>
      <c r="M99" s="5">
        <v>56010922389</v>
      </c>
    </row>
    <row r="100" spans="3:13" ht="15.5" x14ac:dyDescent="0.35">
      <c r="C100" t="s">
        <v>206</v>
      </c>
    </row>
    <row r="101" spans="3:13" ht="15.5" x14ac:dyDescent="0.35">
      <c r="C101" t="s">
        <v>207</v>
      </c>
      <c r="D101" s="5">
        <v>13133491494</v>
      </c>
      <c r="E101" s="5">
        <v>6283723905</v>
      </c>
      <c r="F101" s="5">
        <v>7540994331</v>
      </c>
      <c r="G101" s="5">
        <v>11476158990</v>
      </c>
      <c r="I101" s="5">
        <v>7540994331</v>
      </c>
      <c r="J101" s="5">
        <v>9887157313</v>
      </c>
      <c r="K101" s="5">
        <v>4341054442</v>
      </c>
      <c r="L101" s="5">
        <v>5570030441</v>
      </c>
      <c r="M101" s="5">
        <v>6291508720</v>
      </c>
    </row>
    <row r="102" spans="3:13" ht="15.5" x14ac:dyDescent="0.35">
      <c r="C102" t="s">
        <v>117</v>
      </c>
      <c r="D102" s="5">
        <v>4368645897</v>
      </c>
      <c r="E102" s="5">
        <v>764337049</v>
      </c>
      <c r="F102" s="5">
        <v>224808094</v>
      </c>
      <c r="G102" s="5">
        <v>672736387</v>
      </c>
      <c r="I102" s="5">
        <v>224808094</v>
      </c>
      <c r="J102" s="5">
        <v>221167757</v>
      </c>
      <c r="K102" s="5">
        <v>1094791773</v>
      </c>
      <c r="L102" s="5">
        <v>792768729</v>
      </c>
      <c r="M102" s="5">
        <v>741255992</v>
      </c>
    </row>
    <row r="103" spans="3:13" ht="15.5" x14ac:dyDescent="0.35">
      <c r="C103" t="s">
        <v>116</v>
      </c>
      <c r="D103" s="5">
        <v>79293999</v>
      </c>
      <c r="E103" s="5">
        <v>77028360</v>
      </c>
      <c r="F103" s="5">
        <v>247836826</v>
      </c>
      <c r="I103" s="5">
        <v>247836826</v>
      </c>
      <c r="J103" s="5">
        <v>35000000</v>
      </c>
      <c r="K103" s="5">
        <v>12649064</v>
      </c>
      <c r="L103" s="5">
        <v>12177564</v>
      </c>
      <c r="M103" s="5">
        <v>13334934</v>
      </c>
    </row>
    <row r="104" spans="3:13" ht="15.5" x14ac:dyDescent="0.35">
      <c r="C104" t="s">
        <v>119</v>
      </c>
    </row>
    <row r="105" spans="3:13" ht="15.5" x14ac:dyDescent="0.35">
      <c r="C105" t="s">
        <v>258</v>
      </c>
      <c r="G105" s="5">
        <v>100476547</v>
      </c>
      <c r="J105" s="5">
        <v>153624864</v>
      </c>
      <c r="K105" s="5">
        <v>538173696</v>
      </c>
      <c r="L105" s="5">
        <v>1199625696</v>
      </c>
    </row>
    <row r="106" spans="3:13" ht="15.5" x14ac:dyDescent="0.35">
      <c r="C106" t="s">
        <v>122</v>
      </c>
      <c r="D106" s="5">
        <v>3766028613</v>
      </c>
      <c r="E106" s="5">
        <v>3312383671</v>
      </c>
      <c r="F106" s="5">
        <v>2940178896</v>
      </c>
      <c r="G106" s="5">
        <v>2028244982</v>
      </c>
      <c r="I106" s="5">
        <v>2940178896</v>
      </c>
      <c r="J106" s="5">
        <v>5050599821</v>
      </c>
      <c r="K106" s="5">
        <v>2457458779</v>
      </c>
      <c r="L106" s="5">
        <v>1671482837</v>
      </c>
      <c r="M106" s="5">
        <v>3963899443</v>
      </c>
    </row>
    <row r="107" spans="3:13" ht="15.5" x14ac:dyDescent="0.35">
      <c r="C107" t="s">
        <v>123</v>
      </c>
      <c r="D107" s="5">
        <v>3303795985</v>
      </c>
      <c r="E107" s="5">
        <v>3530607102</v>
      </c>
      <c r="F107" s="5">
        <v>4325301390</v>
      </c>
      <c r="G107" s="5">
        <v>8223207621</v>
      </c>
      <c r="I107" s="5">
        <v>4325301390</v>
      </c>
      <c r="J107" s="5">
        <v>7852323392</v>
      </c>
      <c r="K107" s="5">
        <v>3170873255</v>
      </c>
      <c r="L107" s="5">
        <v>2255959014</v>
      </c>
      <c r="M107" s="5">
        <v>1749685533</v>
      </c>
    </row>
    <row r="108" spans="3:13" ht="15.5" x14ac:dyDescent="0.35">
      <c r="C108" t="s">
        <v>124</v>
      </c>
      <c r="D108" s="5">
        <v>3303795985</v>
      </c>
      <c r="E108" s="5">
        <v>3530607102</v>
      </c>
      <c r="F108" s="5">
        <v>4325301390</v>
      </c>
      <c r="G108" s="5">
        <v>8223207621</v>
      </c>
      <c r="I108" s="5">
        <v>4325301390</v>
      </c>
      <c r="J108" s="5">
        <v>7852323392</v>
      </c>
      <c r="K108" s="5">
        <v>3170873255</v>
      </c>
      <c r="L108" s="5">
        <v>2255959014</v>
      </c>
      <c r="M108" s="5">
        <v>1749685533</v>
      </c>
    </row>
    <row r="109" spans="3:13" ht="15.5" x14ac:dyDescent="0.35">
      <c r="C109" t="s">
        <v>125</v>
      </c>
    </row>
    <row r="110" spans="3:13" ht="15.5" x14ac:dyDescent="0.35">
      <c r="C110" t="s">
        <v>328</v>
      </c>
      <c r="D110" s="5">
        <v>70105489</v>
      </c>
      <c r="E110" s="5">
        <v>296916606</v>
      </c>
      <c r="F110" s="5">
        <v>575527708</v>
      </c>
      <c r="G110" s="5">
        <v>159361944</v>
      </c>
      <c r="I110" s="5">
        <v>575527708</v>
      </c>
      <c r="J110" s="5">
        <v>319192617</v>
      </c>
      <c r="K110" s="5">
        <v>502272613</v>
      </c>
      <c r="L110" s="5">
        <v>443000318</v>
      </c>
    </row>
    <row r="111" spans="3:13" ht="15.5" x14ac:dyDescent="0.35">
      <c r="C111" t="s">
        <v>126</v>
      </c>
      <c r="D111" s="5">
        <v>3303795985</v>
      </c>
      <c r="E111" s="5">
        <v>3530607102</v>
      </c>
      <c r="F111" s="5">
        <v>4325301390</v>
      </c>
      <c r="G111" s="5">
        <v>8223207621</v>
      </c>
      <c r="I111" s="5">
        <v>4325301390</v>
      </c>
      <c r="J111" s="5">
        <v>7852323392</v>
      </c>
      <c r="K111" s="5">
        <v>3170873255</v>
      </c>
      <c r="L111" s="5">
        <v>2255959014</v>
      </c>
      <c r="M111" s="5">
        <v>1749685533</v>
      </c>
    </row>
    <row r="112" spans="3:13" ht="15.5" x14ac:dyDescent="0.35">
      <c r="C112" t="s">
        <v>127</v>
      </c>
      <c r="D112" s="5">
        <v>116693056798</v>
      </c>
      <c r="E112" s="5">
        <v>96373056705</v>
      </c>
      <c r="F112" s="5">
        <v>68973346482</v>
      </c>
      <c r="G112" s="5">
        <v>101727006896</v>
      </c>
      <c r="I112" s="5">
        <v>68973346482</v>
      </c>
      <c r="J112" s="5">
        <v>88562460914</v>
      </c>
      <c r="K112" s="5">
        <v>72661901479</v>
      </c>
      <c r="L112" s="5">
        <v>79889737058</v>
      </c>
      <c r="M112" s="5">
        <v>76067965678</v>
      </c>
    </row>
    <row r="113" spans="2:13" ht="15.5" x14ac:dyDescent="0.35">
      <c r="C113" t="s">
        <v>128</v>
      </c>
    </row>
    <row r="114" spans="2:13" ht="15.5" x14ac:dyDescent="0.35">
      <c r="C114" t="s">
        <v>129</v>
      </c>
      <c r="D114" s="5">
        <v>69000000000</v>
      </c>
      <c r="E114" s="5">
        <v>69000000000</v>
      </c>
      <c r="F114" s="5">
        <v>69000000000</v>
      </c>
      <c r="G114" s="5">
        <v>69000000000</v>
      </c>
      <c r="I114" s="5">
        <v>69000000000</v>
      </c>
      <c r="J114" s="5">
        <v>69000000000</v>
      </c>
      <c r="K114" s="5">
        <v>51000000000</v>
      </c>
      <c r="L114" s="5">
        <v>1300000000</v>
      </c>
      <c r="M114" s="5">
        <v>1300000000</v>
      </c>
    </row>
    <row r="115" spans="2:13" ht="15.5" x14ac:dyDescent="0.35">
      <c r="C115" t="s">
        <v>130</v>
      </c>
      <c r="D115" s="5">
        <v>55600384400</v>
      </c>
      <c r="E115" s="5">
        <v>55600384400</v>
      </c>
      <c r="F115" s="5">
        <v>55600384400</v>
      </c>
      <c r="G115" s="5">
        <v>55600384400</v>
      </c>
      <c r="I115" s="5">
        <v>55600384400</v>
      </c>
      <c r="J115" s="5">
        <v>55600384400</v>
      </c>
      <c r="K115" s="5">
        <v>17302865199</v>
      </c>
      <c r="L115" s="5">
        <v>17570637966</v>
      </c>
    </row>
    <row r="116" spans="2:13" ht="15.5" x14ac:dyDescent="0.35">
      <c r="C116" t="s">
        <v>131</v>
      </c>
      <c r="D116" s="5">
        <v>91883790690</v>
      </c>
      <c r="E116" s="5">
        <v>81502854904</v>
      </c>
      <c r="F116" s="5">
        <v>70904687339</v>
      </c>
      <c r="G116" s="5">
        <v>60272679693</v>
      </c>
      <c r="I116" s="5">
        <v>70904687339</v>
      </c>
      <c r="J116" s="5">
        <v>42418773099</v>
      </c>
      <c r="K116" s="5">
        <v>19761742486</v>
      </c>
      <c r="L116" s="5">
        <v>42665668263</v>
      </c>
      <c r="M116" s="5">
        <v>24716319243</v>
      </c>
    </row>
    <row r="117" spans="2:13" ht="15.5" x14ac:dyDescent="0.35">
      <c r="C117" t="s">
        <v>132</v>
      </c>
      <c r="D117" s="5">
        <v>860000000</v>
      </c>
      <c r="E117" s="5">
        <v>860000000</v>
      </c>
      <c r="F117" s="5">
        <v>860000000</v>
      </c>
      <c r="G117" s="5">
        <v>860000000</v>
      </c>
      <c r="I117" s="5">
        <v>860000000</v>
      </c>
      <c r="J117" s="5">
        <v>260000000</v>
      </c>
      <c r="K117" s="5">
        <v>260000000</v>
      </c>
    </row>
    <row r="118" spans="2:13" ht="15.5" x14ac:dyDescent="0.35">
      <c r="C118" t="s">
        <v>133</v>
      </c>
      <c r="D118" s="5">
        <v>91023790690</v>
      </c>
      <c r="E118" s="5">
        <v>80642854904</v>
      </c>
      <c r="F118" s="5">
        <v>70044687339</v>
      </c>
      <c r="G118" s="5">
        <v>59412679693</v>
      </c>
      <c r="I118" s="5">
        <v>70044687339</v>
      </c>
      <c r="J118" s="5">
        <v>42158773099</v>
      </c>
      <c r="K118" s="5">
        <v>19501742486</v>
      </c>
      <c r="L118" s="5">
        <v>42665668263</v>
      </c>
      <c r="M118" s="5">
        <v>24716319243</v>
      </c>
    </row>
    <row r="119" spans="2:13" ht="15.5" x14ac:dyDescent="0.35">
      <c r="C119" t="s">
        <v>134</v>
      </c>
      <c r="D119" s="5">
        <v>91883790690</v>
      </c>
      <c r="E119" s="5">
        <v>81502854904</v>
      </c>
      <c r="F119" s="5">
        <v>70904687339</v>
      </c>
      <c r="G119" s="5">
        <v>60272679693</v>
      </c>
      <c r="I119" s="5">
        <v>70904687339</v>
      </c>
      <c r="J119" s="5">
        <v>42418773099</v>
      </c>
      <c r="K119" s="5">
        <v>19761742486</v>
      </c>
      <c r="L119" s="5">
        <v>42665668263</v>
      </c>
      <c r="M119" s="5">
        <v>24716319243</v>
      </c>
    </row>
    <row r="120" spans="2:13" ht="15.5" x14ac:dyDescent="0.35">
      <c r="C120" t="s">
        <v>212</v>
      </c>
      <c r="D120" s="5">
        <v>690897911</v>
      </c>
      <c r="E120" s="5">
        <v>1284906819</v>
      </c>
      <c r="F120" s="5">
        <v>1522932779</v>
      </c>
      <c r="G120" s="5">
        <v>3406022802</v>
      </c>
      <c r="I120" s="5">
        <v>1522932779</v>
      </c>
      <c r="J120" s="5">
        <v>1168709435</v>
      </c>
      <c r="K120" s="5">
        <v>2403108809</v>
      </c>
    </row>
    <row r="121" spans="2:13" ht="15.5" x14ac:dyDescent="0.35">
      <c r="C121" t="s">
        <v>10</v>
      </c>
      <c r="D121" s="5">
        <v>218069319193</v>
      </c>
      <c r="E121" s="5">
        <v>208229917479</v>
      </c>
      <c r="F121" s="5">
        <v>197817301038</v>
      </c>
      <c r="G121" s="5">
        <v>188664735792</v>
      </c>
      <c r="I121" s="5">
        <v>197817301038</v>
      </c>
      <c r="J121" s="5">
        <v>168449794460</v>
      </c>
      <c r="K121" s="5">
        <v>90564682194</v>
      </c>
      <c r="L121" s="5">
        <v>61614119029</v>
      </c>
      <c r="M121" s="5">
        <v>25587223303</v>
      </c>
    </row>
    <row r="122" spans="2:13" ht="15.5" x14ac:dyDescent="0.35">
      <c r="C122" t="s">
        <v>135</v>
      </c>
      <c r="D122" s="5">
        <v>334762375991</v>
      </c>
      <c r="E122" s="5">
        <v>304602974184</v>
      </c>
      <c r="F122" s="5">
        <v>266790647520</v>
      </c>
      <c r="G122" s="5">
        <v>290391742688</v>
      </c>
      <c r="I122" s="5">
        <v>266790647520</v>
      </c>
      <c r="J122" s="5">
        <v>257012255374</v>
      </c>
      <c r="K122" s="5">
        <v>163226583673</v>
      </c>
      <c r="L122" s="5">
        <v>141503856087</v>
      </c>
      <c r="M122" s="5">
        <v>101655188981</v>
      </c>
    </row>
    <row r="123" spans="2:13" ht="15.5" x14ac:dyDescent="0.35">
      <c r="C123" t="s">
        <v>136</v>
      </c>
      <c r="D123" s="5">
        <v>1725000000</v>
      </c>
      <c r="E123" s="5">
        <v>1725000000</v>
      </c>
      <c r="F123" s="5">
        <v>1725000000</v>
      </c>
      <c r="G123" s="5">
        <v>1725000000</v>
      </c>
      <c r="I123" s="5">
        <v>1725000000</v>
      </c>
      <c r="J123" s="5">
        <v>1725000000</v>
      </c>
      <c r="K123" s="5">
        <v>1275000000</v>
      </c>
      <c r="L123" s="5">
        <v>1300</v>
      </c>
      <c r="M123" s="5">
        <v>1300</v>
      </c>
    </row>
    <row r="125" spans="2:13" ht="15.5" x14ac:dyDescent="0.35">
      <c r="B125" t="s">
        <v>137</v>
      </c>
      <c r="C125" t="s">
        <v>138</v>
      </c>
      <c r="D125" s="5">
        <v>25789251764</v>
      </c>
      <c r="E125" s="5">
        <v>-383595573</v>
      </c>
      <c r="F125" s="5">
        <v>-14882797267</v>
      </c>
      <c r="G125" s="5">
        <v>-493117758</v>
      </c>
      <c r="I125" s="5">
        <v>26220548196</v>
      </c>
      <c r="J125" s="5">
        <v>11657075745</v>
      </c>
      <c r="K125" s="5">
        <v>-5725533245</v>
      </c>
      <c r="L125" s="5">
        <v>24241470090</v>
      </c>
      <c r="M125" s="5">
        <v>-1648626171</v>
      </c>
    </row>
    <row r="126" spans="2:13" ht="15.5" x14ac:dyDescent="0.35">
      <c r="C126" t="s">
        <v>291</v>
      </c>
      <c r="D126" s="5">
        <v>286034096134</v>
      </c>
      <c r="E126" s="5">
        <v>297266502978</v>
      </c>
      <c r="F126" s="5">
        <v>231397756727</v>
      </c>
      <c r="G126" s="5">
        <v>230559107703</v>
      </c>
      <c r="I126" s="5">
        <v>870020126366</v>
      </c>
      <c r="J126" s="5">
        <v>638886079024</v>
      </c>
      <c r="K126" s="5">
        <v>577903980069</v>
      </c>
      <c r="L126" s="5">
        <v>411846781898</v>
      </c>
      <c r="M126" s="5">
        <v>365510128930</v>
      </c>
    </row>
    <row r="127" spans="2:13" ht="15.5" x14ac:dyDescent="0.35">
      <c r="C127" t="s">
        <v>292</v>
      </c>
      <c r="D127" s="5">
        <v>-269107414781</v>
      </c>
      <c r="E127" s="5">
        <v>-295572947358</v>
      </c>
      <c r="F127" s="5">
        <v>-231112451843</v>
      </c>
      <c r="G127" s="5">
        <v>-237622222941</v>
      </c>
      <c r="I127" s="5">
        <v>-821146787205</v>
      </c>
      <c r="J127" s="5">
        <v>-614699753202</v>
      </c>
      <c r="K127" s="5">
        <v>-569995423211</v>
      </c>
      <c r="L127" s="5">
        <v>-375592195177</v>
      </c>
      <c r="M127" s="5">
        <v>-356219186766</v>
      </c>
    </row>
    <row r="128" spans="2:13" ht="15.5" x14ac:dyDescent="0.35">
      <c r="C128" t="s">
        <v>141</v>
      </c>
      <c r="D128" s="5">
        <v>-5604758208</v>
      </c>
      <c r="E128" s="5">
        <v>-5943035612</v>
      </c>
      <c r="F128" s="5">
        <v>-5579891849</v>
      </c>
      <c r="G128" s="5">
        <v>-5342313624</v>
      </c>
      <c r="I128" s="5">
        <v>-21785683640</v>
      </c>
      <c r="J128" s="5">
        <v>-16708014725</v>
      </c>
      <c r="K128" s="5">
        <v>-13328304328</v>
      </c>
      <c r="L128" s="5">
        <v>-10252679158</v>
      </c>
      <c r="M128" s="5">
        <v>-8524773270</v>
      </c>
    </row>
    <row r="129" spans="3:13" ht="15.5" x14ac:dyDescent="0.35">
      <c r="C129" t="s">
        <v>329</v>
      </c>
      <c r="D129" s="5">
        <v>-2585813824</v>
      </c>
      <c r="E129" s="5">
        <v>-11919601724</v>
      </c>
      <c r="F129" s="5">
        <v>-36082956687</v>
      </c>
      <c r="G129" s="5">
        <v>-2352739629</v>
      </c>
      <c r="I129" s="5">
        <v>-63936275645</v>
      </c>
      <c r="J129" s="5">
        <v>-29625966610</v>
      </c>
      <c r="K129" s="5">
        <v>-25587025483</v>
      </c>
      <c r="L129" s="5">
        <v>-18005507391</v>
      </c>
      <c r="M129" s="5">
        <v>-14497381906</v>
      </c>
    </row>
    <row r="130" spans="3:13" ht="15.5" x14ac:dyDescent="0.35">
      <c r="C130" t="s">
        <v>330</v>
      </c>
      <c r="D130" s="5">
        <v>18289602334</v>
      </c>
      <c r="E130" s="5">
        <v>17403305602</v>
      </c>
      <c r="F130" s="5">
        <v>6088678635</v>
      </c>
      <c r="G130" s="5">
        <v>18304766241</v>
      </c>
      <c r="I130" s="5">
        <v>48194237409</v>
      </c>
      <c r="J130" s="5">
        <v>35765602639</v>
      </c>
      <c r="K130" s="5">
        <v>30644981723</v>
      </c>
      <c r="L130" s="5">
        <v>20370115638</v>
      </c>
      <c r="M130" s="5">
        <v>15167108076</v>
      </c>
    </row>
    <row r="131" spans="3:13" ht="15.5" x14ac:dyDescent="0.35">
      <c r="C131" t="s">
        <v>331</v>
      </c>
      <c r="D131" s="5">
        <v>-4333325505</v>
      </c>
      <c r="E131" s="5">
        <v>-1789214608</v>
      </c>
      <c r="F131" s="5">
        <v>497329316</v>
      </c>
      <c r="G131" s="5">
        <v>662623868</v>
      </c>
      <c r="I131" s="5">
        <v>2121247367</v>
      </c>
      <c r="J131" s="5">
        <v>1091159007</v>
      </c>
      <c r="K131" s="5">
        <v>54657393</v>
      </c>
      <c r="L131" s="5">
        <v>34782086</v>
      </c>
      <c r="M131" s="5">
        <v>30288118</v>
      </c>
    </row>
    <row r="132" spans="3:13" ht="15.5" x14ac:dyDescent="0.35">
      <c r="C132" t="s">
        <v>280</v>
      </c>
      <c r="D132" s="5">
        <v>-507443235</v>
      </c>
      <c r="E132" s="5">
        <v>-368133806</v>
      </c>
      <c r="F132" s="5">
        <v>-900888836</v>
      </c>
      <c r="G132" s="5">
        <v>-896918468</v>
      </c>
      <c r="I132" s="5">
        <v>-1901971501</v>
      </c>
      <c r="J132" s="5">
        <v>-1293306333</v>
      </c>
      <c r="K132" s="5">
        <v>-1064460426</v>
      </c>
      <c r="L132" s="5">
        <v>-646957605</v>
      </c>
      <c r="M132" s="5">
        <v>-658577872</v>
      </c>
    </row>
    <row r="133" spans="3:13" ht="15.5" x14ac:dyDescent="0.35">
      <c r="C133" t="s">
        <v>332</v>
      </c>
      <c r="F133" s="5">
        <v>956492311</v>
      </c>
      <c r="I133" s="5">
        <v>956492311</v>
      </c>
    </row>
    <row r="134" spans="3:13" ht="15.5" x14ac:dyDescent="0.35">
      <c r="C134" t="s">
        <v>333</v>
      </c>
      <c r="D134" s="5">
        <v>3604308849</v>
      </c>
      <c r="E134" s="5">
        <v>539528955</v>
      </c>
      <c r="F134" s="5">
        <v>21198383039</v>
      </c>
      <c r="I134" s="5">
        <v>21198383039</v>
      </c>
      <c r="J134" s="5">
        <v>2439685297</v>
      </c>
    </row>
    <row r="135" spans="3:13" ht="15.5" x14ac:dyDescent="0.35">
      <c r="C135" t="s">
        <v>265</v>
      </c>
      <c r="F135" s="5">
        <v>-1345248080</v>
      </c>
      <c r="G135" s="5">
        <v>-3805420908</v>
      </c>
      <c r="I135" s="5">
        <v>-7499220305</v>
      </c>
      <c r="J135" s="5">
        <v>-4198409352</v>
      </c>
      <c r="K135" s="5">
        <v>-4353938982</v>
      </c>
      <c r="L135" s="5">
        <v>-3512870201</v>
      </c>
      <c r="M135" s="5">
        <v>-2456231481</v>
      </c>
    </row>
    <row r="136" spans="3:13" ht="15.5" x14ac:dyDescent="0.35">
      <c r="C136" t="s">
        <v>145</v>
      </c>
      <c r="D136" s="5">
        <v>-301787303</v>
      </c>
      <c r="E136" s="5">
        <v>-305988026</v>
      </c>
      <c r="F136" s="5">
        <v>-12672174470</v>
      </c>
      <c r="G136" s="5">
        <v>-784998326</v>
      </c>
      <c r="I136" s="5">
        <v>-15568509087</v>
      </c>
      <c r="J136" s="5">
        <v>48712313015</v>
      </c>
      <c r="K136" s="5">
        <v>-7215278122</v>
      </c>
      <c r="L136" s="5">
        <v>-1346408700</v>
      </c>
      <c r="M136" s="5">
        <v>3288061255</v>
      </c>
    </row>
    <row r="137" spans="3:13" ht="15.5" x14ac:dyDescent="0.35">
      <c r="C137" t="s">
        <v>146</v>
      </c>
      <c r="D137" s="5">
        <v>27285300945</v>
      </c>
      <c r="E137" s="5">
        <v>-20207121113</v>
      </c>
      <c r="F137" s="5">
        <v>19154722824</v>
      </c>
      <c r="G137" s="5">
        <v>-20738164204</v>
      </c>
      <c r="I137" s="5">
        <v>4647169222</v>
      </c>
      <c r="J137" s="5">
        <v>-28978540775</v>
      </c>
      <c r="K137" s="5">
        <v>-4610132343</v>
      </c>
      <c r="L137" s="5">
        <v>-1985916752</v>
      </c>
      <c r="M137" s="5">
        <v>-1983621136</v>
      </c>
    </row>
    <row r="138" spans="3:13" ht="15.5" x14ac:dyDescent="0.35">
      <c r="C138" t="s">
        <v>334</v>
      </c>
      <c r="K138" s="5">
        <v>-3120000000</v>
      </c>
    </row>
    <row r="139" spans="3:13" ht="15.5" x14ac:dyDescent="0.35">
      <c r="C139" t="s">
        <v>335</v>
      </c>
    </row>
    <row r="140" spans="3:13" ht="15.5" x14ac:dyDescent="0.35">
      <c r="C140" t="s">
        <v>147</v>
      </c>
      <c r="D140" s="5">
        <v>-1919239055</v>
      </c>
      <c r="E140" s="5">
        <v>-337918307</v>
      </c>
      <c r="F140" s="5">
        <v>-678287176</v>
      </c>
      <c r="G140" s="5">
        <v>-738164204</v>
      </c>
      <c r="I140" s="5">
        <v>-4160840778</v>
      </c>
      <c r="J140" s="5">
        <v>-9207510567</v>
      </c>
      <c r="K140" s="5">
        <v>-1490132343</v>
      </c>
      <c r="L140" s="5">
        <v>-1985916752</v>
      </c>
      <c r="M140" s="5">
        <v>-1089176693</v>
      </c>
    </row>
    <row r="141" spans="3:13" ht="15.5" x14ac:dyDescent="0.35">
      <c r="C141" t="s">
        <v>336</v>
      </c>
      <c r="D141" s="5">
        <v>10211540000</v>
      </c>
      <c r="E141" s="5">
        <v>5281105000</v>
      </c>
      <c r="F141" s="5">
        <v>5114115000</v>
      </c>
      <c r="I141" s="5">
        <v>15114115000</v>
      </c>
    </row>
    <row r="142" spans="3:13" ht="15.5" x14ac:dyDescent="0.35">
      <c r="C142" t="s">
        <v>306</v>
      </c>
      <c r="D142" s="5">
        <v>18993000000</v>
      </c>
      <c r="E142" s="5">
        <v>-25155000000</v>
      </c>
      <c r="F142" s="5">
        <v>14718895000</v>
      </c>
      <c r="G142" s="5">
        <v>-20000000000</v>
      </c>
      <c r="I142" s="5">
        <v>-5281105000</v>
      </c>
      <c r="J142" s="5">
        <v>-20170655000</v>
      </c>
    </row>
    <row r="143" spans="3:13" ht="15.5" x14ac:dyDescent="0.35">
      <c r="C143" t="s">
        <v>337</v>
      </c>
      <c r="E143" s="5">
        <v>4692194</v>
      </c>
      <c r="J143" s="5">
        <v>689189188</v>
      </c>
    </row>
    <row r="144" spans="3:13" ht="15.5" x14ac:dyDescent="0.35">
      <c r="C144" t="s">
        <v>303</v>
      </c>
      <c r="I144" s="5">
        <v>-1025000000</v>
      </c>
      <c r="J144" s="5">
        <v>-289564396</v>
      </c>
      <c r="M144" s="5">
        <v>-894444443</v>
      </c>
    </row>
    <row r="145" spans="3:13" ht="15.5" x14ac:dyDescent="0.35">
      <c r="C145" t="s">
        <v>152</v>
      </c>
      <c r="D145" s="5">
        <v>-301787303</v>
      </c>
      <c r="E145" s="5">
        <v>-305988026</v>
      </c>
      <c r="F145" s="5">
        <v>-12672174470</v>
      </c>
      <c r="G145" s="5">
        <v>-784998326</v>
      </c>
      <c r="I145" s="5">
        <v>-15568509087</v>
      </c>
      <c r="J145" s="5">
        <v>48712313015</v>
      </c>
      <c r="K145" s="5">
        <v>-7215278122</v>
      </c>
      <c r="L145" s="5">
        <v>-1346408700</v>
      </c>
      <c r="M145" s="5">
        <v>3288061255</v>
      </c>
    </row>
    <row r="146" spans="3:13" ht="15.5" x14ac:dyDescent="0.35">
      <c r="C146" t="s">
        <v>338</v>
      </c>
      <c r="J146" s="5">
        <v>56297519201</v>
      </c>
      <c r="K146" s="5">
        <v>49700000000</v>
      </c>
    </row>
    <row r="147" spans="3:13" ht="15.5" x14ac:dyDescent="0.35">
      <c r="C147" t="s">
        <v>339</v>
      </c>
      <c r="F147" s="5">
        <v>-6468750000</v>
      </c>
      <c r="I147" s="5">
        <v>-6468750000</v>
      </c>
      <c r="K147" s="5">
        <v>-47150000000</v>
      </c>
    </row>
    <row r="148" spans="3:13" ht="15.5" x14ac:dyDescent="0.35">
      <c r="C148" t="s">
        <v>154</v>
      </c>
      <c r="J148" s="5">
        <v>-2960639261</v>
      </c>
      <c r="L148" s="5">
        <v>-827543324</v>
      </c>
      <c r="M148" s="5">
        <v>-1357771109</v>
      </c>
    </row>
    <row r="149" spans="3:13" ht="15.5" x14ac:dyDescent="0.35">
      <c r="C149" t="s">
        <v>153</v>
      </c>
      <c r="M149" s="5">
        <v>900000000</v>
      </c>
    </row>
    <row r="150" spans="3:13" ht="15.5" x14ac:dyDescent="0.35">
      <c r="C150" t="s">
        <v>340</v>
      </c>
    </row>
    <row r="151" spans="3:13" ht="15.5" x14ac:dyDescent="0.35">
      <c r="C151" t="s">
        <v>341</v>
      </c>
    </row>
    <row r="152" spans="3:13" ht="15.5" x14ac:dyDescent="0.35">
      <c r="C152" t="s">
        <v>342</v>
      </c>
      <c r="K152" s="5">
        <v>-6950335149</v>
      </c>
      <c r="L152" s="5">
        <v>3441159067</v>
      </c>
      <c r="M152" s="5">
        <v>4457532281</v>
      </c>
    </row>
    <row r="153" spans="3:13" ht="15.5" x14ac:dyDescent="0.35">
      <c r="C153" t="s">
        <v>343</v>
      </c>
      <c r="F153" s="5">
        <v>-1894439457</v>
      </c>
      <c r="I153" s="5">
        <v>-1894439457</v>
      </c>
    </row>
    <row r="154" spans="3:13" ht="15.5" x14ac:dyDescent="0.35">
      <c r="C154" t="s">
        <v>158</v>
      </c>
      <c r="D154" s="5">
        <v>-743415640</v>
      </c>
      <c r="E154" s="5">
        <v>-152366440</v>
      </c>
      <c r="F154" s="5">
        <v>-4162858542</v>
      </c>
      <c r="G154" s="5">
        <v>-586704951</v>
      </c>
      <c r="I154" s="5">
        <v>-6473000000</v>
      </c>
      <c r="J154" s="5">
        <v>-3879651487</v>
      </c>
      <c r="K154" s="5">
        <v>-2238110669</v>
      </c>
      <c r="L154" s="5">
        <v>-3757759372</v>
      </c>
      <c r="M154" s="5">
        <v>-711699917</v>
      </c>
    </row>
    <row r="155" spans="3:13" ht="15.5" x14ac:dyDescent="0.35">
      <c r="C155" t="s">
        <v>235</v>
      </c>
      <c r="D155" s="5">
        <v>441628337</v>
      </c>
      <c r="E155" s="5">
        <v>-153621586</v>
      </c>
      <c r="F155" s="5">
        <v>-146126471</v>
      </c>
      <c r="G155" s="5">
        <v>-198293375</v>
      </c>
      <c r="I155" s="5">
        <v>-732319630</v>
      </c>
      <c r="J155" s="5">
        <v>-744915438</v>
      </c>
      <c r="K155" s="5">
        <v>-576832304</v>
      </c>
      <c r="L155" s="5">
        <v>-202265071</v>
      </c>
    </row>
    <row r="156" spans="3:13" ht="15.5" x14ac:dyDescent="0.35">
      <c r="C156" t="s">
        <v>167</v>
      </c>
      <c r="D156" s="5">
        <v>52772765406</v>
      </c>
      <c r="E156" s="5">
        <v>-20896704712</v>
      </c>
      <c r="F156" s="5">
        <v>-8400248913</v>
      </c>
      <c r="G156" s="5">
        <v>-22016280288</v>
      </c>
      <c r="I156" s="5">
        <v>15299208331</v>
      </c>
      <c r="J156" s="5">
        <v>31390847985</v>
      </c>
      <c r="K156" s="5">
        <v>-17550943710</v>
      </c>
      <c r="L156" s="5">
        <v>20909144638</v>
      </c>
      <c r="M156" s="5">
        <v>-344186052</v>
      </c>
    </row>
    <row r="157" spans="3:13" ht="15.5" x14ac:dyDescent="0.35">
      <c r="C157" t="s">
        <v>344</v>
      </c>
      <c r="K157" s="5">
        <v>279054177</v>
      </c>
    </row>
    <row r="158" spans="3:13" ht="15.5" x14ac:dyDescent="0.35">
      <c r="C158" t="s">
        <v>168</v>
      </c>
      <c r="E158" s="5">
        <v>55147505488</v>
      </c>
      <c r="I158" s="5">
        <v>39848297157</v>
      </c>
      <c r="J158" s="5">
        <v>8457449172</v>
      </c>
      <c r="K158" s="5">
        <v>25729338705</v>
      </c>
      <c r="L158" s="5">
        <v>4820194067</v>
      </c>
      <c r="M158" s="5">
        <v>5164380119</v>
      </c>
    </row>
    <row r="159" spans="3:13" ht="15.5" x14ac:dyDescent="0.35">
      <c r="C159" t="s">
        <v>169</v>
      </c>
      <c r="D159" s="5">
        <v>52772765406</v>
      </c>
      <c r="E159" s="5">
        <v>34250800776</v>
      </c>
      <c r="F159" s="5">
        <v>-8400248913</v>
      </c>
      <c r="G159" s="5">
        <v>-22016280288</v>
      </c>
      <c r="I159" s="5">
        <v>55147505488</v>
      </c>
      <c r="J159" s="5">
        <v>39848297157</v>
      </c>
      <c r="K159" s="5">
        <v>8457449172</v>
      </c>
      <c r="L159" s="5">
        <v>25729338705</v>
      </c>
      <c r="M159" s="5">
        <v>4820194067</v>
      </c>
    </row>
    <row r="161" spans="2:13" ht="15.5" x14ac:dyDescent="0.35">
      <c r="B161" t="s">
        <v>170</v>
      </c>
      <c r="C161" t="s">
        <v>12</v>
      </c>
      <c r="D161" s="5">
        <v>1730000000</v>
      </c>
      <c r="E161" s="5">
        <v>1730000000</v>
      </c>
      <c r="F161" s="5">
        <v>1730000000</v>
      </c>
      <c r="G161" s="5">
        <v>1730000000</v>
      </c>
      <c r="I161" s="5">
        <v>1730000000</v>
      </c>
      <c r="J161" s="5">
        <v>1730000000</v>
      </c>
      <c r="K161" s="5">
        <v>1270000000</v>
      </c>
      <c r="L161" s="5">
        <v>0</v>
      </c>
      <c r="M161" s="5">
        <v>0</v>
      </c>
    </row>
    <row r="162" spans="2:13" ht="15.5" x14ac:dyDescent="0.35">
      <c r="C162" t="s">
        <v>171</v>
      </c>
      <c r="D162" s="6">
        <v>9.02</v>
      </c>
      <c r="E162" s="6">
        <v>6.14</v>
      </c>
      <c r="F162" s="6">
        <v>6.16</v>
      </c>
      <c r="G162" s="6">
        <v>6.94</v>
      </c>
    </row>
    <row r="163" spans="2:13" ht="15.5" x14ac:dyDescent="0.35">
      <c r="C163" t="s">
        <v>172</v>
      </c>
      <c r="D163" s="6">
        <v>14.41</v>
      </c>
      <c r="E163" s="6">
        <v>24.76</v>
      </c>
      <c r="F163" s="6">
        <v>37.659999999999997</v>
      </c>
      <c r="G163" s="6">
        <v>23.92</v>
      </c>
    </row>
    <row r="164" spans="2:13" ht="15.5" x14ac:dyDescent="0.35">
      <c r="C164" t="s">
        <v>60</v>
      </c>
      <c r="D164" s="6">
        <v>0.76</v>
      </c>
      <c r="E164" s="6">
        <v>0.92</v>
      </c>
      <c r="F164" s="6">
        <v>1.71</v>
      </c>
      <c r="G164" s="6">
        <v>1.19</v>
      </c>
    </row>
    <row r="165" spans="2:13" ht="15.5" x14ac:dyDescent="0.35">
      <c r="C165" t="s">
        <v>173</v>
      </c>
      <c r="D165" s="5">
        <v>22780000000</v>
      </c>
      <c r="E165" s="5">
        <v>14980000000</v>
      </c>
      <c r="F165" s="5">
        <v>12870000000</v>
      </c>
      <c r="G165" s="5">
        <v>21510000000</v>
      </c>
    </row>
    <row r="166" spans="2:13" ht="15.5" x14ac:dyDescent="0.35">
      <c r="C166" t="s">
        <v>174</v>
      </c>
      <c r="D166" s="6">
        <v>4.6500000000000007E-2</v>
      </c>
      <c r="E166" s="6">
        <v>3.4799999999999998E-2</v>
      </c>
      <c r="F166" s="6">
        <v>3.9900000000000005E-2</v>
      </c>
      <c r="G166" s="6">
        <v>4.1200000000000001E-2</v>
      </c>
    </row>
    <row r="167" spans="2:13" ht="15.5" x14ac:dyDescent="0.35">
      <c r="C167" t="s">
        <v>175</v>
      </c>
      <c r="D167" s="6">
        <v>7.1599999999999997E-2</v>
      </c>
      <c r="E167" s="6">
        <v>5.1200000000000002E-2</v>
      </c>
      <c r="F167" s="6">
        <v>5.4199999999999998E-2</v>
      </c>
      <c r="G167" s="6">
        <v>6.4600000000000005E-2</v>
      </c>
    </row>
    <row r="168" spans="2:13" ht="15.5" x14ac:dyDescent="0.35">
      <c r="C168" t="s">
        <v>176</v>
      </c>
      <c r="D168" s="6">
        <v>9.3399999999999997E-2</v>
      </c>
      <c r="E168" s="6">
        <v>6.0499999999999998E-2</v>
      </c>
      <c r="F168" s="6">
        <v>5.3099999999999994E-2</v>
      </c>
      <c r="G168" s="6">
        <v>9.6099999999999991E-2</v>
      </c>
    </row>
    <row r="169" spans="2:13" ht="15.5" x14ac:dyDescent="0.35">
      <c r="C169" t="s">
        <v>177</v>
      </c>
      <c r="D169" s="6">
        <v>39.85</v>
      </c>
      <c r="E169" s="6">
        <v>34.03</v>
      </c>
      <c r="F169" s="6">
        <v>11.77</v>
      </c>
      <c r="G169" s="6">
        <v>20.34</v>
      </c>
    </row>
    <row r="170" spans="2:13" ht="15.5" x14ac:dyDescent="0.35">
      <c r="C170" t="s">
        <v>178</v>
      </c>
      <c r="D170" s="5">
        <v>218000000000</v>
      </c>
      <c r="E170" s="5">
        <v>208000000000</v>
      </c>
      <c r="F170" s="5">
        <v>198000000000</v>
      </c>
      <c r="G170" s="5">
        <v>189000000000</v>
      </c>
    </row>
    <row r="171" spans="2:13" ht="15.5" x14ac:dyDescent="0.35">
      <c r="C171" t="s">
        <v>179</v>
      </c>
      <c r="D171" s="6">
        <v>1.03</v>
      </c>
      <c r="E171" s="6">
        <v>1.27</v>
      </c>
      <c r="F171" s="6">
        <v>2.04</v>
      </c>
      <c r="G171" s="6">
        <v>1.55</v>
      </c>
    </row>
    <row r="172" spans="2:13" ht="15.5" x14ac:dyDescent="0.35">
      <c r="C172" t="s">
        <v>180</v>
      </c>
      <c r="D172" s="6">
        <v>126.02</v>
      </c>
      <c r="E172" s="6">
        <v>119.97</v>
      </c>
      <c r="F172" s="6">
        <v>113.79</v>
      </c>
      <c r="G172" s="6">
        <v>107.4</v>
      </c>
    </row>
    <row r="173" spans="2:13" ht="15.5" x14ac:dyDescent="0.35">
      <c r="C173" t="s">
        <v>181</v>
      </c>
      <c r="D173" s="6">
        <v>1.03</v>
      </c>
      <c r="E173" s="6">
        <v>1.27</v>
      </c>
      <c r="F173" s="6">
        <v>2.04</v>
      </c>
      <c r="G173" s="6">
        <v>1.55</v>
      </c>
    </row>
    <row r="174" spans="2:13" ht="15.5" x14ac:dyDescent="0.35">
      <c r="C174" t="s">
        <v>182</v>
      </c>
      <c r="D174" s="6">
        <v>126.02</v>
      </c>
      <c r="E174" s="6">
        <v>119.97</v>
      </c>
      <c r="F174" s="6">
        <v>113.79</v>
      </c>
      <c r="G174" s="6">
        <v>107.4</v>
      </c>
    </row>
    <row r="175" spans="2:13" ht="15.5" x14ac:dyDescent="0.35">
      <c r="C175" t="s">
        <v>183</v>
      </c>
      <c r="D175" s="5">
        <v>0</v>
      </c>
      <c r="F175" s="5">
        <v>0</v>
      </c>
      <c r="G175" s="5">
        <v>0</v>
      </c>
    </row>
    <row r="176" spans="2:13" ht="15.5" x14ac:dyDescent="0.35">
      <c r="C176" t="s">
        <v>184</v>
      </c>
      <c r="G176" s="5">
        <v>0</v>
      </c>
    </row>
    <row r="177" spans="3:13" ht="15.5" x14ac:dyDescent="0.35">
      <c r="C177" t="s">
        <v>185</v>
      </c>
      <c r="D177" s="5">
        <v>217000000000</v>
      </c>
      <c r="E177" s="5">
        <v>207000000000</v>
      </c>
      <c r="F177" s="5">
        <v>196000000000</v>
      </c>
      <c r="G177" s="5">
        <v>185000000000</v>
      </c>
    </row>
    <row r="178" spans="3:13" ht="15.5" x14ac:dyDescent="0.35">
      <c r="C178" t="s">
        <v>24</v>
      </c>
      <c r="D178" s="5">
        <v>0</v>
      </c>
      <c r="F178" s="5">
        <v>0</v>
      </c>
      <c r="G178" s="5">
        <v>0</v>
      </c>
    </row>
    <row r="179" spans="3:13" ht="15.5" x14ac:dyDescent="0.35">
      <c r="C179" t="s">
        <v>21</v>
      </c>
      <c r="D179" s="5">
        <v>-87000000000</v>
      </c>
      <c r="E179" s="5">
        <v>-34000000000</v>
      </c>
      <c r="F179" s="5">
        <v>-55000000000</v>
      </c>
      <c r="G179" s="5">
        <v>-63000000000</v>
      </c>
    </row>
    <row r="180" spans="3:13" ht="15.5" x14ac:dyDescent="0.35">
      <c r="C180" t="s">
        <v>186</v>
      </c>
      <c r="D180" s="5">
        <v>187000000000</v>
      </c>
      <c r="E180" s="5">
        <v>176000000000</v>
      </c>
      <c r="F180" s="5">
        <v>164000000000</v>
      </c>
      <c r="G180" s="5">
        <v>158000000000</v>
      </c>
    </row>
    <row r="181" spans="3:13" ht="15.5" x14ac:dyDescent="0.35">
      <c r="C181" t="s">
        <v>187</v>
      </c>
      <c r="D181" s="5">
        <v>26000000000</v>
      </c>
      <c r="E181" s="5">
        <v>0</v>
      </c>
      <c r="F181" s="5">
        <v>-15000000000</v>
      </c>
      <c r="G181" s="5">
        <v>0</v>
      </c>
    </row>
    <row r="182" spans="3:13" ht="15.5" x14ac:dyDescent="0.35">
      <c r="C182" t="s">
        <v>188</v>
      </c>
      <c r="D182" s="5">
        <v>-2000000000</v>
      </c>
      <c r="E182" s="5">
        <v>0</v>
      </c>
      <c r="F182" s="5">
        <v>-1000000000</v>
      </c>
      <c r="G182" s="5">
        <v>-1000000000</v>
      </c>
    </row>
    <row r="183" spans="3:13" ht="15.5" x14ac:dyDescent="0.35">
      <c r="C183" t="s">
        <v>13</v>
      </c>
      <c r="D183" s="5">
        <v>24000000000</v>
      </c>
      <c r="E183" s="5">
        <v>-1000000000</v>
      </c>
      <c r="F183" s="5">
        <v>-16000000000</v>
      </c>
      <c r="G183" s="5">
        <v>-1000000000</v>
      </c>
    </row>
    <row r="184" spans="3:13" ht="15.5" x14ac:dyDescent="0.35">
      <c r="C184" t="s">
        <v>16</v>
      </c>
      <c r="D184" s="6">
        <v>13.84</v>
      </c>
      <c r="E184" s="6">
        <v>-0.42</v>
      </c>
      <c r="F184" s="6">
        <v>-9.02</v>
      </c>
      <c r="G184" s="6">
        <v>-0.71</v>
      </c>
    </row>
    <row r="185" spans="3:13" ht="15.5" x14ac:dyDescent="0.35">
      <c r="C185" t="s">
        <v>45</v>
      </c>
      <c r="I185" s="6">
        <v>20.260000000000002</v>
      </c>
      <c r="J185" s="6">
        <v>13.13</v>
      </c>
      <c r="K185" s="6">
        <v>19.02</v>
      </c>
      <c r="L185" s="6">
        <v>13807191.550000001</v>
      </c>
      <c r="M185" s="6">
        <v>11882743.98</v>
      </c>
    </row>
    <row r="186" spans="3:13" ht="15.5" x14ac:dyDescent="0.35">
      <c r="C186" t="s">
        <v>59</v>
      </c>
      <c r="I186" s="6">
        <v>11.45</v>
      </c>
      <c r="J186" s="6">
        <v>14.32</v>
      </c>
      <c r="K186" s="5">
        <v>0</v>
      </c>
      <c r="L186" s="5">
        <v>0</v>
      </c>
      <c r="M186" s="5">
        <v>0</v>
      </c>
    </row>
    <row r="187" spans="3:13" ht="15.5" x14ac:dyDescent="0.35">
      <c r="C187" t="s">
        <v>62</v>
      </c>
      <c r="I187" s="6">
        <v>0.47</v>
      </c>
      <c r="J187" s="6">
        <v>0.51</v>
      </c>
      <c r="K187" s="5">
        <v>0</v>
      </c>
      <c r="L187" s="5">
        <v>0</v>
      </c>
      <c r="M187" s="5">
        <v>0</v>
      </c>
    </row>
    <row r="188" spans="3:13" ht="15.5" x14ac:dyDescent="0.35">
      <c r="C188" t="s">
        <v>189</v>
      </c>
      <c r="I188" s="5">
        <v>52090000000</v>
      </c>
      <c r="J188" s="5">
        <v>31320000000</v>
      </c>
      <c r="K188" s="5">
        <v>33320000000</v>
      </c>
      <c r="L188" s="5">
        <v>25120000000</v>
      </c>
      <c r="M188" s="5">
        <v>21050000000</v>
      </c>
    </row>
    <row r="189" spans="3:13" ht="15.5" x14ac:dyDescent="0.35">
      <c r="C189" t="s">
        <v>190</v>
      </c>
      <c r="I189" s="6">
        <v>0.13100000000000001</v>
      </c>
      <c r="J189" s="6">
        <v>8.8200000000000001E-2</v>
      </c>
      <c r="K189" s="6">
        <v>0.14849999999999999</v>
      </c>
      <c r="L189" s="6">
        <v>0.1268</v>
      </c>
      <c r="M189" s="6">
        <v>0.152</v>
      </c>
    </row>
    <row r="190" spans="3:13" ht="15.5" x14ac:dyDescent="0.35">
      <c r="C190" t="s">
        <v>191</v>
      </c>
      <c r="I190" s="6">
        <v>0.17809999999999998</v>
      </c>
      <c r="J190" s="6">
        <v>0.13539999999999999</v>
      </c>
      <c r="K190" s="6">
        <v>0.27500000000000002</v>
      </c>
      <c r="L190" s="6">
        <v>0.2913</v>
      </c>
      <c r="M190" s="6">
        <v>0.60370000000000001</v>
      </c>
    </row>
    <row r="191" spans="3:13" ht="15.5" x14ac:dyDescent="0.35">
      <c r="C191" t="s">
        <v>192</v>
      </c>
      <c r="I191" s="6">
        <v>0.22420000000000001</v>
      </c>
      <c r="J191" s="6">
        <v>0.18710000000000002</v>
      </c>
      <c r="K191" s="6">
        <v>0.36849999999999999</v>
      </c>
      <c r="L191" s="6">
        <v>0.49420000000000003</v>
      </c>
      <c r="M191" s="6">
        <v>1.4036999999999999</v>
      </c>
    </row>
    <row r="192" spans="3:13" ht="15.5" x14ac:dyDescent="0.35">
      <c r="C192" t="s">
        <v>193</v>
      </c>
      <c r="I192" s="6">
        <v>22.31</v>
      </c>
      <c r="J192" s="6">
        <v>19.53</v>
      </c>
      <c r="K192" s="6">
        <v>27.28</v>
      </c>
      <c r="L192" s="6">
        <v>34.83</v>
      </c>
      <c r="M192" s="6">
        <v>29.13</v>
      </c>
    </row>
    <row r="193" spans="2:13" ht="15.5" x14ac:dyDescent="0.35">
      <c r="C193" t="s">
        <v>56</v>
      </c>
      <c r="I193" s="6">
        <v>2.04</v>
      </c>
      <c r="J193" s="6">
        <v>1.94</v>
      </c>
      <c r="K193" s="5">
        <v>0</v>
      </c>
      <c r="L193" s="5">
        <v>0</v>
      </c>
      <c r="M193" s="5">
        <v>0</v>
      </c>
    </row>
    <row r="194" spans="2:13" ht="15.5" x14ac:dyDescent="0.35">
      <c r="C194" t="s">
        <v>53</v>
      </c>
      <c r="I194" s="6">
        <v>113.79</v>
      </c>
      <c r="J194" s="6">
        <v>96.97</v>
      </c>
      <c r="K194" s="6">
        <v>69.150000000000006</v>
      </c>
      <c r="L194" s="6">
        <v>47395476.18</v>
      </c>
      <c r="M194" s="6">
        <v>19682479.460000001</v>
      </c>
    </row>
    <row r="195" spans="2:13" ht="15.5" x14ac:dyDescent="0.35">
      <c r="C195" t="s">
        <v>194</v>
      </c>
      <c r="I195" s="6">
        <v>2.04</v>
      </c>
      <c r="J195" s="6">
        <v>1.94</v>
      </c>
      <c r="K195" s="5">
        <v>0</v>
      </c>
      <c r="L195" s="5">
        <v>0</v>
      </c>
      <c r="M195" s="5">
        <v>0</v>
      </c>
    </row>
    <row r="196" spans="2:13" ht="15.5" x14ac:dyDescent="0.35">
      <c r="C196" t="s">
        <v>195</v>
      </c>
      <c r="I196" s="6">
        <v>113.79</v>
      </c>
      <c r="J196" s="6">
        <v>96.97</v>
      </c>
      <c r="K196" s="6">
        <v>69.150000000000006</v>
      </c>
      <c r="L196" s="6">
        <v>47395476.18</v>
      </c>
      <c r="M196" s="6">
        <v>19682479.460000001</v>
      </c>
    </row>
    <row r="197" spans="2:13" ht="15.5" x14ac:dyDescent="0.35">
      <c r="C197" t="s">
        <v>196</v>
      </c>
      <c r="I197" s="5">
        <v>0</v>
      </c>
      <c r="J197" s="5">
        <v>1000000000</v>
      </c>
      <c r="K197" s="5">
        <v>4000000000</v>
      </c>
      <c r="L197" s="5">
        <v>10000000000</v>
      </c>
      <c r="M197" s="5">
        <v>7000000000</v>
      </c>
    </row>
    <row r="198" spans="2:13" ht="15.5" x14ac:dyDescent="0.35">
      <c r="C198" t="s">
        <v>197</v>
      </c>
      <c r="J198" s="5">
        <v>0</v>
      </c>
      <c r="K198" s="5">
        <v>1000000000</v>
      </c>
      <c r="L198" s="5">
        <v>1000000000</v>
      </c>
    </row>
    <row r="199" spans="2:13" ht="15.5" x14ac:dyDescent="0.35">
      <c r="C199" t="s">
        <v>26</v>
      </c>
      <c r="I199" s="5">
        <v>0</v>
      </c>
      <c r="J199" s="5">
        <v>1000000000</v>
      </c>
      <c r="K199" s="5">
        <v>4000000000</v>
      </c>
      <c r="L199" s="5">
        <v>12000000000</v>
      </c>
      <c r="M199" s="5">
        <v>7000000000</v>
      </c>
    </row>
    <row r="200" spans="2:13" ht="15.5" x14ac:dyDescent="0.35">
      <c r="C200" t="s">
        <v>23</v>
      </c>
      <c r="I200" s="5">
        <v>-55000000000</v>
      </c>
      <c r="J200" s="5">
        <v>-39000000000</v>
      </c>
      <c r="K200" s="5">
        <v>-4000000000</v>
      </c>
      <c r="L200" s="5">
        <v>-14000000000</v>
      </c>
      <c r="M200" s="5">
        <v>3000000000</v>
      </c>
    </row>
    <row r="201" spans="2:13" ht="15.5" x14ac:dyDescent="0.35">
      <c r="C201" t="s">
        <v>198</v>
      </c>
      <c r="I201" s="5">
        <v>164000000000</v>
      </c>
      <c r="J201" s="5">
        <v>134000000000</v>
      </c>
      <c r="K201" s="5">
        <v>67000000000</v>
      </c>
      <c r="L201" s="5">
        <v>44000000000</v>
      </c>
      <c r="M201" s="5">
        <v>9000000000</v>
      </c>
    </row>
    <row r="202" spans="2:13" ht="15.5" x14ac:dyDescent="0.35">
      <c r="C202" t="s">
        <v>199</v>
      </c>
      <c r="I202" s="5">
        <v>26000000000</v>
      </c>
      <c r="J202" s="5">
        <v>12000000000</v>
      </c>
      <c r="K202" s="5">
        <v>-6000000000</v>
      </c>
      <c r="L202" s="5">
        <v>24000000000</v>
      </c>
      <c r="M202" s="5">
        <v>-2000000000</v>
      </c>
    </row>
    <row r="203" spans="2:13" ht="15.5" x14ac:dyDescent="0.35">
      <c r="C203" t="s">
        <v>200</v>
      </c>
      <c r="I203" s="5">
        <v>-4000000000</v>
      </c>
      <c r="J203" s="5">
        <v>-9000000000</v>
      </c>
      <c r="K203" s="5">
        <v>-1000000000</v>
      </c>
      <c r="L203" s="5">
        <v>-2000000000</v>
      </c>
      <c r="M203" s="5">
        <v>-1000000000</v>
      </c>
    </row>
    <row r="204" spans="2:13" ht="15.5" x14ac:dyDescent="0.35">
      <c r="C204" t="s">
        <v>15</v>
      </c>
      <c r="I204" s="5">
        <v>22000000000</v>
      </c>
      <c r="J204" s="5">
        <v>2000000000</v>
      </c>
      <c r="K204" s="5">
        <v>-7000000000</v>
      </c>
      <c r="L204" s="5">
        <v>22000000000</v>
      </c>
      <c r="M204" s="5">
        <v>-3000000000</v>
      </c>
    </row>
    <row r="205" spans="2:13" ht="15.5" x14ac:dyDescent="0.35">
      <c r="C205" t="s">
        <v>17</v>
      </c>
      <c r="I205" s="6">
        <v>12.79</v>
      </c>
      <c r="J205" s="6">
        <v>1.42</v>
      </c>
      <c r="K205" s="6">
        <v>-5.66</v>
      </c>
      <c r="L205" s="6">
        <v>17119656.41</v>
      </c>
      <c r="M205" s="6">
        <v>-2106002.2000000002</v>
      </c>
    </row>
    <row r="207" spans="2:13" ht="15.5" x14ac:dyDescent="0.35">
      <c r="B207" t="s">
        <v>345</v>
      </c>
      <c r="C207" t="s">
        <v>346</v>
      </c>
      <c r="D207" s="5">
        <v>294000000000</v>
      </c>
      <c r="E207" s="5">
        <v>286000000000</v>
      </c>
      <c r="F207" s="5">
        <v>234000000000</v>
      </c>
      <c r="G207" s="5">
        <v>240000000000</v>
      </c>
      <c r="H207" s="5">
        <v>1159000000000</v>
      </c>
      <c r="I207" s="5">
        <v>858000000000</v>
      </c>
      <c r="J207" s="5">
        <v>631000000000</v>
      </c>
      <c r="K207" s="5">
        <v>610000000000</v>
      </c>
      <c r="L207" s="5">
        <v>431000000000</v>
      </c>
      <c r="M207" s="5">
        <v>373000000000</v>
      </c>
    </row>
    <row r="208" spans="2:13" ht="15.5" x14ac:dyDescent="0.35">
      <c r="C208" t="s">
        <v>347</v>
      </c>
      <c r="H208" s="5">
        <v>3</v>
      </c>
      <c r="I208" s="5">
        <v>3</v>
      </c>
      <c r="J208" s="6">
        <v>3.75</v>
      </c>
    </row>
    <row r="209" spans="3:10" ht="15.5" x14ac:dyDescent="0.35">
      <c r="C209" t="s">
        <v>348</v>
      </c>
      <c r="H209" s="6">
        <v>9.8900000000000002E-2</v>
      </c>
      <c r="I209" s="6">
        <v>0.14800000000000002</v>
      </c>
      <c r="J209" s="6">
        <v>0.28550000000000003</v>
      </c>
    </row>
    <row r="210" spans="3:10" ht="15.5" x14ac:dyDescent="0.35">
      <c r="C210" t="s">
        <v>349</v>
      </c>
      <c r="H210" s="6">
        <v>2.1099999999999997E-2</v>
      </c>
      <c r="I210" s="6">
        <v>2.1600000000000001E-2</v>
      </c>
      <c r="J210" s="6">
        <v>2.4399999999999998E-2</v>
      </c>
    </row>
    <row r="211" spans="3:10" ht="15.5" x14ac:dyDescent="0.35">
      <c r="C211" t="s">
        <v>350</v>
      </c>
      <c r="I211" s="6">
        <v>4.68</v>
      </c>
    </row>
    <row r="212" spans="3:10" ht="15.5" x14ac:dyDescent="0.35">
      <c r="C212" t="s">
        <v>351</v>
      </c>
      <c r="I212" s="6">
        <v>5.0199999999999996</v>
      </c>
    </row>
    <row r="213" spans="3:10" ht="15.5" x14ac:dyDescent="0.35">
      <c r="C213" t="s">
        <v>352</v>
      </c>
      <c r="I213" s="6">
        <v>6.3</v>
      </c>
    </row>
    <row r="214" spans="3:10" ht="15.5" x14ac:dyDescent="0.35">
      <c r="C214" t="s">
        <v>353</v>
      </c>
      <c r="I214" s="6">
        <v>0.19899999999999998</v>
      </c>
    </row>
    <row r="215" spans="3:10" ht="15.5" x14ac:dyDescent="0.35">
      <c r="C215" t="s">
        <v>354</v>
      </c>
      <c r="I215" s="6">
        <v>0.23</v>
      </c>
    </row>
    <row r="216" spans="3:10" ht="15.5" x14ac:dyDescent="0.35">
      <c r="C216" t="s">
        <v>355</v>
      </c>
      <c r="I216" s="6">
        <v>1.1299999999999999</v>
      </c>
    </row>
    <row r="217" spans="3:10" ht="15.5" x14ac:dyDescent="0.35">
      <c r="C217" t="s">
        <v>356</v>
      </c>
      <c r="I217" s="6">
        <v>24.42</v>
      </c>
    </row>
    <row r="218" spans="3:10" ht="15.5" x14ac:dyDescent="0.35">
      <c r="C218" t="s">
        <v>357</v>
      </c>
      <c r="I218" s="6">
        <v>38.54</v>
      </c>
    </row>
    <row r="219" spans="3:10" ht="15.5" x14ac:dyDescent="0.35">
      <c r="C219" t="s">
        <v>358</v>
      </c>
      <c r="I219" s="6">
        <v>2.25</v>
      </c>
    </row>
    <row r="220" spans="3:10" ht="15.5" x14ac:dyDescent="0.35">
      <c r="C220" t="s">
        <v>359</v>
      </c>
      <c r="I220" s="5">
        <v>2</v>
      </c>
    </row>
    <row r="221" spans="3:10" ht="15.5" x14ac:dyDescent="0.35">
      <c r="C221" t="s">
        <v>360</v>
      </c>
      <c r="I221" s="6">
        <v>0.09</v>
      </c>
    </row>
    <row r="222" spans="3:10" ht="15.5" x14ac:dyDescent="0.35">
      <c r="C222" t="s">
        <v>361</v>
      </c>
      <c r="I222" s="6">
        <v>-0.05</v>
      </c>
    </row>
    <row r="223" spans="3:10" ht="15.5" x14ac:dyDescent="0.35">
      <c r="C223" t="s">
        <v>362</v>
      </c>
      <c r="I223" s="6">
        <v>28.26</v>
      </c>
    </row>
    <row r="224" spans="3:10" ht="15.5" x14ac:dyDescent="0.35">
      <c r="C224" t="s">
        <v>363</v>
      </c>
      <c r="I224" s="6">
        <v>30.32</v>
      </c>
    </row>
    <row r="225" spans="3:9" ht="15.5" x14ac:dyDescent="0.35">
      <c r="C225" t="s">
        <v>364</v>
      </c>
      <c r="I225" s="6">
        <v>610.9</v>
      </c>
    </row>
    <row r="226" spans="3:9" ht="15.5" x14ac:dyDescent="0.35">
      <c r="C226" t="s">
        <v>365</v>
      </c>
      <c r="D226" s="6">
        <v>50.45</v>
      </c>
    </row>
    <row r="227" spans="3:9" ht="15.5" x14ac:dyDescent="0.35">
      <c r="C227" t="s">
        <v>366</v>
      </c>
      <c r="I227" s="6">
        <v>126.02</v>
      </c>
    </row>
    <row r="228" spans="3:9" ht="15.5" x14ac:dyDescent="0.35">
      <c r="C228" t="s">
        <v>367</v>
      </c>
      <c r="I228" s="6">
        <v>3.68</v>
      </c>
    </row>
    <row r="229" spans="3:9" ht="15.5" x14ac:dyDescent="0.35">
      <c r="C229" t="s">
        <v>368</v>
      </c>
      <c r="D229" s="6">
        <v>2.64</v>
      </c>
    </row>
    <row r="230" spans="3:9" ht="15.5" x14ac:dyDescent="0.35">
      <c r="C230" t="s">
        <v>369</v>
      </c>
      <c r="D230" s="6">
        <v>1.78</v>
      </c>
    </row>
    <row r="231" spans="3:9" ht="15.5" x14ac:dyDescent="0.35">
      <c r="C231" t="s">
        <v>370</v>
      </c>
      <c r="D231" s="6">
        <v>0.54</v>
      </c>
    </row>
    <row r="232" spans="3:9" ht="15.5" x14ac:dyDescent="0.35">
      <c r="C232" t="s">
        <v>371</v>
      </c>
      <c r="D232" s="6">
        <v>1.54</v>
      </c>
    </row>
    <row r="233" spans="3:9" ht="15.5" x14ac:dyDescent="0.35">
      <c r="C233" t="s">
        <v>372</v>
      </c>
      <c r="I233" s="6">
        <v>23.04</v>
      </c>
    </row>
    <row r="234" spans="3:9" ht="15.5" x14ac:dyDescent="0.35">
      <c r="C234" t="s">
        <v>13</v>
      </c>
      <c r="D234" s="5">
        <v>24000000000</v>
      </c>
    </row>
    <row r="235" spans="3:9" ht="15.5" x14ac:dyDescent="0.35">
      <c r="C235" t="s">
        <v>373</v>
      </c>
      <c r="I235" s="6">
        <v>7.74</v>
      </c>
    </row>
    <row r="236" spans="3:9" ht="15.5" x14ac:dyDescent="0.35">
      <c r="C236" t="s">
        <v>374</v>
      </c>
      <c r="I236" s="6">
        <v>0.14560000000000001</v>
      </c>
    </row>
    <row r="237" spans="3:9" ht="15.5" x14ac:dyDescent="0.35">
      <c r="C237" t="s">
        <v>375</v>
      </c>
      <c r="I237" s="6">
        <v>0.2243</v>
      </c>
    </row>
    <row r="238" spans="3:9" ht="15.5" x14ac:dyDescent="0.35">
      <c r="C238" t="s">
        <v>376</v>
      </c>
      <c r="I238" s="6">
        <v>0.28439999999999999</v>
      </c>
    </row>
    <row r="239" spans="3:9" ht="15.5" x14ac:dyDescent="0.35">
      <c r="C239" t="s">
        <v>377</v>
      </c>
      <c r="I239" s="6">
        <v>0.2235</v>
      </c>
    </row>
    <row r="240" spans="3:9" ht="15.5" x14ac:dyDescent="0.35">
      <c r="C240" t="s">
        <v>378</v>
      </c>
      <c r="D240" s="6">
        <v>18.16</v>
      </c>
    </row>
    <row r="241" spans="3:9" ht="15.5" x14ac:dyDescent="0.35">
      <c r="C241" t="s">
        <v>379</v>
      </c>
      <c r="D241" s="6">
        <v>33.21</v>
      </c>
    </row>
    <row r="242" spans="3:9" ht="15.5" x14ac:dyDescent="0.35">
      <c r="C242" t="s">
        <v>380</v>
      </c>
      <c r="D242" s="6">
        <v>28.6</v>
      </c>
    </row>
    <row r="243" spans="3:9" ht="15.5" x14ac:dyDescent="0.35">
      <c r="C243" t="s">
        <v>381</v>
      </c>
      <c r="D243" s="6">
        <v>22.77</v>
      </c>
    </row>
    <row r="244" spans="3:9" ht="15.5" x14ac:dyDescent="0.35">
      <c r="C244" t="s">
        <v>382</v>
      </c>
      <c r="D244" s="6">
        <v>5.01</v>
      </c>
    </row>
    <row r="245" spans="3:9" ht="15.5" x14ac:dyDescent="0.35">
      <c r="C245" t="s">
        <v>383</v>
      </c>
      <c r="I245" s="6">
        <v>3.3</v>
      </c>
    </row>
    <row r="246" spans="3:9" ht="15.5" x14ac:dyDescent="0.35">
      <c r="C246" t="s">
        <v>384</v>
      </c>
      <c r="I246" s="6">
        <v>9.8800000000000008</v>
      </c>
    </row>
    <row r="247" spans="3:9" ht="15.5" x14ac:dyDescent="0.35">
      <c r="C247" t="s">
        <v>40</v>
      </c>
      <c r="I247" s="5">
        <v>245000000000</v>
      </c>
    </row>
    <row r="248" spans="3:9" ht="15.5" x14ac:dyDescent="0.35">
      <c r="C248" t="s">
        <v>385</v>
      </c>
      <c r="I248" s="5">
        <v>159000000000</v>
      </c>
    </row>
    <row r="249" spans="3:9" ht="15.5" x14ac:dyDescent="0.35">
      <c r="C249" t="s">
        <v>386</v>
      </c>
      <c r="I249" s="5">
        <v>1730000000</v>
      </c>
    </row>
    <row r="250" spans="3:9" ht="15.5" x14ac:dyDescent="0.35">
      <c r="C250" t="s">
        <v>387</v>
      </c>
      <c r="I250" s="6">
        <v>0.19800000000000001</v>
      </c>
    </row>
    <row r="251" spans="3:9" ht="15.5" x14ac:dyDescent="0.35">
      <c r="C251" t="s">
        <v>388</v>
      </c>
      <c r="D251" s="6">
        <v>5.8400000000000001E-2</v>
      </c>
    </row>
    <row r="252" spans="3:9" ht="15.5" x14ac:dyDescent="0.35">
      <c r="C252" t="s">
        <v>389</v>
      </c>
      <c r="D252" s="6">
        <v>6.88E-2</v>
      </c>
    </row>
    <row r="253" spans="3:9" ht="15.5" x14ac:dyDescent="0.35">
      <c r="C253" t="s">
        <v>390</v>
      </c>
      <c r="D253" s="6">
        <v>5.2900000000000003E-2</v>
      </c>
    </row>
    <row r="254" spans="3:9" ht="15.5" x14ac:dyDescent="0.35">
      <c r="C254" t="s">
        <v>391</v>
      </c>
      <c r="D254" s="6">
        <v>0.53749999999999998</v>
      </c>
    </row>
    <row r="255" spans="3:9" ht="15.5" x14ac:dyDescent="0.35">
      <c r="C255" t="s">
        <v>392</v>
      </c>
      <c r="D255" s="6">
        <v>0.20199999999999999</v>
      </c>
    </row>
    <row r="256" spans="3:9" ht="15.5" x14ac:dyDescent="0.35">
      <c r="C256" t="s">
        <v>393</v>
      </c>
      <c r="D256" s="6">
        <v>1.2918000000000001</v>
      </c>
    </row>
    <row r="257" spans="3:9" ht="15.5" x14ac:dyDescent="0.35">
      <c r="C257" t="s">
        <v>394</v>
      </c>
      <c r="I257" s="5">
        <v>3</v>
      </c>
    </row>
    <row r="258" spans="3:9" ht="15.5" x14ac:dyDescent="0.35">
      <c r="C258" t="s">
        <v>395</v>
      </c>
      <c r="I258" s="5">
        <v>3</v>
      </c>
    </row>
    <row r="259" spans="3:9" ht="15.5" x14ac:dyDescent="0.35">
      <c r="C259" t="s">
        <v>396</v>
      </c>
      <c r="I259" s="6">
        <v>9.8900000000000002E-2</v>
      </c>
    </row>
    <row r="260" spans="3:9" ht="15.5" x14ac:dyDescent="0.35">
      <c r="C260" t="s">
        <v>397</v>
      </c>
      <c r="I260" s="6">
        <v>2.1099999999999997E-2</v>
      </c>
    </row>
    <row r="261" spans="3:9" ht="15.5" x14ac:dyDescent="0.35">
      <c r="C261" t="s">
        <v>398</v>
      </c>
      <c r="I261" t="s">
        <v>399</v>
      </c>
    </row>
    <row r="262" spans="3:9" ht="15.5" x14ac:dyDescent="0.35">
      <c r="C262" t="s">
        <v>400</v>
      </c>
      <c r="I262" s="5">
        <v>7</v>
      </c>
    </row>
    <row r="263" spans="3:9" ht="15.5" x14ac:dyDescent="0.35">
      <c r="C263" t="s">
        <v>401</v>
      </c>
      <c r="I263" s="6">
        <v>0.57999999999999996</v>
      </c>
    </row>
    <row r="264" spans="3:9" ht="15.5" x14ac:dyDescent="0.35">
      <c r="C264" t="s">
        <v>402</v>
      </c>
      <c r="I264" s="6">
        <v>0.25</v>
      </c>
    </row>
    <row r="265" spans="3:9" ht="15.5" x14ac:dyDescent="0.35">
      <c r="C265" t="s">
        <v>403</v>
      </c>
      <c r="I265" s="6">
        <v>0.92</v>
      </c>
    </row>
    <row r="266" spans="3:9" ht="15.5" x14ac:dyDescent="0.35">
      <c r="C266" t="s">
        <v>404</v>
      </c>
      <c r="I266" s="6">
        <v>0.89</v>
      </c>
    </row>
    <row r="267" spans="3:9" ht="15.5" x14ac:dyDescent="0.35">
      <c r="C267" t="s">
        <v>405</v>
      </c>
      <c r="I267" s="6">
        <v>0.51</v>
      </c>
    </row>
    <row r="268" spans="3:9" ht="15.5" x14ac:dyDescent="0.35">
      <c r="C268" t="s">
        <v>406</v>
      </c>
      <c r="I268" s="6">
        <v>0.41</v>
      </c>
    </row>
    <row r="269" spans="3:9" ht="15.5" x14ac:dyDescent="0.35">
      <c r="C269" t="s">
        <v>407</v>
      </c>
      <c r="I269" s="5">
        <v>1054000000000</v>
      </c>
    </row>
    <row r="270" spans="3:9" ht="15.5" x14ac:dyDescent="0.35">
      <c r="C270" t="s">
        <v>408</v>
      </c>
      <c r="I270" s="5">
        <v>55000000000</v>
      </c>
    </row>
    <row r="271" spans="3:9" ht="15.5" x14ac:dyDescent="0.35">
      <c r="C271" t="s">
        <v>409</v>
      </c>
      <c r="I271" s="5">
        <v>72000000000</v>
      </c>
    </row>
    <row r="272" spans="3:9" ht="15.5" x14ac:dyDescent="0.35">
      <c r="C272" t="s">
        <v>410</v>
      </c>
      <c r="I272" s="5">
        <v>49000000000</v>
      </c>
    </row>
    <row r="273" spans="3:9" ht="15.5" x14ac:dyDescent="0.35">
      <c r="C273" t="s">
        <v>411</v>
      </c>
      <c r="D273" s="5">
        <v>87000000000</v>
      </c>
    </row>
    <row r="274" spans="3:9" ht="15.5" x14ac:dyDescent="0.35">
      <c r="C274" t="s">
        <v>412</v>
      </c>
      <c r="D274" s="5">
        <v>335000000000</v>
      </c>
    </row>
    <row r="275" spans="3:9" ht="15.5" x14ac:dyDescent="0.35">
      <c r="C275" t="s">
        <v>413</v>
      </c>
      <c r="D275" s="5">
        <v>117000000000</v>
      </c>
    </row>
    <row r="276" spans="3:9" ht="15.5" x14ac:dyDescent="0.35">
      <c r="C276" t="s">
        <v>186</v>
      </c>
      <c r="D276" s="5">
        <v>187000000000</v>
      </c>
    </row>
    <row r="277" spans="3:9" ht="15.5" x14ac:dyDescent="0.35">
      <c r="C277" t="s">
        <v>185</v>
      </c>
      <c r="I277" s="5">
        <v>217000000000</v>
      </c>
    </row>
    <row r="278" spans="3:9" ht="15.5" x14ac:dyDescent="0.35">
      <c r="C278" t="s">
        <v>183</v>
      </c>
      <c r="D278" s="5">
        <v>0</v>
      </c>
    </row>
    <row r="279" spans="3:9" ht="15.5" x14ac:dyDescent="0.35">
      <c r="C279" t="s">
        <v>24</v>
      </c>
      <c r="D279" s="5">
        <v>0</v>
      </c>
    </row>
    <row r="280" spans="3:9" ht="15.5" x14ac:dyDescent="0.35">
      <c r="C280" t="s">
        <v>21</v>
      </c>
      <c r="D280" s="5">
        <v>-87000000000</v>
      </c>
    </row>
    <row r="281" spans="3:9" ht="15.5" x14ac:dyDescent="0.35">
      <c r="C281" t="s">
        <v>414</v>
      </c>
      <c r="I281" s="5">
        <v>218000000000</v>
      </c>
    </row>
    <row r="282" spans="3:9" ht="15.5" x14ac:dyDescent="0.35">
      <c r="C282" t="s">
        <v>415</v>
      </c>
      <c r="I282" s="5">
        <v>10000000000</v>
      </c>
    </row>
    <row r="283" spans="3:9" ht="15.5" x14ac:dyDescent="0.35">
      <c r="C283" t="s">
        <v>416</v>
      </c>
      <c r="I283" s="5">
        <v>5000000000</v>
      </c>
    </row>
    <row r="284" spans="3:9" ht="15.5" x14ac:dyDescent="0.35">
      <c r="C284" t="s">
        <v>417</v>
      </c>
      <c r="I284" s="5">
        <v>-14000000000</v>
      </c>
    </row>
    <row r="285" spans="3:9" ht="15.5" x14ac:dyDescent="0.35">
      <c r="C285" t="s">
        <v>418</v>
      </c>
      <c r="I285" s="5">
        <v>-4000000000</v>
      </c>
    </row>
    <row r="286" spans="3:9" ht="15.5" x14ac:dyDescent="0.35">
      <c r="C286" t="s">
        <v>419</v>
      </c>
      <c r="I286" s="5">
        <v>6000000000</v>
      </c>
    </row>
  </sheetData>
  <pageMargins left="0.7" right="0.7" top="0.75" bottom="0.75" header="0.3" footer="0.3"/>
  <ignoredErrors>
    <ignoredError sqref="A1:M28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420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421</v>
      </c>
      <c r="D2" s="2" vm="20">
        <f ca="1">IFERROR(_xlfn.STOCKHISTORY("XIDX:" &amp; $C$1, D3, , 0, 0, 1), "Libur")</f>
        <v>312</v>
      </c>
      <c r="E2" s="2" vm="21">
        <f ca="1">IFERROR(_xlfn.STOCKHISTORY("XIDX:" &amp; $C$1, E3, , 0, 0, 1), "Libur")</f>
        <v>570</v>
      </c>
      <c r="H2" s="2" vm="21">
        <f ca="1">IFERROR(INDEX(D2:G2,COUNT(D2:G2)),"")</f>
        <v>570</v>
      </c>
      <c r="I2" s="2" vm="22">
        <f ca="1">IFERROR(_xlfn.STOCKHISTORY("XIDX:" &amp; $C$1, I1, , 0, 0, 1), "Libur")</f>
        <v>346</v>
      </c>
      <c r="J2" s="2" vm="23">
        <f ca="1">IFERROR(_xlfn.STOCKHISTORY("XIDX:" &amp; $C$1, J1, , 0, 0, 1), "Libur")</f>
        <v>402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81979572271</v>
      </c>
      <c r="E4" s="2">
        <f>IFERROR(INDEX(E51:E500,MATCH($C$4,$C$51:$C$500,0)),"")</f>
        <v>93576788214</v>
      </c>
      <c r="H4" s="2">
        <f>IFERROR(SUM(D4:G4)*(4/MAX(1,COUNT(D4:G4))),"")</f>
        <v>351112720970</v>
      </c>
      <c r="I4" s="2">
        <f>IFERROR(INDEX(I51:I500,MATCH($C$4,$C$51:$C$500,0)),"")</f>
        <v>360839166938</v>
      </c>
      <c r="J4" s="2">
        <f>IFERROR(INDEX(J51:J500,MATCH($C$4,$C$51:$C$500,0)),"")</f>
        <v>541183464172</v>
      </c>
      <c r="K4" s="2">
        <f>IFERROR(INDEX(K51:K500,MATCH($C$4,$C$51:$C$500,0)),"")</f>
        <v>600000900101</v>
      </c>
      <c r="L4" s="2">
        <f>IFERROR(INDEX(L51:L500,MATCH($C$4,$C$51:$C$500,0)),"")</f>
        <v>440044949150</v>
      </c>
      <c r="M4" s="2">
        <f>IFERROR(INDEX(M51:M500,MATCH($C$4,$C$51:$C$500,0)),"")</f>
        <v>453377915036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6093114229</v>
      </c>
      <c r="E5" s="2">
        <f>IFERROR(INDEX(E51:E500,MATCH($C$5,$C$51:$C$500,0)),"")</f>
        <v>5848487854</v>
      </c>
      <c r="H5" s="2">
        <f>IFERROR(SUM(D5:G5)*(4/MAX(1,COUNT(D5:G5))),"")</f>
        <v>23883204166</v>
      </c>
      <c r="I5" s="2">
        <f>IFERROR(INDEX(I51:I500,MATCH($C$5,$C$51:$C$500,0)),"")</f>
        <v>12715190512</v>
      </c>
      <c r="J5" s="2">
        <f>IFERROR(INDEX(J51:J500,MATCH($C$5,$C$51:$C$500,0)),"")</f>
        <v>20434387761</v>
      </c>
      <c r="K5" s="2">
        <f>IFERROR(INDEX(K51:K500,MATCH($C$5,$C$51:$C$500,0)),"")</f>
        <v>22258989582</v>
      </c>
      <c r="L5" s="2">
        <f>IFERROR(INDEX(L51:L500,MATCH($C$5,$C$51:$C$500,0)),"")</f>
        <v>9878811182</v>
      </c>
      <c r="M5" s="2">
        <f>IFERROR(INDEX(M51:M500,MATCH($C$5,$C$51:$C$500,0)),"")</f>
        <v>9523267330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380118848293</v>
      </c>
      <c r="E6" s="2">
        <f>IFERROR(INDEX(E51:E500,MATCH($C$6,$C$51:$C$500,0)),"")</f>
        <v>374025739196</v>
      </c>
      <c r="H6" s="2">
        <f>IFERROR(INDEX(D6:G6,COUNT(D6:G6)),"")</f>
        <v>374025739196</v>
      </c>
      <c r="I6" s="2">
        <f>IFERROR(INDEX(I51:I500,MATCH($C$6,$C$51:$C$500,0)),"")</f>
        <v>368177252286</v>
      </c>
      <c r="J6" s="2">
        <f>IFERROR(INDEX(J51:J500,MATCH($C$6,$C$51:$C$500,0)),"")</f>
        <v>355462087249</v>
      </c>
      <c r="K6" s="2">
        <f>IFERROR(INDEX(K51:K500,MATCH($C$6,$C$51:$C$500,0)),"")</f>
        <v>188985178329</v>
      </c>
      <c r="L6" s="2">
        <f>IFERROR(INDEX(L51:L500,MATCH($C$6,$C$51:$C$500,0)),"")</f>
        <v>52622988747</v>
      </c>
      <c r="M6" s="2">
        <f>IFERROR(INDEX(M51:M500,MATCH($C$6,$C$51:$C$500,0)),"")</f>
        <v>42744177565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4.1100000000000003</v>
      </c>
      <c r="E7" s="3">
        <f>IFERROR(INDEX(E51:E500,MATCH($C$7,$C$51:$C$500,0))/1000000000,"")</f>
        <v>4.1100000000000003</v>
      </c>
      <c r="H7" s="3">
        <f>IFERROR(INDEX(D7:G7,COUNT(D7:G7)),"")</f>
        <v>4.1100000000000003</v>
      </c>
      <c r="I7" s="3">
        <f>IFERROR(INDEX(I51:I500,MATCH($C$7,$C$51:$C$500,0))/1000000000,"")</f>
        <v>4.1100000000000003</v>
      </c>
      <c r="J7" s="3">
        <f>IFERROR(INDEX(J51:J500,MATCH($C$7,$C$51:$C$500,0))/1000000000,"")</f>
        <v>4.1100000000000003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-12000000000</v>
      </c>
      <c r="E8" s="2">
        <f>IFERROR(INDEX(E51:E500,MATCH("Free cash flow (Quarter)",$C$51:$C$500,0)),"")</f>
        <v>43000000000</v>
      </c>
      <c r="H8" s="2">
        <f>IFERROR(INDEX(D8:G8,COUNT(D8:G8)),"")</f>
        <v>43000000000</v>
      </c>
      <c r="I8" s="2">
        <f>IFERROR(INDEX(I51:I500,MATCH($C$8,$C$51:$C$500,0)),"")</f>
        <v>-78000000000</v>
      </c>
      <c r="J8" s="2">
        <f>IFERROR(INDEX(J51:J500,MATCH($C$8,$C$51:$C$500,0)),"")</f>
        <v>-79000000000</v>
      </c>
      <c r="K8" s="2">
        <f>IFERROR(INDEX(K51:K500,MATCH($C$8,$C$51:$C$500,0)),"")</f>
        <v>13000000000</v>
      </c>
      <c r="L8" s="2">
        <f>IFERROR(INDEX(L51:L500,MATCH($C$8,$C$51:$C$500,0)),"")</f>
        <v>-5000000000</v>
      </c>
      <c r="M8" s="2">
        <f>IFERROR(INDEX(M51:M500,MATCH($C$8,$C$51:$C$500,0)),"")</f>
        <v>14000000000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-2.83</v>
      </c>
      <c r="E9" s="3">
        <f>IFERROR(INDEX(E51:E500,MATCH("Free cash flow per share (Quarter)",$C$51:$C$500,0)),"")</f>
        <v>10.51</v>
      </c>
      <c r="H9" s="3">
        <f>IFERROR(INDEX(D9:G9,COUNT(D9:G9)),"")</f>
        <v>10.51</v>
      </c>
      <c r="I9" s="3">
        <f>IFERROR(INDEX(I51:I500,MATCH($C$9,$C$51:$C$500,0)),"")</f>
        <v>-18.98</v>
      </c>
      <c r="J9" s="3">
        <f>IFERROR(INDEX(J51:J500,MATCH($C$9,$C$51:$C$500,0)),"")</f>
        <v>-19.25</v>
      </c>
      <c r="K9" s="3">
        <f>IFERROR(INDEX(K51:K500,MATCH($C$9,$C$51:$C$500,0)),"")</f>
        <v>8196.5400000000009</v>
      </c>
      <c r="L9" s="3">
        <f>IFERROR(INDEX(L51:L500,MATCH($C$9,$C$51:$C$500,0)),"")</f>
        <v>-166005.41</v>
      </c>
      <c r="M9" s="3">
        <f>IFERROR(INDEX(M51:M500,MATCH($C$9,$C$51:$C$500,0)),"")</f>
        <v>5570356.9699999997</v>
      </c>
    </row>
    <row r="10" spans="1:13" ht="15.5" x14ac:dyDescent="0.35">
      <c r="C10" t="s">
        <v>18</v>
      </c>
      <c r="D10" s="3">
        <f ca="1">IFERROR(IF(D9=0,"",D2/D9),"")</f>
        <v>-110.24734982332156</v>
      </c>
      <c r="E10" s="3">
        <f ca="1">IFERROR(IF(E9=0,"",E2/E9),"")</f>
        <v>54.234062797335874</v>
      </c>
      <c r="I10" s="3">
        <f ca="1">IFERROR(IF(I9=0,"",I2/I9),"")</f>
        <v>-18.229715489989463</v>
      </c>
      <c r="J10" s="3">
        <f ca="1">IFERROR(IF(J9=0,"",J2/J9),"")</f>
        <v>-20.883116883116884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12649140425</v>
      </c>
      <c r="E11" s="2">
        <f>IFERROR(INDEX(E51:E500,MATCH($C$11,$C$51:$C$500,0)),"")</f>
        <v>22137493523</v>
      </c>
      <c r="H11" s="2">
        <f>IFERROR(INDEX(D11:G11,COUNT(D11:G11)),"")</f>
        <v>22137493523</v>
      </c>
      <c r="I11" s="2">
        <f>IFERROR(INDEX(I51:I500,MATCH($C$11,$C$51:$C$500,0)),"")</f>
        <v>10110949788</v>
      </c>
      <c r="J11" s="2">
        <f>IFERROR(INDEX(J51:J500,MATCH($C$11,$C$51:$C$500,0)),"")</f>
        <v>110227778895</v>
      </c>
      <c r="K11" s="2">
        <f>IFERROR(INDEX(K51:K500,MATCH($C$11,$C$51:$C$500,0)),"")</f>
        <v>64062529308</v>
      </c>
      <c r="L11" s="2">
        <f>IFERROR(INDEX(L51:L500,MATCH($C$11,$C$51:$C$500,0)),"")</f>
        <v>27445447053</v>
      </c>
      <c r="M11" s="2">
        <f>IFERROR(INDEX(M51:M500,MATCH($C$11,$C$51:$C$500,0)),"")</f>
        <v>32425609382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-13000000000</v>
      </c>
      <c r="E12" s="2">
        <f>IFERROR(INDEX(E51:E500,MATCH("Net Debt (Quarter)",$C$51:$C$500,0)),"")</f>
        <v>-22000000000</v>
      </c>
      <c r="H12" s="2">
        <f>IFERROR(INDEX(D12:G12,COUNT(D12:G12)),"")</f>
        <v>-22000000000</v>
      </c>
      <c r="I12" s="2">
        <f>IFERROR(INDEX(I51:I500,MATCH($C$12,$C$51:$C$500,0)),"")</f>
        <v>-10000000000</v>
      </c>
      <c r="J12" s="2">
        <f>IFERROR(INDEX(J51:J500,MATCH($C$12,$C$51:$C$500,0)),"")</f>
        <v>-110000000000</v>
      </c>
      <c r="K12" s="2">
        <f>IFERROR(INDEX(K51:K500,MATCH($C$12,$C$51:$C$500,0)),"")</f>
        <v>-42000000000</v>
      </c>
      <c r="L12" s="2">
        <f>IFERROR(INDEX(L51:L500,MATCH($C$12,$C$51:$C$500,0)),"")</f>
        <v>-27000000000</v>
      </c>
      <c r="M12" s="2">
        <f>IFERROR(INDEX(M51:M500,MATCH($C$12,$C$51:$C$500,0)),"")</f>
        <v>-32000000000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22000000000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-17531014</v>
      </c>
      <c r="H14" s="2">
        <f>IFERROR(SUM(D14:G14)*(4/MAX(1,COUNT(D14:G14))),"")</f>
        <v>-35062028</v>
      </c>
      <c r="I14" s="2">
        <f>IFERROR(INDEX(I51:I500,MATCH($C$14,$C$51:$C$500,0)),"")</f>
        <v>-704334</v>
      </c>
      <c r="J14" s="2">
        <f>IFERROR(INDEX(J51:J500,MATCH($C$14,$C$51:$C$500,0)),"")</f>
        <v>-319511250</v>
      </c>
      <c r="K14" s="2">
        <f>IFERROR(INDEX(K51:K500,MATCH($C$14,$C$51:$C$500,0)),"")</f>
        <v>-14436695</v>
      </c>
      <c r="L14" s="2">
        <f>IFERROR(INDEX(L51:L500,MATCH($C$14,$C$51:$C$500,0)),"")</f>
        <v>-215491</v>
      </c>
      <c r="M14" s="2">
        <f>IFERROR(INDEX(M51:M500,MATCH($C$14,$C$51:$C$500,0)),"")</f>
        <v>0</v>
      </c>
    </row>
    <row r="15" spans="1:13" ht="15.5" x14ac:dyDescent="0.35">
      <c r="C15" t="s">
        <v>28</v>
      </c>
      <c r="D15" s="2">
        <f>IFERROR(INDEX(D51:D500,MATCH($C$15,$C$51:$C$500,0)),"")</f>
        <v>-320943700</v>
      </c>
      <c r="E15" s="2">
        <f>IFERROR(INDEX(E51:E500,MATCH($C$15,$C$51:$C$500,0)),"")</f>
        <v>-1776044160</v>
      </c>
      <c r="H15" s="2">
        <f>IFERROR(SUM(D15:G15)*(4/MAX(1,COUNT(D15:G15))),"")</f>
        <v>-4193975720</v>
      </c>
      <c r="I15" s="2">
        <f>IFERROR(INDEX(I51:I500,MATCH($C$15,$C$51:$C$500,0)),"")</f>
        <v>-4061301866</v>
      </c>
      <c r="J15" s="2">
        <f>IFERROR(INDEX(J51:J500,MATCH($C$15,$C$51:$C$500,0)),"")</f>
        <v>-7825648080</v>
      </c>
      <c r="K15" s="2">
        <f>IFERROR(INDEX(K51:K500,MATCH($C$15,$C$51:$C$500,0)),"")</f>
        <v>-7465711511</v>
      </c>
      <c r="L15" s="2">
        <f>IFERROR(INDEX(L51:L500,MATCH($C$15,$C$51:$C$500,0)),"")</f>
        <v>-3899874497</v>
      </c>
      <c r="M15" s="2">
        <f>IFERROR(INDEX(M51:M500,MATCH($C$15,$C$51:$C$500,0)),"")</f>
        <v>-3502513383</v>
      </c>
    </row>
    <row r="16" spans="1:13" ht="15.5" x14ac:dyDescent="0.35">
      <c r="C16" t="s">
        <v>29</v>
      </c>
      <c r="D16" s="2">
        <f>IFERROR(INDEX(D51:D500,MATCH($C$16,$C$51:$C$500,0)),"")</f>
        <v>1651063848</v>
      </c>
      <c r="E16" s="2">
        <f>IFERROR(INDEX(E51:E500,MATCH($C$16,$C$51:$C$500,0)),"")</f>
        <v>7894699695</v>
      </c>
      <c r="H16" s="2">
        <f>IFERROR(SUM(D16:G16)*(4/MAX(1,COUNT(D16:G16))),"")</f>
        <v>19091527086</v>
      </c>
      <c r="I16" s="2">
        <f>IFERROR(INDEX(I51:I500,MATCH($C$16,$C$51:$C$500,0)),"")</f>
        <v>27005128622</v>
      </c>
      <c r="J16" s="2">
        <f>IFERROR(INDEX(J51:J500,MATCH($C$16,$C$51:$C$500,0)),"")</f>
        <v>34886029480</v>
      </c>
      <c r="K16" s="2">
        <f>IFERROR(INDEX(K51:K500,MATCH($C$16,$C$51:$C$500,0)),"")</f>
        <v>33289157877</v>
      </c>
      <c r="L16" s="2">
        <f>IFERROR(INDEX(L51:L500,MATCH($C$16,$C$51:$C$500,0)),"")</f>
        <v>13675235692</v>
      </c>
      <c r="M16" s="2">
        <f>IFERROR(INDEX(M51:M500,MATCH($C$16,$C$51:$C$500,0)),"")</f>
        <v>12863971364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1282320000000.0002</v>
      </c>
      <c r="E20" s="2">
        <f ca="1">IFERROR(E21*E2,"")</f>
        <v>2342700000000.0005</v>
      </c>
      <c r="H20" s="2">
        <f t="shared" ref="H20:M20" ca="1" si="0">IFERROR(H21*H2,"")</f>
        <v>2342700000000.0005</v>
      </c>
      <c r="I20" s="2">
        <f t="shared" ca="1" si="0"/>
        <v>1422060000000.0002</v>
      </c>
      <c r="J20" s="2">
        <f t="shared" ca="1" si="0"/>
        <v>1652220000000.0002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4110000000.0000005</v>
      </c>
      <c r="E21" s="2">
        <f>IFERROR(INDEX(E51:E500,MATCH($C$7,$C$51:$C$500,0)),"")</f>
        <v>4110000000.0000005</v>
      </c>
      <c r="H21" s="2">
        <f>IFERROR(INDEX(D21:G21,COUNT(D21:G21)),"")</f>
        <v>4110000000.0000005</v>
      </c>
      <c r="I21" s="2">
        <f>IFERROR(INDEX(I51:I500,MATCH($C$7,$C$51:$C$500,0)),"")</f>
        <v>4110000000.0000005</v>
      </c>
      <c r="J21" s="2">
        <f>IFERROR(INDEX(J51:J500,MATCH($C$7,$C$51:$C$500,0)),"")</f>
        <v>4110000000.0000005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1.6029497764613234</v>
      </c>
      <c r="E23" s="3">
        <f>IFERROR(E5/E6*100,"")</f>
        <v>1.5636591926993633</v>
      </c>
      <c r="H23" s="3">
        <f t="shared" ref="H23:M23" si="1">IFERROR(H5/H6*100,"")</f>
        <v>6.3854440117781657</v>
      </c>
      <c r="I23" s="3">
        <f t="shared" si="1"/>
        <v>3.4535513622994944</v>
      </c>
      <c r="J23" s="3">
        <f t="shared" si="1"/>
        <v>5.7486827692782265</v>
      </c>
      <c r="K23" s="3">
        <f t="shared" si="1"/>
        <v>11.778166827056582</v>
      </c>
      <c r="L23" s="3">
        <f t="shared" si="1"/>
        <v>18.772805226809137</v>
      </c>
      <c r="M23" s="3">
        <f t="shared" si="1"/>
        <v>22.279683158058674</v>
      </c>
    </row>
    <row r="24" spans="1:13" ht="15.5" x14ac:dyDescent="0.35">
      <c r="C24" t="s">
        <v>43</v>
      </c>
      <c r="D24" s="4">
        <f>IFERROR(_xlfn.RRI(5,I23,D23),"")</f>
        <v>-0.14230910613059833</v>
      </c>
      <c r="E24" s="4">
        <f>IFERROR(_xlfn.RRI(5,J23,E23),"")</f>
        <v>-0.22924783773273116</v>
      </c>
      <c r="H24" s="4">
        <f t="shared" ref="H24:M24" si="2">IFERROR(_xlfn.RRI(5,M23,H23),"")</f>
        <v>-0.22114534808739306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5.58</v>
      </c>
      <c r="J25" s="3">
        <f>IFERROR(INDEX(J51:J500,MATCH($C$25,$C$51:$C$500,0)),"")</f>
        <v>6.58</v>
      </c>
      <c r="K25" s="3">
        <f>IFERROR(INDEX(K51:K500,MATCH($C$25,$C$51:$C$500,0)),"")</f>
        <v>15712.17</v>
      </c>
      <c r="L25" s="3">
        <f>IFERROR(INDEX(L51:L500,MATCH($C$25,$C$51:$C$500,0)),"")</f>
        <v>325845.37</v>
      </c>
      <c r="M25" s="3">
        <f>IFERROR(INDEX(M51:M500,MATCH($C$25,$C$51:$C$500,0)),"")</f>
        <v>3744583.19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19.946367949148417</v>
      </c>
      <c r="E27" s="3">
        <f>IFERROR(E4/E21,"")</f>
        <v>22.768074991240873</v>
      </c>
      <c r="H27" s="3">
        <f t="shared" ref="H27:M27" si="4">IFERROR(H4/H21,"")</f>
        <v>85.42888588077858</v>
      </c>
      <c r="I27" s="3">
        <f t="shared" si="4"/>
        <v>87.795417746472012</v>
      </c>
      <c r="J27" s="3">
        <f t="shared" si="4"/>
        <v>131.67480880097321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-0.25650441267713397</v>
      </c>
      <c r="E28" s="4">
        <f>IFERROR(_xlfn.RRI(5,J27,E27),"")</f>
        <v>-0.29601286395351956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-0.1519756838905775</v>
      </c>
      <c r="J29" s="4">
        <f t="shared" si="6"/>
        <v>-0.99958121634376407</v>
      </c>
      <c r="K29" s="4">
        <f t="shared" si="6"/>
        <v>-0.95178028768676382</v>
      </c>
      <c r="L29" s="4">
        <f t="shared" si="6"/>
        <v>-0.9129822056376854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-2.6955072672782274E-2</v>
      </c>
      <c r="I30" s="4">
        <f t="shared" si="7"/>
        <v>-0.33324059061915939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92.43</v>
      </c>
      <c r="E32" s="3">
        <f>IFERROR(INDEX(E51:E500,MATCH($A$32,$C$51:$C$500,0)),"")</f>
        <v>90.95</v>
      </c>
      <c r="H32" s="3">
        <f>IFERROR(INDEX(D32:G32,COUNT(D32:G32)),"")</f>
        <v>90.95</v>
      </c>
      <c r="I32" s="3">
        <f>IFERROR(INDEX(I51:I500,MATCH($C$32,$C$51:$C$500,0)),"")</f>
        <v>89.53</v>
      </c>
      <c r="J32" s="3">
        <f>IFERROR(INDEX(J51:J500,MATCH($C$32,$C$51:$C$500,0)),"")</f>
        <v>86.43</v>
      </c>
      <c r="K32" s="3">
        <f>IFERROR(INDEX(K51:K500,MATCH($C$32,$C$51:$C$500,0)),"")</f>
        <v>114987.22</v>
      </c>
      <c r="L32" s="3">
        <f>IFERROR(INDEX(L51:L500,MATCH($C$32,$C$51:$C$500,0)),"")</f>
        <v>1754099.62</v>
      </c>
      <c r="M32" s="3">
        <f>IFERROR(INDEX(M51:M500,MATCH($C$32,$C$51:$C$500,0)),"")</f>
        <v>17097671.030000001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6.17</v>
      </c>
      <c r="E33" s="3">
        <f>IFERROR(INDEX(E51:E500,MATCH($A$33,$C$51:$C$500,0)),"")</f>
        <v>3.72</v>
      </c>
      <c r="H33" s="3">
        <f>IFERROR(INDEX(D33:G33,COUNT(D33:G33)),"")</f>
        <v>3.72</v>
      </c>
      <c r="I33" s="3">
        <f>IFERROR(INDEX(I51:I500,MATCH($C$33,$C$51:$C$500,0)),"")</f>
        <v>3.86</v>
      </c>
      <c r="J33" s="3">
        <f>IFERROR(INDEX(J51:J500,MATCH($C$33,$C$51:$C$500,0)),"")</f>
        <v>4.6500000000000004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1781.25</v>
      </c>
      <c r="E34" s="3">
        <f>IFERROR(INDEX(E51:E500,MATCH($A$34,$C$51:$C$500,0)),"")</f>
        <v>226.85</v>
      </c>
      <c r="H34" s="3">
        <f>IFERROR(INDEX(D34:G34,COUNT(D34:G34)),"")</f>
        <v>226.85</v>
      </c>
      <c r="I34" s="3">
        <f>IFERROR(INDEX(I51:I500,MATCH($C$34,$C$51:$C$500,0)),"")</f>
        <v>62.01</v>
      </c>
      <c r="J34" s="3">
        <f>IFERROR(INDEX(J51:J500,MATCH($C$34,$C$51:$C$500,0)),"")</f>
        <v>61.09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28.59</v>
      </c>
      <c r="E35" s="3">
        <f>IFERROR(INDEX(E51:E500,MATCH($A$35,$C$51:$C$500,0)),"")</f>
        <v>14.85</v>
      </c>
      <c r="H35" s="3">
        <f>IFERROR(INDEX(D35:G35,COUNT(D35:G35)),"")</f>
        <v>14.85</v>
      </c>
      <c r="I35" s="3">
        <f>IFERROR(INDEX(I51:I500,MATCH($C$35,$C$51:$C$500,0)),"")</f>
        <v>3.94</v>
      </c>
      <c r="J35" s="3">
        <f>IFERROR(INDEX(J51:J500,MATCH($C$35,$C$51:$C$500,0)),"")</f>
        <v>3.05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81979572271</v>
      </c>
      <c r="E51" s="5">
        <v>93576788214</v>
      </c>
      <c r="F51" s="5">
        <v>99567959674</v>
      </c>
      <c r="G51" s="5">
        <v>123788829135</v>
      </c>
      <c r="I51" s="5">
        <v>360839166938</v>
      </c>
      <c r="J51" s="5">
        <v>541183464172</v>
      </c>
      <c r="K51" s="5">
        <v>600000900101</v>
      </c>
      <c r="L51" s="5">
        <v>440044949150</v>
      </c>
      <c r="M51" s="5">
        <v>453377915036</v>
      </c>
    </row>
    <row r="52" spans="2:13" ht="15.5" x14ac:dyDescent="0.35">
      <c r="C52" t="s">
        <v>72</v>
      </c>
      <c r="D52" s="5">
        <v>-82233926972</v>
      </c>
      <c r="E52" s="5">
        <v>-82718716402</v>
      </c>
      <c r="F52" s="5">
        <v>-94654315544</v>
      </c>
      <c r="G52" s="5">
        <v>-113936619846</v>
      </c>
      <c r="I52" s="5">
        <v>-337840110365</v>
      </c>
      <c r="J52" s="5">
        <v>-492280619843</v>
      </c>
      <c r="K52" s="5">
        <v>-544780743017</v>
      </c>
      <c r="L52" s="5">
        <v>-402338486006</v>
      </c>
      <c r="M52" s="5">
        <v>-417755217122</v>
      </c>
    </row>
    <row r="53" spans="2:13" ht="15.5" x14ac:dyDescent="0.35">
      <c r="C53" t="s">
        <v>73</v>
      </c>
      <c r="D53" s="5">
        <v>-254354701</v>
      </c>
      <c r="E53" s="5">
        <v>10858071812</v>
      </c>
      <c r="F53" s="5">
        <v>4913644130</v>
      </c>
      <c r="G53" s="5">
        <v>9852209289</v>
      </c>
      <c r="I53" s="5">
        <v>22999056573</v>
      </c>
      <c r="J53" s="5">
        <v>48902844329</v>
      </c>
      <c r="K53" s="5">
        <v>55220157084</v>
      </c>
      <c r="L53" s="5">
        <v>37706463144</v>
      </c>
      <c r="M53" s="5">
        <v>35622697914</v>
      </c>
    </row>
    <row r="54" spans="2:13" ht="15.5" x14ac:dyDescent="0.35">
      <c r="C54" t="s">
        <v>74</v>
      </c>
      <c r="D54" s="5">
        <v>1768833561</v>
      </c>
      <c r="E54" s="5">
        <v>-2961879544</v>
      </c>
      <c r="F54" s="5">
        <v>4298170879</v>
      </c>
      <c r="G54" s="5">
        <v>-41902266</v>
      </c>
      <c r="I54" s="5">
        <v>1224516680</v>
      </c>
      <c r="J54" s="5">
        <v>-15904438184</v>
      </c>
      <c r="K54" s="5">
        <v>-21953585459</v>
      </c>
      <c r="L54" s="5">
        <v>-24067015881</v>
      </c>
      <c r="M54" s="5">
        <v>-22788922016</v>
      </c>
    </row>
    <row r="55" spans="2:13" ht="15.5" x14ac:dyDescent="0.35">
      <c r="C55" t="s">
        <v>75</v>
      </c>
      <c r="D55" s="5">
        <v>-828623479</v>
      </c>
      <c r="E55" s="5">
        <v>-484253934</v>
      </c>
      <c r="F55" s="5">
        <v>-702206932</v>
      </c>
      <c r="G55" s="5">
        <v>-1228717323</v>
      </c>
      <c r="I55" s="5">
        <v>-4099935731</v>
      </c>
      <c r="J55" s="5">
        <v>-6973896162</v>
      </c>
      <c r="K55" s="5">
        <v>-12732072164</v>
      </c>
      <c r="L55" s="5">
        <v>-11584486277</v>
      </c>
      <c r="M55" s="5">
        <v>-8671940270</v>
      </c>
    </row>
    <row r="56" spans="2:13" ht="15.5" x14ac:dyDescent="0.35">
      <c r="C56" t="s">
        <v>76</v>
      </c>
      <c r="D56" s="5">
        <v>-2598515039</v>
      </c>
      <c r="E56" s="5">
        <v>-3066389535</v>
      </c>
      <c r="F56" s="5">
        <v>-4525095666</v>
      </c>
      <c r="G56" s="5">
        <v>-2517571329</v>
      </c>
      <c r="I56" s="5">
        <v>-13200749935</v>
      </c>
      <c r="J56" s="5">
        <v>-15842176483</v>
      </c>
      <c r="K56" s="5">
        <v>-8729614034</v>
      </c>
      <c r="L56" s="5">
        <v>-12637984450</v>
      </c>
      <c r="M56" s="5">
        <v>-12989924986</v>
      </c>
    </row>
    <row r="57" spans="2:13" ht="15.5" x14ac:dyDescent="0.35">
      <c r="C57" t="s">
        <v>79</v>
      </c>
      <c r="D57" s="5">
        <v>-5132</v>
      </c>
      <c r="E57" s="5">
        <v>-944</v>
      </c>
      <c r="F57" s="5">
        <v>1248</v>
      </c>
      <c r="G57" s="5">
        <v>-16455</v>
      </c>
      <c r="I57" s="5">
        <v>-25475</v>
      </c>
      <c r="J57" s="5">
        <v>-4091</v>
      </c>
    </row>
    <row r="58" spans="2:13" ht="15.5" x14ac:dyDescent="0.35">
      <c r="C58" t="s">
        <v>77</v>
      </c>
      <c r="D58" s="5">
        <v>1514478860</v>
      </c>
      <c r="E58" s="5">
        <v>7896192268</v>
      </c>
      <c r="F58" s="5">
        <v>9211815009</v>
      </c>
      <c r="G58" s="5">
        <v>9810307023</v>
      </c>
      <c r="I58" s="5">
        <v>24223573253</v>
      </c>
      <c r="J58" s="5">
        <v>32998406145</v>
      </c>
      <c r="K58" s="5">
        <v>33266571625</v>
      </c>
      <c r="L58" s="5">
        <v>13639447263</v>
      </c>
      <c r="M58" s="5">
        <v>12833775898</v>
      </c>
    </row>
    <row r="59" spans="2:13" ht="15.5" x14ac:dyDescent="0.35">
      <c r="C59" t="s">
        <v>78</v>
      </c>
      <c r="D59" s="5">
        <v>136584988</v>
      </c>
      <c r="E59" s="5">
        <v>-1492573</v>
      </c>
      <c r="F59" s="5">
        <v>416844730</v>
      </c>
      <c r="G59" s="5">
        <v>408821742</v>
      </c>
      <c r="I59" s="5">
        <v>2781555369</v>
      </c>
      <c r="J59" s="5">
        <v>1887623335</v>
      </c>
      <c r="K59" s="5">
        <v>22586252</v>
      </c>
      <c r="L59" s="5">
        <v>35788429</v>
      </c>
      <c r="M59" s="5">
        <v>30195466</v>
      </c>
    </row>
    <row r="60" spans="2:13" ht="15.5" x14ac:dyDescent="0.35">
      <c r="C60" t="s">
        <v>247</v>
      </c>
      <c r="D60" s="5">
        <v>136584988</v>
      </c>
      <c r="E60" s="5">
        <v>16038441</v>
      </c>
      <c r="F60" s="5">
        <v>416866217</v>
      </c>
      <c r="G60" s="5">
        <v>405771742</v>
      </c>
      <c r="I60" s="5">
        <v>2782259703</v>
      </c>
      <c r="J60" s="5">
        <v>2207134585</v>
      </c>
      <c r="K60" s="5">
        <v>37022947</v>
      </c>
      <c r="L60" s="5">
        <v>36003920</v>
      </c>
      <c r="M60" s="5">
        <v>30195466</v>
      </c>
    </row>
    <row r="61" spans="2:13" ht="15.5" x14ac:dyDescent="0.35">
      <c r="C61" t="s">
        <v>27</v>
      </c>
      <c r="E61" s="5">
        <v>-17531014</v>
      </c>
      <c r="F61" s="5">
        <v>-21487</v>
      </c>
      <c r="G61" s="5">
        <v>3050000</v>
      </c>
      <c r="I61" s="5">
        <v>-704334</v>
      </c>
      <c r="J61" s="5">
        <v>-319511250</v>
      </c>
      <c r="K61" s="5">
        <v>-14436695</v>
      </c>
      <c r="L61" s="5">
        <v>-215491</v>
      </c>
    </row>
    <row r="62" spans="2:13" ht="15.5" x14ac:dyDescent="0.35">
      <c r="C62" t="s">
        <v>80</v>
      </c>
      <c r="D62" s="5">
        <v>136584988</v>
      </c>
      <c r="E62" s="5">
        <v>-1492573</v>
      </c>
      <c r="F62" s="5">
        <v>416844730</v>
      </c>
      <c r="G62" s="5">
        <v>408821742</v>
      </c>
      <c r="I62" s="5">
        <v>2781555369</v>
      </c>
      <c r="J62" s="5">
        <v>1887623335</v>
      </c>
      <c r="K62" s="5">
        <v>22586252</v>
      </c>
      <c r="L62" s="5">
        <v>35788429</v>
      </c>
      <c r="M62" s="5">
        <v>30195466</v>
      </c>
    </row>
    <row r="63" spans="2:13" ht="15.5" x14ac:dyDescent="0.35">
      <c r="C63" t="s">
        <v>29</v>
      </c>
      <c r="D63" s="5">
        <v>1651063848</v>
      </c>
      <c r="E63" s="5">
        <v>7894699695</v>
      </c>
      <c r="F63" s="5">
        <v>9628659739</v>
      </c>
      <c r="G63" s="5">
        <v>10219128765</v>
      </c>
      <c r="I63" s="5">
        <v>27005128622</v>
      </c>
      <c r="J63" s="5">
        <v>34886029480</v>
      </c>
      <c r="K63" s="5">
        <v>33289157877</v>
      </c>
      <c r="L63" s="5">
        <v>13675235692</v>
      </c>
      <c r="M63" s="5">
        <v>12863971364</v>
      </c>
    </row>
    <row r="64" spans="2:13" ht="15.5" x14ac:dyDescent="0.35">
      <c r="C64" t="s">
        <v>28</v>
      </c>
      <c r="D64" s="5">
        <v>-320943700</v>
      </c>
      <c r="E64" s="5">
        <v>-1776044160</v>
      </c>
      <c r="F64" s="5">
        <v>-388847586</v>
      </c>
      <c r="G64" s="5">
        <v>-2441225380</v>
      </c>
      <c r="I64" s="5">
        <v>-4061301866</v>
      </c>
      <c r="J64" s="5">
        <v>-7825648080</v>
      </c>
      <c r="K64" s="5">
        <v>-7465711511</v>
      </c>
      <c r="L64" s="5">
        <v>-3899874497</v>
      </c>
      <c r="M64" s="5">
        <v>-3502513383</v>
      </c>
    </row>
    <row r="65" spans="2:13" ht="15.5" x14ac:dyDescent="0.35">
      <c r="C65" t="s">
        <v>81</v>
      </c>
    </row>
    <row r="66" spans="2:13" ht="15.5" x14ac:dyDescent="0.35">
      <c r="C66" t="s">
        <v>82</v>
      </c>
    </row>
    <row r="67" spans="2:13" ht="15.5" x14ac:dyDescent="0.35">
      <c r="C67" t="s">
        <v>83</v>
      </c>
    </row>
    <row r="68" spans="2:13" ht="15.5" x14ac:dyDescent="0.35">
      <c r="C68" t="s">
        <v>84</v>
      </c>
      <c r="D68" s="5">
        <v>-320943700</v>
      </c>
      <c r="E68" s="5">
        <v>-1776044160</v>
      </c>
      <c r="F68" s="5">
        <v>-388847586</v>
      </c>
      <c r="G68" s="5">
        <v>-2441225380</v>
      </c>
      <c r="I68" s="5">
        <v>-4061301866</v>
      </c>
      <c r="J68" s="5">
        <v>-7825648080</v>
      </c>
      <c r="K68" s="5">
        <v>-7465711511</v>
      </c>
      <c r="L68" s="5">
        <v>-3899874497</v>
      </c>
      <c r="M68" s="5">
        <v>-3502513383</v>
      </c>
    </row>
    <row r="69" spans="2:13" ht="15.5" x14ac:dyDescent="0.35">
      <c r="C69" t="s">
        <v>86</v>
      </c>
      <c r="D69" s="5">
        <v>1330120148</v>
      </c>
      <c r="E69" s="5">
        <v>6118655535</v>
      </c>
      <c r="F69" s="5">
        <v>9239812153</v>
      </c>
      <c r="G69" s="5">
        <v>7777903385</v>
      </c>
      <c r="I69" s="5">
        <v>22943826756</v>
      </c>
      <c r="J69" s="5">
        <v>27060381400</v>
      </c>
      <c r="K69" s="5">
        <v>25823446366</v>
      </c>
      <c r="L69" s="5">
        <v>9775361195</v>
      </c>
      <c r="M69" s="5">
        <v>9361457981</v>
      </c>
    </row>
    <row r="70" spans="2:13" ht="15.5" x14ac:dyDescent="0.35">
      <c r="C70" t="s">
        <v>87</v>
      </c>
      <c r="D70" s="5">
        <v>4762988949</v>
      </c>
      <c r="E70" s="5">
        <v>-270168625</v>
      </c>
      <c r="F70" s="5">
        <v>-8666765800</v>
      </c>
      <c r="G70" s="5">
        <v>6853848112</v>
      </c>
      <c r="I70" s="5">
        <v>-10228661719</v>
      </c>
      <c r="J70" s="5">
        <v>-6625997730</v>
      </c>
      <c r="K70" s="5">
        <v>-3564456784</v>
      </c>
      <c r="L70" s="5">
        <v>103449987</v>
      </c>
      <c r="M70" s="5">
        <v>161809349</v>
      </c>
    </row>
    <row r="71" spans="2:13" ht="15.5" x14ac:dyDescent="0.35">
      <c r="C71" t="s">
        <v>88</v>
      </c>
      <c r="D71" s="5">
        <v>4762988949</v>
      </c>
      <c r="E71" s="5">
        <v>-270168625</v>
      </c>
      <c r="F71" s="5">
        <v>-8666765800</v>
      </c>
      <c r="G71" s="5">
        <v>6853848112</v>
      </c>
      <c r="I71" s="5">
        <v>-10228661719</v>
      </c>
      <c r="J71" s="5">
        <v>-6625997730</v>
      </c>
      <c r="K71" s="5">
        <v>-3564456784</v>
      </c>
      <c r="L71" s="5">
        <v>103449987</v>
      </c>
      <c r="M71" s="5">
        <v>161809349</v>
      </c>
    </row>
    <row r="72" spans="2:13" ht="15.5" x14ac:dyDescent="0.35">
      <c r="C72" t="s">
        <v>89</v>
      </c>
      <c r="D72" s="5">
        <v>6093109097</v>
      </c>
      <c r="E72" s="5">
        <v>5848486910</v>
      </c>
      <c r="F72" s="5">
        <v>573046353</v>
      </c>
      <c r="G72" s="5">
        <v>14631751497</v>
      </c>
      <c r="I72" s="5">
        <v>12715165037</v>
      </c>
      <c r="J72" s="5">
        <v>20434383670</v>
      </c>
      <c r="K72" s="5">
        <v>22258989582</v>
      </c>
      <c r="L72" s="5">
        <v>9878811182</v>
      </c>
      <c r="M72" s="5">
        <v>9523267330</v>
      </c>
    </row>
    <row r="73" spans="2:13" ht="15.5" x14ac:dyDescent="0.35">
      <c r="C73" t="s">
        <v>90</v>
      </c>
      <c r="D73" s="5">
        <v>1330120148</v>
      </c>
      <c r="E73" s="5">
        <v>6118655535</v>
      </c>
      <c r="F73" s="5">
        <v>9239812153</v>
      </c>
      <c r="G73" s="5">
        <v>7777903385</v>
      </c>
      <c r="I73" s="5">
        <v>22943826756</v>
      </c>
      <c r="J73" s="5">
        <v>27060381400</v>
      </c>
      <c r="K73" s="5">
        <v>25823446366</v>
      </c>
      <c r="L73" s="5">
        <v>9775361195</v>
      </c>
      <c r="M73" s="5">
        <v>9361457981</v>
      </c>
    </row>
    <row r="74" spans="2:13" ht="15.5" x14ac:dyDescent="0.35">
      <c r="C74" t="s">
        <v>8</v>
      </c>
      <c r="D74" s="5">
        <v>6093114229</v>
      </c>
      <c r="E74" s="5">
        <v>5848487854</v>
      </c>
      <c r="F74" s="5">
        <v>573045105</v>
      </c>
      <c r="G74" s="5">
        <v>14631767952</v>
      </c>
      <c r="I74" s="5">
        <v>12715190512</v>
      </c>
      <c r="J74" s="5">
        <v>20434387761</v>
      </c>
      <c r="K74" s="5">
        <v>22258989582</v>
      </c>
      <c r="L74" s="5">
        <v>9878811182</v>
      </c>
      <c r="M74" s="5">
        <v>9523267330</v>
      </c>
    </row>
    <row r="75" spans="2:13" ht="15.5" x14ac:dyDescent="0.35">
      <c r="C75" t="s">
        <v>91</v>
      </c>
      <c r="D75" s="5">
        <v>1330120148</v>
      </c>
      <c r="E75" s="5">
        <v>6118655535</v>
      </c>
      <c r="F75" s="5">
        <v>9239812153</v>
      </c>
      <c r="G75" s="5">
        <v>7777903385</v>
      </c>
      <c r="I75" s="5">
        <v>22943826756</v>
      </c>
      <c r="J75" s="5">
        <v>27060381400</v>
      </c>
      <c r="K75" s="5">
        <v>25823446366</v>
      </c>
      <c r="L75" s="5">
        <v>9775361195</v>
      </c>
      <c r="M75" s="5">
        <v>9361457981</v>
      </c>
    </row>
    <row r="76" spans="2:13" ht="15.5" x14ac:dyDescent="0.35">
      <c r="C76" t="s">
        <v>92</v>
      </c>
      <c r="D76" s="5">
        <v>6093109097</v>
      </c>
      <c r="E76" s="5">
        <v>5848486910</v>
      </c>
      <c r="F76" s="5">
        <v>573046353</v>
      </c>
      <c r="G76" s="5">
        <v>14631751497</v>
      </c>
      <c r="I76" s="5">
        <v>12715165037</v>
      </c>
      <c r="J76" s="5">
        <v>20434383670</v>
      </c>
      <c r="K76" s="5">
        <v>22258989582</v>
      </c>
      <c r="L76" s="5">
        <v>9878811182</v>
      </c>
      <c r="M76" s="5">
        <v>9523267330</v>
      </c>
    </row>
    <row r="77" spans="2:13" ht="15.5" x14ac:dyDescent="0.35">
      <c r="C77" t="s">
        <v>93</v>
      </c>
      <c r="D77" s="5">
        <v>6093109097</v>
      </c>
      <c r="E77" s="5">
        <v>5848486910</v>
      </c>
      <c r="F77" s="5">
        <v>573046353</v>
      </c>
      <c r="G77" s="5">
        <v>14631751497</v>
      </c>
      <c r="I77" s="5">
        <v>12715165037</v>
      </c>
      <c r="J77" s="5">
        <v>20434383670</v>
      </c>
      <c r="K77" s="5">
        <v>22258989582</v>
      </c>
      <c r="L77" s="5">
        <v>9878811182</v>
      </c>
      <c r="M77" s="5">
        <v>9523267330</v>
      </c>
    </row>
    <row r="79" spans="2:13" ht="15.5" x14ac:dyDescent="0.35">
      <c r="B79" t="s">
        <v>94</v>
      </c>
      <c r="C79" t="s">
        <v>95</v>
      </c>
    </row>
    <row r="80" spans="2:13" ht="15.5" x14ac:dyDescent="0.35">
      <c r="C80" t="s">
        <v>96</v>
      </c>
    </row>
    <row r="81" spans="3:13" ht="15.5" x14ac:dyDescent="0.35">
      <c r="C81" t="s">
        <v>20</v>
      </c>
      <c r="D81" s="5">
        <v>12649140425</v>
      </c>
      <c r="E81" s="5">
        <v>22137493523</v>
      </c>
      <c r="F81" s="5">
        <v>10110949788</v>
      </c>
      <c r="G81" s="5">
        <v>59695877946</v>
      </c>
      <c r="I81" s="5">
        <v>10110949788</v>
      </c>
      <c r="J81" s="5">
        <v>110227778895</v>
      </c>
      <c r="K81" s="5">
        <v>64062529308</v>
      </c>
      <c r="L81" s="5">
        <v>27445447053</v>
      </c>
      <c r="M81" s="5">
        <v>32425609382</v>
      </c>
    </row>
    <row r="82" spans="3:13" ht="15.5" x14ac:dyDescent="0.35">
      <c r="C82" t="s">
        <v>97</v>
      </c>
      <c r="D82" s="5">
        <v>126953203240</v>
      </c>
      <c r="E82" s="5">
        <v>113838662435</v>
      </c>
      <c r="F82" s="5">
        <v>129871353125</v>
      </c>
      <c r="G82" s="5">
        <v>111671041207</v>
      </c>
      <c r="I82" s="5">
        <v>129871353125</v>
      </c>
      <c r="J82" s="5">
        <v>136794301125</v>
      </c>
      <c r="K82" s="5">
        <v>61680973294</v>
      </c>
      <c r="L82" s="5">
        <v>7550319019</v>
      </c>
      <c r="M82" s="5">
        <v>51976758407</v>
      </c>
    </row>
    <row r="83" spans="3:13" ht="15.5" x14ac:dyDescent="0.35">
      <c r="C83" t="s">
        <v>98</v>
      </c>
      <c r="D83" s="5">
        <v>110698783</v>
      </c>
      <c r="E83" s="5">
        <v>38571967</v>
      </c>
      <c r="G83" s="5">
        <v>128311448</v>
      </c>
      <c r="J83" s="5">
        <v>112616912</v>
      </c>
    </row>
    <row r="84" spans="3:13" ht="15.5" x14ac:dyDescent="0.35">
      <c r="C84" t="s">
        <v>99</v>
      </c>
      <c r="D84" s="5">
        <v>1100000000</v>
      </c>
      <c r="E84" s="5">
        <v>1100000000</v>
      </c>
      <c r="F84" s="5">
        <v>1100000000</v>
      </c>
      <c r="I84" s="5">
        <v>1100000000</v>
      </c>
    </row>
    <row r="85" spans="3:13" ht="15.5" x14ac:dyDescent="0.35">
      <c r="C85" t="s">
        <v>100</v>
      </c>
      <c r="D85" s="5">
        <v>126953203240</v>
      </c>
      <c r="E85" s="5">
        <v>113838662435</v>
      </c>
      <c r="F85" s="5">
        <v>129871353125</v>
      </c>
      <c r="G85" s="5">
        <v>111671041207</v>
      </c>
      <c r="I85" s="5">
        <v>129871353125</v>
      </c>
      <c r="J85" s="5">
        <v>136794301125</v>
      </c>
      <c r="K85" s="5">
        <v>61680973294</v>
      </c>
      <c r="L85" s="5">
        <v>7550319019</v>
      </c>
      <c r="M85" s="5">
        <v>51976758407</v>
      </c>
    </row>
    <row r="86" spans="3:13" ht="15.5" x14ac:dyDescent="0.35">
      <c r="C86" t="s">
        <v>101</v>
      </c>
      <c r="D86" s="5">
        <v>1288874983</v>
      </c>
      <c r="E86" s="5">
        <v>150600667</v>
      </c>
      <c r="F86" s="5">
        <v>148736900</v>
      </c>
      <c r="G86" s="5">
        <v>226037700</v>
      </c>
      <c r="I86" s="5">
        <v>148736900</v>
      </c>
      <c r="J86" s="5">
        <v>194730500</v>
      </c>
      <c r="K86" s="5">
        <v>253812000</v>
      </c>
      <c r="L86" s="5">
        <v>18183162</v>
      </c>
    </row>
    <row r="87" spans="3:13" ht="15.5" x14ac:dyDescent="0.35">
      <c r="C87" t="s">
        <v>102</v>
      </c>
      <c r="D87" s="5">
        <v>1288874983</v>
      </c>
      <c r="E87" s="5">
        <v>150600667</v>
      </c>
      <c r="F87" s="5">
        <v>148736900</v>
      </c>
      <c r="G87" s="5">
        <v>226037700</v>
      </c>
      <c r="I87" s="5">
        <v>148736900</v>
      </c>
      <c r="J87" s="5">
        <v>194730500</v>
      </c>
      <c r="K87" s="5">
        <v>253812000</v>
      </c>
      <c r="L87" s="5">
        <v>18183162</v>
      </c>
    </row>
    <row r="88" spans="3:13" ht="15.5" x14ac:dyDescent="0.35">
      <c r="C88" t="s">
        <v>103</v>
      </c>
      <c r="D88" s="5">
        <v>93948868691</v>
      </c>
      <c r="E88" s="5">
        <v>86760171165</v>
      </c>
      <c r="F88" s="5">
        <v>90080001584</v>
      </c>
      <c r="G88" s="5">
        <v>52058302543</v>
      </c>
      <c r="I88" s="5">
        <v>90080001584</v>
      </c>
      <c r="J88" s="5">
        <v>60770018756</v>
      </c>
      <c r="K88" s="5">
        <v>70354310150</v>
      </c>
      <c r="L88" s="5">
        <v>77823389889</v>
      </c>
      <c r="M88" s="5">
        <v>26651431293</v>
      </c>
    </row>
    <row r="89" spans="3:13" ht="15.5" x14ac:dyDescent="0.35">
      <c r="C89" t="s">
        <v>79</v>
      </c>
      <c r="D89" s="5">
        <v>-15844551705</v>
      </c>
      <c r="E89" s="5">
        <v>-20607540654</v>
      </c>
      <c r="F89" s="5">
        <v>-20337372029</v>
      </c>
      <c r="G89" s="5">
        <v>-11670606229</v>
      </c>
      <c r="I89" s="5">
        <v>-20337372029</v>
      </c>
      <c r="J89" s="5">
        <v>-10108710310</v>
      </c>
      <c r="K89" s="5">
        <v>-3482712580</v>
      </c>
      <c r="L89" s="5">
        <v>81744204</v>
      </c>
      <c r="M89" s="5">
        <v>-21705783</v>
      </c>
    </row>
    <row r="90" spans="3:13" ht="15.5" x14ac:dyDescent="0.35">
      <c r="C90" t="s">
        <v>104</v>
      </c>
      <c r="D90" s="5">
        <v>276563419920</v>
      </c>
      <c r="E90" s="5">
        <v>264229018169</v>
      </c>
      <c r="F90" s="5">
        <v>303526241359</v>
      </c>
      <c r="G90" s="5">
        <v>267841046482</v>
      </c>
      <c r="I90" s="5">
        <v>303526241359</v>
      </c>
      <c r="J90" s="5">
        <v>348000586381</v>
      </c>
      <c r="K90" s="5">
        <v>200955773492</v>
      </c>
      <c r="L90" s="5">
        <v>115731814775</v>
      </c>
      <c r="M90" s="5">
        <v>111563517712</v>
      </c>
    </row>
    <row r="91" spans="3:13" ht="15.5" x14ac:dyDescent="0.35">
      <c r="C91" t="s">
        <v>105</v>
      </c>
    </row>
    <row r="92" spans="3:13" ht="15.5" x14ac:dyDescent="0.35">
      <c r="C92" t="s">
        <v>106</v>
      </c>
      <c r="D92" s="5">
        <v>111818223030</v>
      </c>
      <c r="E92" s="5">
        <v>112639977387</v>
      </c>
      <c r="F92" s="5">
        <v>81405137309</v>
      </c>
      <c r="G92" s="5">
        <v>82206160122</v>
      </c>
      <c r="I92" s="5">
        <v>81405137309</v>
      </c>
      <c r="J92" s="5">
        <v>81332558282</v>
      </c>
      <c r="K92" s="5">
        <v>72144451880</v>
      </c>
      <c r="L92" s="5">
        <v>6604715864</v>
      </c>
      <c r="M92" s="5">
        <v>8206744412</v>
      </c>
    </row>
    <row r="93" spans="3:13" ht="15.5" x14ac:dyDescent="0.35">
      <c r="C93" t="s">
        <v>107</v>
      </c>
      <c r="D93" s="5">
        <v>1168763842</v>
      </c>
      <c r="E93" s="5">
        <v>1168763842</v>
      </c>
      <c r="F93" s="5">
        <v>1168763842</v>
      </c>
      <c r="G93" s="5">
        <v>1522119101</v>
      </c>
      <c r="I93" s="5">
        <v>1168763842</v>
      </c>
      <c r="J93" s="5">
        <v>1522119101</v>
      </c>
      <c r="K93" s="5">
        <v>1155793901</v>
      </c>
      <c r="L93" s="5">
        <v>1173503981</v>
      </c>
      <c r="M93" s="5">
        <v>1113649339</v>
      </c>
    </row>
    <row r="94" spans="3:13" ht="15.5" x14ac:dyDescent="0.35">
      <c r="C94" t="s">
        <v>108</v>
      </c>
      <c r="D94" s="5">
        <v>150315796421</v>
      </c>
      <c r="E94" s="5">
        <v>143825004232</v>
      </c>
      <c r="F94" s="5">
        <v>112584752818</v>
      </c>
      <c r="G94" s="5">
        <v>143795861745</v>
      </c>
      <c r="I94" s="5">
        <v>112584752818</v>
      </c>
      <c r="J94" s="5">
        <v>123016010375</v>
      </c>
      <c r="K94" s="5">
        <v>116109522445</v>
      </c>
      <c r="L94" s="5">
        <v>7778219845</v>
      </c>
      <c r="M94" s="5">
        <v>9320393751</v>
      </c>
    </row>
    <row r="95" spans="3:13" ht="15.5" x14ac:dyDescent="0.35">
      <c r="C95" t="s">
        <v>109</v>
      </c>
      <c r="D95" s="5">
        <v>426879216341</v>
      </c>
      <c r="E95" s="5">
        <v>408054022401</v>
      </c>
      <c r="F95" s="5">
        <v>416110994177</v>
      </c>
      <c r="G95" s="5">
        <v>411636908227</v>
      </c>
      <c r="I95" s="5">
        <v>416110994177</v>
      </c>
      <c r="J95" s="5">
        <v>471016596756</v>
      </c>
      <c r="K95" s="5">
        <v>317065295937</v>
      </c>
      <c r="L95" s="5">
        <v>123510034620</v>
      </c>
      <c r="M95" s="5">
        <v>120883911463</v>
      </c>
    </row>
    <row r="96" spans="3:13" ht="15.5" x14ac:dyDescent="0.35">
      <c r="C96" t="s">
        <v>110</v>
      </c>
    </row>
    <row r="97" spans="3:13" ht="15.5" x14ac:dyDescent="0.35">
      <c r="C97" t="s">
        <v>111</v>
      </c>
    </row>
    <row r="98" spans="3:13" ht="15.5" x14ac:dyDescent="0.35">
      <c r="C98" t="s">
        <v>112</v>
      </c>
      <c r="D98" s="5">
        <v>41278456436</v>
      </c>
      <c r="E98" s="5">
        <v>28546371593</v>
      </c>
      <c r="F98" s="5">
        <v>42438385279</v>
      </c>
      <c r="G98" s="5">
        <v>35925641515</v>
      </c>
      <c r="I98" s="5">
        <v>42438385279</v>
      </c>
      <c r="J98" s="5">
        <v>108547448728</v>
      </c>
      <c r="K98" s="5">
        <v>123209438211</v>
      </c>
      <c r="L98" s="5">
        <v>66284911775</v>
      </c>
      <c r="M98" s="5">
        <v>73422014660</v>
      </c>
    </row>
    <row r="99" spans="3:13" ht="15.5" x14ac:dyDescent="0.35">
      <c r="C99" t="s">
        <v>115</v>
      </c>
      <c r="K99" s="5">
        <v>22000000000</v>
      </c>
    </row>
    <row r="100" spans="3:13" ht="15.5" x14ac:dyDescent="0.35">
      <c r="C100" t="s">
        <v>113</v>
      </c>
    </row>
    <row r="101" spans="3:13" ht="15.5" x14ac:dyDescent="0.35">
      <c r="C101" t="s">
        <v>114</v>
      </c>
      <c r="D101" s="5">
        <v>37119973286</v>
      </c>
      <c r="E101" s="5">
        <v>22282616031</v>
      </c>
      <c r="F101" s="5">
        <v>36840216754</v>
      </c>
      <c r="G101" s="5">
        <v>28414247197</v>
      </c>
      <c r="I101" s="5">
        <v>36840216754</v>
      </c>
      <c r="J101" s="5">
        <v>102292907885</v>
      </c>
      <c r="K101" s="5">
        <v>96742747757</v>
      </c>
      <c r="L101" s="5">
        <v>59074644892</v>
      </c>
      <c r="M101" s="5">
        <v>64378529016</v>
      </c>
    </row>
    <row r="102" spans="3:13" ht="15.5" x14ac:dyDescent="0.35">
      <c r="C102" t="s">
        <v>206</v>
      </c>
    </row>
    <row r="103" spans="3:13" ht="15.5" x14ac:dyDescent="0.35">
      <c r="C103" t="s">
        <v>207</v>
      </c>
      <c r="D103" s="5">
        <v>1210698783</v>
      </c>
      <c r="E103" s="5">
        <v>1138571967</v>
      </c>
      <c r="F103" s="5">
        <v>1100000000</v>
      </c>
      <c r="G103" s="5">
        <v>128311448</v>
      </c>
      <c r="I103" s="5">
        <v>1100000000</v>
      </c>
      <c r="J103" s="5">
        <v>112616912</v>
      </c>
    </row>
    <row r="104" spans="3:13" ht="15.5" x14ac:dyDescent="0.35">
      <c r="C104" t="s">
        <v>117</v>
      </c>
      <c r="D104" s="5">
        <v>1747554367</v>
      </c>
      <c r="E104" s="5">
        <v>4513437595</v>
      </c>
      <c r="F104" s="5">
        <v>3926256525</v>
      </c>
      <c r="G104" s="5">
        <v>6170438466</v>
      </c>
      <c r="I104" s="5">
        <v>3926256525</v>
      </c>
      <c r="J104" s="5">
        <v>3366766789</v>
      </c>
      <c r="K104" s="5">
        <v>4466690454</v>
      </c>
      <c r="L104" s="5">
        <v>7210266883</v>
      </c>
      <c r="M104" s="5">
        <v>9043485644</v>
      </c>
    </row>
    <row r="105" spans="3:13" ht="15.5" x14ac:dyDescent="0.35">
      <c r="C105" t="s">
        <v>116</v>
      </c>
      <c r="D105" s="5">
        <v>1200230000</v>
      </c>
      <c r="E105" s="5">
        <v>611746000</v>
      </c>
      <c r="F105" s="5">
        <v>571912000</v>
      </c>
      <c r="G105" s="5">
        <v>628952477</v>
      </c>
      <c r="I105" s="5">
        <v>571912000</v>
      </c>
      <c r="J105" s="5">
        <v>2191465215</v>
      </c>
    </row>
    <row r="106" spans="3:13" ht="15.5" x14ac:dyDescent="0.35">
      <c r="C106" t="s">
        <v>123</v>
      </c>
      <c r="D106" s="5">
        <v>5481911612</v>
      </c>
      <c r="E106" s="5">
        <v>5481911612</v>
      </c>
      <c r="F106" s="5">
        <v>5495356612</v>
      </c>
      <c r="G106" s="5">
        <v>8107060779</v>
      </c>
      <c r="I106" s="5">
        <v>5495356612</v>
      </c>
      <c r="J106" s="5">
        <v>7007060779</v>
      </c>
      <c r="K106" s="5">
        <v>4870679397</v>
      </c>
      <c r="L106" s="5">
        <v>4602134098</v>
      </c>
      <c r="M106" s="5">
        <v>4717719238</v>
      </c>
    </row>
    <row r="107" spans="3:13" ht="15.5" x14ac:dyDescent="0.35">
      <c r="C107" t="s">
        <v>124</v>
      </c>
      <c r="D107" s="5">
        <v>5481911612</v>
      </c>
      <c r="E107" s="5">
        <v>5481911612</v>
      </c>
      <c r="F107" s="5">
        <v>5495356612</v>
      </c>
      <c r="G107" s="5">
        <v>8107060779</v>
      </c>
      <c r="I107" s="5">
        <v>5495356612</v>
      </c>
      <c r="J107" s="5">
        <v>7007060779</v>
      </c>
      <c r="K107" s="5">
        <v>4870679397</v>
      </c>
      <c r="L107" s="5">
        <v>4602134098</v>
      </c>
      <c r="M107" s="5">
        <v>4717719238</v>
      </c>
    </row>
    <row r="108" spans="3:13" ht="15.5" x14ac:dyDescent="0.35">
      <c r="C108" t="s">
        <v>422</v>
      </c>
      <c r="G108" s="5">
        <v>1100000000</v>
      </c>
    </row>
    <row r="109" spans="3:13" ht="15.5" x14ac:dyDescent="0.35">
      <c r="C109" t="s">
        <v>127</v>
      </c>
      <c r="D109" s="5">
        <v>46760368048</v>
      </c>
      <c r="E109" s="5">
        <v>34028283205</v>
      </c>
      <c r="F109" s="5">
        <v>47933741891</v>
      </c>
      <c r="G109" s="5">
        <v>44032702294</v>
      </c>
      <c r="I109" s="5">
        <v>47933741891</v>
      </c>
      <c r="J109" s="5">
        <v>115554509507</v>
      </c>
      <c r="K109" s="5">
        <v>128080117608</v>
      </c>
      <c r="L109" s="5">
        <v>70887045873</v>
      </c>
      <c r="M109" s="5">
        <v>78139733898</v>
      </c>
    </row>
    <row r="110" spans="3:13" ht="15.5" x14ac:dyDescent="0.35">
      <c r="C110" t="s">
        <v>128</v>
      </c>
    </row>
    <row r="111" spans="3:13" ht="15.5" x14ac:dyDescent="0.35">
      <c r="C111" t="s">
        <v>129</v>
      </c>
      <c r="D111" s="5">
        <v>205625000000</v>
      </c>
      <c r="E111" s="5">
        <v>205625000000</v>
      </c>
      <c r="F111" s="5">
        <v>205625000000</v>
      </c>
      <c r="G111" s="5">
        <v>205625000000</v>
      </c>
      <c r="I111" s="5">
        <v>205625000000</v>
      </c>
      <c r="J111" s="5">
        <v>205625000000</v>
      </c>
      <c r="K111" s="5">
        <v>164353200000</v>
      </c>
      <c r="L111" s="5">
        <v>250000000</v>
      </c>
      <c r="M111" s="5">
        <v>250000000</v>
      </c>
    </row>
    <row r="112" spans="3:13" ht="15.5" x14ac:dyDescent="0.35">
      <c r="C112" t="s">
        <v>130</v>
      </c>
      <c r="D112" s="5">
        <v>119769725250</v>
      </c>
      <c r="E112" s="5">
        <v>119769725250</v>
      </c>
      <c r="F112" s="5">
        <v>119769725250</v>
      </c>
      <c r="G112" s="5">
        <v>119769725250</v>
      </c>
      <c r="I112" s="5">
        <v>119769725250</v>
      </c>
      <c r="J112" s="5">
        <v>119769725250</v>
      </c>
    </row>
    <row r="113" spans="2:13" ht="15.5" x14ac:dyDescent="0.35">
      <c r="C113" t="s">
        <v>131</v>
      </c>
      <c r="D113" s="5">
        <v>70567710390</v>
      </c>
      <c r="E113" s="5">
        <v>69237585110</v>
      </c>
      <c r="F113" s="5">
        <v>63118928631</v>
      </c>
      <c r="G113" s="5">
        <v>53879117726</v>
      </c>
      <c r="I113" s="5">
        <v>63118928631</v>
      </c>
      <c r="J113" s="5">
        <v>40175076400</v>
      </c>
      <c r="K113" s="5">
        <v>28114690909</v>
      </c>
      <c r="L113" s="5">
        <v>52291244543</v>
      </c>
      <c r="M113" s="5">
        <v>42515883348</v>
      </c>
    </row>
    <row r="114" spans="2:13" ht="15.5" x14ac:dyDescent="0.35">
      <c r="C114" t="s">
        <v>132</v>
      </c>
      <c r="D114" s="5">
        <v>9870000000</v>
      </c>
      <c r="E114" s="5">
        <v>9870000000</v>
      </c>
      <c r="F114" s="5">
        <v>9870000000</v>
      </c>
      <c r="G114" s="5">
        <v>9870000000</v>
      </c>
      <c r="I114" s="5">
        <v>9870000000</v>
      </c>
      <c r="J114" s="5">
        <v>9870000000</v>
      </c>
      <c r="K114" s="5">
        <v>1000000000</v>
      </c>
    </row>
    <row r="115" spans="2:13" ht="15.5" x14ac:dyDescent="0.35">
      <c r="C115" t="s">
        <v>133</v>
      </c>
      <c r="D115" s="5">
        <v>60697710390</v>
      </c>
      <c r="E115" s="5">
        <v>59367585110</v>
      </c>
      <c r="F115" s="5">
        <v>53248928631</v>
      </c>
      <c r="G115" s="5">
        <v>44009117726</v>
      </c>
      <c r="I115" s="5">
        <v>53248928631</v>
      </c>
      <c r="J115" s="5">
        <v>30305076400</v>
      </c>
      <c r="K115" s="5">
        <v>27114690909</v>
      </c>
      <c r="L115" s="5">
        <v>52291244543</v>
      </c>
      <c r="M115" s="5">
        <v>42515883348</v>
      </c>
    </row>
    <row r="116" spans="2:13" ht="15.5" x14ac:dyDescent="0.35">
      <c r="C116" t="s">
        <v>134</v>
      </c>
      <c r="D116" s="5">
        <v>70567710390</v>
      </c>
      <c r="E116" s="5">
        <v>69237585110</v>
      </c>
      <c r="F116" s="5">
        <v>63118928631</v>
      </c>
      <c r="G116" s="5">
        <v>53879117726</v>
      </c>
      <c r="I116" s="5">
        <v>63118928631</v>
      </c>
      <c r="J116" s="5">
        <v>40175076400</v>
      </c>
      <c r="K116" s="5">
        <v>28114690909</v>
      </c>
      <c r="L116" s="5">
        <v>52291244543</v>
      </c>
      <c r="M116" s="5">
        <v>42515883348</v>
      </c>
    </row>
    <row r="117" spans="2:13" ht="15.5" x14ac:dyDescent="0.35">
      <c r="C117" t="s">
        <v>212</v>
      </c>
      <c r="D117" s="5">
        <v>964358</v>
      </c>
      <c r="E117" s="5">
        <v>969490</v>
      </c>
      <c r="F117" s="5">
        <v>970434</v>
      </c>
      <c r="G117" s="5">
        <v>969186</v>
      </c>
      <c r="I117" s="5">
        <v>970434</v>
      </c>
      <c r="J117" s="5">
        <v>995909</v>
      </c>
    </row>
    <row r="118" spans="2:13" ht="15.5" x14ac:dyDescent="0.35">
      <c r="C118" t="s">
        <v>10</v>
      </c>
      <c r="D118" s="5">
        <v>380118848293</v>
      </c>
      <c r="E118" s="5">
        <v>374025739196</v>
      </c>
      <c r="F118" s="5">
        <v>368177252286</v>
      </c>
      <c r="G118" s="5">
        <v>367604205933</v>
      </c>
      <c r="I118" s="5">
        <v>368177252286</v>
      </c>
      <c r="J118" s="5">
        <v>355462087249</v>
      </c>
      <c r="K118" s="5">
        <v>188985178329</v>
      </c>
      <c r="L118" s="5">
        <v>52622988747</v>
      </c>
      <c r="M118" s="5">
        <v>42744177565</v>
      </c>
    </row>
    <row r="119" spans="2:13" ht="15.5" x14ac:dyDescent="0.35">
      <c r="C119" t="s">
        <v>135</v>
      </c>
      <c r="D119" s="5">
        <v>426879216341</v>
      </c>
      <c r="E119" s="5">
        <v>408054022401</v>
      </c>
      <c r="F119" s="5">
        <v>416110994177</v>
      </c>
      <c r="G119" s="5">
        <v>411636908227</v>
      </c>
      <c r="I119" s="5">
        <v>416110994177</v>
      </c>
      <c r="J119" s="5">
        <v>471016596756</v>
      </c>
      <c r="K119" s="5">
        <v>317065295937</v>
      </c>
      <c r="L119" s="5">
        <v>123510034620</v>
      </c>
      <c r="M119" s="5">
        <v>120883911463</v>
      </c>
    </row>
    <row r="120" spans="2:13" ht="15.5" x14ac:dyDescent="0.35">
      <c r="C120" t="s">
        <v>136</v>
      </c>
      <c r="D120" s="5">
        <v>4112500000</v>
      </c>
      <c r="E120" s="5">
        <v>4112500000</v>
      </c>
      <c r="F120" s="5">
        <v>4112500000</v>
      </c>
      <c r="G120" s="5">
        <v>4112500000</v>
      </c>
      <c r="I120" s="5">
        <v>4112500000</v>
      </c>
      <c r="J120" s="5">
        <v>4112500000</v>
      </c>
      <c r="K120" s="5">
        <v>1643532</v>
      </c>
      <c r="L120" s="5">
        <v>30000</v>
      </c>
      <c r="M120" s="5">
        <v>2500</v>
      </c>
    </row>
    <row r="122" spans="2:13" ht="15.5" x14ac:dyDescent="0.35">
      <c r="B122" t="s">
        <v>137</v>
      </c>
      <c r="C122" t="s">
        <v>138</v>
      </c>
      <c r="D122" s="5">
        <v>-11219478464</v>
      </c>
      <c r="E122" s="5">
        <v>43876412919</v>
      </c>
      <c r="F122" s="5">
        <v>-26052598517</v>
      </c>
      <c r="G122" s="5">
        <v>-7750353527</v>
      </c>
      <c r="I122" s="5">
        <v>-75673732223</v>
      </c>
      <c r="J122" s="5">
        <v>-65288029703</v>
      </c>
      <c r="K122" s="5">
        <v>14844643278</v>
      </c>
      <c r="L122" s="5">
        <v>-3971675329</v>
      </c>
      <c r="M122" s="5">
        <v>16004017389</v>
      </c>
    </row>
    <row r="123" spans="2:13" ht="15.5" x14ac:dyDescent="0.35">
      <c r="C123" t="s">
        <v>139</v>
      </c>
      <c r="D123" s="5">
        <v>68865031466</v>
      </c>
      <c r="E123" s="5">
        <v>109609478904</v>
      </c>
      <c r="F123" s="5">
        <v>89155537747</v>
      </c>
      <c r="G123" s="5">
        <v>83821451013</v>
      </c>
      <c r="I123" s="5">
        <v>350426745011</v>
      </c>
      <c r="J123" s="5">
        <v>483405506268</v>
      </c>
      <c r="K123" s="5">
        <v>545870245826</v>
      </c>
      <c r="L123" s="5">
        <v>484471388538</v>
      </c>
      <c r="M123" s="5">
        <v>569762652053</v>
      </c>
    </row>
    <row r="124" spans="2:13" ht="15.5" x14ac:dyDescent="0.35">
      <c r="C124" t="s">
        <v>140</v>
      </c>
      <c r="D124" s="5">
        <v>-53287238470</v>
      </c>
      <c r="E124" s="5">
        <v>-42559153820</v>
      </c>
      <c r="F124" s="5">
        <v>-106025832326</v>
      </c>
      <c r="G124" s="5">
        <v>-105236311690</v>
      </c>
      <c r="I124" s="5">
        <v>-372976470687</v>
      </c>
      <c r="J124" s="5">
        <v>-402429828233</v>
      </c>
      <c r="K124" s="5">
        <v>-443248395645</v>
      </c>
      <c r="L124" s="5">
        <v>-408963207172</v>
      </c>
      <c r="M124" s="5">
        <v>-481570815556</v>
      </c>
    </row>
    <row r="125" spans="2:13" ht="15.5" x14ac:dyDescent="0.35">
      <c r="C125" t="s">
        <v>141</v>
      </c>
      <c r="D125" s="5">
        <v>-15033012348</v>
      </c>
      <c r="E125" s="5">
        <v>-14219869251</v>
      </c>
      <c r="F125" s="5">
        <v>-15468088544</v>
      </c>
      <c r="G125" s="5">
        <v>-13975849752</v>
      </c>
      <c r="I125" s="5">
        <v>-54037125442</v>
      </c>
      <c r="J125" s="5">
        <v>-50606406794</v>
      </c>
      <c r="K125" s="5">
        <v>-51430720797</v>
      </c>
      <c r="L125" s="5">
        <v>-47917762839</v>
      </c>
      <c r="M125" s="5">
        <v>-40486128484</v>
      </c>
    </row>
    <row r="126" spans="2:13" ht="15.5" x14ac:dyDescent="0.35">
      <c r="C126" t="s">
        <v>143</v>
      </c>
      <c r="D126" s="5">
        <v>-882789651</v>
      </c>
      <c r="E126" s="5">
        <v>-366518566</v>
      </c>
      <c r="F126" s="5">
        <v>-374011889</v>
      </c>
      <c r="G126" s="5">
        <v>-23296515</v>
      </c>
      <c r="I126" s="5">
        <v>-5430770407</v>
      </c>
      <c r="J126" s="5">
        <v>-10878885933</v>
      </c>
      <c r="K126" s="5">
        <v>-4437714094</v>
      </c>
      <c r="L126" s="5">
        <v>-3371565047</v>
      </c>
      <c r="M126" s="5">
        <v>-3135956645</v>
      </c>
    </row>
    <row r="127" spans="2:13" ht="15.5" x14ac:dyDescent="0.35">
      <c r="C127" t="s">
        <v>423</v>
      </c>
      <c r="E127" s="5">
        <v>-17531014</v>
      </c>
      <c r="F127" s="5">
        <v>-21487</v>
      </c>
      <c r="I127" s="5">
        <v>-704334</v>
      </c>
      <c r="J127" s="5">
        <v>-319511250</v>
      </c>
      <c r="K127" s="5">
        <v>-14436695</v>
      </c>
      <c r="L127" s="5">
        <v>-215491</v>
      </c>
    </row>
    <row r="128" spans="2:13" ht="15.5" x14ac:dyDescent="0.35">
      <c r="C128" t="s">
        <v>331</v>
      </c>
      <c r="D128" s="5">
        <v>136584988</v>
      </c>
      <c r="E128" s="5">
        <v>16038441</v>
      </c>
      <c r="F128" s="5">
        <v>416866217</v>
      </c>
      <c r="G128" s="5">
        <v>405771742</v>
      </c>
      <c r="I128" s="5">
        <v>2782259703</v>
      </c>
      <c r="J128" s="5">
        <v>2207134585</v>
      </c>
      <c r="K128" s="5">
        <v>37022947</v>
      </c>
      <c r="L128" s="5">
        <v>36003920</v>
      </c>
      <c r="M128" s="5">
        <v>30195466</v>
      </c>
    </row>
    <row r="129" spans="3:13" ht="15.5" x14ac:dyDescent="0.35">
      <c r="C129" t="s">
        <v>424</v>
      </c>
      <c r="D129" s="5">
        <v>-11018054449</v>
      </c>
      <c r="E129" s="5">
        <v>-8586031775</v>
      </c>
      <c r="F129" s="5">
        <v>6242951765</v>
      </c>
      <c r="G129" s="5">
        <v>27257881675</v>
      </c>
      <c r="I129" s="5">
        <v>3562333933</v>
      </c>
      <c r="J129" s="5">
        <v>-86666038346</v>
      </c>
      <c r="K129" s="5">
        <v>-31931358264</v>
      </c>
      <c r="L129" s="5">
        <v>-28226317238</v>
      </c>
      <c r="M129" s="5">
        <v>-28595929445</v>
      </c>
    </row>
    <row r="130" spans="3:13" ht="15.5" x14ac:dyDescent="0.35">
      <c r="C130" t="s">
        <v>145</v>
      </c>
      <c r="J130" s="5">
        <v>124041525250</v>
      </c>
      <c r="K130" s="5">
        <v>69750000000</v>
      </c>
      <c r="M130" s="5">
        <v>-10000000000</v>
      </c>
    </row>
    <row r="131" spans="3:13" ht="15.5" x14ac:dyDescent="0.35">
      <c r="C131" t="s">
        <v>146</v>
      </c>
      <c r="D131" s="5">
        <v>1731125366</v>
      </c>
      <c r="E131" s="5">
        <v>-31849869184</v>
      </c>
      <c r="F131" s="5">
        <v>-23532329641</v>
      </c>
      <c r="G131" s="5">
        <v>-800216967</v>
      </c>
      <c r="I131" s="5">
        <v>-24443096884</v>
      </c>
      <c r="J131" s="5">
        <v>-12588245960</v>
      </c>
      <c r="K131" s="5">
        <v>-47977561023</v>
      </c>
      <c r="L131" s="5">
        <v>-1008487000</v>
      </c>
      <c r="M131" s="5">
        <v>-2078124974</v>
      </c>
    </row>
    <row r="132" spans="3:13" ht="15.5" x14ac:dyDescent="0.35">
      <c r="C132" t="s">
        <v>425</v>
      </c>
      <c r="D132" s="5">
        <v>1687812201</v>
      </c>
      <c r="I132" s="5">
        <v>1159862457</v>
      </c>
      <c r="J132" s="5">
        <v>1194304203</v>
      </c>
    </row>
    <row r="133" spans="3:13" ht="15.5" x14ac:dyDescent="0.35">
      <c r="C133" t="s">
        <v>426</v>
      </c>
      <c r="D133" s="5">
        <v>453944050</v>
      </c>
      <c r="E133" s="5">
        <v>-31202647232</v>
      </c>
      <c r="F133" s="5">
        <v>-3221515615</v>
      </c>
      <c r="I133" s="5">
        <v>-3221515615</v>
      </c>
    </row>
    <row r="134" spans="3:13" ht="15.5" x14ac:dyDescent="0.35">
      <c r="C134" t="s">
        <v>427</v>
      </c>
      <c r="J134" s="5">
        <v>91000000</v>
      </c>
    </row>
    <row r="135" spans="3:13" ht="15.5" x14ac:dyDescent="0.35">
      <c r="C135" t="s">
        <v>428</v>
      </c>
      <c r="K135" s="5">
        <v>-46604197739</v>
      </c>
    </row>
    <row r="136" spans="3:13" ht="15.5" x14ac:dyDescent="0.35">
      <c r="C136" t="s">
        <v>429</v>
      </c>
      <c r="F136" s="5">
        <v>-20000000000</v>
      </c>
      <c r="I136" s="5">
        <v>-20000000000</v>
      </c>
    </row>
    <row r="137" spans="3:13" ht="15.5" x14ac:dyDescent="0.35">
      <c r="C137" t="s">
        <v>147</v>
      </c>
      <c r="D137" s="5">
        <v>-410630885</v>
      </c>
      <c r="E137" s="5">
        <v>-647221952</v>
      </c>
      <c r="F137" s="5">
        <v>-310814026</v>
      </c>
      <c r="G137" s="5">
        <v>-800216967</v>
      </c>
      <c r="I137" s="5">
        <v>-2381443726</v>
      </c>
      <c r="J137" s="5">
        <v>-13873550163</v>
      </c>
      <c r="K137" s="5">
        <v>-1373363284</v>
      </c>
      <c r="L137" s="5">
        <v>-1008487000</v>
      </c>
      <c r="M137" s="5">
        <v>-2078124974</v>
      </c>
    </row>
    <row r="138" spans="3:13" ht="15.5" x14ac:dyDescent="0.35">
      <c r="C138" t="s">
        <v>152</v>
      </c>
      <c r="J138" s="5">
        <v>124041525250</v>
      </c>
      <c r="K138" s="5">
        <v>69750000000</v>
      </c>
      <c r="M138" s="5">
        <v>-10000000000</v>
      </c>
    </row>
    <row r="139" spans="3:13" ht="15.5" x14ac:dyDescent="0.35">
      <c r="C139" t="s">
        <v>310</v>
      </c>
      <c r="J139" s="5">
        <v>9000000000</v>
      </c>
      <c r="K139" s="5">
        <v>22000000000</v>
      </c>
    </row>
    <row r="140" spans="3:13" ht="15.5" x14ac:dyDescent="0.35">
      <c r="C140" t="s">
        <v>231</v>
      </c>
      <c r="J140" s="5">
        <v>-31000000000</v>
      </c>
    </row>
    <row r="141" spans="3:13" ht="15.5" x14ac:dyDescent="0.35">
      <c r="C141" t="s">
        <v>430</v>
      </c>
      <c r="J141" s="5">
        <v>146800000</v>
      </c>
      <c r="K141" s="5">
        <v>47750000000</v>
      </c>
    </row>
    <row r="142" spans="3:13" ht="15.5" x14ac:dyDescent="0.35">
      <c r="C142" t="s">
        <v>339</v>
      </c>
      <c r="J142" s="5">
        <v>-15000000000</v>
      </c>
      <c r="M142" s="5">
        <v>-10000000000</v>
      </c>
    </row>
    <row r="143" spans="3:13" ht="15.5" x14ac:dyDescent="0.35">
      <c r="C143" t="s">
        <v>229</v>
      </c>
      <c r="J143" s="5">
        <v>160894725250</v>
      </c>
    </row>
    <row r="144" spans="3:13" ht="15.5" x14ac:dyDescent="0.35">
      <c r="C144" t="s">
        <v>167</v>
      </c>
      <c r="D144" s="5">
        <v>-9488353098</v>
      </c>
      <c r="E144" s="5">
        <v>12026543735</v>
      </c>
      <c r="F144" s="5">
        <v>-49584928158</v>
      </c>
      <c r="G144" s="5">
        <v>-8550570494</v>
      </c>
      <c r="I144" s="5">
        <v>-100116829107</v>
      </c>
      <c r="J144" s="5">
        <v>46165249587</v>
      </c>
      <c r="K144" s="5">
        <v>36617082255</v>
      </c>
      <c r="L144" s="5">
        <v>-4980162329</v>
      </c>
      <c r="M144" s="5">
        <v>3925892415</v>
      </c>
    </row>
    <row r="145" spans="2:13" ht="15.5" x14ac:dyDescent="0.35">
      <c r="C145" t="s">
        <v>168</v>
      </c>
      <c r="E145" s="5">
        <v>10110949788</v>
      </c>
      <c r="I145" s="5">
        <v>110227778895</v>
      </c>
      <c r="J145" s="5">
        <v>64062529308</v>
      </c>
      <c r="K145" s="5">
        <v>27445447053</v>
      </c>
      <c r="L145" s="5">
        <v>32425609382</v>
      </c>
      <c r="M145" s="5">
        <v>28499716967</v>
      </c>
    </row>
    <row r="146" spans="2:13" ht="15.5" x14ac:dyDescent="0.35">
      <c r="C146" t="s">
        <v>169</v>
      </c>
      <c r="D146" s="5">
        <v>-9488353098</v>
      </c>
      <c r="E146" s="5">
        <v>22137493523</v>
      </c>
      <c r="F146" s="5">
        <v>-49584928158</v>
      </c>
      <c r="G146" s="5">
        <v>-8550570494</v>
      </c>
      <c r="I146" s="5">
        <v>10110949788</v>
      </c>
      <c r="J146" s="5">
        <v>110227778895</v>
      </c>
      <c r="K146" s="5">
        <v>64062529308</v>
      </c>
      <c r="L146" s="5">
        <v>27445447053</v>
      </c>
      <c r="M146" s="5">
        <v>32425609382</v>
      </c>
    </row>
    <row r="148" spans="2:13" ht="15.5" x14ac:dyDescent="0.35">
      <c r="B148" t="s">
        <v>170</v>
      </c>
      <c r="C148" t="s">
        <v>12</v>
      </c>
      <c r="D148" s="6">
        <v>4110000000.0000005</v>
      </c>
      <c r="E148" s="6">
        <v>4110000000.0000005</v>
      </c>
      <c r="F148" s="6">
        <v>4110000000.0000005</v>
      </c>
      <c r="G148" s="6">
        <v>4110000000.0000005</v>
      </c>
      <c r="I148" s="6">
        <v>4110000000.0000005</v>
      </c>
      <c r="J148" s="6">
        <v>4110000000.0000005</v>
      </c>
      <c r="K148" s="5">
        <v>0</v>
      </c>
      <c r="L148" s="5">
        <v>0</v>
      </c>
      <c r="M148" s="5">
        <v>0</v>
      </c>
    </row>
    <row r="149" spans="2:13" ht="15.5" x14ac:dyDescent="0.35">
      <c r="C149" t="s">
        <v>171</v>
      </c>
      <c r="D149" s="6">
        <v>0.32</v>
      </c>
      <c r="E149" s="6">
        <v>1.49</v>
      </c>
      <c r="F149" s="6">
        <v>2.25</v>
      </c>
      <c r="G149" s="6">
        <v>1.89</v>
      </c>
    </row>
    <row r="150" spans="2:13" ht="15.5" x14ac:dyDescent="0.35">
      <c r="C150" t="s">
        <v>172</v>
      </c>
      <c r="D150" s="6">
        <v>1781.25</v>
      </c>
      <c r="E150" s="6">
        <v>226.85</v>
      </c>
      <c r="F150" s="6">
        <v>153.78</v>
      </c>
      <c r="G150" s="6">
        <v>139.68</v>
      </c>
    </row>
    <row r="151" spans="2:13" ht="15.5" x14ac:dyDescent="0.35">
      <c r="C151" t="s">
        <v>60</v>
      </c>
      <c r="D151" s="6">
        <v>28.59</v>
      </c>
      <c r="E151" s="6">
        <v>14.85</v>
      </c>
      <c r="F151" s="6">
        <v>14.29</v>
      </c>
      <c r="G151" s="6">
        <v>8.77</v>
      </c>
    </row>
    <row r="152" spans="2:13" ht="15.5" x14ac:dyDescent="0.35">
      <c r="C152" t="s">
        <v>173</v>
      </c>
      <c r="D152" s="5">
        <v>2750000000</v>
      </c>
      <c r="E152" s="5">
        <v>9120000000</v>
      </c>
      <c r="F152" s="5">
        <v>10540000000</v>
      </c>
      <c r="G152" s="5">
        <v>11110000000</v>
      </c>
    </row>
    <row r="153" spans="2:13" ht="15.5" x14ac:dyDescent="0.35">
      <c r="C153" t="s">
        <v>174</v>
      </c>
      <c r="D153" s="6">
        <v>3.0999999999999999E-3</v>
      </c>
      <c r="E153" s="6">
        <v>1.4999999999999999E-2</v>
      </c>
      <c r="F153" s="6">
        <v>2.2200000000000001E-2</v>
      </c>
      <c r="G153" s="6">
        <v>1.89E-2</v>
      </c>
    </row>
    <row r="154" spans="2:13" ht="15.5" x14ac:dyDescent="0.35">
      <c r="C154" t="s">
        <v>175</v>
      </c>
      <c r="D154" s="6">
        <v>3.4999999999999996E-3</v>
      </c>
      <c r="E154" s="6">
        <v>1.6399999999999998E-2</v>
      </c>
      <c r="F154" s="6">
        <v>2.5099999999999997E-2</v>
      </c>
      <c r="G154" s="6">
        <v>2.12E-2</v>
      </c>
    </row>
    <row r="155" spans="2:13" ht="15.5" x14ac:dyDescent="0.35">
      <c r="C155" t="s">
        <v>176</v>
      </c>
      <c r="D155" s="6">
        <v>4.0000000000000001E-3</v>
      </c>
      <c r="E155" s="6">
        <v>2.1000000000000001E-2</v>
      </c>
      <c r="F155" s="6">
        <v>2.46E-2</v>
      </c>
      <c r="G155" s="6">
        <v>2.6699999999999998E-2</v>
      </c>
    </row>
    <row r="156" spans="2:13" ht="15.5" x14ac:dyDescent="0.35">
      <c r="C156" t="s">
        <v>177</v>
      </c>
      <c r="E156" s="6">
        <v>450.41</v>
      </c>
      <c r="F156" s="6">
        <v>428715.74</v>
      </c>
      <c r="G156" s="6">
        <v>3216.49</v>
      </c>
    </row>
    <row r="157" spans="2:13" ht="15.5" x14ac:dyDescent="0.35">
      <c r="C157" t="s">
        <v>178</v>
      </c>
      <c r="D157" s="5">
        <v>380000000000</v>
      </c>
      <c r="E157" s="5">
        <v>374000000000</v>
      </c>
      <c r="F157" s="5">
        <v>368000000000</v>
      </c>
      <c r="G157" s="5">
        <v>368000000000</v>
      </c>
    </row>
    <row r="158" spans="2:13" ht="15.5" x14ac:dyDescent="0.35">
      <c r="C158" t="s">
        <v>179</v>
      </c>
      <c r="D158" s="6">
        <v>6.17</v>
      </c>
      <c r="E158" s="6">
        <v>3.72</v>
      </c>
      <c r="F158" s="6">
        <v>3.86</v>
      </c>
      <c r="G158" s="6">
        <v>2.95</v>
      </c>
    </row>
    <row r="159" spans="2:13" ht="15.5" x14ac:dyDescent="0.35">
      <c r="C159" t="s">
        <v>180</v>
      </c>
      <c r="D159" s="6">
        <v>92.43</v>
      </c>
      <c r="E159" s="6">
        <v>90.95</v>
      </c>
      <c r="F159" s="6">
        <v>89.53</v>
      </c>
      <c r="G159" s="6">
        <v>89.39</v>
      </c>
    </row>
    <row r="160" spans="2:13" ht="15.5" x14ac:dyDescent="0.35">
      <c r="C160" t="s">
        <v>181</v>
      </c>
      <c r="D160" s="6">
        <v>6.17</v>
      </c>
      <c r="E160" s="6">
        <v>3.72</v>
      </c>
      <c r="F160" s="6">
        <v>3.86</v>
      </c>
      <c r="G160" s="6">
        <v>2.95</v>
      </c>
    </row>
    <row r="161" spans="3:13" ht="15.5" x14ac:dyDescent="0.35">
      <c r="C161" t="s">
        <v>182</v>
      </c>
      <c r="D161" s="6">
        <v>92.43</v>
      </c>
      <c r="E161" s="6">
        <v>90.95</v>
      </c>
      <c r="F161" s="6">
        <v>89.53</v>
      </c>
      <c r="G161" s="6">
        <v>89.39</v>
      </c>
    </row>
    <row r="162" spans="3:13" ht="15.5" x14ac:dyDescent="0.35">
      <c r="C162" t="s">
        <v>183</v>
      </c>
    </row>
    <row r="163" spans="3:13" ht="15.5" x14ac:dyDescent="0.35">
      <c r="C163" t="s">
        <v>184</v>
      </c>
      <c r="G163" s="5">
        <v>1000000000</v>
      </c>
    </row>
    <row r="164" spans="3:13" ht="15.5" x14ac:dyDescent="0.35">
      <c r="C164" t="s">
        <v>185</v>
      </c>
      <c r="D164" s="5">
        <v>380000000000</v>
      </c>
      <c r="E164" s="5">
        <v>374000000000</v>
      </c>
      <c r="F164" s="5">
        <v>368000000000</v>
      </c>
      <c r="G164" s="5">
        <v>368000000000</v>
      </c>
    </row>
    <row r="165" spans="3:13" ht="15.5" x14ac:dyDescent="0.35">
      <c r="C165" t="s">
        <v>24</v>
      </c>
      <c r="G165" s="5">
        <v>1000000000</v>
      </c>
    </row>
    <row r="166" spans="3:13" ht="15.5" x14ac:dyDescent="0.35">
      <c r="C166" t="s">
        <v>21</v>
      </c>
      <c r="D166" s="5">
        <v>-13000000000</v>
      </c>
      <c r="E166" s="5">
        <v>-22000000000</v>
      </c>
      <c r="F166" s="5">
        <v>-10000000000</v>
      </c>
      <c r="G166" s="5">
        <v>-59000000000</v>
      </c>
    </row>
    <row r="167" spans="3:13" ht="15.5" x14ac:dyDescent="0.35">
      <c r="C167" t="s">
        <v>186</v>
      </c>
      <c r="D167" s="5">
        <v>235000000000</v>
      </c>
      <c r="E167" s="5">
        <v>236000000000</v>
      </c>
      <c r="F167" s="5">
        <v>261000000000</v>
      </c>
      <c r="G167" s="5">
        <v>232000000000</v>
      </c>
    </row>
    <row r="168" spans="3:13" ht="15.5" x14ac:dyDescent="0.35">
      <c r="C168" t="s">
        <v>187</v>
      </c>
      <c r="D168" s="5">
        <v>-11000000000</v>
      </c>
      <c r="E168" s="5">
        <v>44000000000</v>
      </c>
      <c r="F168" s="5">
        <v>-26000000000</v>
      </c>
      <c r="G168" s="5">
        <v>-8000000000</v>
      </c>
    </row>
    <row r="169" spans="3:13" ht="15.5" x14ac:dyDescent="0.35">
      <c r="C169" t="s">
        <v>188</v>
      </c>
      <c r="D169" s="5">
        <v>0</v>
      </c>
      <c r="E169" s="5">
        <v>-1000000000</v>
      </c>
      <c r="F169" s="5">
        <v>0</v>
      </c>
      <c r="G169" s="5">
        <v>-1000000000</v>
      </c>
    </row>
    <row r="170" spans="3:13" ht="15.5" x14ac:dyDescent="0.35">
      <c r="C170" t="s">
        <v>13</v>
      </c>
      <c r="D170" s="5">
        <v>-12000000000</v>
      </c>
      <c r="E170" s="5">
        <v>43000000000</v>
      </c>
      <c r="F170" s="5">
        <v>-26000000000</v>
      </c>
      <c r="G170" s="5">
        <v>-9000000000</v>
      </c>
    </row>
    <row r="171" spans="3:13" ht="15.5" x14ac:dyDescent="0.35">
      <c r="C171" t="s">
        <v>16</v>
      </c>
      <c r="D171" s="6">
        <v>-2.83</v>
      </c>
      <c r="E171" s="6">
        <v>10.51</v>
      </c>
      <c r="F171" s="6">
        <v>-6.41</v>
      </c>
      <c r="G171" s="6">
        <v>-2.08</v>
      </c>
    </row>
    <row r="172" spans="3:13" ht="15.5" x14ac:dyDescent="0.35">
      <c r="C172" t="s">
        <v>45</v>
      </c>
      <c r="I172" s="6">
        <v>5.58</v>
      </c>
      <c r="J172" s="6">
        <v>6.58</v>
      </c>
      <c r="K172" s="6">
        <v>15712.17</v>
      </c>
      <c r="L172" s="6">
        <v>325845.37</v>
      </c>
      <c r="M172" s="6">
        <v>3744583.19</v>
      </c>
    </row>
    <row r="173" spans="3:13" ht="15.5" x14ac:dyDescent="0.35">
      <c r="C173" t="s">
        <v>59</v>
      </c>
      <c r="I173" s="6">
        <v>62.01</v>
      </c>
      <c r="J173" s="6">
        <v>61.09</v>
      </c>
      <c r="K173" s="5">
        <v>0</v>
      </c>
      <c r="L173" s="5">
        <v>0</v>
      </c>
      <c r="M173" s="5">
        <v>0</v>
      </c>
    </row>
    <row r="174" spans="3:13" ht="15.5" x14ac:dyDescent="0.35">
      <c r="C174" t="s">
        <v>62</v>
      </c>
      <c r="I174" s="6">
        <v>3.94</v>
      </c>
      <c r="J174" s="6">
        <v>3.05</v>
      </c>
      <c r="K174" s="5">
        <v>0</v>
      </c>
      <c r="L174" s="5">
        <v>0</v>
      </c>
      <c r="M174" s="5">
        <v>0</v>
      </c>
    </row>
    <row r="175" spans="3:13" ht="15.5" x14ac:dyDescent="0.35">
      <c r="C175" t="s">
        <v>189</v>
      </c>
      <c r="I175" s="5">
        <v>29390000000</v>
      </c>
      <c r="J175" s="5">
        <v>37130000000</v>
      </c>
      <c r="K175" s="5">
        <v>34980000000</v>
      </c>
      <c r="L175" s="5">
        <v>16250000000</v>
      </c>
      <c r="M175" s="5">
        <v>14650000000</v>
      </c>
    </row>
    <row r="176" spans="3:13" ht="15.5" x14ac:dyDescent="0.35">
      <c r="C176" t="s">
        <v>190</v>
      </c>
      <c r="I176" s="6">
        <v>5.5099999999999996E-2</v>
      </c>
      <c r="J176" s="6">
        <v>5.7500000000000002E-2</v>
      </c>
      <c r="K176" s="6">
        <v>8.14E-2</v>
      </c>
      <c r="L176" s="6">
        <v>7.9100000000000004E-2</v>
      </c>
      <c r="M176" s="6">
        <v>7.7399999999999997E-2</v>
      </c>
    </row>
    <row r="177" spans="3:13" ht="15.5" x14ac:dyDescent="0.35">
      <c r="C177" t="s">
        <v>191</v>
      </c>
      <c r="I177" s="6">
        <v>6.2300000000000001E-2</v>
      </c>
      <c r="J177" s="6">
        <v>7.6100000000000001E-2</v>
      </c>
      <c r="K177" s="6">
        <v>0.1366</v>
      </c>
      <c r="L177" s="6">
        <v>0.18579999999999999</v>
      </c>
      <c r="M177" s="6">
        <v>0.21899999999999997</v>
      </c>
    </row>
    <row r="178" spans="3:13" ht="15.5" x14ac:dyDescent="0.35">
      <c r="C178" t="s">
        <v>192</v>
      </c>
      <c r="I178" s="6">
        <v>6.5799999999999997E-2</v>
      </c>
      <c r="J178" s="6">
        <v>0.1186</v>
      </c>
      <c r="K178" s="6">
        <v>0.26500000000000001</v>
      </c>
      <c r="L178" s="6">
        <v>0.2606</v>
      </c>
      <c r="M178" s="6">
        <v>0.54079999999999995</v>
      </c>
    </row>
    <row r="179" spans="3:13" ht="15.5" x14ac:dyDescent="0.35">
      <c r="C179" t="s">
        <v>193</v>
      </c>
      <c r="I179" s="6">
        <v>34392.17</v>
      </c>
      <c r="J179" s="6">
        <v>103.28</v>
      </c>
      <c r="K179" s="6">
        <v>2304.31</v>
      </c>
      <c r="L179" s="6">
        <v>63294.74</v>
      </c>
    </row>
    <row r="180" spans="3:13" ht="15.5" x14ac:dyDescent="0.35">
      <c r="C180" t="s">
        <v>56</v>
      </c>
      <c r="I180" s="6">
        <v>3.86</v>
      </c>
      <c r="J180" s="6">
        <v>4.6500000000000004</v>
      </c>
      <c r="K180" s="5">
        <v>0</v>
      </c>
      <c r="L180" s="5">
        <v>0</v>
      </c>
      <c r="M180" s="5">
        <v>0</v>
      </c>
    </row>
    <row r="181" spans="3:13" ht="15.5" x14ac:dyDescent="0.35">
      <c r="C181" t="s">
        <v>53</v>
      </c>
      <c r="I181" s="6">
        <v>89.53</v>
      </c>
      <c r="J181" s="6">
        <v>86.43</v>
      </c>
      <c r="K181" s="6">
        <v>114987.22</v>
      </c>
      <c r="L181" s="6">
        <v>1754099.62</v>
      </c>
      <c r="M181" s="6">
        <v>17097671.030000001</v>
      </c>
    </row>
    <row r="182" spans="3:13" ht="15.5" x14ac:dyDescent="0.35">
      <c r="C182" t="s">
        <v>194</v>
      </c>
      <c r="I182" s="6">
        <v>3.86</v>
      </c>
      <c r="J182" s="6">
        <v>4.6500000000000004</v>
      </c>
      <c r="K182" s="5">
        <v>0</v>
      </c>
      <c r="L182" s="5">
        <v>0</v>
      </c>
      <c r="M182" s="5">
        <v>0</v>
      </c>
    </row>
    <row r="183" spans="3:13" ht="15.5" x14ac:dyDescent="0.35">
      <c r="C183" t="s">
        <v>195</v>
      </c>
      <c r="I183" s="6">
        <v>89.53</v>
      </c>
      <c r="J183" s="6">
        <v>86.43</v>
      </c>
      <c r="K183" s="6">
        <v>114987.22</v>
      </c>
      <c r="L183" s="6">
        <v>1754099.62</v>
      </c>
      <c r="M183" s="6">
        <v>17097671.030000001</v>
      </c>
    </row>
    <row r="184" spans="3:13" ht="15.5" x14ac:dyDescent="0.35">
      <c r="C184" t="s">
        <v>196</v>
      </c>
      <c r="K184" s="5">
        <v>22000000000</v>
      </c>
    </row>
    <row r="185" spans="3:13" ht="15.5" x14ac:dyDescent="0.35">
      <c r="C185" t="s">
        <v>197</v>
      </c>
    </row>
    <row r="186" spans="3:13" ht="15.5" x14ac:dyDescent="0.35">
      <c r="C186" t="s">
        <v>26</v>
      </c>
      <c r="K186" s="5">
        <v>22000000000</v>
      </c>
    </row>
    <row r="187" spans="3:13" ht="15.5" x14ac:dyDescent="0.35">
      <c r="C187" t="s">
        <v>23</v>
      </c>
      <c r="I187" s="5">
        <v>-10000000000</v>
      </c>
      <c r="J187" s="5">
        <v>-110000000000</v>
      </c>
      <c r="K187" s="5">
        <v>-42000000000</v>
      </c>
      <c r="L187" s="5">
        <v>-27000000000</v>
      </c>
      <c r="M187" s="5">
        <v>-32000000000</v>
      </c>
    </row>
    <row r="188" spans="3:13" ht="15.5" x14ac:dyDescent="0.35">
      <c r="C188" t="s">
        <v>198</v>
      </c>
      <c r="I188" s="5">
        <v>261000000000</v>
      </c>
      <c r="J188" s="5">
        <v>239000000000</v>
      </c>
      <c r="K188" s="5">
        <v>78000000000</v>
      </c>
      <c r="L188" s="5">
        <v>49000000000</v>
      </c>
      <c r="M188" s="5">
        <v>38000000000</v>
      </c>
    </row>
    <row r="189" spans="3:13" ht="15.5" x14ac:dyDescent="0.35">
      <c r="C189" t="s">
        <v>199</v>
      </c>
      <c r="I189" s="5">
        <v>-76000000000</v>
      </c>
      <c r="J189" s="5">
        <v>-65000000000</v>
      </c>
      <c r="K189" s="5">
        <v>15000000000</v>
      </c>
      <c r="L189" s="5">
        <v>-4000000000</v>
      </c>
      <c r="M189" s="5">
        <v>16000000000</v>
      </c>
    </row>
    <row r="190" spans="3:13" ht="15.5" x14ac:dyDescent="0.35">
      <c r="C190" t="s">
        <v>200</v>
      </c>
      <c r="I190" s="5">
        <v>-2000000000</v>
      </c>
      <c r="J190" s="5">
        <v>-14000000000</v>
      </c>
      <c r="K190" s="5">
        <v>-1000000000</v>
      </c>
      <c r="L190" s="5">
        <v>-1000000000</v>
      </c>
      <c r="M190" s="5">
        <v>-2000000000</v>
      </c>
    </row>
    <row r="191" spans="3:13" ht="15.5" x14ac:dyDescent="0.35">
      <c r="C191" t="s">
        <v>15</v>
      </c>
      <c r="I191" s="5">
        <v>-78000000000</v>
      </c>
      <c r="J191" s="5">
        <v>-79000000000</v>
      </c>
      <c r="K191" s="5">
        <v>13000000000</v>
      </c>
      <c r="L191" s="5">
        <v>-5000000000</v>
      </c>
      <c r="M191" s="5">
        <v>14000000000</v>
      </c>
    </row>
    <row r="192" spans="3:13" ht="15.5" x14ac:dyDescent="0.35">
      <c r="C192" t="s">
        <v>17</v>
      </c>
      <c r="I192" s="6">
        <v>-18.98</v>
      </c>
      <c r="J192" s="6">
        <v>-19.25</v>
      </c>
      <c r="K192" s="6">
        <v>8196.5400000000009</v>
      </c>
      <c r="L192" s="6">
        <v>-166005.41</v>
      </c>
      <c r="M192" s="6">
        <v>5570356.9699999997</v>
      </c>
    </row>
  </sheetData>
  <pageMargins left="0.7" right="0.7" top="0.75" bottom="0.75" header="0.3" footer="0.3"/>
  <ignoredErrors>
    <ignoredError sqref="A1:M19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431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432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vm="24">
        <f ca="1">IFERROR(_xlfn.STOCKHISTORY("XIDX:" &amp; $C$1, J1, , 0, 0, 1), "Libur")</f>
        <v>129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28770182494</v>
      </c>
      <c r="E4" s="2">
        <f>IFERROR(INDEX(E51:E500,MATCH($C$4,$C$51:$C$500,0)),"")</f>
        <v>29420913238</v>
      </c>
      <c r="H4" s="2">
        <f>IFERROR(SUM(D4:G4)*(4/MAX(1,COUNT(D4:G4))),"")</f>
        <v>116382191464</v>
      </c>
      <c r="I4" s="2">
        <f>IFERROR(INDEX(I51:I500,MATCH($C$4,$C$51:$C$500,0)),"")</f>
        <v>127106966372</v>
      </c>
      <c r="J4" s="2">
        <f>IFERROR(INDEX(J51:J500,MATCH($C$4,$C$51:$C$500,0)),"")</f>
        <v>128819630162</v>
      </c>
      <c r="K4" s="2">
        <f>IFERROR(INDEX(K51:K500,MATCH($C$4,$C$51:$C$500,0)),"")</f>
        <v>98387633714</v>
      </c>
      <c r="L4" s="2">
        <f>IFERROR(INDEX(L51:L500,MATCH($C$4,$C$51:$C$500,0)),"")</f>
        <v>84290000877</v>
      </c>
      <c r="M4" s="2">
        <f>IFERROR(INDEX(M51:M500,MATCH($C$4,$C$51:$C$500,0)),"")</f>
        <v>58910799784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1982074932</v>
      </c>
      <c r="E5" s="2">
        <f>IFERROR(INDEX(E51:E500,MATCH($C$5,$C$51:$C$500,0)),"")</f>
        <v>4237843262</v>
      </c>
      <c r="H5" s="2">
        <f>IFERROR(SUM(D5:G5)*(4/MAX(1,COUNT(D5:G5))),"")</f>
        <v>12439836388</v>
      </c>
      <c r="I5" s="2">
        <f>IFERROR(INDEX(I51:I500,MATCH($C$5,$C$51:$C$500,0)),"")</f>
        <v>-26418001985</v>
      </c>
      <c r="J5" s="2">
        <f>IFERROR(INDEX(J51:J500,MATCH($C$5,$C$51:$C$500,0)),"")</f>
        <v>8476107427</v>
      </c>
      <c r="K5" s="2">
        <f>IFERROR(INDEX(K51:K500,MATCH($C$5,$C$51:$C$500,0)),"")</f>
        <v>6259781577</v>
      </c>
      <c r="L5" s="2">
        <f>IFERROR(INDEX(L51:L500,MATCH($C$5,$C$51:$C$500,0)),"")</f>
        <v>6292236381</v>
      </c>
      <c r="M5" s="2">
        <f>IFERROR(INDEX(M51:M500,MATCH($C$5,$C$51:$C$500,0)),"")</f>
        <v>5320887442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78974125755</v>
      </c>
      <c r="E6" s="2">
        <f>IFERROR(INDEX(E51:E500,MATCH($C$6,$C$51:$C$500,0)),"")</f>
        <v>76943080846</v>
      </c>
      <c r="H6" s="2">
        <f>IFERROR(INDEX(D6:G6,COUNT(D6:G6)),"")</f>
        <v>76943080846</v>
      </c>
      <c r="I6" s="2">
        <f>IFERROR(INDEX(I51:I500,MATCH($C$6,$C$51:$C$500,0)),"")</f>
        <v>72689496623</v>
      </c>
      <c r="J6" s="2">
        <f>IFERROR(INDEX(J51:J500,MATCH($C$6,$C$51:$C$500,0)),"")</f>
        <v>99194672359</v>
      </c>
      <c r="K6" s="2">
        <f>IFERROR(INDEX(K51:K500,MATCH($C$6,$C$51:$C$500,0)),"")</f>
        <v>39401792056</v>
      </c>
      <c r="L6" s="2">
        <f>IFERROR(INDEX(L51:L500,MATCH($C$6,$C$51:$C$500,0)),"")</f>
        <v>33305332592</v>
      </c>
      <c r="M6" s="2">
        <f>IFERROR(INDEX(M51:M500,MATCH($C$6,$C$51:$C$500,0)),"")</f>
        <v>27013096211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1.91</v>
      </c>
      <c r="E7" s="3">
        <f>IFERROR(INDEX(E51:E500,MATCH($C$7,$C$51:$C$500,0))/1000000000,"")</f>
        <v>1.91</v>
      </c>
      <c r="H7" s="3">
        <f>IFERROR(INDEX(D7:G7,COUNT(D7:G7)),"")</f>
        <v>1.91</v>
      </c>
      <c r="I7" s="3">
        <f>IFERROR(INDEX(I51:I500,MATCH($C$7,$C$51:$C$500,0))/1000000000,"")</f>
        <v>1.91</v>
      </c>
      <c r="J7" s="3">
        <f>IFERROR(INDEX(J51:J500,MATCH($C$7,$C$51:$C$500,0))/1000000000,"")</f>
        <v>1.91</v>
      </c>
      <c r="K7" s="3">
        <f>IFERROR(INDEX(K51:K500,MATCH($C$7,$C$51:$C$500,0))/1000000000,"")</f>
        <v>36.799999999999997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7000000000</v>
      </c>
      <c r="H8" s="2">
        <f>IFERROR(INDEX(D8:G8,COUNT(D8:G8)),"")</f>
        <v>7000000000</v>
      </c>
      <c r="I8" s="2">
        <f>IFERROR(INDEX(I51:I500,MATCH($C$8,$C$51:$C$500,0)),"")</f>
        <v>9000000000</v>
      </c>
      <c r="J8" s="2">
        <f>IFERROR(INDEX(J51:J500,MATCH($C$8,$C$51:$C$500,0)),"")</f>
        <v>-8000000000</v>
      </c>
      <c r="K8" s="2">
        <f>IFERROR(INDEX(K51:K500,MATCH($C$8,$C$51:$C$500,0)),"")</f>
        <v>7000000000</v>
      </c>
      <c r="L8" s="2">
        <f>IFERROR(INDEX(L51:L500,MATCH($C$8,$C$51:$C$500,0)),"")</f>
        <v>-6000000000</v>
      </c>
      <c r="M8" s="2">
        <f>IFERROR(INDEX(M51:M500,MATCH($C$8,$C$51:$C$500,0)),"")</f>
        <v>1000000000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-3.17</v>
      </c>
      <c r="E9" s="3">
        <f>IFERROR(INDEX(E51:E500,MATCH("Free cash flow per share (Quarter)",$C$51:$C$500,0)),"")</f>
        <v>3.53</v>
      </c>
      <c r="H9" s="3">
        <f>IFERROR(INDEX(D9:G9,COUNT(D9:G9)),"")</f>
        <v>3.53</v>
      </c>
      <c r="I9" s="3">
        <f>IFERROR(INDEX(I51:I500,MATCH($C$9,$C$51:$C$500,0)),"")</f>
        <v>4.5199999999999996</v>
      </c>
      <c r="J9" s="3">
        <f>IFERROR(INDEX(J51:J500,MATCH($C$9,$C$51:$C$500,0)),"")</f>
        <v>-4.32</v>
      </c>
      <c r="K9" s="3">
        <f>IFERROR(INDEX(K51:K500,MATCH($C$9,$C$51:$C$500,0)),"")</f>
        <v>0.18</v>
      </c>
      <c r="L9" s="3">
        <f>IFERROR(INDEX(L51:L500,MATCH($C$9,$C$51:$C$500,0)),"")</f>
        <v>-222248.05</v>
      </c>
      <c r="M9" s="3">
        <f>IFERROR(INDEX(M51:M500,MATCH($C$9,$C$51:$C$500,0)),"")</f>
        <v>2041372.02</v>
      </c>
    </row>
    <row r="10" spans="1:13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ca="1">IFERROR(IF(I9=0,"",I2/I9),"")</f>
        <v/>
      </c>
      <c r="J10" s="3">
        <f ca="1">IFERROR(IF(J9=0,"",J2/J9),"")</f>
        <v>-29.861111111111111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1104647443</v>
      </c>
      <c r="E11" s="2">
        <f>IFERROR(INDEX(E51:E500,MATCH($C$11,$C$51:$C$500,0)),"")</f>
        <v>1571414539</v>
      </c>
      <c r="H11" s="2">
        <f>IFERROR(INDEX(D11:G11,COUNT(D11:G11)),"")</f>
        <v>1571414539</v>
      </c>
      <c r="I11" s="2">
        <f>IFERROR(INDEX(I51:I500,MATCH($C$11,$C$51:$C$500,0)),"")</f>
        <v>1933824747</v>
      </c>
      <c r="J11" s="2">
        <f>IFERROR(INDEX(J51:J500,MATCH($C$11,$C$51:$C$500,0)),"")</f>
        <v>9186660860</v>
      </c>
      <c r="K11" s="2">
        <f>IFERROR(INDEX(K51:K500,MATCH($C$11,$C$51:$C$500,0)),"")</f>
        <v>9101673217</v>
      </c>
      <c r="L11" s="2">
        <f>IFERROR(INDEX(L51:L500,MATCH($C$11,$C$51:$C$500,0)),"")</f>
        <v>1911079844</v>
      </c>
      <c r="M11" s="2">
        <f>IFERROR(INDEX(M51:M500,MATCH($C$11,$C$51:$C$500,0)),"")</f>
        <v>4829846999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3000000000</v>
      </c>
      <c r="E12" s="2">
        <f>IFERROR(INDEX(E51:E500,MATCH("Net Debt (Quarter)",$C$51:$C$500,0)),"")</f>
        <v>1000000000</v>
      </c>
      <c r="H12" s="2">
        <f>IFERROR(INDEX(D12:G12,COUNT(D12:G12)),"")</f>
        <v>1000000000</v>
      </c>
      <c r="I12" s="2">
        <f>IFERROR(INDEX(I51:I500,MATCH($C$12,$C$51:$C$500,0)),"")</f>
        <v>0</v>
      </c>
      <c r="J12" s="2">
        <f>IFERROR(INDEX(J51:J500,MATCH($C$12,$C$51:$C$500,0)),"")</f>
        <v>13000000000</v>
      </c>
      <c r="K12" s="2">
        <f>IFERROR(INDEX(K51:K500,MATCH($C$12,$C$51:$C$500,0)),"")</f>
        <v>8000000000</v>
      </c>
      <c r="L12" s="2">
        <f>IFERROR(INDEX(L51:L500,MATCH($C$12,$C$51:$C$500,0)),"")</f>
        <v>10000000000</v>
      </c>
      <c r="M12" s="2">
        <f>IFERROR(INDEX(M51:M500,MATCH($C$12,$C$51:$C$500,0)),"")</f>
        <v>-2000000000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4000000000</v>
      </c>
      <c r="E13" s="2">
        <f>IFERROR(INDEX(E51:E500,MATCH("Total Debt (Quarter)",$C$51:$C$500,0)),"")</f>
        <v>3000000000</v>
      </c>
      <c r="H13" s="2">
        <f>IFERROR(INDEX(D13:G13,COUNT(D13:G13)),"")</f>
        <v>3000000000</v>
      </c>
      <c r="I13" s="2">
        <f>IFERROR(INDEX(I51:I500,MATCH($C$13,$C$51:$C$500,0)),"")</f>
        <v>2000000000</v>
      </c>
      <c r="J13" s="2">
        <f>IFERROR(INDEX(J51:J500,MATCH($C$13,$C$51:$C$500,0)),"")</f>
        <v>23000000000</v>
      </c>
      <c r="K13" s="2">
        <f>IFERROR(INDEX(K51:K500,MATCH($C$13,$C$51:$C$500,0)),"")</f>
        <v>17000000000</v>
      </c>
      <c r="L13" s="2">
        <f>IFERROR(INDEX(L51:L500,MATCH($C$13,$C$51:$C$500,0)),"")</f>
        <v>12000000000</v>
      </c>
      <c r="M13" s="2">
        <f>IFERROR(INDEX(M51:M500,MATCH($C$13,$C$51:$C$500,0)),"")</f>
        <v>3000000000</v>
      </c>
    </row>
    <row r="14" spans="1:1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28</v>
      </c>
      <c r="D15" s="2">
        <f>IFERROR(INDEX(D51:D500,MATCH($C$15,$C$51:$C$500,0)),"")</f>
        <v>-1966202794</v>
      </c>
      <c r="E15" s="2">
        <f>IFERROR(INDEX(E51:E500,MATCH($C$15,$C$51:$C$500,0)),"")</f>
        <v>-380574051</v>
      </c>
      <c r="H15" s="2">
        <f>IFERROR(SUM(D15:G15)*(4/MAX(1,COUNT(D15:G15))),"")</f>
        <v>-4693553690</v>
      </c>
      <c r="I15" s="2">
        <f>IFERROR(INDEX(I51:I500,MATCH($C$15,$C$51:$C$500,0)),"")</f>
        <v>3560636142</v>
      </c>
      <c r="J15" s="2">
        <f>IFERROR(INDEX(J51:J500,MATCH($C$15,$C$51:$C$500,0)),"")</f>
        <v>-2927504889</v>
      </c>
      <c r="K15" s="2">
        <f>IFERROR(INDEX(K51:K500,MATCH($C$15,$C$51:$C$500,0)),"")</f>
        <v>-2562931942</v>
      </c>
      <c r="L15" s="2">
        <f>IFERROR(INDEX(L51:L500,MATCH($C$15,$C$51:$C$500,0)),"")</f>
        <v>-1814043827</v>
      </c>
      <c r="M15" s="2">
        <f>IFERROR(INDEX(M51:M500,MATCH($C$15,$C$51:$C$500,0)),"")</f>
        <v>-1217829493</v>
      </c>
    </row>
    <row r="16" spans="1:13" ht="15.5" x14ac:dyDescent="0.35">
      <c r="C16" t="s">
        <v>29</v>
      </c>
      <c r="D16" s="2">
        <f>IFERROR(INDEX(D51:D500,MATCH($C$16,$C$51:$C$500,0)),"")</f>
        <v>3997247703</v>
      </c>
      <c r="E16" s="2">
        <f>IFERROR(INDEX(E51:E500,MATCH($C$16,$C$51:$C$500,0)),"")</f>
        <v>4634158274</v>
      </c>
      <c r="H16" s="2">
        <f>IFERROR(SUM(D16:G16)*(4/MAX(1,COUNT(D16:G16))),"")</f>
        <v>17262811954</v>
      </c>
      <c r="I16" s="2">
        <f>IFERROR(INDEX(I51:I500,MATCH($C$16,$C$51:$C$500,0)),"")</f>
        <v>-29596899084</v>
      </c>
      <c r="J16" s="2">
        <f>IFERROR(INDEX(J51:J500,MATCH($C$16,$C$51:$C$500,0)),"")</f>
        <v>9814808960</v>
      </c>
      <c r="K16" s="2">
        <f>IFERROR(INDEX(K51:K500,MATCH($C$16,$C$51:$C$500,0)),"")</f>
        <v>12097190889</v>
      </c>
      <c r="L16" s="2">
        <f>IFERROR(INDEX(L51:L500,MATCH($C$16,$C$51:$C$500,0)),"")</f>
        <v>8609134956</v>
      </c>
      <c r="M16" s="2">
        <f>IFERROR(INDEX(M51:M500,MATCH($C$16,$C$51:$C$500,0)),"")</f>
        <v>6508389357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 t="str">
        <f ca="1">IFERROR(D21*D2,"")</f>
        <v/>
      </c>
      <c r="E20" s="2" t="str">
        <f ca="1">IFERROR(E21*E2,"")</f>
        <v/>
      </c>
      <c r="H20" s="2" t="str">
        <f t="shared" ref="H20:M20" ca="1" si="0">IFERROR(H21*H2,"")</f>
        <v/>
      </c>
      <c r="I20" s="2" t="str">
        <f t="shared" ca="1" si="0"/>
        <v/>
      </c>
      <c r="J20" s="2">
        <f t="shared" ca="1" si="0"/>
        <v>246390000000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1910000000</v>
      </c>
      <c r="E21" s="2">
        <f>IFERROR(INDEX(E51:E500,MATCH($C$7,$C$51:$C$500,0)),"")</f>
        <v>1910000000</v>
      </c>
      <c r="H21" s="2">
        <f>IFERROR(INDEX(D21:G21,COUNT(D21:G21)),"")</f>
        <v>1910000000</v>
      </c>
      <c r="I21" s="2">
        <f>IFERROR(INDEX(I51:I500,MATCH($C$7,$C$51:$C$500,0)),"")</f>
        <v>1910000000</v>
      </c>
      <c r="J21" s="2">
        <f>IFERROR(INDEX(J51:J500,MATCH($C$7,$C$51:$C$500,0)),"")</f>
        <v>1910000000</v>
      </c>
      <c r="K21" s="2">
        <f>IFERROR(INDEX(K51:K500,MATCH($C$7,$C$51:$C$500,0)),"")</f>
        <v>36800000000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2.5097776177338829</v>
      </c>
      <c r="E23" s="3">
        <f>IFERROR(E5/E6*100,"")</f>
        <v>5.5077639410903707</v>
      </c>
      <c r="H23" s="3">
        <f t="shared" ref="H23:M23" si="1">IFERROR(H5/H6*100,"")</f>
        <v>16.167582908329443</v>
      </c>
      <c r="I23" s="3">
        <f t="shared" si="1"/>
        <v>-36.343630389979843</v>
      </c>
      <c r="J23" s="3">
        <f t="shared" si="1"/>
        <v>8.5449220461394635</v>
      </c>
      <c r="K23" s="3">
        <f t="shared" si="1"/>
        <v>15.887047898997217</v>
      </c>
      <c r="L23" s="3">
        <f t="shared" si="1"/>
        <v>18.892579329808004</v>
      </c>
      <c r="M23" s="3">
        <f t="shared" si="1"/>
        <v>19.69743638581231</v>
      </c>
    </row>
    <row r="24" spans="1:13" ht="15.5" x14ac:dyDescent="0.35">
      <c r="C24" t="s">
        <v>43</v>
      </c>
      <c r="D24" s="4" t="str">
        <f>IFERROR(_xlfn.RRI(5,I23,D23),"")</f>
        <v/>
      </c>
      <c r="E24" s="4">
        <f>IFERROR(_xlfn.RRI(5,J23,E23),"")</f>
        <v>-8.4088646145645263E-2</v>
      </c>
      <c r="H24" s="4">
        <f t="shared" ref="H24:M24" si="2">IFERROR(_xlfn.RRI(5,M23,H23),"")</f>
        <v>-3.8726260937036017E-2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-13.61</v>
      </c>
      <c r="J25" s="3">
        <f>IFERROR(INDEX(J51:J500,MATCH($C$25,$C$51:$C$500,0)),"")</f>
        <v>3.61</v>
      </c>
      <c r="K25" s="3">
        <f>IFERROR(INDEX(K51:K500,MATCH($C$25,$C$51:$C$500,0)),"")</f>
        <v>0.26</v>
      </c>
      <c r="L25" s="3">
        <f>IFERROR(INDEX(L51:L500,MATCH($C$25,$C$51:$C$500,0)),"")</f>
        <v>251670.04</v>
      </c>
      <c r="M25" s="3">
        <f>IFERROR(INDEX(M51:M500,MATCH($C$25,$C$51:$C$500,0)),"")</f>
        <v>8139322.8700000001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15.062922771727749</v>
      </c>
      <c r="E27" s="3">
        <f>IFERROR(E4/E21,"")</f>
        <v>15.403619496335079</v>
      </c>
      <c r="H27" s="3">
        <f t="shared" ref="H27:M27" si="4">IFERROR(H4/H21,"")</f>
        <v>60.933084536125655</v>
      </c>
      <c r="I27" s="3">
        <f t="shared" si="4"/>
        <v>66.548149932984288</v>
      </c>
      <c r="J27" s="3">
        <f t="shared" si="4"/>
        <v>67.444832545549744</v>
      </c>
      <c r="K27" s="3">
        <f t="shared" si="4"/>
        <v>2.6735770030978259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-0.25705844130709787</v>
      </c>
      <c r="E28" s="4">
        <f>IFERROR(_xlfn.RRI(5,J27,E27),"")</f>
        <v>-0.25572261982258071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-4.770083102493075</v>
      </c>
      <c r="J29" s="4">
        <f t="shared" si="6"/>
        <v>12.884615384615383</v>
      </c>
      <c r="K29" s="4">
        <f t="shared" si="6"/>
        <v>-0.99999896690126477</v>
      </c>
      <c r="L29" s="4">
        <f t="shared" si="6"/>
        <v>-0.96907973255028279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-8.4375980436918963E-2</v>
      </c>
      <c r="I30" s="4">
        <f t="shared" si="7"/>
        <v>-1.3295052841296182E-2</v>
      </c>
      <c r="J30" s="4">
        <f t="shared" si="7"/>
        <v>24.226441006712211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41.41</v>
      </c>
      <c r="E32" s="3">
        <f>IFERROR(INDEX(E51:E500,MATCH($A$32,$C$51:$C$500,0)),"")</f>
        <v>40.35</v>
      </c>
      <c r="H32" s="3">
        <f>IFERROR(INDEX(D32:G32,COUNT(D32:G32)),"")</f>
        <v>40.35</v>
      </c>
      <c r="I32" s="3">
        <f>IFERROR(INDEX(I51:I500,MATCH($C$32,$C$51:$C$500,0)),"")</f>
        <v>38.119999999999997</v>
      </c>
      <c r="J32" s="3">
        <f>IFERROR(INDEX(J51:J500,MATCH($C$32,$C$51:$C$500,0)),"")</f>
        <v>52.02</v>
      </c>
      <c r="K32" s="3">
        <f>IFERROR(INDEX(K51:K500,MATCH($C$32,$C$51:$C$500,0)),"")</f>
        <v>1.07</v>
      </c>
      <c r="L32" s="3">
        <f>IFERROR(INDEX(L51:L500,MATCH($C$32,$C$51:$C$500,0)),"")</f>
        <v>1233530.8400000001</v>
      </c>
      <c r="M32" s="3">
        <f>IFERROR(INDEX(M51:M500,MATCH($C$32,$C$51:$C$500,0)),"")</f>
        <v>41558609.560000002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9.0299999999999994</v>
      </c>
      <c r="E33" s="3">
        <f>IFERROR(INDEX(E51:E500,MATCH($A$33,$C$51:$C$500,0)),"")</f>
        <v>9.27</v>
      </c>
      <c r="H33" s="3">
        <f>IFERROR(INDEX(D33:G33,COUNT(D33:G33)),"")</f>
        <v>9.27</v>
      </c>
      <c r="I33" s="3">
        <f>IFERROR(INDEX(I51:I500,MATCH($C$33,$C$51:$C$500,0)),"")</f>
        <v>9.81</v>
      </c>
      <c r="J33" s="3">
        <f>IFERROR(INDEX(J51:J500,MATCH($C$33,$C$51:$C$500,0)),"")</f>
        <v>2.48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359.62</v>
      </c>
      <c r="E34" s="3">
        <f>IFERROR(INDEX(E51:E500,MATCH($A$34,$C$51:$C$500,0)),"")</f>
        <v>168.47</v>
      </c>
      <c r="H34" s="3">
        <f>IFERROR(INDEX(D34:G34,COUNT(D34:G34)),"")</f>
        <v>168.47</v>
      </c>
      <c r="I34" s="3">
        <f>IFERROR(INDEX(I51:I500,MATCH($C$34,$C$51:$C$500,0)),"")</f>
        <v>-27.48</v>
      </c>
      <c r="J34" s="3">
        <f>IFERROR(INDEX(J51:J500,MATCH($C$34,$C$51:$C$500,0)),"")</f>
        <v>35.729999999999997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24.79</v>
      </c>
      <c r="E35" s="3">
        <f>IFERROR(INDEX(E51:E500,MATCH($A$35,$C$51:$C$500,0)),"")</f>
        <v>24.24</v>
      </c>
      <c r="H35" s="3">
        <f>IFERROR(INDEX(D35:G35,COUNT(D35:G35)),"")</f>
        <v>24.24</v>
      </c>
      <c r="I35" s="3">
        <f>IFERROR(INDEX(I51:I500,MATCH($C$35,$C$51:$C$500,0)),"")</f>
        <v>5.61</v>
      </c>
      <c r="J35" s="3">
        <f>IFERROR(INDEX(J51:J500,MATCH($C$35,$C$51:$C$500,0)),"")</f>
        <v>1.91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28770182494</v>
      </c>
      <c r="E51" s="5">
        <v>29420913238</v>
      </c>
      <c r="F51" s="5">
        <v>29798201162</v>
      </c>
      <c r="G51" s="5">
        <v>33988747555</v>
      </c>
      <c r="I51" s="5">
        <v>127106966372</v>
      </c>
      <c r="J51" s="5">
        <v>128819630162</v>
      </c>
      <c r="K51" s="5">
        <v>98387633714</v>
      </c>
      <c r="L51" s="5">
        <v>84290000877</v>
      </c>
      <c r="M51" s="5">
        <v>58910799784</v>
      </c>
    </row>
    <row r="52" spans="2:13" ht="15.5" x14ac:dyDescent="0.35">
      <c r="C52" t="s">
        <v>72</v>
      </c>
      <c r="D52" s="5">
        <v>-19670877753</v>
      </c>
      <c r="E52" s="5">
        <v>-21273257863</v>
      </c>
      <c r="F52" s="5">
        <v>-21791908616</v>
      </c>
      <c r="G52" s="5">
        <v>-24734397352</v>
      </c>
      <c r="I52" s="5">
        <v>-93506137779</v>
      </c>
      <c r="J52" s="5">
        <v>-92513799862</v>
      </c>
      <c r="K52" s="5">
        <v>-67396587428</v>
      </c>
      <c r="L52" s="5">
        <v>-68161899560</v>
      </c>
      <c r="M52" s="5">
        <v>-48139109942</v>
      </c>
    </row>
    <row r="53" spans="2:13" ht="15.5" x14ac:dyDescent="0.35">
      <c r="C53" t="s">
        <v>73</v>
      </c>
      <c r="D53" s="5">
        <v>9099304741</v>
      </c>
      <c r="E53" s="5">
        <v>8147655375</v>
      </c>
      <c r="F53" s="5">
        <v>8006292546</v>
      </c>
      <c r="G53" s="5">
        <v>9254350203</v>
      </c>
      <c r="I53" s="5">
        <v>33600828593</v>
      </c>
      <c r="J53" s="5">
        <v>36305830300</v>
      </c>
      <c r="K53" s="5">
        <v>30991046286</v>
      </c>
      <c r="L53" s="5">
        <v>16128101317</v>
      </c>
      <c r="M53" s="5">
        <v>10771689842</v>
      </c>
    </row>
    <row r="54" spans="2:13" ht="15.5" x14ac:dyDescent="0.35">
      <c r="C54" t="s">
        <v>74</v>
      </c>
      <c r="D54" s="5">
        <v>-9373309612</v>
      </c>
      <c r="E54" s="5">
        <v>-3437769290</v>
      </c>
      <c r="F54" s="5">
        <v>8933625049</v>
      </c>
      <c r="G54" s="5">
        <v>-23643876996</v>
      </c>
      <c r="I54" s="5">
        <v>-28731709579</v>
      </c>
      <c r="J54" s="5">
        <v>-24426634294</v>
      </c>
      <c r="K54" s="5">
        <v>-17897941746</v>
      </c>
      <c r="L54" s="5">
        <v>-7048067013</v>
      </c>
      <c r="M54" s="5">
        <v>-3754189073</v>
      </c>
    </row>
    <row r="55" spans="2:13" ht="15.5" x14ac:dyDescent="0.35">
      <c r="C55" t="s">
        <v>75</v>
      </c>
      <c r="D55" s="5">
        <v>-204328671</v>
      </c>
      <c r="E55" s="5">
        <v>-547111792</v>
      </c>
      <c r="F55" s="5">
        <v>-1203322157</v>
      </c>
      <c r="G55" s="5">
        <v>-345243715</v>
      </c>
      <c r="I55" s="5">
        <v>-2233183064</v>
      </c>
      <c r="J55" s="5">
        <v>-2360490291</v>
      </c>
      <c r="K55" s="5">
        <v>-1723906699</v>
      </c>
      <c r="L55" s="5">
        <v>-741573390</v>
      </c>
      <c r="M55" s="5">
        <v>-331810971</v>
      </c>
    </row>
    <row r="56" spans="2:13" ht="15.5" x14ac:dyDescent="0.35">
      <c r="C56" t="s">
        <v>245</v>
      </c>
    </row>
    <row r="57" spans="2:13" ht="15.5" x14ac:dyDescent="0.35">
      <c r="C57" t="s">
        <v>76</v>
      </c>
      <c r="D57" s="5">
        <v>-6219209455</v>
      </c>
      <c r="E57" s="5">
        <v>-5840428984</v>
      </c>
      <c r="F57" s="5">
        <v>-2655961258</v>
      </c>
      <c r="G57" s="5">
        <v>-10505724817</v>
      </c>
      <c r="I57" s="5">
        <v>-26498526515</v>
      </c>
      <c r="J57" s="5">
        <v>-22066144003</v>
      </c>
      <c r="K57" s="5">
        <v>-16174035047</v>
      </c>
      <c r="L57" s="5">
        <v>-6128075018</v>
      </c>
      <c r="M57" s="5">
        <v>-4182264173</v>
      </c>
    </row>
    <row r="58" spans="2:13" ht="15.5" x14ac:dyDescent="0.35">
      <c r="C58" t="s">
        <v>79</v>
      </c>
      <c r="G58" s="5">
        <v>-407880183</v>
      </c>
      <c r="J58" s="5">
        <v>1597730741</v>
      </c>
      <c r="K58" s="5">
        <v>-3241732596</v>
      </c>
      <c r="L58" s="5">
        <v>-502854748</v>
      </c>
      <c r="M58" s="5">
        <v>30327578</v>
      </c>
    </row>
    <row r="59" spans="2:13" ht="15.5" x14ac:dyDescent="0.35">
      <c r="C59" t="s">
        <v>77</v>
      </c>
      <c r="D59" s="5">
        <v>-274004871</v>
      </c>
      <c r="E59" s="5">
        <v>4709886085</v>
      </c>
      <c r="F59" s="5">
        <v>16939917595</v>
      </c>
      <c r="G59" s="5">
        <v>-14389526793</v>
      </c>
      <c r="I59" s="5">
        <v>4869119014</v>
      </c>
      <c r="J59" s="5">
        <v>11879196006</v>
      </c>
      <c r="K59" s="5">
        <v>13093104540</v>
      </c>
      <c r="L59" s="5">
        <v>9080034304</v>
      </c>
      <c r="M59" s="5">
        <v>7017500769</v>
      </c>
    </row>
    <row r="60" spans="2:13" ht="15.5" x14ac:dyDescent="0.35">
      <c r="C60" t="s">
        <v>78</v>
      </c>
      <c r="D60" s="5">
        <v>4271252574</v>
      </c>
      <c r="E60" s="5">
        <v>-75727811</v>
      </c>
      <c r="F60" s="5">
        <v>-32956738546</v>
      </c>
      <c r="G60" s="5">
        <v>-1375761248</v>
      </c>
      <c r="I60" s="5">
        <v>-34466018098</v>
      </c>
      <c r="J60" s="5">
        <v>-2064387046</v>
      </c>
      <c r="K60" s="5">
        <v>-995913651</v>
      </c>
      <c r="L60" s="5">
        <v>-470899348</v>
      </c>
      <c r="M60" s="5">
        <v>-509111412</v>
      </c>
    </row>
    <row r="61" spans="2:13" ht="15.5" x14ac:dyDescent="0.35">
      <c r="C61" t="s">
        <v>247</v>
      </c>
      <c r="D61" s="5">
        <v>80238414</v>
      </c>
      <c r="E61" s="5">
        <v>-75727811</v>
      </c>
      <c r="F61" s="5">
        <v>4014989</v>
      </c>
      <c r="G61" s="5">
        <v>17492581</v>
      </c>
      <c r="I61" s="5">
        <v>21507570</v>
      </c>
      <c r="J61" s="5">
        <v>24853642</v>
      </c>
      <c r="K61" s="5">
        <v>29930387</v>
      </c>
    </row>
    <row r="62" spans="2:13" ht="15.5" x14ac:dyDescent="0.35">
      <c r="C62" t="s">
        <v>80</v>
      </c>
      <c r="D62" s="5">
        <v>4271252574</v>
      </c>
      <c r="E62" s="5">
        <v>-75727811</v>
      </c>
      <c r="F62" s="5">
        <v>-32956738546</v>
      </c>
      <c r="G62" s="5">
        <v>-1375761248</v>
      </c>
      <c r="I62" s="5">
        <v>-34466018098</v>
      </c>
      <c r="J62" s="5">
        <v>-2064387046</v>
      </c>
      <c r="K62" s="5">
        <v>-995913651</v>
      </c>
      <c r="L62" s="5">
        <v>-470899348</v>
      </c>
      <c r="M62" s="5">
        <v>-509111412</v>
      </c>
    </row>
    <row r="63" spans="2:13" ht="15.5" x14ac:dyDescent="0.35">
      <c r="C63" t="s">
        <v>29</v>
      </c>
      <c r="D63" s="5">
        <v>3997247703</v>
      </c>
      <c r="E63" s="5">
        <v>4634158274</v>
      </c>
      <c r="F63" s="5">
        <v>-16016820951</v>
      </c>
      <c r="G63" s="5">
        <v>-15765288041</v>
      </c>
      <c r="I63" s="5">
        <v>-29596899084</v>
      </c>
      <c r="J63" s="5">
        <v>9814808960</v>
      </c>
      <c r="K63" s="5">
        <v>12097190889</v>
      </c>
      <c r="L63" s="5">
        <v>8609134956</v>
      </c>
      <c r="M63" s="5">
        <v>6508389357</v>
      </c>
    </row>
    <row r="64" spans="2:13" ht="15.5" x14ac:dyDescent="0.35">
      <c r="C64" t="s">
        <v>28</v>
      </c>
      <c r="D64" s="5">
        <v>-1966202794</v>
      </c>
      <c r="E64" s="5">
        <v>-380574051</v>
      </c>
      <c r="F64" s="5">
        <v>484474004</v>
      </c>
      <c r="G64" s="5">
        <v>3807807963</v>
      </c>
      <c r="I64" s="5">
        <v>3560636142</v>
      </c>
      <c r="J64" s="5">
        <v>-2927504889</v>
      </c>
      <c r="K64" s="5">
        <v>-2562931942</v>
      </c>
      <c r="L64" s="5">
        <v>-1814043827</v>
      </c>
      <c r="M64" s="5">
        <v>-1217829493</v>
      </c>
    </row>
    <row r="65" spans="2:13" ht="15.5" x14ac:dyDescent="0.35">
      <c r="C65" t="s">
        <v>81</v>
      </c>
      <c r="D65" s="5">
        <v>-1210538983</v>
      </c>
      <c r="E65" s="5">
        <v>-380574051</v>
      </c>
      <c r="F65" s="5">
        <v>268958046</v>
      </c>
      <c r="G65" s="5">
        <v>-579200175</v>
      </c>
      <c r="I65" s="5">
        <v>-1143757427</v>
      </c>
      <c r="J65" s="5">
        <v>-2649571320</v>
      </c>
      <c r="K65" s="5">
        <v>-2140391000</v>
      </c>
      <c r="L65" s="5">
        <v>-1878586160</v>
      </c>
      <c r="M65" s="5">
        <v>-1288275313</v>
      </c>
    </row>
    <row r="66" spans="2:13" ht="15.5" x14ac:dyDescent="0.35">
      <c r="C66" t="s">
        <v>82</v>
      </c>
      <c r="D66" s="5">
        <v>-755663811</v>
      </c>
      <c r="F66" s="5">
        <v>215515958</v>
      </c>
      <c r="G66" s="5">
        <v>4387008138</v>
      </c>
      <c r="I66" s="5">
        <v>4704393569</v>
      </c>
      <c r="J66" s="5">
        <v>-277933569</v>
      </c>
      <c r="K66" s="5">
        <v>-422540942</v>
      </c>
      <c r="L66" s="5">
        <v>64542333</v>
      </c>
      <c r="M66" s="5">
        <v>70445820</v>
      </c>
    </row>
    <row r="67" spans="2:13" ht="15.5" x14ac:dyDescent="0.35">
      <c r="C67" t="s">
        <v>84</v>
      </c>
      <c r="D67" s="5">
        <v>-1966202794</v>
      </c>
      <c r="E67" s="5">
        <v>-380574051</v>
      </c>
      <c r="F67" s="5">
        <v>484474004</v>
      </c>
      <c r="G67" s="5">
        <v>3807807963</v>
      </c>
      <c r="I67" s="5">
        <v>3560636142</v>
      </c>
      <c r="J67" s="5">
        <v>-2927504889</v>
      </c>
      <c r="K67" s="5">
        <v>-2562931942</v>
      </c>
      <c r="L67" s="5">
        <v>-1814043827</v>
      </c>
      <c r="M67" s="5">
        <v>-1217829493</v>
      </c>
    </row>
    <row r="68" spans="2:13" ht="15.5" x14ac:dyDescent="0.35">
      <c r="C68" t="s">
        <v>86</v>
      </c>
      <c r="D68" s="5">
        <v>2031044909</v>
      </c>
      <c r="E68" s="5">
        <v>4253584223</v>
      </c>
      <c r="F68" s="5">
        <v>-15532346947</v>
      </c>
      <c r="G68" s="5">
        <v>-11957480078</v>
      </c>
      <c r="I68" s="5">
        <v>-26036262942</v>
      </c>
      <c r="J68" s="5">
        <v>6887304071</v>
      </c>
      <c r="K68" s="5">
        <v>9534258947</v>
      </c>
      <c r="L68" s="5">
        <v>6795091129</v>
      </c>
      <c r="M68" s="5">
        <v>5290559864</v>
      </c>
    </row>
    <row r="69" spans="2:13" ht="15.5" x14ac:dyDescent="0.35">
      <c r="C69" t="s">
        <v>87</v>
      </c>
      <c r="F69" s="5">
        <v>44694880</v>
      </c>
      <c r="G69" s="5">
        <v>-407880183</v>
      </c>
      <c r="I69" s="5">
        <v>-468912795</v>
      </c>
      <c r="J69" s="5">
        <v>1597730741</v>
      </c>
      <c r="K69" s="5">
        <v>-3241732596</v>
      </c>
      <c r="L69" s="5">
        <v>-502854748</v>
      </c>
      <c r="M69" s="5">
        <v>30327578</v>
      </c>
    </row>
    <row r="70" spans="2:13" ht="15.5" x14ac:dyDescent="0.35">
      <c r="C70" t="s">
        <v>88</v>
      </c>
      <c r="F70" s="5">
        <v>44694880</v>
      </c>
      <c r="G70" s="5">
        <v>-407880183</v>
      </c>
      <c r="I70" s="5">
        <v>-468912795</v>
      </c>
      <c r="J70" s="5">
        <v>1597730741</v>
      </c>
      <c r="K70" s="5">
        <v>-3241732596</v>
      </c>
      <c r="L70" s="5">
        <v>-502854748</v>
      </c>
      <c r="M70" s="5">
        <v>30327578</v>
      </c>
    </row>
    <row r="71" spans="2:13" ht="15.5" x14ac:dyDescent="0.35">
      <c r="C71" t="s">
        <v>89</v>
      </c>
      <c r="D71" s="5">
        <v>2031044909</v>
      </c>
      <c r="E71" s="5">
        <v>4253584223</v>
      </c>
      <c r="F71" s="5">
        <v>-15487652067</v>
      </c>
      <c r="G71" s="5">
        <v>-12365360261</v>
      </c>
      <c r="I71" s="5">
        <v>-26505175737</v>
      </c>
      <c r="J71" s="5">
        <v>8485034812</v>
      </c>
      <c r="K71" s="5">
        <v>6292526351</v>
      </c>
      <c r="L71" s="5">
        <v>6292236381</v>
      </c>
      <c r="M71" s="5">
        <v>5320887442</v>
      </c>
    </row>
    <row r="72" spans="2:13" ht="15.5" x14ac:dyDescent="0.35">
      <c r="C72" t="s">
        <v>90</v>
      </c>
      <c r="D72" s="5">
        <v>2031044907</v>
      </c>
      <c r="E72" s="5">
        <v>4253584223</v>
      </c>
      <c r="F72" s="5">
        <v>-15532346947</v>
      </c>
      <c r="G72" s="5">
        <v>-11957480077</v>
      </c>
      <c r="I72" s="5">
        <v>-26036262942</v>
      </c>
      <c r="J72" s="5">
        <v>6887304070</v>
      </c>
      <c r="K72" s="5">
        <v>9534258947</v>
      </c>
      <c r="L72" s="5">
        <v>6795091129</v>
      </c>
      <c r="M72" s="5">
        <v>5290559864</v>
      </c>
    </row>
    <row r="73" spans="2:13" ht="15.5" x14ac:dyDescent="0.35">
      <c r="C73" t="s">
        <v>8</v>
      </c>
      <c r="D73" s="5">
        <v>1982074932</v>
      </c>
      <c r="E73" s="5">
        <v>4237843262</v>
      </c>
      <c r="F73" s="5">
        <v>-15484448897</v>
      </c>
      <c r="G73" s="5">
        <v>-12280688860</v>
      </c>
      <c r="I73" s="5">
        <v>-26418001985</v>
      </c>
      <c r="J73" s="5">
        <v>8476107427</v>
      </c>
      <c r="K73" s="5">
        <v>6259781577</v>
      </c>
      <c r="L73" s="5">
        <v>6292236381</v>
      </c>
      <c r="M73" s="5">
        <v>5320887442</v>
      </c>
    </row>
    <row r="74" spans="2:13" ht="15.5" x14ac:dyDescent="0.35">
      <c r="C74" t="s">
        <v>203</v>
      </c>
      <c r="D74" s="5">
        <v>48969975</v>
      </c>
      <c r="E74" s="5">
        <v>15740961</v>
      </c>
      <c r="F74" s="5">
        <v>-3203170</v>
      </c>
      <c r="G74" s="5">
        <v>-84671401</v>
      </c>
      <c r="I74" s="5">
        <v>-87173752</v>
      </c>
      <c r="J74" s="5">
        <v>8927384</v>
      </c>
      <c r="K74" s="5">
        <v>32744774</v>
      </c>
    </row>
    <row r="75" spans="2:13" ht="15.5" x14ac:dyDescent="0.35">
      <c r="C75" t="s">
        <v>91</v>
      </c>
      <c r="D75" s="5">
        <v>2031044907</v>
      </c>
      <c r="E75" s="5">
        <v>4253584223</v>
      </c>
      <c r="F75" s="5">
        <v>-15532346947</v>
      </c>
      <c r="G75" s="5">
        <v>-11957480077</v>
      </c>
      <c r="I75" s="5">
        <v>-26036262942</v>
      </c>
      <c r="J75" s="5">
        <v>6887304070</v>
      </c>
      <c r="K75" s="5">
        <v>9534258947</v>
      </c>
      <c r="L75" s="5">
        <v>6795091129</v>
      </c>
      <c r="M75" s="5">
        <v>5290559864</v>
      </c>
    </row>
    <row r="76" spans="2:13" ht="15.5" x14ac:dyDescent="0.35">
      <c r="C76" t="s">
        <v>92</v>
      </c>
      <c r="D76" s="5">
        <v>2031044907</v>
      </c>
      <c r="E76" s="5">
        <v>4253584223</v>
      </c>
      <c r="F76" s="5">
        <v>-15487652067</v>
      </c>
      <c r="G76" s="5">
        <v>-12365360261</v>
      </c>
      <c r="I76" s="5">
        <v>-26505175737</v>
      </c>
      <c r="J76" s="5">
        <v>8485034811</v>
      </c>
      <c r="K76" s="5">
        <v>6292526351</v>
      </c>
      <c r="L76" s="5">
        <v>6292236381</v>
      </c>
      <c r="M76" s="5">
        <v>5320887442</v>
      </c>
    </row>
    <row r="77" spans="2:13" ht="15.5" x14ac:dyDescent="0.35">
      <c r="C77" t="s">
        <v>93</v>
      </c>
      <c r="D77" s="5">
        <v>2031044907</v>
      </c>
      <c r="E77" s="5">
        <v>4253584223</v>
      </c>
      <c r="F77" s="5">
        <v>-15487652067</v>
      </c>
      <c r="G77" s="5">
        <v>-12365360261</v>
      </c>
      <c r="I77" s="5">
        <v>-26505175737</v>
      </c>
      <c r="J77" s="5">
        <v>8485034811</v>
      </c>
      <c r="K77" s="5">
        <v>6292526351</v>
      </c>
      <c r="L77" s="5">
        <v>6292236381</v>
      </c>
      <c r="M77" s="5">
        <v>5320887442</v>
      </c>
    </row>
    <row r="79" spans="2:13" ht="15.5" x14ac:dyDescent="0.35">
      <c r="B79" t="s">
        <v>94</v>
      </c>
      <c r="C79" t="s">
        <v>95</v>
      </c>
    </row>
    <row r="80" spans="2:13" ht="15.5" x14ac:dyDescent="0.35">
      <c r="C80" t="s">
        <v>96</v>
      </c>
    </row>
    <row r="81" spans="3:13" ht="15.5" x14ac:dyDescent="0.35">
      <c r="C81" t="s">
        <v>20</v>
      </c>
      <c r="D81" s="5">
        <v>1104647443</v>
      </c>
      <c r="E81" s="5">
        <v>1571414539</v>
      </c>
      <c r="F81" s="5">
        <v>1933824747</v>
      </c>
      <c r="G81" s="5">
        <v>2382228543</v>
      </c>
      <c r="I81" s="5">
        <v>1933824747</v>
      </c>
      <c r="J81" s="5">
        <v>9186660860</v>
      </c>
      <c r="K81" s="5">
        <v>9101673217</v>
      </c>
      <c r="L81" s="5">
        <v>1911079844</v>
      </c>
      <c r="M81" s="5">
        <v>4829846999</v>
      </c>
    </row>
    <row r="82" spans="3:13" ht="15.5" x14ac:dyDescent="0.35">
      <c r="C82" t="s">
        <v>97</v>
      </c>
      <c r="D82" s="5">
        <v>17933696510</v>
      </c>
      <c r="E82" s="5">
        <v>18958232407</v>
      </c>
      <c r="F82" s="5">
        <v>18799183203</v>
      </c>
      <c r="G82" s="5">
        <v>22124200934</v>
      </c>
      <c r="I82" s="5">
        <v>18799183203</v>
      </c>
      <c r="J82" s="5">
        <v>22755976484</v>
      </c>
      <c r="K82" s="5">
        <v>16808470761</v>
      </c>
      <c r="L82" s="5">
        <v>18140985992</v>
      </c>
      <c r="M82" s="5">
        <v>11312987930</v>
      </c>
    </row>
    <row r="83" spans="3:13" ht="15.5" x14ac:dyDescent="0.35">
      <c r="C83" t="s">
        <v>99</v>
      </c>
      <c r="G83" s="5">
        <v>201697340</v>
      </c>
    </row>
    <row r="84" spans="3:13" ht="15.5" x14ac:dyDescent="0.35">
      <c r="C84" t="s">
        <v>98</v>
      </c>
      <c r="D84" s="5">
        <v>785257164</v>
      </c>
      <c r="E84" s="5">
        <v>509444135</v>
      </c>
      <c r="F84" s="5">
        <v>116630980</v>
      </c>
      <c r="I84" s="5">
        <v>116630980</v>
      </c>
      <c r="J84" s="5">
        <v>60000000</v>
      </c>
      <c r="K84" s="5">
        <v>134406294</v>
      </c>
    </row>
    <row r="85" spans="3:13" ht="15.5" x14ac:dyDescent="0.35">
      <c r="C85" t="s">
        <v>100</v>
      </c>
      <c r="D85" s="5">
        <v>17933696510</v>
      </c>
      <c r="E85" s="5">
        <v>18958232407</v>
      </c>
      <c r="F85" s="5">
        <v>18799183203</v>
      </c>
      <c r="G85" s="5">
        <v>22124200934</v>
      </c>
      <c r="I85" s="5">
        <v>18799183203</v>
      </c>
      <c r="J85" s="5">
        <v>22755976484</v>
      </c>
      <c r="K85" s="5">
        <v>16808470761</v>
      </c>
      <c r="L85" s="5">
        <v>18140985992</v>
      </c>
      <c r="M85" s="5">
        <v>11312987930</v>
      </c>
    </row>
    <row r="86" spans="3:13" ht="15.5" x14ac:dyDescent="0.35">
      <c r="C86" t="s">
        <v>101</v>
      </c>
      <c r="D86" s="5">
        <v>40087281364</v>
      </c>
      <c r="E86" s="5">
        <v>38775507642</v>
      </c>
      <c r="F86" s="5">
        <v>36096869126</v>
      </c>
      <c r="G86" s="5">
        <v>39851776077</v>
      </c>
      <c r="I86" s="5">
        <v>36096869126</v>
      </c>
      <c r="J86" s="5">
        <v>35445244365</v>
      </c>
      <c r="K86" s="5">
        <v>30571840210</v>
      </c>
      <c r="L86" s="5">
        <v>8889773502</v>
      </c>
      <c r="M86" s="5">
        <v>618636366</v>
      </c>
    </row>
    <row r="87" spans="3:13" ht="15.5" x14ac:dyDescent="0.35">
      <c r="C87" t="s">
        <v>102</v>
      </c>
      <c r="D87" s="5">
        <v>40087281364</v>
      </c>
      <c r="E87" s="5">
        <v>38775507642</v>
      </c>
      <c r="F87" s="5">
        <v>36096869126</v>
      </c>
      <c r="G87" s="5">
        <v>39851776077</v>
      </c>
      <c r="I87" s="5">
        <v>36096869126</v>
      </c>
      <c r="J87" s="5">
        <v>35445244365</v>
      </c>
      <c r="K87" s="5">
        <v>30571840210</v>
      </c>
      <c r="L87" s="5">
        <v>8889773502</v>
      </c>
      <c r="M87" s="5">
        <v>618636366</v>
      </c>
    </row>
    <row r="88" spans="3:13" ht="15.5" x14ac:dyDescent="0.35">
      <c r="C88" t="s">
        <v>204</v>
      </c>
    </row>
    <row r="89" spans="3:13" ht="15.5" x14ac:dyDescent="0.35">
      <c r="C89" t="s">
        <v>103</v>
      </c>
      <c r="D89" s="5">
        <v>17624720497</v>
      </c>
      <c r="E89" s="5">
        <v>10526940689</v>
      </c>
      <c r="F89" s="5">
        <v>11901476115</v>
      </c>
      <c r="G89" s="5">
        <v>18536683504</v>
      </c>
      <c r="I89" s="5">
        <v>11901476115</v>
      </c>
      <c r="J89" s="5">
        <v>32113463217</v>
      </c>
      <c r="K89" s="5">
        <v>29546658453</v>
      </c>
      <c r="L89" s="5">
        <v>15347546956</v>
      </c>
      <c r="M89" s="5">
        <v>15644906166</v>
      </c>
    </row>
    <row r="90" spans="3:13" ht="15.5" x14ac:dyDescent="0.35">
      <c r="C90" t="s">
        <v>79</v>
      </c>
      <c r="D90" s="5">
        <v>-1604115940</v>
      </c>
      <c r="E90" s="5">
        <v>-1653328645</v>
      </c>
      <c r="F90" s="5">
        <v>-1668826878</v>
      </c>
      <c r="G90" s="5">
        <v>-1710338441</v>
      </c>
      <c r="I90" s="5">
        <v>-1668826878</v>
      </c>
      <c r="J90" s="5">
        <v>-1115649885</v>
      </c>
      <c r="K90" s="5">
        <v>-1080646066</v>
      </c>
      <c r="L90" s="5">
        <v>-917323955</v>
      </c>
      <c r="M90" s="5">
        <v>-414469207</v>
      </c>
    </row>
    <row r="91" spans="3:13" ht="15.5" x14ac:dyDescent="0.35">
      <c r="C91" t="s">
        <v>104</v>
      </c>
      <c r="D91" s="5">
        <v>101975818538</v>
      </c>
      <c r="E91" s="5">
        <v>95554585364</v>
      </c>
      <c r="F91" s="5">
        <v>93419676322</v>
      </c>
      <c r="G91" s="5">
        <v>117115515064</v>
      </c>
      <c r="I91" s="5">
        <v>93419676322</v>
      </c>
      <c r="J91" s="5">
        <v>136761666650</v>
      </c>
      <c r="K91" s="5">
        <v>100330545768</v>
      </c>
      <c r="L91" s="5">
        <v>47506171509</v>
      </c>
      <c r="M91" s="5">
        <v>32656377461</v>
      </c>
    </row>
    <row r="92" spans="3:13" ht="15.5" x14ac:dyDescent="0.35">
      <c r="C92" t="s">
        <v>105</v>
      </c>
    </row>
    <row r="93" spans="3:13" ht="15.5" x14ac:dyDescent="0.35">
      <c r="C93" t="s">
        <v>106</v>
      </c>
      <c r="D93" s="5">
        <v>14680395789</v>
      </c>
      <c r="E93" s="5">
        <v>12937489483</v>
      </c>
      <c r="F93" s="5">
        <v>13312335809</v>
      </c>
      <c r="G93" s="5">
        <v>13214087480</v>
      </c>
      <c r="I93" s="5">
        <v>13312335809</v>
      </c>
      <c r="J93" s="5">
        <v>14305000155</v>
      </c>
      <c r="K93" s="5">
        <v>14632942823</v>
      </c>
      <c r="L93" s="5">
        <v>10666441446</v>
      </c>
      <c r="M93" s="5">
        <v>4038413532</v>
      </c>
    </row>
    <row r="94" spans="3:13" ht="15.5" x14ac:dyDescent="0.35">
      <c r="C94" t="s">
        <v>205</v>
      </c>
    </row>
    <row r="95" spans="3:13" ht="15.5" x14ac:dyDescent="0.35">
      <c r="C95" t="s">
        <v>107</v>
      </c>
      <c r="D95" s="5">
        <v>5570459809</v>
      </c>
      <c r="E95" s="5">
        <v>6326123621</v>
      </c>
      <c r="F95" s="5">
        <v>6326123620</v>
      </c>
      <c r="G95" s="5">
        <v>6123213911</v>
      </c>
      <c r="I95" s="5">
        <v>6326123620</v>
      </c>
      <c r="J95" s="5">
        <v>1489472596</v>
      </c>
      <c r="K95" s="5">
        <v>1169126501</v>
      </c>
      <c r="L95" s="5">
        <v>592086097</v>
      </c>
      <c r="M95" s="5">
        <v>385712937</v>
      </c>
    </row>
    <row r="96" spans="3:13" ht="15.5" x14ac:dyDescent="0.35">
      <c r="C96" t="s">
        <v>108</v>
      </c>
      <c r="D96" s="5">
        <v>27793726783</v>
      </c>
      <c r="E96" s="5">
        <v>26978074680</v>
      </c>
      <c r="F96" s="5">
        <v>27433694128</v>
      </c>
      <c r="G96" s="5">
        <v>26659862096</v>
      </c>
      <c r="I96" s="5">
        <v>27433694128</v>
      </c>
      <c r="J96" s="5">
        <v>22830815086</v>
      </c>
      <c r="K96" s="5">
        <v>22500184044</v>
      </c>
      <c r="L96" s="5">
        <v>16227729359</v>
      </c>
      <c r="M96" s="5">
        <v>7230694443</v>
      </c>
    </row>
    <row r="97" spans="3:13" ht="15.5" x14ac:dyDescent="0.35">
      <c r="C97" t="s">
        <v>109</v>
      </c>
      <c r="D97" s="5">
        <v>129769545321</v>
      </c>
      <c r="E97" s="5">
        <v>122532660044</v>
      </c>
      <c r="F97" s="5">
        <v>120853370450</v>
      </c>
      <c r="G97" s="5">
        <v>143775377160</v>
      </c>
      <c r="I97" s="5">
        <v>120853370450</v>
      </c>
      <c r="J97" s="5">
        <v>159592481736</v>
      </c>
      <c r="K97" s="5">
        <v>122830729812</v>
      </c>
      <c r="L97" s="5">
        <v>63733900868</v>
      </c>
      <c r="M97" s="5">
        <v>39887071904</v>
      </c>
    </row>
    <row r="98" spans="3:13" ht="15.5" x14ac:dyDescent="0.35">
      <c r="C98" t="s">
        <v>110</v>
      </c>
    </row>
    <row r="99" spans="3:13" ht="15.5" x14ac:dyDescent="0.35">
      <c r="C99" t="s">
        <v>111</v>
      </c>
    </row>
    <row r="100" spans="3:13" ht="15.5" x14ac:dyDescent="0.35">
      <c r="C100" t="s">
        <v>112</v>
      </c>
      <c r="D100" s="5">
        <v>35656176784</v>
      </c>
      <c r="E100" s="5">
        <v>31668726062</v>
      </c>
      <c r="F100" s="5">
        <v>30002444479</v>
      </c>
      <c r="G100" s="5">
        <v>43967727657</v>
      </c>
      <c r="I100" s="5">
        <v>28894309781</v>
      </c>
      <c r="J100" s="5">
        <v>49289652590</v>
      </c>
      <c r="K100" s="5">
        <v>74397522902</v>
      </c>
      <c r="L100" s="5">
        <v>21230087232</v>
      </c>
      <c r="M100" s="5">
        <v>9761196374</v>
      </c>
    </row>
    <row r="101" spans="3:13" ht="15.5" x14ac:dyDescent="0.35">
      <c r="C101" t="s">
        <v>113</v>
      </c>
    </row>
    <row r="102" spans="3:13" ht="15.5" x14ac:dyDescent="0.35">
      <c r="C102" t="s">
        <v>114</v>
      </c>
      <c r="D102" s="5">
        <v>25833280921</v>
      </c>
      <c r="E102" s="5">
        <v>25227706923</v>
      </c>
      <c r="F102" s="5">
        <v>19836373890</v>
      </c>
      <c r="G102" s="5">
        <v>22229758520</v>
      </c>
      <c r="I102" s="5">
        <v>19836373890</v>
      </c>
      <c r="J102" s="5">
        <v>18502640772</v>
      </c>
      <c r="K102" s="5">
        <v>8647807761</v>
      </c>
      <c r="L102" s="5">
        <v>5930367131</v>
      </c>
      <c r="M102" s="5">
        <v>5477213616</v>
      </c>
    </row>
    <row r="103" spans="3:13" ht="15.5" x14ac:dyDescent="0.35">
      <c r="C103" t="s">
        <v>206</v>
      </c>
      <c r="D103" s="5">
        <v>2800000000</v>
      </c>
      <c r="E103" s="5">
        <v>2570627918</v>
      </c>
      <c r="F103" s="5">
        <v>6770627918</v>
      </c>
      <c r="I103" s="5">
        <v>6770627918</v>
      </c>
    </row>
    <row r="104" spans="3:13" ht="15.5" x14ac:dyDescent="0.35">
      <c r="C104" t="s">
        <v>207</v>
      </c>
      <c r="D104" s="5">
        <v>2800000000</v>
      </c>
      <c r="E104" s="5">
        <v>2570627918</v>
      </c>
      <c r="F104" s="5">
        <v>6770627918</v>
      </c>
      <c r="G104" s="5">
        <v>201697340</v>
      </c>
      <c r="I104" s="5">
        <v>6770627918</v>
      </c>
    </row>
    <row r="105" spans="3:13" ht="15.5" x14ac:dyDescent="0.35">
      <c r="C105" t="s">
        <v>116</v>
      </c>
      <c r="D105" s="5">
        <v>320610728</v>
      </c>
      <c r="E105" s="5">
        <v>1187854568</v>
      </c>
      <c r="F105" s="5">
        <v>2073279029</v>
      </c>
      <c r="G105" s="5">
        <v>968249042</v>
      </c>
      <c r="I105" s="5">
        <v>2073279029</v>
      </c>
      <c r="J105" s="5">
        <v>2662884318</v>
      </c>
      <c r="K105" s="5">
        <v>4115945662</v>
      </c>
      <c r="L105" s="5">
        <v>1304225285</v>
      </c>
      <c r="M105" s="5">
        <v>604300480</v>
      </c>
    </row>
    <row r="106" spans="3:13" ht="15.5" x14ac:dyDescent="0.35">
      <c r="C106" t="s">
        <v>208</v>
      </c>
    </row>
    <row r="107" spans="3:13" ht="15.5" x14ac:dyDescent="0.35">
      <c r="C107" t="s">
        <v>118</v>
      </c>
      <c r="D107" s="5">
        <v>1279329003</v>
      </c>
      <c r="E107" s="5">
        <v>839705924</v>
      </c>
      <c r="F107" s="5">
        <v>330887650</v>
      </c>
      <c r="G107" s="5">
        <v>307797888</v>
      </c>
      <c r="I107" s="5">
        <v>330887650</v>
      </c>
      <c r="J107" s="5">
        <v>1475430559</v>
      </c>
      <c r="K107" s="5">
        <v>516353945</v>
      </c>
    </row>
    <row r="108" spans="3:13" ht="15.5" x14ac:dyDescent="0.35">
      <c r="C108" t="s">
        <v>433</v>
      </c>
      <c r="L108" s="5">
        <v>2291281788</v>
      </c>
      <c r="M108" s="5">
        <v>143075917</v>
      </c>
    </row>
    <row r="109" spans="3:13" ht="15.5" x14ac:dyDescent="0.35">
      <c r="C109" t="s">
        <v>209</v>
      </c>
      <c r="D109" s="5">
        <v>1641733000</v>
      </c>
      <c r="E109" s="5">
        <v>1658308745</v>
      </c>
      <c r="F109" s="5">
        <v>1174780340</v>
      </c>
      <c r="G109" s="5">
        <v>13828607743</v>
      </c>
      <c r="I109" s="5">
        <v>1174780340</v>
      </c>
      <c r="J109" s="5">
        <v>20846518605</v>
      </c>
      <c r="K109" s="5">
        <v>14000000000</v>
      </c>
      <c r="L109" s="5">
        <v>10000000000</v>
      </c>
      <c r="M109" s="5">
        <v>3000000000</v>
      </c>
    </row>
    <row r="110" spans="3:13" ht="15.5" x14ac:dyDescent="0.35">
      <c r="C110" t="s">
        <v>123</v>
      </c>
      <c r="D110" s="5">
        <v>15139242782</v>
      </c>
      <c r="E110" s="5">
        <v>13920853136</v>
      </c>
      <c r="F110" s="5">
        <v>18161429348</v>
      </c>
      <c r="G110" s="5">
        <v>11630500813</v>
      </c>
      <c r="I110" s="5">
        <v>18161429348</v>
      </c>
      <c r="J110" s="5">
        <v>10432373915</v>
      </c>
      <c r="K110" s="5">
        <v>7781888147</v>
      </c>
      <c r="L110" s="5">
        <v>8812530616</v>
      </c>
      <c r="M110" s="5">
        <v>3112779319</v>
      </c>
    </row>
    <row r="111" spans="3:13" ht="15.5" x14ac:dyDescent="0.35">
      <c r="C111" t="s">
        <v>124</v>
      </c>
      <c r="D111" s="5">
        <v>15139242782</v>
      </c>
      <c r="E111" s="5">
        <v>13920853136</v>
      </c>
      <c r="F111" s="5">
        <v>18161429348</v>
      </c>
      <c r="G111" s="5">
        <v>11630500813</v>
      </c>
      <c r="I111" s="5">
        <v>18161429348</v>
      </c>
      <c r="J111" s="5">
        <v>10432373915</v>
      </c>
      <c r="K111" s="5">
        <v>7781888147</v>
      </c>
      <c r="L111" s="5">
        <v>8812530616</v>
      </c>
      <c r="M111" s="5">
        <v>3112779319</v>
      </c>
    </row>
    <row r="112" spans="3:13" ht="15.5" x14ac:dyDescent="0.35">
      <c r="C112" t="s">
        <v>211</v>
      </c>
    </row>
    <row r="113" spans="2:13" ht="15.5" x14ac:dyDescent="0.35">
      <c r="C113" t="s">
        <v>127</v>
      </c>
      <c r="D113" s="5">
        <v>50795419566</v>
      </c>
      <c r="E113" s="5">
        <v>45589579198</v>
      </c>
      <c r="F113" s="5">
        <v>48163873827</v>
      </c>
      <c r="G113" s="5">
        <v>55598228470</v>
      </c>
      <c r="I113" s="5">
        <v>47055739129</v>
      </c>
      <c r="J113" s="5">
        <v>59722026505</v>
      </c>
      <c r="K113" s="5">
        <v>82179411049</v>
      </c>
      <c r="L113" s="5">
        <v>30042617848</v>
      </c>
      <c r="M113" s="5">
        <v>12873975693</v>
      </c>
    </row>
    <row r="114" spans="2:13" ht="15.5" x14ac:dyDescent="0.35">
      <c r="C114" t="s">
        <v>128</v>
      </c>
    </row>
    <row r="115" spans="2:13" ht="15.5" x14ac:dyDescent="0.35">
      <c r="C115" t="s">
        <v>129</v>
      </c>
      <c r="D115" s="5">
        <v>47675000000</v>
      </c>
      <c r="E115" s="5">
        <v>47675000000</v>
      </c>
      <c r="F115" s="5">
        <v>47675000000</v>
      </c>
      <c r="G115" s="5">
        <v>47675000000</v>
      </c>
      <c r="I115" s="5">
        <v>47675000000</v>
      </c>
      <c r="J115" s="5">
        <v>47675000000</v>
      </c>
      <c r="K115" s="5">
        <v>36800000000</v>
      </c>
      <c r="L115" s="5">
        <v>27000000000</v>
      </c>
      <c r="M115" s="5">
        <v>650000000</v>
      </c>
    </row>
    <row r="116" spans="2:13" ht="15.5" x14ac:dyDescent="0.35">
      <c r="C116" t="s">
        <v>130</v>
      </c>
      <c r="D116" s="5">
        <v>43672238175</v>
      </c>
      <c r="E116" s="5">
        <v>43672238175</v>
      </c>
      <c r="F116" s="5">
        <v>43672238175</v>
      </c>
      <c r="G116" s="5">
        <v>43672238175</v>
      </c>
      <c r="I116" s="5">
        <v>43672238175</v>
      </c>
      <c r="J116" s="5">
        <v>43672238175</v>
      </c>
    </row>
    <row r="117" spans="2:13" ht="15.5" x14ac:dyDescent="0.35">
      <c r="C117" t="s">
        <v>131</v>
      </c>
      <c r="D117" s="5">
        <v>-10768996480</v>
      </c>
      <c r="E117" s="5">
        <v>-12750828684</v>
      </c>
      <c r="F117" s="5">
        <v>-16988914674</v>
      </c>
      <c r="G117" s="5">
        <v>-1459751044</v>
      </c>
      <c r="I117" s="5">
        <v>-16988914674</v>
      </c>
      <c r="J117" s="5">
        <v>8963084069</v>
      </c>
      <c r="K117" s="5">
        <v>3682438122</v>
      </c>
      <c r="L117" s="5">
        <v>7222656547</v>
      </c>
      <c r="M117" s="5">
        <v>26777565418</v>
      </c>
    </row>
    <row r="118" spans="2:13" ht="15.5" x14ac:dyDescent="0.35">
      <c r="C118" t="s">
        <v>132</v>
      </c>
      <c r="D118" s="5">
        <v>370000000</v>
      </c>
      <c r="E118" s="5">
        <v>370000000</v>
      </c>
      <c r="F118" s="5">
        <v>370000000</v>
      </c>
      <c r="G118" s="5">
        <v>370000000</v>
      </c>
      <c r="I118" s="5">
        <v>370000000</v>
      </c>
      <c r="J118" s="5">
        <v>370000000</v>
      </c>
      <c r="K118" s="5">
        <v>370000000</v>
      </c>
      <c r="L118" s="5">
        <v>270000000</v>
      </c>
    </row>
    <row r="119" spans="2:13" ht="15.5" x14ac:dyDescent="0.35">
      <c r="C119" t="s">
        <v>133</v>
      </c>
      <c r="D119" s="5">
        <v>-11138996480</v>
      </c>
      <c r="E119" s="5">
        <v>-13120828684</v>
      </c>
      <c r="F119" s="5">
        <v>-17358914674</v>
      </c>
      <c r="G119" s="5">
        <v>-1829751044</v>
      </c>
      <c r="I119" s="5">
        <v>-17358914674</v>
      </c>
      <c r="J119" s="5">
        <v>8593084069</v>
      </c>
      <c r="K119" s="5">
        <v>3312438122</v>
      </c>
      <c r="L119" s="5">
        <v>6952656547</v>
      </c>
      <c r="M119" s="5">
        <v>26777565418</v>
      </c>
    </row>
    <row r="120" spans="2:13" ht="15.5" x14ac:dyDescent="0.35">
      <c r="C120" t="s">
        <v>134</v>
      </c>
      <c r="D120" s="5">
        <v>-10768996480</v>
      </c>
      <c r="E120" s="5">
        <v>-12750828684</v>
      </c>
      <c r="F120" s="5">
        <v>-16988914674</v>
      </c>
      <c r="G120" s="5">
        <v>-1459751044</v>
      </c>
      <c r="I120" s="5">
        <v>-16988914674</v>
      </c>
      <c r="J120" s="5">
        <v>8963084069</v>
      </c>
      <c r="K120" s="5">
        <v>3682438122</v>
      </c>
      <c r="L120" s="5">
        <v>7222656547</v>
      </c>
      <c r="M120" s="5">
        <v>26777565418</v>
      </c>
    </row>
    <row r="121" spans="2:13" ht="15.5" x14ac:dyDescent="0.35">
      <c r="C121" t="s">
        <v>212</v>
      </c>
    </row>
    <row r="122" spans="2:13" ht="15.5" x14ac:dyDescent="0.35">
      <c r="C122" t="s">
        <v>10</v>
      </c>
      <c r="D122" s="5">
        <v>78974125755</v>
      </c>
      <c r="E122" s="5">
        <v>76943080846</v>
      </c>
      <c r="F122" s="5">
        <v>72689496623</v>
      </c>
      <c r="G122" s="5">
        <v>88177148690</v>
      </c>
      <c r="I122" s="5">
        <v>72689496623</v>
      </c>
      <c r="J122" s="5">
        <v>99194672359</v>
      </c>
      <c r="K122" s="5">
        <v>39401792056</v>
      </c>
      <c r="L122" s="5">
        <v>33305332592</v>
      </c>
      <c r="M122" s="5">
        <v>27013096211</v>
      </c>
    </row>
    <row r="123" spans="2:13" ht="15.5" x14ac:dyDescent="0.35">
      <c r="C123" t="s">
        <v>135</v>
      </c>
      <c r="D123" s="5">
        <v>129769545321</v>
      </c>
      <c r="E123" s="5">
        <v>122532660044</v>
      </c>
      <c r="F123" s="5">
        <v>120853370450</v>
      </c>
      <c r="G123" s="5">
        <v>143775377160</v>
      </c>
      <c r="I123" s="5">
        <v>119745235752</v>
      </c>
      <c r="J123" s="5">
        <v>158916698864</v>
      </c>
      <c r="K123" s="5">
        <v>121581203105</v>
      </c>
      <c r="L123" s="5">
        <v>63347950440</v>
      </c>
      <c r="M123" s="5">
        <v>39887071904</v>
      </c>
    </row>
    <row r="124" spans="2:13" ht="15.5" x14ac:dyDescent="0.35">
      <c r="C124" t="s">
        <v>136</v>
      </c>
      <c r="D124" s="5">
        <v>1907000000</v>
      </c>
      <c r="E124" s="5">
        <v>1907000000</v>
      </c>
      <c r="F124" s="5">
        <v>1907000000</v>
      </c>
      <c r="G124" s="5">
        <v>1907000000</v>
      </c>
      <c r="I124" s="5">
        <v>1907000000</v>
      </c>
      <c r="J124" s="5">
        <v>1907000000</v>
      </c>
      <c r="K124" s="5">
        <v>36800000000</v>
      </c>
      <c r="L124" s="5">
        <v>27000</v>
      </c>
      <c r="M124" s="5">
        <v>650</v>
      </c>
    </row>
    <row r="126" spans="2:13" ht="15.5" x14ac:dyDescent="0.35">
      <c r="B126" t="s">
        <v>137</v>
      </c>
      <c r="C126" t="s">
        <v>138</v>
      </c>
      <c r="D126" s="5">
        <v>-5369816303</v>
      </c>
      <c r="E126" s="5">
        <v>6736430834</v>
      </c>
      <c r="F126" s="5">
        <v>-831419235</v>
      </c>
      <c r="G126" s="5">
        <v>15976754452</v>
      </c>
      <c r="I126" s="5">
        <v>9244078798</v>
      </c>
      <c r="J126" s="5">
        <v>-6639193366</v>
      </c>
      <c r="K126" s="5">
        <v>8091627590</v>
      </c>
      <c r="L126" s="5">
        <v>1503222608</v>
      </c>
      <c r="M126" s="5">
        <v>2162801520</v>
      </c>
    </row>
    <row r="127" spans="2:13" ht="15.5" x14ac:dyDescent="0.35">
      <c r="C127" t="s">
        <v>291</v>
      </c>
      <c r="D127" s="5">
        <v>29805792523</v>
      </c>
      <c r="E127" s="5">
        <v>28152316948</v>
      </c>
      <c r="F127" s="5">
        <v>45215927872</v>
      </c>
      <c r="G127" s="5">
        <v>44798467914</v>
      </c>
      <c r="I127" s="5">
        <v>141763361909</v>
      </c>
      <c r="J127" s="5">
        <v>29007824565</v>
      </c>
      <c r="K127" s="5">
        <v>72543126990</v>
      </c>
      <c r="L127" s="5">
        <v>77462002816</v>
      </c>
      <c r="M127" s="5">
        <v>56119168010</v>
      </c>
    </row>
    <row r="128" spans="2:13" ht="15.5" x14ac:dyDescent="0.35">
      <c r="C128" t="s">
        <v>216</v>
      </c>
      <c r="F128" s="5">
        <v>-17492581</v>
      </c>
      <c r="G128" s="5">
        <v>17492581</v>
      </c>
    </row>
    <row r="129" spans="3:13" ht="15.5" x14ac:dyDescent="0.35">
      <c r="C129" t="s">
        <v>434</v>
      </c>
      <c r="D129" s="5">
        <v>-4830306560</v>
      </c>
      <c r="E129" s="5">
        <v>-957609540</v>
      </c>
      <c r="F129" s="5">
        <v>-36093637375</v>
      </c>
      <c r="G129" s="5">
        <v>6069065485</v>
      </c>
      <c r="I129" s="5">
        <v>-36093637375</v>
      </c>
      <c r="J129" s="5">
        <v>5067294354</v>
      </c>
      <c r="K129" s="5">
        <v>3301349214</v>
      </c>
      <c r="L129" s="5">
        <v>6218360690</v>
      </c>
      <c r="M129" s="5">
        <v>2310707623</v>
      </c>
    </row>
    <row r="130" spans="3:13" ht="15.5" x14ac:dyDescent="0.35">
      <c r="C130" t="s">
        <v>292</v>
      </c>
      <c r="D130" s="5">
        <v>-26465854382</v>
      </c>
      <c r="E130" s="5">
        <v>-15869086470</v>
      </c>
      <c r="F130" s="5">
        <v>356563094</v>
      </c>
      <c r="G130" s="5">
        <v>-39588705401</v>
      </c>
      <c r="I130" s="5">
        <v>-82583476332</v>
      </c>
      <c r="J130" s="5">
        <v>-29719613674</v>
      </c>
      <c r="K130" s="5">
        <v>-61249518040</v>
      </c>
      <c r="L130" s="5">
        <v>-76093631933</v>
      </c>
      <c r="M130" s="5">
        <v>-51978040486</v>
      </c>
    </row>
    <row r="131" spans="3:13" ht="15.5" x14ac:dyDescent="0.35">
      <c r="C131" t="s">
        <v>435</v>
      </c>
    </row>
    <row r="132" spans="3:13" ht="15.5" x14ac:dyDescent="0.35">
      <c r="C132" t="s">
        <v>436</v>
      </c>
      <c r="D132" s="5">
        <v>-3029374913</v>
      </c>
      <c r="E132" s="5">
        <v>-2914017261</v>
      </c>
      <c r="F132" s="5">
        <v>-11174158900</v>
      </c>
      <c r="G132" s="5">
        <v>6232093846</v>
      </c>
      <c r="I132" s="5">
        <v>-11174158900</v>
      </c>
      <c r="J132" s="5">
        <v>-9668139265</v>
      </c>
      <c r="K132" s="5">
        <v>-5672717129</v>
      </c>
      <c r="L132" s="5">
        <v>-3721900223</v>
      </c>
      <c r="M132" s="5">
        <v>-2585270856</v>
      </c>
    </row>
    <row r="133" spans="3:13" ht="15.5" x14ac:dyDescent="0.35">
      <c r="C133" t="s">
        <v>213</v>
      </c>
      <c r="D133" s="5">
        <v>-748570591</v>
      </c>
      <c r="E133" s="5">
        <v>-1537741058</v>
      </c>
      <c r="F133" s="5">
        <v>1142317472</v>
      </c>
      <c r="G133" s="5">
        <v>-943647195</v>
      </c>
      <c r="I133" s="5">
        <v>-880299554</v>
      </c>
      <c r="J133" s="5">
        <v>-1082924155</v>
      </c>
      <c r="K133" s="5">
        <v>-1713959945</v>
      </c>
      <c r="L133" s="5">
        <v>-1890709394</v>
      </c>
      <c r="M133" s="5">
        <v>-1194651359</v>
      </c>
    </row>
    <row r="134" spans="3:13" ht="15.5" x14ac:dyDescent="0.35">
      <c r="C134" t="s">
        <v>144</v>
      </c>
    </row>
    <row r="135" spans="3:13" ht="15.5" x14ac:dyDescent="0.35">
      <c r="C135" t="s">
        <v>280</v>
      </c>
      <c r="D135" s="5">
        <v>-101502380</v>
      </c>
      <c r="E135" s="5">
        <v>-137431785</v>
      </c>
      <c r="F135" s="5">
        <v>-260938817</v>
      </c>
      <c r="G135" s="5">
        <v>-608012778</v>
      </c>
      <c r="I135" s="5">
        <v>-1787710950</v>
      </c>
      <c r="J135" s="5">
        <v>-243635191</v>
      </c>
      <c r="K135" s="5">
        <v>883346500</v>
      </c>
    </row>
    <row r="136" spans="3:13" ht="15.5" x14ac:dyDescent="0.35">
      <c r="C136" t="s">
        <v>437</v>
      </c>
      <c r="L136" s="5">
        <v>-470899348</v>
      </c>
      <c r="M136" s="5">
        <v>-509111412</v>
      </c>
    </row>
    <row r="137" spans="3:13" ht="15.5" x14ac:dyDescent="0.35">
      <c r="C137" t="s">
        <v>166</v>
      </c>
    </row>
    <row r="138" spans="3:13" ht="15.5" x14ac:dyDescent="0.35">
      <c r="C138" t="s">
        <v>145</v>
      </c>
      <c r="D138" s="5">
        <v>5574257607</v>
      </c>
      <c r="E138" s="5">
        <v>-7094991042</v>
      </c>
      <c r="F138" s="5">
        <v>533491667</v>
      </c>
      <c r="G138" s="5">
        <v>-15824588291</v>
      </c>
      <c r="I138" s="5">
        <v>-16204770720</v>
      </c>
      <c r="J138" s="5">
        <v>7718690688</v>
      </c>
      <c r="K138" s="5">
        <v>546652359</v>
      </c>
      <c r="L138" s="5">
        <v>2943025349</v>
      </c>
      <c r="M138" s="5">
        <v>-597657000</v>
      </c>
    </row>
    <row r="139" spans="3:13" ht="15.5" x14ac:dyDescent="0.35">
      <c r="C139" t="s">
        <v>146</v>
      </c>
      <c r="D139" s="5">
        <v>-671208400</v>
      </c>
      <c r="E139" s="5">
        <v>-3850000</v>
      </c>
      <c r="F139" s="5">
        <v>-501155735</v>
      </c>
      <c r="G139" s="5">
        <v>-99449139</v>
      </c>
      <c r="I139" s="5">
        <v>-642823698</v>
      </c>
      <c r="J139" s="5">
        <v>-1595842380</v>
      </c>
      <c r="K139" s="5">
        <v>-1447686575</v>
      </c>
      <c r="L139" s="5">
        <v>-7365015112</v>
      </c>
      <c r="M139" s="5">
        <v>-435909710</v>
      </c>
    </row>
    <row r="140" spans="3:13" ht="15.5" x14ac:dyDescent="0.35">
      <c r="C140" t="s">
        <v>147</v>
      </c>
      <c r="D140" s="5">
        <v>-671208400</v>
      </c>
      <c r="E140" s="5">
        <v>-3850000</v>
      </c>
      <c r="F140" s="5">
        <v>-501155735</v>
      </c>
      <c r="G140" s="5">
        <v>-99449139</v>
      </c>
      <c r="I140" s="5">
        <v>-642823698</v>
      </c>
      <c r="J140" s="5">
        <v>-1595842380</v>
      </c>
      <c r="K140" s="5">
        <v>-1447686575</v>
      </c>
      <c r="L140" s="5">
        <v>-7503920092</v>
      </c>
      <c r="M140" s="5">
        <v>-835909710</v>
      </c>
    </row>
    <row r="141" spans="3:13" ht="15.5" x14ac:dyDescent="0.35">
      <c r="C141" t="s">
        <v>218</v>
      </c>
    </row>
    <row r="142" spans="3:13" ht="15.5" x14ac:dyDescent="0.35">
      <c r="C142" t="s">
        <v>220</v>
      </c>
    </row>
    <row r="143" spans="3:13" ht="15.5" x14ac:dyDescent="0.35">
      <c r="C143" t="s">
        <v>222</v>
      </c>
      <c r="L143" s="5">
        <v>138904980</v>
      </c>
      <c r="M143" s="5">
        <v>400000000</v>
      </c>
    </row>
    <row r="144" spans="3:13" ht="15.5" x14ac:dyDescent="0.35">
      <c r="C144" t="s">
        <v>223</v>
      </c>
    </row>
    <row r="145" spans="3:13" ht="15.5" x14ac:dyDescent="0.35">
      <c r="C145" t="s">
        <v>227</v>
      </c>
    </row>
    <row r="146" spans="3:13" ht="15.5" x14ac:dyDescent="0.35">
      <c r="C146" t="s">
        <v>438</v>
      </c>
    </row>
    <row r="147" spans="3:13" ht="15.5" x14ac:dyDescent="0.35">
      <c r="C147" t="s">
        <v>152</v>
      </c>
      <c r="D147" s="5">
        <v>5574257607</v>
      </c>
      <c r="E147" s="5">
        <v>-7094991042</v>
      </c>
      <c r="F147" s="5">
        <v>533491667</v>
      </c>
      <c r="G147" s="5">
        <v>-15824588291</v>
      </c>
      <c r="I147" s="5">
        <v>-16204770720</v>
      </c>
      <c r="J147" s="5">
        <v>7718690688</v>
      </c>
      <c r="K147" s="5">
        <v>546652359</v>
      </c>
      <c r="L147" s="5">
        <v>2943025349</v>
      </c>
      <c r="M147" s="5">
        <v>-597657000</v>
      </c>
    </row>
    <row r="148" spans="3:13" ht="15.5" x14ac:dyDescent="0.35">
      <c r="C148" t="s">
        <v>439</v>
      </c>
    </row>
    <row r="149" spans="3:13" ht="15.5" x14ac:dyDescent="0.35">
      <c r="C149" t="s">
        <v>313</v>
      </c>
      <c r="D149" s="5">
        <v>1280486447</v>
      </c>
      <c r="F149" s="5">
        <v>-419664810</v>
      </c>
      <c r="G149" s="5">
        <v>665270584</v>
      </c>
      <c r="I149" s="5">
        <v>-419664810</v>
      </c>
      <c r="J149" s="5">
        <v>-1262946778</v>
      </c>
      <c r="K149" s="5">
        <v>-1388952052</v>
      </c>
      <c r="L149" s="5">
        <v>-1559112192</v>
      </c>
      <c r="M149" s="5">
        <v>-265920611</v>
      </c>
    </row>
    <row r="150" spans="3:13" ht="15.5" x14ac:dyDescent="0.35">
      <c r="C150" t="s">
        <v>158</v>
      </c>
      <c r="J150" s="5">
        <v>999331085</v>
      </c>
      <c r="K150" s="5">
        <v>-156618156</v>
      </c>
      <c r="M150" s="5">
        <v>-300000000</v>
      </c>
    </row>
    <row r="151" spans="3:13" ht="15.5" x14ac:dyDescent="0.35">
      <c r="C151" t="s">
        <v>440</v>
      </c>
      <c r="F151" s="5">
        <v>5377032762</v>
      </c>
      <c r="I151" s="5">
        <v>5377032762</v>
      </c>
    </row>
    <row r="152" spans="3:13" ht="15.5" x14ac:dyDescent="0.35">
      <c r="C152" t="s">
        <v>441</v>
      </c>
    </row>
    <row r="153" spans="3:13" ht="15.5" x14ac:dyDescent="0.35">
      <c r="C153" t="s">
        <v>442</v>
      </c>
      <c r="J153" s="5">
        <v>-44296084557</v>
      </c>
      <c r="K153" s="5">
        <v>1007636396</v>
      </c>
    </row>
    <row r="154" spans="3:13" ht="15.5" x14ac:dyDescent="0.35">
      <c r="C154" t="s">
        <v>443</v>
      </c>
      <c r="D154" s="5">
        <v>-2800108593</v>
      </c>
      <c r="E154" s="5">
        <v>-1019131962</v>
      </c>
      <c r="F154" s="5">
        <v>7675669468</v>
      </c>
      <c r="G154" s="5">
        <v>-8837808140</v>
      </c>
      <c r="I154" s="5">
        <v>-1162138672</v>
      </c>
      <c r="J154" s="5">
        <v>-4950304155</v>
      </c>
      <c r="K154" s="5">
        <v>-2915413829</v>
      </c>
      <c r="L154" s="5">
        <v>-3002447016</v>
      </c>
    </row>
    <row r="155" spans="3:13" ht="15.5" x14ac:dyDescent="0.35">
      <c r="C155" t="s">
        <v>444</v>
      </c>
    </row>
    <row r="156" spans="3:13" ht="15.5" x14ac:dyDescent="0.35">
      <c r="C156" t="s">
        <v>284</v>
      </c>
    </row>
    <row r="157" spans="3:13" ht="15.5" x14ac:dyDescent="0.35">
      <c r="C157" t="s">
        <v>235</v>
      </c>
      <c r="D157" s="5">
        <v>228753739</v>
      </c>
      <c r="E157" s="5">
        <v>-228753739</v>
      </c>
      <c r="F157" s="5">
        <v>882543385</v>
      </c>
      <c r="G157" s="5">
        <v>-882543385</v>
      </c>
    </row>
    <row r="158" spans="3:13" ht="15.5" x14ac:dyDescent="0.35">
      <c r="C158" t="s">
        <v>445</v>
      </c>
      <c r="J158" s="5">
        <v>53228695093</v>
      </c>
    </row>
    <row r="159" spans="3:13" ht="15.5" x14ac:dyDescent="0.35">
      <c r="C159" t="s">
        <v>446</v>
      </c>
    </row>
    <row r="160" spans="3:13" ht="15.5" x14ac:dyDescent="0.35">
      <c r="C160" t="s">
        <v>447</v>
      </c>
    </row>
    <row r="161" spans="3:13" ht="15.5" x14ac:dyDescent="0.35">
      <c r="C161" t="s">
        <v>286</v>
      </c>
      <c r="D161" s="5">
        <v>-16575745</v>
      </c>
      <c r="E161" s="5">
        <v>483528405</v>
      </c>
      <c r="G161" s="5">
        <v>322150244</v>
      </c>
      <c r="J161" s="5">
        <v>72560000000</v>
      </c>
      <c r="K161" s="5">
        <v>14000000000</v>
      </c>
      <c r="L161" s="5">
        <v>10000000000</v>
      </c>
    </row>
    <row r="162" spans="3:13" ht="15.5" x14ac:dyDescent="0.35">
      <c r="C162" t="s">
        <v>230</v>
      </c>
    </row>
    <row r="163" spans="3:13" ht="15.5" x14ac:dyDescent="0.35">
      <c r="C163" t="s">
        <v>448</v>
      </c>
      <c r="D163" s="5">
        <v>-16575745</v>
      </c>
      <c r="E163" s="5">
        <v>483528405</v>
      </c>
      <c r="G163" s="5">
        <v>322150244</v>
      </c>
      <c r="J163" s="5">
        <v>72560000000</v>
      </c>
      <c r="K163" s="5">
        <v>14000000000</v>
      </c>
      <c r="L163" s="5">
        <v>10000000000</v>
      </c>
    </row>
    <row r="164" spans="3:13" ht="15.5" x14ac:dyDescent="0.35">
      <c r="C164" t="s">
        <v>285</v>
      </c>
      <c r="D164" s="5">
        <v>297779814</v>
      </c>
      <c r="E164" s="5">
        <v>-297779814</v>
      </c>
      <c r="F164" s="5">
        <v>-12982089138</v>
      </c>
      <c r="G164" s="5">
        <v>-7017910862</v>
      </c>
      <c r="I164" s="5">
        <v>-20000000000</v>
      </c>
      <c r="J164" s="5">
        <v>-68560000000</v>
      </c>
      <c r="K164" s="5">
        <v>-10000000000</v>
      </c>
      <c r="L164" s="5">
        <v>-3000000000</v>
      </c>
      <c r="M164" s="5">
        <v>-31736389</v>
      </c>
    </row>
    <row r="165" spans="3:13" ht="15.5" x14ac:dyDescent="0.35">
      <c r="C165" t="s">
        <v>449</v>
      </c>
    </row>
    <row r="166" spans="3:13" ht="15.5" x14ac:dyDescent="0.35">
      <c r="C166" t="s">
        <v>450</v>
      </c>
      <c r="D166" s="5">
        <v>297779814</v>
      </c>
      <c r="E166" s="5">
        <v>-297779814</v>
      </c>
      <c r="F166" s="5">
        <v>-12982089138</v>
      </c>
      <c r="G166" s="5">
        <v>-7017910862</v>
      </c>
      <c r="I166" s="5">
        <v>-20000000000</v>
      </c>
      <c r="J166" s="5">
        <v>-68560000000</v>
      </c>
      <c r="K166" s="5">
        <v>-10000000000</v>
      </c>
      <c r="L166" s="5">
        <v>-3000000000</v>
      </c>
      <c r="M166" s="5">
        <v>-31736389</v>
      </c>
    </row>
    <row r="167" spans="3:13" ht="15.5" x14ac:dyDescent="0.35">
      <c r="C167" t="s">
        <v>339</v>
      </c>
    </row>
    <row r="168" spans="3:13" ht="15.5" x14ac:dyDescent="0.35">
      <c r="C168" t="s">
        <v>451</v>
      </c>
    </row>
    <row r="169" spans="3:13" ht="15.5" x14ac:dyDescent="0.35">
      <c r="C169" t="s">
        <v>452</v>
      </c>
    </row>
    <row r="170" spans="3:13" ht="15.5" x14ac:dyDescent="0.35">
      <c r="C170" t="s">
        <v>453</v>
      </c>
    </row>
    <row r="171" spans="3:13" ht="15.5" x14ac:dyDescent="0.35">
      <c r="C171" t="s">
        <v>454</v>
      </c>
    </row>
    <row r="172" spans="3:13" ht="15.5" x14ac:dyDescent="0.35">
      <c r="C172" t="s">
        <v>167</v>
      </c>
      <c r="D172" s="5">
        <v>-466767096</v>
      </c>
      <c r="E172" s="5">
        <v>-362410208</v>
      </c>
      <c r="F172" s="5">
        <v>-776665528</v>
      </c>
      <c r="G172" s="5">
        <v>52717022</v>
      </c>
      <c r="I172" s="5">
        <v>-7581097845</v>
      </c>
      <c r="J172" s="5">
        <v>-516345058</v>
      </c>
      <c r="K172" s="5">
        <v>7190593374</v>
      </c>
      <c r="L172" s="5">
        <v>-2918767155</v>
      </c>
      <c r="M172" s="5">
        <v>1129234810</v>
      </c>
    </row>
    <row r="173" spans="3:13" ht="15.5" x14ac:dyDescent="0.35">
      <c r="C173" t="s">
        <v>242</v>
      </c>
      <c r="F173" s="5">
        <v>328261735</v>
      </c>
      <c r="I173" s="5">
        <v>328261735</v>
      </c>
    </row>
    <row r="174" spans="3:13" ht="15.5" x14ac:dyDescent="0.35">
      <c r="C174" t="s">
        <v>168</v>
      </c>
      <c r="E174" s="5">
        <v>1933824747</v>
      </c>
      <c r="F174" s="5">
        <v>-3</v>
      </c>
      <c r="I174" s="5">
        <v>9186660857</v>
      </c>
      <c r="J174" s="5">
        <v>9703005917</v>
      </c>
      <c r="K174" s="5">
        <v>1911079844</v>
      </c>
      <c r="L174" s="5">
        <v>4829846999</v>
      </c>
      <c r="M174" s="5">
        <v>3700612189</v>
      </c>
    </row>
    <row r="175" spans="3:13" ht="15.5" x14ac:dyDescent="0.35">
      <c r="C175" t="s">
        <v>169</v>
      </c>
      <c r="D175" s="5">
        <v>-466767096</v>
      </c>
      <c r="E175" s="5">
        <v>1571414539</v>
      </c>
      <c r="F175" s="5">
        <v>-448403796</v>
      </c>
      <c r="G175" s="5">
        <v>52717022</v>
      </c>
      <c r="I175" s="5">
        <v>1933824747</v>
      </c>
      <c r="J175" s="5">
        <v>9186660859</v>
      </c>
      <c r="K175" s="5">
        <v>9101673218</v>
      </c>
      <c r="L175" s="5">
        <v>1911079844</v>
      </c>
      <c r="M175" s="5">
        <v>4829846999</v>
      </c>
    </row>
    <row r="177" spans="2:13" ht="15.5" x14ac:dyDescent="0.35">
      <c r="B177" t="s">
        <v>170</v>
      </c>
      <c r="C177" t="s">
        <v>12</v>
      </c>
      <c r="D177" s="5">
        <v>1910000000</v>
      </c>
      <c r="E177" s="5">
        <v>1910000000</v>
      </c>
      <c r="F177" s="5">
        <v>1910000000</v>
      </c>
      <c r="G177" s="5">
        <v>1910000000</v>
      </c>
      <c r="I177" s="5">
        <v>1910000000</v>
      </c>
      <c r="J177" s="5">
        <v>1910000000</v>
      </c>
      <c r="K177" s="5">
        <v>36800000000</v>
      </c>
      <c r="L177" s="5">
        <v>0</v>
      </c>
      <c r="M177" s="5">
        <v>0</v>
      </c>
    </row>
    <row r="178" spans="2:13" ht="15.5" x14ac:dyDescent="0.35">
      <c r="C178" t="s">
        <v>171</v>
      </c>
      <c r="D178" s="6">
        <v>1.04</v>
      </c>
      <c r="E178" s="6">
        <v>2.2200000000000002</v>
      </c>
      <c r="F178" s="6">
        <v>-8.14</v>
      </c>
      <c r="G178" s="6">
        <v>-6.23</v>
      </c>
    </row>
    <row r="179" spans="2:13" ht="15.5" x14ac:dyDescent="0.35">
      <c r="C179" t="s">
        <v>172</v>
      </c>
      <c r="D179" s="6">
        <v>359.62</v>
      </c>
      <c r="E179" s="6">
        <v>168.47</v>
      </c>
      <c r="F179" s="6">
        <v>-45.95</v>
      </c>
      <c r="G179" s="6">
        <v>-60.03</v>
      </c>
    </row>
    <row r="180" spans="2:13" ht="15.5" x14ac:dyDescent="0.35">
      <c r="C180" t="s">
        <v>60</v>
      </c>
      <c r="D180" s="6">
        <v>24.79</v>
      </c>
      <c r="E180" s="6">
        <v>24.24</v>
      </c>
      <c r="F180" s="6">
        <v>23.93</v>
      </c>
      <c r="G180" s="6">
        <v>20.98</v>
      </c>
    </row>
    <row r="181" spans="2:13" ht="15.5" x14ac:dyDescent="0.35">
      <c r="C181" t="s">
        <v>173</v>
      </c>
      <c r="D181" s="5">
        <v>160000000</v>
      </c>
      <c r="E181" s="5">
        <v>5310000000</v>
      </c>
      <c r="F181" s="5">
        <v>17580000000</v>
      </c>
      <c r="G181" s="5">
        <v>-13460000000</v>
      </c>
    </row>
    <row r="182" spans="2:13" ht="15.5" x14ac:dyDescent="0.35">
      <c r="C182" t="s">
        <v>174</v>
      </c>
      <c r="D182" s="6">
        <v>1.5300000000000001E-2</v>
      </c>
      <c r="E182" s="6">
        <v>3.4599999999999999E-2</v>
      </c>
      <c r="F182" s="6">
        <v>-0.1285</v>
      </c>
      <c r="G182" s="6">
        <v>-8.2599999999999993E-2</v>
      </c>
    </row>
    <row r="183" spans="2:13" ht="15.5" x14ac:dyDescent="0.35">
      <c r="C183" t="s">
        <v>175</v>
      </c>
      <c r="D183" s="6">
        <v>2.5099999999999997E-2</v>
      </c>
      <c r="E183" s="6">
        <v>5.5099999999999996E-2</v>
      </c>
      <c r="F183" s="6">
        <v>-0.21359999999999998</v>
      </c>
      <c r="G183" s="6">
        <v>-0.13470000000000001</v>
      </c>
    </row>
    <row r="184" spans="2:13" ht="15.5" x14ac:dyDescent="0.35">
      <c r="C184" t="s">
        <v>176</v>
      </c>
      <c r="D184" s="6">
        <v>-3.0000000000000001E-3</v>
      </c>
      <c r="E184" s="6">
        <v>5.1799999999999999E-2</v>
      </c>
      <c r="F184" s="6">
        <v>0.1777</v>
      </c>
      <c r="G184" s="6">
        <v>-0.13639999999999999</v>
      </c>
    </row>
    <row r="185" spans="2:13" ht="15.5" x14ac:dyDescent="0.35">
      <c r="C185" t="s">
        <v>177</v>
      </c>
    </row>
    <row r="186" spans="2:13" ht="15.5" x14ac:dyDescent="0.35">
      <c r="C186" t="s">
        <v>178</v>
      </c>
      <c r="D186" s="5">
        <v>79000000000</v>
      </c>
      <c r="E186" s="5">
        <v>77000000000</v>
      </c>
      <c r="F186" s="5">
        <v>73000000000</v>
      </c>
      <c r="G186" s="5">
        <v>88000000000</v>
      </c>
    </row>
    <row r="187" spans="2:13" ht="15.5" x14ac:dyDescent="0.35">
      <c r="C187" t="s">
        <v>179</v>
      </c>
      <c r="D187" s="6">
        <v>9.0299999999999994</v>
      </c>
      <c r="E187" s="6">
        <v>9.27</v>
      </c>
      <c r="F187" s="6">
        <v>9.81</v>
      </c>
      <c r="G187" s="6">
        <v>8.09</v>
      </c>
    </row>
    <row r="188" spans="2:13" ht="15.5" x14ac:dyDescent="0.35">
      <c r="C188" t="s">
        <v>180</v>
      </c>
      <c r="D188" s="6">
        <v>41.41</v>
      </c>
      <c r="E188" s="6">
        <v>40.35</v>
      </c>
      <c r="F188" s="6">
        <v>38.119999999999997</v>
      </c>
      <c r="G188" s="6">
        <v>46.24</v>
      </c>
    </row>
    <row r="189" spans="2:13" ht="15.5" x14ac:dyDescent="0.35">
      <c r="C189" t="s">
        <v>181</v>
      </c>
      <c r="D189" s="6">
        <v>9.0299999999999994</v>
      </c>
      <c r="E189" s="6">
        <v>9.27</v>
      </c>
      <c r="F189" s="6">
        <v>9.81</v>
      </c>
      <c r="G189" s="6">
        <v>8.09</v>
      </c>
    </row>
    <row r="190" spans="2:13" ht="15.5" x14ac:dyDescent="0.35">
      <c r="C190" t="s">
        <v>182</v>
      </c>
      <c r="D190" s="6">
        <v>41.41</v>
      </c>
      <c r="E190" s="6">
        <v>40.35</v>
      </c>
      <c r="F190" s="6">
        <v>38.119999999999997</v>
      </c>
      <c r="G190" s="6">
        <v>46.24</v>
      </c>
    </row>
    <row r="191" spans="2:13" ht="15.5" x14ac:dyDescent="0.35">
      <c r="C191" t="s">
        <v>183</v>
      </c>
      <c r="D191" s="5">
        <v>3000000000</v>
      </c>
      <c r="E191" s="5">
        <v>2000000000</v>
      </c>
      <c r="F191" s="5">
        <v>2000000000</v>
      </c>
      <c r="G191" s="5">
        <v>14000000000</v>
      </c>
    </row>
    <row r="192" spans="2:13" ht="15.5" x14ac:dyDescent="0.35">
      <c r="C192" t="s">
        <v>184</v>
      </c>
      <c r="D192" s="5">
        <v>1000000000</v>
      </c>
      <c r="E192" s="5">
        <v>1000000000</v>
      </c>
      <c r="F192" s="5">
        <v>0</v>
      </c>
      <c r="G192" s="5">
        <v>0</v>
      </c>
    </row>
    <row r="193" spans="3:13" ht="15.5" x14ac:dyDescent="0.35">
      <c r="C193" t="s">
        <v>185</v>
      </c>
      <c r="D193" s="5">
        <v>79000000000</v>
      </c>
      <c r="E193" s="5">
        <v>77000000000</v>
      </c>
      <c r="F193" s="5">
        <v>73000000000</v>
      </c>
      <c r="G193" s="5">
        <v>88000000000</v>
      </c>
    </row>
    <row r="194" spans="3:13" ht="15.5" x14ac:dyDescent="0.35">
      <c r="C194" t="s">
        <v>24</v>
      </c>
      <c r="D194" s="5">
        <v>4000000000</v>
      </c>
      <c r="E194" s="5">
        <v>3000000000</v>
      </c>
      <c r="F194" s="5">
        <v>2000000000</v>
      </c>
      <c r="G194" s="5">
        <v>15000000000</v>
      </c>
    </row>
    <row r="195" spans="3:13" ht="15.5" x14ac:dyDescent="0.35">
      <c r="C195" t="s">
        <v>21</v>
      </c>
      <c r="D195" s="5">
        <v>3000000000</v>
      </c>
      <c r="E195" s="5">
        <v>1000000000</v>
      </c>
      <c r="F195" s="5">
        <v>0</v>
      </c>
      <c r="G195" s="5">
        <v>12000000000</v>
      </c>
    </row>
    <row r="196" spans="3:13" ht="15.5" x14ac:dyDescent="0.35">
      <c r="C196" t="s">
        <v>186</v>
      </c>
      <c r="D196" s="5">
        <v>66000000000</v>
      </c>
      <c r="E196" s="5">
        <v>64000000000</v>
      </c>
      <c r="F196" s="5">
        <v>63000000000</v>
      </c>
      <c r="G196" s="5">
        <v>73000000000</v>
      </c>
    </row>
    <row r="197" spans="3:13" ht="15.5" x14ac:dyDescent="0.35">
      <c r="C197" t="s">
        <v>187</v>
      </c>
      <c r="D197" s="5">
        <v>-5000000000</v>
      </c>
      <c r="E197" s="5">
        <v>7000000000</v>
      </c>
      <c r="F197" s="5">
        <v>-1000000000</v>
      </c>
      <c r="G197" s="5">
        <v>16000000000</v>
      </c>
    </row>
    <row r="198" spans="3:13" ht="15.5" x14ac:dyDescent="0.35">
      <c r="C198" t="s">
        <v>188</v>
      </c>
      <c r="D198" s="5">
        <v>-1000000000</v>
      </c>
      <c r="E198" s="5">
        <v>0</v>
      </c>
      <c r="F198" s="5">
        <v>-1000000000</v>
      </c>
      <c r="G198" s="5">
        <v>0</v>
      </c>
    </row>
    <row r="199" spans="3:13" ht="15.5" x14ac:dyDescent="0.35">
      <c r="C199" t="s">
        <v>13</v>
      </c>
      <c r="D199" s="5">
        <v>-6000000000</v>
      </c>
      <c r="E199" s="5">
        <v>7000000000</v>
      </c>
      <c r="F199" s="5">
        <v>-1000000000</v>
      </c>
      <c r="G199" s="5">
        <v>16000000000</v>
      </c>
    </row>
    <row r="200" spans="3:13" ht="15.5" x14ac:dyDescent="0.35">
      <c r="C200" t="s">
        <v>16</v>
      </c>
      <c r="D200" s="6">
        <v>-3.17</v>
      </c>
      <c r="E200" s="6">
        <v>3.53</v>
      </c>
      <c r="F200" s="6">
        <v>-0.69</v>
      </c>
      <c r="G200" s="6">
        <v>8.33</v>
      </c>
    </row>
    <row r="201" spans="3:13" ht="15.5" x14ac:dyDescent="0.35">
      <c r="C201" t="s">
        <v>45</v>
      </c>
      <c r="I201" s="6">
        <v>-13.61</v>
      </c>
      <c r="J201" s="6">
        <v>3.61</v>
      </c>
      <c r="K201" s="6">
        <v>0.26</v>
      </c>
      <c r="L201" s="6">
        <v>251670.04</v>
      </c>
      <c r="M201" s="6">
        <v>8139322.8700000001</v>
      </c>
    </row>
    <row r="202" spans="3:13" ht="15.5" x14ac:dyDescent="0.35">
      <c r="C202" t="s">
        <v>59</v>
      </c>
      <c r="I202" s="6">
        <v>-27.48</v>
      </c>
      <c r="J202" s="6">
        <v>35.729999999999997</v>
      </c>
      <c r="K202" s="5">
        <v>0</v>
      </c>
      <c r="L202" s="5">
        <v>0</v>
      </c>
      <c r="M202" s="5">
        <v>0</v>
      </c>
    </row>
    <row r="203" spans="3:13" ht="15.5" x14ac:dyDescent="0.35">
      <c r="C203" t="s">
        <v>62</v>
      </c>
      <c r="I203" s="6">
        <v>5.61</v>
      </c>
      <c r="J203" s="6">
        <v>1.91</v>
      </c>
      <c r="K203" s="5">
        <v>0</v>
      </c>
      <c r="L203" s="5">
        <v>0</v>
      </c>
      <c r="M203" s="5">
        <v>0</v>
      </c>
    </row>
    <row r="204" spans="3:13" ht="15.5" x14ac:dyDescent="0.35">
      <c r="C204" t="s">
        <v>189</v>
      </c>
      <c r="I204" s="5">
        <v>7610000000</v>
      </c>
      <c r="J204" s="5">
        <v>14680000000</v>
      </c>
      <c r="K204" s="5">
        <v>15010000000</v>
      </c>
      <c r="L204" s="5">
        <v>10510000000</v>
      </c>
      <c r="M204" s="6">
        <v>8119999999.999999</v>
      </c>
    </row>
    <row r="205" spans="3:13" ht="15.5" x14ac:dyDescent="0.35">
      <c r="C205" t="s">
        <v>190</v>
      </c>
      <c r="I205" s="6">
        <v>-0.2147</v>
      </c>
      <c r="J205" s="6">
        <v>4.3099999999999999E-2</v>
      </c>
      <c r="K205" s="6">
        <v>7.7399999999999997E-2</v>
      </c>
      <c r="L205" s="6">
        <v>0.1066</v>
      </c>
      <c r="M205" s="6">
        <v>0.1326</v>
      </c>
    </row>
    <row r="206" spans="3:13" ht="15.5" x14ac:dyDescent="0.35">
      <c r="C206" t="s">
        <v>191</v>
      </c>
      <c r="I206" s="6">
        <v>-0.35700000000000004</v>
      </c>
      <c r="J206" s="6">
        <v>6.93E-2</v>
      </c>
      <c r="K206" s="6">
        <v>0.24109999999999998</v>
      </c>
      <c r="L206" s="6">
        <v>0.20399999999999999</v>
      </c>
      <c r="M206" s="6">
        <v>0.19589999999999999</v>
      </c>
    </row>
    <row r="207" spans="3:13" ht="15.5" x14ac:dyDescent="0.35">
      <c r="C207" t="s">
        <v>192</v>
      </c>
      <c r="I207" s="6">
        <v>4.8600000000000004E-2</v>
      </c>
      <c r="J207" s="6">
        <v>0.1515</v>
      </c>
      <c r="K207" s="6">
        <v>0.29320000000000002</v>
      </c>
      <c r="L207" s="6">
        <v>0.25140000000000001</v>
      </c>
      <c r="M207" s="6">
        <v>0.46590000000000004</v>
      </c>
    </row>
    <row r="208" spans="3:13" ht="15.5" x14ac:dyDescent="0.35">
      <c r="C208" t="s">
        <v>193</v>
      </c>
    </row>
    <row r="209" spans="3:13" ht="15.5" x14ac:dyDescent="0.35">
      <c r="C209" t="s">
        <v>56</v>
      </c>
      <c r="I209" s="6">
        <v>9.81</v>
      </c>
      <c r="J209" s="6">
        <v>2.48</v>
      </c>
      <c r="K209" s="5">
        <v>0</v>
      </c>
      <c r="L209" s="5">
        <v>0</v>
      </c>
      <c r="M209" s="5">
        <v>0</v>
      </c>
    </row>
    <row r="210" spans="3:13" ht="15.5" x14ac:dyDescent="0.35">
      <c r="C210" t="s">
        <v>53</v>
      </c>
      <c r="I210" s="6">
        <v>38.119999999999997</v>
      </c>
      <c r="J210" s="6">
        <v>52.02</v>
      </c>
      <c r="K210" s="6">
        <v>1.07</v>
      </c>
      <c r="L210" s="6">
        <v>1233530.8400000001</v>
      </c>
      <c r="M210" s="6">
        <v>41558609.560000002</v>
      </c>
    </row>
    <row r="211" spans="3:13" ht="15.5" x14ac:dyDescent="0.35">
      <c r="C211" t="s">
        <v>194</v>
      </c>
      <c r="I211" s="6">
        <v>9.81</v>
      </c>
      <c r="J211" s="6">
        <v>2.48</v>
      </c>
      <c r="K211" s="5">
        <v>0</v>
      </c>
      <c r="L211" s="5">
        <v>0</v>
      </c>
      <c r="M211" s="5">
        <v>0</v>
      </c>
    </row>
    <row r="212" spans="3:13" ht="15.5" x14ac:dyDescent="0.35">
      <c r="C212" t="s">
        <v>195</v>
      </c>
      <c r="I212" s="6">
        <v>38.119999999999997</v>
      </c>
      <c r="J212" s="6">
        <v>52.02</v>
      </c>
      <c r="K212" s="6">
        <v>1.07</v>
      </c>
      <c r="L212" s="6">
        <v>1233530.8400000001</v>
      </c>
      <c r="M212" s="6">
        <v>41558609.560000002</v>
      </c>
    </row>
    <row r="213" spans="3:13" ht="15.5" x14ac:dyDescent="0.35">
      <c r="C213" t="s">
        <v>196</v>
      </c>
      <c r="I213" s="5">
        <v>2000000000</v>
      </c>
      <c r="J213" s="5">
        <v>21000000000</v>
      </c>
      <c r="K213" s="5">
        <v>16000000000</v>
      </c>
      <c r="L213" s="5">
        <v>12000000000</v>
      </c>
      <c r="M213" s="5">
        <v>3000000000</v>
      </c>
    </row>
    <row r="214" spans="3:13" ht="15.5" x14ac:dyDescent="0.35">
      <c r="C214" t="s">
        <v>197</v>
      </c>
      <c r="I214" s="5">
        <v>0</v>
      </c>
      <c r="J214" s="5">
        <v>1000000000</v>
      </c>
      <c r="K214" s="5">
        <v>1000000000</v>
      </c>
    </row>
    <row r="215" spans="3:13" ht="15.5" x14ac:dyDescent="0.35">
      <c r="C215" t="s">
        <v>26</v>
      </c>
      <c r="I215" s="5">
        <v>2000000000</v>
      </c>
      <c r="J215" s="5">
        <v>23000000000</v>
      </c>
      <c r="K215" s="5">
        <v>17000000000</v>
      </c>
      <c r="L215" s="5">
        <v>12000000000</v>
      </c>
      <c r="M215" s="5">
        <v>3000000000</v>
      </c>
    </row>
    <row r="216" spans="3:13" ht="15.5" x14ac:dyDescent="0.35">
      <c r="C216" t="s">
        <v>23</v>
      </c>
      <c r="I216" s="5">
        <v>0</v>
      </c>
      <c r="J216" s="5">
        <v>13000000000</v>
      </c>
      <c r="K216" s="5">
        <v>8000000000</v>
      </c>
      <c r="L216" s="5">
        <v>10000000000</v>
      </c>
      <c r="M216" s="5">
        <v>-2000000000</v>
      </c>
    </row>
    <row r="217" spans="3:13" ht="15.5" x14ac:dyDescent="0.35">
      <c r="C217" t="s">
        <v>198</v>
      </c>
      <c r="I217" s="5">
        <v>63000000000</v>
      </c>
      <c r="J217" s="5">
        <v>87000000000</v>
      </c>
      <c r="K217" s="5">
        <v>25000000000</v>
      </c>
      <c r="L217" s="5">
        <v>26000000000</v>
      </c>
      <c r="M217" s="5">
        <v>23000000000</v>
      </c>
    </row>
    <row r="218" spans="3:13" ht="15.5" x14ac:dyDescent="0.35">
      <c r="C218" t="s">
        <v>199</v>
      </c>
      <c r="I218" s="5">
        <v>9000000000</v>
      </c>
      <c r="J218" s="5">
        <v>-7000000000</v>
      </c>
      <c r="K218" s="5">
        <v>8000000000</v>
      </c>
      <c r="L218" s="5">
        <v>2000000000</v>
      </c>
      <c r="M218" s="5">
        <v>2000000000</v>
      </c>
    </row>
    <row r="219" spans="3:13" ht="15.5" x14ac:dyDescent="0.35">
      <c r="C219" t="s">
        <v>200</v>
      </c>
      <c r="I219" s="5">
        <v>-1000000000</v>
      </c>
      <c r="J219" s="5">
        <v>-2000000000</v>
      </c>
      <c r="K219" s="5">
        <v>-1000000000</v>
      </c>
      <c r="L219" s="5">
        <v>-8000000000</v>
      </c>
      <c r="M219" s="5">
        <v>-1000000000</v>
      </c>
    </row>
    <row r="220" spans="3:13" ht="15.5" x14ac:dyDescent="0.35">
      <c r="C220" t="s">
        <v>15</v>
      </c>
      <c r="I220" s="5">
        <v>9000000000</v>
      </c>
      <c r="J220" s="5">
        <v>-8000000000</v>
      </c>
      <c r="K220" s="5">
        <v>7000000000</v>
      </c>
      <c r="L220" s="5">
        <v>-6000000000</v>
      </c>
      <c r="M220" s="5">
        <v>1000000000</v>
      </c>
    </row>
    <row r="221" spans="3:13" ht="15.5" x14ac:dyDescent="0.35">
      <c r="C221" t="s">
        <v>17</v>
      </c>
      <c r="I221" s="6">
        <v>4.5199999999999996</v>
      </c>
      <c r="J221" s="6">
        <v>-4.32</v>
      </c>
      <c r="K221" s="6">
        <v>0.18</v>
      </c>
      <c r="L221" s="6">
        <v>-222248.05</v>
      </c>
      <c r="M221" s="6">
        <v>2041372.02</v>
      </c>
    </row>
  </sheetData>
  <pageMargins left="0.7" right="0.7" top="0.75" bottom="0.75" header="0.3" footer="0.3"/>
  <ignoredErrors>
    <ignoredError sqref="A1:M22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455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456</v>
      </c>
      <c r="D2" s="2" vm="25">
        <f ca="1">IFERROR(_xlfn.STOCKHISTORY("XIDX:" &amp; $C$1, D3, , 0, 0, 1), "Libur")</f>
        <v>101</v>
      </c>
      <c r="E2" s="2" vm="5">
        <f ca="1">IFERROR(_xlfn.STOCKHISTORY("XIDX:" &amp; $C$1, E3, , 0, 0, 1), "Libur")</f>
        <v>132</v>
      </c>
      <c r="H2" s="2" vm="5">
        <f ca="1">IFERROR(INDEX(D2:G2,COUNT(D2:G2)),"")</f>
        <v>132</v>
      </c>
      <c r="I2" s="2" vm="26">
        <f ca="1">IFERROR(_xlfn.STOCKHISTORY("XIDX:" &amp; $C$1, I1, , 0, 0, 1), "Libur")</f>
        <v>123</v>
      </c>
      <c r="J2" s="2" vm="27">
        <f ca="1">IFERROR(_xlfn.STOCKHISTORY("XIDX:" &amp; $C$1, J1, , 0, 0, 1), "Libur")</f>
        <v>162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2116213858</v>
      </c>
      <c r="E4" s="2">
        <f>IFERROR(INDEX(E51:E500,MATCH($C$4,$C$51:$C$500,0)),"")</f>
        <v>7254180177</v>
      </c>
      <c r="H4" s="2">
        <f>IFERROR(SUM(D4:G4)*(4/MAX(1,COUNT(D4:G4))),"")</f>
        <v>18740788070</v>
      </c>
      <c r="I4" s="2">
        <f>IFERROR(INDEX(I51:I500,MATCH($C$4,$C$51:$C$500,0)),"")</f>
        <v>76045180171</v>
      </c>
      <c r="J4" s="2">
        <f>IFERROR(INDEX(J51:J500,MATCH($C$4,$C$51:$C$500,0)),"")</f>
        <v>140695003286</v>
      </c>
      <c r="K4" s="2">
        <f>IFERROR(INDEX(K51:K500,MATCH($C$4,$C$51:$C$500,0)),"")</f>
        <v>247549993320</v>
      </c>
      <c r="L4" s="2">
        <f>IFERROR(INDEX(L51:L500,MATCH($C$4,$C$51:$C$500,0)),"")</f>
        <v>116750000000</v>
      </c>
      <c r="M4" s="2">
        <f>IFERROR(INDEX(M51:M500,MATCH($C$4,$C$51:$C$500,0)),"")</f>
        <v>216453230000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-602363906</v>
      </c>
      <c r="E5" s="2">
        <f>IFERROR(INDEX(E51:E500,MATCH($C$5,$C$51:$C$500,0)),"")</f>
        <v>1122096271</v>
      </c>
      <c r="H5" s="2">
        <f>IFERROR(SUM(D5:G5)*(4/MAX(1,COUNT(D5:G5))),"")</f>
        <v>1039464730</v>
      </c>
      <c r="I5" s="2">
        <f>IFERROR(INDEX(I51:I500,MATCH($C$5,$C$51:$C$500,0)),"")</f>
        <v>4659627303</v>
      </c>
      <c r="J5" s="2">
        <f>IFERROR(INDEX(J51:J500,MATCH($C$5,$C$51:$C$500,0)),"")</f>
        <v>6880463983</v>
      </c>
      <c r="K5" s="2">
        <f>IFERROR(INDEX(K51:K500,MATCH($C$5,$C$51:$C$500,0)),"")</f>
        <v>27335507419</v>
      </c>
      <c r="L5" s="2">
        <f>IFERROR(INDEX(L51:L500,MATCH($C$5,$C$51:$C$500,0)),"")</f>
        <v>10674941032</v>
      </c>
      <c r="M5" s="2">
        <f>IFERROR(INDEX(M51:M500,MATCH($C$5,$C$51:$C$500,0)),"")</f>
        <v>7420524760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528867838337</v>
      </c>
      <c r="E6" s="2">
        <f>IFERROR(INDEX(E51:E500,MATCH($C$6,$C$51:$C$500,0)),"")</f>
        <v>529470202243</v>
      </c>
      <c r="H6" s="2">
        <f>IFERROR(INDEX(D6:G6,COUNT(D6:G6)),"")</f>
        <v>529470202243</v>
      </c>
      <c r="I6" s="2">
        <f>IFERROR(INDEX(I51:I500,MATCH($C$6,$C$51:$C$500,0)),"")</f>
        <v>528348105972</v>
      </c>
      <c r="J6" s="2">
        <f>IFERROR(INDEX(J51:J500,MATCH($C$6,$C$51:$C$500,0)),"")</f>
        <v>523661871141</v>
      </c>
      <c r="K6" s="2">
        <f>IFERROR(INDEX(K51:K500,MATCH($C$6,$C$51:$C$500,0)),"")</f>
        <v>303530843311</v>
      </c>
      <c r="L6" s="2">
        <f>IFERROR(INDEX(L51:L500,MATCH($C$6,$C$51:$C$500,0)),"")</f>
        <v>36195335892</v>
      </c>
      <c r="M6" s="2">
        <f>IFERROR(INDEX(M51:M500,MATCH($C$6,$C$51:$C$500,0)),"")</f>
        <v>25520394860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4.7699999999999996</v>
      </c>
      <c r="E7" s="3">
        <f>IFERROR(INDEX(E51:E500,MATCH($C$7,$C$51:$C$500,0))/1000000000,"")</f>
        <v>4.7699999999999996</v>
      </c>
      <c r="H7" s="3">
        <f>IFERROR(INDEX(D7:G7,COUNT(D7:G7)),"")</f>
        <v>4.7699999999999996</v>
      </c>
      <c r="I7" s="3">
        <f>IFERROR(INDEX(I51:I500,MATCH($C$7,$C$51:$C$500,0))/1000000000,"")</f>
        <v>4.7699999999999996</v>
      </c>
      <c r="J7" s="3">
        <f>IFERROR(INDEX(J51:J500,MATCH($C$7,$C$51:$C$500,0))/1000000000,"")</f>
        <v>4.7699999999999996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>IFERROR(INDEX(I51:I500,MATCH($C$8,$C$51:$C$500,0)),"")</f>
        <v>-51000000000</v>
      </c>
      <c r="J8" s="2">
        <f>IFERROR(INDEX(J51:J500,MATCH($C$8,$C$51:$C$500,0)),"")</f>
        <v>-116000000000</v>
      </c>
      <c r="K8" s="2">
        <f>IFERROR(INDEX(K51:K500,MATCH($C$8,$C$51:$C$500,0)),"")</f>
        <v>8000000000</v>
      </c>
      <c r="L8" s="2">
        <f>IFERROR(INDEX(L51:L500,MATCH($C$8,$C$51:$C$500,0)),"")</f>
        <v>-4000000000</v>
      </c>
      <c r="M8" s="2">
        <f>IFERROR(INDEX(M51:M500,MATCH($C$8,$C$51:$C$500,0)),"")</f>
        <v>12000000000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-1.19</v>
      </c>
      <c r="E9" s="3">
        <f>IFERROR(INDEX(E51:E500,MATCH("Free cash flow per share (Quarter)",$C$51:$C$500,0)),"")</f>
        <v>-0.87</v>
      </c>
      <c r="H9" s="3">
        <f>IFERROR(INDEX(D9:G9,COUNT(D9:G9)),"")</f>
        <v>-0.87</v>
      </c>
      <c r="I9" s="3">
        <f>IFERROR(INDEX(I51:I500,MATCH($C$9,$C$51:$C$500,0)),"")</f>
        <v>-10.74</v>
      </c>
      <c r="J9" s="3">
        <f>IFERROR(INDEX(J51:J500,MATCH($C$9,$C$51:$C$500,0)),"")</f>
        <v>-24.3</v>
      </c>
      <c r="K9" s="3">
        <f>IFERROR(INDEX(K51:K500,MATCH($C$9,$C$51:$C$500,0)),"")</f>
        <v>27254.29</v>
      </c>
      <c r="L9" s="3">
        <f>IFERROR(INDEX(L51:L500,MATCH($C$9,$C$51:$C$500,0)),"")</f>
        <v>-8655971.2300000004</v>
      </c>
      <c r="M9" s="3">
        <f>IFERROR(INDEX(M51:M500,MATCH($C$9,$C$51:$C$500,0)),"")</f>
        <v>23740498.870000001</v>
      </c>
    </row>
    <row r="10" spans="1:13" ht="15.5" x14ac:dyDescent="0.35">
      <c r="C10" t="s">
        <v>18</v>
      </c>
      <c r="D10" s="3">
        <f ca="1">IFERROR(IF(D9=0,"",D2/D9),"")</f>
        <v>-84.87394957983193</v>
      </c>
      <c r="E10" s="3">
        <f ca="1">IFERROR(IF(E9=0,"",E2/E9),"")</f>
        <v>-151.72413793103448</v>
      </c>
      <c r="I10" s="3">
        <f ca="1">IFERROR(IF(I9=0,"",I2/I9),"")</f>
        <v>-11.452513966480447</v>
      </c>
      <c r="J10" s="3">
        <f ca="1">IFERROR(IF(J9=0,"",J2/J9),"")</f>
        <v>-6.6666666666666661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60425008577</v>
      </c>
      <c r="E11" s="2">
        <f>IFERROR(INDEX(E51:E500,MATCH($C$11,$C$51:$C$500,0)),"")</f>
        <v>60530544695</v>
      </c>
      <c r="H11" s="2">
        <f>IFERROR(INDEX(D11:G11,COUNT(D11:G11)),"")</f>
        <v>60530544695</v>
      </c>
      <c r="I11" s="2">
        <f>IFERROR(INDEX(I51:I500,MATCH($C$11,$C$51:$C$500,0)),"")</f>
        <v>63273782019</v>
      </c>
      <c r="J11" s="2">
        <f>IFERROR(INDEX(J51:J500,MATCH($C$11,$C$51:$C$500,0)),"")</f>
        <v>105986625470</v>
      </c>
      <c r="K11" s="2">
        <f>IFERROR(INDEX(K51:K500,MATCH($C$11,$C$51:$C$500,0)),"")</f>
        <v>8574383809</v>
      </c>
      <c r="L11" s="2">
        <f>IFERROR(INDEX(L51:L500,MATCH($C$11,$C$51:$C$500,0)),"")</f>
        <v>4100770281</v>
      </c>
      <c r="M11" s="2">
        <f>IFERROR(INDEX(M51:M500,MATCH($C$11,$C$51:$C$500,0)),"")</f>
        <v>11789560119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-46000000000</v>
      </c>
      <c r="E12" s="2">
        <f>IFERROR(INDEX(E51:E500,MATCH("Net Debt (Quarter)",$C$51:$C$500,0)),"")</f>
        <v>-50000000000</v>
      </c>
      <c r="H12" s="2">
        <f>IFERROR(INDEX(D12:G12,COUNT(D12:G12)),"")</f>
        <v>-50000000000</v>
      </c>
      <c r="I12" s="2">
        <f>IFERROR(INDEX(I51:I500,MATCH($C$12,$C$51:$C$500,0)),"")</f>
        <v>-55000000000</v>
      </c>
      <c r="J12" s="2">
        <f>IFERROR(INDEX(J51:J500,MATCH($C$12,$C$51:$C$500,0)),"")</f>
        <v>-106000000000</v>
      </c>
      <c r="K12" s="2">
        <f>IFERROR(INDEX(K51:K500,MATCH($C$12,$C$51:$C$500,0)),"")</f>
        <v>-9000000000</v>
      </c>
      <c r="L12" s="2">
        <f>IFERROR(INDEX(L51:L500,MATCH($C$12,$C$51:$C$500,0)),"")</f>
        <v>-4000000000</v>
      </c>
      <c r="M12" s="2">
        <f>IFERROR(INDEX(M51:M500,MATCH($C$12,$C$51:$C$500,0)),"")</f>
        <v>-12000000000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14000000000</v>
      </c>
      <c r="E13" s="2">
        <f>IFERROR(INDEX(E51:E500,MATCH("Total Debt (Quarter)",$C$51:$C$500,0)),"")</f>
        <v>10000000000</v>
      </c>
      <c r="H13" s="2">
        <f>IFERROR(INDEX(D13:G13,COUNT(D13:G13)),"")</f>
        <v>10000000000</v>
      </c>
      <c r="I13" s="2">
        <f>IFERROR(INDEX(I51:I500,MATCH($C$13,$C$51:$C$500,0)),"")</f>
        <v>9000000000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28</v>
      </c>
      <c r="D15" s="2">
        <f>IFERROR(INDEX(D51:D500,MATCH($C$15,$C$51:$C$500,0)),"")</f>
        <v>-219892808</v>
      </c>
      <c r="E15" s="2">
        <f>IFERROR(INDEX(E51:E500,MATCH($C$15,$C$51:$C$500,0)),"")</f>
        <v>-417711991</v>
      </c>
      <c r="H15" s="2">
        <f>IFERROR(SUM(D15:G15)*(4/MAX(1,COUNT(D15:G15))),"")</f>
        <v>-1275209598</v>
      </c>
      <c r="I15" s="2">
        <f>IFERROR(INDEX(I51:I500,MATCH($C$15,$C$51:$C$500,0)),"")</f>
        <v>-2455170020</v>
      </c>
      <c r="J15" s="2">
        <f>IFERROR(INDEX(J51:J500,MATCH($C$15,$C$51:$C$500,0)),"")</f>
        <v>-3007214728</v>
      </c>
      <c r="K15" s="2">
        <f>IFERROR(INDEX(K51:K500,MATCH($C$15,$C$51:$C$500,0)),"")</f>
        <v>-8508257394</v>
      </c>
      <c r="L15" s="2">
        <f>IFERROR(INDEX(L51:L500,MATCH($C$15,$C$51:$C$500,0)),"")</f>
        <v>-3396436048</v>
      </c>
      <c r="M15" s="2">
        <f>IFERROR(INDEX(M51:M500,MATCH($C$15,$C$51:$C$500,0)),"")</f>
        <v>-2803234829</v>
      </c>
    </row>
    <row r="16" spans="1:13" ht="15.5" x14ac:dyDescent="0.35">
      <c r="C16" t="s">
        <v>29</v>
      </c>
      <c r="D16" s="2">
        <f>IFERROR(INDEX(D51:D500,MATCH($C$16,$C$51:$C$500,0)),"")</f>
        <v>-382471098</v>
      </c>
      <c r="E16" s="2">
        <f>IFERROR(INDEX(E51:E500,MATCH($C$16,$C$51:$C$500,0)),"")</f>
        <v>1539808262</v>
      </c>
      <c r="H16" s="2">
        <f>IFERROR(SUM(D16:G16)*(4/MAX(1,COUNT(D16:G16))),"")</f>
        <v>2314674328</v>
      </c>
      <c r="I16" s="2">
        <f>IFERROR(INDEX(I51:I500,MATCH($C$16,$C$51:$C$500,0)),"")</f>
        <v>7467800500</v>
      </c>
      <c r="J16" s="2">
        <f>IFERROR(INDEX(J51:J500,MATCH($C$16,$C$51:$C$500,0)),"")</f>
        <v>9929735784</v>
      </c>
      <c r="K16" s="2">
        <f>IFERROR(INDEX(K51:K500,MATCH($C$16,$C$51:$C$500,0)),"")</f>
        <v>35832442393</v>
      </c>
      <c r="L16" s="2">
        <f>IFERROR(INDEX(L51:L500,MATCH($C$16,$C$51:$C$500,0)),"")</f>
        <v>14017699714</v>
      </c>
      <c r="M16" s="2">
        <f>IFERROR(INDEX(M51:M500,MATCH($C$16,$C$51:$C$500,0)),"")</f>
        <v>10176823642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481770000000</v>
      </c>
      <c r="E20" s="2">
        <f ca="1">IFERROR(E21*E2,"")</f>
        <v>629640000000</v>
      </c>
      <c r="H20" s="2">
        <f t="shared" ref="H20:M20" ca="1" si="0">IFERROR(H21*H2,"")</f>
        <v>629640000000</v>
      </c>
      <c r="I20" s="2">
        <f t="shared" ca="1" si="0"/>
        <v>586710000000</v>
      </c>
      <c r="J20" s="2">
        <f t="shared" ca="1" si="0"/>
        <v>772740000000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4770000000</v>
      </c>
      <c r="E21" s="2">
        <f>IFERROR(INDEX(E51:E500,MATCH($C$7,$C$51:$C$500,0)),"")</f>
        <v>4770000000</v>
      </c>
      <c r="H21" s="2">
        <f>IFERROR(INDEX(D21:G21,COUNT(D21:G21)),"")</f>
        <v>4770000000</v>
      </c>
      <c r="I21" s="2">
        <f>IFERROR(INDEX(I51:I500,MATCH($C$7,$C$51:$C$500,0)),"")</f>
        <v>4770000000</v>
      </c>
      <c r="J21" s="2">
        <f>IFERROR(INDEX(J51:J500,MATCH($C$7,$C$51:$C$500,0)),"")</f>
        <v>4770000000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-0.11389686843013651</v>
      </c>
      <c r="E23" s="3">
        <f>IFERROR(E5/E6*100,"")</f>
        <v>0.21192812480219891</v>
      </c>
      <c r="H23" s="3">
        <f t="shared" ref="H23:M23" si="1">IFERROR(H5/H6*100,"")</f>
        <v>0.19632166750772848</v>
      </c>
      <c r="I23" s="3">
        <f t="shared" si="1"/>
        <v>0.88192372610623837</v>
      </c>
      <c r="J23" s="3">
        <f t="shared" si="1"/>
        <v>1.3139134930729723</v>
      </c>
      <c r="K23" s="3">
        <f t="shared" si="1"/>
        <v>9.0058417526260524</v>
      </c>
      <c r="L23" s="3">
        <f t="shared" si="1"/>
        <v>29.492587287632844</v>
      </c>
      <c r="M23" s="3">
        <f t="shared" si="1"/>
        <v>29.076841485829579</v>
      </c>
    </row>
    <row r="24" spans="1:13" ht="15.5" x14ac:dyDescent="0.35">
      <c r="C24" t="s">
        <v>43</v>
      </c>
      <c r="D24" s="4" t="str">
        <f>IFERROR(_xlfn.RRI(5,I23,D23),"")</f>
        <v/>
      </c>
      <c r="E24" s="4">
        <f>IFERROR(_xlfn.RRI(5,J23,E23),"")</f>
        <v>-0.3057364501719495</v>
      </c>
      <c r="H24" s="4">
        <f t="shared" ref="H24:M24" si="2">IFERROR(_xlfn.RRI(5,M23,H23),"")</f>
        <v>-0.63196917004414743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1.05</v>
      </c>
      <c r="J25" s="3">
        <f>IFERROR(INDEX(J51:J500,MATCH($C$25,$C$51:$C$500,0)),"")</f>
        <v>1.45</v>
      </c>
      <c r="K25" s="3">
        <f>IFERROR(INDEX(K51:K500,MATCH($C$25,$C$51:$C$500,0)),"")</f>
        <v>93733.27</v>
      </c>
      <c r="L25" s="3">
        <f>IFERROR(INDEX(L51:L500,MATCH($C$25,$C$51:$C$500,0)),"")</f>
        <v>20826007.190000001</v>
      </c>
      <c r="M25" s="3">
        <f>IFERROR(INDEX(M51:M500,MATCH($C$25,$C$51:$C$500,0)),"")</f>
        <v>14458017.279999999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0.44365070398322853</v>
      </c>
      <c r="E27" s="3">
        <f>IFERROR(E4/E21,"")</f>
        <v>1.520792489937107</v>
      </c>
      <c r="H27" s="3">
        <f t="shared" ref="H27:M27" si="4">IFERROR(H4/H21,"")</f>
        <v>3.928886387840671</v>
      </c>
      <c r="I27" s="3">
        <f t="shared" si="4"/>
        <v>15.942385780083857</v>
      </c>
      <c r="J27" s="3">
        <f t="shared" si="4"/>
        <v>29.495807816771489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-0.51146287513898403</v>
      </c>
      <c r="E28" s="4">
        <f>IFERROR(_xlfn.RRI(5,J27,E27),"")</f>
        <v>-0.44733503682825049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-0.27586206896551718</v>
      </c>
      <c r="J29" s="4">
        <f t="shared" si="6"/>
        <v>-0.99998453057276249</v>
      </c>
      <c r="K29" s="4">
        <f t="shared" si="6"/>
        <v>-0.9954992203188614</v>
      </c>
      <c r="L29" s="4">
        <f t="shared" si="6"/>
        <v>0.44044697047145887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-0.75355718761059842</v>
      </c>
      <c r="I30" s="4">
        <f t="shared" si="7"/>
        <v>-0.45950333419860012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110.98</v>
      </c>
      <c r="E32" s="3">
        <f>IFERROR(INDEX(E51:E500,MATCH($A$32,$C$51:$C$500,0)),"")</f>
        <v>111.1</v>
      </c>
      <c r="H32" s="3">
        <f>IFERROR(INDEX(D32:G32,COUNT(D32:G32)),"")</f>
        <v>111.1</v>
      </c>
      <c r="I32" s="3">
        <f>IFERROR(INDEX(I51:I500,MATCH($C$32,$C$51:$C$500,0)),"")</f>
        <v>110.87</v>
      </c>
      <c r="J32" s="3">
        <f>IFERROR(INDEX(J51:J500,MATCH($C$32,$C$51:$C$500,0)),"")</f>
        <v>109.89</v>
      </c>
      <c r="K32" s="3">
        <f>IFERROR(INDEX(K51:K500,MATCH($C$32,$C$51:$C$500,0)),"")</f>
        <v>1041236.47</v>
      </c>
      <c r="L32" s="3">
        <f>IFERROR(INDEX(L51:L500,MATCH($C$32,$C$51:$C$500,0)),"")</f>
        <v>70971246.849999994</v>
      </c>
      <c r="M32" s="3">
        <f>IFERROR(INDEX(M51:M500,MATCH($C$32,$C$51:$C$500,0)),"")</f>
        <v>50039989.920000002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1.19</v>
      </c>
      <c r="E33" s="3">
        <f>IFERROR(INDEX(E51:E500,MATCH($A$33,$C$51:$C$500,0)),"")</f>
        <v>0.94</v>
      </c>
      <c r="H33" s="3">
        <f>IFERROR(INDEX(D33:G33,COUNT(D33:G33)),"")</f>
        <v>0.94</v>
      </c>
      <c r="I33" s="3">
        <f>IFERROR(INDEX(I51:I500,MATCH($C$33,$C$51:$C$500,0)),"")</f>
        <v>1.1100000000000001</v>
      </c>
      <c r="J33" s="3">
        <f>IFERROR(INDEX(J51:J500,MATCH($C$33,$C$51:$C$500,0)),"")</f>
        <v>1.47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-1015.38</v>
      </c>
      <c r="E34" s="3">
        <f>IFERROR(INDEX(E51:E500,MATCH($A$34,$C$51:$C$500,0)),"")</f>
        <v>433.33</v>
      </c>
      <c r="H34" s="3">
        <f>IFERROR(INDEX(D34:G34,COUNT(D34:G34)),"")</f>
        <v>433.33</v>
      </c>
      <c r="I34" s="3">
        <f>IFERROR(INDEX(I51:I500,MATCH($C$34,$C$51:$C$500,0)),"")</f>
        <v>117.14</v>
      </c>
      <c r="J34" s="3">
        <f>IFERROR(INDEX(J51:J500,MATCH($C$34,$C$51:$C$500,0)),"")</f>
        <v>111.72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297.26</v>
      </c>
      <c r="E35" s="3">
        <f>IFERROR(INDEX(E51:E500,MATCH($A$35,$C$51:$C$500,0)),"")</f>
        <v>68.319999999999993</v>
      </c>
      <c r="H35" s="3">
        <f>IFERROR(INDEX(D35:G35,COUNT(D35:G35)),"")</f>
        <v>68.319999999999993</v>
      </c>
      <c r="I35" s="3">
        <f>IFERROR(INDEX(I51:I500,MATCH($C$35,$C$51:$C$500,0)),"")</f>
        <v>7.71</v>
      </c>
      <c r="J35" s="3">
        <f>IFERROR(INDEX(J51:J500,MATCH($C$35,$C$51:$C$500,0)),"")</f>
        <v>5.49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2116213858</v>
      </c>
      <c r="E51" s="5">
        <v>7254180177</v>
      </c>
      <c r="F51" s="5">
        <v>13815180171</v>
      </c>
      <c r="G51" s="5">
        <v>22770000000</v>
      </c>
      <c r="I51" s="5">
        <v>76045180171</v>
      </c>
      <c r="J51" s="5">
        <v>140695003286</v>
      </c>
      <c r="K51" s="5">
        <v>247549993320</v>
      </c>
      <c r="L51" s="5">
        <v>116750000000</v>
      </c>
      <c r="M51" s="5">
        <v>216453230000</v>
      </c>
    </row>
    <row r="52" spans="2:13" ht="15.5" x14ac:dyDescent="0.35">
      <c r="C52" t="s">
        <v>72</v>
      </c>
      <c r="D52" s="5">
        <v>-4092134</v>
      </c>
      <c r="E52" s="5">
        <v>-2296826534</v>
      </c>
      <c r="F52" s="5">
        <v>-10884854851</v>
      </c>
      <c r="G52" s="5">
        <v>-18078681715</v>
      </c>
      <c r="I52" s="5">
        <v>-58555163869</v>
      </c>
      <c r="J52" s="5">
        <v>-113261979226</v>
      </c>
      <c r="K52" s="5">
        <v>-198421901754</v>
      </c>
      <c r="L52" s="5">
        <v>-93897791166</v>
      </c>
      <c r="M52" s="5">
        <v>-197260222089</v>
      </c>
    </row>
    <row r="53" spans="2:13" ht="15.5" x14ac:dyDescent="0.35">
      <c r="C53" t="s">
        <v>73</v>
      </c>
      <c r="D53" s="5">
        <v>2112121724</v>
      </c>
      <c r="E53" s="5">
        <v>4957353643</v>
      </c>
      <c r="F53" s="5">
        <v>2930325320</v>
      </c>
      <c r="G53" s="5">
        <v>4691318285</v>
      </c>
      <c r="I53" s="5">
        <v>17490016302</v>
      </c>
      <c r="J53" s="5">
        <v>27433024060</v>
      </c>
      <c r="K53" s="5">
        <v>49128091566</v>
      </c>
      <c r="L53" s="5">
        <v>22852208834</v>
      </c>
      <c r="M53" s="5">
        <v>19193007911</v>
      </c>
    </row>
    <row r="54" spans="2:13" ht="15.5" x14ac:dyDescent="0.35">
      <c r="C54" t="s">
        <v>74</v>
      </c>
      <c r="D54" s="5">
        <v>-2270290946</v>
      </c>
      <c r="E54" s="5">
        <v>-3252531732</v>
      </c>
      <c r="F54" s="5">
        <v>-6979946643</v>
      </c>
      <c r="G54" s="5">
        <v>1078050604</v>
      </c>
      <c r="I54" s="5">
        <v>-9954974216</v>
      </c>
      <c r="J54" s="5">
        <v>-17468246186</v>
      </c>
      <c r="K54" s="5">
        <v>-13198617109</v>
      </c>
      <c r="L54" s="5">
        <v>-8684080332</v>
      </c>
      <c r="M54" s="5">
        <v>-8995627454</v>
      </c>
    </row>
    <row r="55" spans="2:13" ht="15.5" x14ac:dyDescent="0.35">
      <c r="C55" t="s">
        <v>76</v>
      </c>
      <c r="D55" s="5">
        <v>-2399317279</v>
      </c>
      <c r="E55" s="5">
        <v>-3442309514</v>
      </c>
      <c r="F55" s="5">
        <v>-6291475155</v>
      </c>
      <c r="G55" s="5">
        <v>-1441340073</v>
      </c>
      <c r="I55" s="5">
        <v>-14005467885</v>
      </c>
      <c r="J55" s="5">
        <v>-14865455178</v>
      </c>
      <c r="K55" s="5">
        <v>-11533759537</v>
      </c>
      <c r="L55" s="5">
        <v>-9806717620</v>
      </c>
      <c r="M55" s="5">
        <v>-7241782710</v>
      </c>
    </row>
    <row r="56" spans="2:13" ht="15.5" x14ac:dyDescent="0.35">
      <c r="C56" t="s">
        <v>79</v>
      </c>
    </row>
    <row r="57" spans="2:13" ht="15.5" x14ac:dyDescent="0.35">
      <c r="C57" t="s">
        <v>77</v>
      </c>
      <c r="D57" s="5">
        <v>-158169222</v>
      </c>
      <c r="E57" s="5">
        <v>1704821911</v>
      </c>
      <c r="F57" s="5">
        <v>-4049621323</v>
      </c>
      <c r="G57" s="5">
        <v>5769368889</v>
      </c>
      <c r="I57" s="5">
        <v>7535042086</v>
      </c>
      <c r="J57" s="5">
        <v>9964777874</v>
      </c>
      <c r="K57" s="5">
        <v>35929474457</v>
      </c>
      <c r="L57" s="5">
        <v>14168128502</v>
      </c>
      <c r="M57" s="5">
        <v>10197380457</v>
      </c>
    </row>
    <row r="58" spans="2:13" ht="15.5" x14ac:dyDescent="0.35">
      <c r="C58" t="s">
        <v>78</v>
      </c>
      <c r="D58" s="5">
        <v>-224301876</v>
      </c>
      <c r="E58" s="5">
        <v>-165013649</v>
      </c>
      <c r="F58" s="5">
        <v>125594604</v>
      </c>
      <c r="G58" s="5">
        <v>-192836190</v>
      </c>
      <c r="I58" s="5">
        <v>-67241586</v>
      </c>
      <c r="J58" s="5">
        <v>-35042090</v>
      </c>
      <c r="K58" s="5">
        <v>-97032064</v>
      </c>
      <c r="L58" s="5">
        <v>-150428788</v>
      </c>
      <c r="M58" s="5">
        <v>-20556815</v>
      </c>
    </row>
    <row r="59" spans="2:13" ht="15.5" x14ac:dyDescent="0.35">
      <c r="C59" t="s">
        <v>80</v>
      </c>
      <c r="D59" s="5">
        <v>-224301876</v>
      </c>
      <c r="E59" s="5">
        <v>-165013649</v>
      </c>
      <c r="F59" s="5">
        <v>125594604</v>
      </c>
      <c r="G59" s="5">
        <v>-192836190</v>
      </c>
      <c r="I59" s="5">
        <v>-67241586</v>
      </c>
      <c r="J59" s="5">
        <v>-35042090</v>
      </c>
      <c r="K59" s="5">
        <v>-97032064</v>
      </c>
      <c r="L59" s="5">
        <v>-150428788</v>
      </c>
      <c r="M59" s="5">
        <v>-20556815</v>
      </c>
    </row>
    <row r="60" spans="2:13" ht="15.5" x14ac:dyDescent="0.35">
      <c r="C60" t="s">
        <v>29</v>
      </c>
      <c r="D60" s="5">
        <v>-382471098</v>
      </c>
      <c r="E60" s="5">
        <v>1539808262</v>
      </c>
      <c r="F60" s="5">
        <v>-3924026719</v>
      </c>
      <c r="G60" s="5">
        <v>5576532699</v>
      </c>
      <c r="I60" s="5">
        <v>7467800500</v>
      </c>
      <c r="J60" s="5">
        <v>9929735784</v>
      </c>
      <c r="K60" s="5">
        <v>35832442393</v>
      </c>
      <c r="L60" s="5">
        <v>14017699714</v>
      </c>
      <c r="M60" s="5">
        <v>10176823642</v>
      </c>
    </row>
    <row r="61" spans="2:13" ht="15.5" x14ac:dyDescent="0.35">
      <c r="C61" t="s">
        <v>28</v>
      </c>
      <c r="D61" s="5">
        <v>-219892808</v>
      </c>
      <c r="E61" s="5">
        <v>-417711991</v>
      </c>
      <c r="F61" s="5">
        <v>450628480</v>
      </c>
      <c r="G61" s="5">
        <v>-2905798500</v>
      </c>
      <c r="I61" s="5">
        <v>-2455170020</v>
      </c>
      <c r="J61" s="5">
        <v>-3007214728</v>
      </c>
      <c r="K61" s="5">
        <v>-8508257394</v>
      </c>
      <c r="L61" s="5">
        <v>-3396436048</v>
      </c>
      <c r="M61" s="5">
        <v>-2803234829</v>
      </c>
    </row>
    <row r="62" spans="2:13" ht="15.5" x14ac:dyDescent="0.35">
      <c r="C62" t="s">
        <v>81</v>
      </c>
      <c r="D62" s="5">
        <v>-211696320</v>
      </c>
      <c r="E62" s="5">
        <v>-431395140</v>
      </c>
      <c r="F62" s="5">
        <v>1027564340</v>
      </c>
      <c r="G62" s="5">
        <v>-2905798500</v>
      </c>
      <c r="I62" s="5">
        <v>-1878234160</v>
      </c>
      <c r="J62" s="5">
        <v>-3705615980</v>
      </c>
      <c r="K62" s="5">
        <v>-8709590340</v>
      </c>
      <c r="L62" s="5">
        <v>-3280618000</v>
      </c>
      <c r="M62" s="5">
        <v>-3236959880</v>
      </c>
    </row>
    <row r="63" spans="2:13" ht="15.5" x14ac:dyDescent="0.35">
      <c r="C63" t="s">
        <v>82</v>
      </c>
      <c r="D63" s="5">
        <v>-8196488</v>
      </c>
      <c r="E63" s="5">
        <v>13683149</v>
      </c>
      <c r="F63" s="5">
        <v>-576935860</v>
      </c>
      <c r="I63" s="5">
        <v>-576935860</v>
      </c>
      <c r="J63" s="5">
        <v>698401252</v>
      </c>
      <c r="K63" s="5">
        <v>201332946</v>
      </c>
      <c r="L63" s="5">
        <v>-115818048</v>
      </c>
      <c r="M63" s="5">
        <v>433725051</v>
      </c>
    </row>
    <row r="64" spans="2:13" ht="15.5" x14ac:dyDescent="0.35">
      <c r="C64" t="s">
        <v>84</v>
      </c>
      <c r="D64" s="5">
        <v>-219892808</v>
      </c>
      <c r="E64" s="5">
        <v>-417711991</v>
      </c>
      <c r="F64" s="5">
        <v>450628480</v>
      </c>
      <c r="G64" s="5">
        <v>-2905798500</v>
      </c>
      <c r="I64" s="5">
        <v>-2455170020</v>
      </c>
      <c r="J64" s="5">
        <v>-3007214728</v>
      </c>
      <c r="K64" s="5">
        <v>-8508257394</v>
      </c>
      <c r="L64" s="5">
        <v>-3396436048</v>
      </c>
      <c r="M64" s="5">
        <v>-2803234829</v>
      </c>
    </row>
    <row r="65" spans="2:13" ht="15.5" x14ac:dyDescent="0.35">
      <c r="C65" t="s">
        <v>327</v>
      </c>
      <c r="D65" s="5">
        <v>-602363906</v>
      </c>
      <c r="E65" s="5">
        <v>1122096271</v>
      </c>
      <c r="F65" s="5">
        <v>-3473398239</v>
      </c>
      <c r="G65" s="5">
        <v>2670734199</v>
      </c>
      <c r="I65" s="5">
        <v>5012630480</v>
      </c>
      <c r="J65" s="5">
        <v>6922521056</v>
      </c>
      <c r="K65" s="5">
        <v>27324184999</v>
      </c>
      <c r="L65" s="5">
        <v>10621263666</v>
      </c>
      <c r="M65" s="5">
        <v>7373588813</v>
      </c>
    </row>
    <row r="66" spans="2:13" ht="15.5" x14ac:dyDescent="0.35">
      <c r="C66" t="s">
        <v>86</v>
      </c>
      <c r="D66" s="5">
        <v>-602363906</v>
      </c>
      <c r="E66" s="5">
        <v>1122096271</v>
      </c>
      <c r="F66" s="5">
        <v>-3473398239</v>
      </c>
      <c r="G66" s="5">
        <v>2670734199</v>
      </c>
      <c r="I66" s="5">
        <v>5012630480</v>
      </c>
      <c r="J66" s="5">
        <v>6922521056</v>
      </c>
      <c r="K66" s="5">
        <v>27324184999</v>
      </c>
      <c r="L66" s="5">
        <v>10621263666</v>
      </c>
      <c r="M66" s="5">
        <v>7373588813</v>
      </c>
    </row>
    <row r="67" spans="2:13" ht="15.5" x14ac:dyDescent="0.35">
      <c r="C67" t="s">
        <v>87</v>
      </c>
      <c r="F67" s="5">
        <v>-353003177</v>
      </c>
      <c r="G67" s="5">
        <v>26959662</v>
      </c>
      <c r="I67" s="5">
        <v>-353003177</v>
      </c>
      <c r="J67" s="5">
        <v>-42057073</v>
      </c>
      <c r="K67" s="5">
        <v>11322420</v>
      </c>
      <c r="L67" s="5">
        <v>53677366</v>
      </c>
      <c r="M67" s="5">
        <v>46935947</v>
      </c>
    </row>
    <row r="68" spans="2:13" ht="15.5" x14ac:dyDescent="0.35">
      <c r="C68" t="s">
        <v>88</v>
      </c>
      <c r="F68" s="5">
        <v>-353003177</v>
      </c>
      <c r="G68" s="5">
        <v>26959662</v>
      </c>
      <c r="I68" s="5">
        <v>-353003177</v>
      </c>
      <c r="J68" s="5">
        <v>-42057073</v>
      </c>
      <c r="K68" s="5">
        <v>11322420</v>
      </c>
      <c r="L68" s="5">
        <v>53677366</v>
      </c>
      <c r="M68" s="5">
        <v>46935947</v>
      </c>
    </row>
    <row r="69" spans="2:13" ht="15.5" x14ac:dyDescent="0.35">
      <c r="C69" t="s">
        <v>89</v>
      </c>
      <c r="D69" s="5">
        <v>-602363906</v>
      </c>
      <c r="E69" s="5">
        <v>1122096271</v>
      </c>
      <c r="F69" s="5">
        <v>-3826401416</v>
      </c>
      <c r="G69" s="5">
        <v>2697693861</v>
      </c>
      <c r="I69" s="5">
        <v>4659627303</v>
      </c>
      <c r="J69" s="5">
        <v>6880463983</v>
      </c>
      <c r="K69" s="5">
        <v>27335507419</v>
      </c>
      <c r="L69" s="5">
        <v>10674941032</v>
      </c>
      <c r="M69" s="5">
        <v>7420524760</v>
      </c>
    </row>
    <row r="70" spans="2:13" ht="15.5" x14ac:dyDescent="0.35">
      <c r="C70" t="s">
        <v>90</v>
      </c>
      <c r="D70" s="5">
        <v>-602363906</v>
      </c>
      <c r="E70" s="5">
        <v>1122096271</v>
      </c>
      <c r="F70" s="5">
        <v>-3473398239</v>
      </c>
      <c r="G70" s="5">
        <v>2670734199</v>
      </c>
      <c r="I70" s="5">
        <v>5012630480</v>
      </c>
      <c r="J70" s="5">
        <v>6922521056</v>
      </c>
      <c r="K70" s="5">
        <v>27324184999</v>
      </c>
      <c r="L70" s="5">
        <v>10621263666</v>
      </c>
      <c r="M70" s="5">
        <v>7373588813</v>
      </c>
    </row>
    <row r="71" spans="2:13" ht="15.5" x14ac:dyDescent="0.35">
      <c r="C71" t="s">
        <v>8</v>
      </c>
      <c r="D71" s="5">
        <v>-602363906</v>
      </c>
      <c r="E71" s="5">
        <v>1122096271</v>
      </c>
      <c r="F71" s="5">
        <v>-3826401416</v>
      </c>
      <c r="G71" s="5">
        <v>2697693861</v>
      </c>
      <c r="I71" s="5">
        <v>4659627303</v>
      </c>
      <c r="J71" s="5">
        <v>6880463983</v>
      </c>
      <c r="K71" s="5">
        <v>27335507419</v>
      </c>
      <c r="L71" s="5">
        <v>10674941032</v>
      </c>
      <c r="M71" s="5">
        <v>7420524760</v>
      </c>
    </row>
    <row r="72" spans="2:13" ht="15.5" x14ac:dyDescent="0.35">
      <c r="C72" t="s">
        <v>91</v>
      </c>
      <c r="D72" s="5">
        <v>-602363906</v>
      </c>
      <c r="E72" s="5">
        <v>1122096271</v>
      </c>
      <c r="F72" s="5">
        <v>-3473398239</v>
      </c>
      <c r="G72" s="5">
        <v>2670734199</v>
      </c>
      <c r="I72" s="5">
        <v>5012630480</v>
      </c>
      <c r="J72" s="5">
        <v>6922521056</v>
      </c>
      <c r="K72" s="5">
        <v>27324184999</v>
      </c>
      <c r="L72" s="5">
        <v>10621263666</v>
      </c>
      <c r="M72" s="5">
        <v>7373588813</v>
      </c>
    </row>
    <row r="73" spans="2:13" ht="15.5" x14ac:dyDescent="0.35">
      <c r="C73" t="s">
        <v>92</v>
      </c>
      <c r="D73" s="5">
        <v>-602363906</v>
      </c>
      <c r="E73" s="5">
        <v>1122096271</v>
      </c>
      <c r="F73" s="5">
        <v>-3826401416</v>
      </c>
      <c r="G73" s="5">
        <v>2697693861</v>
      </c>
      <c r="I73" s="5">
        <v>4659627303</v>
      </c>
      <c r="J73" s="5">
        <v>6880463983</v>
      </c>
      <c r="K73" s="5">
        <v>27335507419</v>
      </c>
      <c r="L73" s="5">
        <v>10674941032</v>
      </c>
      <c r="M73" s="5">
        <v>7420524760</v>
      </c>
    </row>
    <row r="74" spans="2:13" ht="15.5" x14ac:dyDescent="0.35">
      <c r="C74" t="s">
        <v>93</v>
      </c>
      <c r="D74" s="5">
        <v>-602363906</v>
      </c>
      <c r="E74" s="5">
        <v>1122096271</v>
      </c>
      <c r="F74" s="5">
        <v>-3826401416</v>
      </c>
      <c r="G74" s="5">
        <v>2697693861</v>
      </c>
      <c r="I74" s="5">
        <v>4659627303</v>
      </c>
      <c r="J74" s="5">
        <v>6880463983</v>
      </c>
      <c r="K74" s="5">
        <v>27335507419</v>
      </c>
      <c r="L74" s="5">
        <v>10674941032</v>
      </c>
      <c r="M74" s="5">
        <v>7420524760</v>
      </c>
    </row>
    <row r="76" spans="2:13" ht="15.5" x14ac:dyDescent="0.35">
      <c r="B76" t="s">
        <v>94</v>
      </c>
      <c r="C76" t="s">
        <v>95</v>
      </c>
    </row>
    <row r="77" spans="2:13" ht="15.5" x14ac:dyDescent="0.35">
      <c r="C77" t="s">
        <v>96</v>
      </c>
    </row>
    <row r="78" spans="2:13" ht="15.5" x14ac:dyDescent="0.35">
      <c r="C78" t="s">
        <v>20</v>
      </c>
      <c r="D78" s="5">
        <v>60425008577</v>
      </c>
      <c r="E78" s="5">
        <v>60530544695</v>
      </c>
      <c r="F78" s="5">
        <v>63273782019</v>
      </c>
      <c r="G78" s="5">
        <v>65695342698</v>
      </c>
      <c r="I78" s="5">
        <v>63273782019</v>
      </c>
      <c r="J78" s="5">
        <v>105986625470</v>
      </c>
      <c r="K78" s="5">
        <v>8574383809</v>
      </c>
      <c r="L78" s="5">
        <v>4100770281</v>
      </c>
      <c r="M78" s="5">
        <v>11789560119</v>
      </c>
    </row>
    <row r="79" spans="2:13" ht="15.5" x14ac:dyDescent="0.35">
      <c r="C79" t="s">
        <v>97</v>
      </c>
      <c r="D79" s="5">
        <v>116314669881</v>
      </c>
      <c r="E79" s="5">
        <v>117387259960</v>
      </c>
      <c r="F79" s="5">
        <v>119419643738</v>
      </c>
      <c r="G79" s="5">
        <v>148120646944</v>
      </c>
      <c r="I79" s="5">
        <v>119419643738</v>
      </c>
      <c r="J79" s="5">
        <v>172562128824</v>
      </c>
      <c r="K79" s="5">
        <v>149147535985</v>
      </c>
      <c r="L79" s="5">
        <v>132786001185</v>
      </c>
      <c r="M79" s="5">
        <v>169111073108</v>
      </c>
    </row>
    <row r="80" spans="2:13" ht="15.5" x14ac:dyDescent="0.35">
      <c r="C80" t="s">
        <v>98</v>
      </c>
      <c r="D80" s="5">
        <v>320794117</v>
      </c>
      <c r="E80" s="5">
        <v>213838234</v>
      </c>
      <c r="F80" s="5">
        <v>124049000</v>
      </c>
      <c r="G80" s="5">
        <v>100976482</v>
      </c>
      <c r="I80" s="5">
        <v>124049000</v>
      </c>
      <c r="J80" s="5">
        <v>130425000</v>
      </c>
      <c r="K80" s="5">
        <v>189210000</v>
      </c>
      <c r="L80" s="5">
        <v>878645222</v>
      </c>
      <c r="M80" s="5">
        <v>349864693</v>
      </c>
    </row>
    <row r="81" spans="3:13" ht="15.5" x14ac:dyDescent="0.35">
      <c r="C81" t="s">
        <v>99</v>
      </c>
      <c r="K81" s="5">
        <v>27836626136</v>
      </c>
    </row>
    <row r="82" spans="3:13" ht="15.5" x14ac:dyDescent="0.35">
      <c r="C82" t="s">
        <v>100</v>
      </c>
      <c r="D82" s="5">
        <v>116314669881</v>
      </c>
      <c r="E82" s="5">
        <v>117387259960</v>
      </c>
      <c r="F82" s="5">
        <v>119419643738</v>
      </c>
      <c r="G82" s="5">
        <v>148120646944</v>
      </c>
      <c r="I82" s="5">
        <v>119419643738</v>
      </c>
      <c r="J82" s="5">
        <v>172562128824</v>
      </c>
      <c r="K82" s="5">
        <v>149147535985</v>
      </c>
      <c r="L82" s="5">
        <v>132786001185</v>
      </c>
      <c r="M82" s="5">
        <v>169111073108</v>
      </c>
    </row>
    <row r="83" spans="3:13" ht="15.5" x14ac:dyDescent="0.35">
      <c r="C83" t="s">
        <v>103</v>
      </c>
      <c r="K83" s="5">
        <v>28242168</v>
      </c>
      <c r="L83" s="5">
        <v>72555536</v>
      </c>
      <c r="M83" s="5">
        <v>149599044</v>
      </c>
    </row>
    <row r="84" spans="3:13" ht="15.5" x14ac:dyDescent="0.35">
      <c r="C84" t="s">
        <v>79</v>
      </c>
      <c r="D84" s="5">
        <v>-283124517</v>
      </c>
      <c r="E84" s="5">
        <v>-283124517</v>
      </c>
      <c r="F84" s="5">
        <v>-283124517</v>
      </c>
      <c r="G84" s="5">
        <v>69878660</v>
      </c>
      <c r="I84" s="5">
        <v>-283124517</v>
      </c>
      <c r="J84" s="5">
        <v>69878660</v>
      </c>
      <c r="K84" s="5">
        <v>111935733</v>
      </c>
      <c r="L84" s="5">
        <v>100613313</v>
      </c>
      <c r="M84" s="5">
        <v>46935947</v>
      </c>
    </row>
    <row r="85" spans="3:13" ht="15.5" x14ac:dyDescent="0.35">
      <c r="C85" t="s">
        <v>104</v>
      </c>
      <c r="D85" s="5">
        <v>342485354194</v>
      </c>
      <c r="E85" s="5">
        <v>337591456163</v>
      </c>
      <c r="F85" s="5">
        <v>337270708834</v>
      </c>
      <c r="G85" s="5">
        <v>354312999727</v>
      </c>
      <c r="I85" s="5">
        <v>337270708834</v>
      </c>
      <c r="J85" s="5">
        <v>336285135731</v>
      </c>
      <c r="K85" s="5">
        <v>230526800954</v>
      </c>
      <c r="L85" s="5">
        <v>215144179186</v>
      </c>
      <c r="M85" s="5">
        <v>202285741020</v>
      </c>
    </row>
    <row r="86" spans="3:13" ht="15.5" x14ac:dyDescent="0.35">
      <c r="C86" t="s">
        <v>105</v>
      </c>
    </row>
    <row r="87" spans="3:13" ht="15.5" x14ac:dyDescent="0.35">
      <c r="C87" t="s">
        <v>106</v>
      </c>
      <c r="D87" s="5">
        <v>16579709297</v>
      </c>
      <c r="E87" s="5">
        <v>16838428173</v>
      </c>
      <c r="F87" s="5">
        <v>17099991322</v>
      </c>
      <c r="G87" s="5">
        <v>16787003018</v>
      </c>
      <c r="I87" s="5">
        <v>17099991322</v>
      </c>
      <c r="J87" s="5">
        <v>17519873519</v>
      </c>
      <c r="K87" s="5">
        <v>1071909076</v>
      </c>
      <c r="L87" s="5">
        <v>1625182534</v>
      </c>
      <c r="M87" s="5">
        <v>1659183647</v>
      </c>
    </row>
    <row r="88" spans="3:13" ht="15.5" x14ac:dyDescent="0.35">
      <c r="C88" t="s">
        <v>107</v>
      </c>
      <c r="D88" s="5">
        <v>1399848672</v>
      </c>
      <c r="E88" s="5">
        <v>1408045160</v>
      </c>
      <c r="F88" s="5">
        <v>1394362011</v>
      </c>
      <c r="G88" s="5">
        <v>1871732872</v>
      </c>
      <c r="I88" s="5">
        <v>1394362011</v>
      </c>
      <c r="J88" s="5">
        <v>1871732872</v>
      </c>
      <c r="K88" s="5">
        <v>1161469369</v>
      </c>
      <c r="L88" s="5">
        <v>963329927</v>
      </c>
      <c r="M88" s="5">
        <v>1094287744</v>
      </c>
    </row>
    <row r="89" spans="3:13" ht="15.5" x14ac:dyDescent="0.35">
      <c r="C89" t="s">
        <v>108</v>
      </c>
      <c r="D89" s="5">
        <v>213700679642</v>
      </c>
      <c r="E89" s="5">
        <v>213938615840</v>
      </c>
      <c r="F89" s="5">
        <v>214579183340</v>
      </c>
      <c r="G89" s="5">
        <v>192203697322</v>
      </c>
      <c r="I89" s="5">
        <v>214579183340</v>
      </c>
      <c r="J89" s="5">
        <v>204947305690</v>
      </c>
      <c r="K89" s="5">
        <v>110990451918</v>
      </c>
      <c r="L89" s="5">
        <v>81086382066</v>
      </c>
      <c r="M89" s="5">
        <v>77976898284</v>
      </c>
    </row>
    <row r="90" spans="3:13" ht="15.5" x14ac:dyDescent="0.35">
      <c r="C90" t="s">
        <v>109</v>
      </c>
      <c r="D90" s="5">
        <v>556186033836</v>
      </c>
      <c r="E90" s="5">
        <v>551530072003</v>
      </c>
      <c r="F90" s="5">
        <v>551849892174</v>
      </c>
      <c r="G90" s="5">
        <v>546516697049</v>
      </c>
      <c r="I90" s="5">
        <v>551849892174</v>
      </c>
      <c r="J90" s="5">
        <v>541232441421</v>
      </c>
      <c r="K90" s="5">
        <v>341517252872</v>
      </c>
      <c r="L90" s="5">
        <v>296230561252</v>
      </c>
      <c r="M90" s="5">
        <v>280262639304</v>
      </c>
    </row>
    <row r="91" spans="3:13" ht="15.5" x14ac:dyDescent="0.35">
      <c r="C91" t="s">
        <v>110</v>
      </c>
    </row>
    <row r="92" spans="3:13" ht="15.5" x14ac:dyDescent="0.35">
      <c r="C92" t="s">
        <v>111</v>
      </c>
    </row>
    <row r="93" spans="3:13" ht="15.5" x14ac:dyDescent="0.35">
      <c r="C93" t="s">
        <v>112</v>
      </c>
      <c r="D93" s="5">
        <v>24335974207</v>
      </c>
      <c r="E93" s="5">
        <v>19077648468</v>
      </c>
      <c r="F93" s="5">
        <v>20639431857</v>
      </c>
      <c r="G93" s="5">
        <v>12613763062</v>
      </c>
      <c r="I93" s="5">
        <v>20639431857</v>
      </c>
      <c r="J93" s="5">
        <v>15830458945</v>
      </c>
      <c r="K93" s="5">
        <v>36631751151</v>
      </c>
      <c r="L93" s="5">
        <v>14721276266</v>
      </c>
      <c r="M93" s="5">
        <v>11656758130</v>
      </c>
    </row>
    <row r="94" spans="3:13" ht="15.5" x14ac:dyDescent="0.35">
      <c r="C94" t="s">
        <v>113</v>
      </c>
    </row>
    <row r="95" spans="3:13" ht="15.5" x14ac:dyDescent="0.35">
      <c r="C95" t="s">
        <v>114</v>
      </c>
      <c r="D95" s="5">
        <v>320794117</v>
      </c>
      <c r="E95" s="5">
        <v>213838234</v>
      </c>
      <c r="F95" s="5">
        <v>124049000</v>
      </c>
      <c r="G95" s="5">
        <v>100976482</v>
      </c>
      <c r="I95" s="5">
        <v>124049000</v>
      </c>
      <c r="J95" s="5">
        <v>130425000</v>
      </c>
      <c r="K95" s="5">
        <v>189210000</v>
      </c>
      <c r="L95" s="5">
        <v>878645222</v>
      </c>
      <c r="M95" s="5">
        <v>349864693</v>
      </c>
    </row>
    <row r="96" spans="3:13" ht="15.5" x14ac:dyDescent="0.35">
      <c r="C96" t="s">
        <v>117</v>
      </c>
      <c r="D96" s="5">
        <v>8495576693</v>
      </c>
      <c r="E96" s="5">
        <v>8915275035</v>
      </c>
      <c r="F96" s="5">
        <v>11933795207</v>
      </c>
      <c r="G96" s="5">
        <v>12500630695</v>
      </c>
      <c r="I96" s="5">
        <v>11933795207</v>
      </c>
      <c r="J96" s="5">
        <v>15551188019</v>
      </c>
      <c r="K96" s="5">
        <v>17216302304</v>
      </c>
      <c r="L96" s="5">
        <v>11875071419</v>
      </c>
      <c r="M96" s="5">
        <v>10291338308</v>
      </c>
    </row>
    <row r="97" spans="3:13" ht="15.5" x14ac:dyDescent="0.35">
      <c r="C97" t="s">
        <v>116</v>
      </c>
      <c r="D97" s="5">
        <v>19600000</v>
      </c>
      <c r="E97" s="5">
        <v>20000000</v>
      </c>
      <c r="F97" s="5">
        <v>18530000</v>
      </c>
      <c r="G97" s="5">
        <v>12155885</v>
      </c>
      <c r="I97" s="5">
        <v>18530000</v>
      </c>
      <c r="J97" s="5">
        <v>148845926</v>
      </c>
      <c r="K97" s="5">
        <v>241950000</v>
      </c>
      <c r="L97" s="5">
        <v>58800000</v>
      </c>
      <c r="M97" s="5">
        <v>39200000</v>
      </c>
    </row>
    <row r="98" spans="3:13" ht="15.5" x14ac:dyDescent="0.35">
      <c r="C98" t="s">
        <v>209</v>
      </c>
      <c r="D98" s="5">
        <v>13998438116</v>
      </c>
      <c r="E98" s="5">
        <v>9856108487</v>
      </c>
      <c r="F98" s="5">
        <v>8467147995</v>
      </c>
      <c r="I98" s="5">
        <v>8467147995</v>
      </c>
    </row>
    <row r="99" spans="3:13" ht="15.5" x14ac:dyDescent="0.35">
      <c r="C99" t="s">
        <v>206</v>
      </c>
      <c r="D99" s="5">
        <v>1460958000</v>
      </c>
    </row>
    <row r="100" spans="3:13" ht="15.5" x14ac:dyDescent="0.35">
      <c r="C100" t="s">
        <v>119</v>
      </c>
    </row>
    <row r="101" spans="3:13" ht="15.5" x14ac:dyDescent="0.35">
      <c r="C101" t="s">
        <v>457</v>
      </c>
      <c r="D101" s="5">
        <v>190207044</v>
      </c>
      <c r="E101" s="5">
        <v>190207044</v>
      </c>
      <c r="F101" s="5">
        <v>190207044</v>
      </c>
      <c r="I101" s="5">
        <v>190207044</v>
      </c>
    </row>
    <row r="102" spans="3:13" ht="15.5" x14ac:dyDescent="0.35">
      <c r="C102" t="s">
        <v>120</v>
      </c>
      <c r="M102" s="5">
        <v>110044714</v>
      </c>
    </row>
    <row r="103" spans="3:13" ht="15.5" x14ac:dyDescent="0.35">
      <c r="C103" t="s">
        <v>122</v>
      </c>
      <c r="D103" s="5">
        <v>40607281</v>
      </c>
      <c r="E103" s="5">
        <v>72426712</v>
      </c>
      <c r="F103" s="5">
        <v>95909655</v>
      </c>
      <c r="I103" s="5">
        <v>95909655</v>
      </c>
      <c r="K103" s="5">
        <v>18984288847</v>
      </c>
      <c r="L103" s="5">
        <v>1908759625</v>
      </c>
      <c r="M103" s="5">
        <v>976355129</v>
      </c>
    </row>
    <row r="104" spans="3:13" ht="15.5" x14ac:dyDescent="0.35">
      <c r="C104" t="s">
        <v>123</v>
      </c>
      <c r="D104" s="5">
        <v>2982221292</v>
      </c>
      <c r="E104" s="5">
        <v>2982221292</v>
      </c>
      <c r="F104" s="5">
        <v>2862354345</v>
      </c>
      <c r="G104" s="5">
        <v>1740111335</v>
      </c>
      <c r="I104" s="5">
        <v>2862354345</v>
      </c>
      <c r="J104" s="5">
        <v>1740111335</v>
      </c>
      <c r="K104" s="5">
        <v>1354658409</v>
      </c>
      <c r="L104" s="5">
        <v>245313949093</v>
      </c>
      <c r="M104" s="5">
        <v>243085486315</v>
      </c>
    </row>
    <row r="105" spans="3:13" ht="15.5" x14ac:dyDescent="0.35">
      <c r="C105" t="s">
        <v>124</v>
      </c>
      <c r="D105" s="5">
        <v>2982221292</v>
      </c>
      <c r="E105" s="5">
        <v>2982221292</v>
      </c>
      <c r="F105" s="5">
        <v>2862354345</v>
      </c>
      <c r="G105" s="5">
        <v>1740111335</v>
      </c>
      <c r="I105" s="5">
        <v>2862354345</v>
      </c>
      <c r="J105" s="5">
        <v>1740111335</v>
      </c>
      <c r="K105" s="5">
        <v>1354658409</v>
      </c>
      <c r="L105" s="5">
        <v>245313949093</v>
      </c>
      <c r="M105" s="5">
        <v>243085486315</v>
      </c>
    </row>
    <row r="106" spans="3:13" ht="15.5" x14ac:dyDescent="0.35">
      <c r="C106" t="s">
        <v>125</v>
      </c>
    </row>
    <row r="107" spans="3:13" ht="15.5" x14ac:dyDescent="0.35">
      <c r="C107" t="s">
        <v>126</v>
      </c>
      <c r="D107" s="5">
        <v>190207044</v>
      </c>
      <c r="E107" s="5">
        <v>190207044</v>
      </c>
      <c r="F107" s="5">
        <v>190207044</v>
      </c>
      <c r="I107" s="5">
        <v>190207044</v>
      </c>
      <c r="L107" s="5">
        <v>953288847</v>
      </c>
      <c r="M107" s="5">
        <v>1862048471</v>
      </c>
    </row>
    <row r="108" spans="3:13" ht="15.5" x14ac:dyDescent="0.35">
      <c r="C108" t="s">
        <v>127</v>
      </c>
      <c r="D108" s="5">
        <v>27318195499</v>
      </c>
      <c r="E108" s="5">
        <v>22059869760</v>
      </c>
      <c r="F108" s="5">
        <v>23501786202</v>
      </c>
      <c r="G108" s="5">
        <v>14353874397</v>
      </c>
      <c r="I108" s="5">
        <v>23501786202</v>
      </c>
      <c r="J108" s="5">
        <v>17570570280</v>
      </c>
      <c r="K108" s="5">
        <v>37986409560</v>
      </c>
      <c r="L108" s="5">
        <v>260035225359</v>
      </c>
      <c r="M108" s="5">
        <v>254742244445</v>
      </c>
    </row>
    <row r="109" spans="3:13" ht="15.5" x14ac:dyDescent="0.35">
      <c r="C109" t="s">
        <v>128</v>
      </c>
    </row>
    <row r="110" spans="3:13" ht="15.5" x14ac:dyDescent="0.35">
      <c r="C110" t="s">
        <v>129</v>
      </c>
      <c r="D110" s="5">
        <v>381251854640</v>
      </c>
      <c r="E110" s="5">
        <v>381251854640</v>
      </c>
      <c r="F110" s="5">
        <v>381251854640</v>
      </c>
      <c r="G110" s="5">
        <v>381247526960</v>
      </c>
      <c r="I110" s="5">
        <v>381251854640</v>
      </c>
      <c r="J110" s="5">
        <v>381242000000</v>
      </c>
      <c r="K110" s="5">
        <v>291510000000</v>
      </c>
      <c r="L110" s="5">
        <v>510000000</v>
      </c>
      <c r="M110" s="5">
        <v>510000000</v>
      </c>
    </row>
    <row r="111" spans="3:13" ht="15.5" x14ac:dyDescent="0.35">
      <c r="C111" t="s">
        <v>130</v>
      </c>
      <c r="D111" s="5">
        <v>124025066735</v>
      </c>
      <c r="E111" s="5">
        <v>124025066735</v>
      </c>
      <c r="F111" s="5">
        <v>124025066735</v>
      </c>
      <c r="G111" s="5">
        <v>124017709679</v>
      </c>
      <c r="I111" s="5">
        <v>124025066735</v>
      </c>
      <c r="J111" s="5">
        <v>124008313847</v>
      </c>
      <c r="K111" s="5">
        <v>489750000</v>
      </c>
      <c r="L111" s="5">
        <v>489750000</v>
      </c>
      <c r="M111" s="5">
        <v>489750000</v>
      </c>
    </row>
    <row r="112" spans="3:13" ht="15.5" x14ac:dyDescent="0.35">
      <c r="C112" t="s">
        <v>131</v>
      </c>
      <c r="D112" s="5">
        <v>23874041479</v>
      </c>
      <c r="E112" s="5">
        <v>24476405385</v>
      </c>
      <c r="F112" s="5">
        <v>23354309114</v>
      </c>
      <c r="G112" s="5">
        <v>26827707353</v>
      </c>
      <c r="I112" s="5">
        <v>23354309114</v>
      </c>
      <c r="J112" s="5">
        <v>18341678634</v>
      </c>
      <c r="K112" s="5">
        <v>11419157578</v>
      </c>
      <c r="L112" s="5">
        <v>35094972579</v>
      </c>
      <c r="M112" s="5">
        <v>24473708913</v>
      </c>
    </row>
    <row r="113" spans="2:13" ht="15.5" x14ac:dyDescent="0.35">
      <c r="C113" t="s">
        <v>132</v>
      </c>
      <c r="D113" s="5">
        <v>2915100000</v>
      </c>
      <c r="E113" s="5">
        <v>2915100000</v>
      </c>
      <c r="F113" s="5">
        <v>2915100000</v>
      </c>
      <c r="G113" s="5">
        <v>2915100000</v>
      </c>
      <c r="I113" s="5">
        <v>2915100000</v>
      </c>
      <c r="J113" s="5">
        <v>2915100000</v>
      </c>
      <c r="K113" s="5">
        <v>2915100000</v>
      </c>
    </row>
    <row r="114" spans="2:13" ht="15.5" x14ac:dyDescent="0.35">
      <c r="C114" t="s">
        <v>133</v>
      </c>
      <c r="D114" s="5">
        <v>20958941479</v>
      </c>
      <c r="E114" s="5">
        <v>21561305385</v>
      </c>
      <c r="F114" s="5">
        <v>20439209114</v>
      </c>
      <c r="G114" s="5">
        <v>23912607353</v>
      </c>
      <c r="I114" s="5">
        <v>20439209114</v>
      </c>
      <c r="J114" s="5">
        <v>15426578634</v>
      </c>
      <c r="K114" s="5">
        <v>8504057578</v>
      </c>
      <c r="L114" s="5">
        <v>35094972579</v>
      </c>
      <c r="M114" s="5">
        <v>24473708913</v>
      </c>
    </row>
    <row r="115" spans="2:13" ht="15.5" x14ac:dyDescent="0.35">
      <c r="C115" t="s">
        <v>134</v>
      </c>
      <c r="D115" s="5">
        <v>23874041479</v>
      </c>
      <c r="E115" s="5">
        <v>24476405385</v>
      </c>
      <c r="F115" s="5">
        <v>23354309114</v>
      </c>
      <c r="G115" s="5">
        <v>26827707353</v>
      </c>
      <c r="I115" s="5">
        <v>23354309114</v>
      </c>
      <c r="J115" s="5">
        <v>18341678634</v>
      </c>
      <c r="K115" s="5">
        <v>11419157578</v>
      </c>
      <c r="L115" s="5">
        <v>35094972579</v>
      </c>
      <c r="M115" s="5">
        <v>24473708913</v>
      </c>
    </row>
    <row r="116" spans="2:13" ht="15.5" x14ac:dyDescent="0.35">
      <c r="C116" t="s">
        <v>212</v>
      </c>
    </row>
    <row r="117" spans="2:13" ht="15.5" x14ac:dyDescent="0.35">
      <c r="C117" t="s">
        <v>10</v>
      </c>
      <c r="D117" s="5">
        <v>528867838337</v>
      </c>
      <c r="E117" s="5">
        <v>529470202243</v>
      </c>
      <c r="F117" s="5">
        <v>528348105972</v>
      </c>
      <c r="G117" s="5">
        <v>532162822652</v>
      </c>
      <c r="I117" s="5">
        <v>528348105972</v>
      </c>
      <c r="J117" s="5">
        <v>523661871141</v>
      </c>
      <c r="K117" s="5">
        <v>303530843311</v>
      </c>
      <c r="L117" s="5">
        <v>36195335892</v>
      </c>
      <c r="M117" s="5">
        <v>25520394860</v>
      </c>
    </row>
    <row r="118" spans="2:13" ht="15.5" x14ac:dyDescent="0.35">
      <c r="C118" t="s">
        <v>135</v>
      </c>
      <c r="D118" s="5">
        <v>556186033836</v>
      </c>
      <c r="E118" s="5">
        <v>551530072003</v>
      </c>
      <c r="F118" s="5">
        <v>551849892174</v>
      </c>
      <c r="G118" s="5">
        <v>546516697049</v>
      </c>
      <c r="I118" s="5">
        <v>551849892174</v>
      </c>
      <c r="J118" s="5">
        <v>541232441421</v>
      </c>
      <c r="K118" s="5">
        <v>341517252871</v>
      </c>
      <c r="L118" s="5">
        <v>296230561251</v>
      </c>
      <c r="M118" s="5">
        <v>280262639305</v>
      </c>
    </row>
    <row r="119" spans="2:13" ht="15.5" x14ac:dyDescent="0.35">
      <c r="C119" t="s">
        <v>136</v>
      </c>
      <c r="D119" s="5">
        <v>4765648183</v>
      </c>
      <c r="E119" s="5">
        <v>4765648183</v>
      </c>
      <c r="F119" s="5">
        <v>4765648183</v>
      </c>
      <c r="G119" s="5">
        <v>4765594087</v>
      </c>
      <c r="I119" s="5">
        <v>4765648183</v>
      </c>
      <c r="J119" s="5">
        <v>4765525000</v>
      </c>
      <c r="K119" s="5">
        <v>291510</v>
      </c>
      <c r="L119" s="5">
        <v>510</v>
      </c>
      <c r="M119" s="5">
        <v>510</v>
      </c>
    </row>
    <row r="121" spans="2:13" ht="15.5" x14ac:dyDescent="0.35">
      <c r="B121" t="s">
        <v>137</v>
      </c>
      <c r="C121" t="s">
        <v>138</v>
      </c>
      <c r="D121" s="5">
        <v>-5668341765</v>
      </c>
      <c r="E121" s="5">
        <v>-4118864483</v>
      </c>
      <c r="F121" s="5">
        <v>-10718013459</v>
      </c>
      <c r="G121" s="5">
        <v>-13709028580</v>
      </c>
      <c r="I121" s="5">
        <v>-50855550082</v>
      </c>
      <c r="J121" s="5">
        <v>-98931499056</v>
      </c>
      <c r="K121" s="5">
        <v>7996970717</v>
      </c>
      <c r="L121" s="5">
        <v>-4041881235</v>
      </c>
      <c r="M121" s="5">
        <v>12167139124</v>
      </c>
    </row>
    <row r="122" spans="2:13" ht="15.5" x14ac:dyDescent="0.35">
      <c r="C122" t="s">
        <v>291</v>
      </c>
      <c r="D122" s="5">
        <v>3188803937</v>
      </c>
      <c r="E122" s="5">
        <v>9286563955</v>
      </c>
      <c r="F122" s="5">
        <v>60361555365</v>
      </c>
      <c r="G122" s="5">
        <v>19304938597</v>
      </c>
      <c r="I122" s="5">
        <v>129187665257</v>
      </c>
      <c r="J122" s="5">
        <v>117280410447</v>
      </c>
      <c r="K122" s="5">
        <v>231188458520</v>
      </c>
      <c r="L122" s="5">
        <v>153075071924</v>
      </c>
      <c r="M122" s="5">
        <v>119972924907</v>
      </c>
    </row>
    <row r="123" spans="2:13" ht="15.5" x14ac:dyDescent="0.35">
      <c r="C123" t="s">
        <v>458</v>
      </c>
      <c r="D123" s="5">
        <v>-6085334903</v>
      </c>
      <c r="E123" s="5">
        <v>-10581068850</v>
      </c>
      <c r="F123" s="5">
        <v>-72877056646</v>
      </c>
      <c r="G123" s="5">
        <v>-43062885554</v>
      </c>
      <c r="I123" s="5">
        <v>-169486035499</v>
      </c>
      <c r="J123" s="5">
        <v>-186699279763</v>
      </c>
      <c r="K123" s="5">
        <v>-208266281795</v>
      </c>
      <c r="L123" s="5">
        <v>-147403373671</v>
      </c>
      <c r="M123" s="5">
        <v>-94378143851</v>
      </c>
    </row>
    <row r="124" spans="2:13" ht="15.5" x14ac:dyDescent="0.35">
      <c r="C124" t="s">
        <v>141</v>
      </c>
      <c r="D124" s="5">
        <v>-417090078</v>
      </c>
      <c r="E124" s="5">
        <v>-1790895396</v>
      </c>
      <c r="F124" s="5">
        <v>-1481099588</v>
      </c>
      <c r="G124" s="5">
        <v>-1288747183</v>
      </c>
      <c r="I124" s="5">
        <v>-5745172631</v>
      </c>
      <c r="J124" s="5">
        <v>-5656559390</v>
      </c>
      <c r="K124" s="5">
        <v>-5037968836</v>
      </c>
      <c r="L124" s="5">
        <v>-5856996362</v>
      </c>
      <c r="M124" s="5">
        <v>-4894320000</v>
      </c>
    </row>
    <row r="125" spans="2:13" ht="15.5" x14ac:dyDescent="0.35">
      <c r="C125" t="s">
        <v>142</v>
      </c>
      <c r="D125" s="5">
        <v>-2143024401</v>
      </c>
      <c r="E125" s="5">
        <v>-602069052</v>
      </c>
      <c r="F125" s="5">
        <v>4484076476</v>
      </c>
      <c r="G125" s="5">
        <v>-1066834232</v>
      </c>
      <c r="I125" s="5">
        <v>-3056575803</v>
      </c>
      <c r="J125" s="5">
        <v>-10974286489</v>
      </c>
      <c r="K125" s="5">
        <v>-8063777233</v>
      </c>
      <c r="L125" s="5">
        <v>-575965126</v>
      </c>
      <c r="M125" s="5">
        <v>-5346816229</v>
      </c>
    </row>
    <row r="126" spans="2:13" ht="15.5" x14ac:dyDescent="0.35">
      <c r="C126" t="s">
        <v>213</v>
      </c>
      <c r="D126" s="5">
        <v>-211696320</v>
      </c>
      <c r="E126" s="5">
        <v>-431395140</v>
      </c>
      <c r="F126" s="5">
        <v>-1205489066</v>
      </c>
      <c r="G126" s="5">
        <v>12404499792</v>
      </c>
      <c r="I126" s="5">
        <v>-1755431406</v>
      </c>
      <c r="J126" s="5">
        <v>-12881783861</v>
      </c>
      <c r="K126" s="5">
        <v>-1823459939</v>
      </c>
      <c r="L126" s="5">
        <v>-3280618000</v>
      </c>
      <c r="M126" s="5">
        <v>-3186505703</v>
      </c>
    </row>
    <row r="127" spans="2:13" ht="15.5" x14ac:dyDescent="0.35">
      <c r="C127" t="s">
        <v>145</v>
      </c>
      <c r="D127" s="5">
        <v>5603287629</v>
      </c>
      <c r="E127" s="5">
        <v>1388960492</v>
      </c>
      <c r="F127" s="5">
        <v>8478832731</v>
      </c>
      <c r="G127" s="5">
        <v>8639784</v>
      </c>
      <c r="I127" s="5">
        <v>8493755523</v>
      </c>
      <c r="J127" s="5">
        <v>213250563847</v>
      </c>
      <c r="K127" s="5">
        <v>-3291455524</v>
      </c>
      <c r="L127" s="5">
        <v>-110044714</v>
      </c>
      <c r="M127" s="5">
        <v>-479642657</v>
      </c>
    </row>
    <row r="128" spans="2:13" ht="15.5" x14ac:dyDescent="0.35">
      <c r="C128" t="s">
        <v>146</v>
      </c>
      <c r="D128" s="5">
        <v>-40481982</v>
      </c>
      <c r="E128" s="5">
        <v>-13333333</v>
      </c>
      <c r="F128" s="5">
        <v>-182379951</v>
      </c>
      <c r="G128" s="5">
        <v>-94790270</v>
      </c>
      <c r="I128" s="5">
        <v>-351048892</v>
      </c>
      <c r="J128" s="5">
        <v>-16906823130</v>
      </c>
      <c r="K128" s="5">
        <v>-231901664</v>
      </c>
      <c r="L128" s="5">
        <v>-3536863890</v>
      </c>
      <c r="M128" s="5">
        <v>-1914454700</v>
      </c>
    </row>
    <row r="129" spans="3:13" ht="15.5" x14ac:dyDescent="0.35">
      <c r="C129" t="s">
        <v>147</v>
      </c>
      <c r="D129" s="5">
        <v>-14981982</v>
      </c>
      <c r="E129" s="5">
        <v>-13333333</v>
      </c>
      <c r="F129" s="5">
        <v>-182379951</v>
      </c>
      <c r="G129" s="5">
        <v>-94790270</v>
      </c>
      <c r="I129" s="5">
        <v>-351048892</v>
      </c>
      <c r="J129" s="5">
        <v>-16884823130</v>
      </c>
      <c r="K129" s="5">
        <v>-52073883</v>
      </c>
      <c r="L129" s="5">
        <v>-372664090</v>
      </c>
      <c r="M129" s="5">
        <v>-59484700</v>
      </c>
    </row>
    <row r="130" spans="3:13" ht="15.5" x14ac:dyDescent="0.35">
      <c r="C130" t="s">
        <v>222</v>
      </c>
      <c r="K130" s="5">
        <v>160000000</v>
      </c>
    </row>
    <row r="131" spans="3:13" ht="15.5" x14ac:dyDescent="0.35">
      <c r="C131" t="s">
        <v>301</v>
      </c>
      <c r="D131" s="5">
        <v>-25500000</v>
      </c>
      <c r="J131" s="5">
        <v>-22000000</v>
      </c>
      <c r="K131" s="5">
        <v>-339827781</v>
      </c>
    </row>
    <row r="132" spans="3:13" ht="15.5" x14ac:dyDescent="0.35">
      <c r="C132" t="s">
        <v>459</v>
      </c>
      <c r="L132" s="5">
        <v>-3164199800</v>
      </c>
      <c r="M132" s="5">
        <v>-1854970000</v>
      </c>
    </row>
    <row r="133" spans="3:13" ht="15.5" x14ac:dyDescent="0.35">
      <c r="C133" t="s">
        <v>152</v>
      </c>
      <c r="D133" s="5">
        <v>5603287629</v>
      </c>
      <c r="E133" s="5">
        <v>1388960492</v>
      </c>
      <c r="F133" s="5">
        <v>8478832731</v>
      </c>
      <c r="G133" s="5">
        <v>8639784</v>
      </c>
      <c r="I133" s="5">
        <v>8493755523</v>
      </c>
      <c r="J133" s="5">
        <v>213250563847</v>
      </c>
      <c r="K133" s="5">
        <v>-3291455524</v>
      </c>
      <c r="L133" s="5">
        <v>-110044714</v>
      </c>
      <c r="M133" s="5">
        <v>-479642657</v>
      </c>
    </row>
    <row r="134" spans="3:13" ht="15.5" x14ac:dyDescent="0.35">
      <c r="C134" t="s">
        <v>315</v>
      </c>
      <c r="K134" s="5">
        <v>-3291455524</v>
      </c>
    </row>
    <row r="135" spans="3:13" ht="15.5" x14ac:dyDescent="0.35">
      <c r="C135" t="s">
        <v>286</v>
      </c>
      <c r="D135" s="5">
        <v>5162329629</v>
      </c>
      <c r="E135" s="5">
        <v>1388960492</v>
      </c>
      <c r="F135" s="5">
        <v>16248997995</v>
      </c>
      <c r="I135" s="5">
        <v>16248997995</v>
      </c>
    </row>
    <row r="136" spans="3:13" ht="15.5" x14ac:dyDescent="0.35">
      <c r="C136" t="s">
        <v>285</v>
      </c>
      <c r="D136" s="5">
        <v>-1020000000</v>
      </c>
      <c r="F136" s="5">
        <v>-7781850000</v>
      </c>
      <c r="I136" s="5">
        <v>-7781850000</v>
      </c>
    </row>
    <row r="137" spans="3:13" ht="15.5" x14ac:dyDescent="0.35">
      <c r="C137" t="s">
        <v>460</v>
      </c>
      <c r="G137" s="5">
        <v>-6283008</v>
      </c>
      <c r="J137" s="5">
        <v>89732000000</v>
      </c>
    </row>
    <row r="138" spans="3:13" ht="15.5" x14ac:dyDescent="0.35">
      <c r="C138" t="s">
        <v>340</v>
      </c>
      <c r="F138" s="5">
        <v>4327680</v>
      </c>
      <c r="G138" s="5">
        <v>5526960</v>
      </c>
      <c r="I138" s="5">
        <v>9854640</v>
      </c>
    </row>
    <row r="139" spans="3:13" ht="15.5" x14ac:dyDescent="0.35">
      <c r="C139" t="s">
        <v>461</v>
      </c>
      <c r="F139" s="5">
        <v>7357056</v>
      </c>
      <c r="G139" s="5">
        <v>9395832</v>
      </c>
      <c r="I139" s="5">
        <v>16752888</v>
      </c>
    </row>
    <row r="140" spans="3:13" ht="15.5" x14ac:dyDescent="0.35">
      <c r="C140" t="s">
        <v>442</v>
      </c>
      <c r="D140" s="5">
        <v>1460958000</v>
      </c>
    </row>
    <row r="141" spans="3:13" ht="15.5" x14ac:dyDescent="0.35">
      <c r="C141" t="s">
        <v>284</v>
      </c>
      <c r="J141" s="5">
        <v>-5471186153</v>
      </c>
    </row>
    <row r="142" spans="3:13" ht="15.5" x14ac:dyDescent="0.35">
      <c r="C142" t="s">
        <v>158</v>
      </c>
    </row>
    <row r="143" spans="3:13" ht="15.5" x14ac:dyDescent="0.35">
      <c r="C143" t="s">
        <v>162</v>
      </c>
      <c r="L143" s="5">
        <v>-110044714</v>
      </c>
      <c r="M143" s="5">
        <v>-479642657</v>
      </c>
    </row>
    <row r="144" spans="3:13" ht="15.5" x14ac:dyDescent="0.35">
      <c r="C144" t="s">
        <v>167</v>
      </c>
      <c r="D144" s="5">
        <v>-105536118</v>
      </c>
      <c r="E144" s="5">
        <v>-2743237324</v>
      </c>
      <c r="F144" s="5">
        <v>-2421560679</v>
      </c>
      <c r="G144" s="5">
        <v>-13795179066</v>
      </c>
      <c r="I144" s="5">
        <v>-42712843451</v>
      </c>
      <c r="J144" s="5">
        <v>97412241661</v>
      </c>
      <c r="K144" s="5">
        <v>4473613529</v>
      </c>
      <c r="L144" s="5">
        <v>-7688789839</v>
      </c>
      <c r="M144" s="5">
        <v>9773041767</v>
      </c>
    </row>
    <row r="145" spans="2:13" ht="15.5" x14ac:dyDescent="0.35">
      <c r="C145" t="s">
        <v>168</v>
      </c>
      <c r="E145" s="5">
        <v>63273782019</v>
      </c>
      <c r="I145" s="5">
        <v>105986625470</v>
      </c>
      <c r="J145" s="5">
        <v>8574383809</v>
      </c>
      <c r="K145" s="5">
        <v>4100770281</v>
      </c>
      <c r="L145" s="5">
        <v>11789560119</v>
      </c>
      <c r="M145" s="5">
        <v>2016518353</v>
      </c>
    </row>
    <row r="146" spans="2:13" ht="15.5" x14ac:dyDescent="0.35">
      <c r="C146" t="s">
        <v>166</v>
      </c>
    </row>
    <row r="147" spans="2:13" ht="15.5" x14ac:dyDescent="0.35">
      <c r="C147" t="s">
        <v>169</v>
      </c>
      <c r="D147" s="5">
        <v>-105536118</v>
      </c>
      <c r="E147" s="5">
        <v>60530544695</v>
      </c>
      <c r="F147" s="5">
        <v>-2421560679</v>
      </c>
      <c r="G147" s="5">
        <v>-13795179066</v>
      </c>
      <c r="I147" s="5">
        <v>63273782019</v>
      </c>
      <c r="J147" s="5">
        <v>105986625470</v>
      </c>
      <c r="K147" s="5">
        <v>8574383810</v>
      </c>
      <c r="L147" s="5">
        <v>4100770280</v>
      </c>
      <c r="M147" s="5">
        <v>11789560120</v>
      </c>
    </row>
    <row r="149" spans="2:13" ht="15.5" x14ac:dyDescent="0.35">
      <c r="B149" t="s">
        <v>170</v>
      </c>
      <c r="C149" t="s">
        <v>12</v>
      </c>
      <c r="D149" s="5">
        <v>4770000000</v>
      </c>
      <c r="E149" s="5">
        <v>4770000000</v>
      </c>
      <c r="F149" s="5">
        <v>4770000000</v>
      </c>
      <c r="G149" s="5">
        <v>4770000000</v>
      </c>
      <c r="I149" s="5">
        <v>4770000000</v>
      </c>
      <c r="J149" s="5">
        <v>4770000000</v>
      </c>
      <c r="K149" s="5">
        <v>0</v>
      </c>
      <c r="L149" s="5">
        <v>0</v>
      </c>
      <c r="M149" s="5">
        <v>0</v>
      </c>
    </row>
    <row r="150" spans="2:13" ht="15.5" x14ac:dyDescent="0.35">
      <c r="C150" t="s">
        <v>171</v>
      </c>
      <c r="D150" s="6">
        <v>-0.13</v>
      </c>
      <c r="E150" s="6">
        <v>0.24</v>
      </c>
      <c r="F150" s="6">
        <v>-0.73</v>
      </c>
      <c r="G150" s="6">
        <v>0.56000000000000005</v>
      </c>
    </row>
    <row r="151" spans="2:13" ht="15.5" x14ac:dyDescent="0.35">
      <c r="C151" t="s">
        <v>172</v>
      </c>
      <c r="D151" s="6">
        <v>-1015.38</v>
      </c>
      <c r="E151" s="6">
        <v>433.33</v>
      </c>
      <c r="F151" s="6">
        <v>-168.49</v>
      </c>
      <c r="G151" s="6">
        <v>248.21</v>
      </c>
    </row>
    <row r="152" spans="2:13" ht="15.5" x14ac:dyDescent="0.35">
      <c r="C152" t="s">
        <v>60</v>
      </c>
      <c r="D152" s="6">
        <v>297.26</v>
      </c>
      <c r="E152" s="6">
        <v>68.319999999999993</v>
      </c>
      <c r="F152" s="6">
        <v>42.43</v>
      </c>
      <c r="G152" s="6">
        <v>29.09</v>
      </c>
    </row>
    <row r="153" spans="2:13" ht="15.5" x14ac:dyDescent="0.35">
      <c r="C153" t="s">
        <v>173</v>
      </c>
      <c r="D153" s="5">
        <v>500000000</v>
      </c>
      <c r="E153" s="5">
        <v>3070000000</v>
      </c>
      <c r="F153" s="5">
        <v>-3500000000</v>
      </c>
      <c r="G153" s="5">
        <v>6480000000</v>
      </c>
    </row>
    <row r="154" spans="2:13" ht="15.5" x14ac:dyDescent="0.35">
      <c r="C154" t="s">
        <v>174</v>
      </c>
      <c r="D154" s="6">
        <v>-1.1000000000000001E-3</v>
      </c>
      <c r="E154" s="6">
        <v>2E-3</v>
      </c>
      <c r="F154" s="6">
        <v>-6.3E-3</v>
      </c>
      <c r="G154" s="6">
        <v>4.8999999999999998E-3</v>
      </c>
    </row>
    <row r="155" spans="2:13" ht="15.5" x14ac:dyDescent="0.35">
      <c r="C155" t="s">
        <v>175</v>
      </c>
      <c r="D155" s="6">
        <v>-1.1000000000000001E-3</v>
      </c>
      <c r="E155" s="6">
        <v>2.0999999999999999E-3</v>
      </c>
      <c r="F155" s="6">
        <v>-6.6E-3</v>
      </c>
      <c r="G155" s="6">
        <v>5.0000000000000001E-3</v>
      </c>
    </row>
    <row r="156" spans="2:13" ht="15.5" x14ac:dyDescent="0.35">
      <c r="C156" t="s">
        <v>176</v>
      </c>
      <c r="D156" s="6">
        <v>-2.9999999999999997E-4</v>
      </c>
      <c r="E156" s="6">
        <v>3.2000000000000002E-3</v>
      </c>
      <c r="F156" s="6">
        <v>-7.6E-3</v>
      </c>
      <c r="G156" s="6">
        <v>1.0800000000000001E-2</v>
      </c>
    </row>
    <row r="157" spans="2:13" ht="15.5" x14ac:dyDescent="0.35">
      <c r="C157" t="s">
        <v>177</v>
      </c>
    </row>
    <row r="158" spans="2:13" ht="15.5" x14ac:dyDescent="0.35">
      <c r="C158" t="s">
        <v>178</v>
      </c>
      <c r="D158" s="5">
        <v>529000000000</v>
      </c>
      <c r="E158" s="5">
        <v>529000000000</v>
      </c>
      <c r="F158" s="5">
        <v>528000000000</v>
      </c>
      <c r="G158" s="5">
        <v>532000000000</v>
      </c>
    </row>
    <row r="159" spans="2:13" ht="15.5" x14ac:dyDescent="0.35">
      <c r="C159" t="s">
        <v>179</v>
      </c>
      <c r="D159" s="6">
        <v>1.19</v>
      </c>
      <c r="E159" s="6">
        <v>0.94</v>
      </c>
      <c r="F159" s="6">
        <v>1.1100000000000001</v>
      </c>
      <c r="G159" s="6">
        <v>1.24</v>
      </c>
    </row>
    <row r="160" spans="2:13" ht="15.5" x14ac:dyDescent="0.35">
      <c r="C160" t="s">
        <v>180</v>
      </c>
      <c r="D160" s="6">
        <v>110.98</v>
      </c>
      <c r="E160" s="6">
        <v>111.1</v>
      </c>
      <c r="F160" s="6">
        <v>110.87</v>
      </c>
      <c r="G160" s="6">
        <v>111.67</v>
      </c>
    </row>
    <row r="161" spans="3:13" ht="15.5" x14ac:dyDescent="0.35">
      <c r="C161" t="s">
        <v>181</v>
      </c>
      <c r="D161" s="6">
        <v>1.19</v>
      </c>
      <c r="E161" s="6">
        <v>0.94</v>
      </c>
      <c r="F161" s="6">
        <v>1.1100000000000001</v>
      </c>
      <c r="G161" s="6">
        <v>1.24</v>
      </c>
    </row>
    <row r="162" spans="3:13" ht="15.5" x14ac:dyDescent="0.35">
      <c r="C162" t="s">
        <v>182</v>
      </c>
      <c r="D162" s="6">
        <v>110.98</v>
      </c>
      <c r="E162" s="6">
        <v>111.1</v>
      </c>
      <c r="F162" s="6">
        <v>110.87</v>
      </c>
      <c r="G162" s="6">
        <v>111.67</v>
      </c>
    </row>
    <row r="163" spans="3:13" ht="15.5" x14ac:dyDescent="0.35">
      <c r="C163" t="s">
        <v>183</v>
      </c>
      <c r="D163" s="5">
        <v>14000000000</v>
      </c>
      <c r="E163" s="5">
        <v>10000000000</v>
      </c>
      <c r="F163" s="5">
        <v>9000000000</v>
      </c>
    </row>
    <row r="164" spans="3:13" ht="15.5" x14ac:dyDescent="0.35">
      <c r="C164" t="s">
        <v>184</v>
      </c>
      <c r="D164" s="5">
        <v>0</v>
      </c>
      <c r="E164" s="5">
        <v>0</v>
      </c>
      <c r="F164" s="5">
        <v>0</v>
      </c>
    </row>
    <row r="165" spans="3:13" ht="15.5" x14ac:dyDescent="0.35">
      <c r="C165" t="s">
        <v>185</v>
      </c>
      <c r="D165" s="5">
        <v>529000000000</v>
      </c>
      <c r="E165" s="5">
        <v>529000000000</v>
      </c>
      <c r="F165" s="5">
        <v>528000000000</v>
      </c>
      <c r="G165" s="5">
        <v>532000000000</v>
      </c>
    </row>
    <row r="166" spans="3:13" ht="15.5" x14ac:dyDescent="0.35">
      <c r="C166" t="s">
        <v>24</v>
      </c>
      <c r="D166" s="5">
        <v>14000000000</v>
      </c>
      <c r="E166" s="5">
        <v>10000000000</v>
      </c>
      <c r="F166" s="5">
        <v>9000000000</v>
      </c>
    </row>
    <row r="167" spans="3:13" ht="15.5" x14ac:dyDescent="0.35">
      <c r="C167" t="s">
        <v>21</v>
      </c>
      <c r="D167" s="5">
        <v>-46000000000</v>
      </c>
      <c r="E167" s="5">
        <v>-50000000000</v>
      </c>
      <c r="F167" s="5">
        <v>-55000000000</v>
      </c>
      <c r="G167" s="5">
        <v>-66000000000</v>
      </c>
    </row>
    <row r="168" spans="3:13" ht="15.5" x14ac:dyDescent="0.35">
      <c r="C168" t="s">
        <v>186</v>
      </c>
      <c r="D168" s="5">
        <v>318000000000</v>
      </c>
      <c r="E168" s="5">
        <v>319000000000</v>
      </c>
      <c r="F168" s="5">
        <v>317000000000</v>
      </c>
      <c r="G168" s="5">
        <v>342000000000</v>
      </c>
    </row>
    <row r="169" spans="3:13" ht="15.5" x14ac:dyDescent="0.35">
      <c r="C169" t="s">
        <v>187</v>
      </c>
      <c r="D169" s="5">
        <v>-6000000000</v>
      </c>
      <c r="E169" s="5">
        <v>-4000000000</v>
      </c>
      <c r="F169" s="5">
        <v>-11000000000</v>
      </c>
      <c r="G169" s="5">
        <v>-14000000000</v>
      </c>
    </row>
    <row r="170" spans="3:13" ht="15.5" x14ac:dyDescent="0.35">
      <c r="C170" t="s">
        <v>188</v>
      </c>
      <c r="D170" s="5">
        <v>0</v>
      </c>
      <c r="E170" s="5">
        <v>0</v>
      </c>
      <c r="F170" s="5">
        <v>0</v>
      </c>
      <c r="G170" s="5">
        <v>0</v>
      </c>
    </row>
    <row r="171" spans="3:13" ht="15.5" x14ac:dyDescent="0.35">
      <c r="C171" t="s">
        <v>13</v>
      </c>
      <c r="D171" s="5">
        <v>-6000000000</v>
      </c>
      <c r="E171" s="5">
        <v>-4000000000</v>
      </c>
      <c r="F171" s="5">
        <v>-11000000000</v>
      </c>
      <c r="G171" s="5">
        <v>-14000000000</v>
      </c>
    </row>
    <row r="172" spans="3:13" ht="15.5" x14ac:dyDescent="0.35">
      <c r="C172" t="s">
        <v>16</v>
      </c>
      <c r="D172" s="6">
        <v>-1.19</v>
      </c>
      <c r="E172" s="6">
        <v>-0.87</v>
      </c>
      <c r="F172" s="6">
        <v>-2.29</v>
      </c>
      <c r="G172" s="6">
        <v>-2.9</v>
      </c>
    </row>
    <row r="173" spans="3:13" ht="15.5" x14ac:dyDescent="0.35">
      <c r="C173" t="s">
        <v>45</v>
      </c>
      <c r="I173" s="6">
        <v>1.05</v>
      </c>
      <c r="J173" s="6">
        <v>1.45</v>
      </c>
      <c r="K173" s="6">
        <v>93733.27</v>
      </c>
      <c r="L173" s="6">
        <v>20826007.190000001</v>
      </c>
      <c r="M173" s="6">
        <v>14458017.279999999</v>
      </c>
    </row>
    <row r="174" spans="3:13" ht="15.5" x14ac:dyDescent="0.35">
      <c r="C174" t="s">
        <v>59</v>
      </c>
      <c r="I174" s="6">
        <v>117.14</v>
      </c>
      <c r="J174" s="6">
        <v>111.72</v>
      </c>
      <c r="K174" s="5">
        <v>0</v>
      </c>
      <c r="L174" s="5">
        <v>0</v>
      </c>
      <c r="M174" s="5">
        <v>0</v>
      </c>
    </row>
    <row r="175" spans="3:13" ht="15.5" x14ac:dyDescent="0.35">
      <c r="C175" t="s">
        <v>62</v>
      </c>
      <c r="I175" s="6">
        <v>7.71</v>
      </c>
      <c r="J175" s="6">
        <v>5.49</v>
      </c>
      <c r="K175" s="5">
        <v>0</v>
      </c>
      <c r="L175" s="5">
        <v>0</v>
      </c>
      <c r="M175" s="5">
        <v>0</v>
      </c>
    </row>
    <row r="176" spans="3:13" ht="15.5" x14ac:dyDescent="0.35">
      <c r="C176" t="s">
        <v>189</v>
      </c>
      <c r="I176" s="5">
        <v>10190000000</v>
      </c>
      <c r="J176" s="5">
        <v>12670000000</v>
      </c>
      <c r="K176" s="5">
        <v>38780000000</v>
      </c>
      <c r="L176" s="5">
        <v>16980000000</v>
      </c>
      <c r="M176" s="5">
        <v>12090000000</v>
      </c>
    </row>
    <row r="177" spans="3:13" ht="15.5" x14ac:dyDescent="0.35">
      <c r="C177" t="s">
        <v>190</v>
      </c>
      <c r="I177" s="6">
        <v>9.1000000000000004E-3</v>
      </c>
      <c r="J177" s="6">
        <v>1.2800000000000001E-2</v>
      </c>
      <c r="K177" s="6">
        <v>0.08</v>
      </c>
      <c r="L177" s="6">
        <v>3.5900000000000001E-2</v>
      </c>
      <c r="M177" s="6">
        <v>2.63E-2</v>
      </c>
    </row>
    <row r="178" spans="3:13" ht="15.5" x14ac:dyDescent="0.35">
      <c r="C178" t="s">
        <v>191</v>
      </c>
      <c r="I178" s="6">
        <v>9.4999999999999998E-3</v>
      </c>
      <c r="J178" s="6">
        <v>1.32E-2</v>
      </c>
      <c r="K178" s="6">
        <v>0.09</v>
      </c>
      <c r="L178" s="6">
        <v>0.29339999999999999</v>
      </c>
      <c r="M178" s="6">
        <v>0.28889999999999999</v>
      </c>
    </row>
    <row r="179" spans="3:13" ht="15.5" x14ac:dyDescent="0.35">
      <c r="C179" t="s">
        <v>192</v>
      </c>
      <c r="I179" s="6">
        <v>1.43E-2</v>
      </c>
      <c r="J179" s="6">
        <v>2.4E-2</v>
      </c>
      <c r="K179" s="6">
        <v>0.1225</v>
      </c>
      <c r="L179" s="6">
        <v>5.1500000000000004E-2</v>
      </c>
      <c r="M179" s="6">
        <v>7.5899999999999995E-2</v>
      </c>
    </row>
    <row r="180" spans="3:13" ht="15.5" x14ac:dyDescent="0.35">
      <c r="C180" t="s">
        <v>193</v>
      </c>
    </row>
    <row r="181" spans="3:13" ht="15.5" x14ac:dyDescent="0.35">
      <c r="C181" t="s">
        <v>56</v>
      </c>
      <c r="I181" s="6">
        <v>1.1100000000000001</v>
      </c>
      <c r="J181" s="6">
        <v>1.47</v>
      </c>
      <c r="K181" s="5">
        <v>0</v>
      </c>
      <c r="L181" s="5">
        <v>0</v>
      </c>
      <c r="M181" s="5">
        <v>0</v>
      </c>
    </row>
    <row r="182" spans="3:13" ht="15.5" x14ac:dyDescent="0.35">
      <c r="C182" t="s">
        <v>53</v>
      </c>
      <c r="I182" s="6">
        <v>110.87</v>
      </c>
      <c r="J182" s="6">
        <v>109.89</v>
      </c>
      <c r="K182" s="6">
        <v>1041236.47</v>
      </c>
      <c r="L182" s="6">
        <v>70971246.849999994</v>
      </c>
      <c r="M182" s="6">
        <v>50039989.920000002</v>
      </c>
    </row>
    <row r="183" spans="3:13" ht="15.5" x14ac:dyDescent="0.35">
      <c r="C183" t="s">
        <v>194</v>
      </c>
      <c r="I183" s="6">
        <v>1.1100000000000001</v>
      </c>
      <c r="J183" s="6">
        <v>1.47</v>
      </c>
      <c r="K183" s="5">
        <v>0</v>
      </c>
      <c r="L183" s="5">
        <v>0</v>
      </c>
      <c r="M183" s="5">
        <v>0</v>
      </c>
    </row>
    <row r="184" spans="3:13" ht="15.5" x14ac:dyDescent="0.35">
      <c r="C184" t="s">
        <v>195</v>
      </c>
      <c r="I184" s="6">
        <v>110.87</v>
      </c>
      <c r="J184" s="6">
        <v>109.89</v>
      </c>
      <c r="K184" s="6">
        <v>1041236.47</v>
      </c>
      <c r="L184" s="6">
        <v>70971246.849999994</v>
      </c>
      <c r="M184" s="6">
        <v>50039989.920000002</v>
      </c>
    </row>
    <row r="185" spans="3:13" ht="15.5" x14ac:dyDescent="0.35">
      <c r="C185" t="s">
        <v>196</v>
      </c>
      <c r="I185" s="5">
        <v>9000000000</v>
      </c>
      <c r="M185" s="5">
        <v>0</v>
      </c>
    </row>
    <row r="186" spans="3:13" ht="15.5" x14ac:dyDescent="0.35">
      <c r="C186" t="s">
        <v>197</v>
      </c>
      <c r="I186" s="5">
        <v>0</v>
      </c>
    </row>
    <row r="187" spans="3:13" ht="15.5" x14ac:dyDescent="0.35">
      <c r="C187" t="s">
        <v>26</v>
      </c>
      <c r="I187" s="5">
        <v>9000000000</v>
      </c>
      <c r="M187" s="5">
        <v>0</v>
      </c>
    </row>
    <row r="188" spans="3:13" ht="15.5" x14ac:dyDescent="0.35">
      <c r="C188" t="s">
        <v>23</v>
      </c>
      <c r="I188" s="5">
        <v>-55000000000</v>
      </c>
      <c r="J188" s="5">
        <v>-106000000000</v>
      </c>
      <c r="K188" s="5">
        <v>-9000000000</v>
      </c>
      <c r="L188" s="5">
        <v>-4000000000</v>
      </c>
      <c r="M188" s="5">
        <v>-12000000000</v>
      </c>
    </row>
    <row r="189" spans="3:13" ht="15.5" x14ac:dyDescent="0.35">
      <c r="C189" t="s">
        <v>198</v>
      </c>
      <c r="I189" s="5">
        <v>317000000000</v>
      </c>
      <c r="J189" s="5">
        <v>320000000000</v>
      </c>
      <c r="K189" s="5">
        <v>194000000000</v>
      </c>
      <c r="L189" s="5">
        <v>200000000000</v>
      </c>
      <c r="M189" s="5">
        <v>191000000000</v>
      </c>
    </row>
    <row r="190" spans="3:13" ht="15.5" x14ac:dyDescent="0.35">
      <c r="C190" t="s">
        <v>199</v>
      </c>
      <c r="I190" s="5">
        <v>-51000000000</v>
      </c>
      <c r="J190" s="5">
        <v>-99000000000</v>
      </c>
      <c r="K190" s="5">
        <v>8000000000</v>
      </c>
      <c r="L190" s="5">
        <v>-4000000000</v>
      </c>
      <c r="M190" s="5">
        <v>12000000000</v>
      </c>
    </row>
    <row r="191" spans="3:13" ht="15.5" x14ac:dyDescent="0.35">
      <c r="C191" t="s">
        <v>200</v>
      </c>
      <c r="I191" s="5">
        <v>0</v>
      </c>
      <c r="J191" s="5">
        <v>-17000000000</v>
      </c>
      <c r="K191" s="5">
        <v>0</v>
      </c>
      <c r="L191" s="5">
        <v>0</v>
      </c>
      <c r="M191" s="5">
        <v>0</v>
      </c>
    </row>
    <row r="192" spans="3:13" ht="15.5" x14ac:dyDescent="0.35">
      <c r="C192" t="s">
        <v>15</v>
      </c>
      <c r="I192" s="5">
        <v>-51000000000</v>
      </c>
      <c r="J192" s="5">
        <v>-116000000000</v>
      </c>
      <c r="K192" s="5">
        <v>8000000000</v>
      </c>
      <c r="L192" s="5">
        <v>-4000000000</v>
      </c>
      <c r="M192" s="5">
        <v>12000000000</v>
      </c>
    </row>
    <row r="193" spans="3:13" ht="15.5" x14ac:dyDescent="0.35">
      <c r="C193" t="s">
        <v>17</v>
      </c>
      <c r="I193" s="6">
        <v>-10.74</v>
      </c>
      <c r="J193" s="6">
        <v>-24.3</v>
      </c>
      <c r="K193" s="6">
        <v>27254.29</v>
      </c>
      <c r="L193" s="6">
        <v>-8655971.2300000004</v>
      </c>
      <c r="M193" s="6">
        <v>23740498.870000001</v>
      </c>
    </row>
  </sheetData>
  <pageMargins left="0.7" right="0.7" top="0.75" bottom="0.75" header="0.3" footer="0.3"/>
  <ignoredErrors>
    <ignoredError sqref="A1:M19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462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463</v>
      </c>
      <c r="D2" s="2" vm="28">
        <f ca="1">IFERROR(_xlfn.STOCKHISTORY("XIDX:" &amp; $C$1, D3, , 0, 0, 1), "Libur")</f>
        <v>2360</v>
      </c>
      <c r="E2" s="2" vm="29">
        <f ca="1">IFERROR(_xlfn.STOCKHISTORY("XIDX:" &amp; $C$1, E3, , 0, 0, 1), "Libur")</f>
        <v>1545</v>
      </c>
      <c r="H2" s="2" vm="29">
        <f ca="1">IFERROR(INDEX(D2:G2,COUNT(D2:G2)),"")</f>
        <v>1545</v>
      </c>
      <c r="I2" s="2" vm="30">
        <f ca="1">IFERROR(_xlfn.STOCKHISTORY("XIDX:" &amp; $C$1, I1, , 0, 0, 1), "Libur")</f>
        <v>2230</v>
      </c>
      <c r="J2" s="2" vm="31">
        <f ca="1">IFERROR(_xlfn.STOCKHISTORY("XIDX:" &amp; $C$1, J1, , 0, 0, 1), "Libur")</f>
        <v>4660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3350320005434</v>
      </c>
      <c r="E4" s="2">
        <f>IFERROR(INDEX(E51:E500,MATCH($C$4,$C$51:$C$500,0)),"")</f>
        <v>3557783645730</v>
      </c>
      <c r="H4" s="2">
        <f>IFERROR(SUM(D4:G4)*(4/MAX(1,COUNT(D4:G4))),"")</f>
        <v>13816207302328</v>
      </c>
      <c r="I4" s="2">
        <f>IFERROR(INDEX(I51:I500,MATCH($C$4,$C$51:$C$500,0)),"")</f>
        <v>13412629633004</v>
      </c>
      <c r="J4" s="2">
        <f>IFERROR(INDEX(J51:J500,MATCH($C$4,$C$51:$C$500,0)),"")</f>
        <v>10134583276734</v>
      </c>
      <c r="K4" s="2">
        <f>IFERROR(INDEX(K51:K500,MATCH($C$4,$C$51:$C$500,0)),"")</f>
        <v>7662044334841</v>
      </c>
      <c r="L4" s="2">
        <f>IFERROR(INDEX(L51:L500,MATCH($C$4,$C$51:$C$500,0)),"")</f>
        <v>6485090003427</v>
      </c>
      <c r="M4" s="2">
        <f>IFERROR(INDEX(M51:M500,MATCH($C$4,$C$51:$C$500,0)),"")</f>
        <v>2989591385215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78903418313</v>
      </c>
      <c r="E5" s="2">
        <f>IFERROR(INDEX(E51:E500,MATCH($C$5,$C$51:$C$500,0)),"")</f>
        <v>84562115709</v>
      </c>
      <c r="H5" s="2">
        <f>IFERROR(SUM(D5:G5)*(4/MAX(1,COUNT(D5:G5))),"")</f>
        <v>326931068044</v>
      </c>
      <c r="I5" s="2">
        <f>IFERROR(INDEX(I51:I500,MATCH($C$5,$C$51:$C$500,0)),"")</f>
        <v>261315871071</v>
      </c>
      <c r="J5" s="2">
        <f>IFERROR(INDEX(J51:J500,MATCH($C$5,$C$51:$C$500,0)),"")</f>
        <v>455229699592</v>
      </c>
      <c r="K5" s="2">
        <f>IFERROR(INDEX(K51:K500,MATCH($C$5,$C$51:$C$500,0)),"")</f>
        <v>312782152885</v>
      </c>
      <c r="L5" s="2">
        <f>IFERROR(INDEX(L51:L500,MATCH($C$5,$C$51:$C$500,0)),"")</f>
        <v>379723963002</v>
      </c>
      <c r="M5" s="2">
        <f>IFERROR(INDEX(M51:M500,MATCH($C$5,$C$51:$C$500,0)),"")</f>
        <v>155010045671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2237309103979</v>
      </c>
      <c r="E6" s="2">
        <f>IFERROR(INDEX(E51:E500,MATCH($C$6,$C$51:$C$500,0)),"")</f>
        <v>2259114448537</v>
      </c>
      <c r="H6" s="2">
        <f>IFERROR(INDEX(D6:G6,COUNT(D6:G6)),"")</f>
        <v>2259114448537</v>
      </c>
      <c r="I6" s="2">
        <f>IFERROR(INDEX(I51:I500,MATCH($C$6,$C$51:$C$500,0)),"")</f>
        <v>2177743656845</v>
      </c>
      <c r="J6" s="2">
        <f>IFERROR(INDEX(J51:J500,MATCH($C$6,$C$51:$C$500,0)),"")</f>
        <v>2074069546566</v>
      </c>
      <c r="K6" s="2">
        <f>IFERROR(INDEX(K51:K500,MATCH($C$6,$C$51:$C$500,0)),"")</f>
        <v>1187845523902</v>
      </c>
      <c r="L6" s="2">
        <f>IFERROR(INDEX(L51:L500,MATCH($C$6,$C$51:$C$500,0)),"")</f>
        <v>789805130630</v>
      </c>
      <c r="M6" s="2">
        <f>IFERROR(INDEX(M51:M500,MATCH($C$6,$C$51:$C$500,0)),"")</f>
        <v>283495161173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2</v>
      </c>
      <c r="E7" s="3">
        <f>IFERROR(INDEX(E51:E500,MATCH($C$7,$C$51:$C$500,0))/1000000000,"")</f>
        <v>2</v>
      </c>
      <c r="H7" s="3">
        <f>IFERROR(INDEX(D7:G7,COUNT(D7:G7)),"")</f>
        <v>2</v>
      </c>
      <c r="I7" s="3">
        <f>IFERROR(INDEX(I51:I500,MATCH($C$7,$C$51:$C$500,0))/1000000000,"")</f>
        <v>2</v>
      </c>
      <c r="J7" s="3">
        <f>IFERROR(INDEX(J51:J500,MATCH($C$7,$C$51:$C$500,0))/1000000000,"")</f>
        <v>2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-498000000000</v>
      </c>
      <c r="E8" s="2">
        <f>IFERROR(INDEX(E51:E500,MATCH("Free cash flow (Quarter)",$C$51:$C$500,0)),"")</f>
        <v>-87000000000</v>
      </c>
      <c r="H8" s="2">
        <f>IFERROR(INDEX(D8:G8,COUNT(D8:G8)),"")</f>
        <v>-87000000000</v>
      </c>
      <c r="I8" s="2">
        <f>IFERROR(INDEX(I51:I500,MATCH($C$8,$C$51:$C$500,0)),"")</f>
        <v>-337000000000</v>
      </c>
      <c r="J8" s="2">
        <f>IFERROR(INDEX(J51:J500,MATCH($C$8,$C$51:$C$500,0)),"")</f>
        <v>-41000000000</v>
      </c>
      <c r="K8" s="2">
        <f>IFERROR(INDEX(K51:K500,MATCH($C$8,$C$51:$C$500,0)),"")</f>
        <v>-837000000000</v>
      </c>
      <c r="L8" s="2">
        <f>IFERROR(INDEX(L51:L500,MATCH($C$8,$C$51:$C$500,0)),"")</f>
        <v>334000000000</v>
      </c>
      <c r="M8" s="2">
        <f>IFERROR(INDEX(M51:M500,MATCH($C$8,$C$51:$C$500,0)),"")</f>
        <v>-15000000000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-249.51</v>
      </c>
      <c r="E9" s="3">
        <f>IFERROR(INDEX(E51:E500,MATCH("Free cash flow per share (Quarter)",$C$51:$C$500,0)),"")</f>
        <v>-43.67</v>
      </c>
      <c r="H9" s="3">
        <f>IFERROR(INDEX(D9:G9,COUNT(D9:G9)),"")</f>
        <v>-43.67</v>
      </c>
      <c r="I9" s="3">
        <f>IFERROR(INDEX(I51:I500,MATCH($C$9,$C$51:$C$500,0)),"")</f>
        <v>-168.61</v>
      </c>
      <c r="J9" s="3">
        <f>IFERROR(INDEX(J51:J500,MATCH($C$9,$C$51:$C$500,0)),"")</f>
        <v>-20.46</v>
      </c>
      <c r="K9" s="3">
        <f>IFERROR(INDEX(K51:K500,MATCH($C$9,$C$51:$C$500,0)),"")</f>
        <v>-697623405.78999996</v>
      </c>
      <c r="L9" s="3">
        <f>IFERROR(INDEX(L51:L500,MATCH($C$9,$C$51:$C$500,0)),"")</f>
        <v>655841716.65999997</v>
      </c>
      <c r="M9" s="3">
        <f>IFERROR(INDEX(M51:M500,MATCH($C$9,$C$51:$C$500,0)),"")</f>
        <v>-30124834.16</v>
      </c>
    </row>
    <row r="10" spans="1:13" ht="15.5" x14ac:dyDescent="0.35">
      <c r="C10" t="s">
        <v>18</v>
      </c>
      <c r="D10" s="3">
        <f ca="1">IFERROR(IF(D9=0,"",D2/D9),"")</f>
        <v>-9.4585387359224082</v>
      </c>
      <c r="E10" s="3">
        <f ca="1">IFERROR(IF(E9=0,"",E2/E9),"")</f>
        <v>-35.378978703915728</v>
      </c>
      <c r="I10" s="3">
        <f ca="1">IFERROR(IF(I9=0,"",I2/I9),"")</f>
        <v>-13.225787319850541</v>
      </c>
      <c r="J10" s="3">
        <f ca="1">IFERROR(IF(J9=0,"",J2/J9),"")</f>
        <v>-227.76148582600194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494565942864</v>
      </c>
      <c r="E11" s="2">
        <f>IFERROR(INDEX(E51:E500,MATCH($C$11,$C$51:$C$500,0)),"")</f>
        <v>701016306291</v>
      </c>
      <c r="H11" s="2">
        <f>IFERROR(INDEX(D11:G11,COUNT(D11:G11)),"")</f>
        <v>701016306291</v>
      </c>
      <c r="I11" s="2">
        <f>IFERROR(INDEX(I51:I500,MATCH($C$11,$C$51:$C$500,0)),"")</f>
        <v>841923738835</v>
      </c>
      <c r="J11" s="2">
        <f>IFERROR(INDEX(J51:J500,MATCH($C$11,$C$51:$C$500,0)),"")</f>
        <v>734190605781</v>
      </c>
      <c r="K11" s="2">
        <f>IFERROR(INDEX(K51:K500,MATCH($C$11,$C$51:$C$500,0)),"")</f>
        <v>415150544770</v>
      </c>
      <c r="L11" s="2">
        <f>IFERROR(INDEX(L51:L500,MATCH($C$11,$C$51:$C$500,0)),"")</f>
        <v>317030290329</v>
      </c>
      <c r="M11" s="2">
        <f>IFERROR(INDEX(M51:M500,MATCH($C$11,$C$51:$C$500,0)),"")</f>
        <v>137532148744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2403000000000</v>
      </c>
      <c r="E12" s="2">
        <f>IFERROR(INDEX(E51:E500,MATCH("Net Debt (Quarter)",$C$51:$C$500,0)),"")</f>
        <v>1990000000000</v>
      </c>
      <c r="H12" s="2">
        <f>IFERROR(INDEX(D12:G12,COUNT(D12:G12)),"")</f>
        <v>1990000000000</v>
      </c>
      <c r="I12" s="2">
        <f>IFERROR(INDEX(I51:I500,MATCH($C$12,$C$51:$C$500,0)),"")</f>
        <v>1921000000000</v>
      </c>
      <c r="J12" s="2">
        <f>IFERROR(INDEX(J51:J500,MATCH($C$12,$C$51:$C$500,0)),"")</f>
        <v>1199000000000</v>
      </c>
      <c r="K12" s="2">
        <f>IFERROR(INDEX(K51:K500,MATCH($C$12,$C$51:$C$500,0)),"")</f>
        <v>875000000000</v>
      </c>
      <c r="L12" s="2">
        <f>IFERROR(INDEX(L51:L500,MATCH($C$12,$C$51:$C$500,0)),"")</f>
        <v>-140000000000</v>
      </c>
      <c r="M12" s="2">
        <f>IFERROR(INDEX(M51:M500,MATCH($C$12,$C$51:$C$500,0)),"")</f>
        <v>29000000000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2898000000000</v>
      </c>
      <c r="E13" s="2">
        <f>IFERROR(INDEX(E51:E500,MATCH("Total Debt (Quarter)",$C$51:$C$500,0)),"")</f>
        <v>2691000000000</v>
      </c>
      <c r="H13" s="2">
        <f>IFERROR(INDEX(D13:G13,COUNT(D13:G13)),"")</f>
        <v>2691000000000</v>
      </c>
      <c r="I13" s="2">
        <f>IFERROR(INDEX(I51:I500,MATCH($C$13,$C$51:$C$500,0)),"")</f>
        <v>2762000000000</v>
      </c>
      <c r="J13" s="2">
        <f>IFERROR(INDEX(J51:J500,MATCH($C$13,$C$51:$C$500,0)),"")</f>
        <v>1933000000000</v>
      </c>
      <c r="K13" s="2">
        <f>IFERROR(INDEX(K51:K500,MATCH($C$13,$C$51:$C$500,0)),"")</f>
        <v>1290000000000</v>
      </c>
      <c r="L13" s="2">
        <f>IFERROR(INDEX(L51:L500,MATCH($C$13,$C$51:$C$500,0)),"")</f>
        <v>177000000000</v>
      </c>
      <c r="M13" s="2">
        <f>IFERROR(INDEX(M51:M500,MATCH($C$13,$C$51:$C$500,0)),"")</f>
        <v>167000000000</v>
      </c>
    </row>
    <row r="14" spans="1:1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28</v>
      </c>
      <c r="D15" s="2">
        <f>IFERROR(INDEX(D51:D500,MATCH($C$15,$C$51:$C$500,0)),"")</f>
        <v>-50995311940</v>
      </c>
      <c r="E15" s="2">
        <f>IFERROR(INDEX(E51:E500,MATCH($C$15,$C$51:$C$500,0)),"")</f>
        <v>-20477862962</v>
      </c>
      <c r="H15" s="2">
        <f>IFERROR(SUM(D15:G15)*(4/MAX(1,COUNT(D15:G15))),"")</f>
        <v>-142946349804</v>
      </c>
      <c r="I15" s="2">
        <f>IFERROR(INDEX(I51:I500,MATCH($C$15,$C$51:$C$500,0)),"")</f>
        <v>-36848711809</v>
      </c>
      <c r="J15" s="2">
        <f>IFERROR(INDEX(J51:J500,MATCH($C$15,$C$51:$C$500,0)),"")</f>
        <v>-109379995832</v>
      </c>
      <c r="K15" s="2">
        <f>IFERROR(INDEX(K51:K500,MATCH($C$15,$C$51:$C$500,0)),"")</f>
        <v>-59096636504</v>
      </c>
      <c r="L15" s="2">
        <f>IFERROR(INDEX(L51:L500,MATCH($C$15,$C$51:$C$500,0)),"")</f>
        <v>-80374105442</v>
      </c>
      <c r="M15" s="2">
        <f>IFERROR(INDEX(M51:M500,MATCH($C$15,$C$51:$C$500,0)),"")</f>
        <v>-38288022018</v>
      </c>
    </row>
    <row r="16" spans="1:13" ht="15.5" x14ac:dyDescent="0.35">
      <c r="C16" t="s">
        <v>29</v>
      </c>
      <c r="D16" s="2">
        <f>IFERROR(INDEX(D51:D500,MATCH($C$16,$C$51:$C$500,0)),"")</f>
        <v>107131565143</v>
      </c>
      <c r="E16" s="2">
        <f>IFERROR(INDEX(E51:E500,MATCH($C$16,$C$51:$C$500,0)),"")</f>
        <v>101790056893</v>
      </c>
      <c r="H16" s="2">
        <f>IFERROR(SUM(D16:G16)*(4/MAX(1,COUNT(D16:G16))),"")</f>
        <v>417843244072</v>
      </c>
      <c r="I16" s="2">
        <f>IFERROR(INDEX(I51:I500,MATCH($C$16,$C$51:$C$500,0)),"")</f>
        <v>392564336442</v>
      </c>
      <c r="J16" s="2">
        <f>IFERROR(INDEX(J51:J500,MATCH($C$16,$C$51:$C$500,0)),"")</f>
        <v>718257004392</v>
      </c>
      <c r="K16" s="2">
        <f>IFERROR(INDEX(K51:K500,MATCH($C$16,$C$51:$C$500,0)),"")</f>
        <v>415511802710</v>
      </c>
      <c r="L16" s="2">
        <f>IFERROR(INDEX(L51:L500,MATCH($C$16,$C$51:$C$500,0)),"")</f>
        <v>463366413524</v>
      </c>
      <c r="M16" s="2">
        <f>IFERROR(INDEX(M51:M500,MATCH($C$16,$C$51:$C$500,0)),"")</f>
        <v>193421183478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4720000000000</v>
      </c>
      <c r="E20" s="2">
        <f ca="1">IFERROR(E21*E2,"")</f>
        <v>3090000000000</v>
      </c>
      <c r="H20" s="2">
        <f t="shared" ref="H20:M20" ca="1" si="0">IFERROR(H21*H2,"")</f>
        <v>3090000000000</v>
      </c>
      <c r="I20" s="2">
        <f t="shared" ca="1" si="0"/>
        <v>4460000000000</v>
      </c>
      <c r="J20" s="2">
        <f t="shared" ca="1" si="0"/>
        <v>9320000000000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2000000000</v>
      </c>
      <c r="E21" s="2">
        <f>IFERROR(INDEX(E51:E500,MATCH($C$7,$C$51:$C$500,0)),"")</f>
        <v>2000000000</v>
      </c>
      <c r="H21" s="2">
        <f>IFERROR(INDEX(D21:G21,COUNT(D21:G21)),"")</f>
        <v>2000000000</v>
      </c>
      <c r="I21" s="2">
        <f>IFERROR(INDEX(I51:I500,MATCH($C$7,$C$51:$C$500,0)),"")</f>
        <v>2000000000</v>
      </c>
      <c r="J21" s="2">
        <f>IFERROR(INDEX(J51:J500,MATCH($C$7,$C$51:$C$500,0)),"")</f>
        <v>2000000000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3.5267106441694707</v>
      </c>
      <c r="E23" s="3">
        <f>IFERROR(E5/E6*100,"")</f>
        <v>3.7431532414731059</v>
      </c>
      <c r="H23" s="3">
        <f t="shared" ref="H23:M23" si="1">IFERROR(H5/H6*100,"")</f>
        <v>14.471646987859344</v>
      </c>
      <c r="I23" s="3">
        <f t="shared" si="1"/>
        <v>11.999386165109103</v>
      </c>
      <c r="J23" s="3">
        <f t="shared" si="1"/>
        <v>21.948622713530298</v>
      </c>
      <c r="K23" s="3">
        <f t="shared" si="1"/>
        <v>26.331887993106186</v>
      </c>
      <c r="L23" s="3">
        <f t="shared" si="1"/>
        <v>48.078183880510814</v>
      </c>
      <c r="M23" s="3">
        <f t="shared" si="1"/>
        <v>54.678198043883619</v>
      </c>
    </row>
    <row r="24" spans="1:13" ht="15.5" x14ac:dyDescent="0.35">
      <c r="C24" t="s">
        <v>43</v>
      </c>
      <c r="D24" s="4">
        <f>IFERROR(_xlfn.RRI(5,I23,D23),"")</f>
        <v>-0.21721560427287945</v>
      </c>
      <c r="E24" s="4">
        <f>IFERROR(_xlfn.RRI(5,J23,E23),"")</f>
        <v>-0.29795319572558687</v>
      </c>
      <c r="H24" s="4">
        <f t="shared" ref="H24:M24" si="2">IFERROR(_xlfn.RRI(5,M23,H23),"")</f>
        <v>-0.23344953172716298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132.06</v>
      </c>
      <c r="J25" s="3">
        <f>IFERROR(INDEX(J51:J500,MATCH($C$25,$C$51:$C$500,0)),"")</f>
        <v>228.04</v>
      </c>
      <c r="K25" s="3">
        <f>IFERROR(INDEX(K51:K500,MATCH($C$25,$C$51:$C$500,0)),"")</f>
        <v>261048206.81</v>
      </c>
      <c r="L25" s="3">
        <f>IFERROR(INDEX(L51:L500,MATCH($C$25,$C$51:$C$500,0)),"")</f>
        <v>744932435.24000001</v>
      </c>
      <c r="M25" s="3">
        <f>IFERROR(INDEX(M51:M500,MATCH($C$25,$C$51:$C$500,0)),"")</f>
        <v>303850322.81999999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1675.160002717</v>
      </c>
      <c r="E27" s="3">
        <f>IFERROR(E4/E21,"")</f>
        <v>1778.891822865</v>
      </c>
      <c r="H27" s="3">
        <f t="shared" ref="H27:M27" si="4">IFERROR(H4/H21,"")</f>
        <v>6908.1036511640004</v>
      </c>
      <c r="I27" s="3">
        <f t="shared" si="4"/>
        <v>6706.3148165020002</v>
      </c>
      <c r="J27" s="3">
        <f t="shared" si="4"/>
        <v>5067.2916383669999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-0.24227001835285922</v>
      </c>
      <c r="E28" s="4">
        <f>IFERROR(_xlfn.RRI(5,J27,E27),"")</f>
        <v>-0.18889939049444338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-0.42089107174179963</v>
      </c>
      <c r="J29" s="4">
        <f t="shared" si="6"/>
        <v>-0.99999912644487099</v>
      </c>
      <c r="K29" s="4">
        <f t="shared" si="6"/>
        <v>-0.64956794138532004</v>
      </c>
      <c r="L29" s="4">
        <f t="shared" si="6"/>
        <v>1.4516427309550555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3.0089376980255284E-2</v>
      </c>
      <c r="I30" s="4">
        <f t="shared" si="7"/>
        <v>0.32345151909653985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840.67</v>
      </c>
      <c r="E32" s="3">
        <f>IFERROR(INDEX(E51:E500,MATCH($A$32,$C$51:$C$500,0)),"")</f>
        <v>839.89</v>
      </c>
      <c r="H32" s="3">
        <f>IFERROR(INDEX(D32:G32,COUNT(D32:G32)),"")</f>
        <v>839.89</v>
      </c>
      <c r="I32" s="3">
        <f>IFERROR(INDEX(I51:I500,MATCH($C$32,$C$51:$C$500,0)),"")</f>
        <v>797.82</v>
      </c>
      <c r="J32" s="3">
        <f>IFERROR(INDEX(J51:J500,MATCH($C$32,$C$51:$C$500,0)),"")</f>
        <v>791.96</v>
      </c>
      <c r="K32" s="3">
        <f>IFERROR(INDEX(K51:K500,MATCH($C$32,$C$51:$C$500,0)),"")</f>
        <v>739330973.66999996</v>
      </c>
      <c r="L32" s="3">
        <f>IFERROR(INDEX(L51:L500,MATCH($C$32,$C$51:$C$500,0)),"")</f>
        <v>1299180414.5899999</v>
      </c>
      <c r="M32" s="3">
        <f>IFERROR(INDEX(M51:M500,MATCH($C$32,$C$51:$C$500,0)),"")</f>
        <v>554623624.38999999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1.84</v>
      </c>
      <c r="E33" s="3">
        <f>IFERROR(INDEX(E51:E500,MATCH($A$33,$C$51:$C$500,0)),"")</f>
        <v>2.81</v>
      </c>
      <c r="H33" s="3">
        <f>IFERROR(INDEX(D33:G33,COUNT(D33:G33)),"")</f>
        <v>2.81</v>
      </c>
      <c r="I33" s="3">
        <f>IFERROR(INDEX(I51:I500,MATCH($C$33,$C$51:$C$500,0)),"")</f>
        <v>2.8</v>
      </c>
      <c r="J33" s="3">
        <f>IFERROR(INDEX(J51:J500,MATCH($C$33,$C$51:$C$500,0)),"")</f>
        <v>5.88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57.67</v>
      </c>
      <c r="E34" s="3">
        <f>IFERROR(INDEX(E51:E500,MATCH($A$34,$C$51:$C$500,0)),"")</f>
        <v>56.14</v>
      </c>
      <c r="H34" s="3">
        <f>IFERROR(INDEX(D34:G34,COUNT(D34:G34)),"")</f>
        <v>56.14</v>
      </c>
      <c r="I34" s="3">
        <f>IFERROR(INDEX(I51:I500,MATCH($C$34,$C$51:$C$500,0)),"")</f>
        <v>16.89</v>
      </c>
      <c r="J34" s="3">
        <f>IFERROR(INDEX(J51:J500,MATCH($C$34,$C$51:$C$500,0)),"")</f>
        <v>20.440000000000001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0.92</v>
      </c>
      <c r="E35" s="3">
        <f>IFERROR(INDEX(E51:E500,MATCH($A$35,$C$51:$C$500,0)),"")</f>
        <v>1.32</v>
      </c>
      <c r="H35" s="3">
        <f>IFERROR(INDEX(D35:G35,COUNT(D35:G35)),"")</f>
        <v>1.32</v>
      </c>
      <c r="I35" s="3">
        <f>IFERROR(INDEX(I51:I500,MATCH($C$35,$C$51:$C$500,0)),"")</f>
        <v>0.33</v>
      </c>
      <c r="J35" s="3">
        <f>IFERROR(INDEX(J51:J500,MATCH($C$35,$C$51:$C$500,0)),"")</f>
        <v>0.92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3350320005434</v>
      </c>
      <c r="E51" s="5">
        <v>3557783645730</v>
      </c>
      <c r="F51" s="5">
        <v>3556929265477</v>
      </c>
      <c r="G51" s="5">
        <v>3650565749752</v>
      </c>
      <c r="I51" s="5">
        <v>13412629633004</v>
      </c>
      <c r="J51" s="5">
        <v>10134583276734</v>
      </c>
      <c r="K51" s="5">
        <v>7662044334841</v>
      </c>
      <c r="L51" s="5">
        <v>6485090003427</v>
      </c>
      <c r="M51" s="5">
        <v>2989591385215</v>
      </c>
    </row>
    <row r="52" spans="2:13" ht="15.5" x14ac:dyDescent="0.35">
      <c r="C52" t="s">
        <v>72</v>
      </c>
      <c r="D52" s="5">
        <v>-3121590638400</v>
      </c>
      <c r="E52" s="5">
        <v>-3345456675721</v>
      </c>
      <c r="F52" s="5">
        <v>-3253965361422</v>
      </c>
      <c r="G52" s="5">
        <v>-3494343881423</v>
      </c>
      <c r="I52" s="5">
        <v>-12510364216241</v>
      </c>
      <c r="J52" s="5">
        <v>-9106373351899</v>
      </c>
      <c r="K52" s="5">
        <v>-7058067912304</v>
      </c>
      <c r="L52" s="5">
        <v>-5950909026101</v>
      </c>
      <c r="M52" s="5">
        <v>-2743775436829</v>
      </c>
    </row>
    <row r="53" spans="2:13" ht="15.5" x14ac:dyDescent="0.35">
      <c r="C53" t="s">
        <v>73</v>
      </c>
      <c r="D53" s="5">
        <v>228729367034</v>
      </c>
      <c r="E53" s="5">
        <v>212326970009</v>
      </c>
      <c r="F53" s="5">
        <v>302963904055</v>
      </c>
      <c r="G53" s="5">
        <v>156221868329</v>
      </c>
      <c r="I53" s="5">
        <v>902265416763</v>
      </c>
      <c r="J53" s="5">
        <v>1028209924835</v>
      </c>
      <c r="K53" s="5">
        <v>603976422537</v>
      </c>
      <c r="L53" s="5">
        <v>534180977326</v>
      </c>
      <c r="M53" s="5">
        <v>245815948386</v>
      </c>
    </row>
    <row r="54" spans="2:13" ht="15.5" x14ac:dyDescent="0.35">
      <c r="C54" t="s">
        <v>74</v>
      </c>
      <c r="D54" s="5">
        <v>-64004296587</v>
      </c>
      <c r="E54" s="5">
        <v>-53886267349</v>
      </c>
      <c r="F54" s="5">
        <v>-145974377162</v>
      </c>
      <c r="G54" s="5">
        <v>-31981448135</v>
      </c>
      <c r="I54" s="5">
        <v>-273310102797</v>
      </c>
      <c r="J54" s="5">
        <v>-155934328847</v>
      </c>
      <c r="K54" s="5">
        <v>-145467674456</v>
      </c>
      <c r="L54" s="5">
        <v>-43504998041</v>
      </c>
      <c r="M54" s="5">
        <v>-30318659309</v>
      </c>
    </row>
    <row r="55" spans="2:13" ht="15.5" x14ac:dyDescent="0.35">
      <c r="C55" t="s">
        <v>75</v>
      </c>
    </row>
    <row r="56" spans="2:13" ht="15.5" x14ac:dyDescent="0.35">
      <c r="C56" t="s">
        <v>245</v>
      </c>
      <c r="D56" s="5">
        <v>-64004296587</v>
      </c>
      <c r="E56" s="5">
        <v>-53886267349</v>
      </c>
      <c r="F56" s="5">
        <v>-145974377162</v>
      </c>
      <c r="G56" s="5">
        <v>-31981448135</v>
      </c>
      <c r="I56" s="5">
        <v>-273310102797</v>
      </c>
      <c r="J56" s="5">
        <v>-155934328847</v>
      </c>
      <c r="K56" s="5">
        <v>-145467674456</v>
      </c>
      <c r="L56" s="5">
        <v>-43504998041</v>
      </c>
      <c r="M56" s="5">
        <v>-30318659309</v>
      </c>
    </row>
    <row r="57" spans="2:13" ht="15.5" x14ac:dyDescent="0.35">
      <c r="C57" t="s">
        <v>76</v>
      </c>
    </row>
    <row r="58" spans="2:13" ht="15.5" x14ac:dyDescent="0.35">
      <c r="C58" t="s">
        <v>79</v>
      </c>
      <c r="D58" s="5">
        <v>-608597764</v>
      </c>
      <c r="E58" s="5">
        <v>608597764</v>
      </c>
      <c r="F58" s="5">
        <v>-2416514354</v>
      </c>
      <c r="I58" s="5">
        <v>-2416514354</v>
      </c>
      <c r="J58" s="5">
        <v>-172521159</v>
      </c>
      <c r="K58" s="5">
        <v>-475695285</v>
      </c>
      <c r="L58" s="5">
        <v>-191578970</v>
      </c>
      <c r="M58" s="5">
        <v>46381031</v>
      </c>
    </row>
    <row r="59" spans="2:13" ht="15.5" x14ac:dyDescent="0.35">
      <c r="C59" t="s">
        <v>77</v>
      </c>
      <c r="D59" s="5">
        <v>164725070447</v>
      </c>
      <c r="E59" s="5">
        <v>158440702660</v>
      </c>
      <c r="F59" s="5">
        <v>156989526893</v>
      </c>
      <c r="G59" s="5">
        <v>124240420194</v>
      </c>
      <c r="I59" s="5">
        <v>628955313966</v>
      </c>
      <c r="J59" s="5">
        <v>872275595988</v>
      </c>
      <c r="K59" s="5">
        <v>458508748081</v>
      </c>
      <c r="L59" s="5">
        <v>490675979285</v>
      </c>
      <c r="M59" s="5">
        <v>215497289077</v>
      </c>
    </row>
    <row r="60" spans="2:13" ht="15.5" x14ac:dyDescent="0.35">
      <c r="C60" t="s">
        <v>78</v>
      </c>
      <c r="D60" s="5">
        <v>-57593505304</v>
      </c>
      <c r="E60" s="5">
        <v>-56650645767</v>
      </c>
      <c r="F60" s="5">
        <v>-77286954112</v>
      </c>
      <c r="G60" s="5">
        <v>-64188780637</v>
      </c>
      <c r="I60" s="5">
        <v>-236390977524</v>
      </c>
      <c r="J60" s="5">
        <v>-154018591596</v>
      </c>
      <c r="K60" s="5">
        <v>-42996945371</v>
      </c>
      <c r="L60" s="5">
        <v>-27309565761</v>
      </c>
      <c r="M60" s="5">
        <v>-22076105599</v>
      </c>
    </row>
    <row r="61" spans="2:13" ht="15.5" x14ac:dyDescent="0.35">
      <c r="C61" t="s">
        <v>80</v>
      </c>
      <c r="D61" s="5">
        <v>-57593505304</v>
      </c>
      <c r="E61" s="5">
        <v>-56650645767</v>
      </c>
      <c r="F61" s="5">
        <v>-77286954112</v>
      </c>
      <c r="G61" s="5">
        <v>-64188780637</v>
      </c>
      <c r="I61" s="5">
        <v>-236390977524</v>
      </c>
      <c r="J61" s="5">
        <v>-154018591596</v>
      </c>
      <c r="K61" s="5">
        <v>-42996945371</v>
      </c>
      <c r="L61" s="5">
        <v>-27309565761</v>
      </c>
      <c r="M61" s="5">
        <v>-22076105599</v>
      </c>
    </row>
    <row r="62" spans="2:13" ht="15.5" x14ac:dyDescent="0.35">
      <c r="C62" t="s">
        <v>29</v>
      </c>
      <c r="D62" s="5">
        <v>107131565143</v>
      </c>
      <c r="E62" s="5">
        <v>101790056893</v>
      </c>
      <c r="F62" s="5">
        <v>79702572781</v>
      </c>
      <c r="G62" s="5">
        <v>60051639557</v>
      </c>
      <c r="I62" s="5">
        <v>392564336442</v>
      </c>
      <c r="J62" s="5">
        <v>718257004392</v>
      </c>
      <c r="K62" s="5">
        <v>415511802710</v>
      </c>
      <c r="L62" s="5">
        <v>463366413524</v>
      </c>
      <c r="M62" s="5">
        <v>193421183478</v>
      </c>
    </row>
    <row r="63" spans="2:13" ht="15.5" x14ac:dyDescent="0.35">
      <c r="C63" t="s">
        <v>28</v>
      </c>
      <c r="D63" s="5">
        <v>-50995311940</v>
      </c>
      <c r="E63" s="5">
        <v>-20477862962</v>
      </c>
      <c r="F63" s="5">
        <v>-1112661920</v>
      </c>
      <c r="G63" s="5">
        <v>284973166</v>
      </c>
      <c r="I63" s="5">
        <v>-36848711809</v>
      </c>
      <c r="J63" s="5">
        <v>-109379995832</v>
      </c>
      <c r="K63" s="5">
        <v>-59096636504</v>
      </c>
      <c r="L63" s="5">
        <v>-80374105442</v>
      </c>
      <c r="M63" s="5">
        <v>-38288022018</v>
      </c>
    </row>
    <row r="64" spans="2:13" ht="15.5" x14ac:dyDescent="0.35">
      <c r="C64" t="s">
        <v>81</v>
      </c>
    </row>
    <row r="65" spans="2:13" ht="15.5" x14ac:dyDescent="0.35">
      <c r="C65" t="s">
        <v>82</v>
      </c>
    </row>
    <row r="66" spans="2:13" ht="15.5" x14ac:dyDescent="0.35">
      <c r="C66" t="s">
        <v>84</v>
      </c>
      <c r="D66" s="5">
        <v>-50995311940</v>
      </c>
      <c r="E66" s="5">
        <v>-20477862962</v>
      </c>
      <c r="F66" s="5">
        <v>-1112661920</v>
      </c>
      <c r="G66" s="5">
        <v>284973166</v>
      </c>
      <c r="I66" s="5">
        <v>-36848711809</v>
      </c>
      <c r="J66" s="5">
        <v>-109379995832</v>
      </c>
      <c r="K66" s="5">
        <v>-59096636504</v>
      </c>
      <c r="L66" s="5">
        <v>-80374105442</v>
      </c>
      <c r="M66" s="5">
        <v>-38288022018</v>
      </c>
    </row>
    <row r="67" spans="2:13" ht="15.5" x14ac:dyDescent="0.35">
      <c r="C67" t="s">
        <v>86</v>
      </c>
      <c r="D67" s="5">
        <v>56136253203</v>
      </c>
      <c r="E67" s="5">
        <v>81312193931</v>
      </c>
      <c r="F67" s="5">
        <v>78589910861</v>
      </c>
      <c r="G67" s="5">
        <v>60336612723</v>
      </c>
      <c r="I67" s="5">
        <v>355715624633</v>
      </c>
      <c r="J67" s="5">
        <v>608877008560</v>
      </c>
      <c r="K67" s="5">
        <v>356415166206</v>
      </c>
      <c r="L67" s="5">
        <v>382992308082</v>
      </c>
      <c r="M67" s="5">
        <v>155133161460</v>
      </c>
    </row>
    <row r="68" spans="2:13" ht="15.5" x14ac:dyDescent="0.35">
      <c r="C68" t="s">
        <v>87</v>
      </c>
      <c r="D68" s="5">
        <v>-608597764</v>
      </c>
      <c r="E68" s="5">
        <v>608597764</v>
      </c>
      <c r="F68" s="5">
        <v>-2416514354</v>
      </c>
      <c r="I68" s="5">
        <v>-2416514354</v>
      </c>
      <c r="J68" s="5">
        <v>-172521159</v>
      </c>
      <c r="K68" s="5">
        <v>-475695285</v>
      </c>
      <c r="L68" s="5">
        <v>-191578970</v>
      </c>
      <c r="M68" s="5">
        <v>46381031</v>
      </c>
    </row>
    <row r="69" spans="2:13" ht="15.5" x14ac:dyDescent="0.35">
      <c r="C69" t="s">
        <v>88</v>
      </c>
      <c r="D69" s="5">
        <v>-608597764</v>
      </c>
      <c r="E69" s="5">
        <v>608597764</v>
      </c>
      <c r="F69" s="5">
        <v>-2416514354</v>
      </c>
      <c r="I69" s="5">
        <v>-2416514354</v>
      </c>
      <c r="J69" s="5">
        <v>-172521159</v>
      </c>
      <c r="K69" s="5">
        <v>-475695285</v>
      </c>
      <c r="L69" s="5">
        <v>-191578970</v>
      </c>
      <c r="M69" s="5">
        <v>46381031</v>
      </c>
    </row>
    <row r="70" spans="2:13" ht="15.5" x14ac:dyDescent="0.35">
      <c r="C70" t="s">
        <v>89</v>
      </c>
      <c r="D70" s="5">
        <v>55527655439</v>
      </c>
      <c r="E70" s="5">
        <v>81920791695</v>
      </c>
      <c r="F70" s="5">
        <v>76173396507</v>
      </c>
      <c r="G70" s="5">
        <v>60336612723</v>
      </c>
      <c r="I70" s="5">
        <v>353299110279</v>
      </c>
      <c r="J70" s="5">
        <v>608704487401</v>
      </c>
      <c r="K70" s="5">
        <v>355939470921</v>
      </c>
      <c r="L70" s="5">
        <v>382800729112</v>
      </c>
      <c r="M70" s="5">
        <v>155179542491</v>
      </c>
    </row>
    <row r="71" spans="2:13" ht="15.5" x14ac:dyDescent="0.35">
      <c r="C71" t="s">
        <v>90</v>
      </c>
      <c r="D71" s="5">
        <v>56136253203</v>
      </c>
      <c r="E71" s="5">
        <v>81312193931</v>
      </c>
      <c r="F71" s="5">
        <v>78589910861</v>
      </c>
      <c r="G71" s="5">
        <v>60336612723</v>
      </c>
      <c r="I71" s="5">
        <v>355715624633</v>
      </c>
      <c r="J71" s="5">
        <v>608877008560</v>
      </c>
      <c r="K71" s="5">
        <v>356415166206</v>
      </c>
      <c r="L71" s="5">
        <v>382992308082</v>
      </c>
      <c r="M71" s="5">
        <v>155133161459</v>
      </c>
    </row>
    <row r="72" spans="2:13" ht="15.5" x14ac:dyDescent="0.35">
      <c r="C72" t="s">
        <v>8</v>
      </c>
      <c r="D72" s="5">
        <v>78903418313</v>
      </c>
      <c r="E72" s="5">
        <v>84562115709</v>
      </c>
      <c r="F72" s="5">
        <v>76913040562</v>
      </c>
      <c r="G72" s="5">
        <v>30294310172</v>
      </c>
      <c r="I72" s="5">
        <v>261315871071</v>
      </c>
      <c r="J72" s="5">
        <v>455229699592</v>
      </c>
      <c r="K72" s="5">
        <v>312782152885</v>
      </c>
      <c r="L72" s="5">
        <v>379723963002</v>
      </c>
      <c r="M72" s="5">
        <v>155010045671</v>
      </c>
    </row>
    <row r="73" spans="2:13" ht="15.5" x14ac:dyDescent="0.35">
      <c r="C73" t="s">
        <v>203</v>
      </c>
      <c r="D73" s="5">
        <v>-23375762874</v>
      </c>
      <c r="E73" s="5">
        <v>-2641324014</v>
      </c>
      <c r="F73" s="5">
        <v>-739644055</v>
      </c>
      <c r="G73" s="5">
        <v>30042302551</v>
      </c>
      <c r="I73" s="5">
        <v>91983239208</v>
      </c>
      <c r="J73" s="5">
        <v>153474787809</v>
      </c>
      <c r="K73" s="5">
        <v>43157318036</v>
      </c>
      <c r="L73" s="5">
        <v>3076766110</v>
      </c>
      <c r="M73" s="5">
        <v>169496820</v>
      </c>
    </row>
    <row r="74" spans="2:13" ht="15.5" x14ac:dyDescent="0.35">
      <c r="C74" t="s">
        <v>91</v>
      </c>
      <c r="D74" s="5">
        <v>56136253203</v>
      </c>
      <c r="E74" s="5">
        <v>81312193931</v>
      </c>
      <c r="F74" s="5">
        <v>78589910861</v>
      </c>
      <c r="G74" s="5">
        <v>60336612723</v>
      </c>
      <c r="I74" s="5">
        <v>355715624633</v>
      </c>
      <c r="J74" s="5">
        <v>608877008560</v>
      </c>
      <c r="K74" s="5">
        <v>356415166206</v>
      </c>
      <c r="L74" s="5">
        <v>382992308082</v>
      </c>
      <c r="M74" s="5">
        <v>155133161459</v>
      </c>
    </row>
    <row r="75" spans="2:13" ht="15.5" x14ac:dyDescent="0.35">
      <c r="C75" t="s">
        <v>92</v>
      </c>
      <c r="D75" s="5">
        <v>55527655439</v>
      </c>
      <c r="E75" s="5">
        <v>81920791695</v>
      </c>
      <c r="F75" s="5">
        <v>76173396507</v>
      </c>
      <c r="G75" s="5">
        <v>60336612723</v>
      </c>
      <c r="I75" s="5">
        <v>353299110279</v>
      </c>
      <c r="J75" s="5">
        <v>608704487401</v>
      </c>
      <c r="K75" s="5">
        <v>355939470921</v>
      </c>
      <c r="L75" s="5">
        <v>382800729112</v>
      </c>
      <c r="M75" s="5">
        <v>155179542491</v>
      </c>
    </row>
    <row r="76" spans="2:13" ht="15.5" x14ac:dyDescent="0.35">
      <c r="C76" t="s">
        <v>93</v>
      </c>
      <c r="D76" s="5">
        <v>55527655439</v>
      </c>
      <c r="E76" s="5">
        <v>81920791695</v>
      </c>
      <c r="F76" s="5">
        <v>76173396507</v>
      </c>
      <c r="G76" s="5">
        <v>60336612723</v>
      </c>
      <c r="I76" s="5">
        <v>353299110279</v>
      </c>
      <c r="J76" s="5">
        <v>608704487401</v>
      </c>
      <c r="K76" s="5">
        <v>355939470921</v>
      </c>
      <c r="L76" s="5">
        <v>382800729112</v>
      </c>
      <c r="M76" s="5">
        <v>155179542491</v>
      </c>
    </row>
    <row r="78" spans="2:13" ht="15.5" x14ac:dyDescent="0.35">
      <c r="B78" t="s">
        <v>94</v>
      </c>
      <c r="C78" t="s">
        <v>95</v>
      </c>
    </row>
    <row r="79" spans="2:13" ht="15.5" x14ac:dyDescent="0.35">
      <c r="C79" t="s">
        <v>96</v>
      </c>
    </row>
    <row r="80" spans="2:13" ht="15.5" x14ac:dyDescent="0.35">
      <c r="C80" t="s">
        <v>20</v>
      </c>
      <c r="D80" s="5">
        <v>494565942864</v>
      </c>
      <c r="E80" s="5">
        <v>701016306291</v>
      </c>
      <c r="F80" s="5">
        <v>841923738835</v>
      </c>
      <c r="G80" s="5">
        <v>812001875479</v>
      </c>
      <c r="I80" s="5">
        <v>841923738835</v>
      </c>
      <c r="J80" s="5">
        <v>734190605781</v>
      </c>
      <c r="K80" s="5">
        <v>415150544770</v>
      </c>
      <c r="L80" s="5">
        <v>317030290329</v>
      </c>
      <c r="M80" s="5">
        <v>137532148744</v>
      </c>
    </row>
    <row r="81" spans="3:13" ht="15.5" x14ac:dyDescent="0.35">
      <c r="C81" t="s">
        <v>97</v>
      </c>
      <c r="D81" s="5">
        <v>1733023520048</v>
      </c>
      <c r="E81" s="5">
        <v>1714862224105</v>
      </c>
      <c r="F81" s="5">
        <v>1280142676044</v>
      </c>
      <c r="G81" s="5">
        <v>1435789858827</v>
      </c>
      <c r="I81" s="5">
        <v>1280142676044</v>
      </c>
      <c r="J81" s="5">
        <v>1459062690427</v>
      </c>
      <c r="K81" s="5">
        <v>599250766675</v>
      </c>
      <c r="L81" s="5">
        <v>478711751283</v>
      </c>
      <c r="M81" s="5">
        <v>223957773133</v>
      </c>
    </row>
    <row r="82" spans="3:13" ht="15.5" x14ac:dyDescent="0.35">
      <c r="C82" t="s">
        <v>99</v>
      </c>
      <c r="D82" s="5">
        <v>11450000000</v>
      </c>
      <c r="E82" s="5">
        <v>35500000000</v>
      </c>
      <c r="F82" s="5">
        <v>12825623096</v>
      </c>
      <c r="G82" s="5">
        <v>11200000000</v>
      </c>
      <c r="I82" s="5">
        <v>12825623096</v>
      </c>
      <c r="J82" s="5">
        <v>19000089825</v>
      </c>
      <c r="K82" s="5">
        <v>37202168750</v>
      </c>
      <c r="L82" s="5">
        <v>22705000000</v>
      </c>
      <c r="M82" s="5">
        <v>40113817418</v>
      </c>
    </row>
    <row r="83" spans="3:13" ht="15.5" x14ac:dyDescent="0.35">
      <c r="C83" t="s">
        <v>98</v>
      </c>
      <c r="D83" s="5">
        <v>45644346103</v>
      </c>
      <c r="E83" s="5">
        <v>46061003992</v>
      </c>
      <c r="F83" s="5">
        <v>61633889738</v>
      </c>
      <c r="G83" s="5">
        <v>80074830051</v>
      </c>
      <c r="I83" s="5">
        <v>61633889738</v>
      </c>
      <c r="J83" s="5">
        <v>44062827835</v>
      </c>
      <c r="K83" s="5">
        <v>23181390563</v>
      </c>
      <c r="L83" s="5">
        <v>12287299532</v>
      </c>
      <c r="M83" s="5">
        <v>27850007307</v>
      </c>
    </row>
    <row r="84" spans="3:13" ht="15.5" x14ac:dyDescent="0.35">
      <c r="C84" t="s">
        <v>100</v>
      </c>
      <c r="D84" s="5">
        <v>1733023520048</v>
      </c>
      <c r="E84" s="5">
        <v>1714862224105</v>
      </c>
      <c r="F84" s="5">
        <v>1280142676044</v>
      </c>
      <c r="G84" s="5">
        <v>1435789858827</v>
      </c>
      <c r="I84" s="5">
        <v>1280142676044</v>
      </c>
      <c r="J84" s="5">
        <v>1459062690427</v>
      </c>
      <c r="K84" s="5">
        <v>599250766675</v>
      </c>
      <c r="L84" s="5">
        <v>478711751283</v>
      </c>
      <c r="M84" s="5">
        <v>223957773133</v>
      </c>
    </row>
    <row r="85" spans="3:13" ht="15.5" x14ac:dyDescent="0.35">
      <c r="C85" t="s">
        <v>101</v>
      </c>
      <c r="D85" s="5">
        <v>57094346103</v>
      </c>
      <c r="E85" s="5">
        <v>81561003992</v>
      </c>
      <c r="F85" s="5">
        <v>74459512834</v>
      </c>
      <c r="G85" s="5">
        <v>91274830051</v>
      </c>
      <c r="I85" s="5">
        <v>74459512834</v>
      </c>
      <c r="J85" s="5">
        <v>63062917660</v>
      </c>
      <c r="K85" s="5">
        <v>60383559313</v>
      </c>
      <c r="L85" s="5">
        <v>34992299532</v>
      </c>
      <c r="M85" s="5">
        <v>67963824725</v>
      </c>
    </row>
    <row r="86" spans="3:13" ht="15.5" x14ac:dyDescent="0.35">
      <c r="C86" t="s">
        <v>102</v>
      </c>
      <c r="D86" s="5">
        <v>57094346103</v>
      </c>
      <c r="E86" s="5">
        <v>81561003992</v>
      </c>
      <c r="F86" s="5">
        <v>74459512834</v>
      </c>
      <c r="G86" s="5">
        <v>91274830051</v>
      </c>
      <c r="I86" s="5">
        <v>74459512834</v>
      </c>
      <c r="J86" s="5">
        <v>63062917660</v>
      </c>
      <c r="K86" s="5">
        <v>60383559313</v>
      </c>
      <c r="L86" s="5">
        <v>34992299532</v>
      </c>
      <c r="M86" s="5">
        <v>67963824725</v>
      </c>
    </row>
    <row r="87" spans="3:13" ht="15.5" x14ac:dyDescent="0.35">
      <c r="C87" t="s">
        <v>204</v>
      </c>
    </row>
    <row r="88" spans="3:13" ht="15.5" x14ac:dyDescent="0.35">
      <c r="C88" t="s">
        <v>103</v>
      </c>
      <c r="D88" s="5">
        <v>819172223768</v>
      </c>
      <c r="E88" s="5">
        <v>698493787559</v>
      </c>
      <c r="F88" s="5">
        <v>802714622289</v>
      </c>
      <c r="G88" s="5">
        <v>228568239902</v>
      </c>
      <c r="I88" s="5">
        <v>802714622289</v>
      </c>
      <c r="J88" s="5">
        <v>154464886208</v>
      </c>
      <c r="K88" s="5">
        <v>124847526438</v>
      </c>
      <c r="L88" s="5">
        <v>158892375388</v>
      </c>
      <c r="M88" s="5">
        <v>122175182711</v>
      </c>
    </row>
    <row r="89" spans="3:13" ht="15.5" x14ac:dyDescent="0.35">
      <c r="C89" t="s">
        <v>79</v>
      </c>
      <c r="D89" s="5">
        <v>-23246330114</v>
      </c>
      <c r="E89" s="5">
        <v>-23187732352</v>
      </c>
      <c r="F89" s="5">
        <v>-23246330114</v>
      </c>
      <c r="G89" s="5">
        <v>-20373850961</v>
      </c>
      <c r="I89" s="5">
        <v>-23246330114</v>
      </c>
      <c r="J89" s="5">
        <v>-20829815760</v>
      </c>
      <c r="K89" s="5">
        <v>778131057</v>
      </c>
      <c r="L89" s="5">
        <v>110822266</v>
      </c>
      <c r="M89" s="5">
        <v>302401236</v>
      </c>
    </row>
    <row r="90" spans="3:13" ht="15.5" x14ac:dyDescent="0.35">
      <c r="C90" t="s">
        <v>104</v>
      </c>
      <c r="D90" s="5">
        <v>3809837654928</v>
      </c>
      <c r="E90" s="5">
        <v>3872169884812</v>
      </c>
      <c r="F90" s="5">
        <v>3645243258216</v>
      </c>
      <c r="G90" s="5">
        <v>3376896518275</v>
      </c>
      <c r="I90" s="5">
        <v>3645243258216</v>
      </c>
      <c r="J90" s="5">
        <v>2962997520126</v>
      </c>
      <c r="K90" s="5">
        <v>1400725311897</v>
      </c>
      <c r="L90" s="5">
        <v>1073516142774</v>
      </c>
      <c r="M90" s="5">
        <v>573479734512</v>
      </c>
    </row>
    <row r="91" spans="3:13" ht="15.5" x14ac:dyDescent="0.35">
      <c r="C91" t="s">
        <v>105</v>
      </c>
    </row>
    <row r="92" spans="3:13" ht="15.5" x14ac:dyDescent="0.35">
      <c r="C92" t="s">
        <v>257</v>
      </c>
      <c r="D92" s="5">
        <v>3308219915</v>
      </c>
      <c r="E92" s="5">
        <v>3308219915</v>
      </c>
      <c r="F92" s="5">
        <v>3271439511</v>
      </c>
      <c r="G92" s="5">
        <v>3186430967</v>
      </c>
      <c r="I92" s="5">
        <v>3271439511</v>
      </c>
      <c r="J92" s="5">
        <v>3186430967</v>
      </c>
      <c r="K92" s="5">
        <v>5109288464</v>
      </c>
      <c r="L92" s="5">
        <v>3666616720</v>
      </c>
      <c r="M92" s="5">
        <v>1225000000</v>
      </c>
    </row>
    <row r="93" spans="3:13" ht="15.5" x14ac:dyDescent="0.35">
      <c r="C93" t="s">
        <v>106</v>
      </c>
      <c r="D93" s="5">
        <v>2590001367298</v>
      </c>
      <c r="E93" s="5">
        <v>2452121478110</v>
      </c>
      <c r="F93" s="5">
        <v>2453649114172</v>
      </c>
      <c r="G93" s="5">
        <v>2112151924572</v>
      </c>
      <c r="I93" s="5">
        <v>2453649114172</v>
      </c>
      <c r="J93" s="5">
        <v>2073523480069</v>
      </c>
      <c r="K93" s="5">
        <v>1406753290694</v>
      </c>
      <c r="L93" s="5">
        <v>88128894439</v>
      </c>
      <c r="M93" s="5">
        <v>17718607126</v>
      </c>
    </row>
    <row r="94" spans="3:13" ht="15.5" x14ac:dyDescent="0.35">
      <c r="C94" t="s">
        <v>464</v>
      </c>
      <c r="D94" s="5">
        <v>6492776703</v>
      </c>
      <c r="E94" s="5">
        <v>6492776703</v>
      </c>
      <c r="F94" s="5">
        <v>6492776703</v>
      </c>
      <c r="G94" s="5">
        <v>6492776703</v>
      </c>
      <c r="I94" s="5">
        <v>6492776703</v>
      </c>
      <c r="J94" s="5">
        <v>6492776703</v>
      </c>
      <c r="K94" s="5">
        <v>6492776703</v>
      </c>
      <c r="L94" s="5">
        <v>6492776703</v>
      </c>
      <c r="M94" s="5">
        <v>6492776703</v>
      </c>
    </row>
    <row r="95" spans="3:13" ht="15.5" x14ac:dyDescent="0.35">
      <c r="C95" t="s">
        <v>107</v>
      </c>
      <c r="D95" s="5">
        <v>14194798650</v>
      </c>
      <c r="E95" s="5">
        <v>14194798651</v>
      </c>
      <c r="F95" s="5">
        <v>10779524075</v>
      </c>
      <c r="G95" s="5">
        <v>4012834237</v>
      </c>
      <c r="I95" s="5">
        <v>10779524075</v>
      </c>
      <c r="J95" s="5">
        <v>4012834237</v>
      </c>
      <c r="K95" s="5">
        <v>935739219</v>
      </c>
      <c r="L95" s="5">
        <v>1692972964</v>
      </c>
      <c r="M95" s="5">
        <v>1598680844</v>
      </c>
    </row>
    <row r="96" spans="3:13" ht="15.5" x14ac:dyDescent="0.35">
      <c r="C96" t="s">
        <v>108</v>
      </c>
      <c r="D96" s="5">
        <v>2806387006355</v>
      </c>
      <c r="E96" s="5">
        <v>2682312202020</v>
      </c>
      <c r="F96" s="5">
        <v>2673473013805</v>
      </c>
      <c r="G96" s="5">
        <v>2612557797237</v>
      </c>
      <c r="I96" s="5">
        <v>2673473013805</v>
      </c>
      <c r="J96" s="5">
        <v>2171426669492</v>
      </c>
      <c r="K96" s="5">
        <v>1642365967031</v>
      </c>
      <c r="L96" s="5">
        <v>300545776204</v>
      </c>
      <c r="M96" s="5">
        <v>59239705322</v>
      </c>
    </row>
    <row r="97" spans="3:13" ht="15.5" x14ac:dyDescent="0.35">
      <c r="C97" t="s">
        <v>109</v>
      </c>
      <c r="D97" s="5">
        <v>6616224661283</v>
      </c>
      <c r="E97" s="5">
        <v>6554482086832</v>
      </c>
      <c r="F97" s="5">
        <v>6318716272021</v>
      </c>
      <c r="G97" s="5">
        <v>5989454315512</v>
      </c>
      <c r="I97" s="5">
        <v>6318716272021</v>
      </c>
      <c r="J97" s="5">
        <v>5134424189618</v>
      </c>
      <c r="K97" s="5">
        <v>3043091278928</v>
      </c>
      <c r="L97" s="5">
        <v>1374061918978</v>
      </c>
      <c r="M97" s="5">
        <v>632719439834</v>
      </c>
    </row>
    <row r="98" spans="3:13" ht="15.5" x14ac:dyDescent="0.35">
      <c r="C98" t="s">
        <v>110</v>
      </c>
    </row>
    <row r="99" spans="3:13" ht="15.5" x14ac:dyDescent="0.35">
      <c r="C99" t="s">
        <v>111</v>
      </c>
    </row>
    <row r="100" spans="3:13" ht="15.5" x14ac:dyDescent="0.35">
      <c r="C100" t="s">
        <v>112</v>
      </c>
      <c r="D100" s="5">
        <v>1364384850683</v>
      </c>
      <c r="E100" s="5">
        <v>1147371367396</v>
      </c>
      <c r="F100" s="5">
        <v>1098835355394</v>
      </c>
      <c r="G100" s="5">
        <v>777043645226</v>
      </c>
      <c r="I100" s="5">
        <v>1098835355394</v>
      </c>
      <c r="J100" s="5">
        <v>618652618026</v>
      </c>
      <c r="K100" s="5">
        <v>365573521302</v>
      </c>
      <c r="L100" s="5">
        <v>178260535404</v>
      </c>
      <c r="M100" s="5">
        <v>193684883421</v>
      </c>
    </row>
    <row r="101" spans="3:13" ht="15.5" x14ac:dyDescent="0.35">
      <c r="C101" t="s">
        <v>113</v>
      </c>
    </row>
    <row r="102" spans="3:13" ht="15.5" x14ac:dyDescent="0.35">
      <c r="C102" t="s">
        <v>206</v>
      </c>
    </row>
    <row r="103" spans="3:13" ht="15.5" x14ac:dyDescent="0.35">
      <c r="C103" t="s">
        <v>116</v>
      </c>
      <c r="D103" s="5">
        <v>71336804885</v>
      </c>
      <c r="E103" s="5">
        <v>84648156010</v>
      </c>
      <c r="F103" s="5">
        <v>83287756448</v>
      </c>
      <c r="G103" s="5">
        <v>25730230991</v>
      </c>
      <c r="I103" s="5">
        <v>83287756448</v>
      </c>
      <c r="J103" s="5">
        <v>15744670798</v>
      </c>
      <c r="K103" s="5">
        <v>42364393975</v>
      </c>
      <c r="L103" s="5">
        <v>10886742873</v>
      </c>
      <c r="M103" s="5">
        <v>6080117</v>
      </c>
    </row>
    <row r="104" spans="3:13" ht="15.5" x14ac:dyDescent="0.35">
      <c r="C104" t="s">
        <v>465</v>
      </c>
      <c r="D104" s="5">
        <v>350000000000</v>
      </c>
      <c r="E104" s="5">
        <v>350000000000</v>
      </c>
      <c r="F104" s="5">
        <v>350000000000</v>
      </c>
      <c r="G104" s="5">
        <v>500000000000</v>
      </c>
      <c r="I104" s="5">
        <v>350000000000</v>
      </c>
    </row>
    <row r="105" spans="3:13" ht="15.5" x14ac:dyDescent="0.35">
      <c r="C105" t="s">
        <v>466</v>
      </c>
      <c r="D105" s="5">
        <v>23059106451</v>
      </c>
      <c r="E105" s="5">
        <v>23059106451</v>
      </c>
      <c r="F105" s="5">
        <v>23059106451</v>
      </c>
      <c r="G105" s="5">
        <v>23059106451</v>
      </c>
      <c r="I105" s="5">
        <v>23059106451</v>
      </c>
      <c r="J105" s="5">
        <v>25734106450</v>
      </c>
      <c r="K105" s="5">
        <v>38545169860</v>
      </c>
      <c r="L105" s="5">
        <v>20118262971</v>
      </c>
      <c r="M105" s="5">
        <v>22118262971</v>
      </c>
    </row>
    <row r="106" spans="3:13" ht="15.5" x14ac:dyDescent="0.35">
      <c r="C106" t="s">
        <v>433</v>
      </c>
    </row>
    <row r="107" spans="3:13" ht="15.5" x14ac:dyDescent="0.35">
      <c r="C107" t="s">
        <v>209</v>
      </c>
      <c r="D107" s="5">
        <v>1590991038098</v>
      </c>
      <c r="E107" s="5">
        <v>1555958016956</v>
      </c>
      <c r="F107" s="5">
        <v>1659885960438</v>
      </c>
      <c r="G107" s="5">
        <v>1656279687929</v>
      </c>
      <c r="I107" s="5">
        <v>1659885960438</v>
      </c>
      <c r="J107" s="5">
        <v>1523134836741</v>
      </c>
      <c r="K107" s="5">
        <v>1081727652319</v>
      </c>
      <c r="L107" s="5">
        <v>42349882184</v>
      </c>
    </row>
    <row r="108" spans="3:13" ht="15.5" x14ac:dyDescent="0.35">
      <c r="C108" t="s">
        <v>123</v>
      </c>
      <c r="D108" s="5">
        <v>1951961695347</v>
      </c>
      <c r="E108" s="5">
        <v>1916803612246</v>
      </c>
      <c r="F108" s="5">
        <v>2020568454646</v>
      </c>
      <c r="G108" s="5">
        <v>2160382059297</v>
      </c>
      <c r="I108" s="5">
        <v>2009885960438</v>
      </c>
      <c r="J108" s="5">
        <v>1528009062247</v>
      </c>
      <c r="K108" s="5">
        <v>1084949764732</v>
      </c>
      <c r="L108" s="5">
        <v>43326353068</v>
      </c>
      <c r="M108" s="5">
        <v>134937444</v>
      </c>
    </row>
    <row r="109" spans="3:13" ht="15.5" x14ac:dyDescent="0.35">
      <c r="C109" t="s">
        <v>124</v>
      </c>
      <c r="D109" s="5">
        <v>1951961695347</v>
      </c>
      <c r="E109" s="5">
        <v>1916803612246</v>
      </c>
      <c r="F109" s="5">
        <v>2020568454646</v>
      </c>
      <c r="G109" s="5">
        <v>2160382059297</v>
      </c>
      <c r="I109" s="5">
        <v>2009885960438</v>
      </c>
      <c r="J109" s="5">
        <v>1528009062247</v>
      </c>
      <c r="K109" s="5">
        <v>1084949764732</v>
      </c>
      <c r="L109" s="5">
        <v>43326353068</v>
      </c>
      <c r="M109" s="5">
        <v>134937444</v>
      </c>
    </row>
    <row r="110" spans="3:13" ht="15.5" x14ac:dyDescent="0.35">
      <c r="C110" t="s">
        <v>467</v>
      </c>
    </row>
    <row r="111" spans="3:13" ht="15.5" x14ac:dyDescent="0.35">
      <c r="C111" t="s">
        <v>468</v>
      </c>
    </row>
    <row r="112" spans="3:13" ht="15.5" x14ac:dyDescent="0.35">
      <c r="C112" t="s">
        <v>469</v>
      </c>
      <c r="D112" s="5">
        <v>1590991038098</v>
      </c>
      <c r="E112" s="5">
        <v>1555958016956</v>
      </c>
      <c r="F112" s="5">
        <v>1659885960438</v>
      </c>
      <c r="G112" s="5">
        <v>1656279687929</v>
      </c>
      <c r="I112" s="5">
        <v>1659885960438</v>
      </c>
      <c r="J112" s="5">
        <v>1523134836741</v>
      </c>
      <c r="K112" s="5">
        <v>1081727652319</v>
      </c>
      <c r="L112" s="5">
        <v>42349882184</v>
      </c>
    </row>
    <row r="113" spans="2:13" ht="15.5" x14ac:dyDescent="0.35">
      <c r="C113" t="s">
        <v>328</v>
      </c>
    </row>
    <row r="114" spans="2:13" ht="15.5" x14ac:dyDescent="0.35">
      <c r="C114" t="s">
        <v>470</v>
      </c>
      <c r="D114" s="5">
        <v>350000000000</v>
      </c>
      <c r="E114" s="5">
        <v>350000000000</v>
      </c>
      <c r="F114" s="5">
        <v>350000000000</v>
      </c>
      <c r="G114" s="5">
        <v>500000000000</v>
      </c>
      <c r="I114" s="5">
        <v>350000000000</v>
      </c>
      <c r="J114" s="5">
        <v>4874225506</v>
      </c>
      <c r="K114" s="5">
        <v>3222112413</v>
      </c>
      <c r="L114" s="5">
        <v>976470884</v>
      </c>
      <c r="M114" s="5">
        <v>134937444</v>
      </c>
    </row>
    <row r="115" spans="2:13" ht="15.5" x14ac:dyDescent="0.35">
      <c r="C115" t="s">
        <v>127</v>
      </c>
      <c r="D115" s="5">
        <v>3316346546030</v>
      </c>
      <c r="E115" s="5">
        <v>3064174979642</v>
      </c>
      <c r="F115" s="5">
        <v>3119403810040</v>
      </c>
      <c r="G115" s="5">
        <v>2937425704523</v>
      </c>
      <c r="I115" s="5">
        <v>3108721315832</v>
      </c>
      <c r="J115" s="5">
        <v>2146661680273</v>
      </c>
      <c r="K115" s="5">
        <v>1450523286034</v>
      </c>
      <c r="L115" s="5">
        <v>221586888472</v>
      </c>
      <c r="M115" s="5">
        <v>193819820865</v>
      </c>
    </row>
    <row r="116" spans="2:13" ht="15.5" x14ac:dyDescent="0.35">
      <c r="C116" t="s">
        <v>128</v>
      </c>
    </row>
    <row r="117" spans="2:13" ht="15.5" x14ac:dyDescent="0.35">
      <c r="C117" t="s">
        <v>129</v>
      </c>
      <c r="D117" s="5">
        <v>199700000000</v>
      </c>
      <c r="E117" s="5">
        <v>199700000000</v>
      </c>
      <c r="F117" s="5">
        <v>199700000000</v>
      </c>
      <c r="G117" s="5">
        <v>199700000000</v>
      </c>
      <c r="I117" s="5">
        <v>199700000000</v>
      </c>
      <c r="J117" s="5">
        <v>199700000000</v>
      </c>
      <c r="K117" s="5">
        <v>1200000000</v>
      </c>
      <c r="L117" s="5">
        <v>510000000</v>
      </c>
      <c r="M117" s="5">
        <v>510000000</v>
      </c>
    </row>
    <row r="118" spans="2:13" ht="15.5" x14ac:dyDescent="0.35">
      <c r="C118" t="s">
        <v>130</v>
      </c>
      <c r="D118" s="5">
        <v>352225638877</v>
      </c>
      <c r="E118" s="5">
        <v>352225638877</v>
      </c>
      <c r="F118" s="5">
        <v>352225638877</v>
      </c>
      <c r="G118" s="5">
        <v>352225638877</v>
      </c>
      <c r="I118" s="5">
        <v>352225638877</v>
      </c>
      <c r="J118" s="5">
        <v>352225638877</v>
      </c>
      <c r="K118" s="5">
        <v>121696393237</v>
      </c>
      <c r="L118" s="5">
        <v>121696393237</v>
      </c>
      <c r="M118" s="5">
        <v>121696393237</v>
      </c>
    </row>
    <row r="119" spans="2:13" ht="15.5" x14ac:dyDescent="0.35">
      <c r="C119" t="s">
        <v>131</v>
      </c>
      <c r="D119" s="5">
        <v>1150142452031</v>
      </c>
      <c r="E119" s="5">
        <v>1148513435954</v>
      </c>
      <c r="F119" s="5">
        <v>1064559918009</v>
      </c>
      <c r="G119" s="5">
        <v>985230363093</v>
      </c>
      <c r="I119" s="5">
        <v>1064559918009</v>
      </c>
      <c r="J119" s="5">
        <v>1050452532584</v>
      </c>
      <c r="K119" s="5">
        <v>763522644107</v>
      </c>
      <c r="L119" s="5">
        <v>540264795937</v>
      </c>
      <c r="M119" s="5">
        <v>160349253965</v>
      </c>
    </row>
    <row r="120" spans="2:13" ht="15.5" x14ac:dyDescent="0.35">
      <c r="C120" t="s">
        <v>132</v>
      </c>
      <c r="D120" s="5">
        <v>39940000000</v>
      </c>
      <c r="E120" s="5">
        <v>39940000000</v>
      </c>
      <c r="F120" s="5">
        <v>39940000000</v>
      </c>
      <c r="G120" s="5">
        <v>39940000000</v>
      </c>
      <c r="I120" s="5">
        <v>39940000000</v>
      </c>
      <c r="J120" s="5">
        <v>33940000000</v>
      </c>
      <c r="K120" s="5">
        <v>1000000000</v>
      </c>
    </row>
    <row r="121" spans="2:13" ht="15.5" x14ac:dyDescent="0.35">
      <c r="C121" t="s">
        <v>133</v>
      </c>
      <c r="D121" s="5">
        <v>1110202452031</v>
      </c>
      <c r="E121" s="5">
        <v>1108573435954</v>
      </c>
      <c r="F121" s="5">
        <v>1024619918009</v>
      </c>
      <c r="G121" s="5">
        <v>945290363093</v>
      </c>
      <c r="I121" s="5">
        <v>1024619918009</v>
      </c>
      <c r="J121" s="5">
        <v>1016512532584</v>
      </c>
      <c r="K121" s="5">
        <v>762522644107</v>
      </c>
      <c r="L121" s="5">
        <v>540264795937</v>
      </c>
      <c r="M121" s="5">
        <v>160349253965</v>
      </c>
    </row>
    <row r="122" spans="2:13" ht="15.5" x14ac:dyDescent="0.35">
      <c r="C122" t="s">
        <v>134</v>
      </c>
      <c r="D122" s="5">
        <v>1150142452031</v>
      </c>
      <c r="E122" s="5">
        <v>1148513435954</v>
      </c>
      <c r="F122" s="5">
        <v>1064559918009</v>
      </c>
      <c r="G122" s="5">
        <v>985230363093</v>
      </c>
      <c r="I122" s="5">
        <v>1064559918009</v>
      </c>
      <c r="J122" s="5">
        <v>1050452532584</v>
      </c>
      <c r="K122" s="5">
        <v>763522644107</v>
      </c>
      <c r="L122" s="5">
        <v>540264795937</v>
      </c>
      <c r="M122" s="5">
        <v>160349253965</v>
      </c>
    </row>
    <row r="123" spans="2:13" ht="15.5" x14ac:dyDescent="0.35">
      <c r="C123" t="s">
        <v>212</v>
      </c>
      <c r="D123" s="5">
        <v>558487343185</v>
      </c>
      <c r="E123" s="5">
        <v>581863106058</v>
      </c>
      <c r="F123" s="5">
        <v>584504430073</v>
      </c>
      <c r="G123" s="5">
        <v>585244074128</v>
      </c>
      <c r="I123" s="5">
        <v>584504430073</v>
      </c>
      <c r="J123" s="5">
        <v>492521190865</v>
      </c>
      <c r="K123" s="5">
        <v>300648355501</v>
      </c>
      <c r="L123" s="5">
        <v>127223119190</v>
      </c>
      <c r="M123" s="5">
        <v>637112735</v>
      </c>
    </row>
    <row r="124" spans="2:13" ht="15.5" x14ac:dyDescent="0.35">
      <c r="C124" t="s">
        <v>10</v>
      </c>
      <c r="D124" s="5">
        <v>2237309103979</v>
      </c>
      <c r="E124" s="5">
        <v>2259114448537</v>
      </c>
      <c r="F124" s="5">
        <v>2177743656845</v>
      </c>
      <c r="G124" s="5">
        <v>2102026225137</v>
      </c>
      <c r="I124" s="5">
        <v>2177743656845</v>
      </c>
      <c r="J124" s="5">
        <v>2074069546566</v>
      </c>
      <c r="K124" s="5">
        <v>1187845523902</v>
      </c>
      <c r="L124" s="5">
        <v>789805130630</v>
      </c>
      <c r="M124" s="5">
        <v>283495161173</v>
      </c>
    </row>
    <row r="125" spans="2:13" ht="15.5" x14ac:dyDescent="0.35">
      <c r="C125" t="s">
        <v>135</v>
      </c>
      <c r="D125" s="5">
        <v>5553655650009</v>
      </c>
      <c r="E125" s="5">
        <v>5323289428179</v>
      </c>
      <c r="F125" s="5">
        <v>5297147466885</v>
      </c>
      <c r="G125" s="5">
        <v>5039451929660</v>
      </c>
      <c r="I125" s="5">
        <v>5286464972677</v>
      </c>
      <c r="J125" s="5">
        <v>4220731226839</v>
      </c>
      <c r="K125" s="5">
        <v>2638368809936</v>
      </c>
      <c r="L125" s="5">
        <v>1011392019102</v>
      </c>
      <c r="M125" s="5">
        <v>477314982038</v>
      </c>
    </row>
    <row r="126" spans="2:13" ht="15.5" x14ac:dyDescent="0.35">
      <c r="C126" t="s">
        <v>136</v>
      </c>
      <c r="D126" s="5">
        <v>1997000000</v>
      </c>
      <c r="E126" s="5">
        <v>1997000000</v>
      </c>
      <c r="F126" s="5">
        <v>1997000000</v>
      </c>
      <c r="G126" s="5">
        <v>1997000000</v>
      </c>
      <c r="I126" s="5">
        <v>1997000000</v>
      </c>
      <c r="J126" s="5">
        <v>1997000000</v>
      </c>
      <c r="K126" s="5">
        <v>1200</v>
      </c>
      <c r="L126" s="5">
        <v>510</v>
      </c>
      <c r="M126" s="5">
        <v>510</v>
      </c>
    </row>
    <row r="128" spans="2:13" ht="15.5" x14ac:dyDescent="0.35">
      <c r="B128" t="s">
        <v>137</v>
      </c>
      <c r="C128" t="s">
        <v>138</v>
      </c>
      <c r="D128" s="5">
        <v>-294102906260</v>
      </c>
      <c r="E128" s="5">
        <v>-74925977158</v>
      </c>
      <c r="F128" s="5">
        <v>155784626801</v>
      </c>
      <c r="G128" s="5">
        <v>-420868031105</v>
      </c>
      <c r="I128" s="5">
        <v>162678644684</v>
      </c>
      <c r="J128" s="5">
        <v>13406207097</v>
      </c>
      <c r="K128" s="5">
        <v>336681513547</v>
      </c>
      <c r="L128" s="5">
        <v>395509979490</v>
      </c>
      <c r="M128" s="5">
        <v>-12117086686</v>
      </c>
    </row>
    <row r="129" spans="3:13" ht="15.5" x14ac:dyDescent="0.35">
      <c r="C129" t="s">
        <v>291</v>
      </c>
      <c r="D129" s="5">
        <v>3346745160859</v>
      </c>
      <c r="E129" s="5">
        <v>3108477646301</v>
      </c>
      <c r="F129" s="5">
        <v>3712576448260</v>
      </c>
      <c r="G129" s="5">
        <v>3511317610511</v>
      </c>
      <c r="I129" s="5">
        <v>13591549647387</v>
      </c>
      <c r="J129" s="5">
        <v>9274771352982</v>
      </c>
      <c r="K129" s="5">
        <v>7541505319449</v>
      </c>
      <c r="L129" s="5">
        <v>6230336025277</v>
      </c>
      <c r="M129" s="5">
        <v>2852015210085</v>
      </c>
    </row>
    <row r="130" spans="3:13" ht="15.5" x14ac:dyDescent="0.35">
      <c r="C130" t="s">
        <v>216</v>
      </c>
      <c r="D130" s="5">
        <v>5003981280</v>
      </c>
      <c r="F130" s="5">
        <v>-3831187222</v>
      </c>
      <c r="G130" s="5">
        <v>1587314702</v>
      </c>
    </row>
    <row r="131" spans="3:13" ht="15.5" x14ac:dyDescent="0.35">
      <c r="C131" t="s">
        <v>434</v>
      </c>
    </row>
    <row r="132" spans="3:13" ht="15.5" x14ac:dyDescent="0.35">
      <c r="C132" t="s">
        <v>292</v>
      </c>
      <c r="D132" s="5">
        <v>-3518658977085</v>
      </c>
      <c r="E132" s="5">
        <v>-3077515537397</v>
      </c>
      <c r="F132" s="5">
        <v>-3647104278552</v>
      </c>
      <c r="G132" s="5">
        <v>-3716983209517</v>
      </c>
      <c r="I132" s="5">
        <v>-13013461604437</v>
      </c>
      <c r="J132" s="5">
        <v>-8823817763743</v>
      </c>
      <c r="K132" s="5">
        <v>-6979693067134</v>
      </c>
      <c r="L132" s="5">
        <v>-5687154595960</v>
      </c>
      <c r="M132" s="5">
        <v>-2790062480671</v>
      </c>
    </row>
    <row r="133" spans="3:13" ht="15.5" x14ac:dyDescent="0.35">
      <c r="C133" t="s">
        <v>435</v>
      </c>
      <c r="D133" s="5">
        <v>-111317622205</v>
      </c>
      <c r="G133" s="5">
        <v>85383418762</v>
      </c>
    </row>
    <row r="134" spans="3:13" ht="15.5" x14ac:dyDescent="0.35">
      <c r="C134" t="s">
        <v>436</v>
      </c>
      <c r="D134" s="5">
        <v>-56975983390</v>
      </c>
      <c r="E134" s="5">
        <v>-14424025970</v>
      </c>
      <c r="F134" s="5">
        <v>64303980785</v>
      </c>
      <c r="G134" s="5">
        <v>-86579727478</v>
      </c>
      <c r="I134" s="5">
        <v>-108295145929</v>
      </c>
      <c r="J134" s="5">
        <v>-135075239638</v>
      </c>
      <c r="K134" s="5">
        <v>-124833169272</v>
      </c>
      <c r="L134" s="5">
        <v>-42523277120</v>
      </c>
      <c r="M134" s="5">
        <v>-20052755827</v>
      </c>
    </row>
    <row r="135" spans="3:13" ht="15.5" x14ac:dyDescent="0.35">
      <c r="C135" t="s">
        <v>213</v>
      </c>
      <c r="D135" s="5">
        <v>431566406</v>
      </c>
      <c r="E135" s="5">
        <v>-50795092217</v>
      </c>
      <c r="F135" s="5">
        <v>70038822528</v>
      </c>
      <c r="G135" s="5">
        <v>-66539976760</v>
      </c>
      <c r="I135" s="5">
        <v>-117861632014</v>
      </c>
      <c r="J135" s="5">
        <v>-178116960459</v>
      </c>
      <c r="K135" s="5">
        <v>-72376778287</v>
      </c>
      <c r="L135" s="5">
        <v>-92173368040</v>
      </c>
      <c r="M135" s="5">
        <v>-41315619075</v>
      </c>
    </row>
    <row r="136" spans="3:13" ht="15.5" x14ac:dyDescent="0.35">
      <c r="C136" t="s">
        <v>144</v>
      </c>
      <c r="D136" s="5">
        <v>40668967875</v>
      </c>
      <c r="E136" s="5">
        <v>-40668967875</v>
      </c>
      <c r="F136" s="5">
        <v>-40199158998</v>
      </c>
      <c r="G136" s="5">
        <v>-149053461325</v>
      </c>
      <c r="I136" s="5">
        <v>-189252620323</v>
      </c>
      <c r="J136" s="5">
        <v>-124355182045</v>
      </c>
    </row>
    <row r="137" spans="3:13" ht="15.5" x14ac:dyDescent="0.35">
      <c r="C137" t="s">
        <v>437</v>
      </c>
      <c r="K137" s="5">
        <v>-27920791209</v>
      </c>
      <c r="L137" s="5">
        <v>-12974804667</v>
      </c>
      <c r="M137" s="5">
        <v>-12701441198</v>
      </c>
    </row>
    <row r="138" spans="3:13" ht="15.5" x14ac:dyDescent="0.35">
      <c r="C138" t="s">
        <v>166</v>
      </c>
    </row>
    <row r="139" spans="3:13" ht="15.5" x14ac:dyDescent="0.35">
      <c r="C139" t="s">
        <v>145</v>
      </c>
      <c r="D139" s="5">
        <v>285966206529</v>
      </c>
      <c r="E139" s="5">
        <v>-52153349643</v>
      </c>
      <c r="F139" s="5">
        <v>-5685541783</v>
      </c>
      <c r="G139" s="5">
        <v>533687774648</v>
      </c>
      <c r="I139" s="5">
        <v>640649004384</v>
      </c>
      <c r="J139" s="5">
        <v>957253916377</v>
      </c>
      <c r="K139" s="5">
        <v>1113229443310</v>
      </c>
      <c r="L139" s="5">
        <v>18482713224</v>
      </c>
      <c r="M139" s="5">
        <v>-10997992927</v>
      </c>
    </row>
    <row r="140" spans="3:13" ht="15.5" x14ac:dyDescent="0.35">
      <c r="C140" t="s">
        <v>146</v>
      </c>
      <c r="D140" s="5">
        <v>-203023397232</v>
      </c>
      <c r="E140" s="5">
        <v>-13426387762</v>
      </c>
      <c r="F140" s="5">
        <v>-138762071502</v>
      </c>
      <c r="G140" s="5">
        <v>-186547363379</v>
      </c>
      <c r="I140" s="5">
        <v>-738743578585</v>
      </c>
      <c r="J140" s="5">
        <v>-653549250129</v>
      </c>
      <c r="K140" s="5">
        <v>-1329973063272</v>
      </c>
      <c r="L140" s="5">
        <v>-238430511719</v>
      </c>
      <c r="M140" s="5">
        <v>-1730063855</v>
      </c>
    </row>
    <row r="141" spans="3:13" ht="15.5" x14ac:dyDescent="0.35">
      <c r="C141" t="s">
        <v>147</v>
      </c>
      <c r="D141" s="5">
        <v>-204165868241</v>
      </c>
      <c r="E141" s="5">
        <v>-12283916753</v>
      </c>
      <c r="F141" s="5">
        <v>-357755927742</v>
      </c>
      <c r="G141" s="5">
        <v>-17364472764</v>
      </c>
      <c r="I141" s="5">
        <v>-520422157451</v>
      </c>
      <c r="J141" s="5">
        <v>-59534315642</v>
      </c>
      <c r="K141" s="5">
        <v>-1178702341344</v>
      </c>
      <c r="L141" s="5">
        <v>-64966664583</v>
      </c>
      <c r="M141" s="5">
        <v>-8131763855</v>
      </c>
    </row>
    <row r="142" spans="3:13" ht="15.5" x14ac:dyDescent="0.35">
      <c r="C142" t="s">
        <v>471</v>
      </c>
      <c r="D142" s="5">
        <v>1143971009</v>
      </c>
      <c r="E142" s="5">
        <v>-1143971009</v>
      </c>
      <c r="F142" s="5">
        <v>218520856240</v>
      </c>
      <c r="G142" s="5">
        <v>-169182890615</v>
      </c>
      <c r="I142" s="5">
        <v>-219554421134</v>
      </c>
      <c r="J142" s="5">
        <v>-611089827912</v>
      </c>
      <c r="K142" s="5">
        <v>-122851206663</v>
      </c>
      <c r="L142" s="5">
        <v>-173511380470</v>
      </c>
    </row>
    <row r="143" spans="3:13" ht="15.5" x14ac:dyDescent="0.35">
      <c r="C143" t="s">
        <v>472</v>
      </c>
      <c r="K143" s="5">
        <v>-29251875000</v>
      </c>
      <c r="M143" s="5">
        <v>-1225000000</v>
      </c>
    </row>
    <row r="144" spans="3:13" ht="15.5" x14ac:dyDescent="0.35">
      <c r="C144" t="s">
        <v>218</v>
      </c>
    </row>
    <row r="145" spans="3:13" ht="15.5" x14ac:dyDescent="0.35">
      <c r="C145" t="s">
        <v>220</v>
      </c>
    </row>
    <row r="146" spans="3:13" ht="15.5" x14ac:dyDescent="0.35">
      <c r="C146" t="s">
        <v>222</v>
      </c>
      <c r="D146" s="5">
        <v>-1500000</v>
      </c>
      <c r="E146" s="5">
        <v>1500000</v>
      </c>
      <c r="F146" s="5">
        <v>473000000</v>
      </c>
      <c r="I146" s="5">
        <v>1233000000</v>
      </c>
      <c r="J146" s="5">
        <v>17074893425</v>
      </c>
      <c r="L146" s="5">
        <v>47533334</v>
      </c>
      <c r="M146" s="5">
        <v>7626700000</v>
      </c>
    </row>
    <row r="147" spans="3:13" ht="15.5" x14ac:dyDescent="0.35">
      <c r="C147" t="s">
        <v>473</v>
      </c>
      <c r="K147" s="5">
        <v>832359735</v>
      </c>
    </row>
    <row r="148" spans="3:13" ht="15.5" x14ac:dyDescent="0.35">
      <c r="C148" t="s">
        <v>227</v>
      </c>
    </row>
    <row r="149" spans="3:13" ht="15.5" x14ac:dyDescent="0.35">
      <c r="C149" t="s">
        <v>438</v>
      </c>
    </row>
    <row r="150" spans="3:13" ht="15.5" x14ac:dyDescent="0.35">
      <c r="C150" t="s">
        <v>152</v>
      </c>
      <c r="D150" s="5">
        <v>285966206529</v>
      </c>
      <c r="E150" s="5">
        <v>-52153349643</v>
      </c>
      <c r="F150" s="5">
        <v>-5685541783</v>
      </c>
      <c r="G150" s="5">
        <v>533687774648</v>
      </c>
      <c r="I150" s="5">
        <v>640649004384</v>
      </c>
      <c r="J150" s="5">
        <v>957253916377</v>
      </c>
      <c r="K150" s="5">
        <v>1113229443310</v>
      </c>
      <c r="L150" s="5">
        <v>18482713224</v>
      </c>
      <c r="M150" s="5">
        <v>-10997992927</v>
      </c>
    </row>
    <row r="151" spans="3:13" ht="15.5" x14ac:dyDescent="0.35">
      <c r="C151" t="s">
        <v>439</v>
      </c>
    </row>
    <row r="152" spans="3:13" ht="15.5" x14ac:dyDescent="0.35">
      <c r="C152" t="s">
        <v>313</v>
      </c>
    </row>
    <row r="153" spans="3:13" ht="15.5" x14ac:dyDescent="0.35">
      <c r="C153" t="s">
        <v>158</v>
      </c>
    </row>
    <row r="154" spans="3:13" ht="15.5" x14ac:dyDescent="0.35">
      <c r="C154" t="s">
        <v>440</v>
      </c>
    </row>
    <row r="155" spans="3:13" ht="15.5" x14ac:dyDescent="0.35">
      <c r="C155" t="s">
        <v>441</v>
      </c>
      <c r="D155" s="5">
        <v>11402480366</v>
      </c>
      <c r="E155" s="5">
        <v>-11402480366</v>
      </c>
      <c r="F155" s="5">
        <v>-1336753155</v>
      </c>
      <c r="G155" s="5">
        <v>-112661782</v>
      </c>
      <c r="I155" s="5">
        <v>-1449414937</v>
      </c>
      <c r="K155" s="5">
        <v>-20511275547</v>
      </c>
      <c r="L155" s="5">
        <v>-8913806798</v>
      </c>
      <c r="M155" s="5">
        <v>-128796387717</v>
      </c>
    </row>
    <row r="156" spans="3:13" ht="15.5" x14ac:dyDescent="0.35">
      <c r="C156" t="s">
        <v>442</v>
      </c>
      <c r="D156" s="5">
        <v>81369510515</v>
      </c>
      <c r="G156" s="5">
        <v>-7392525408</v>
      </c>
      <c r="K156" s="5">
        <v>50640349614</v>
      </c>
      <c r="L156" s="5">
        <v>16851696810</v>
      </c>
      <c r="M156" s="5">
        <v>77457713163</v>
      </c>
    </row>
    <row r="157" spans="3:13" ht="15.5" x14ac:dyDescent="0.35">
      <c r="C157" t="s">
        <v>474</v>
      </c>
      <c r="K157" s="5">
        <v>18426906889</v>
      </c>
      <c r="M157" s="5">
        <v>22118262971</v>
      </c>
    </row>
    <row r="158" spans="3:13" ht="15.5" x14ac:dyDescent="0.35">
      <c r="C158" t="s">
        <v>475</v>
      </c>
      <c r="D158" s="5">
        <v>1375623096</v>
      </c>
      <c r="F158" s="5">
        <v>60268035175</v>
      </c>
      <c r="G158" s="5">
        <v>-60827688815</v>
      </c>
    </row>
    <row r="159" spans="3:13" ht="15.5" x14ac:dyDescent="0.35">
      <c r="C159" t="s">
        <v>476</v>
      </c>
      <c r="F159" s="5">
        <v>1</v>
      </c>
      <c r="I159" s="5">
        <v>-2674999999</v>
      </c>
      <c r="J159" s="5">
        <v>-12811063410</v>
      </c>
      <c r="L159" s="5">
        <v>-2000000000</v>
      </c>
    </row>
    <row r="160" spans="3:13" ht="15.5" x14ac:dyDescent="0.35">
      <c r="C160" t="s">
        <v>444</v>
      </c>
    </row>
    <row r="161" spans="3:13" ht="15.5" x14ac:dyDescent="0.35">
      <c r="C161" t="s">
        <v>284</v>
      </c>
    </row>
    <row r="162" spans="3:13" ht="15.5" x14ac:dyDescent="0.35">
      <c r="C162" t="s">
        <v>446</v>
      </c>
    </row>
    <row r="163" spans="3:13" ht="15.5" x14ac:dyDescent="0.35">
      <c r="C163" t="s">
        <v>447</v>
      </c>
    </row>
    <row r="164" spans="3:13" ht="15.5" x14ac:dyDescent="0.35">
      <c r="C164" t="s">
        <v>286</v>
      </c>
      <c r="D164" s="5">
        <v>-420637405534</v>
      </c>
      <c r="E164" s="5">
        <v>624600000000</v>
      </c>
      <c r="F164" s="5">
        <v>-227940274322</v>
      </c>
      <c r="G164" s="5">
        <v>-191672092892</v>
      </c>
      <c r="I164" s="5">
        <v>406939451509</v>
      </c>
      <c r="J164" s="5">
        <v>833458780030</v>
      </c>
      <c r="K164" s="5">
        <v>1257862132061</v>
      </c>
      <c r="L164" s="5">
        <v>60046426846</v>
      </c>
      <c r="M164" s="5">
        <v>38000000000</v>
      </c>
    </row>
    <row r="165" spans="3:13" ht="15.5" x14ac:dyDescent="0.35">
      <c r="C165" t="s">
        <v>230</v>
      </c>
    </row>
    <row r="166" spans="3:13" ht="15.5" x14ac:dyDescent="0.35">
      <c r="C166" t="s">
        <v>448</v>
      </c>
      <c r="D166" s="5">
        <v>-420637405534</v>
      </c>
      <c r="E166" s="5">
        <v>624600000000</v>
      </c>
      <c r="F166" s="5">
        <v>-227940274322</v>
      </c>
      <c r="G166" s="5">
        <v>-191672092892</v>
      </c>
      <c r="I166" s="5">
        <v>406939451509</v>
      </c>
      <c r="J166" s="5">
        <v>833458780030</v>
      </c>
      <c r="K166" s="5">
        <v>1257862132061</v>
      </c>
      <c r="L166" s="5">
        <v>60046426846</v>
      </c>
      <c r="M166" s="5">
        <v>38000000000</v>
      </c>
    </row>
    <row r="167" spans="3:13" ht="15.5" x14ac:dyDescent="0.35">
      <c r="C167" t="s">
        <v>285</v>
      </c>
      <c r="D167" s="5">
        <v>612455998086</v>
      </c>
      <c r="E167" s="5">
        <v>-665350869277</v>
      </c>
      <c r="F167" s="5">
        <v>417308450518</v>
      </c>
      <c r="G167" s="5">
        <v>293692743545</v>
      </c>
      <c r="I167" s="5">
        <v>-8181032189</v>
      </c>
      <c r="J167" s="5">
        <v>-124764589443</v>
      </c>
      <c r="K167" s="5">
        <v>-103878669707</v>
      </c>
      <c r="L167" s="5">
        <v>-47501603634</v>
      </c>
      <c r="M167" s="5">
        <v>-19777581344</v>
      </c>
    </row>
    <row r="168" spans="3:13" ht="15.5" x14ac:dyDescent="0.35">
      <c r="C168" t="s">
        <v>449</v>
      </c>
    </row>
    <row r="169" spans="3:13" ht="15.5" x14ac:dyDescent="0.35">
      <c r="C169" t="s">
        <v>450</v>
      </c>
      <c r="D169" s="5">
        <v>612455998086</v>
      </c>
      <c r="E169" s="5">
        <v>-665350869277</v>
      </c>
      <c r="F169" s="5">
        <v>417308450518</v>
      </c>
      <c r="G169" s="5">
        <v>293692743545</v>
      </c>
      <c r="I169" s="5">
        <v>-8181032189</v>
      </c>
      <c r="J169" s="5">
        <v>-124764589443</v>
      </c>
      <c r="K169" s="5">
        <v>-103878669707</v>
      </c>
      <c r="L169" s="5">
        <v>-47501603634</v>
      </c>
      <c r="M169" s="5">
        <v>-19777581344</v>
      </c>
    </row>
    <row r="170" spans="3:13" ht="15.5" x14ac:dyDescent="0.35">
      <c r="C170" t="s">
        <v>339</v>
      </c>
      <c r="F170" s="5">
        <v>-249625000000</v>
      </c>
      <c r="I170" s="5">
        <v>-249625000000</v>
      </c>
      <c r="K170" s="5">
        <v>-90000000000</v>
      </c>
    </row>
    <row r="171" spans="3:13" ht="15.5" x14ac:dyDescent="0.35">
      <c r="C171" t="s">
        <v>451</v>
      </c>
    </row>
    <row r="172" spans="3:13" ht="15.5" x14ac:dyDescent="0.35">
      <c r="C172" t="s">
        <v>452</v>
      </c>
    </row>
    <row r="173" spans="3:13" ht="15.5" x14ac:dyDescent="0.35">
      <c r="C173" t="s">
        <v>477</v>
      </c>
      <c r="F173" s="5">
        <v>-500000000000</v>
      </c>
      <c r="G173" s="5">
        <v>500000000000</v>
      </c>
    </row>
    <row r="174" spans="3:13" ht="15.5" x14ac:dyDescent="0.35">
      <c r="C174" t="s">
        <v>453</v>
      </c>
      <c r="J174" s="5">
        <v>261370789200</v>
      </c>
    </row>
    <row r="175" spans="3:13" ht="15.5" x14ac:dyDescent="0.35">
      <c r="C175" t="s">
        <v>478</v>
      </c>
      <c r="F175" s="5">
        <v>495640000000</v>
      </c>
      <c r="I175" s="5">
        <v>495640000000</v>
      </c>
    </row>
    <row r="176" spans="3:13" ht="15.5" x14ac:dyDescent="0.35">
      <c r="C176" t="s">
        <v>454</v>
      </c>
      <c r="K176" s="5">
        <v>690000000</v>
      </c>
    </row>
    <row r="177" spans="2:13" ht="15.5" x14ac:dyDescent="0.35">
      <c r="C177" t="s">
        <v>167</v>
      </c>
      <c r="D177" s="5">
        <v>-211160096963</v>
      </c>
      <c r="E177" s="5">
        <v>-140505714563</v>
      </c>
      <c r="F177" s="5">
        <v>32373921643</v>
      </c>
      <c r="G177" s="5">
        <v>-73727619836</v>
      </c>
      <c r="I177" s="5">
        <v>85620978610</v>
      </c>
      <c r="J177" s="5">
        <v>322373161594</v>
      </c>
      <c r="K177" s="5">
        <v>124810634436</v>
      </c>
      <c r="L177" s="5">
        <v>179498141585</v>
      </c>
      <c r="M177" s="5">
        <v>-19959958349</v>
      </c>
    </row>
    <row r="178" spans="2:13" ht="15.5" x14ac:dyDescent="0.35">
      <c r="C178" t="s">
        <v>242</v>
      </c>
      <c r="D178" s="5">
        <v>7430856506</v>
      </c>
      <c r="E178" s="5">
        <v>-3122840951</v>
      </c>
      <c r="F178" s="5">
        <v>-2452058287</v>
      </c>
      <c r="G178" s="5">
        <v>-2047205264</v>
      </c>
      <c r="I178" s="5">
        <v>22112154444</v>
      </c>
      <c r="J178" s="5">
        <v>-3333100583</v>
      </c>
      <c r="K178" s="5">
        <v>-26690379995</v>
      </c>
    </row>
    <row r="179" spans="2:13" ht="15.5" x14ac:dyDescent="0.35">
      <c r="C179" t="s">
        <v>168</v>
      </c>
      <c r="D179" s="5">
        <v>-2721122969</v>
      </c>
      <c r="E179" s="5">
        <v>844644861804</v>
      </c>
      <c r="I179" s="5">
        <v>734190605781</v>
      </c>
      <c r="J179" s="5">
        <v>415150544770</v>
      </c>
      <c r="K179" s="5">
        <v>317030290329</v>
      </c>
      <c r="L179" s="5">
        <v>137532148744</v>
      </c>
      <c r="M179" s="5">
        <v>157492107093</v>
      </c>
    </row>
    <row r="180" spans="2:13" ht="15.5" x14ac:dyDescent="0.35">
      <c r="C180" t="s">
        <v>169</v>
      </c>
      <c r="D180" s="5">
        <v>-206450363426</v>
      </c>
      <c r="E180" s="5">
        <v>701016306290</v>
      </c>
      <c r="F180" s="5">
        <v>29921863356</v>
      </c>
      <c r="G180" s="5">
        <v>-75774825100</v>
      </c>
      <c r="I180" s="5">
        <v>841923738835</v>
      </c>
      <c r="J180" s="5">
        <v>734190605781</v>
      </c>
      <c r="K180" s="5">
        <v>415150544770</v>
      </c>
      <c r="L180" s="5">
        <v>317030290329</v>
      </c>
      <c r="M180" s="5">
        <v>137532148744</v>
      </c>
    </row>
    <row r="182" spans="2:13" ht="15.5" x14ac:dyDescent="0.35">
      <c r="B182" t="s">
        <v>170</v>
      </c>
      <c r="C182" t="s">
        <v>12</v>
      </c>
      <c r="D182" s="5">
        <v>2000000000</v>
      </c>
      <c r="E182" s="5">
        <v>2000000000</v>
      </c>
      <c r="F182" s="5">
        <v>2000000000</v>
      </c>
      <c r="G182" s="5">
        <v>2000000000</v>
      </c>
      <c r="I182" s="5">
        <v>2000000000</v>
      </c>
      <c r="J182" s="5">
        <v>2000000000</v>
      </c>
      <c r="K182" s="5">
        <v>0</v>
      </c>
      <c r="L182" s="5">
        <v>0</v>
      </c>
      <c r="M182" s="5">
        <v>0</v>
      </c>
    </row>
    <row r="183" spans="2:13" ht="15.5" x14ac:dyDescent="0.35">
      <c r="C183" t="s">
        <v>171</v>
      </c>
      <c r="D183" s="6">
        <v>26.79</v>
      </c>
      <c r="E183" s="6">
        <v>42.04</v>
      </c>
      <c r="F183" s="6">
        <v>-6.71</v>
      </c>
      <c r="G183" s="6">
        <v>30.21</v>
      </c>
    </row>
    <row r="184" spans="2:13" ht="15.5" x14ac:dyDescent="0.35">
      <c r="C184" t="s">
        <v>172</v>
      </c>
      <c r="D184" s="6">
        <v>57.67</v>
      </c>
      <c r="E184" s="6">
        <v>56.14</v>
      </c>
      <c r="F184" s="6">
        <v>-332.34</v>
      </c>
      <c r="G184" s="6">
        <v>99.97</v>
      </c>
    </row>
    <row r="185" spans="2:13" ht="15.5" x14ac:dyDescent="0.35">
      <c r="C185" t="s">
        <v>60</v>
      </c>
      <c r="D185" s="6">
        <v>0.92</v>
      </c>
      <c r="E185" s="6">
        <v>1.32</v>
      </c>
      <c r="F185" s="6">
        <v>1.25</v>
      </c>
      <c r="G185" s="6">
        <v>1.65</v>
      </c>
    </row>
    <row r="186" spans="2:13" ht="15.5" x14ac:dyDescent="0.35">
      <c r="C186" t="s">
        <v>173</v>
      </c>
      <c r="D186" s="5">
        <v>203490000000</v>
      </c>
      <c r="E186" s="5">
        <v>199770000000</v>
      </c>
      <c r="F186" s="5">
        <v>202350000000</v>
      </c>
      <c r="G186" s="5">
        <v>173360000000</v>
      </c>
    </row>
    <row r="187" spans="2:13" ht="15.5" x14ac:dyDescent="0.35">
      <c r="C187" t="s">
        <v>174</v>
      </c>
      <c r="D187" s="6">
        <v>8.1000000000000013E-3</v>
      </c>
      <c r="E187" s="6">
        <v>1.2800000000000001E-2</v>
      </c>
      <c r="F187" s="6">
        <v>-2.0999999999999999E-3</v>
      </c>
      <c r="G187" s="6">
        <v>1.01E-2</v>
      </c>
    </row>
    <row r="188" spans="2:13" ht="15.5" x14ac:dyDescent="0.35">
      <c r="C188" t="s">
        <v>175</v>
      </c>
      <c r="D188" s="6">
        <v>3.1899999999999998E-2</v>
      </c>
      <c r="E188" s="6">
        <v>5.0099999999999999E-2</v>
      </c>
      <c r="F188" s="6">
        <v>-8.3999999999999995E-3</v>
      </c>
      <c r="G188" s="6">
        <v>3.9800000000000002E-2</v>
      </c>
    </row>
    <row r="189" spans="2:13" ht="15.5" x14ac:dyDescent="0.35">
      <c r="C189" t="s">
        <v>176</v>
      </c>
      <c r="D189" s="6">
        <v>3.0899999999999997E-2</v>
      </c>
      <c r="E189" s="6">
        <v>2.98E-2</v>
      </c>
      <c r="F189" s="6">
        <v>3.0099999999999998E-2</v>
      </c>
      <c r="G189" s="6">
        <v>2.5099999999999997E-2</v>
      </c>
    </row>
    <row r="190" spans="2:13" ht="15.5" x14ac:dyDescent="0.35">
      <c r="C190" t="s">
        <v>177</v>
      </c>
    </row>
    <row r="191" spans="2:13" ht="15.5" x14ac:dyDescent="0.35">
      <c r="C191" t="s">
        <v>178</v>
      </c>
      <c r="D191" s="5">
        <v>2237000000000</v>
      </c>
      <c r="E191" s="5">
        <v>2259000000000</v>
      </c>
      <c r="F191" s="5">
        <v>2178000000000</v>
      </c>
      <c r="G191" s="5">
        <v>2102000000000</v>
      </c>
    </row>
    <row r="192" spans="2:13" ht="15.5" x14ac:dyDescent="0.35">
      <c r="C192" t="s">
        <v>179</v>
      </c>
      <c r="D192" s="6">
        <v>1.84</v>
      </c>
      <c r="E192" s="6">
        <v>2.81</v>
      </c>
      <c r="F192" s="6">
        <v>2.8</v>
      </c>
      <c r="G192" s="6">
        <v>3.98</v>
      </c>
    </row>
    <row r="193" spans="3:13" ht="15.5" x14ac:dyDescent="0.35">
      <c r="C193" t="s">
        <v>180</v>
      </c>
      <c r="D193" s="6">
        <v>840.67</v>
      </c>
      <c r="E193" s="6">
        <v>839.89</v>
      </c>
      <c r="F193" s="6">
        <v>797.82</v>
      </c>
      <c r="G193" s="6">
        <v>759.53</v>
      </c>
    </row>
    <row r="194" spans="3:13" ht="15.5" x14ac:dyDescent="0.35">
      <c r="C194" t="s">
        <v>181</v>
      </c>
      <c r="D194" s="6">
        <v>1.84</v>
      </c>
      <c r="E194" s="6">
        <v>2.82</v>
      </c>
      <c r="F194" s="6">
        <v>2.81</v>
      </c>
      <c r="G194" s="6">
        <v>3.99</v>
      </c>
    </row>
    <row r="195" spans="3:13" ht="15.5" x14ac:dyDescent="0.35">
      <c r="C195" t="s">
        <v>182</v>
      </c>
      <c r="D195" s="6">
        <v>837.42</v>
      </c>
      <c r="E195" s="6">
        <v>836.63</v>
      </c>
      <c r="F195" s="6">
        <v>794.57</v>
      </c>
      <c r="G195" s="6">
        <v>756.28</v>
      </c>
    </row>
    <row r="196" spans="3:13" ht="15.5" x14ac:dyDescent="0.35">
      <c r="C196" t="s">
        <v>183</v>
      </c>
      <c r="D196" s="5">
        <v>946000000000</v>
      </c>
      <c r="E196" s="5">
        <v>775000000000</v>
      </c>
      <c r="F196" s="5">
        <v>742000000000</v>
      </c>
      <c r="G196" s="5">
        <v>456000000000</v>
      </c>
    </row>
    <row r="197" spans="3:13" ht="15.5" x14ac:dyDescent="0.35">
      <c r="C197" t="s">
        <v>184</v>
      </c>
      <c r="D197" s="5">
        <v>1952000000000</v>
      </c>
      <c r="E197" s="5">
        <v>1917000000000</v>
      </c>
      <c r="F197" s="5">
        <v>2021000000000</v>
      </c>
      <c r="G197" s="5">
        <v>2160000000000</v>
      </c>
    </row>
    <row r="198" spans="3:13" ht="15.5" x14ac:dyDescent="0.35">
      <c r="C198" t="s">
        <v>185</v>
      </c>
      <c r="D198" s="5">
        <v>1679000000000</v>
      </c>
      <c r="E198" s="5">
        <v>1677000000000</v>
      </c>
      <c r="F198" s="5">
        <v>1593000000000</v>
      </c>
      <c r="G198" s="5">
        <v>1517000000000</v>
      </c>
    </row>
    <row r="199" spans="3:13" ht="15.5" x14ac:dyDescent="0.35">
      <c r="C199" t="s">
        <v>24</v>
      </c>
      <c r="D199" s="5">
        <v>2898000000000</v>
      </c>
      <c r="E199" s="5">
        <v>2691000000000</v>
      </c>
      <c r="F199" s="5">
        <v>2762000000000</v>
      </c>
      <c r="G199" s="5">
        <v>2617000000000</v>
      </c>
    </row>
    <row r="200" spans="3:13" ht="15.5" x14ac:dyDescent="0.35">
      <c r="C200" t="s">
        <v>21</v>
      </c>
      <c r="D200" s="5">
        <v>2403000000000</v>
      </c>
      <c r="E200" s="5">
        <v>1990000000000</v>
      </c>
      <c r="F200" s="5">
        <v>1921000000000</v>
      </c>
      <c r="G200" s="5">
        <v>1805000000000</v>
      </c>
    </row>
    <row r="201" spans="3:13" ht="15.5" x14ac:dyDescent="0.35">
      <c r="C201" t="s">
        <v>186</v>
      </c>
      <c r="D201" s="5">
        <v>2445000000000</v>
      </c>
      <c r="E201" s="5">
        <v>2725000000000</v>
      </c>
      <c r="F201" s="5">
        <v>2546000000000</v>
      </c>
      <c r="G201" s="5">
        <v>2600000000000</v>
      </c>
    </row>
    <row r="202" spans="3:13" ht="15.5" x14ac:dyDescent="0.35">
      <c r="C202" t="s">
        <v>187</v>
      </c>
      <c r="D202" s="5">
        <v>-294000000000</v>
      </c>
      <c r="E202" s="5">
        <v>-75000000000</v>
      </c>
      <c r="F202" s="5">
        <v>177000000000</v>
      </c>
      <c r="G202" s="5">
        <v>-421000000000</v>
      </c>
    </row>
    <row r="203" spans="3:13" ht="15.5" x14ac:dyDescent="0.35">
      <c r="C203" t="s">
        <v>188</v>
      </c>
      <c r="D203" s="5">
        <v>-204000000000</v>
      </c>
      <c r="E203" s="5">
        <v>-12000000000</v>
      </c>
      <c r="F203" s="5">
        <v>-358000000000</v>
      </c>
      <c r="G203" s="5">
        <v>-17000000000</v>
      </c>
    </row>
    <row r="204" spans="3:13" ht="15.5" x14ac:dyDescent="0.35">
      <c r="C204" t="s">
        <v>13</v>
      </c>
      <c r="D204" s="5">
        <v>-498000000000</v>
      </c>
      <c r="E204" s="5">
        <v>-87000000000</v>
      </c>
      <c r="F204" s="5">
        <v>-181000000000</v>
      </c>
      <c r="G204" s="5">
        <v>-438000000000</v>
      </c>
    </row>
    <row r="205" spans="3:13" ht="15.5" x14ac:dyDescent="0.35">
      <c r="C205" t="s">
        <v>16</v>
      </c>
      <c r="D205" s="6">
        <v>-249.51</v>
      </c>
      <c r="E205" s="6">
        <v>-43.67</v>
      </c>
      <c r="F205" s="6">
        <v>-90.6</v>
      </c>
      <c r="G205" s="6">
        <v>-219.45</v>
      </c>
    </row>
    <row r="206" spans="3:13" ht="15.5" x14ac:dyDescent="0.35">
      <c r="C206" t="s">
        <v>45</v>
      </c>
      <c r="I206" s="6">
        <v>132.06</v>
      </c>
      <c r="J206" s="6">
        <v>228.04</v>
      </c>
      <c r="K206" s="6">
        <v>261048206.81</v>
      </c>
      <c r="L206" s="6">
        <v>744932435.24000001</v>
      </c>
      <c r="M206" s="6">
        <v>303850322.81999999</v>
      </c>
    </row>
    <row r="207" spans="3:13" ht="15.5" x14ac:dyDescent="0.35">
      <c r="C207" t="s">
        <v>59</v>
      </c>
      <c r="I207" s="6">
        <v>16.89</v>
      </c>
      <c r="J207" s="6">
        <v>20.440000000000001</v>
      </c>
      <c r="K207" s="5">
        <v>0</v>
      </c>
      <c r="L207" s="5">
        <v>0</v>
      </c>
      <c r="M207" s="5">
        <v>0</v>
      </c>
    </row>
    <row r="208" spans="3:13" ht="15.5" x14ac:dyDescent="0.35">
      <c r="C208" t="s">
        <v>62</v>
      </c>
      <c r="I208" s="6">
        <v>0.33</v>
      </c>
      <c r="J208" s="6">
        <v>0.92</v>
      </c>
      <c r="K208" s="5">
        <v>0</v>
      </c>
      <c r="L208" s="5">
        <v>0</v>
      </c>
      <c r="M208" s="5">
        <v>0</v>
      </c>
    </row>
    <row r="209" spans="3:13" ht="15.5" x14ac:dyDescent="0.35">
      <c r="C209" t="s">
        <v>189</v>
      </c>
      <c r="I209" s="5">
        <v>801120000000</v>
      </c>
      <c r="J209" s="5">
        <v>984310000000</v>
      </c>
      <c r="K209" s="5">
        <v>483410000000</v>
      </c>
      <c r="L209" s="5">
        <v>497360000000</v>
      </c>
      <c r="M209" s="5">
        <v>219500000000</v>
      </c>
    </row>
    <row r="210" spans="3:13" ht="15.5" x14ac:dyDescent="0.35">
      <c r="C210" t="s">
        <v>190</v>
      </c>
      <c r="I210" s="6">
        <v>4.1700000000000001E-2</v>
      </c>
      <c r="J210" s="6">
        <v>8.8699999999999987E-2</v>
      </c>
      <c r="K210" s="6">
        <v>0.10289999999999999</v>
      </c>
      <c r="L210" s="6">
        <v>0.27649999999999997</v>
      </c>
      <c r="M210" s="6">
        <v>0.24489999999999998</v>
      </c>
    </row>
    <row r="211" spans="3:13" ht="15.5" x14ac:dyDescent="0.35">
      <c r="C211" t="s">
        <v>191</v>
      </c>
      <c r="I211" s="6">
        <v>0.16550000000000001</v>
      </c>
      <c r="J211" s="6">
        <v>0.28789999999999999</v>
      </c>
      <c r="K211" s="6">
        <v>0.35310000000000002</v>
      </c>
      <c r="L211" s="6">
        <v>0.57340000000000002</v>
      </c>
      <c r="M211" s="6">
        <v>0.54780000000000006</v>
      </c>
    </row>
    <row r="212" spans="3:13" ht="15.5" x14ac:dyDescent="0.35">
      <c r="C212" t="s">
        <v>192</v>
      </c>
      <c r="I212" s="6">
        <v>0.12920000000000001</v>
      </c>
      <c r="J212" s="6">
        <v>0.24249999999999999</v>
      </c>
      <c r="K212" s="6">
        <v>0.23680000000000001</v>
      </c>
      <c r="L212" s="6">
        <v>0.60030000000000006</v>
      </c>
      <c r="M212" s="6">
        <v>0.98170000000000002</v>
      </c>
    </row>
    <row r="213" spans="3:13" ht="15.5" x14ac:dyDescent="0.35">
      <c r="C213" t="s">
        <v>193</v>
      </c>
    </row>
    <row r="214" spans="3:13" ht="15.5" x14ac:dyDescent="0.35">
      <c r="C214" t="s">
        <v>56</v>
      </c>
      <c r="I214" s="6">
        <v>2.8</v>
      </c>
      <c r="J214" s="6">
        <v>5.88</v>
      </c>
      <c r="K214" s="5">
        <v>0</v>
      </c>
      <c r="L214" s="5">
        <v>0</v>
      </c>
      <c r="M214" s="5">
        <v>0</v>
      </c>
    </row>
    <row r="215" spans="3:13" ht="15.5" x14ac:dyDescent="0.35">
      <c r="C215" t="s">
        <v>53</v>
      </c>
      <c r="I215" s="6">
        <v>797.82</v>
      </c>
      <c r="J215" s="6">
        <v>791.96</v>
      </c>
      <c r="K215" s="6">
        <v>739330973.66999996</v>
      </c>
      <c r="L215" s="6">
        <v>1299180414.5899999</v>
      </c>
      <c r="M215" s="6">
        <v>554623624.38999999</v>
      </c>
    </row>
    <row r="216" spans="3:13" ht="15.5" x14ac:dyDescent="0.35">
      <c r="C216" t="s">
        <v>194</v>
      </c>
      <c r="I216" s="6">
        <v>2.81</v>
      </c>
      <c r="J216" s="6">
        <v>5.91</v>
      </c>
      <c r="K216" s="5">
        <v>0</v>
      </c>
      <c r="L216" s="5">
        <v>0</v>
      </c>
      <c r="M216" s="5">
        <v>0</v>
      </c>
    </row>
    <row r="217" spans="3:13" ht="15.5" x14ac:dyDescent="0.35">
      <c r="C217" t="s">
        <v>195</v>
      </c>
      <c r="I217" s="6">
        <v>794.57</v>
      </c>
      <c r="J217" s="6">
        <v>788.71</v>
      </c>
      <c r="K217" s="6">
        <v>733920326.40999997</v>
      </c>
      <c r="L217" s="6">
        <v>1286449479.8800001</v>
      </c>
      <c r="M217" s="6">
        <v>541892689.67999995</v>
      </c>
    </row>
    <row r="218" spans="3:13" ht="15.5" x14ac:dyDescent="0.35">
      <c r="C218" t="s">
        <v>196</v>
      </c>
      <c r="I218" s="5">
        <v>742000000000</v>
      </c>
      <c r="J218" s="5">
        <v>405000000000</v>
      </c>
      <c r="K218" s="5">
        <v>205000000000</v>
      </c>
      <c r="L218" s="5">
        <v>134000000000</v>
      </c>
      <c r="M218" s="5">
        <v>167000000000</v>
      </c>
    </row>
    <row r="219" spans="3:13" ht="15.5" x14ac:dyDescent="0.35">
      <c r="C219" t="s">
        <v>197</v>
      </c>
      <c r="I219" s="5">
        <v>2021000000000</v>
      </c>
      <c r="J219" s="5">
        <v>1528000000000</v>
      </c>
      <c r="K219" s="5">
        <v>1085000000000</v>
      </c>
      <c r="L219" s="5">
        <v>43000000000</v>
      </c>
      <c r="M219" s="5">
        <v>0</v>
      </c>
    </row>
    <row r="220" spans="3:13" ht="15.5" x14ac:dyDescent="0.35">
      <c r="C220" t="s">
        <v>26</v>
      </c>
      <c r="I220" s="5">
        <v>2762000000000</v>
      </c>
      <c r="J220" s="5">
        <v>1933000000000</v>
      </c>
      <c r="K220" s="5">
        <v>1290000000000</v>
      </c>
      <c r="L220" s="5">
        <v>177000000000</v>
      </c>
      <c r="M220" s="5">
        <v>167000000000</v>
      </c>
    </row>
    <row r="221" spans="3:13" ht="15.5" x14ac:dyDescent="0.35">
      <c r="C221" t="s">
        <v>23</v>
      </c>
      <c r="I221" s="5">
        <v>1921000000000</v>
      </c>
      <c r="J221" s="5">
        <v>1199000000000</v>
      </c>
      <c r="K221" s="5">
        <v>875000000000</v>
      </c>
      <c r="L221" s="5">
        <v>-140000000000</v>
      </c>
      <c r="M221" s="5">
        <v>29000000000</v>
      </c>
    </row>
    <row r="222" spans="3:13" ht="15.5" x14ac:dyDescent="0.35">
      <c r="C222" t="s">
        <v>198</v>
      </c>
      <c r="I222" s="5">
        <v>2546000000000</v>
      </c>
      <c r="J222" s="5">
        <v>2344000000000</v>
      </c>
      <c r="K222" s="5">
        <v>1035000000000</v>
      </c>
      <c r="L222" s="5">
        <v>895000000000</v>
      </c>
      <c r="M222" s="5">
        <v>380000000000</v>
      </c>
    </row>
    <row r="223" spans="3:13" ht="15.5" x14ac:dyDescent="0.35">
      <c r="C223" t="s">
        <v>199</v>
      </c>
      <c r="I223" s="5">
        <v>184000000000</v>
      </c>
      <c r="J223" s="5">
        <v>19000000000</v>
      </c>
      <c r="K223" s="5">
        <v>342000000000</v>
      </c>
      <c r="L223" s="5">
        <v>399000000000</v>
      </c>
      <c r="M223" s="5">
        <v>-7000000000</v>
      </c>
    </row>
    <row r="224" spans="3:13" ht="15.5" x14ac:dyDescent="0.35">
      <c r="C224" t="s">
        <v>200</v>
      </c>
      <c r="I224" s="5">
        <v>-520000000000</v>
      </c>
      <c r="J224" s="5">
        <v>-60000000000</v>
      </c>
      <c r="K224" s="5">
        <v>-1179000000000</v>
      </c>
      <c r="L224" s="5">
        <v>-65000000000</v>
      </c>
      <c r="M224" s="5">
        <v>-8000000000</v>
      </c>
    </row>
    <row r="225" spans="3:13" ht="15.5" x14ac:dyDescent="0.35">
      <c r="C225" t="s">
        <v>15</v>
      </c>
      <c r="I225" s="5">
        <v>-337000000000</v>
      </c>
      <c r="J225" s="5">
        <v>-41000000000</v>
      </c>
      <c r="K225" s="5">
        <v>-837000000000</v>
      </c>
      <c r="L225" s="5">
        <v>334000000000</v>
      </c>
      <c r="M225" s="5">
        <v>-15000000000</v>
      </c>
    </row>
    <row r="226" spans="3:13" ht="15.5" x14ac:dyDescent="0.35">
      <c r="C226" t="s">
        <v>17</v>
      </c>
      <c r="I226" s="6">
        <v>-168.61</v>
      </c>
      <c r="J226" s="6">
        <v>-20.46</v>
      </c>
      <c r="K226" s="6">
        <v>-697623405.78999996</v>
      </c>
      <c r="L226" s="6">
        <v>655841716.65999997</v>
      </c>
      <c r="M226" s="6">
        <v>-30124834.16</v>
      </c>
    </row>
  </sheetData>
  <pageMargins left="0.7" right="0.7" top="0.75" bottom="0.75" header="0.3" footer="0.3"/>
  <ignoredErrors>
    <ignoredError sqref="A1:M22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479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480</v>
      </c>
      <c r="D2" s="2" vm="14">
        <f ca="1">IFERROR(_xlfn.STOCKHISTORY("XIDX:" &amp; $C$1, D3, , 0, 0, 1), "Libur")</f>
        <v>137</v>
      </c>
      <c r="E2" s="2" vm="3">
        <f ca="1">IFERROR(_xlfn.STOCKHISTORY("XIDX:" &amp; $C$1, E3, , 0, 0, 1), "Libur")</f>
        <v>100</v>
      </c>
      <c r="H2" s="2" vm="3">
        <f ca="1">IFERROR(INDEX(D2:G2,COUNT(D2:G2)),"")</f>
        <v>100</v>
      </c>
      <c r="I2" s="2" vm="9">
        <f ca="1">IFERROR(_xlfn.STOCKHISTORY("XIDX:" &amp; $C$1, I1, , 0, 0, 1), "Libur")</f>
        <v>220</v>
      </c>
      <c r="J2" s="2" vm="32">
        <f ca="1">IFERROR(_xlfn.STOCKHISTORY("XIDX:" &amp; $C$1, J1, , 0, 0, 1), "Libur")</f>
        <v>195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4120517</v>
      </c>
      <c r="E4" s="2">
        <f>IFERROR(INDEX(E51:E500,MATCH($C$4,$C$51:$C$500,0)),"")</f>
        <v>3153212</v>
      </c>
      <c r="H4" s="2">
        <f>IFERROR(SUM(D4:G4)*(4/MAX(1,COUNT(D4:G4))),"")</f>
        <v>14547458</v>
      </c>
      <c r="I4" s="2">
        <f>IFERROR(INDEX(I51:I500,MATCH($C$4,$C$51:$C$500,0)),"")</f>
        <v>17706842</v>
      </c>
      <c r="J4" s="2">
        <f>IFERROR(INDEX(J51:J500,MATCH($C$4,$C$51:$C$500,0)),"")</f>
        <v>11457306</v>
      </c>
      <c r="K4" s="2">
        <f>IFERROR(INDEX(K51:K500,MATCH($C$4,$C$51:$C$500,0)),"")</f>
        <v>9542328</v>
      </c>
      <c r="L4" s="2">
        <f>IFERROR(INDEX(L51:L500,MATCH($C$4,$C$51:$C$500,0)),"")</f>
        <v>13633377</v>
      </c>
      <c r="M4" s="2">
        <f>IFERROR(INDEX(M51:M500,MATCH($C$4,$C$51:$C$500,0)),"")</f>
        <v>8631064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347954</v>
      </c>
      <c r="E5" s="2">
        <f>IFERROR(INDEX(E51:E500,MATCH($C$5,$C$51:$C$500,0)),"")</f>
        <v>10727</v>
      </c>
      <c r="H5" s="2">
        <f>IFERROR(SUM(D5:G5)*(4/MAX(1,COUNT(D5:G5))),"")</f>
        <v>717362</v>
      </c>
      <c r="I5" s="2">
        <f>IFERROR(INDEX(I51:I500,MATCH($C$5,$C$51:$C$500,0)),"")</f>
        <v>-483452</v>
      </c>
      <c r="J5" s="2">
        <f>IFERROR(INDEX(J51:J500,MATCH($C$5,$C$51:$C$500,0)),"")</f>
        <v>705782</v>
      </c>
      <c r="K5" s="2">
        <f>IFERROR(INDEX(K51:K500,MATCH($C$5,$C$51:$C$500,0)),"")</f>
        <v>57342</v>
      </c>
      <c r="L5" s="2">
        <f>IFERROR(INDEX(L51:L500,MATCH($C$5,$C$51:$C$500,0)),"")</f>
        <v>-172678</v>
      </c>
      <c r="M5" s="2">
        <f>IFERROR(INDEX(M51:M500,MATCH($C$5,$C$51:$C$500,0)),"")</f>
        <v>9340095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23841818</v>
      </c>
      <c r="E6" s="2">
        <f>IFERROR(INDEX(E51:E500,MATCH($C$6,$C$51:$C$500,0)),"")</f>
        <v>23493864</v>
      </c>
      <c r="H6" s="2">
        <f>IFERROR(INDEX(D6:G6,COUNT(D6:G6)),"")</f>
        <v>23493864</v>
      </c>
      <c r="I6" s="2">
        <f>IFERROR(INDEX(I51:I500,MATCH($C$6,$C$51:$C$500,0)),"")</f>
        <v>23483137</v>
      </c>
      <c r="J6" s="2">
        <f>IFERROR(INDEX(J51:J500,MATCH($C$6,$C$51:$C$500,0)),"")</f>
        <v>23966589</v>
      </c>
      <c r="K6" s="2">
        <f>IFERROR(INDEX(K51:K500,MATCH($C$6,$C$51:$C$500,0)),"")</f>
        <v>17244716</v>
      </c>
      <c r="L6" s="2">
        <f>IFERROR(INDEX(L51:L500,MATCH($C$6,$C$51:$C$500,0)),"")</f>
        <v>17280207</v>
      </c>
      <c r="M6" s="2">
        <f>IFERROR(INDEX(M51:M500,MATCH($C$6,$C$51:$C$500,0)),"")</f>
        <v>17452885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3.5</v>
      </c>
      <c r="E7" s="3">
        <f>IFERROR(INDEX(E51:E500,MATCH($C$7,$C$51:$C$500,0))/1000000000,"")</f>
        <v>3.5</v>
      </c>
      <c r="H7" s="3">
        <f>IFERROR(INDEX(D7:G7,COUNT(D7:G7)),"")</f>
        <v>3.5</v>
      </c>
      <c r="I7" s="3">
        <f>IFERROR(INDEX(I51:I500,MATCH($C$7,$C$51:$C$500,0))/1000000000,"")</f>
        <v>3.5</v>
      </c>
      <c r="J7" s="3">
        <f>IFERROR(INDEX(J51:J500,MATCH($C$7,$C$51:$C$500,0))/1000000000,"")</f>
        <v>3.5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-5000000000</v>
      </c>
      <c r="H8" s="2">
        <f>IFERROR(INDEX(D8:G8,COUNT(D8:G8)),"")</f>
        <v>-5000000000</v>
      </c>
      <c r="I8" s="2">
        <f>IFERROR(INDEX(I51:I500,MATCH($C$8,$C$51:$C$500,0)),"")</f>
        <v>43000000000</v>
      </c>
      <c r="J8" s="2">
        <f>IFERROR(INDEX(J51:J500,MATCH($C$8,$C$51:$C$500,0)),"")</f>
        <v>13000000000</v>
      </c>
      <c r="K8" s="2">
        <f>IFERROR(INDEX(K51:K500,MATCH($C$8,$C$51:$C$500,0)),"")</f>
        <v>24000000000</v>
      </c>
      <c r="L8" s="2">
        <f>IFERROR(INDEX(L51:L500,MATCH($C$8,$C$51:$C$500,0)),"")</f>
        <v>22000000000</v>
      </c>
      <c r="M8" s="2">
        <f>IFERROR(INDEX(M51:M500,MATCH($C$8,$C$51:$C$500,0)),"")</f>
        <v>18000000000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0.83</v>
      </c>
      <c r="E9" s="3">
        <f>IFERROR(INDEX(E51:E500,MATCH("Free cash flow per share (Quarter)",$C$51:$C$500,0)),"")</f>
        <v>-1.47</v>
      </c>
      <c r="H9" s="3">
        <f>IFERROR(INDEX(D9:G9,COUNT(D9:G9)),"")</f>
        <v>-1.47</v>
      </c>
      <c r="I9" s="3">
        <f>IFERROR(INDEX(I51:I500,MATCH($C$9,$C$51:$C$500,0)),"")</f>
        <v>12.19</v>
      </c>
      <c r="J9" s="3">
        <f>IFERROR(INDEX(J51:J500,MATCH($C$9,$C$51:$C$500,0)),"")</f>
        <v>3.71</v>
      </c>
      <c r="K9" s="3">
        <f>IFERROR(INDEX(K51:K500,MATCH($C$9,$C$51:$C$500,0)),"")</f>
        <v>1926117.1</v>
      </c>
      <c r="L9" s="3">
        <f>IFERROR(INDEX(L51:L500,MATCH($C$9,$C$51:$C$500,0)),"")</f>
        <v>1729223.37</v>
      </c>
      <c r="M9" s="3">
        <f>IFERROR(INDEX(M51:M500,MATCH($C$9,$C$51:$C$500,0)),"")</f>
        <v>1427981.53</v>
      </c>
    </row>
    <row r="10" spans="1:13" ht="15.5" x14ac:dyDescent="0.35">
      <c r="C10" t="s">
        <v>18</v>
      </c>
      <c r="D10" s="3">
        <f ca="1">IFERROR(IF(D9=0,"",D2/D9),"")</f>
        <v>165.06024096385542</v>
      </c>
      <c r="E10" s="3">
        <f ca="1">IFERROR(IF(E9=0,"",E2/E9),"")</f>
        <v>-68.02721088435375</v>
      </c>
      <c r="I10" s="3">
        <f ca="1">IFERROR(IF(I9=0,"",I2/I9),"")</f>
        <v>18.04757998359311</v>
      </c>
      <c r="J10" s="3">
        <f ca="1">IFERROR(IF(J9=0,"",J2/J9),"")</f>
        <v>52.560646900269539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485882</v>
      </c>
      <c r="E11" s="2">
        <f>IFERROR(INDEX(E51:E500,MATCH($C$11,$C$51:$C$500,0)),"")</f>
        <v>444638</v>
      </c>
      <c r="H11" s="2">
        <f>IFERROR(INDEX(D11:G11,COUNT(D11:G11)),"")</f>
        <v>444638</v>
      </c>
      <c r="I11" s="2">
        <f>IFERROR(INDEX(I51:I500,MATCH($C$11,$C$51:$C$500,0)),"")</f>
        <v>1244242</v>
      </c>
      <c r="J11" s="2">
        <f>IFERROR(INDEX(J51:J500,MATCH($C$11,$C$51:$C$500,0)),"")</f>
        <v>634052</v>
      </c>
      <c r="K11" s="2">
        <f>IFERROR(INDEX(K51:K500,MATCH($C$11,$C$51:$C$500,0)),"")</f>
        <v>488167</v>
      </c>
      <c r="L11" s="2">
        <f>IFERROR(INDEX(L51:L500,MATCH($C$11,$C$51:$C$500,0)),"")</f>
        <v>199313</v>
      </c>
      <c r="M11" s="2">
        <f>IFERROR(INDEX(M51:M500,MATCH($C$11,$C$51:$C$500,0)),"")</f>
        <v>15338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144000000000</v>
      </c>
      <c r="E12" s="2">
        <f>IFERROR(INDEX(E51:E500,MATCH("Net Debt (Quarter)",$C$51:$C$500,0)),"")</f>
        <v>138000000000</v>
      </c>
      <c r="H12" s="2">
        <f>IFERROR(INDEX(D12:G12,COUNT(D12:G12)),"")</f>
        <v>138000000000</v>
      </c>
      <c r="I12" s="2">
        <f>IFERROR(INDEX(I51:I500,MATCH($C$12,$C$51:$C$500,0)),"")</f>
        <v>128000000000</v>
      </c>
      <c r="J12" s="2">
        <f>IFERROR(INDEX(J51:J500,MATCH($C$12,$C$51:$C$500,0)),"")</f>
        <v>156000000000</v>
      </c>
      <c r="K12" s="2">
        <f>IFERROR(INDEX(K51:K500,MATCH($C$12,$C$51:$C$500,0)),"")</f>
        <v>237000000000</v>
      </c>
      <c r="L12" s="2">
        <f>IFERROR(INDEX(L51:L500,MATCH($C$12,$C$51:$C$500,0)),"")</f>
        <v>244000000000</v>
      </c>
      <c r="M12" s="2">
        <f>IFERROR(INDEX(M51:M500,MATCH($C$12,$C$51:$C$500,0)),"")</f>
        <v>229000000000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152000000000</v>
      </c>
      <c r="E13" s="2">
        <f>IFERROR(INDEX(E51:E500,MATCH("Total Debt (Quarter)",$C$51:$C$500,0)),"")</f>
        <v>145000000000</v>
      </c>
      <c r="H13" s="2">
        <f>IFERROR(INDEX(D13:G13,COUNT(D13:G13)),"")</f>
        <v>145000000000</v>
      </c>
      <c r="I13" s="2">
        <f>IFERROR(INDEX(I51:I500,MATCH($C$13,$C$51:$C$500,0)),"")</f>
        <v>149000000000</v>
      </c>
      <c r="J13" s="2">
        <f>IFERROR(INDEX(J51:J500,MATCH($C$13,$C$51:$C$500,0)),"")</f>
        <v>166000000000</v>
      </c>
      <c r="K13" s="2">
        <f>IFERROR(INDEX(K51:K500,MATCH($C$13,$C$51:$C$500,0)),"")</f>
        <v>245000000000</v>
      </c>
      <c r="L13" s="2">
        <f>IFERROR(INDEX(L51:L500,MATCH($C$13,$C$51:$C$500,0)),"")</f>
        <v>247000000000</v>
      </c>
      <c r="M13" s="2">
        <f>IFERROR(INDEX(M51:M500,MATCH($C$13,$C$51:$C$500,0)),"")</f>
        <v>229000000000</v>
      </c>
    </row>
    <row r="14" spans="1:13" ht="15.5" x14ac:dyDescent="0.35">
      <c r="C14" t="s">
        <v>27</v>
      </c>
      <c r="D14" s="2">
        <f>IFERROR(INDEX(D51:D500,MATCH($C$14,$C$51:$C$500,0)),"")</f>
        <v>-129409</v>
      </c>
      <c r="E14" s="2">
        <f>IFERROR(INDEX(E51:E500,MATCH($C$14,$C$51:$C$500,0)),"")</f>
        <v>-123355</v>
      </c>
      <c r="H14" s="2">
        <f>IFERROR(SUM(D14:G14)*(4/MAX(1,COUNT(D14:G14))),"")</f>
        <v>-505528</v>
      </c>
      <c r="I14" s="2">
        <f>IFERROR(INDEX(I51:I500,MATCH($C$14,$C$51:$C$500,0)),"")</f>
        <v>-587169</v>
      </c>
      <c r="J14" s="2">
        <f>IFERROR(INDEX(J51:J500,MATCH($C$14,$C$51:$C$500,0)),"")</f>
        <v>-896088</v>
      </c>
      <c r="K14" s="2">
        <f>IFERROR(INDEX(K51:K500,MATCH($C$14,$C$51:$C$500,0)),"")</f>
        <v>-982925</v>
      </c>
      <c r="L14" s="2">
        <f>IFERROR(INDEX(L51:L500,MATCH($C$14,$C$51:$C$500,0)),"")</f>
        <v>-920853</v>
      </c>
      <c r="M14" s="2">
        <f>IFERROR(INDEX(M51:M500,MATCH($C$14,$C$51:$C$500,0)),"")</f>
        <v>-1021078</v>
      </c>
    </row>
    <row r="15" spans="1:13" ht="15.5" x14ac:dyDescent="0.35">
      <c r="C15" t="s">
        <v>28</v>
      </c>
      <c r="D15" s="2">
        <f>IFERROR(INDEX(D51:D500,MATCH($C$15,$C$51:$C$500,0)),"")</f>
        <v>-53256</v>
      </c>
      <c r="E15" s="2">
        <f>IFERROR(INDEX(E51:E500,MATCH($C$15,$C$51:$C$500,0)),"")</f>
        <v>-42514</v>
      </c>
      <c r="H15" s="2">
        <f>IFERROR(SUM(D15:G15)*(4/MAX(1,COUNT(D15:G15))),"")</f>
        <v>-191540</v>
      </c>
      <c r="I15" s="2">
        <f>IFERROR(INDEX(I51:I500,MATCH($C$15,$C$51:$C$500,0)),"")</f>
        <v>-203163</v>
      </c>
      <c r="J15" s="2">
        <f>IFERROR(INDEX(J51:J500,MATCH($C$15,$C$51:$C$500,0)),"")</f>
        <v>-157437</v>
      </c>
      <c r="K15" s="2">
        <f>IFERROR(INDEX(K51:K500,MATCH($C$15,$C$51:$C$500,0)),"")</f>
        <v>-119846</v>
      </c>
      <c r="L15" s="2">
        <f>IFERROR(INDEX(L51:L500,MATCH($C$15,$C$51:$C$500,0)),"")</f>
        <v>-163852</v>
      </c>
      <c r="M15" s="2">
        <f>IFERROR(INDEX(M51:M500,MATCH($C$15,$C$51:$C$500,0)),"")</f>
        <v>-110802</v>
      </c>
    </row>
    <row r="16" spans="1:13" ht="15.5" x14ac:dyDescent="0.35">
      <c r="C16" t="s">
        <v>29</v>
      </c>
      <c r="D16" s="2">
        <f>IFERROR(INDEX(D51:D500,MATCH($C$16,$C$51:$C$500,0)),"")</f>
        <v>401210</v>
      </c>
      <c r="E16" s="2">
        <f>IFERROR(INDEX(E51:E500,MATCH($C$16,$C$51:$C$500,0)),"")</f>
        <v>53241</v>
      </c>
      <c r="H16" s="2">
        <f>IFERROR(SUM(D16:G16)*(4/MAX(1,COUNT(D16:G16))),"")</f>
        <v>908902</v>
      </c>
      <c r="I16" s="2">
        <f>IFERROR(INDEX(I51:I500,MATCH($C$16,$C$51:$C$500,0)),"")</f>
        <v>2239881</v>
      </c>
      <c r="J16" s="2">
        <f>IFERROR(INDEX(J51:J500,MATCH($C$16,$C$51:$C$500,0)),"")</f>
        <v>1331644</v>
      </c>
      <c r="K16" s="2">
        <f>IFERROR(INDEX(K51:K500,MATCH($C$16,$C$51:$C$500,0)),"")</f>
        <v>185428</v>
      </c>
      <c r="L16" s="2">
        <f>IFERROR(INDEX(L51:L500,MATCH($C$16,$C$51:$C$500,0)),"")</f>
        <v>304225</v>
      </c>
      <c r="M16" s="2">
        <f>IFERROR(INDEX(M51:M500,MATCH($C$16,$C$51:$C$500,0)),"")</f>
        <v>-1094104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479500000000</v>
      </c>
      <c r="E20" s="2">
        <f ca="1">IFERROR(E21*E2,"")</f>
        <v>350000000000</v>
      </c>
      <c r="H20" s="2">
        <f t="shared" ref="H20:M20" ca="1" si="0">IFERROR(H21*H2,"")</f>
        <v>350000000000</v>
      </c>
      <c r="I20" s="2">
        <f t="shared" ca="1" si="0"/>
        <v>770000000000</v>
      </c>
      <c r="J20" s="2">
        <f t="shared" ca="1" si="0"/>
        <v>682500000000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3500000000</v>
      </c>
      <c r="E21" s="2">
        <f>IFERROR(INDEX(E51:E500,MATCH($C$7,$C$51:$C$500,0)),"")</f>
        <v>3500000000</v>
      </c>
      <c r="H21" s="2">
        <f>IFERROR(INDEX(D21:G21,COUNT(D21:G21)),"")</f>
        <v>3500000000</v>
      </c>
      <c r="I21" s="2">
        <f>IFERROR(INDEX(I51:I500,MATCH($C$7,$C$51:$C$500,0)),"")</f>
        <v>3500000000</v>
      </c>
      <c r="J21" s="2">
        <f>IFERROR(INDEX(J51:J500,MATCH($C$7,$C$51:$C$500,0)),"")</f>
        <v>3500000000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1.4594272970291109</v>
      </c>
      <c r="E23" s="3">
        <f>IFERROR(E5/E6*100,"")</f>
        <v>4.5658730296557433E-2</v>
      </c>
      <c r="H23" s="3">
        <f t="shared" ref="H23:M23" si="1">IFERROR(H5/H6*100,"")</f>
        <v>3.0534015179452814</v>
      </c>
      <c r="I23" s="3">
        <f t="shared" si="1"/>
        <v>-2.0587198379841669</v>
      </c>
      <c r="J23" s="3">
        <f t="shared" si="1"/>
        <v>2.9448579436982043</v>
      </c>
      <c r="K23" s="3">
        <f t="shared" si="1"/>
        <v>0.33251924821493145</v>
      </c>
      <c r="L23" s="3">
        <f t="shared" si="1"/>
        <v>-0.99928201091572577</v>
      </c>
      <c r="M23" s="3">
        <f t="shared" si="1"/>
        <v>53.516051930669342</v>
      </c>
    </row>
    <row r="24" spans="1:13" ht="15.5" x14ac:dyDescent="0.35">
      <c r="C24" t="s">
        <v>43</v>
      </c>
      <c r="D24" s="4" t="str">
        <f>IFERROR(_xlfn.RRI(5,I23,D23),"")</f>
        <v/>
      </c>
      <c r="E24" s="4">
        <f>IFERROR(_xlfn.RRI(5,J23,E23),"")</f>
        <v>-0.56539782436587915</v>
      </c>
      <c r="H24" s="4">
        <f t="shared" ref="H24:M24" si="2">IFERROR(_xlfn.RRI(5,M23,H23),"")</f>
        <v>-0.43602484778039574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9.58</v>
      </c>
      <c r="J25" s="3">
        <f>IFERROR(INDEX(J51:J500,MATCH($C$25,$C$51:$C$500,0)),"")</f>
        <v>5.31</v>
      </c>
      <c r="K25" s="3">
        <f>IFERROR(INDEX(K51:K500,MATCH($C$25,$C$51:$C$500,0)),"")</f>
        <v>79994.78</v>
      </c>
      <c r="L25" s="3">
        <f>IFERROR(INDEX(L51:L500,MATCH($C$25,$C$51:$C$500,0)),"")</f>
        <v>166974.35999999999</v>
      </c>
      <c r="M25" s="3">
        <f>IFERROR(INDEX(M51:M500,MATCH($C$25,$C$51:$C$500,0)),"")</f>
        <v>-1378870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1.1772905714285715E-3</v>
      </c>
      <c r="E27" s="3">
        <f>IFERROR(E4/E21,"")</f>
        <v>9.0091771428571434E-4</v>
      </c>
      <c r="H27" s="3">
        <f t="shared" ref="H27:M27" si="4">IFERROR(H4/H21,"")</f>
        <v>4.1564165714285716E-3</v>
      </c>
      <c r="I27" s="3">
        <f t="shared" si="4"/>
        <v>5.0590977142857142E-3</v>
      </c>
      <c r="J27" s="3">
        <f t="shared" si="4"/>
        <v>3.2735160000000002E-3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-0.25292858463950607</v>
      </c>
      <c r="E28" s="4">
        <f>IFERROR(_xlfn.RRI(5,J27,E27),"")</f>
        <v>-0.22743659650194781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0.80414312617702466</v>
      </c>
      <c r="J29" s="4">
        <f t="shared" si="6"/>
        <v>-0.99993362066874869</v>
      </c>
      <c r="K29" s="4">
        <f t="shared" si="6"/>
        <v>-0.52091578611231082</v>
      </c>
      <c r="L29" s="4">
        <f t="shared" si="6"/>
        <v>-1.1210950706012894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-0.17842729945859342</v>
      </c>
      <c r="I30" s="4">
        <f t="shared" si="7"/>
        <v>0.54546295612598616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121.87</v>
      </c>
      <c r="E32" s="3">
        <f>IFERROR(INDEX(E51:E500,MATCH($A$32,$C$51:$C$500,0)),"")</f>
        <v>114.05</v>
      </c>
      <c r="H32" s="3">
        <f>IFERROR(INDEX(D32:G32,COUNT(D32:G32)),"")</f>
        <v>114.05</v>
      </c>
      <c r="I32" s="3">
        <f>IFERROR(INDEX(I51:I500,MATCH($C$32,$C$51:$C$500,0)),"")</f>
        <v>112.13</v>
      </c>
      <c r="J32" s="3">
        <f>IFERROR(INDEX(J51:J500,MATCH($C$32,$C$51:$C$500,0)),"")</f>
        <v>110.58</v>
      </c>
      <c r="K32" s="3">
        <f>IFERROR(INDEX(K51:K500,MATCH($C$32,$C$51:$C$500,0)),"")</f>
        <v>21289074.870000001</v>
      </c>
      <c r="L32" s="3">
        <f>IFERROR(INDEX(L51:L500,MATCH($C$32,$C$51:$C$500,0)),"")</f>
        <v>21544297.739999998</v>
      </c>
      <c r="M32" s="3">
        <f>IFERROR(INDEX(M51:M500,MATCH($C$32,$C$51:$C$500,0)),"")</f>
        <v>19925818.969999999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0.82</v>
      </c>
      <c r="E33" s="3">
        <f>IFERROR(INDEX(E51:E500,MATCH($A$33,$C$51:$C$500,0)),"")</f>
        <v>1.19</v>
      </c>
      <c r="H33" s="3">
        <f>IFERROR(INDEX(D33:G33,COUNT(D33:G33)),"")</f>
        <v>1.19</v>
      </c>
      <c r="I33" s="3">
        <f>IFERROR(INDEX(I51:I500,MATCH($C$33,$C$51:$C$500,0)),"")</f>
        <v>1.96</v>
      </c>
      <c r="J33" s="3">
        <f>IFERROR(INDEX(J51:J500,MATCH($C$33,$C$51:$C$500,0)),"")</f>
        <v>1.76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57.47</v>
      </c>
      <c r="E34" s="3">
        <f>IFERROR(INDEX(E51:E500,MATCH($A$34,$C$51:$C$500,0)),"")</f>
        <v>2720</v>
      </c>
      <c r="H34" s="3">
        <f>IFERROR(INDEX(D34:G34,COUNT(D34:G34)),"")</f>
        <v>2720</v>
      </c>
      <c r="I34" s="3">
        <f>IFERROR(INDEX(I51:I500,MATCH($C$34,$C$51:$C$500,0)),"")</f>
        <v>22.96</v>
      </c>
      <c r="J34" s="3">
        <f>IFERROR(INDEX(J51:J500,MATCH($C$34,$C$51:$C$500,0)),"")</f>
        <v>36.72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4.84</v>
      </c>
      <c r="E35" s="3">
        <f>IFERROR(INDEX(E51:E500,MATCH($A$35,$C$51:$C$500,0)),"")</f>
        <v>8.9600000000000009</v>
      </c>
      <c r="H35" s="3">
        <f>IFERROR(INDEX(D35:G35,COUNT(D35:G35)),"")</f>
        <v>8.9600000000000009</v>
      </c>
      <c r="I35" s="3">
        <f>IFERROR(INDEX(I51:I500,MATCH($C$35,$C$51:$C$500,0)),"")</f>
        <v>2.64</v>
      </c>
      <c r="J35" s="3">
        <f>IFERROR(INDEX(J51:J500,MATCH($C$35,$C$51:$C$500,0)),"")</f>
        <v>3.76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4120517</v>
      </c>
      <c r="E51" s="5">
        <v>3153212</v>
      </c>
      <c r="F51" s="5">
        <v>4863233</v>
      </c>
      <c r="G51" s="5">
        <v>5274411</v>
      </c>
      <c r="I51" s="5">
        <v>17706842</v>
      </c>
      <c r="J51" s="5">
        <v>11457306</v>
      </c>
      <c r="K51" s="5">
        <v>9542328</v>
      </c>
      <c r="L51" s="5">
        <v>13633377</v>
      </c>
      <c r="M51" s="5">
        <v>8631064</v>
      </c>
    </row>
    <row r="52" spans="2:13" ht="15.5" x14ac:dyDescent="0.35">
      <c r="C52" t="s">
        <v>72</v>
      </c>
      <c r="D52" s="5">
        <v>-3354097</v>
      </c>
      <c r="E52" s="5">
        <v>-2736463</v>
      </c>
      <c r="F52" s="5">
        <v>-3673758</v>
      </c>
      <c r="G52" s="5">
        <v>-3825612</v>
      </c>
      <c r="I52" s="5">
        <v>-13832813</v>
      </c>
      <c r="J52" s="5">
        <v>-8352248</v>
      </c>
      <c r="K52" s="5">
        <v>-7592113</v>
      </c>
      <c r="L52" s="5">
        <v>-11705586</v>
      </c>
      <c r="M52" s="5">
        <v>-8214537</v>
      </c>
    </row>
    <row r="53" spans="2:13" ht="15.5" x14ac:dyDescent="0.35">
      <c r="C53" t="s">
        <v>73</v>
      </c>
      <c r="D53" s="5">
        <v>766420</v>
      </c>
      <c r="E53" s="5">
        <v>416749</v>
      </c>
      <c r="F53" s="5">
        <v>1189475</v>
      </c>
      <c r="G53" s="5">
        <v>1448799</v>
      </c>
      <c r="I53" s="5">
        <v>3874029</v>
      </c>
      <c r="J53" s="5">
        <v>3105058</v>
      </c>
      <c r="K53" s="5">
        <v>1950215</v>
      </c>
      <c r="L53" s="5">
        <v>1927791</v>
      </c>
      <c r="M53" s="5">
        <v>416527</v>
      </c>
    </row>
    <row r="54" spans="2:13" ht="15.5" x14ac:dyDescent="0.35">
      <c r="C54" t="s">
        <v>74</v>
      </c>
      <c r="D54" s="5">
        <v>-260308</v>
      </c>
      <c r="E54" s="5">
        <v>-243883</v>
      </c>
      <c r="F54" s="5">
        <v>-255688</v>
      </c>
      <c r="G54" s="5">
        <v>-312803</v>
      </c>
      <c r="I54" s="5">
        <v>-1112102</v>
      </c>
      <c r="J54" s="5">
        <v>-897968</v>
      </c>
      <c r="K54" s="5">
        <v>-784680</v>
      </c>
      <c r="L54" s="5">
        <v>-702136</v>
      </c>
      <c r="M54" s="5">
        <v>-593704</v>
      </c>
    </row>
    <row r="55" spans="2:13" ht="15.5" x14ac:dyDescent="0.35">
      <c r="C55" t="s">
        <v>76</v>
      </c>
      <c r="D55" s="5">
        <v>-260308</v>
      </c>
      <c r="E55" s="5">
        <v>-243883</v>
      </c>
      <c r="F55" s="5">
        <v>-255688</v>
      </c>
      <c r="G55" s="5">
        <v>-312803</v>
      </c>
      <c r="I55" s="5">
        <v>-1112102</v>
      </c>
      <c r="J55" s="5">
        <v>-897968</v>
      </c>
      <c r="K55" s="5">
        <v>-784680</v>
      </c>
      <c r="L55" s="5">
        <v>-702136</v>
      </c>
      <c r="M55" s="5">
        <v>-593704</v>
      </c>
    </row>
    <row r="56" spans="2:13" ht="15.5" x14ac:dyDescent="0.35">
      <c r="C56" t="s">
        <v>77</v>
      </c>
      <c r="D56" s="5">
        <v>506112</v>
      </c>
      <c r="E56" s="5">
        <v>172866</v>
      </c>
      <c r="F56" s="5">
        <v>933787</v>
      </c>
      <c r="G56" s="5">
        <v>1135996</v>
      </c>
      <c r="I56" s="5">
        <v>2761927</v>
      </c>
      <c r="J56" s="5">
        <v>2207090</v>
      </c>
      <c r="K56" s="5">
        <v>1165535</v>
      </c>
      <c r="L56" s="5">
        <v>1225655</v>
      </c>
      <c r="M56" s="5">
        <v>-177177</v>
      </c>
    </row>
    <row r="57" spans="2:13" ht="15.5" x14ac:dyDescent="0.35">
      <c r="C57" t="s">
        <v>78</v>
      </c>
      <c r="D57" s="5">
        <v>-104902</v>
      </c>
      <c r="E57" s="5">
        <v>-119625</v>
      </c>
      <c r="F57" s="5">
        <v>-152950</v>
      </c>
      <c r="G57" s="5">
        <v>-87542</v>
      </c>
      <c r="I57" s="5">
        <v>-522046</v>
      </c>
      <c r="J57" s="5">
        <v>-875446</v>
      </c>
      <c r="K57" s="5">
        <v>-980107</v>
      </c>
      <c r="L57" s="5">
        <v>-921430</v>
      </c>
      <c r="M57" s="5">
        <v>-916927</v>
      </c>
    </row>
    <row r="58" spans="2:13" ht="15.5" x14ac:dyDescent="0.35">
      <c r="C58" t="s">
        <v>27</v>
      </c>
      <c r="D58" s="5">
        <v>-129409</v>
      </c>
      <c r="E58" s="5">
        <v>-123355</v>
      </c>
      <c r="F58" s="5">
        <v>-145609</v>
      </c>
      <c r="G58" s="5">
        <v>-149330</v>
      </c>
      <c r="I58" s="5">
        <v>-587169</v>
      </c>
      <c r="J58" s="5">
        <v>-896088</v>
      </c>
      <c r="K58" s="5">
        <v>-982925</v>
      </c>
      <c r="L58" s="5">
        <v>-920853</v>
      </c>
      <c r="M58" s="5">
        <v>-1021078</v>
      </c>
    </row>
    <row r="59" spans="2:13" ht="15.5" x14ac:dyDescent="0.35">
      <c r="C59" t="s">
        <v>248</v>
      </c>
      <c r="D59" s="5">
        <v>-1265</v>
      </c>
      <c r="E59" s="5">
        <v>1265</v>
      </c>
      <c r="F59" s="5">
        <v>-70701</v>
      </c>
      <c r="G59" s="5">
        <v>62748</v>
      </c>
      <c r="J59" s="5">
        <v>1322</v>
      </c>
      <c r="K59" s="5">
        <v>2613</v>
      </c>
      <c r="L59" s="5">
        <v>20873</v>
      </c>
      <c r="M59" s="5">
        <v>8285</v>
      </c>
    </row>
    <row r="60" spans="2:13" ht="15.5" x14ac:dyDescent="0.35">
      <c r="C60" t="s">
        <v>247</v>
      </c>
      <c r="D60" s="5">
        <v>-519</v>
      </c>
      <c r="E60" s="5">
        <v>2465</v>
      </c>
      <c r="F60" s="5">
        <v>2946</v>
      </c>
      <c r="G60" s="5">
        <v>3166</v>
      </c>
      <c r="I60" s="5">
        <v>8655</v>
      </c>
      <c r="J60" s="5">
        <v>4030</v>
      </c>
      <c r="K60" s="5">
        <v>592</v>
      </c>
      <c r="L60" s="5">
        <v>591</v>
      </c>
      <c r="M60" s="5">
        <v>272</v>
      </c>
    </row>
    <row r="61" spans="2:13" ht="15.5" x14ac:dyDescent="0.35">
      <c r="C61" t="s">
        <v>251</v>
      </c>
      <c r="K61" s="5">
        <v>-3920</v>
      </c>
      <c r="L61" s="5">
        <v>-30110</v>
      </c>
      <c r="M61" s="5">
        <v>106247</v>
      </c>
    </row>
    <row r="62" spans="2:13" ht="15.5" x14ac:dyDescent="0.35">
      <c r="C62" t="s">
        <v>249</v>
      </c>
      <c r="F62" s="5">
        <v>3770</v>
      </c>
      <c r="G62" s="5">
        <v>-3770</v>
      </c>
      <c r="J62" s="5">
        <v>15290</v>
      </c>
      <c r="K62" s="5">
        <v>92</v>
      </c>
      <c r="L62" s="5">
        <v>7397</v>
      </c>
      <c r="M62" s="5">
        <v>-13735</v>
      </c>
    </row>
    <row r="63" spans="2:13" ht="15.5" x14ac:dyDescent="0.35">
      <c r="C63" t="s">
        <v>79</v>
      </c>
    </row>
    <row r="64" spans="2:13" ht="15.5" x14ac:dyDescent="0.35">
      <c r="C64" t="s">
        <v>80</v>
      </c>
      <c r="D64" s="5">
        <v>-104902</v>
      </c>
      <c r="E64" s="5">
        <v>-119625</v>
      </c>
      <c r="F64" s="5">
        <v>-152950</v>
      </c>
      <c r="G64" s="5">
        <v>-87542</v>
      </c>
      <c r="I64" s="5">
        <v>-522046</v>
      </c>
      <c r="J64" s="5">
        <v>-875446</v>
      </c>
      <c r="K64" s="5">
        <v>-980107</v>
      </c>
      <c r="L64" s="5">
        <v>-921430</v>
      </c>
      <c r="M64" s="5">
        <v>-916927</v>
      </c>
    </row>
    <row r="65" spans="2:13" ht="15.5" x14ac:dyDescent="0.35">
      <c r="C65" t="s">
        <v>29</v>
      </c>
      <c r="D65" s="5">
        <v>401210</v>
      </c>
      <c r="E65" s="5">
        <v>53241</v>
      </c>
      <c r="F65" s="5">
        <v>780837</v>
      </c>
      <c r="G65" s="5">
        <v>1048454</v>
      </c>
      <c r="I65" s="5">
        <v>2239881</v>
      </c>
      <c r="J65" s="5">
        <v>1331644</v>
      </c>
      <c r="K65" s="5">
        <v>185428</v>
      </c>
      <c r="L65" s="5">
        <v>304225</v>
      </c>
      <c r="M65" s="5">
        <v>-1094104</v>
      </c>
    </row>
    <row r="66" spans="2:13" ht="15.5" x14ac:dyDescent="0.35">
      <c r="C66" t="s">
        <v>28</v>
      </c>
      <c r="D66" s="5">
        <v>-53256</v>
      </c>
      <c r="E66" s="5">
        <v>-42514</v>
      </c>
      <c r="F66" s="5">
        <v>-60552</v>
      </c>
      <c r="G66" s="5">
        <v>-51047</v>
      </c>
      <c r="I66" s="5">
        <v>-203163</v>
      </c>
      <c r="J66" s="5">
        <v>-157437</v>
      </c>
      <c r="K66" s="5">
        <v>-119846</v>
      </c>
      <c r="L66" s="5">
        <v>-163852</v>
      </c>
      <c r="M66" s="5">
        <v>-110802</v>
      </c>
    </row>
    <row r="67" spans="2:13" ht="15.5" x14ac:dyDescent="0.35">
      <c r="C67" t="s">
        <v>86</v>
      </c>
      <c r="D67" s="5">
        <v>347954</v>
      </c>
      <c r="E67" s="5">
        <v>10727</v>
      </c>
      <c r="F67" s="5">
        <v>720285</v>
      </c>
      <c r="G67" s="5">
        <v>997407</v>
      </c>
      <c r="I67" s="5">
        <v>2036718</v>
      </c>
      <c r="J67" s="5">
        <v>1174207</v>
      </c>
      <c r="K67" s="5">
        <v>65582</v>
      </c>
      <c r="L67" s="5">
        <v>140373</v>
      </c>
      <c r="M67" s="5">
        <v>-1204906</v>
      </c>
    </row>
    <row r="68" spans="2:13" ht="15.5" x14ac:dyDescent="0.35">
      <c r="C68" t="s">
        <v>87</v>
      </c>
      <c r="F68" s="5">
        <v>-2520170</v>
      </c>
      <c r="I68" s="5">
        <v>-2520170</v>
      </c>
      <c r="J68" s="5">
        <v>-468425</v>
      </c>
      <c r="K68" s="5">
        <v>-8240</v>
      </c>
      <c r="L68" s="5">
        <v>-313051</v>
      </c>
      <c r="M68" s="5">
        <v>10545001</v>
      </c>
    </row>
    <row r="69" spans="2:13" ht="15.5" x14ac:dyDescent="0.35">
      <c r="C69" t="s">
        <v>89</v>
      </c>
      <c r="D69" s="5">
        <v>347954</v>
      </c>
      <c r="E69" s="5">
        <v>10727</v>
      </c>
      <c r="F69" s="5">
        <v>-1799885</v>
      </c>
      <c r="G69" s="5">
        <v>997407</v>
      </c>
      <c r="I69" s="5">
        <v>-483452</v>
      </c>
      <c r="J69" s="5">
        <v>705782</v>
      </c>
      <c r="K69" s="5">
        <v>57342</v>
      </c>
      <c r="L69" s="5">
        <v>-172678</v>
      </c>
      <c r="M69" s="5">
        <v>9340095</v>
      </c>
    </row>
    <row r="70" spans="2:13" ht="15.5" x14ac:dyDescent="0.35">
      <c r="C70" t="s">
        <v>90</v>
      </c>
      <c r="D70" s="5">
        <v>347954</v>
      </c>
      <c r="E70" s="5">
        <v>10727</v>
      </c>
      <c r="F70" s="5">
        <v>720285</v>
      </c>
      <c r="G70" s="5">
        <v>997407</v>
      </c>
      <c r="I70" s="5">
        <v>2036718</v>
      </c>
      <c r="J70" s="5">
        <v>1174207</v>
      </c>
      <c r="K70" s="5">
        <v>65582</v>
      </c>
      <c r="L70" s="5">
        <v>140373</v>
      </c>
      <c r="M70" s="5">
        <v>-1204906</v>
      </c>
    </row>
    <row r="71" spans="2:13" ht="15.5" x14ac:dyDescent="0.35">
      <c r="C71" t="s">
        <v>8</v>
      </c>
      <c r="D71" s="5">
        <v>347954</v>
      </c>
      <c r="E71" s="5">
        <v>10727</v>
      </c>
      <c r="F71" s="5">
        <v>-1799885</v>
      </c>
      <c r="G71" s="5">
        <v>997407</v>
      </c>
      <c r="I71" s="5">
        <v>-483452</v>
      </c>
      <c r="J71" s="5">
        <v>705782</v>
      </c>
      <c r="K71" s="5">
        <v>57342</v>
      </c>
      <c r="L71" s="5">
        <v>-172678</v>
      </c>
      <c r="M71" s="5">
        <v>9340095</v>
      </c>
    </row>
    <row r="72" spans="2:13" ht="15.5" x14ac:dyDescent="0.35">
      <c r="C72" t="s">
        <v>91</v>
      </c>
      <c r="D72" s="5">
        <v>347954</v>
      </c>
      <c r="E72" s="5">
        <v>10727</v>
      </c>
      <c r="F72" s="5">
        <v>720285</v>
      </c>
      <c r="G72" s="5">
        <v>997407</v>
      </c>
      <c r="I72" s="5">
        <v>2036718</v>
      </c>
      <c r="J72" s="5">
        <v>1174207</v>
      </c>
      <c r="K72" s="5">
        <v>65582</v>
      </c>
      <c r="L72" s="5">
        <v>140373</v>
      </c>
      <c r="M72" s="5">
        <v>-1204906</v>
      </c>
    </row>
    <row r="73" spans="2:13" ht="15.5" x14ac:dyDescent="0.35">
      <c r="C73" t="s">
        <v>92</v>
      </c>
      <c r="D73" s="5">
        <v>347954</v>
      </c>
      <c r="E73" s="5">
        <v>10727</v>
      </c>
      <c r="F73" s="5">
        <v>-1799885</v>
      </c>
      <c r="G73" s="5">
        <v>997407</v>
      </c>
      <c r="I73" s="5">
        <v>-483452</v>
      </c>
      <c r="J73" s="5">
        <v>705782</v>
      </c>
      <c r="K73" s="5">
        <v>57342</v>
      </c>
      <c r="L73" s="5">
        <v>-172678</v>
      </c>
      <c r="M73" s="5">
        <v>9340095</v>
      </c>
    </row>
    <row r="74" spans="2:13" ht="15.5" x14ac:dyDescent="0.35">
      <c r="C74" t="s">
        <v>93</v>
      </c>
      <c r="D74" s="5">
        <v>347954</v>
      </c>
      <c r="E74" s="5">
        <v>10727</v>
      </c>
      <c r="F74" s="5">
        <v>-1799885</v>
      </c>
      <c r="G74" s="5">
        <v>997407</v>
      </c>
      <c r="I74" s="5">
        <v>-483452</v>
      </c>
      <c r="J74" s="5">
        <v>705782</v>
      </c>
      <c r="K74" s="5">
        <v>57342</v>
      </c>
      <c r="L74" s="5">
        <v>-172678</v>
      </c>
      <c r="M74" s="5">
        <v>9340095</v>
      </c>
    </row>
    <row r="76" spans="2:13" ht="15.5" x14ac:dyDescent="0.35">
      <c r="B76" t="s">
        <v>94</v>
      </c>
      <c r="C76" t="s">
        <v>95</v>
      </c>
    </row>
    <row r="77" spans="2:13" ht="15.5" x14ac:dyDescent="0.35">
      <c r="C77" t="s">
        <v>96</v>
      </c>
    </row>
    <row r="78" spans="2:13" ht="15.5" x14ac:dyDescent="0.35">
      <c r="C78" t="s">
        <v>20</v>
      </c>
      <c r="D78" s="5">
        <v>485882</v>
      </c>
      <c r="E78" s="5">
        <v>444638</v>
      </c>
      <c r="F78" s="5">
        <v>1244242</v>
      </c>
      <c r="G78" s="5">
        <v>707896</v>
      </c>
      <c r="I78" s="5">
        <v>1244242</v>
      </c>
      <c r="J78" s="5">
        <v>634052</v>
      </c>
      <c r="K78" s="5">
        <v>488167</v>
      </c>
      <c r="L78" s="5">
        <v>199313</v>
      </c>
      <c r="M78" s="5">
        <v>15338</v>
      </c>
    </row>
    <row r="79" spans="2:13" ht="15.5" x14ac:dyDescent="0.35">
      <c r="C79" t="s">
        <v>97</v>
      </c>
      <c r="D79" s="5">
        <v>3346926</v>
      </c>
      <c r="E79" s="5">
        <v>2876417</v>
      </c>
      <c r="F79" s="5">
        <v>3166087</v>
      </c>
      <c r="G79" s="5">
        <v>3297209</v>
      </c>
      <c r="I79" s="5">
        <v>3166087</v>
      </c>
      <c r="J79" s="5">
        <v>3308592</v>
      </c>
      <c r="K79" s="5">
        <v>2567689</v>
      </c>
      <c r="L79" s="5">
        <v>1861746</v>
      </c>
      <c r="M79" s="5">
        <v>1042214</v>
      </c>
    </row>
    <row r="80" spans="2:13" ht="15.5" x14ac:dyDescent="0.35">
      <c r="C80" t="s">
        <v>99</v>
      </c>
      <c r="D80" s="5">
        <v>248400</v>
      </c>
      <c r="F80" s="5">
        <v>164700</v>
      </c>
      <c r="I80" s="5">
        <v>164700</v>
      </c>
      <c r="J80" s="5">
        <v>285257</v>
      </c>
    </row>
    <row r="81" spans="3:13" ht="15.5" x14ac:dyDescent="0.35">
      <c r="C81" t="s">
        <v>98</v>
      </c>
      <c r="D81" s="5">
        <v>2776185</v>
      </c>
      <c r="E81" s="5">
        <v>1879136</v>
      </c>
      <c r="F81" s="5">
        <v>1348295</v>
      </c>
      <c r="G81" s="5">
        <v>1232683</v>
      </c>
      <c r="I81" s="5">
        <v>1348295</v>
      </c>
      <c r="J81" s="5">
        <v>1305169</v>
      </c>
      <c r="K81" s="5">
        <v>1402197</v>
      </c>
      <c r="L81" s="5">
        <v>1490582</v>
      </c>
      <c r="M81" s="5">
        <v>1851285</v>
      </c>
    </row>
    <row r="82" spans="3:13" ht="15.5" x14ac:dyDescent="0.35">
      <c r="C82" t="s">
        <v>100</v>
      </c>
      <c r="D82" s="5">
        <v>3346926</v>
      </c>
      <c r="E82" s="5">
        <v>2876417</v>
      </c>
      <c r="F82" s="5">
        <v>3166087</v>
      </c>
      <c r="G82" s="5">
        <v>3297209</v>
      </c>
      <c r="I82" s="5">
        <v>3166087</v>
      </c>
      <c r="J82" s="5">
        <v>3308592</v>
      </c>
      <c r="K82" s="5">
        <v>2567689</v>
      </c>
      <c r="L82" s="5">
        <v>1861746</v>
      </c>
      <c r="M82" s="5">
        <v>1042214</v>
      </c>
    </row>
    <row r="83" spans="3:13" ht="15.5" x14ac:dyDescent="0.35">
      <c r="C83" t="s">
        <v>101</v>
      </c>
      <c r="D83" s="5">
        <v>1603169</v>
      </c>
      <c r="E83" s="5">
        <v>1389600</v>
      </c>
      <c r="F83" s="5">
        <v>1697200</v>
      </c>
      <c r="G83" s="5">
        <v>1612222</v>
      </c>
      <c r="I83" s="5">
        <v>1697200</v>
      </c>
      <c r="J83" s="5">
        <v>1729337</v>
      </c>
      <c r="K83" s="5">
        <v>64861</v>
      </c>
    </row>
    <row r="84" spans="3:13" ht="15.5" x14ac:dyDescent="0.35">
      <c r="C84" t="s">
        <v>102</v>
      </c>
      <c r="D84" s="5">
        <v>1603169</v>
      </c>
      <c r="E84" s="5">
        <v>1389600</v>
      </c>
      <c r="F84" s="5">
        <v>1697200</v>
      </c>
      <c r="G84" s="5">
        <v>1612222</v>
      </c>
      <c r="I84" s="5">
        <v>1697200</v>
      </c>
      <c r="J84" s="5">
        <v>1729337</v>
      </c>
      <c r="K84" s="5">
        <v>64861</v>
      </c>
    </row>
    <row r="85" spans="3:13" ht="15.5" x14ac:dyDescent="0.35">
      <c r="C85" t="s">
        <v>103</v>
      </c>
      <c r="D85" s="5">
        <v>217299</v>
      </c>
      <c r="E85" s="5">
        <v>206066</v>
      </c>
      <c r="F85" s="5">
        <v>208657</v>
      </c>
      <c r="G85" s="5">
        <v>216881</v>
      </c>
      <c r="I85" s="5">
        <v>208657</v>
      </c>
      <c r="J85" s="5">
        <v>216865</v>
      </c>
      <c r="K85" s="5">
        <v>174690</v>
      </c>
      <c r="L85" s="5">
        <v>100605</v>
      </c>
      <c r="M85" s="5">
        <v>113432</v>
      </c>
    </row>
    <row r="86" spans="3:13" ht="15.5" x14ac:dyDescent="0.35">
      <c r="C86" t="s">
        <v>79</v>
      </c>
      <c r="D86" s="5">
        <v>12259956</v>
      </c>
      <c r="E86" s="5">
        <v>12259956</v>
      </c>
      <c r="F86" s="5">
        <v>12259956</v>
      </c>
      <c r="G86" s="5">
        <v>14852555</v>
      </c>
      <c r="I86" s="5">
        <v>12259956</v>
      </c>
      <c r="J86" s="5">
        <v>14852555</v>
      </c>
      <c r="K86" s="5">
        <v>9800575</v>
      </c>
      <c r="L86" s="5">
        <v>10064727</v>
      </c>
      <c r="M86" s="5">
        <v>10545175</v>
      </c>
    </row>
    <row r="87" spans="3:13" ht="15.5" x14ac:dyDescent="0.35">
      <c r="C87" t="s">
        <v>104</v>
      </c>
      <c r="D87" s="5">
        <v>5306362</v>
      </c>
      <c r="E87" s="5">
        <v>4688208</v>
      </c>
      <c r="F87" s="5">
        <v>5581770</v>
      </c>
      <c r="G87" s="5">
        <v>7549998</v>
      </c>
      <c r="I87" s="5">
        <v>5581770</v>
      </c>
      <c r="J87" s="5">
        <v>5567570</v>
      </c>
      <c r="K87" s="5">
        <v>4345902</v>
      </c>
      <c r="L87" s="5">
        <v>3096301</v>
      </c>
      <c r="M87" s="5">
        <v>2029122</v>
      </c>
    </row>
    <row r="88" spans="3:13" ht="15.5" x14ac:dyDescent="0.35">
      <c r="C88" t="s">
        <v>105</v>
      </c>
    </row>
    <row r="89" spans="3:13" ht="15.5" x14ac:dyDescent="0.35">
      <c r="C89" t="s">
        <v>257</v>
      </c>
      <c r="G89" s="5">
        <v>3014</v>
      </c>
      <c r="L89" s="5">
        <v>161749</v>
      </c>
      <c r="M89" s="5">
        <v>191859</v>
      </c>
    </row>
    <row r="90" spans="3:13" ht="15.5" x14ac:dyDescent="0.35">
      <c r="C90" t="s">
        <v>106</v>
      </c>
      <c r="D90" s="5">
        <v>28540476</v>
      </c>
      <c r="E90" s="5">
        <v>27935460</v>
      </c>
      <c r="F90" s="5">
        <v>26789356</v>
      </c>
      <c r="G90" s="5">
        <v>26801310</v>
      </c>
      <c r="I90" s="5">
        <v>26789356</v>
      </c>
      <c r="J90" s="5">
        <v>28743182</v>
      </c>
      <c r="K90" s="5">
        <v>30249161</v>
      </c>
      <c r="L90" s="5">
        <v>31440930</v>
      </c>
      <c r="M90" s="5">
        <v>33330665</v>
      </c>
    </row>
    <row r="91" spans="3:13" ht="15.5" x14ac:dyDescent="0.35">
      <c r="C91" t="s">
        <v>108</v>
      </c>
      <c r="D91" s="5">
        <v>30269061</v>
      </c>
      <c r="E91" s="5">
        <v>29491318</v>
      </c>
      <c r="F91" s="5">
        <v>28613178</v>
      </c>
      <c r="G91" s="5">
        <v>28458766</v>
      </c>
      <c r="I91" s="5">
        <v>28613178</v>
      </c>
      <c r="J91" s="5">
        <v>30684910</v>
      </c>
      <c r="K91" s="5">
        <v>30424159</v>
      </c>
      <c r="L91" s="5">
        <v>31781908</v>
      </c>
      <c r="M91" s="5">
        <v>33703033</v>
      </c>
    </row>
    <row r="92" spans="3:13" ht="15.5" x14ac:dyDescent="0.35">
      <c r="C92" t="s">
        <v>109</v>
      </c>
      <c r="D92" s="5">
        <v>35575423</v>
      </c>
      <c r="E92" s="5">
        <v>34179526</v>
      </c>
      <c r="F92" s="5">
        <v>34194948</v>
      </c>
      <c r="G92" s="5">
        <v>36008764</v>
      </c>
      <c r="I92" s="5">
        <v>34194948</v>
      </c>
      <c r="J92" s="5">
        <v>36252480</v>
      </c>
      <c r="K92" s="5">
        <v>34770061</v>
      </c>
      <c r="L92" s="5">
        <v>34878209</v>
      </c>
      <c r="M92" s="5">
        <v>35732155</v>
      </c>
    </row>
    <row r="93" spans="3:13" ht="15.5" x14ac:dyDescent="0.35">
      <c r="C93" t="s">
        <v>110</v>
      </c>
    </row>
    <row r="94" spans="3:13" ht="15.5" x14ac:dyDescent="0.35">
      <c r="C94" t="s">
        <v>111</v>
      </c>
    </row>
    <row r="95" spans="3:13" ht="15.5" x14ac:dyDescent="0.35">
      <c r="C95" t="s">
        <v>112</v>
      </c>
      <c r="D95" s="5">
        <v>5079936</v>
      </c>
      <c r="E95" s="5">
        <v>3568758</v>
      </c>
      <c r="F95" s="5">
        <v>3190665</v>
      </c>
      <c r="G95" s="5">
        <v>2887577</v>
      </c>
      <c r="I95" s="5">
        <v>3190665</v>
      </c>
      <c r="J95" s="5">
        <v>3305804</v>
      </c>
      <c r="K95" s="5">
        <v>2416781</v>
      </c>
      <c r="L95" s="5">
        <v>1998212</v>
      </c>
      <c r="M95" s="5">
        <v>2534692</v>
      </c>
    </row>
    <row r="96" spans="3:13" ht="15.5" x14ac:dyDescent="0.35">
      <c r="C96" t="s">
        <v>115</v>
      </c>
      <c r="D96" s="5">
        <v>280018</v>
      </c>
      <c r="K96" s="5">
        <v>486293</v>
      </c>
      <c r="M96" s="5">
        <v>319748</v>
      </c>
    </row>
    <row r="97" spans="3:13" ht="15.5" x14ac:dyDescent="0.35">
      <c r="C97" t="s">
        <v>113</v>
      </c>
    </row>
    <row r="98" spans="3:13" ht="15.5" x14ac:dyDescent="0.35">
      <c r="C98" t="s">
        <v>114</v>
      </c>
      <c r="D98" s="5">
        <v>3024585</v>
      </c>
      <c r="E98" s="5">
        <v>1879136</v>
      </c>
      <c r="F98" s="5">
        <v>1512995</v>
      </c>
      <c r="G98" s="5">
        <v>1232683</v>
      </c>
      <c r="I98" s="5">
        <v>1512995</v>
      </c>
      <c r="J98" s="5">
        <v>1590426</v>
      </c>
      <c r="K98" s="5">
        <v>1402197</v>
      </c>
      <c r="L98" s="5">
        <v>1490582</v>
      </c>
      <c r="M98" s="5">
        <v>1851285</v>
      </c>
    </row>
    <row r="99" spans="3:13" ht="15.5" x14ac:dyDescent="0.35">
      <c r="C99" t="s">
        <v>117</v>
      </c>
      <c r="D99" s="5">
        <v>24657</v>
      </c>
      <c r="E99" s="5">
        <v>40818</v>
      </c>
      <c r="F99" s="5">
        <v>46141</v>
      </c>
      <c r="G99" s="5">
        <v>83761</v>
      </c>
      <c r="I99" s="5">
        <v>46141</v>
      </c>
      <c r="J99" s="5">
        <v>58241</v>
      </c>
      <c r="K99" s="5">
        <v>19922</v>
      </c>
      <c r="L99" s="5">
        <v>60052</v>
      </c>
      <c r="M99" s="5">
        <v>16403</v>
      </c>
    </row>
    <row r="100" spans="3:13" ht="15.5" x14ac:dyDescent="0.35">
      <c r="C100" t="s">
        <v>116</v>
      </c>
      <c r="D100" s="5">
        <v>76543</v>
      </c>
      <c r="E100" s="5">
        <v>118487</v>
      </c>
      <c r="F100" s="5">
        <v>128229</v>
      </c>
      <c r="G100" s="5">
        <v>97760</v>
      </c>
      <c r="I100" s="5">
        <v>128229</v>
      </c>
      <c r="J100" s="5">
        <v>97165</v>
      </c>
      <c r="K100" s="5">
        <v>121200</v>
      </c>
      <c r="L100" s="5">
        <v>81366</v>
      </c>
      <c r="M100" s="5">
        <v>233717</v>
      </c>
    </row>
    <row r="101" spans="3:13" ht="15.5" x14ac:dyDescent="0.35">
      <c r="C101" t="s">
        <v>119</v>
      </c>
    </row>
    <row r="102" spans="3:13" ht="15.5" x14ac:dyDescent="0.35">
      <c r="C102" t="s">
        <v>121</v>
      </c>
      <c r="D102" s="5">
        <v>6561010</v>
      </c>
      <c r="E102" s="5">
        <v>7019539</v>
      </c>
      <c r="F102" s="5">
        <v>7422556</v>
      </c>
      <c r="G102" s="5">
        <v>7794569</v>
      </c>
      <c r="I102" s="5">
        <v>7422556</v>
      </c>
      <c r="J102" s="5">
        <v>8910602</v>
      </c>
      <c r="K102" s="5">
        <v>15008676</v>
      </c>
      <c r="L102" s="5">
        <v>15481538</v>
      </c>
      <c r="M102" s="5">
        <v>15609919</v>
      </c>
    </row>
    <row r="103" spans="3:13" ht="15.5" x14ac:dyDescent="0.35">
      <c r="C103" t="s">
        <v>122</v>
      </c>
      <c r="D103" s="5">
        <v>1674133</v>
      </c>
      <c r="E103" s="5">
        <v>1530317</v>
      </c>
      <c r="F103" s="5">
        <v>1503300</v>
      </c>
      <c r="G103" s="5">
        <v>1473373</v>
      </c>
      <c r="I103" s="5">
        <v>1503300</v>
      </c>
      <c r="J103" s="5">
        <v>1384657</v>
      </c>
      <c r="K103" s="5">
        <v>387169</v>
      </c>
      <c r="L103" s="5">
        <v>366212</v>
      </c>
      <c r="M103" s="5">
        <v>113539</v>
      </c>
    </row>
    <row r="104" spans="3:13" ht="15.5" x14ac:dyDescent="0.35">
      <c r="C104" t="s">
        <v>123</v>
      </c>
      <c r="D104" s="5">
        <v>6653670</v>
      </c>
      <c r="E104" s="5">
        <v>7116904</v>
      </c>
      <c r="F104" s="5">
        <v>7521146</v>
      </c>
      <c r="G104" s="5">
        <v>7838165</v>
      </c>
      <c r="I104" s="5">
        <v>7521146</v>
      </c>
      <c r="J104" s="5">
        <v>8980087</v>
      </c>
      <c r="K104" s="5">
        <v>15108564</v>
      </c>
      <c r="L104" s="5">
        <v>15599790</v>
      </c>
      <c r="M104" s="5">
        <v>15744578</v>
      </c>
    </row>
    <row r="105" spans="3:13" ht="15.5" x14ac:dyDescent="0.35">
      <c r="C105" t="s">
        <v>124</v>
      </c>
      <c r="D105" s="5">
        <v>6653670</v>
      </c>
      <c r="E105" s="5">
        <v>7116904</v>
      </c>
      <c r="F105" s="5">
        <v>7521146</v>
      </c>
      <c r="G105" s="5">
        <v>7838165</v>
      </c>
      <c r="I105" s="5">
        <v>7521146</v>
      </c>
      <c r="J105" s="5">
        <v>8980087</v>
      </c>
      <c r="K105" s="5">
        <v>15108564</v>
      </c>
      <c r="L105" s="5">
        <v>15599790</v>
      </c>
      <c r="M105" s="5">
        <v>15744578</v>
      </c>
    </row>
    <row r="106" spans="3:13" ht="15.5" x14ac:dyDescent="0.35">
      <c r="C106" t="s">
        <v>125</v>
      </c>
    </row>
    <row r="107" spans="3:13" ht="15.5" x14ac:dyDescent="0.35">
      <c r="C107" t="s">
        <v>126</v>
      </c>
      <c r="D107" s="5">
        <v>6561010</v>
      </c>
      <c r="E107" s="5">
        <v>7019539</v>
      </c>
      <c r="F107" s="5">
        <v>7422556</v>
      </c>
      <c r="G107" s="5">
        <v>7797468</v>
      </c>
      <c r="I107" s="5">
        <v>7422556</v>
      </c>
      <c r="J107" s="5">
        <v>8926351</v>
      </c>
      <c r="K107" s="5">
        <v>15046741</v>
      </c>
      <c r="L107" s="5">
        <v>15540090</v>
      </c>
      <c r="M107" s="5">
        <v>15694953</v>
      </c>
    </row>
    <row r="108" spans="3:13" ht="15.5" x14ac:dyDescent="0.35">
      <c r="C108" t="s">
        <v>127</v>
      </c>
      <c r="D108" s="5">
        <v>11733606</v>
      </c>
      <c r="E108" s="5">
        <v>10685662</v>
      </c>
      <c r="F108" s="5">
        <v>10711811</v>
      </c>
      <c r="G108" s="5">
        <v>10725742</v>
      </c>
      <c r="I108" s="5">
        <v>10711811</v>
      </c>
      <c r="J108" s="5">
        <v>12285891</v>
      </c>
      <c r="K108" s="5">
        <v>17525345</v>
      </c>
      <c r="L108" s="5">
        <v>17598002</v>
      </c>
      <c r="M108" s="5">
        <v>18279270</v>
      </c>
    </row>
    <row r="109" spans="3:13" ht="15.5" x14ac:dyDescent="0.35">
      <c r="C109" t="s">
        <v>128</v>
      </c>
    </row>
    <row r="110" spans="3:13" ht="15.5" x14ac:dyDescent="0.35">
      <c r="C110" t="s">
        <v>129</v>
      </c>
      <c r="D110" s="5">
        <v>1293420</v>
      </c>
      <c r="E110" s="5">
        <v>1293420</v>
      </c>
      <c r="F110" s="5">
        <v>1293420</v>
      </c>
      <c r="G110" s="5">
        <v>1293420</v>
      </c>
      <c r="I110" s="5">
        <v>1293420</v>
      </c>
      <c r="J110" s="5">
        <v>1293420</v>
      </c>
      <c r="K110" s="5">
        <v>978090</v>
      </c>
      <c r="L110" s="5">
        <v>978090</v>
      </c>
      <c r="M110" s="5">
        <v>978090</v>
      </c>
    </row>
    <row r="111" spans="3:13" ht="15.5" x14ac:dyDescent="0.35">
      <c r="C111" t="s">
        <v>131</v>
      </c>
      <c r="D111" s="5">
        <v>10288442</v>
      </c>
      <c r="E111" s="5">
        <v>9940488</v>
      </c>
      <c r="F111" s="5">
        <v>9929761</v>
      </c>
      <c r="G111" s="5">
        <v>9137047</v>
      </c>
      <c r="I111" s="5">
        <v>9929761</v>
      </c>
      <c r="J111" s="5">
        <v>7820614</v>
      </c>
      <c r="K111" s="5">
        <v>6466051</v>
      </c>
      <c r="L111" s="5">
        <v>6237390</v>
      </c>
      <c r="M111" s="5">
        <v>5929620</v>
      </c>
    </row>
    <row r="112" spans="3:13" ht="15.5" x14ac:dyDescent="0.35">
      <c r="C112" t="s">
        <v>132</v>
      </c>
      <c r="D112" s="5">
        <v>30499</v>
      </c>
      <c r="E112" s="5">
        <v>30499</v>
      </c>
      <c r="F112" s="5">
        <v>30499</v>
      </c>
      <c r="G112" s="5">
        <v>30499</v>
      </c>
      <c r="I112" s="5">
        <v>30499</v>
      </c>
      <c r="J112" s="5">
        <v>30499</v>
      </c>
    </row>
    <row r="113" spans="2:13" ht="15.5" x14ac:dyDescent="0.35">
      <c r="C113" t="s">
        <v>133</v>
      </c>
      <c r="D113" s="5">
        <v>10257943</v>
      </c>
      <c r="E113" s="5">
        <v>9909989</v>
      </c>
      <c r="F113" s="5">
        <v>9899262</v>
      </c>
      <c r="G113" s="5">
        <v>9106548</v>
      </c>
      <c r="I113" s="5">
        <v>9899262</v>
      </c>
      <c r="J113" s="5">
        <v>7790115</v>
      </c>
      <c r="K113" s="5">
        <v>6466051</v>
      </c>
      <c r="L113" s="5">
        <v>6237390</v>
      </c>
      <c r="M113" s="5">
        <v>5929620</v>
      </c>
    </row>
    <row r="114" spans="2:13" ht="15.5" x14ac:dyDescent="0.35">
      <c r="C114" t="s">
        <v>134</v>
      </c>
      <c r="D114" s="5">
        <v>10288442</v>
      </c>
      <c r="E114" s="5">
        <v>9940488</v>
      </c>
      <c r="F114" s="5">
        <v>9929761</v>
      </c>
      <c r="G114" s="5">
        <v>9137047</v>
      </c>
      <c r="I114" s="5">
        <v>9929761</v>
      </c>
      <c r="J114" s="5">
        <v>7820614</v>
      </c>
      <c r="K114" s="5">
        <v>6466051</v>
      </c>
      <c r="L114" s="5">
        <v>6237390</v>
      </c>
      <c r="M114" s="5">
        <v>5929620</v>
      </c>
    </row>
    <row r="115" spans="2:13" ht="15.5" x14ac:dyDescent="0.35">
      <c r="C115" t="s">
        <v>212</v>
      </c>
    </row>
    <row r="116" spans="2:13" ht="15.5" x14ac:dyDescent="0.35">
      <c r="C116" t="s">
        <v>10</v>
      </c>
      <c r="D116" s="5">
        <v>23841818</v>
      </c>
      <c r="E116" s="5">
        <v>23493864</v>
      </c>
      <c r="F116" s="5">
        <v>23483137</v>
      </c>
      <c r="G116" s="5">
        <v>25283022</v>
      </c>
      <c r="I116" s="5">
        <v>23483137</v>
      </c>
      <c r="J116" s="5">
        <v>23966589</v>
      </c>
      <c r="K116" s="5">
        <v>17244716</v>
      </c>
      <c r="L116" s="5">
        <v>17280207</v>
      </c>
      <c r="M116" s="5">
        <v>17452885</v>
      </c>
    </row>
    <row r="117" spans="2:13" ht="15.5" x14ac:dyDescent="0.35">
      <c r="C117" t="s">
        <v>135</v>
      </c>
      <c r="D117" s="5">
        <v>35575424</v>
      </c>
      <c r="E117" s="5">
        <v>34179526</v>
      </c>
      <c r="F117" s="5">
        <v>34194948</v>
      </c>
      <c r="G117" s="5">
        <v>36008764</v>
      </c>
      <c r="I117" s="5">
        <v>34194948</v>
      </c>
      <c r="J117" s="5">
        <v>36252480</v>
      </c>
      <c r="K117" s="5">
        <v>34770061</v>
      </c>
      <c r="L117" s="5">
        <v>34878209</v>
      </c>
      <c r="M117" s="5">
        <v>35732155</v>
      </c>
    </row>
    <row r="118" spans="2:13" ht="15.5" x14ac:dyDescent="0.35">
      <c r="C118" t="s">
        <v>136</v>
      </c>
      <c r="D118" s="5">
        <v>3501680000</v>
      </c>
      <c r="E118" s="5">
        <v>3501680000</v>
      </c>
      <c r="F118" s="5">
        <v>3501680000</v>
      </c>
      <c r="G118" s="5">
        <v>3501680000</v>
      </c>
      <c r="I118" s="5">
        <v>3501680000</v>
      </c>
      <c r="J118" s="5">
        <v>3501680000</v>
      </c>
      <c r="K118" s="5">
        <v>12506</v>
      </c>
      <c r="L118" s="5">
        <v>12506</v>
      </c>
      <c r="M118" s="5">
        <v>12506</v>
      </c>
    </row>
    <row r="120" spans="2:13" ht="15.5" x14ac:dyDescent="0.35">
      <c r="B120" t="s">
        <v>137</v>
      </c>
      <c r="C120" t="s">
        <v>138</v>
      </c>
      <c r="D120" s="5">
        <v>1526368</v>
      </c>
      <c r="E120" s="5">
        <v>1376061</v>
      </c>
      <c r="F120" s="5">
        <v>3469963</v>
      </c>
      <c r="G120" s="5">
        <v>855204</v>
      </c>
      <c r="I120" s="5">
        <v>5083156</v>
      </c>
      <c r="J120" s="5">
        <v>2319795</v>
      </c>
      <c r="K120" s="5">
        <v>2622575</v>
      </c>
      <c r="L120" s="5">
        <v>2102142</v>
      </c>
      <c r="M120" s="5">
        <v>1744829</v>
      </c>
    </row>
    <row r="121" spans="2:13" ht="15.5" x14ac:dyDescent="0.35">
      <c r="C121" t="s">
        <v>139</v>
      </c>
      <c r="D121" s="5">
        <v>3650008</v>
      </c>
      <c r="E121" s="5">
        <v>3442882</v>
      </c>
      <c r="F121" s="5">
        <v>4994355</v>
      </c>
      <c r="G121" s="5">
        <v>4856213</v>
      </c>
      <c r="I121" s="5">
        <v>17674032</v>
      </c>
      <c r="J121" s="5">
        <v>10891718</v>
      </c>
      <c r="K121" s="5">
        <v>8836385</v>
      </c>
      <c r="L121" s="5">
        <v>12813845</v>
      </c>
      <c r="M121" s="5">
        <v>8208685</v>
      </c>
    </row>
    <row r="122" spans="2:13" ht="15.5" x14ac:dyDescent="0.35">
      <c r="C122" t="s">
        <v>140</v>
      </c>
      <c r="D122" s="5">
        <v>-1651821</v>
      </c>
      <c r="E122" s="5">
        <v>-1998366</v>
      </c>
      <c r="F122" s="5">
        <v>-1236934</v>
      </c>
      <c r="G122" s="5">
        <v>-3579565</v>
      </c>
      <c r="I122" s="5">
        <v>-11431424</v>
      </c>
      <c r="J122" s="5">
        <v>-5776057</v>
      </c>
      <c r="K122" s="5">
        <v>-5108302</v>
      </c>
      <c r="L122" s="5">
        <v>-9630735</v>
      </c>
      <c r="M122" s="5">
        <v>-5559439</v>
      </c>
    </row>
    <row r="123" spans="2:13" ht="15.5" x14ac:dyDescent="0.35">
      <c r="C123" t="s">
        <v>141</v>
      </c>
      <c r="D123" s="5">
        <v>-238630</v>
      </c>
      <c r="E123" s="5">
        <v>-334184</v>
      </c>
      <c r="F123" s="5">
        <v>-212138</v>
      </c>
      <c r="G123" s="5">
        <v>-340738</v>
      </c>
      <c r="I123" s="5">
        <v>-1103467</v>
      </c>
      <c r="J123" s="5">
        <v>-1031496</v>
      </c>
      <c r="K123" s="5">
        <v>-927845</v>
      </c>
      <c r="L123" s="5">
        <v>-944041</v>
      </c>
      <c r="M123" s="5">
        <v>-801082</v>
      </c>
    </row>
    <row r="124" spans="2:13" ht="15.5" x14ac:dyDescent="0.35">
      <c r="C124" t="s">
        <v>481</v>
      </c>
      <c r="D124" s="5">
        <v>-184963</v>
      </c>
      <c r="E124" s="5">
        <v>308171</v>
      </c>
      <c r="F124" s="5">
        <v>-23204</v>
      </c>
      <c r="G124" s="5">
        <v>-32639</v>
      </c>
      <c r="I124" s="5">
        <v>171780</v>
      </c>
      <c r="J124" s="5">
        <v>-1606494</v>
      </c>
      <c r="K124" s="5">
        <v>-11048</v>
      </c>
      <c r="L124" s="5">
        <v>3807</v>
      </c>
      <c r="M124" s="5">
        <v>-347</v>
      </c>
    </row>
    <row r="125" spans="2:13" ht="15.5" x14ac:dyDescent="0.35">
      <c r="C125" t="s">
        <v>265</v>
      </c>
      <c r="D125" s="5">
        <v>-48226</v>
      </c>
      <c r="E125" s="5">
        <v>-42442</v>
      </c>
      <c r="F125" s="5">
        <v>-51229</v>
      </c>
      <c r="G125" s="5">
        <v>-48067</v>
      </c>
      <c r="I125" s="5">
        <v>-215211</v>
      </c>
      <c r="J125" s="5">
        <v>-152246</v>
      </c>
      <c r="K125" s="5">
        <v>-145572</v>
      </c>
      <c r="L125" s="5">
        <v>-140492</v>
      </c>
      <c r="M125" s="5">
        <v>-102988</v>
      </c>
    </row>
    <row r="126" spans="2:13" ht="15.5" x14ac:dyDescent="0.35">
      <c r="C126" t="s">
        <v>482</v>
      </c>
      <c r="F126" s="5">
        <v>-887</v>
      </c>
      <c r="I126" s="5">
        <v>-12554</v>
      </c>
      <c r="J126" s="5">
        <v>-5630</v>
      </c>
      <c r="K126" s="5">
        <v>-21043</v>
      </c>
      <c r="L126" s="5">
        <v>-242</v>
      </c>
    </row>
    <row r="127" spans="2:13" ht="15.5" x14ac:dyDescent="0.35">
      <c r="C127" t="s">
        <v>145</v>
      </c>
      <c r="D127" s="5">
        <v>-166071</v>
      </c>
      <c r="E127" s="5">
        <v>-499355</v>
      </c>
      <c r="F127" s="5">
        <v>-487089</v>
      </c>
      <c r="G127" s="5">
        <v>-495085</v>
      </c>
      <c r="I127" s="5">
        <v>-1977875</v>
      </c>
      <c r="J127" s="5">
        <v>-493440</v>
      </c>
      <c r="K127" s="5">
        <v>-993036</v>
      </c>
      <c r="L127" s="5">
        <v>-1210985</v>
      </c>
      <c r="M127" s="5">
        <v>-1319566</v>
      </c>
    </row>
    <row r="128" spans="2:13" ht="15.5" x14ac:dyDescent="0.35">
      <c r="C128" t="s">
        <v>146</v>
      </c>
      <c r="D128" s="5">
        <v>-1319053</v>
      </c>
      <c r="E128" s="5">
        <v>-1676310</v>
      </c>
      <c r="F128" s="5">
        <v>-2446528</v>
      </c>
      <c r="G128" s="5">
        <v>17030</v>
      </c>
      <c r="I128" s="5">
        <v>-2495091</v>
      </c>
      <c r="J128" s="5">
        <v>-1680470</v>
      </c>
      <c r="K128" s="5">
        <v>-1342685</v>
      </c>
      <c r="L128" s="5">
        <v>-707182</v>
      </c>
      <c r="M128" s="5">
        <v>-480801</v>
      </c>
    </row>
    <row r="129" spans="3:13" ht="15.5" x14ac:dyDescent="0.35">
      <c r="C129" t="s">
        <v>483</v>
      </c>
      <c r="F129" s="5">
        <v>48659</v>
      </c>
      <c r="J129" s="5">
        <v>-269000</v>
      </c>
      <c r="K129" s="5">
        <v>-281000</v>
      </c>
    </row>
    <row r="130" spans="3:13" ht="15.5" x14ac:dyDescent="0.35">
      <c r="C130" t="s">
        <v>484</v>
      </c>
      <c r="F130" s="5">
        <v>3014</v>
      </c>
    </row>
    <row r="131" spans="3:13" ht="15.5" x14ac:dyDescent="0.35">
      <c r="C131" t="s">
        <v>147</v>
      </c>
      <c r="D131" s="5">
        <v>-1349746</v>
      </c>
      <c r="E131" s="5">
        <v>-1678775</v>
      </c>
      <c r="F131" s="5">
        <v>-2501147</v>
      </c>
      <c r="G131" s="5">
        <v>-12589</v>
      </c>
      <c r="I131" s="5">
        <v>-2530199</v>
      </c>
      <c r="J131" s="5">
        <v>-1514786</v>
      </c>
      <c r="K131" s="5">
        <v>-1062369</v>
      </c>
      <c r="L131" s="5">
        <v>-715170</v>
      </c>
      <c r="M131" s="5">
        <v>-494070</v>
      </c>
    </row>
    <row r="132" spans="3:13" ht="15.5" x14ac:dyDescent="0.35">
      <c r="C132" t="s">
        <v>222</v>
      </c>
      <c r="D132" s="5">
        <v>31212</v>
      </c>
      <c r="G132" s="5">
        <v>26453</v>
      </c>
      <c r="I132" s="5">
        <v>26453</v>
      </c>
      <c r="J132" s="5">
        <v>99286</v>
      </c>
      <c r="K132" s="5">
        <v>92</v>
      </c>
      <c r="L132" s="5">
        <v>7397</v>
      </c>
      <c r="M132" s="5">
        <v>12997</v>
      </c>
    </row>
    <row r="133" spans="3:13" ht="15.5" x14ac:dyDescent="0.35">
      <c r="C133" t="s">
        <v>216</v>
      </c>
      <c r="D133" s="5">
        <v>-519</v>
      </c>
      <c r="E133" s="5">
        <v>2465</v>
      </c>
      <c r="F133" s="5">
        <v>2946</v>
      </c>
      <c r="G133" s="5">
        <v>3166</v>
      </c>
      <c r="I133" s="5">
        <v>8655</v>
      </c>
      <c r="J133" s="5">
        <v>4030</v>
      </c>
      <c r="K133" s="5">
        <v>592</v>
      </c>
      <c r="L133" s="5">
        <v>591</v>
      </c>
      <c r="M133" s="5">
        <v>272</v>
      </c>
    </row>
    <row r="134" spans="3:13" ht="15.5" x14ac:dyDescent="0.35">
      <c r="C134" t="s">
        <v>152</v>
      </c>
      <c r="D134" s="5">
        <v>-166071</v>
      </c>
      <c r="E134" s="5">
        <v>-499355</v>
      </c>
      <c r="F134" s="5">
        <v>-487089</v>
      </c>
      <c r="G134" s="5">
        <v>-495085</v>
      </c>
      <c r="I134" s="5">
        <v>-1977875</v>
      </c>
      <c r="J134" s="5">
        <v>-493440</v>
      </c>
      <c r="K134" s="5">
        <v>-993036</v>
      </c>
      <c r="L134" s="5">
        <v>-1210985</v>
      </c>
      <c r="M134" s="5">
        <v>-1319566</v>
      </c>
    </row>
    <row r="135" spans="3:13" ht="15.5" x14ac:dyDescent="0.35">
      <c r="C135" t="s">
        <v>485</v>
      </c>
      <c r="D135" s="5">
        <v>281074</v>
      </c>
    </row>
    <row r="136" spans="3:13" ht="15.5" x14ac:dyDescent="0.35">
      <c r="C136" t="s">
        <v>486</v>
      </c>
      <c r="D136" s="5">
        <v>-248020</v>
      </c>
      <c r="E136" s="5">
        <v>-372030</v>
      </c>
      <c r="F136" s="5">
        <v>-341028</v>
      </c>
      <c r="G136" s="5">
        <v>-341028</v>
      </c>
      <c r="I136" s="5">
        <v>-1364112</v>
      </c>
      <c r="J136" s="5">
        <v>-5096372</v>
      </c>
      <c r="K136" s="5">
        <v>-463078</v>
      </c>
      <c r="L136" s="5">
        <v>-106000</v>
      </c>
      <c r="M136" s="5">
        <v>-245000</v>
      </c>
    </row>
    <row r="137" spans="3:13" ht="15.5" x14ac:dyDescent="0.35">
      <c r="C137" t="s">
        <v>487</v>
      </c>
      <c r="J137" s="5">
        <v>-5877353</v>
      </c>
      <c r="K137" s="5">
        <v>-7069918</v>
      </c>
      <c r="L137" s="5">
        <v>-6484657</v>
      </c>
      <c r="M137" s="5">
        <v>-7694821</v>
      </c>
    </row>
    <row r="138" spans="3:13" ht="15.5" x14ac:dyDescent="0.35">
      <c r="C138" t="s">
        <v>488</v>
      </c>
      <c r="D138" s="5">
        <v>281074</v>
      </c>
      <c r="J138" s="5">
        <v>5391060</v>
      </c>
      <c r="K138" s="5">
        <v>7554211</v>
      </c>
      <c r="L138" s="5">
        <v>6164909</v>
      </c>
      <c r="M138" s="5">
        <v>7778840</v>
      </c>
    </row>
    <row r="139" spans="3:13" ht="15.5" x14ac:dyDescent="0.35">
      <c r="C139" t="s">
        <v>154</v>
      </c>
    </row>
    <row r="140" spans="3:13" ht="15.5" x14ac:dyDescent="0.35">
      <c r="C140" t="s">
        <v>489</v>
      </c>
      <c r="D140" s="5">
        <v>-248020</v>
      </c>
      <c r="E140" s="5">
        <v>-372030</v>
      </c>
      <c r="F140" s="5">
        <v>-341028</v>
      </c>
      <c r="G140" s="5">
        <v>-341028</v>
      </c>
      <c r="I140" s="5">
        <v>-1364112</v>
      </c>
      <c r="J140" s="5">
        <v>-10973725</v>
      </c>
      <c r="K140" s="5">
        <v>-7532996</v>
      </c>
      <c r="L140" s="5">
        <v>-6590657</v>
      </c>
      <c r="M140" s="5">
        <v>-7939821</v>
      </c>
    </row>
    <row r="141" spans="3:13" ht="15.5" x14ac:dyDescent="0.35">
      <c r="C141" t="s">
        <v>446</v>
      </c>
      <c r="J141" s="5">
        <v>6016091</v>
      </c>
    </row>
    <row r="142" spans="3:13" ht="15.5" x14ac:dyDescent="0.35">
      <c r="C142" t="s">
        <v>235</v>
      </c>
      <c r="D142" s="5">
        <v>-11195</v>
      </c>
      <c r="E142" s="5">
        <v>-3985</v>
      </c>
      <c r="F142" s="5">
        <v>-3360</v>
      </c>
      <c r="G142" s="5">
        <v>-4901</v>
      </c>
      <c r="I142" s="5">
        <v>-21114</v>
      </c>
      <c r="J142" s="5">
        <v>-28940</v>
      </c>
      <c r="K142" s="5">
        <v>-31111</v>
      </c>
      <c r="L142" s="5">
        <v>-25442</v>
      </c>
      <c r="M142" s="5">
        <v>-56257</v>
      </c>
    </row>
    <row r="143" spans="3:13" ht="15.5" x14ac:dyDescent="0.35">
      <c r="C143" t="s">
        <v>490</v>
      </c>
      <c r="D143" s="5">
        <v>-187930</v>
      </c>
      <c r="E143" s="5">
        <v>-123340</v>
      </c>
      <c r="F143" s="5">
        <v>-142701</v>
      </c>
      <c r="G143" s="5">
        <v>-149156</v>
      </c>
      <c r="I143" s="5">
        <v>-592649</v>
      </c>
      <c r="J143" s="5">
        <v>-897926</v>
      </c>
      <c r="K143" s="5">
        <v>-983140</v>
      </c>
      <c r="L143" s="5">
        <v>-759795</v>
      </c>
      <c r="M143" s="5">
        <v>-1102328</v>
      </c>
    </row>
    <row r="144" spans="3:13" ht="15.5" x14ac:dyDescent="0.35">
      <c r="C144" t="s">
        <v>167</v>
      </c>
      <c r="D144" s="5">
        <v>41244</v>
      </c>
      <c r="E144" s="5">
        <v>-799604</v>
      </c>
      <c r="F144" s="5">
        <v>536346</v>
      </c>
      <c r="G144" s="5">
        <v>377149</v>
      </c>
      <c r="I144" s="5">
        <v>610190</v>
      </c>
      <c r="J144" s="5">
        <v>145885</v>
      </c>
      <c r="K144" s="5">
        <v>286854</v>
      </c>
      <c r="L144" s="5">
        <v>183975</v>
      </c>
      <c r="M144" s="5">
        <v>-55538</v>
      </c>
    </row>
    <row r="145" spans="2:13" ht="15.5" x14ac:dyDescent="0.35">
      <c r="C145" t="s">
        <v>168</v>
      </c>
      <c r="E145" s="5">
        <v>1244242</v>
      </c>
      <c r="I145" s="5">
        <v>634052</v>
      </c>
      <c r="J145" s="5">
        <v>488167</v>
      </c>
      <c r="K145" s="5">
        <v>199313</v>
      </c>
      <c r="L145" s="5">
        <v>15338</v>
      </c>
      <c r="M145" s="5">
        <v>70876</v>
      </c>
    </row>
    <row r="146" spans="2:13" ht="15.5" x14ac:dyDescent="0.35">
      <c r="C146" t="s">
        <v>169</v>
      </c>
      <c r="D146" s="5">
        <v>41244</v>
      </c>
      <c r="E146" s="5">
        <v>444638</v>
      </c>
      <c r="F146" s="5">
        <v>536346</v>
      </c>
      <c r="G146" s="5">
        <v>377149</v>
      </c>
      <c r="I146" s="5">
        <v>1244242</v>
      </c>
      <c r="J146" s="5">
        <v>634052</v>
      </c>
      <c r="K146" s="5">
        <v>486167</v>
      </c>
      <c r="L146" s="5">
        <v>199313</v>
      </c>
      <c r="M146" s="5">
        <v>15338</v>
      </c>
    </row>
    <row r="148" spans="2:13" ht="15.5" x14ac:dyDescent="0.35">
      <c r="B148" t="s">
        <v>170</v>
      </c>
      <c r="C148" t="s">
        <v>12</v>
      </c>
      <c r="D148" s="5">
        <v>3500000000</v>
      </c>
      <c r="E148" s="5">
        <v>3500000000</v>
      </c>
      <c r="F148" s="5">
        <v>3500000000</v>
      </c>
      <c r="G148" s="5">
        <v>3500000000</v>
      </c>
      <c r="I148" s="5">
        <v>3500000000</v>
      </c>
      <c r="J148" s="5">
        <v>3500000000</v>
      </c>
      <c r="K148" s="5">
        <v>0</v>
      </c>
      <c r="L148" s="5">
        <v>0</v>
      </c>
      <c r="M148" s="5">
        <v>0</v>
      </c>
    </row>
    <row r="149" spans="2:13" ht="15.5" x14ac:dyDescent="0.35">
      <c r="C149" t="s">
        <v>171</v>
      </c>
      <c r="D149" s="6">
        <v>1.74</v>
      </c>
      <c r="E149" s="6">
        <v>0.05</v>
      </c>
      <c r="F149" s="6">
        <v>3.43</v>
      </c>
      <c r="G149" s="6">
        <v>4.66</v>
      </c>
    </row>
    <row r="150" spans="2:13" ht="15.5" x14ac:dyDescent="0.35">
      <c r="C150" t="s">
        <v>172</v>
      </c>
      <c r="D150" s="6">
        <v>57.47</v>
      </c>
      <c r="E150" s="5">
        <v>2720</v>
      </c>
      <c r="F150" s="6">
        <v>64.14</v>
      </c>
      <c r="G150" s="6">
        <v>27.25</v>
      </c>
    </row>
    <row r="151" spans="2:13" ht="15.5" x14ac:dyDescent="0.35">
      <c r="C151" t="s">
        <v>60</v>
      </c>
      <c r="D151" s="6">
        <v>4.84</v>
      </c>
      <c r="E151" s="6">
        <v>8.9600000000000009</v>
      </c>
      <c r="F151" s="6">
        <v>9.5</v>
      </c>
      <c r="G151" s="6">
        <v>5.15</v>
      </c>
    </row>
    <row r="152" spans="2:13" ht="15.5" x14ac:dyDescent="0.35">
      <c r="C152" t="s">
        <v>173</v>
      </c>
      <c r="D152" s="5">
        <v>21090000000</v>
      </c>
      <c r="E152" s="5">
        <v>11890000000</v>
      </c>
      <c r="F152" s="5">
        <v>25340000000</v>
      </c>
      <c r="G152" s="5">
        <v>29230000000</v>
      </c>
    </row>
    <row r="153" spans="2:13" ht="15.5" x14ac:dyDescent="0.35">
      <c r="C153" t="s">
        <v>174</v>
      </c>
      <c r="D153" s="6">
        <v>9.5999999999999992E-3</v>
      </c>
      <c r="E153" s="6">
        <v>2.9999999999999997E-4</v>
      </c>
      <c r="F153" s="6">
        <v>2.1000000000000001E-2</v>
      </c>
      <c r="G153" s="6">
        <v>2.7200000000000002E-2</v>
      </c>
    </row>
    <row r="154" spans="2:13" ht="15.5" x14ac:dyDescent="0.35">
      <c r="C154" t="s">
        <v>175</v>
      </c>
      <c r="D154" s="6">
        <v>1.43E-2</v>
      </c>
      <c r="E154" s="6">
        <v>5.0000000000000001E-4</v>
      </c>
      <c r="F154" s="6">
        <v>3.0600000000000002E-2</v>
      </c>
      <c r="G154" s="6">
        <v>3.8699999999999998E-2</v>
      </c>
    </row>
    <row r="155" spans="2:13" ht="15.5" x14ac:dyDescent="0.35">
      <c r="C155" t="s">
        <v>176</v>
      </c>
      <c r="D155" s="6">
        <v>1.67E-2</v>
      </c>
      <c r="E155" s="6">
        <v>5.6000000000000008E-3</v>
      </c>
      <c r="F155" s="6">
        <v>2.9100000000000001E-2</v>
      </c>
      <c r="G155" s="6">
        <v>3.44E-2</v>
      </c>
    </row>
    <row r="156" spans="2:13" ht="15.5" x14ac:dyDescent="0.35">
      <c r="C156" t="s">
        <v>177</v>
      </c>
      <c r="D156" s="6">
        <v>3.91</v>
      </c>
      <c r="E156" s="6">
        <v>1.4</v>
      </c>
      <c r="F156" s="6">
        <v>6.41</v>
      </c>
      <c r="G156" s="6">
        <v>7.61</v>
      </c>
    </row>
    <row r="157" spans="2:13" ht="15.5" x14ac:dyDescent="0.35">
      <c r="C157" t="s">
        <v>178</v>
      </c>
      <c r="D157" s="5">
        <v>427000000000</v>
      </c>
      <c r="E157" s="5">
        <v>399000000000</v>
      </c>
      <c r="F157" s="5">
        <v>393000000000</v>
      </c>
      <c r="G157" s="5">
        <v>422000000000</v>
      </c>
    </row>
    <row r="158" spans="2:13" ht="15.5" x14ac:dyDescent="0.35">
      <c r="C158" t="s">
        <v>179</v>
      </c>
      <c r="D158" s="6">
        <v>0.82</v>
      </c>
      <c r="E158" s="6">
        <v>1.19</v>
      </c>
      <c r="F158" s="6">
        <v>1.96</v>
      </c>
      <c r="G158" s="6">
        <v>1.05</v>
      </c>
    </row>
    <row r="159" spans="2:13" ht="15.5" x14ac:dyDescent="0.35">
      <c r="C159" t="s">
        <v>180</v>
      </c>
      <c r="D159" s="6">
        <v>121.87</v>
      </c>
      <c r="E159" s="6">
        <v>114.05</v>
      </c>
      <c r="F159" s="6">
        <v>112.13</v>
      </c>
      <c r="G159" s="6">
        <v>120.52</v>
      </c>
    </row>
    <row r="160" spans="2:13" ht="15.5" x14ac:dyDescent="0.35">
      <c r="C160" t="s">
        <v>181</v>
      </c>
      <c r="D160" s="6">
        <v>0.82</v>
      </c>
      <c r="E160" s="6">
        <v>1.19</v>
      </c>
      <c r="F160" s="6">
        <v>1.96</v>
      </c>
      <c r="G160" s="6">
        <v>1.05</v>
      </c>
    </row>
    <row r="161" spans="3:13" ht="15.5" x14ac:dyDescent="0.35">
      <c r="C161" t="s">
        <v>182</v>
      </c>
      <c r="D161" s="6">
        <v>121.87</v>
      </c>
      <c r="E161" s="6">
        <v>114.05</v>
      </c>
      <c r="F161" s="6">
        <v>112.13</v>
      </c>
      <c r="G161" s="6">
        <v>120.52</v>
      </c>
    </row>
    <row r="162" spans="3:13" ht="15.5" x14ac:dyDescent="0.35">
      <c r="C162" t="s">
        <v>183</v>
      </c>
      <c r="D162" s="5">
        <v>35000000000</v>
      </c>
      <c r="E162" s="5">
        <v>26000000000</v>
      </c>
      <c r="F162" s="5">
        <v>25000000000</v>
      </c>
      <c r="G162" s="5">
        <v>24000000000</v>
      </c>
    </row>
    <row r="163" spans="3:13" ht="15.5" x14ac:dyDescent="0.35">
      <c r="C163" t="s">
        <v>184</v>
      </c>
      <c r="D163" s="5">
        <v>117000000000</v>
      </c>
      <c r="E163" s="5">
        <v>119000000000</v>
      </c>
      <c r="F163" s="5">
        <v>124000000000</v>
      </c>
      <c r="G163" s="5">
        <v>130000000000</v>
      </c>
    </row>
    <row r="164" spans="3:13" ht="15.5" x14ac:dyDescent="0.35">
      <c r="C164" t="s">
        <v>185</v>
      </c>
      <c r="D164" s="5">
        <v>427000000000</v>
      </c>
      <c r="E164" s="5">
        <v>399000000000</v>
      </c>
      <c r="F164" s="5">
        <v>393000000000</v>
      </c>
      <c r="G164" s="5">
        <v>422000000000</v>
      </c>
    </row>
    <row r="165" spans="3:13" ht="15.5" x14ac:dyDescent="0.35">
      <c r="C165" t="s">
        <v>24</v>
      </c>
      <c r="D165" s="5">
        <v>152000000000</v>
      </c>
      <c r="E165" s="5">
        <v>145000000000</v>
      </c>
      <c r="F165" s="5">
        <v>149000000000</v>
      </c>
      <c r="G165" s="5">
        <v>154000000000</v>
      </c>
    </row>
    <row r="166" spans="3:13" ht="15.5" x14ac:dyDescent="0.35">
      <c r="C166" t="s">
        <v>21</v>
      </c>
      <c r="D166" s="5">
        <v>144000000000</v>
      </c>
      <c r="E166" s="5">
        <v>138000000000</v>
      </c>
      <c r="F166" s="5">
        <v>128000000000</v>
      </c>
      <c r="G166" s="5">
        <v>143000000000</v>
      </c>
    </row>
    <row r="167" spans="3:13" ht="15.5" x14ac:dyDescent="0.35">
      <c r="C167" t="s">
        <v>186</v>
      </c>
      <c r="D167" s="5">
        <v>4000000000</v>
      </c>
      <c r="E167" s="5">
        <v>19000000000</v>
      </c>
      <c r="F167" s="5">
        <v>40000000000</v>
      </c>
      <c r="G167" s="5">
        <v>78000000000</v>
      </c>
    </row>
    <row r="168" spans="3:13" ht="15.5" x14ac:dyDescent="0.35">
      <c r="C168" t="s">
        <v>187</v>
      </c>
      <c r="D168" s="5">
        <v>29000000000</v>
      </c>
      <c r="E168" s="5">
        <v>23000000000</v>
      </c>
      <c r="F168" s="5">
        <v>58000000000</v>
      </c>
      <c r="G168" s="5">
        <v>15000000000</v>
      </c>
    </row>
    <row r="169" spans="3:13" ht="15.5" x14ac:dyDescent="0.35">
      <c r="C169" t="s">
        <v>188</v>
      </c>
      <c r="D169" s="5">
        <v>-26000000000</v>
      </c>
      <c r="E169" s="5">
        <v>-29000000000</v>
      </c>
      <c r="F169" s="5">
        <v>-42000000000</v>
      </c>
      <c r="G169" s="5">
        <v>0</v>
      </c>
    </row>
    <row r="170" spans="3:13" ht="15.5" x14ac:dyDescent="0.35">
      <c r="C170" t="s">
        <v>13</v>
      </c>
      <c r="D170" s="5">
        <v>3000000000</v>
      </c>
      <c r="E170" s="5">
        <v>-5000000000</v>
      </c>
      <c r="F170" s="5">
        <v>16000000000</v>
      </c>
      <c r="G170" s="5">
        <v>14000000000</v>
      </c>
    </row>
    <row r="171" spans="3:13" ht="15.5" x14ac:dyDescent="0.35">
      <c r="C171" t="s">
        <v>16</v>
      </c>
      <c r="D171" s="6">
        <v>0.83</v>
      </c>
      <c r="E171" s="6">
        <v>-1.47</v>
      </c>
      <c r="F171" s="6">
        <v>4.6399999999999997</v>
      </c>
      <c r="G171" s="6">
        <v>4.1100000000000003</v>
      </c>
    </row>
    <row r="172" spans="3:13" ht="15.5" x14ac:dyDescent="0.35">
      <c r="C172" t="s">
        <v>45</v>
      </c>
      <c r="I172" s="6">
        <v>9.58</v>
      </c>
      <c r="J172" s="6">
        <v>5.31</v>
      </c>
      <c r="K172" s="6">
        <v>79994.78</v>
      </c>
      <c r="L172" s="6">
        <v>166974.35999999999</v>
      </c>
      <c r="M172" s="5">
        <v>-1378870</v>
      </c>
    </row>
    <row r="173" spans="3:13" ht="15.5" x14ac:dyDescent="0.35">
      <c r="C173" t="s">
        <v>59</v>
      </c>
      <c r="I173" s="6">
        <v>22.96</v>
      </c>
      <c r="J173" s="6">
        <v>36.72</v>
      </c>
      <c r="K173" s="5">
        <v>0</v>
      </c>
      <c r="L173" s="5">
        <v>0</v>
      </c>
      <c r="M173" s="5">
        <v>0</v>
      </c>
    </row>
    <row r="174" spans="3:13" ht="15.5" x14ac:dyDescent="0.35">
      <c r="C174" t="s">
        <v>62</v>
      </c>
      <c r="I174" s="6">
        <v>2.64</v>
      </c>
      <c r="J174" s="6">
        <v>3.76</v>
      </c>
      <c r="K174" s="5">
        <v>0</v>
      </c>
      <c r="L174" s="5">
        <v>0</v>
      </c>
      <c r="M174" s="5">
        <v>0</v>
      </c>
    </row>
    <row r="175" spans="3:13" ht="15.5" x14ac:dyDescent="0.35">
      <c r="C175" t="s">
        <v>189</v>
      </c>
      <c r="I175" s="5">
        <v>87190000000</v>
      </c>
      <c r="J175" s="5">
        <v>73900000000</v>
      </c>
      <c r="K175" s="5">
        <v>52420000000</v>
      </c>
      <c r="L175" s="5">
        <v>50480000000</v>
      </c>
      <c r="M175" s="5">
        <v>26830000000</v>
      </c>
    </row>
    <row r="176" spans="3:13" ht="15.5" x14ac:dyDescent="0.35">
      <c r="C176" t="s">
        <v>190</v>
      </c>
      <c r="I176" s="6">
        <v>5.8700000000000002E-2</v>
      </c>
      <c r="J176" s="6">
        <v>3.1800000000000002E-2</v>
      </c>
      <c r="K176" s="6">
        <v>1.9E-3</v>
      </c>
      <c r="L176" s="6">
        <v>3.8E-3</v>
      </c>
      <c r="M176" s="6">
        <v>-3.3799999999999997E-2</v>
      </c>
    </row>
    <row r="177" spans="3:13" ht="15.5" x14ac:dyDescent="0.35">
      <c r="C177" t="s">
        <v>191</v>
      </c>
      <c r="I177" s="6">
        <v>8.5500000000000007E-2</v>
      </c>
      <c r="J177" s="6">
        <v>4.8099999999999997E-2</v>
      </c>
      <c r="K177" s="6">
        <v>3.8E-3</v>
      </c>
      <c r="L177" s="6">
        <v>7.8000000000000005E-3</v>
      </c>
      <c r="M177" s="6">
        <v>-6.9199999999999998E-2</v>
      </c>
    </row>
    <row r="178" spans="3:13" ht="15.5" x14ac:dyDescent="0.35">
      <c r="C178" t="s">
        <v>192</v>
      </c>
      <c r="I178" s="6">
        <v>8.6599999999999996E-2</v>
      </c>
      <c r="J178" s="6">
        <v>6.7799999999999999E-2</v>
      </c>
      <c r="K178" s="6">
        <v>3.5099999999999999E-2</v>
      </c>
      <c r="L178" s="6">
        <v>3.7000000000000005E-2</v>
      </c>
      <c r="M178" s="6">
        <v>-1.0700000000000001E-2</v>
      </c>
    </row>
    <row r="179" spans="3:13" ht="15.5" x14ac:dyDescent="0.35">
      <c r="C179" t="s">
        <v>193</v>
      </c>
      <c r="I179" s="6">
        <v>4.7</v>
      </c>
      <c r="J179" s="6">
        <v>2.46</v>
      </c>
      <c r="K179" s="6">
        <v>1.19</v>
      </c>
      <c r="L179" s="6">
        <v>1.33</v>
      </c>
      <c r="M179" s="6">
        <v>-0.17</v>
      </c>
    </row>
    <row r="180" spans="3:13" ht="15.5" x14ac:dyDescent="0.35">
      <c r="C180" t="s">
        <v>56</v>
      </c>
      <c r="I180" s="6">
        <v>1.96</v>
      </c>
      <c r="J180" s="6">
        <v>1.76</v>
      </c>
      <c r="K180" s="5">
        <v>0</v>
      </c>
      <c r="L180" s="5">
        <v>0</v>
      </c>
      <c r="M180" s="5">
        <v>0</v>
      </c>
    </row>
    <row r="181" spans="3:13" ht="15.5" x14ac:dyDescent="0.35">
      <c r="C181" t="s">
        <v>53</v>
      </c>
      <c r="I181" s="6">
        <v>112.13</v>
      </c>
      <c r="J181" s="6">
        <v>110.58</v>
      </c>
      <c r="K181" s="6">
        <v>21289074.870000001</v>
      </c>
      <c r="L181" s="6">
        <v>21544297.739999998</v>
      </c>
      <c r="M181" s="6">
        <v>19925818.969999999</v>
      </c>
    </row>
    <row r="182" spans="3:13" ht="15.5" x14ac:dyDescent="0.35">
      <c r="C182" t="s">
        <v>194</v>
      </c>
      <c r="I182" s="6">
        <v>1.96</v>
      </c>
      <c r="J182" s="6">
        <v>1.76</v>
      </c>
      <c r="K182" s="5">
        <v>0</v>
      </c>
      <c r="L182" s="5">
        <v>0</v>
      </c>
      <c r="M182" s="5">
        <v>0</v>
      </c>
    </row>
    <row r="183" spans="3:13" ht="15.5" x14ac:dyDescent="0.35">
      <c r="C183" t="s">
        <v>195</v>
      </c>
      <c r="I183" s="6">
        <v>112.13</v>
      </c>
      <c r="J183" s="6">
        <v>110.58</v>
      </c>
      <c r="K183" s="6">
        <v>21289074.870000001</v>
      </c>
      <c r="L183" s="6">
        <v>21544297.739999998</v>
      </c>
      <c r="M183" s="6">
        <v>19925818.969999999</v>
      </c>
    </row>
    <row r="184" spans="3:13" ht="15.5" x14ac:dyDescent="0.35">
      <c r="C184" t="s">
        <v>196</v>
      </c>
      <c r="I184" s="5">
        <v>25000000000</v>
      </c>
      <c r="J184" s="5">
        <v>22000000000</v>
      </c>
      <c r="K184" s="5">
        <v>13000000000</v>
      </c>
      <c r="L184" s="5">
        <v>5000000000</v>
      </c>
      <c r="M184" s="5">
        <v>6000000000</v>
      </c>
    </row>
    <row r="185" spans="3:13" ht="15.5" x14ac:dyDescent="0.35">
      <c r="C185" t="s">
        <v>197</v>
      </c>
      <c r="I185" s="5">
        <v>124000000000</v>
      </c>
      <c r="J185" s="5">
        <v>144000000000</v>
      </c>
      <c r="K185" s="5">
        <v>232000000000</v>
      </c>
      <c r="L185" s="5">
        <v>241000000000</v>
      </c>
      <c r="M185" s="5">
        <v>223000000000</v>
      </c>
    </row>
    <row r="186" spans="3:13" ht="15.5" x14ac:dyDescent="0.35">
      <c r="C186" t="s">
        <v>26</v>
      </c>
      <c r="I186" s="5">
        <v>149000000000</v>
      </c>
      <c r="J186" s="5">
        <v>166000000000</v>
      </c>
      <c r="K186" s="5">
        <v>245000000000</v>
      </c>
      <c r="L186" s="5">
        <v>247000000000</v>
      </c>
      <c r="M186" s="5">
        <v>229000000000</v>
      </c>
    </row>
    <row r="187" spans="3:13" ht="15.5" x14ac:dyDescent="0.35">
      <c r="C187" t="s">
        <v>23</v>
      </c>
      <c r="I187" s="5">
        <v>128000000000</v>
      </c>
      <c r="J187" s="5">
        <v>156000000000</v>
      </c>
      <c r="K187" s="5">
        <v>237000000000</v>
      </c>
      <c r="L187" s="5">
        <v>244000000000</v>
      </c>
      <c r="M187" s="5">
        <v>229000000000</v>
      </c>
    </row>
    <row r="188" spans="3:13" ht="15.5" x14ac:dyDescent="0.35">
      <c r="C188" t="s">
        <v>198</v>
      </c>
      <c r="I188" s="5">
        <v>40000000000</v>
      </c>
      <c r="J188" s="5">
        <v>37000000000</v>
      </c>
      <c r="K188" s="5">
        <v>30000000000</v>
      </c>
      <c r="L188" s="5">
        <v>17000000000</v>
      </c>
      <c r="M188" s="5">
        <v>-7000000000</v>
      </c>
    </row>
    <row r="189" spans="3:13" ht="15.5" x14ac:dyDescent="0.35">
      <c r="C189" t="s">
        <v>199</v>
      </c>
      <c r="I189" s="5">
        <v>85000000000</v>
      </c>
      <c r="J189" s="5">
        <v>37000000000</v>
      </c>
      <c r="K189" s="5">
        <v>40000000000</v>
      </c>
      <c r="L189" s="5">
        <v>33000000000</v>
      </c>
      <c r="M189" s="5">
        <v>25000000000</v>
      </c>
    </row>
    <row r="190" spans="3:13" ht="15.5" x14ac:dyDescent="0.35">
      <c r="C190" t="s">
        <v>200</v>
      </c>
      <c r="I190" s="5">
        <v>-42000000000</v>
      </c>
      <c r="J190" s="5">
        <v>-24000000000</v>
      </c>
      <c r="K190" s="5">
        <v>-16000000000</v>
      </c>
      <c r="L190" s="5">
        <v>-11000000000</v>
      </c>
      <c r="M190" s="5">
        <v>-7000000000</v>
      </c>
    </row>
    <row r="191" spans="3:13" ht="15.5" x14ac:dyDescent="0.35">
      <c r="C191" t="s">
        <v>15</v>
      </c>
      <c r="I191" s="5">
        <v>43000000000</v>
      </c>
      <c r="J191" s="5">
        <v>13000000000</v>
      </c>
      <c r="K191" s="5">
        <v>24000000000</v>
      </c>
      <c r="L191" s="5">
        <v>22000000000</v>
      </c>
      <c r="M191" s="5">
        <v>18000000000</v>
      </c>
    </row>
    <row r="192" spans="3:13" ht="15.5" x14ac:dyDescent="0.35">
      <c r="C192" t="s">
        <v>17</v>
      </c>
      <c r="I192" s="6">
        <v>12.19</v>
      </c>
      <c r="J192" s="6">
        <v>3.71</v>
      </c>
      <c r="K192" s="6">
        <v>1926117.1</v>
      </c>
      <c r="L192" s="6">
        <v>1729223.37</v>
      </c>
      <c r="M192" s="6">
        <v>1427981.53</v>
      </c>
    </row>
  </sheetData>
  <pageMargins left="0.7" right="0.7" top="0.75" bottom="0.75" header="0.3" footer="0.3"/>
  <ignoredErrors>
    <ignoredError sqref="A1:M19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491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492</v>
      </c>
      <c r="D2" s="2" vm="33">
        <f ca="1">IFERROR(_xlfn.STOCKHISTORY("XIDX:" &amp; $C$1, D3, , 0, 0, 1), "Libur")</f>
        <v>95</v>
      </c>
      <c r="E2" s="2" vm="34">
        <f ca="1">IFERROR(_xlfn.STOCKHISTORY("XIDX:" &amp; $C$1, E3, , 0, 0, 1), "Libur")</f>
        <v>81</v>
      </c>
      <c r="H2" s="2" vm="34">
        <f ca="1">IFERROR(INDEX(D2:G2,COUNT(D2:G2)),"")</f>
        <v>81</v>
      </c>
      <c r="I2" s="2" vm="35">
        <f ca="1">IFERROR(_xlfn.STOCKHISTORY("XIDX:" &amp; $C$1, I1, , 0, 0, 1), "Libur")</f>
        <v>117</v>
      </c>
      <c r="J2" s="2" vm="36">
        <f ca="1">IFERROR(_xlfn.STOCKHISTORY("XIDX:" &amp; $C$1, J1, , 0, 0, 1), "Libur")</f>
        <v>198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34991738332</v>
      </c>
      <c r="E4" s="2">
        <f>IFERROR(INDEX(E51:E500,MATCH($C$4,$C$51:$C$500,0)),"")</f>
        <v>67119697442</v>
      </c>
      <c r="H4" s="2">
        <f>IFERROR(SUM(D4:G4)*(4/MAX(1,COUNT(D4:G4))),"")</f>
        <v>204222871548</v>
      </c>
      <c r="I4" s="2">
        <f>IFERROR(INDEX(I51:I500,MATCH($C$4,$C$51:$C$500,0)),"")</f>
        <v>215703608729</v>
      </c>
      <c r="J4" s="2">
        <f>IFERROR(INDEX(J51:J500,MATCH($C$4,$C$51:$C$500,0)),"")</f>
        <v>207168060758</v>
      </c>
      <c r="K4" s="2">
        <f>IFERROR(INDEX(K51:K500,MATCH($C$4,$C$51:$C$500,0)),"")</f>
        <v>124461090431</v>
      </c>
      <c r="L4" s="2">
        <f>IFERROR(INDEX(L51:L500,MATCH($C$4,$C$51:$C$500,0)),"")</f>
        <v>105168727481</v>
      </c>
      <c r="M4" s="2">
        <f>IFERROR(INDEX(M51:M500,MATCH($C$4,$C$51:$C$500,0)),"")</f>
        <v>77666833421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1582637685</v>
      </c>
      <c r="E5" s="2">
        <f>IFERROR(INDEX(E51:E500,MATCH($C$5,$C$51:$C$500,0)),"")</f>
        <v>10470520787</v>
      </c>
      <c r="H5" s="2">
        <f>IFERROR(SUM(D5:G5)*(4/MAX(1,COUNT(D5:G5))),"")</f>
        <v>24106316944</v>
      </c>
      <c r="I5" s="2">
        <f>IFERROR(INDEX(I51:I500,MATCH($C$5,$C$51:$C$500,0)),"")</f>
        <v>30588201985</v>
      </c>
      <c r="J5" s="2">
        <f>IFERROR(INDEX(J51:J500,MATCH($C$5,$C$51:$C$500,0)),"")</f>
        <v>30939431254</v>
      </c>
      <c r="K5" s="2">
        <f>IFERROR(INDEX(K51:K500,MATCH($C$5,$C$51:$C$500,0)),"")</f>
        <v>13386000476</v>
      </c>
      <c r="L5" s="2">
        <f>IFERROR(INDEX(L51:L500,MATCH($C$5,$C$51:$C$500,0)),"")</f>
        <v>10862540960</v>
      </c>
      <c r="M5" s="2">
        <f>IFERROR(INDEX(M51:M500,MATCH($C$5,$C$51:$C$500,0)),"")</f>
        <v>7775337578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213154070762</v>
      </c>
      <c r="E6" s="2">
        <f>IFERROR(INDEX(E51:E500,MATCH($C$6,$C$51:$C$500,0)),"")</f>
        <v>221281306427</v>
      </c>
      <c r="H6" s="2">
        <f>IFERROR(INDEX(D6:G6,COUNT(D6:G6)),"")</f>
        <v>221281306427</v>
      </c>
      <c r="I6" s="2">
        <f>IFERROR(INDEX(I51:I500,MATCH($C$6,$C$51:$C$500,0)),"")</f>
        <v>210798519270</v>
      </c>
      <c r="J6" s="2">
        <f>IFERROR(INDEX(J51:J500,MATCH($C$6,$C$51:$C$500,0)),"")</f>
        <v>179524382855</v>
      </c>
      <c r="K6" s="2">
        <f>IFERROR(INDEX(K51:K500,MATCH($C$6,$C$51:$C$500,0)),"")</f>
        <v>71845159046</v>
      </c>
      <c r="L6" s="2">
        <f>IFERROR(INDEX(L51:L500,MATCH($C$6,$C$51:$C$500,0)),"")</f>
        <v>31969158570</v>
      </c>
      <c r="M6" s="2">
        <f>IFERROR(INDEX(M51:M500,MATCH($C$6,$C$51:$C$500,0)),"")</f>
        <v>16606617610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3.33</v>
      </c>
      <c r="E7" s="3">
        <f>IFERROR(INDEX(E51:E500,MATCH($C$7,$C$51:$C$500,0))/1000000000,"")</f>
        <v>3.33</v>
      </c>
      <c r="H7" s="3">
        <f>IFERROR(INDEX(D7:G7,COUNT(D7:G7)),"")</f>
        <v>3.33</v>
      </c>
      <c r="I7" s="3">
        <f>IFERROR(INDEX(I51:I500,MATCH($C$7,$C$51:$C$500,0))/1000000000,"")</f>
        <v>3.33</v>
      </c>
      <c r="J7" s="3">
        <f>IFERROR(INDEX(J51:J500,MATCH($C$7,$C$51:$C$500,0))/1000000000,"")</f>
        <v>3.33</v>
      </c>
      <c r="K7" s="3">
        <f>IFERROR(INDEX(K51:K500,MATCH($C$7,$C$51:$C$500,0))/1000000000,"")</f>
        <v>0.05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-32000000000</v>
      </c>
      <c r="E8" s="2">
        <f>IFERROR(INDEX(E51:E500,MATCH("Free cash flow (Quarter)",$C$51:$C$500,0)),"")</f>
        <v>-19000000000</v>
      </c>
      <c r="H8" s="2">
        <f>IFERROR(INDEX(D8:G8,COUNT(D8:G8)),"")</f>
        <v>-19000000000</v>
      </c>
      <c r="I8" s="2">
        <f>IFERROR(INDEX(I51:I500,MATCH($C$8,$C$51:$C$500,0)),"")</f>
        <v>32000000000</v>
      </c>
      <c r="J8" s="2">
        <f>IFERROR(INDEX(J51:J500,MATCH($C$8,$C$51:$C$500,0)),"")</f>
        <v>8000000000</v>
      </c>
      <c r="K8" s="2">
        <f>IFERROR(INDEX(K51:K500,MATCH($C$8,$C$51:$C$500,0)),"")</f>
        <v>-9000000000</v>
      </c>
      <c r="L8" s="2">
        <f>IFERROR(INDEX(L51:L500,MATCH($C$8,$C$51:$C$500,0)),"")</f>
        <v>-19000000000</v>
      </c>
      <c r="M8" s="2">
        <f>IFERROR(INDEX(M51:M500,MATCH($C$8,$C$51:$C$500,0)),"")</f>
        <v>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-9.5</v>
      </c>
      <c r="E9" s="3">
        <f>IFERROR(INDEX(E51:E500,MATCH("Free cash flow per share (Quarter)",$C$51:$C$500,0)),"")</f>
        <v>-5.82</v>
      </c>
      <c r="H9" s="3">
        <f>IFERROR(INDEX(D9:G9,COUNT(D9:G9)),"")</f>
        <v>-5.82</v>
      </c>
      <c r="I9" s="3">
        <f>IFERROR(INDEX(I51:I500,MATCH($C$9,$C$51:$C$500,0)),"")</f>
        <v>9.56</v>
      </c>
      <c r="J9" s="3">
        <f>IFERROR(INDEX(J51:J500,MATCH($C$9,$C$51:$C$500,0)),"")</f>
        <v>2.5</v>
      </c>
      <c r="K9" s="3">
        <f>IFERROR(INDEX(K51:K500,MATCH($C$9,$C$51:$C$500,0)),"")</f>
        <v>-174.29</v>
      </c>
      <c r="L9" s="3">
        <f>IFERROR(INDEX(L51:L500,MATCH($C$9,$C$51:$C$500,0)),"")</f>
        <v>-192501.75</v>
      </c>
      <c r="M9" s="3">
        <f>IFERROR(INDEX(M51:M500,MATCH($C$9,$C$51:$C$500,0)),"")</f>
        <v>502496.12</v>
      </c>
    </row>
    <row r="10" spans="1:13" ht="15.5" x14ac:dyDescent="0.35">
      <c r="C10" t="s">
        <v>18</v>
      </c>
      <c r="D10" s="3">
        <f ca="1">IFERROR(IF(D9=0,"",D2/D9),"")</f>
        <v>-10</v>
      </c>
      <c r="E10" s="3">
        <f ca="1">IFERROR(IF(E9=0,"",E2/E9),"")</f>
        <v>-13.917525773195875</v>
      </c>
      <c r="I10" s="3">
        <f ca="1">IFERROR(IF(I9=0,"",I2/I9),"")</f>
        <v>12.238493723849372</v>
      </c>
      <c r="J10" s="3">
        <f ca="1">IFERROR(IF(J9=0,"",J2/J9),"")</f>
        <v>79.2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23612704719</v>
      </c>
      <c r="E11" s="2">
        <f>IFERROR(INDEX(E51:E500,MATCH($C$11,$C$51:$C$500,0)),"")</f>
        <v>51115539727</v>
      </c>
      <c r="H11" s="2">
        <f>IFERROR(INDEX(D11:G11,COUNT(D11:G11)),"")</f>
        <v>51115539727</v>
      </c>
      <c r="I11" s="2">
        <f>IFERROR(INDEX(I51:I500,MATCH($C$11,$C$51:$C$500,0)),"")</f>
        <v>69590564361</v>
      </c>
      <c r="J11" s="2">
        <f>IFERROR(INDEX(J51:J500,MATCH($C$11,$C$51:$C$500,0)),"")</f>
        <v>75694655249</v>
      </c>
      <c r="K11" s="2">
        <f>IFERROR(INDEX(K51:K500,MATCH($C$11,$C$51:$C$500,0)),"")</f>
        <v>19531207402</v>
      </c>
      <c r="L11" s="2">
        <f>IFERROR(INDEX(L51:L500,MATCH($C$11,$C$51:$C$500,0)),"")</f>
        <v>12031219368</v>
      </c>
      <c r="M11" s="2">
        <f>IFERROR(INDEX(M51:M500,MATCH($C$11,$C$51:$C$500,0)),"")</f>
        <v>1940492634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-7000000000</v>
      </c>
      <c r="E12" s="2">
        <f>IFERROR(INDEX(E51:E500,MATCH("Net Debt (Quarter)",$C$51:$C$500,0)),"")</f>
        <v>-43000000000</v>
      </c>
      <c r="H12" s="2">
        <f>IFERROR(INDEX(D12:G12,COUNT(D12:G12)),"")</f>
        <v>-43000000000</v>
      </c>
      <c r="I12" s="2">
        <f>IFERROR(INDEX(I51:I500,MATCH($C$12,$C$51:$C$500,0)),"")</f>
        <v>-63000000000</v>
      </c>
      <c r="J12" s="2">
        <f>IFERROR(INDEX(J51:J500,MATCH($C$12,$C$51:$C$500,0)),"")</f>
        <v>-53000000000</v>
      </c>
      <c r="K12" s="2">
        <f>IFERROR(INDEX(K51:K500,MATCH($C$12,$C$51:$C$500,0)),"")</f>
        <v>24000000000</v>
      </c>
      <c r="L12" s="2">
        <f>IFERROR(INDEX(L51:L500,MATCH($C$12,$C$51:$C$500,0)),"")</f>
        <v>42000000000</v>
      </c>
      <c r="M12" s="2">
        <f>IFERROR(INDEX(M51:M500,MATCH($C$12,$C$51:$C$500,0)),"")</f>
        <v>27000000000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16000000000</v>
      </c>
      <c r="E13" s="2">
        <f>IFERROR(INDEX(E51:E500,MATCH("Total Debt (Quarter)",$C$51:$C$500,0)),"")</f>
        <v>8000000000</v>
      </c>
      <c r="H13" s="2">
        <f>IFERROR(INDEX(D13:G13,COUNT(D13:G13)),"")</f>
        <v>8000000000</v>
      </c>
      <c r="I13" s="2">
        <f>IFERROR(INDEX(I51:I500,MATCH($C$13,$C$51:$C$500,0)),"")</f>
        <v>7000000000</v>
      </c>
      <c r="J13" s="2">
        <f>IFERROR(INDEX(J51:J500,MATCH($C$13,$C$51:$C$500,0)),"")</f>
        <v>23000000000</v>
      </c>
      <c r="K13" s="2">
        <f>IFERROR(INDEX(K51:K500,MATCH($C$13,$C$51:$C$500,0)),"")</f>
        <v>44000000000</v>
      </c>
      <c r="L13" s="2">
        <f>IFERROR(INDEX(L51:L500,MATCH($C$13,$C$51:$C$500,0)),"")</f>
        <v>54000000000</v>
      </c>
      <c r="M13" s="2">
        <f>IFERROR(INDEX(M51:M500,MATCH($C$13,$C$51:$C$500,0)),"")</f>
        <v>29000000000</v>
      </c>
    </row>
    <row r="14" spans="1:1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28</v>
      </c>
      <c r="D15" s="2">
        <f>IFERROR(INDEX(D51:D500,MATCH($C$15,$C$51:$C$500,0)),"")</f>
        <v>-760244249</v>
      </c>
      <c r="E15" s="2">
        <f>IFERROR(INDEX(E51:E500,MATCH($C$15,$C$51:$C$500,0)),"")</f>
        <v>-616248310</v>
      </c>
      <c r="H15" s="2">
        <f>IFERROR(SUM(D15:G15)*(4/MAX(1,COUNT(D15:G15))),"")</f>
        <v>-2752985118</v>
      </c>
      <c r="I15" s="2">
        <f>IFERROR(INDEX(I51:I500,MATCH($C$15,$C$51:$C$500,0)),"")</f>
        <v>-3138326605</v>
      </c>
      <c r="J15" s="2">
        <f>IFERROR(INDEX(J51:J500,MATCH($C$15,$C$51:$C$500,0)),"")</f>
        <v>-3171239318</v>
      </c>
      <c r="K15" s="2">
        <f>IFERROR(INDEX(K51:K500,MATCH($C$15,$C$51:$C$500,0)),"")</f>
        <v>-1465805804</v>
      </c>
      <c r="L15" s="2">
        <f>IFERROR(INDEX(L51:L500,MATCH($C$15,$C$51:$C$500,0)),"")</f>
        <v>-1287531953</v>
      </c>
      <c r="M15" s="2">
        <f>IFERROR(INDEX(M51:M500,MATCH($C$15,$C$51:$C$500,0)),"")</f>
        <v>-784425605</v>
      </c>
    </row>
    <row r="16" spans="1:13" ht="15.5" x14ac:dyDescent="0.35">
      <c r="C16" t="s">
        <v>29</v>
      </c>
      <c r="D16" s="2">
        <f>IFERROR(INDEX(D51:D500,MATCH($C$16,$C$51:$C$500,0)),"")</f>
        <v>2342881934</v>
      </c>
      <c r="E16" s="2">
        <f>IFERROR(INDEX(E51:E500,MATCH($C$16,$C$51:$C$500,0)),"")</f>
        <v>11086769097</v>
      </c>
      <c r="H16" s="2">
        <f>IFERROR(SUM(D16:G16)*(4/MAX(1,COUNT(D16:G16))),"")</f>
        <v>26859302062</v>
      </c>
      <c r="I16" s="2">
        <f>IFERROR(INDEX(I51:I500,MATCH($C$16,$C$51:$C$500,0)),"")</f>
        <v>33845260971</v>
      </c>
      <c r="J16" s="2">
        <f>IFERROR(INDEX(J51:J500,MATCH($C$16,$C$51:$C$500,0)),"")</f>
        <v>34073166294</v>
      </c>
      <c r="K16" s="2">
        <f>IFERROR(INDEX(K51:K500,MATCH($C$16,$C$51:$C$500,0)),"")</f>
        <v>14653057613</v>
      </c>
      <c r="L16" s="2">
        <f>IFERROR(INDEX(L51:L500,MATCH($C$16,$C$51:$C$500,0)),"")</f>
        <v>11947221504</v>
      </c>
      <c r="M16" s="2">
        <f>IFERROR(INDEX(M51:M500,MATCH($C$16,$C$51:$C$500,0)),"")</f>
        <v>8406427058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316350000000</v>
      </c>
      <c r="E20" s="2">
        <f ca="1">IFERROR(E21*E2,"")</f>
        <v>269730000000</v>
      </c>
      <c r="H20" s="2">
        <f t="shared" ref="H20:M20" ca="1" si="0">IFERROR(H21*H2,"")</f>
        <v>269730000000</v>
      </c>
      <c r="I20" s="2">
        <f t="shared" ca="1" si="0"/>
        <v>389610000000</v>
      </c>
      <c r="J20" s="2">
        <f t="shared" ca="1" si="0"/>
        <v>659340000000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3330000000</v>
      </c>
      <c r="E21" s="2">
        <f>IFERROR(INDEX(E51:E500,MATCH($C$7,$C$51:$C$500,0)),"")</f>
        <v>3330000000</v>
      </c>
      <c r="H21" s="2">
        <f>IFERROR(INDEX(D21:G21,COUNT(D21:G21)),"")</f>
        <v>3330000000</v>
      </c>
      <c r="I21" s="2">
        <f>IFERROR(INDEX(I51:I500,MATCH($C$7,$C$51:$C$500,0)),"")</f>
        <v>3330000000</v>
      </c>
      <c r="J21" s="2">
        <f>IFERROR(INDEX(J51:J500,MATCH($C$7,$C$51:$C$500,0)),"")</f>
        <v>3330000000</v>
      </c>
      <c r="K21" s="2">
        <f>IFERROR(INDEX(K51:K500,MATCH($C$7,$C$51:$C$500,0)),"")</f>
        <v>50000000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0.74248532028605496</v>
      </c>
      <c r="E23" s="3">
        <f>IFERROR(E5/E6*100,"")</f>
        <v>4.7317692380192957</v>
      </c>
      <c r="H23" s="3">
        <f t="shared" ref="H23:M23" si="1">IFERROR(H5/H6*100,"")</f>
        <v>10.893969008607872</v>
      </c>
      <c r="I23" s="3">
        <f t="shared" si="1"/>
        <v>14.510634178516826</v>
      </c>
      <c r="J23" s="3">
        <f t="shared" si="1"/>
        <v>17.234110911267948</v>
      </c>
      <c r="K23" s="3">
        <f t="shared" si="1"/>
        <v>18.631736158353274</v>
      </c>
      <c r="L23" s="3">
        <f t="shared" si="1"/>
        <v>33.97818849756483</v>
      </c>
      <c r="M23" s="3">
        <f t="shared" si="1"/>
        <v>46.820717864412849</v>
      </c>
    </row>
    <row r="24" spans="1:13" ht="15.5" x14ac:dyDescent="0.35">
      <c r="C24" t="s">
        <v>43</v>
      </c>
      <c r="D24" s="4">
        <f>IFERROR(_xlfn.RRI(5,I23,D23),"")</f>
        <v>-0.44817636760089108</v>
      </c>
      <c r="E24" s="4">
        <f>IFERROR(_xlfn.RRI(5,J23,E23),"")</f>
        <v>-0.22780509001457094</v>
      </c>
      <c r="H24" s="4">
        <f t="shared" ref="H24:M24" si="2">IFERROR(_xlfn.RRI(5,M23,H23),"")</f>
        <v>-0.25295009738638308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9.23</v>
      </c>
      <c r="J25" s="3">
        <f>IFERROR(INDEX(J51:J500,MATCH($C$25,$C$51:$C$500,0)),"")</f>
        <v>9.2899999999999991</v>
      </c>
      <c r="K25" s="3">
        <f>IFERROR(INDEX(K51:K500,MATCH($C$25,$C$51:$C$500,0)),"")</f>
        <v>263.75</v>
      </c>
      <c r="L25" s="3">
        <f>IFERROR(INDEX(L51:L500,MATCH($C$25,$C$51:$C$500,0)),"")</f>
        <v>106490.41</v>
      </c>
      <c r="M25" s="3">
        <f>IFERROR(INDEX(M51:M500,MATCH($C$25,$C$51:$C$500,0)),"")</f>
        <v>1494510.09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10.508029529129129</v>
      </c>
      <c r="E27" s="3">
        <f>IFERROR(E4/E21,"")</f>
        <v>20.156065297897896</v>
      </c>
      <c r="H27" s="3">
        <f t="shared" ref="H27:M27" si="4">IFERROR(H4/H21,"")</f>
        <v>61.328189654054057</v>
      </c>
      <c r="I27" s="3">
        <f t="shared" si="4"/>
        <v>64.775858477177181</v>
      </c>
      <c r="J27" s="3">
        <f t="shared" si="4"/>
        <v>62.212630858258258</v>
      </c>
      <c r="K27" s="3">
        <f t="shared" si="4"/>
        <v>2489.22180862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-0.30494107964417327</v>
      </c>
      <c r="E28" s="4">
        <f>IFERROR(_xlfn.RRI(5,J27,E27),"")</f>
        <v>-0.20181155231510151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-6.4585575888050301E-3</v>
      </c>
      <c r="J29" s="4">
        <f t="shared" si="6"/>
        <v>-0.96477725118483415</v>
      </c>
      <c r="K29" s="4">
        <f t="shared" si="6"/>
        <v>-0.9975232511547284</v>
      </c>
      <c r="L29" s="4">
        <f t="shared" si="6"/>
        <v>-0.92874560652849125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-5.322459484404763E-2</v>
      </c>
      <c r="I30" s="4">
        <f t="shared" si="7"/>
        <v>4.1201080609480023E-2</v>
      </c>
      <c r="J30" s="4">
        <f t="shared" si="7"/>
        <v>-0.97500719677016312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64.06</v>
      </c>
      <c r="E32" s="3">
        <f>IFERROR(INDEX(E51:E500,MATCH($A$32,$C$51:$C$500,0)),"")</f>
        <v>66.510000000000005</v>
      </c>
      <c r="H32" s="3">
        <f>IFERROR(INDEX(D32:G32,COUNT(D32:G32)),"")</f>
        <v>66.510000000000005</v>
      </c>
      <c r="I32" s="3">
        <f>IFERROR(INDEX(I51:I500,MATCH($C$32,$C$51:$C$500,0)),"")</f>
        <v>63.35</v>
      </c>
      <c r="J32" s="3">
        <f>IFERROR(INDEX(J51:J500,MATCH($C$32,$C$51:$C$500,0)),"")</f>
        <v>53.96</v>
      </c>
      <c r="K32" s="3">
        <f>IFERROR(INDEX(K51:K500,MATCH($C$32,$C$51:$C$500,0)),"")</f>
        <v>1436.9</v>
      </c>
      <c r="L32" s="3">
        <f>IFERROR(INDEX(L51:L500,MATCH($C$32,$C$51:$C$500,0)),"")</f>
        <v>319372.21000000002</v>
      </c>
      <c r="M32" s="3">
        <f>IFERROR(INDEX(M51:M500,MATCH($C$32,$C$51:$C$500,0)),"")</f>
        <v>3256199.53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1.26</v>
      </c>
      <c r="E33" s="3">
        <f>IFERROR(INDEX(E51:E500,MATCH($A$33,$C$51:$C$500,0)),"")</f>
        <v>1.44</v>
      </c>
      <c r="H33" s="3">
        <f>IFERROR(INDEX(D33:G33,COUNT(D33:G33)),"")</f>
        <v>1.44</v>
      </c>
      <c r="I33" s="3">
        <f>IFERROR(INDEX(I51:I500,MATCH($C$33,$C$51:$C$500,0)),"")</f>
        <v>1.85</v>
      </c>
      <c r="J33" s="3">
        <f>IFERROR(INDEX(J51:J500,MATCH($C$33,$C$51:$C$500,0)),"")</f>
        <v>3.67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168.75</v>
      </c>
      <c r="E34" s="3">
        <f>IFERROR(INDEX(E51:E500,MATCH($A$34,$C$51:$C$500,0)),"")</f>
        <v>30.48</v>
      </c>
      <c r="H34" s="3">
        <f>IFERROR(INDEX(D34:G34,COUNT(D34:G34)),"")</f>
        <v>30.48</v>
      </c>
      <c r="I34" s="3">
        <f>IFERROR(INDEX(I51:I500,MATCH($C$34,$C$51:$C$500,0)),"")</f>
        <v>12.68</v>
      </c>
      <c r="J34" s="3">
        <f>IFERROR(INDEX(J51:J500,MATCH($C$34,$C$51:$C$500,0)),"")</f>
        <v>21.31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7.7</v>
      </c>
      <c r="E35" s="3">
        <f>IFERROR(INDEX(E51:E500,MATCH($A$35,$C$51:$C$500,0)),"")</f>
        <v>4.76</v>
      </c>
      <c r="H35" s="3">
        <f>IFERROR(INDEX(D35:G35,COUNT(D35:G35)),"")</f>
        <v>4.76</v>
      </c>
      <c r="I35" s="3">
        <f>IFERROR(INDEX(I51:I500,MATCH($C$35,$C$51:$C$500,0)),"")</f>
        <v>1.8</v>
      </c>
      <c r="J35" s="3">
        <f>IFERROR(INDEX(J51:J500,MATCH($C$35,$C$51:$C$500,0)),"")</f>
        <v>3.18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34991738332</v>
      </c>
      <c r="E51" s="5">
        <v>67119697442</v>
      </c>
      <c r="F51" s="5">
        <v>45679128045</v>
      </c>
      <c r="G51" s="5">
        <v>67111025892</v>
      </c>
      <c r="I51" s="5">
        <v>215703608729</v>
      </c>
      <c r="J51" s="5">
        <v>207168060758</v>
      </c>
      <c r="K51" s="5">
        <v>124461090431</v>
      </c>
      <c r="L51" s="5">
        <v>105168727481</v>
      </c>
      <c r="M51" s="5">
        <v>77666833421</v>
      </c>
    </row>
    <row r="52" spans="2:13" ht="15.5" x14ac:dyDescent="0.35">
      <c r="C52" t="s">
        <v>72</v>
      </c>
      <c r="D52" s="5">
        <v>-23834906681</v>
      </c>
      <c r="E52" s="5">
        <v>-45557727750</v>
      </c>
      <c r="F52" s="5">
        <v>-28194298343</v>
      </c>
      <c r="G52" s="5">
        <v>-46910799583</v>
      </c>
      <c r="I52" s="5">
        <v>-147831714201</v>
      </c>
      <c r="J52" s="5">
        <v>-146005880271</v>
      </c>
      <c r="K52" s="5">
        <v>-86153293115</v>
      </c>
      <c r="L52" s="5">
        <v>-73934836988</v>
      </c>
      <c r="M52" s="5">
        <v>-54245704992</v>
      </c>
    </row>
    <row r="53" spans="2:13" ht="15.5" x14ac:dyDescent="0.35">
      <c r="C53" t="s">
        <v>73</v>
      </c>
      <c r="D53" s="5">
        <v>11156831651</v>
      </c>
      <c r="E53" s="5">
        <v>21561969692</v>
      </c>
      <c r="F53" s="5">
        <v>17484829702</v>
      </c>
      <c r="G53" s="5">
        <v>20200226309</v>
      </c>
      <c r="I53" s="5">
        <v>67871894528</v>
      </c>
      <c r="J53" s="5">
        <v>61162180487</v>
      </c>
      <c r="K53" s="5">
        <v>38307797316</v>
      </c>
      <c r="L53" s="5">
        <v>31233890493</v>
      </c>
      <c r="M53" s="5">
        <v>23421128429</v>
      </c>
    </row>
    <row r="54" spans="2:13" ht="15.5" x14ac:dyDescent="0.35">
      <c r="C54" t="s">
        <v>74</v>
      </c>
      <c r="D54" s="5">
        <v>-7229089530</v>
      </c>
      <c r="E54" s="5">
        <v>-9983672212</v>
      </c>
      <c r="F54" s="5">
        <v>-6356576057</v>
      </c>
      <c r="G54" s="5">
        <v>-6803424971</v>
      </c>
      <c r="I54" s="5">
        <v>-27178201622</v>
      </c>
      <c r="J54" s="5">
        <v>-18759912827</v>
      </c>
      <c r="K54" s="5">
        <v>-15326072295</v>
      </c>
      <c r="L54" s="5">
        <v>-13004122192</v>
      </c>
      <c r="M54" s="5">
        <v>-10653620380</v>
      </c>
    </row>
    <row r="55" spans="2:13" ht="15.5" x14ac:dyDescent="0.35">
      <c r="C55" t="s">
        <v>75</v>
      </c>
    </row>
    <row r="56" spans="2:13" ht="15.5" x14ac:dyDescent="0.35">
      <c r="C56" t="s">
        <v>245</v>
      </c>
      <c r="D56" s="5">
        <v>-7229089530</v>
      </c>
      <c r="E56" s="5">
        <v>-9983672212</v>
      </c>
      <c r="F56" s="5">
        <v>-9157172800</v>
      </c>
      <c r="G56" s="5">
        <v>-6803424971</v>
      </c>
      <c r="I56" s="5">
        <v>-29978798365</v>
      </c>
      <c r="J56" s="5">
        <v>-19511791881</v>
      </c>
      <c r="K56" s="5">
        <v>-15911001837</v>
      </c>
      <c r="L56" s="5">
        <v>-15061116053</v>
      </c>
      <c r="M56" s="5">
        <v>-12541256559</v>
      </c>
    </row>
    <row r="57" spans="2:13" ht="15.5" x14ac:dyDescent="0.35">
      <c r="C57" t="s">
        <v>76</v>
      </c>
    </row>
    <row r="58" spans="2:13" ht="15.5" x14ac:dyDescent="0.35">
      <c r="C58" t="s">
        <v>79</v>
      </c>
    </row>
    <row r="59" spans="2:13" ht="15.5" x14ac:dyDescent="0.35">
      <c r="C59" t="s">
        <v>77</v>
      </c>
      <c r="D59" s="5">
        <v>3927742121</v>
      </c>
      <c r="E59" s="5">
        <v>11578297480</v>
      </c>
      <c r="F59" s="5">
        <v>11128253645</v>
      </c>
      <c r="G59" s="5">
        <v>13396801338</v>
      </c>
      <c r="I59" s="5">
        <v>40693692906</v>
      </c>
      <c r="J59" s="5">
        <v>42402267660</v>
      </c>
      <c r="K59" s="5">
        <v>22981725021</v>
      </c>
      <c r="L59" s="5">
        <v>18229768301</v>
      </c>
      <c r="M59" s="5">
        <v>12767508049</v>
      </c>
    </row>
    <row r="60" spans="2:13" ht="15.5" x14ac:dyDescent="0.35">
      <c r="C60" t="s">
        <v>78</v>
      </c>
      <c r="D60" s="5">
        <v>-1584860187</v>
      </c>
      <c r="E60" s="5">
        <v>-491528383</v>
      </c>
      <c r="F60" s="5">
        <v>-4421964359</v>
      </c>
      <c r="G60" s="5">
        <v>-2252615119</v>
      </c>
      <c r="I60" s="5">
        <v>-6848431935</v>
      </c>
      <c r="J60" s="5">
        <v>-8329101366</v>
      </c>
      <c r="K60" s="5">
        <v>-8328667408</v>
      </c>
      <c r="L60" s="5">
        <v>-6282546797</v>
      </c>
      <c r="M60" s="5">
        <v>-4361080991</v>
      </c>
    </row>
    <row r="61" spans="2:13" ht="15.5" x14ac:dyDescent="0.35">
      <c r="C61" t="s">
        <v>80</v>
      </c>
      <c r="D61" s="5">
        <v>-1584860187</v>
      </c>
      <c r="E61" s="5">
        <v>-491528383</v>
      </c>
      <c r="F61" s="5">
        <v>-4421964359</v>
      </c>
      <c r="G61" s="5">
        <v>-2252615119</v>
      </c>
      <c r="I61" s="5">
        <v>-6848431935</v>
      </c>
      <c r="J61" s="5">
        <v>-8329101366</v>
      </c>
      <c r="K61" s="5">
        <v>-8328667408</v>
      </c>
      <c r="L61" s="5">
        <v>-6282546797</v>
      </c>
      <c r="M61" s="5">
        <v>-4361080991</v>
      </c>
    </row>
    <row r="62" spans="2:13" ht="15.5" x14ac:dyDescent="0.35">
      <c r="C62" t="s">
        <v>29</v>
      </c>
      <c r="D62" s="5">
        <v>2342881934</v>
      </c>
      <c r="E62" s="5">
        <v>11086769097</v>
      </c>
      <c r="F62" s="5">
        <v>6706289286</v>
      </c>
      <c r="G62" s="5">
        <v>11144186219</v>
      </c>
      <c r="I62" s="5">
        <v>33845260971</v>
      </c>
      <c r="J62" s="5">
        <v>34073166294</v>
      </c>
      <c r="K62" s="5">
        <v>14653057613</v>
      </c>
      <c r="L62" s="5">
        <v>11947221504</v>
      </c>
      <c r="M62" s="5">
        <v>8406427058</v>
      </c>
    </row>
    <row r="63" spans="2:13" ht="15.5" x14ac:dyDescent="0.35">
      <c r="C63" t="s">
        <v>28</v>
      </c>
      <c r="D63" s="5">
        <v>-760244249</v>
      </c>
      <c r="E63" s="5">
        <v>-616248310</v>
      </c>
      <c r="F63" s="5">
        <v>-270923577</v>
      </c>
      <c r="G63" s="5">
        <v>-1120443467</v>
      </c>
      <c r="I63" s="5">
        <v>-3138326605</v>
      </c>
      <c r="J63" s="5">
        <v>-3171239318</v>
      </c>
      <c r="K63" s="5">
        <v>-1465805804</v>
      </c>
      <c r="L63" s="5">
        <v>-1287531953</v>
      </c>
      <c r="M63" s="5">
        <v>-784425605</v>
      </c>
    </row>
    <row r="64" spans="2:13" ht="15.5" x14ac:dyDescent="0.35">
      <c r="C64" t="s">
        <v>81</v>
      </c>
      <c r="D64" s="5">
        <v>-914745260</v>
      </c>
      <c r="E64" s="5">
        <v>-770749320</v>
      </c>
      <c r="F64" s="5">
        <v>-833176935</v>
      </c>
      <c r="G64" s="5">
        <v>-1182609487</v>
      </c>
      <c r="I64" s="5">
        <v>-3911983240</v>
      </c>
      <c r="J64" s="5">
        <v>-3182002722</v>
      </c>
      <c r="K64" s="5">
        <v>-1657348439</v>
      </c>
      <c r="L64" s="5">
        <v>-1604595383</v>
      </c>
      <c r="M64" s="5">
        <v>-979395915</v>
      </c>
    </row>
    <row r="65" spans="2:13" ht="15.5" x14ac:dyDescent="0.35">
      <c r="C65" t="s">
        <v>82</v>
      </c>
      <c r="D65" s="5">
        <v>154501011</v>
      </c>
      <c r="E65" s="5">
        <v>154501010</v>
      </c>
      <c r="F65" s="5">
        <v>562253358</v>
      </c>
      <c r="G65" s="5">
        <v>62166020</v>
      </c>
      <c r="I65" s="5">
        <v>773656635</v>
      </c>
      <c r="J65" s="5">
        <v>10763404</v>
      </c>
      <c r="K65" s="5">
        <v>191542635</v>
      </c>
      <c r="L65" s="5">
        <v>317063430</v>
      </c>
      <c r="M65" s="5">
        <v>194970310</v>
      </c>
    </row>
    <row r="66" spans="2:13" ht="15.5" x14ac:dyDescent="0.35">
      <c r="C66" t="s">
        <v>84</v>
      </c>
      <c r="D66" s="5">
        <v>-760244249</v>
      </c>
      <c r="E66" s="5">
        <v>-616248310</v>
      </c>
      <c r="F66" s="5">
        <v>-270923577</v>
      </c>
      <c r="G66" s="5">
        <v>-1120443467</v>
      </c>
      <c r="I66" s="5">
        <v>-3138326605</v>
      </c>
      <c r="J66" s="5">
        <v>-3171239318</v>
      </c>
      <c r="K66" s="5">
        <v>-1465805804</v>
      </c>
      <c r="L66" s="5">
        <v>-1287531953</v>
      </c>
      <c r="M66" s="5">
        <v>-784425605</v>
      </c>
    </row>
    <row r="67" spans="2:13" ht="15.5" x14ac:dyDescent="0.35">
      <c r="C67" t="s">
        <v>86</v>
      </c>
      <c r="D67" s="5">
        <v>1582637685</v>
      </c>
      <c r="E67" s="5">
        <v>10470520787</v>
      </c>
      <c r="F67" s="5">
        <v>6435365709</v>
      </c>
      <c r="G67" s="5">
        <v>10023742752</v>
      </c>
      <c r="I67" s="5">
        <v>30706934366</v>
      </c>
      <c r="J67" s="5">
        <v>30901926976</v>
      </c>
      <c r="K67" s="5">
        <v>13187251809</v>
      </c>
      <c r="L67" s="5">
        <v>10659689551</v>
      </c>
      <c r="M67" s="5">
        <v>7622001453</v>
      </c>
    </row>
    <row r="68" spans="2:13" ht="15.5" x14ac:dyDescent="0.35">
      <c r="C68" t="s">
        <v>87</v>
      </c>
      <c r="F68" s="5">
        <v>95588043</v>
      </c>
      <c r="I68" s="5">
        <v>-118732381</v>
      </c>
      <c r="J68" s="5">
        <v>37504278</v>
      </c>
      <c r="K68" s="5">
        <v>198748667</v>
      </c>
      <c r="L68" s="5">
        <v>202851409</v>
      </c>
      <c r="M68" s="5">
        <v>153336125</v>
      </c>
    </row>
    <row r="69" spans="2:13" ht="15.5" x14ac:dyDescent="0.35">
      <c r="C69" t="s">
        <v>88</v>
      </c>
      <c r="F69" s="5">
        <v>95588043</v>
      </c>
      <c r="I69" s="5">
        <v>-118732381</v>
      </c>
      <c r="J69" s="5">
        <v>37504278</v>
      </c>
      <c r="K69" s="5">
        <v>198748667</v>
      </c>
      <c r="L69" s="5">
        <v>202851409</v>
      </c>
      <c r="M69" s="5">
        <v>153336125</v>
      </c>
    </row>
    <row r="70" spans="2:13" ht="15.5" x14ac:dyDescent="0.35">
      <c r="C70" t="s">
        <v>89</v>
      </c>
      <c r="D70" s="5">
        <v>1582637685</v>
      </c>
      <c r="E70" s="5">
        <v>10470520787</v>
      </c>
      <c r="F70" s="5">
        <v>6530953752</v>
      </c>
      <c r="G70" s="5">
        <v>10023742752</v>
      </c>
      <c r="I70" s="5">
        <v>30588201985</v>
      </c>
      <c r="J70" s="5">
        <v>30939431254</v>
      </c>
      <c r="K70" s="5">
        <v>13386000476</v>
      </c>
      <c r="L70" s="5">
        <v>10862540960</v>
      </c>
      <c r="M70" s="5">
        <v>7775337578</v>
      </c>
    </row>
    <row r="71" spans="2:13" ht="15.5" x14ac:dyDescent="0.35">
      <c r="C71" t="s">
        <v>90</v>
      </c>
      <c r="D71" s="5">
        <v>1582637685</v>
      </c>
      <c r="E71" s="5">
        <v>10470520787</v>
      </c>
      <c r="F71" s="5">
        <v>6435365709</v>
      </c>
      <c r="G71" s="5">
        <v>10023742752</v>
      </c>
      <c r="I71" s="5">
        <v>30706934366</v>
      </c>
      <c r="J71" s="5">
        <v>30901926976</v>
      </c>
      <c r="K71" s="5">
        <v>13187251809</v>
      </c>
      <c r="L71" s="5">
        <v>10659689551</v>
      </c>
      <c r="M71" s="5">
        <v>7622001453</v>
      </c>
    </row>
    <row r="72" spans="2:13" ht="15.5" x14ac:dyDescent="0.35">
      <c r="C72" t="s">
        <v>8</v>
      </c>
      <c r="D72" s="5">
        <v>1582637685</v>
      </c>
      <c r="E72" s="5">
        <v>10470520787</v>
      </c>
      <c r="F72" s="5">
        <v>6530953752</v>
      </c>
      <c r="G72" s="5">
        <v>10023742752</v>
      </c>
      <c r="I72" s="5">
        <v>30588201985</v>
      </c>
      <c r="J72" s="5">
        <v>30939431254</v>
      </c>
      <c r="K72" s="5">
        <v>13386000476</v>
      </c>
      <c r="L72" s="5">
        <v>10862540960</v>
      </c>
      <c r="M72" s="5">
        <v>7775337578</v>
      </c>
    </row>
    <row r="73" spans="2:13" ht="15.5" x14ac:dyDescent="0.35">
      <c r="C73" t="s">
        <v>91</v>
      </c>
      <c r="D73" s="5">
        <v>1582637685</v>
      </c>
      <c r="E73" s="5">
        <v>10470520787</v>
      </c>
      <c r="F73" s="5">
        <v>6435365709</v>
      </c>
      <c r="G73" s="5">
        <v>10023742752</v>
      </c>
      <c r="I73" s="5">
        <v>30706934366</v>
      </c>
      <c r="J73" s="5">
        <v>30901926976</v>
      </c>
      <c r="K73" s="5">
        <v>13187251809</v>
      </c>
      <c r="L73" s="5">
        <v>10659689551</v>
      </c>
      <c r="M73" s="5">
        <v>7622001453</v>
      </c>
    </row>
    <row r="74" spans="2:13" ht="15.5" x14ac:dyDescent="0.35">
      <c r="C74" t="s">
        <v>92</v>
      </c>
      <c r="D74" s="5">
        <v>1582637685</v>
      </c>
      <c r="E74" s="5">
        <v>10470520787</v>
      </c>
      <c r="F74" s="5">
        <v>6530953752</v>
      </c>
      <c r="G74" s="5">
        <v>10023742752</v>
      </c>
      <c r="I74" s="5">
        <v>30588201985</v>
      </c>
      <c r="J74" s="5">
        <v>30939431254</v>
      </c>
      <c r="K74" s="5">
        <v>13386000476</v>
      </c>
      <c r="L74" s="5">
        <v>10862540960</v>
      </c>
      <c r="M74" s="5">
        <v>7775337578</v>
      </c>
    </row>
    <row r="75" spans="2:13" ht="15.5" x14ac:dyDescent="0.35">
      <c r="C75" t="s">
        <v>93</v>
      </c>
      <c r="D75" s="5">
        <v>1582637685</v>
      </c>
      <c r="E75" s="5">
        <v>10470520787</v>
      </c>
      <c r="F75" s="5">
        <v>6530953752</v>
      </c>
      <c r="G75" s="5">
        <v>10023742752</v>
      </c>
      <c r="I75" s="5">
        <v>30588201985</v>
      </c>
      <c r="J75" s="5">
        <v>30939431254</v>
      </c>
      <c r="K75" s="5">
        <v>13386000476</v>
      </c>
      <c r="L75" s="5">
        <v>10862540960</v>
      </c>
      <c r="M75" s="5">
        <v>7775337578</v>
      </c>
    </row>
    <row r="77" spans="2:13" ht="15.5" x14ac:dyDescent="0.35">
      <c r="B77" t="s">
        <v>94</v>
      </c>
      <c r="C77" t="s">
        <v>95</v>
      </c>
    </row>
    <row r="78" spans="2:13" ht="15.5" x14ac:dyDescent="0.35">
      <c r="C78" t="s">
        <v>96</v>
      </c>
    </row>
    <row r="79" spans="2:13" ht="15.5" x14ac:dyDescent="0.35">
      <c r="C79" t="s">
        <v>20</v>
      </c>
      <c r="D79" s="5">
        <v>23612704719</v>
      </c>
      <c r="E79" s="5">
        <v>51115539727</v>
      </c>
      <c r="F79" s="5">
        <v>69590564361</v>
      </c>
      <c r="G79" s="5">
        <v>61954106404</v>
      </c>
      <c r="I79" s="5">
        <v>69590564361</v>
      </c>
      <c r="J79" s="5">
        <v>75694655249</v>
      </c>
      <c r="K79" s="5">
        <v>19531207402</v>
      </c>
      <c r="L79" s="5">
        <v>12031219368</v>
      </c>
      <c r="M79" s="5">
        <v>1940492634</v>
      </c>
    </row>
    <row r="80" spans="2:13" ht="15.5" x14ac:dyDescent="0.35">
      <c r="C80" t="s">
        <v>97</v>
      </c>
      <c r="D80" s="5">
        <v>56343949393</v>
      </c>
      <c r="E80" s="5">
        <v>36020905696</v>
      </c>
      <c r="F80" s="5">
        <v>47529706759</v>
      </c>
      <c r="G80" s="5">
        <v>41086627043</v>
      </c>
      <c r="I80" s="5">
        <v>47529706759</v>
      </c>
      <c r="J80" s="5">
        <v>24434115993</v>
      </c>
      <c r="K80" s="5">
        <v>32862120593</v>
      </c>
      <c r="L80" s="5">
        <v>29850100162</v>
      </c>
      <c r="M80" s="5">
        <v>22109006834</v>
      </c>
    </row>
    <row r="81" spans="3:13" ht="15.5" x14ac:dyDescent="0.35">
      <c r="C81" t="s">
        <v>99</v>
      </c>
      <c r="K81" s="5">
        <v>2336835476</v>
      </c>
      <c r="L81" s="5">
        <v>2446777452</v>
      </c>
      <c r="M81" s="5">
        <v>1925785202</v>
      </c>
    </row>
    <row r="82" spans="3:13" ht="15.5" x14ac:dyDescent="0.35">
      <c r="C82" t="s">
        <v>98</v>
      </c>
      <c r="D82" s="5">
        <v>96100000</v>
      </c>
      <c r="E82" s="5">
        <v>78500000</v>
      </c>
      <c r="F82" s="5">
        <v>102065536</v>
      </c>
      <c r="G82" s="5">
        <v>92039333</v>
      </c>
      <c r="I82" s="5">
        <v>102065536</v>
      </c>
      <c r="J82" s="5">
        <v>76040000</v>
      </c>
      <c r="K82" s="5">
        <v>340097600</v>
      </c>
      <c r="L82" s="5">
        <v>1181880962</v>
      </c>
      <c r="M82" s="5">
        <v>962532630</v>
      </c>
    </row>
    <row r="83" spans="3:13" ht="15.5" x14ac:dyDescent="0.35">
      <c r="C83" t="s">
        <v>100</v>
      </c>
      <c r="D83" s="5">
        <v>56343949393</v>
      </c>
      <c r="E83" s="5">
        <v>36020905696</v>
      </c>
      <c r="F83" s="5">
        <v>47529706759</v>
      </c>
      <c r="G83" s="5">
        <v>41086627043</v>
      </c>
      <c r="I83" s="5">
        <v>47529706759</v>
      </c>
      <c r="J83" s="5">
        <v>24434115993</v>
      </c>
      <c r="K83" s="5">
        <v>32862120593</v>
      </c>
      <c r="L83" s="5">
        <v>29850100162</v>
      </c>
      <c r="M83" s="5">
        <v>22109006834</v>
      </c>
    </row>
    <row r="84" spans="3:13" ht="15.5" x14ac:dyDescent="0.35">
      <c r="C84" t="s">
        <v>101</v>
      </c>
      <c r="K84" s="5">
        <v>2336835476</v>
      </c>
      <c r="L84" s="5">
        <v>2446777452</v>
      </c>
      <c r="M84" s="5">
        <v>1925785202</v>
      </c>
    </row>
    <row r="85" spans="3:13" ht="15.5" x14ac:dyDescent="0.35">
      <c r="C85" t="s">
        <v>102</v>
      </c>
      <c r="K85" s="5">
        <v>2336835476</v>
      </c>
      <c r="L85" s="5">
        <v>2446777452</v>
      </c>
      <c r="M85" s="5">
        <v>1925785202</v>
      </c>
    </row>
    <row r="86" spans="3:13" ht="15.5" x14ac:dyDescent="0.35">
      <c r="C86" t="s">
        <v>204</v>
      </c>
      <c r="D86" s="5">
        <v>8839117430</v>
      </c>
      <c r="E86" s="5">
        <v>8546433434</v>
      </c>
      <c r="F86" s="5">
        <v>5253285055</v>
      </c>
      <c r="G86" s="5">
        <v>5624083693</v>
      </c>
      <c r="I86" s="5">
        <v>5253285055</v>
      </c>
      <c r="J86" s="5">
        <v>4877420859</v>
      </c>
      <c r="K86" s="5">
        <v>2605026219</v>
      </c>
      <c r="L86" s="5">
        <v>2323991281</v>
      </c>
      <c r="M86" s="5">
        <v>1469359424</v>
      </c>
    </row>
    <row r="87" spans="3:13" ht="15.5" x14ac:dyDescent="0.35">
      <c r="C87" t="s">
        <v>103</v>
      </c>
      <c r="D87" s="5">
        <v>41004280033</v>
      </c>
      <c r="E87" s="5">
        <v>39038066086</v>
      </c>
      <c r="F87" s="5">
        <v>39940273101</v>
      </c>
      <c r="G87" s="5">
        <v>36798205402</v>
      </c>
      <c r="I87" s="5">
        <v>39940273101</v>
      </c>
      <c r="J87" s="5">
        <v>36665069321</v>
      </c>
      <c r="K87" s="5">
        <v>25512155309</v>
      </c>
      <c r="L87" s="5">
        <v>35287076948</v>
      </c>
      <c r="M87" s="5">
        <v>15875707344</v>
      </c>
    </row>
    <row r="88" spans="3:13" ht="15.5" x14ac:dyDescent="0.35">
      <c r="C88" t="s">
        <v>493</v>
      </c>
      <c r="D88" s="5">
        <v>9059409735</v>
      </c>
      <c r="E88" s="5">
        <v>20198340064</v>
      </c>
    </row>
    <row r="89" spans="3:13" ht="15.5" x14ac:dyDescent="0.35">
      <c r="C89" t="s">
        <v>79</v>
      </c>
      <c r="D89" s="5">
        <v>473708098</v>
      </c>
      <c r="E89" s="5">
        <v>473708098</v>
      </c>
      <c r="F89" s="5">
        <v>473708098</v>
      </c>
      <c r="G89" s="5">
        <v>378120055</v>
      </c>
      <c r="I89" s="5">
        <v>473708098</v>
      </c>
      <c r="J89" s="5">
        <v>592440479</v>
      </c>
      <c r="K89" s="5">
        <v>554936201</v>
      </c>
      <c r="L89" s="5">
        <v>356187534</v>
      </c>
      <c r="M89" s="5">
        <v>153336125</v>
      </c>
    </row>
    <row r="90" spans="3:13" ht="15.5" x14ac:dyDescent="0.35">
      <c r="C90" t="s">
        <v>104</v>
      </c>
      <c r="D90" s="5">
        <v>203503731122</v>
      </c>
      <c r="E90" s="5">
        <v>196765821482</v>
      </c>
      <c r="F90" s="5">
        <v>209316224952</v>
      </c>
      <c r="G90" s="5">
        <v>204112726564</v>
      </c>
      <c r="I90" s="5">
        <v>209316224952</v>
      </c>
      <c r="J90" s="5">
        <v>204021015408</v>
      </c>
      <c r="K90" s="5">
        <v>163621036382</v>
      </c>
      <c r="L90" s="5">
        <v>97552488206</v>
      </c>
      <c r="M90" s="5">
        <v>54772743094</v>
      </c>
    </row>
    <row r="91" spans="3:13" ht="15.5" x14ac:dyDescent="0.35">
      <c r="C91" t="s">
        <v>105</v>
      </c>
    </row>
    <row r="92" spans="3:13" ht="15.5" x14ac:dyDescent="0.35">
      <c r="C92" t="s">
        <v>106</v>
      </c>
      <c r="D92" s="5">
        <v>39454811196</v>
      </c>
      <c r="E92" s="5">
        <v>34813537069</v>
      </c>
      <c r="F92" s="5">
        <v>34156350176</v>
      </c>
      <c r="G92" s="5">
        <v>26367776086</v>
      </c>
      <c r="I92" s="5">
        <v>34156350176</v>
      </c>
      <c r="J92" s="5">
        <v>23460688520</v>
      </c>
      <c r="K92" s="5">
        <v>20592578758</v>
      </c>
      <c r="L92" s="5">
        <v>8906773712</v>
      </c>
      <c r="M92" s="5">
        <v>6780992070</v>
      </c>
    </row>
    <row r="93" spans="3:13" ht="15.5" x14ac:dyDescent="0.35">
      <c r="C93" t="s">
        <v>464</v>
      </c>
    </row>
    <row r="94" spans="3:13" ht="15.5" x14ac:dyDescent="0.35">
      <c r="C94" t="s">
        <v>107</v>
      </c>
      <c r="D94" s="5">
        <v>2317783710</v>
      </c>
      <c r="E94" s="5">
        <v>2163282699</v>
      </c>
      <c r="F94" s="5">
        <v>2008781689</v>
      </c>
      <c r="G94" s="5">
        <v>1473489062</v>
      </c>
      <c r="I94" s="5">
        <v>2008781689</v>
      </c>
      <c r="J94" s="5">
        <v>1201636434</v>
      </c>
      <c r="K94" s="5">
        <v>1201451160</v>
      </c>
      <c r="L94" s="5">
        <v>1065965841</v>
      </c>
      <c r="M94" s="5">
        <v>806116911</v>
      </c>
    </row>
    <row r="95" spans="3:13" ht="15.5" x14ac:dyDescent="0.35">
      <c r="C95" t="s">
        <v>108</v>
      </c>
      <c r="D95" s="5">
        <v>65655705108</v>
      </c>
      <c r="E95" s="5">
        <v>68321045632</v>
      </c>
      <c r="F95" s="5">
        <v>67952076580</v>
      </c>
      <c r="G95" s="5">
        <v>52167088871</v>
      </c>
      <c r="I95" s="5">
        <v>67952076580</v>
      </c>
      <c r="J95" s="5">
        <v>35938051191</v>
      </c>
      <c r="K95" s="5">
        <v>26201537493</v>
      </c>
      <c r="L95" s="5">
        <v>14467972420</v>
      </c>
      <c r="M95" s="5">
        <v>11505433251</v>
      </c>
    </row>
    <row r="96" spans="3:13" ht="15.5" x14ac:dyDescent="0.35">
      <c r="C96" t="s">
        <v>109</v>
      </c>
      <c r="D96" s="5">
        <v>269159436230</v>
      </c>
      <c r="E96" s="5">
        <v>265086867114</v>
      </c>
      <c r="F96" s="5">
        <v>277268301532</v>
      </c>
      <c r="G96" s="5">
        <v>256279815435</v>
      </c>
      <c r="I96" s="5">
        <v>277268301532</v>
      </c>
      <c r="J96" s="5">
        <v>239959066599</v>
      </c>
      <c r="K96" s="5">
        <v>189822573875</v>
      </c>
      <c r="L96" s="5">
        <v>112020460626</v>
      </c>
      <c r="M96" s="5">
        <v>66278176345</v>
      </c>
    </row>
    <row r="97" spans="3:13" ht="15.5" x14ac:dyDescent="0.35">
      <c r="C97" t="s">
        <v>110</v>
      </c>
    </row>
    <row r="98" spans="3:13" ht="15.5" x14ac:dyDescent="0.35">
      <c r="C98" t="s">
        <v>111</v>
      </c>
    </row>
    <row r="99" spans="3:13" ht="15.5" x14ac:dyDescent="0.35">
      <c r="C99" t="s">
        <v>112</v>
      </c>
      <c r="D99" s="5">
        <v>35668926558</v>
      </c>
      <c r="E99" s="5">
        <v>27075410423</v>
      </c>
      <c r="F99" s="5">
        <v>40197495026</v>
      </c>
      <c r="G99" s="5">
        <v>30519516413</v>
      </c>
      <c r="I99" s="5">
        <v>40197495026</v>
      </c>
      <c r="J99" s="5">
        <v>48821087745</v>
      </c>
      <c r="K99" s="5">
        <v>102431837001</v>
      </c>
      <c r="L99" s="5">
        <v>54866117120</v>
      </c>
      <c r="M99" s="5">
        <v>25032326103</v>
      </c>
    </row>
    <row r="100" spans="3:13" ht="15.5" x14ac:dyDescent="0.35">
      <c r="C100" t="s">
        <v>113</v>
      </c>
    </row>
    <row r="101" spans="3:13" ht="15.5" x14ac:dyDescent="0.35">
      <c r="C101" t="s">
        <v>206</v>
      </c>
      <c r="L101" s="5">
        <v>11500000000</v>
      </c>
      <c r="M101" s="5">
        <v>11500000000</v>
      </c>
    </row>
    <row r="102" spans="3:13" ht="15.5" x14ac:dyDescent="0.35">
      <c r="C102" t="s">
        <v>116</v>
      </c>
    </row>
    <row r="103" spans="3:13" ht="15.5" x14ac:dyDescent="0.35">
      <c r="C103" t="s">
        <v>433</v>
      </c>
    </row>
    <row r="104" spans="3:13" ht="15.5" x14ac:dyDescent="0.35">
      <c r="C104" t="s">
        <v>209</v>
      </c>
    </row>
    <row r="105" spans="3:13" ht="15.5" x14ac:dyDescent="0.35">
      <c r="C105" t="s">
        <v>123</v>
      </c>
      <c r="D105" s="5">
        <v>9266311209</v>
      </c>
      <c r="E105" s="5">
        <v>7674689011</v>
      </c>
      <c r="F105" s="5">
        <v>7026901012</v>
      </c>
      <c r="G105" s="5">
        <v>5252690038</v>
      </c>
      <c r="I105" s="5">
        <v>7026901012</v>
      </c>
      <c r="J105" s="5">
        <v>4900970762</v>
      </c>
      <c r="K105" s="5">
        <v>4480418929</v>
      </c>
      <c r="L105" s="5">
        <v>16239643043</v>
      </c>
      <c r="M105" s="5">
        <v>15055665564</v>
      </c>
    </row>
    <row r="106" spans="3:13" ht="15.5" x14ac:dyDescent="0.35">
      <c r="C106" t="s">
        <v>124</v>
      </c>
      <c r="D106" s="5">
        <v>9266311209</v>
      </c>
      <c r="E106" s="5">
        <v>7674689011</v>
      </c>
      <c r="F106" s="5">
        <v>7026901012</v>
      </c>
      <c r="G106" s="5">
        <v>5252690038</v>
      </c>
      <c r="I106" s="5">
        <v>7026901012</v>
      </c>
      <c r="J106" s="5">
        <v>4900970762</v>
      </c>
      <c r="K106" s="5">
        <v>4480418929</v>
      </c>
      <c r="L106" s="5">
        <v>16239643043</v>
      </c>
      <c r="M106" s="5">
        <v>15055665564</v>
      </c>
    </row>
    <row r="107" spans="3:13" ht="15.5" x14ac:dyDescent="0.35">
      <c r="C107" t="s">
        <v>118</v>
      </c>
      <c r="D107" s="5">
        <v>1126959491</v>
      </c>
      <c r="E107" s="5">
        <v>237614613</v>
      </c>
      <c r="F107" s="5">
        <v>292103934</v>
      </c>
      <c r="G107" s="5">
        <v>118893426</v>
      </c>
      <c r="I107" s="5">
        <v>292103934</v>
      </c>
      <c r="J107" s="5">
        <v>382124398</v>
      </c>
      <c r="K107" s="5">
        <v>296040057</v>
      </c>
      <c r="L107" s="5">
        <v>772120443</v>
      </c>
      <c r="M107" s="5">
        <v>143077279</v>
      </c>
    </row>
    <row r="108" spans="3:13" ht="15.5" x14ac:dyDescent="0.35">
      <c r="C108" t="s">
        <v>467</v>
      </c>
    </row>
    <row r="109" spans="3:13" ht="15.5" x14ac:dyDescent="0.35">
      <c r="C109" t="s">
        <v>468</v>
      </c>
      <c r="L109" s="5">
        <v>11500000000</v>
      </c>
      <c r="M109" s="5">
        <v>11500000000</v>
      </c>
    </row>
    <row r="110" spans="3:13" ht="15.5" x14ac:dyDescent="0.35">
      <c r="C110" t="s">
        <v>328</v>
      </c>
    </row>
    <row r="111" spans="3:13" ht="15.5" x14ac:dyDescent="0.35">
      <c r="C111" t="s">
        <v>469</v>
      </c>
      <c r="D111" s="5">
        <v>8139351718</v>
      </c>
      <c r="E111" s="5">
        <v>7437074398</v>
      </c>
      <c r="F111" s="5">
        <v>6734797078</v>
      </c>
      <c r="G111" s="5">
        <v>5133796612</v>
      </c>
      <c r="I111" s="5">
        <v>6734797078</v>
      </c>
      <c r="J111" s="5">
        <v>4518846364</v>
      </c>
      <c r="K111" s="5">
        <v>4184378872</v>
      </c>
      <c r="L111" s="5">
        <v>15467522600</v>
      </c>
      <c r="M111" s="5">
        <v>14912588285</v>
      </c>
    </row>
    <row r="112" spans="3:13" ht="15.5" x14ac:dyDescent="0.35">
      <c r="C112" t="s">
        <v>127</v>
      </c>
      <c r="D112" s="5">
        <v>44935237767</v>
      </c>
      <c r="E112" s="5">
        <v>34750099434</v>
      </c>
      <c r="F112" s="5">
        <v>47224396038</v>
      </c>
      <c r="G112" s="5">
        <v>35772206451</v>
      </c>
      <c r="I112" s="5">
        <v>47224396038</v>
      </c>
      <c r="J112" s="5">
        <v>53722058507</v>
      </c>
      <c r="K112" s="5">
        <v>106912255930</v>
      </c>
      <c r="L112" s="5">
        <v>71105760163</v>
      </c>
      <c r="M112" s="5">
        <v>40087991667</v>
      </c>
    </row>
    <row r="113" spans="2:13" ht="15.5" x14ac:dyDescent="0.35">
      <c r="C113" t="s">
        <v>128</v>
      </c>
    </row>
    <row r="114" spans="2:13" ht="15.5" x14ac:dyDescent="0.35">
      <c r="C114" t="s">
        <v>129</v>
      </c>
      <c r="D114" s="5">
        <v>66588440940</v>
      </c>
      <c r="E114" s="5">
        <v>66547881600</v>
      </c>
      <c r="F114" s="5">
        <v>66546064360</v>
      </c>
      <c r="G114" s="5">
        <v>66545668480</v>
      </c>
      <c r="I114" s="5">
        <v>66546064360</v>
      </c>
      <c r="J114" s="5">
        <v>65000000000</v>
      </c>
      <c r="K114" s="5">
        <v>50000000000</v>
      </c>
      <c r="L114" s="5">
        <v>10010000000</v>
      </c>
      <c r="M114" s="5">
        <v>510000000</v>
      </c>
    </row>
    <row r="115" spans="2:13" ht="15.5" x14ac:dyDescent="0.35">
      <c r="C115" t="s">
        <v>130</v>
      </c>
      <c r="D115" s="5">
        <v>74852500677</v>
      </c>
      <c r="E115" s="5">
        <v>74619284472</v>
      </c>
      <c r="F115" s="5">
        <v>74608835342</v>
      </c>
      <c r="G115" s="5">
        <v>74606559032</v>
      </c>
      <c r="I115" s="5">
        <v>74608835342</v>
      </c>
      <c r="J115" s="5">
        <v>65718965272</v>
      </c>
      <c r="K115" s="5">
        <v>3979172717</v>
      </c>
      <c r="L115" s="5">
        <v>3979172717</v>
      </c>
      <c r="M115" s="5">
        <v>3979172717</v>
      </c>
    </row>
    <row r="116" spans="2:13" ht="15.5" x14ac:dyDescent="0.35">
      <c r="C116" t="s">
        <v>131</v>
      </c>
      <c r="D116" s="5">
        <v>71239421047</v>
      </c>
      <c r="E116" s="5">
        <v>79640432257</v>
      </c>
      <c r="F116" s="5">
        <v>69169911470</v>
      </c>
      <c r="G116" s="5">
        <v>62734545761</v>
      </c>
      <c r="I116" s="5">
        <v>69169911470</v>
      </c>
      <c r="J116" s="5">
        <v>48212977104</v>
      </c>
      <c r="K116" s="5">
        <v>17311050128</v>
      </c>
      <c r="L116" s="5">
        <v>17623798319</v>
      </c>
      <c r="M116" s="5">
        <v>11964108768</v>
      </c>
    </row>
    <row r="117" spans="2:13" ht="15.5" x14ac:dyDescent="0.35">
      <c r="C117" t="s">
        <v>132</v>
      </c>
      <c r="D117" s="5">
        <v>2102000000</v>
      </c>
      <c r="E117" s="5">
        <v>1102000000</v>
      </c>
      <c r="F117" s="5">
        <v>1102000000</v>
      </c>
      <c r="G117" s="5">
        <v>1102000000</v>
      </c>
      <c r="I117" s="5">
        <v>1102000000</v>
      </c>
      <c r="J117" s="5">
        <v>102000000</v>
      </c>
      <c r="K117" s="5">
        <v>102000000</v>
      </c>
      <c r="L117" s="5">
        <v>102000000</v>
      </c>
      <c r="M117" s="5">
        <v>102000000</v>
      </c>
    </row>
    <row r="118" spans="2:13" ht="15.5" x14ac:dyDescent="0.35">
      <c r="C118" t="s">
        <v>133</v>
      </c>
      <c r="D118" s="5">
        <v>69137421047</v>
      </c>
      <c r="E118" s="5">
        <v>78538432257</v>
      </c>
      <c r="F118" s="5">
        <v>68067911470</v>
      </c>
      <c r="G118" s="5">
        <v>61632545761</v>
      </c>
      <c r="I118" s="5">
        <v>68067911470</v>
      </c>
      <c r="J118" s="5">
        <v>48110977104</v>
      </c>
      <c r="K118" s="5">
        <v>17209050128</v>
      </c>
      <c r="L118" s="5">
        <v>17521798319</v>
      </c>
      <c r="M118" s="5">
        <v>11862108768</v>
      </c>
    </row>
    <row r="119" spans="2:13" ht="15.5" x14ac:dyDescent="0.35">
      <c r="C119" t="s">
        <v>134</v>
      </c>
      <c r="D119" s="5">
        <v>71239421047</v>
      </c>
      <c r="E119" s="5">
        <v>79640432257</v>
      </c>
      <c r="F119" s="5">
        <v>69169911470</v>
      </c>
      <c r="G119" s="5">
        <v>62734545761</v>
      </c>
      <c r="I119" s="5">
        <v>69169911470</v>
      </c>
      <c r="J119" s="5">
        <v>48212977104</v>
      </c>
      <c r="K119" s="5">
        <v>17311050128</v>
      </c>
      <c r="L119" s="5">
        <v>17623798319</v>
      </c>
      <c r="M119" s="5">
        <v>11964108768</v>
      </c>
    </row>
    <row r="120" spans="2:13" ht="15.5" x14ac:dyDescent="0.35">
      <c r="C120" t="s">
        <v>212</v>
      </c>
    </row>
    <row r="121" spans="2:13" ht="15.5" x14ac:dyDescent="0.35">
      <c r="C121" t="s">
        <v>10</v>
      </c>
      <c r="D121" s="5">
        <v>213154070762</v>
      </c>
      <c r="E121" s="5">
        <v>221281306427</v>
      </c>
      <c r="F121" s="5">
        <v>210798519270</v>
      </c>
      <c r="G121" s="5">
        <v>204264893328</v>
      </c>
      <c r="I121" s="5">
        <v>210798519270</v>
      </c>
      <c r="J121" s="5">
        <v>179524382855</v>
      </c>
      <c r="K121" s="5">
        <v>71845159046</v>
      </c>
      <c r="L121" s="5">
        <v>31969158570</v>
      </c>
      <c r="M121" s="5">
        <v>16606617610</v>
      </c>
    </row>
    <row r="122" spans="2:13" ht="15.5" x14ac:dyDescent="0.35">
      <c r="C122" t="s">
        <v>135</v>
      </c>
      <c r="D122" s="5">
        <v>258089308529</v>
      </c>
      <c r="E122" s="5">
        <v>256031405861</v>
      </c>
      <c r="F122" s="5">
        <v>258022915308</v>
      </c>
      <c r="G122" s="5">
        <v>240037099779</v>
      </c>
      <c r="I122" s="5">
        <v>258022915308</v>
      </c>
      <c r="J122" s="5">
        <v>233246441362</v>
      </c>
      <c r="K122" s="5">
        <v>178757414976</v>
      </c>
      <c r="L122" s="5">
        <v>103074918733</v>
      </c>
      <c r="M122" s="5">
        <v>56694609277</v>
      </c>
    </row>
    <row r="123" spans="2:13" ht="15.5" x14ac:dyDescent="0.35">
      <c r="C123" t="s">
        <v>136</v>
      </c>
      <c r="D123" s="5">
        <v>3327283424</v>
      </c>
      <c r="E123" s="5">
        <v>3327283424</v>
      </c>
      <c r="F123" s="5">
        <v>3327283424</v>
      </c>
      <c r="G123" s="5">
        <v>3327283424</v>
      </c>
      <c r="I123" s="5">
        <v>3327283424</v>
      </c>
      <c r="J123" s="5">
        <v>3327283424</v>
      </c>
      <c r="K123" s="5">
        <v>50000000</v>
      </c>
      <c r="L123" s="5">
        <v>100100</v>
      </c>
      <c r="M123" s="5">
        <v>5100</v>
      </c>
    </row>
    <row r="125" spans="2:13" ht="15.5" x14ac:dyDescent="0.35">
      <c r="B125" t="s">
        <v>137</v>
      </c>
      <c r="C125" t="s">
        <v>138</v>
      </c>
      <c r="D125" s="5">
        <v>-28106006641</v>
      </c>
      <c r="E125" s="5">
        <v>-17827663048</v>
      </c>
      <c r="F125" s="5">
        <v>26469081517</v>
      </c>
      <c r="G125" s="5">
        <v>41683424664</v>
      </c>
      <c r="I125" s="5">
        <v>46508017690</v>
      </c>
      <c r="J125" s="5">
        <v>16367314619</v>
      </c>
      <c r="K125" s="5">
        <v>9556830146</v>
      </c>
      <c r="L125" s="5">
        <v>-12115654006</v>
      </c>
      <c r="M125" s="5">
        <v>5586254483</v>
      </c>
    </row>
    <row r="126" spans="2:13" ht="15.5" x14ac:dyDescent="0.35">
      <c r="C126" t="s">
        <v>291</v>
      </c>
      <c r="D126" s="5">
        <v>26881919130</v>
      </c>
      <c r="E126" s="5">
        <v>42125814372</v>
      </c>
      <c r="F126" s="5">
        <v>50681243227</v>
      </c>
      <c r="G126" s="5">
        <v>69478110588</v>
      </c>
      <c r="I126" s="5">
        <v>200813471352</v>
      </c>
      <c r="J126" s="5">
        <v>181447873106</v>
      </c>
      <c r="K126" s="5">
        <v>168062818906</v>
      </c>
      <c r="L126" s="5">
        <v>101225204744</v>
      </c>
      <c r="M126" s="5">
        <v>80507599401</v>
      </c>
    </row>
    <row r="127" spans="2:13" ht="15.5" x14ac:dyDescent="0.35">
      <c r="C127" t="s">
        <v>216</v>
      </c>
    </row>
    <row r="128" spans="2:13" ht="15.5" x14ac:dyDescent="0.35">
      <c r="C128" t="s">
        <v>434</v>
      </c>
    </row>
    <row r="129" spans="3:13" ht="15.5" x14ac:dyDescent="0.35">
      <c r="C129" t="s">
        <v>292</v>
      </c>
      <c r="D129" s="5">
        <v>-41550859650</v>
      </c>
      <c r="E129" s="5">
        <v>-40220804733</v>
      </c>
      <c r="F129" s="5">
        <v>-15005782490</v>
      </c>
      <c r="G129" s="5">
        <v>-11437833995</v>
      </c>
      <c r="I129" s="5">
        <v>-106928662738</v>
      </c>
      <c r="J129" s="5">
        <v>-100488203195</v>
      </c>
      <c r="K129" s="5">
        <v>-126073606815</v>
      </c>
      <c r="L129" s="5">
        <v>-84915564722</v>
      </c>
      <c r="M129" s="5">
        <v>-53981057374</v>
      </c>
    </row>
    <row r="130" spans="3:13" ht="15.5" x14ac:dyDescent="0.35">
      <c r="C130" t="s">
        <v>435</v>
      </c>
      <c r="D130" s="5">
        <v>3243173370</v>
      </c>
      <c r="E130" s="5">
        <v>-3243173370</v>
      </c>
      <c r="F130" s="5">
        <v>5454091432</v>
      </c>
      <c r="G130" s="5">
        <v>-5454091432</v>
      </c>
    </row>
    <row r="131" spans="3:13" ht="15.5" x14ac:dyDescent="0.35">
      <c r="C131" t="s">
        <v>436</v>
      </c>
      <c r="D131" s="5">
        <v>-9831752392</v>
      </c>
      <c r="E131" s="5">
        <v>-13297670310</v>
      </c>
      <c r="F131" s="5">
        <v>-5735126194</v>
      </c>
      <c r="G131" s="5">
        <v>-12071765201</v>
      </c>
      <c r="I131" s="5">
        <v>-33330001644</v>
      </c>
      <c r="J131" s="5">
        <v>-51530190025</v>
      </c>
      <c r="K131" s="5">
        <v>-23355100573</v>
      </c>
      <c r="L131" s="5">
        <v>-21816577460</v>
      </c>
      <c r="M131" s="5">
        <v>-16936668070</v>
      </c>
    </row>
    <row r="132" spans="3:13" ht="15.5" x14ac:dyDescent="0.35">
      <c r="C132" t="s">
        <v>265</v>
      </c>
      <c r="D132" s="5">
        <v>-229152456</v>
      </c>
      <c r="E132" s="5">
        <v>-2064979290</v>
      </c>
      <c r="F132" s="5">
        <v>-1582799458</v>
      </c>
      <c r="G132" s="5">
        <v>-635611494</v>
      </c>
      <c r="I132" s="5">
        <v>-4966512596</v>
      </c>
      <c r="J132" s="5">
        <v>-3830626483</v>
      </c>
      <c r="K132" s="5">
        <v>-1228411325</v>
      </c>
      <c r="L132" s="5">
        <v>-1984024804</v>
      </c>
      <c r="M132" s="5">
        <v>-1296176145</v>
      </c>
    </row>
    <row r="133" spans="3:13" ht="15.5" x14ac:dyDescent="0.35">
      <c r="C133" t="s">
        <v>144</v>
      </c>
    </row>
    <row r="134" spans="3:13" ht="15.5" x14ac:dyDescent="0.35">
      <c r="C134" t="s">
        <v>494</v>
      </c>
      <c r="D134" s="5">
        <v>-4623723832</v>
      </c>
      <c r="F134" s="5">
        <v>-7910440116</v>
      </c>
      <c r="G134" s="5">
        <v>2882410348</v>
      </c>
      <c r="I134" s="5">
        <v>-7910440116</v>
      </c>
      <c r="J134" s="5">
        <v>-5626426815</v>
      </c>
      <c r="K134" s="5">
        <v>-5088845490</v>
      </c>
      <c r="L134" s="5">
        <v>-4306475636</v>
      </c>
      <c r="M134" s="5">
        <v>-2772360466</v>
      </c>
    </row>
    <row r="135" spans="3:13" ht="15.5" x14ac:dyDescent="0.35">
      <c r="C135" t="s">
        <v>495</v>
      </c>
      <c r="D135" s="5">
        <v>-1723995003</v>
      </c>
      <c r="E135" s="5">
        <v>-1043524369</v>
      </c>
      <c r="F135" s="5">
        <v>-2659276747</v>
      </c>
      <c r="G135" s="5">
        <v>-558949520</v>
      </c>
      <c r="I135" s="5">
        <v>-3753509944</v>
      </c>
      <c r="J135" s="5">
        <v>-3937601663</v>
      </c>
      <c r="K135" s="5">
        <v>-2945659146</v>
      </c>
      <c r="L135" s="5">
        <v>-650122059</v>
      </c>
      <c r="M135" s="5">
        <v>-330338229</v>
      </c>
    </row>
    <row r="136" spans="3:13" ht="15.5" x14ac:dyDescent="0.35">
      <c r="C136" t="s">
        <v>280</v>
      </c>
      <c r="D136" s="5">
        <v>-271615808</v>
      </c>
      <c r="E136" s="5">
        <v>-83325348</v>
      </c>
      <c r="F136" s="5">
        <v>3227171863</v>
      </c>
      <c r="G136" s="5">
        <v>-518844630</v>
      </c>
      <c r="I136" s="5">
        <v>2583673376</v>
      </c>
      <c r="J136" s="5">
        <v>332489694</v>
      </c>
      <c r="K136" s="5">
        <v>185634589</v>
      </c>
      <c r="L136" s="5">
        <v>331905931</v>
      </c>
      <c r="M136" s="5">
        <v>395255366</v>
      </c>
    </row>
    <row r="137" spans="3:13" ht="15.5" x14ac:dyDescent="0.35">
      <c r="C137" t="s">
        <v>166</v>
      </c>
    </row>
    <row r="138" spans="3:13" ht="15.5" x14ac:dyDescent="0.35">
      <c r="C138" t="s">
        <v>145</v>
      </c>
      <c r="D138" s="5">
        <v>-7361662499</v>
      </c>
      <c r="E138" s="5">
        <v>-153111864</v>
      </c>
      <c r="F138" s="5">
        <v>-190514739</v>
      </c>
      <c r="G138" s="5">
        <v>1061795439</v>
      </c>
      <c r="I138" s="5">
        <v>-11008319131</v>
      </c>
      <c r="J138" s="5">
        <v>56766190775</v>
      </c>
      <c r="K138" s="5">
        <v>15221788926</v>
      </c>
      <c r="L138" s="5">
        <v>29637060377</v>
      </c>
      <c r="M138" s="5">
        <v>-2040093666</v>
      </c>
    </row>
    <row r="139" spans="3:13" ht="15.5" x14ac:dyDescent="0.35">
      <c r="C139" t="s">
        <v>146</v>
      </c>
      <c r="D139" s="5">
        <v>3054083508</v>
      </c>
      <c r="E139" s="5">
        <v>-1134610470</v>
      </c>
      <c r="F139" s="5">
        <v>-16312702144</v>
      </c>
      <c r="G139" s="5">
        <v>-15123389235</v>
      </c>
      <c r="I139" s="5">
        <v>-33786272708</v>
      </c>
      <c r="J139" s="5">
        <v>-13140798031</v>
      </c>
      <c r="K139" s="5">
        <v>-13485865547</v>
      </c>
      <c r="L139" s="5">
        <v>-4210333956</v>
      </c>
      <c r="M139" s="5">
        <v>-1705091483</v>
      </c>
    </row>
    <row r="140" spans="3:13" ht="15.5" x14ac:dyDescent="0.35">
      <c r="C140" t="s">
        <v>147</v>
      </c>
      <c r="D140" s="5">
        <v>-3917583505</v>
      </c>
      <c r="E140" s="5">
        <v>-2185696889</v>
      </c>
      <c r="F140" s="5">
        <v>-8979639974</v>
      </c>
      <c r="G140" s="5">
        <v>-2744810543</v>
      </c>
      <c r="I140" s="5">
        <v>-13699959900</v>
      </c>
      <c r="J140" s="5">
        <v>-3953761912</v>
      </c>
      <c r="K140" s="5">
        <v>-13683108323</v>
      </c>
      <c r="L140" s="5">
        <v>-3933425359</v>
      </c>
      <c r="M140" s="5">
        <v>-723461773</v>
      </c>
    </row>
    <row r="141" spans="3:13" ht="15.5" x14ac:dyDescent="0.35">
      <c r="C141" t="s">
        <v>471</v>
      </c>
      <c r="F141" s="5">
        <v>-296846848</v>
      </c>
      <c r="G141" s="5">
        <v>296846848</v>
      </c>
    </row>
    <row r="142" spans="3:13" ht="15.5" x14ac:dyDescent="0.35">
      <c r="C142" t="s">
        <v>472</v>
      </c>
    </row>
    <row r="143" spans="3:13" ht="15.5" x14ac:dyDescent="0.35">
      <c r="C143" t="s">
        <v>496</v>
      </c>
      <c r="F143" s="5">
        <v>-20511218478</v>
      </c>
      <c r="I143" s="5">
        <v>-20511218478</v>
      </c>
      <c r="J143" s="5">
        <v>-9205054138</v>
      </c>
      <c r="K143" s="5">
        <v>-22216684</v>
      </c>
      <c r="L143" s="5">
        <v>-55916347</v>
      </c>
      <c r="M143" s="5">
        <v>-693600768</v>
      </c>
    </row>
    <row r="144" spans="3:13" ht="15.5" x14ac:dyDescent="0.35">
      <c r="C144" t="s">
        <v>218</v>
      </c>
    </row>
    <row r="145" spans="3:13" ht="15.5" x14ac:dyDescent="0.35">
      <c r="C145" t="s">
        <v>497</v>
      </c>
      <c r="L145" s="5">
        <v>-4648342994</v>
      </c>
      <c r="M145" s="5">
        <v>-6639983630</v>
      </c>
    </row>
    <row r="146" spans="3:13" ht="15.5" x14ac:dyDescent="0.35">
      <c r="C146" t="s">
        <v>443</v>
      </c>
      <c r="L146" s="5">
        <v>4127350744</v>
      </c>
      <c r="M146" s="5">
        <v>6351954688</v>
      </c>
    </row>
    <row r="147" spans="3:13" ht="15.5" x14ac:dyDescent="0.35">
      <c r="C147" t="s">
        <v>220</v>
      </c>
    </row>
    <row r="148" spans="3:13" ht="15.5" x14ac:dyDescent="0.35">
      <c r="C148" t="s">
        <v>222</v>
      </c>
      <c r="E148" s="5">
        <v>118918919</v>
      </c>
      <c r="F148" s="5">
        <v>424905670</v>
      </c>
      <c r="G148" s="5">
        <v>-265765767</v>
      </c>
      <c r="I148" s="5">
        <v>424905670</v>
      </c>
      <c r="J148" s="5">
        <v>18018019</v>
      </c>
      <c r="K148" s="5">
        <v>219459460</v>
      </c>
      <c r="L148" s="5">
        <v>300000000</v>
      </c>
    </row>
    <row r="149" spans="3:13" ht="15.5" x14ac:dyDescent="0.35">
      <c r="C149" t="s">
        <v>498</v>
      </c>
      <c r="D149" s="5">
        <v>6971667013</v>
      </c>
      <c r="E149" s="5">
        <v>932167500</v>
      </c>
      <c r="F149" s="5">
        <v>13050097486</v>
      </c>
      <c r="G149" s="5">
        <v>-12409659773</v>
      </c>
    </row>
    <row r="150" spans="3:13" ht="15.5" x14ac:dyDescent="0.35">
      <c r="C150" t="s">
        <v>473</v>
      </c>
    </row>
    <row r="151" spans="3:13" ht="15.5" x14ac:dyDescent="0.35">
      <c r="C151" t="s">
        <v>227</v>
      </c>
    </row>
    <row r="152" spans="3:13" ht="15.5" x14ac:dyDescent="0.35">
      <c r="C152" t="s">
        <v>438</v>
      </c>
    </row>
    <row r="153" spans="3:13" ht="15.5" x14ac:dyDescent="0.35">
      <c r="C153" t="s">
        <v>152</v>
      </c>
      <c r="D153" s="5">
        <v>-7361662499</v>
      </c>
      <c r="E153" s="5">
        <v>-153111864</v>
      </c>
      <c r="F153" s="5">
        <v>-190514739</v>
      </c>
      <c r="G153" s="5">
        <v>1061795439</v>
      </c>
      <c r="I153" s="5">
        <v>-11008319131</v>
      </c>
      <c r="J153" s="5">
        <v>56766190775</v>
      </c>
      <c r="K153" s="5">
        <v>15221788926</v>
      </c>
      <c r="L153" s="5">
        <v>29637060377</v>
      </c>
      <c r="M153" s="5">
        <v>-2040093666</v>
      </c>
    </row>
    <row r="154" spans="3:13" ht="15.5" x14ac:dyDescent="0.35">
      <c r="C154" t="s">
        <v>476</v>
      </c>
      <c r="K154" s="5">
        <v>-11500000000</v>
      </c>
      <c r="M154" s="5">
        <v>-1500000000</v>
      </c>
    </row>
    <row r="155" spans="3:13" ht="15.5" x14ac:dyDescent="0.35">
      <c r="C155" t="s">
        <v>475</v>
      </c>
      <c r="K155" s="5">
        <v>-4608127374</v>
      </c>
    </row>
    <row r="156" spans="3:13" ht="15.5" x14ac:dyDescent="0.35">
      <c r="C156" t="s">
        <v>444</v>
      </c>
    </row>
    <row r="157" spans="3:13" ht="15.5" x14ac:dyDescent="0.35">
      <c r="C157" t="s">
        <v>235</v>
      </c>
      <c r="D157" s="5">
        <v>-190589149</v>
      </c>
      <c r="E157" s="5">
        <v>-165378234</v>
      </c>
      <c r="F157" s="5">
        <v>-193186929</v>
      </c>
      <c r="G157" s="5">
        <v>-199683845</v>
      </c>
      <c r="I157" s="5">
        <v>-694253561</v>
      </c>
      <c r="J157" s="5">
        <v>-616805584</v>
      </c>
      <c r="K157" s="5">
        <v>-478153050</v>
      </c>
      <c r="L157" s="5">
        <v>-296368607</v>
      </c>
      <c r="M157" s="5">
        <v>-276676550</v>
      </c>
    </row>
    <row r="158" spans="3:13" ht="15.5" x14ac:dyDescent="0.35">
      <c r="C158" t="s">
        <v>499</v>
      </c>
      <c r="L158" s="5">
        <v>1335178800</v>
      </c>
      <c r="M158" s="5">
        <v>237625200</v>
      </c>
    </row>
    <row r="159" spans="3:13" ht="15.5" x14ac:dyDescent="0.35">
      <c r="C159" t="s">
        <v>500</v>
      </c>
      <c r="D159" s="5">
        <v>273775545</v>
      </c>
      <c r="E159" s="5">
        <v>12266370</v>
      </c>
      <c r="F159" s="5">
        <v>2672190</v>
      </c>
      <c r="G159" s="5">
        <v>1261479285</v>
      </c>
      <c r="I159" s="5">
        <v>10435934430</v>
      </c>
    </row>
    <row r="160" spans="3:13" ht="15.5" x14ac:dyDescent="0.35">
      <c r="C160" t="s">
        <v>284</v>
      </c>
      <c r="J160" s="5">
        <v>-3203839117</v>
      </c>
    </row>
    <row r="161" spans="3:13" ht="15.5" x14ac:dyDescent="0.35">
      <c r="C161" t="s">
        <v>446</v>
      </c>
    </row>
    <row r="162" spans="3:13" ht="15.5" x14ac:dyDescent="0.35">
      <c r="C162" t="s">
        <v>447</v>
      </c>
    </row>
    <row r="163" spans="3:13" ht="15.5" x14ac:dyDescent="0.35">
      <c r="C163" t="s">
        <v>286</v>
      </c>
      <c r="D163" s="5">
        <v>2538800000</v>
      </c>
      <c r="J163" s="5">
        <v>108200000000</v>
      </c>
      <c r="K163" s="5">
        <v>15100000000</v>
      </c>
      <c r="L163" s="5">
        <v>47835934234</v>
      </c>
      <c r="M163" s="5">
        <v>9037684050</v>
      </c>
    </row>
    <row r="164" spans="3:13" ht="15.5" x14ac:dyDescent="0.35">
      <c r="C164" t="s">
        <v>501</v>
      </c>
      <c r="J164" s="5">
        <v>2336835476</v>
      </c>
      <c r="K164" s="5">
        <v>4718069350</v>
      </c>
    </row>
    <row r="165" spans="3:13" ht="15.5" x14ac:dyDescent="0.35">
      <c r="C165" t="s">
        <v>230</v>
      </c>
    </row>
    <row r="166" spans="3:13" ht="15.5" x14ac:dyDescent="0.35">
      <c r="C166" t="s">
        <v>502</v>
      </c>
      <c r="J166" s="5">
        <v>2336835476</v>
      </c>
      <c r="K166" s="5">
        <v>4718069350</v>
      </c>
    </row>
    <row r="167" spans="3:13" ht="15.5" x14ac:dyDescent="0.35">
      <c r="C167" t="s">
        <v>285</v>
      </c>
      <c r="G167" s="5">
        <v>-1</v>
      </c>
      <c r="I167" s="5">
        <v>-11000000000</v>
      </c>
      <c r="J167" s="5">
        <v>-130200000000</v>
      </c>
      <c r="K167" s="5">
        <v>-14500000000</v>
      </c>
      <c r="L167" s="5">
        <v>-23737684050</v>
      </c>
      <c r="M167" s="5">
        <v>-2538726366</v>
      </c>
    </row>
    <row r="168" spans="3:13" ht="15.5" x14ac:dyDescent="0.35">
      <c r="C168" t="s">
        <v>449</v>
      </c>
    </row>
    <row r="169" spans="3:13" ht="15.5" x14ac:dyDescent="0.35">
      <c r="C169" t="s">
        <v>450</v>
      </c>
      <c r="G169" s="5">
        <v>-1</v>
      </c>
      <c r="I169" s="5">
        <v>-11000000000</v>
      </c>
      <c r="J169" s="5">
        <v>-130200000000</v>
      </c>
      <c r="K169" s="5">
        <v>-14500000000</v>
      </c>
      <c r="L169" s="5">
        <v>-23737684050</v>
      </c>
      <c r="M169" s="5">
        <v>-2538726366</v>
      </c>
    </row>
    <row r="170" spans="3:13" ht="15.5" x14ac:dyDescent="0.35">
      <c r="C170" t="s">
        <v>339</v>
      </c>
      <c r="D170" s="5">
        <v>-9983648895</v>
      </c>
      <c r="I170" s="5">
        <v>-9750000000</v>
      </c>
      <c r="L170" s="5">
        <v>-5000000000</v>
      </c>
      <c r="M170" s="5">
        <v>-7000000000</v>
      </c>
    </row>
    <row r="171" spans="3:13" ht="15.5" x14ac:dyDescent="0.35">
      <c r="C171" t="s">
        <v>453</v>
      </c>
    </row>
    <row r="172" spans="3:13" ht="15.5" x14ac:dyDescent="0.35">
      <c r="C172" t="s">
        <v>130</v>
      </c>
    </row>
    <row r="173" spans="3:13" ht="15.5" x14ac:dyDescent="0.35">
      <c r="C173" t="s">
        <v>503</v>
      </c>
      <c r="J173" s="5">
        <v>80250000000</v>
      </c>
      <c r="K173" s="5">
        <v>26490000000</v>
      </c>
      <c r="L173" s="5">
        <v>9500000000</v>
      </c>
    </row>
    <row r="174" spans="3:13" ht="15.5" x14ac:dyDescent="0.35">
      <c r="C174" t="s">
        <v>167</v>
      </c>
      <c r="D174" s="5">
        <v>-32002835008</v>
      </c>
      <c r="E174" s="5">
        <v>-18475024634</v>
      </c>
      <c r="F174" s="5">
        <v>7636457957</v>
      </c>
      <c r="G174" s="5">
        <v>27670198384</v>
      </c>
      <c r="I174" s="5">
        <v>704471475</v>
      </c>
      <c r="J174" s="5">
        <v>55886320611</v>
      </c>
      <c r="K174" s="5">
        <v>6704487141</v>
      </c>
      <c r="L174" s="5">
        <v>10090726734</v>
      </c>
      <c r="M174" s="5">
        <v>-458993158</v>
      </c>
    </row>
    <row r="175" spans="3:13" ht="15.5" x14ac:dyDescent="0.35">
      <c r="C175" t="s">
        <v>242</v>
      </c>
    </row>
    <row r="176" spans="3:13" ht="15.5" x14ac:dyDescent="0.35">
      <c r="C176" t="s">
        <v>168</v>
      </c>
      <c r="E176" s="5">
        <v>69590564361</v>
      </c>
      <c r="I176" s="5">
        <v>68886092886</v>
      </c>
      <c r="J176" s="5">
        <v>12999772275</v>
      </c>
      <c r="K176" s="5">
        <v>6295285134</v>
      </c>
      <c r="L176" s="5">
        <v>1940492634</v>
      </c>
      <c r="M176" s="5">
        <v>2399485792</v>
      </c>
    </row>
    <row r="177" spans="2:13" ht="15.5" x14ac:dyDescent="0.35">
      <c r="C177" t="s">
        <v>169</v>
      </c>
      <c r="D177" s="5">
        <v>-32002835008</v>
      </c>
      <c r="E177" s="5">
        <v>51115539727</v>
      </c>
      <c r="F177" s="5">
        <v>7636457957</v>
      </c>
      <c r="G177" s="5">
        <v>27670198384</v>
      </c>
      <c r="I177" s="5">
        <v>69590564361</v>
      </c>
      <c r="J177" s="5">
        <v>68886092886</v>
      </c>
      <c r="K177" s="5">
        <v>12999772275</v>
      </c>
      <c r="L177" s="5">
        <v>12031219368</v>
      </c>
      <c r="M177" s="5">
        <v>1940492634</v>
      </c>
    </row>
    <row r="179" spans="2:13" ht="15.5" x14ac:dyDescent="0.35">
      <c r="B179" t="s">
        <v>170</v>
      </c>
      <c r="C179" t="s">
        <v>12</v>
      </c>
      <c r="D179" s="5">
        <v>3330000000</v>
      </c>
      <c r="E179" s="5">
        <v>3330000000</v>
      </c>
      <c r="F179" s="5">
        <v>3330000000</v>
      </c>
      <c r="G179" s="5">
        <v>3330000000</v>
      </c>
      <c r="I179" s="5">
        <v>3330000000</v>
      </c>
      <c r="J179" s="5">
        <v>3330000000</v>
      </c>
      <c r="K179" s="5">
        <v>50000000</v>
      </c>
      <c r="L179" s="5">
        <v>0</v>
      </c>
      <c r="M179" s="5">
        <v>0</v>
      </c>
    </row>
    <row r="180" spans="2:13" ht="15.5" x14ac:dyDescent="0.35">
      <c r="C180" t="s">
        <v>171</v>
      </c>
      <c r="D180" s="6">
        <v>0.48</v>
      </c>
      <c r="E180" s="6">
        <v>3.15</v>
      </c>
      <c r="F180" s="6">
        <v>1.93</v>
      </c>
      <c r="G180" s="6">
        <v>3.01</v>
      </c>
    </row>
    <row r="181" spans="2:13" ht="15.5" x14ac:dyDescent="0.35">
      <c r="C181" t="s">
        <v>172</v>
      </c>
      <c r="D181" s="6">
        <v>168.75</v>
      </c>
      <c r="E181" s="6">
        <v>30.48</v>
      </c>
      <c r="F181" s="6">
        <v>60.62</v>
      </c>
      <c r="G181" s="6">
        <v>44.85</v>
      </c>
    </row>
    <row r="182" spans="2:13" ht="15.5" x14ac:dyDescent="0.35">
      <c r="C182" t="s">
        <v>60</v>
      </c>
      <c r="D182" s="6">
        <v>7.7</v>
      </c>
      <c r="E182" s="6">
        <v>4.76</v>
      </c>
      <c r="F182" s="6">
        <v>8.52</v>
      </c>
      <c r="G182" s="6">
        <v>6.69</v>
      </c>
    </row>
    <row r="183" spans="2:13" ht="15.5" x14ac:dyDescent="0.35">
      <c r="C183" t="s">
        <v>173</v>
      </c>
      <c r="D183" s="5">
        <v>4960000000</v>
      </c>
      <c r="E183" s="5">
        <v>12490000000</v>
      </c>
      <c r="F183" s="5">
        <v>12320000000</v>
      </c>
      <c r="G183" s="5">
        <v>14350000000</v>
      </c>
    </row>
    <row r="184" spans="2:13" ht="15.5" x14ac:dyDescent="0.35">
      <c r="C184" t="s">
        <v>174</v>
      </c>
      <c r="D184" s="6">
        <v>5.8999999999999999E-3</v>
      </c>
      <c r="E184" s="6">
        <v>3.95E-2</v>
      </c>
      <c r="F184" s="6">
        <v>2.3199999999999998E-2</v>
      </c>
      <c r="G184" s="6">
        <v>3.9100000000000003E-2</v>
      </c>
    </row>
    <row r="185" spans="2:13" ht="15.5" x14ac:dyDescent="0.35">
      <c r="C185" t="s">
        <v>175</v>
      </c>
      <c r="D185" s="6">
        <v>7.4000000000000003E-3</v>
      </c>
      <c r="E185" s="6">
        <v>4.7300000000000002E-2</v>
      </c>
      <c r="F185" s="6">
        <v>3.0499999999999999E-2</v>
      </c>
      <c r="G185" s="6">
        <v>4.9100000000000005E-2</v>
      </c>
    </row>
    <row r="186" spans="2:13" ht="15.5" x14ac:dyDescent="0.35">
      <c r="C186" t="s">
        <v>176</v>
      </c>
      <c r="D186" s="6">
        <v>1.67E-2</v>
      </c>
      <c r="E186" s="6">
        <v>4.87E-2</v>
      </c>
      <c r="F186" s="6">
        <v>4.8099999999999997E-2</v>
      </c>
      <c r="G186" s="6">
        <v>6.2199999999999998E-2</v>
      </c>
    </row>
    <row r="187" spans="2:13" ht="15.5" x14ac:dyDescent="0.35">
      <c r="C187" t="s">
        <v>177</v>
      </c>
    </row>
    <row r="188" spans="2:13" ht="15.5" x14ac:dyDescent="0.35">
      <c r="C188" t="s">
        <v>178</v>
      </c>
      <c r="D188" s="5">
        <v>213000000000</v>
      </c>
      <c r="E188" s="5">
        <v>221000000000</v>
      </c>
      <c r="F188" s="5">
        <v>211000000000</v>
      </c>
      <c r="G188" s="5">
        <v>204000000000</v>
      </c>
    </row>
    <row r="189" spans="2:13" ht="15.5" x14ac:dyDescent="0.35">
      <c r="C189" t="s">
        <v>179</v>
      </c>
      <c r="D189" s="6">
        <v>1.26</v>
      </c>
      <c r="E189" s="6">
        <v>1.44</v>
      </c>
      <c r="F189" s="6">
        <v>1.85</v>
      </c>
      <c r="G189" s="6">
        <v>2.2000000000000002</v>
      </c>
    </row>
    <row r="190" spans="2:13" ht="15.5" x14ac:dyDescent="0.35">
      <c r="C190" t="s">
        <v>180</v>
      </c>
      <c r="D190" s="6">
        <v>64.06</v>
      </c>
      <c r="E190" s="6">
        <v>66.510000000000005</v>
      </c>
      <c r="F190" s="6">
        <v>63.35</v>
      </c>
      <c r="G190" s="6">
        <v>61.39</v>
      </c>
    </row>
    <row r="191" spans="2:13" ht="15.5" x14ac:dyDescent="0.35">
      <c r="C191" t="s">
        <v>181</v>
      </c>
      <c r="D191" s="6">
        <v>1.26</v>
      </c>
      <c r="E191" s="6">
        <v>1.44</v>
      </c>
      <c r="F191" s="6">
        <v>1.85</v>
      </c>
      <c r="G191" s="6">
        <v>2.2000000000000002</v>
      </c>
    </row>
    <row r="192" spans="2:13" ht="15.5" x14ac:dyDescent="0.35">
      <c r="C192" t="s">
        <v>182</v>
      </c>
      <c r="D192" s="6">
        <v>64.06</v>
      </c>
      <c r="E192" s="6">
        <v>66.510000000000005</v>
      </c>
      <c r="F192" s="6">
        <v>63.35</v>
      </c>
      <c r="G192" s="6">
        <v>61.39</v>
      </c>
    </row>
    <row r="193" spans="3:13" ht="15.5" x14ac:dyDescent="0.35">
      <c r="C193" t="s">
        <v>183</v>
      </c>
      <c r="D193" s="5">
        <v>7000000000</v>
      </c>
    </row>
    <row r="194" spans="3:13" ht="15.5" x14ac:dyDescent="0.35">
      <c r="C194" t="s">
        <v>184</v>
      </c>
      <c r="D194" s="5">
        <v>9000000000</v>
      </c>
      <c r="E194" s="5">
        <v>8000000000</v>
      </c>
      <c r="F194" s="5">
        <v>7000000000</v>
      </c>
      <c r="G194" s="5">
        <v>5000000000</v>
      </c>
    </row>
    <row r="195" spans="3:13" ht="15.5" x14ac:dyDescent="0.35">
      <c r="C195" t="s">
        <v>185</v>
      </c>
      <c r="D195" s="5">
        <v>213000000000</v>
      </c>
      <c r="E195" s="5">
        <v>221000000000</v>
      </c>
      <c r="F195" s="5">
        <v>211000000000</v>
      </c>
      <c r="G195" s="5">
        <v>204000000000</v>
      </c>
    </row>
    <row r="196" spans="3:13" ht="15.5" x14ac:dyDescent="0.35">
      <c r="C196" t="s">
        <v>24</v>
      </c>
      <c r="D196" s="5">
        <v>16000000000</v>
      </c>
      <c r="E196" s="5">
        <v>8000000000</v>
      </c>
      <c r="F196" s="5">
        <v>7000000000</v>
      </c>
      <c r="G196" s="5">
        <v>5000000000</v>
      </c>
    </row>
    <row r="197" spans="3:13" ht="15.5" x14ac:dyDescent="0.35">
      <c r="C197" t="s">
        <v>21</v>
      </c>
      <c r="D197" s="5">
        <v>-7000000000</v>
      </c>
      <c r="E197" s="5">
        <v>-43000000000</v>
      </c>
      <c r="F197" s="5">
        <v>-63000000000</v>
      </c>
      <c r="G197" s="5">
        <v>-57000000000</v>
      </c>
    </row>
    <row r="198" spans="3:13" ht="15.5" x14ac:dyDescent="0.35">
      <c r="C198" t="s">
        <v>186</v>
      </c>
      <c r="D198" s="5">
        <v>168000000000</v>
      </c>
      <c r="E198" s="5">
        <v>170000000000</v>
      </c>
      <c r="F198" s="5">
        <v>169000000000</v>
      </c>
      <c r="G198" s="5">
        <v>174000000000</v>
      </c>
    </row>
    <row r="199" spans="3:13" ht="15.5" x14ac:dyDescent="0.35">
      <c r="C199" t="s">
        <v>187</v>
      </c>
      <c r="D199" s="5">
        <v>-28000000000</v>
      </c>
      <c r="E199" s="5">
        <v>-17000000000</v>
      </c>
      <c r="F199" s="5">
        <v>24000000000</v>
      </c>
      <c r="G199" s="5">
        <v>42000000000</v>
      </c>
    </row>
    <row r="200" spans="3:13" ht="15.5" x14ac:dyDescent="0.35">
      <c r="C200" t="s">
        <v>188</v>
      </c>
      <c r="D200" s="5">
        <v>-4000000000</v>
      </c>
      <c r="E200" s="5">
        <v>-2000000000</v>
      </c>
      <c r="F200" s="5">
        <v>-9000000000</v>
      </c>
      <c r="G200" s="5">
        <v>-3000000000</v>
      </c>
    </row>
    <row r="201" spans="3:13" ht="15.5" x14ac:dyDescent="0.35">
      <c r="C201" t="s">
        <v>13</v>
      </c>
      <c r="D201" s="5">
        <v>-32000000000</v>
      </c>
      <c r="E201" s="5">
        <v>-19000000000</v>
      </c>
      <c r="F201" s="5">
        <v>15000000000</v>
      </c>
      <c r="G201" s="5">
        <v>39000000000</v>
      </c>
    </row>
    <row r="202" spans="3:13" ht="15.5" x14ac:dyDescent="0.35">
      <c r="C202" t="s">
        <v>16</v>
      </c>
      <c r="D202" s="6">
        <v>-9.5</v>
      </c>
      <c r="E202" s="6">
        <v>-5.82</v>
      </c>
      <c r="F202" s="6">
        <v>4.5599999999999996</v>
      </c>
      <c r="G202" s="6">
        <v>11.72</v>
      </c>
    </row>
    <row r="203" spans="3:13" ht="15.5" x14ac:dyDescent="0.35">
      <c r="C203" t="s">
        <v>45</v>
      </c>
      <c r="I203" s="6">
        <v>9.23</v>
      </c>
      <c r="J203" s="6">
        <v>9.2899999999999991</v>
      </c>
      <c r="K203" s="6">
        <v>263.75</v>
      </c>
      <c r="L203" s="6">
        <v>106490.41</v>
      </c>
      <c r="M203" s="6">
        <v>1494510.09</v>
      </c>
    </row>
    <row r="204" spans="3:13" ht="15.5" x14ac:dyDescent="0.35">
      <c r="C204" t="s">
        <v>59</v>
      </c>
      <c r="I204" s="6">
        <v>12.68</v>
      </c>
      <c r="J204" s="6">
        <v>21.31</v>
      </c>
      <c r="K204" s="5">
        <v>0</v>
      </c>
      <c r="L204" s="5">
        <v>0</v>
      </c>
      <c r="M204" s="5">
        <v>0</v>
      </c>
    </row>
    <row r="205" spans="3:13" ht="15.5" x14ac:dyDescent="0.35">
      <c r="C205" t="s">
        <v>62</v>
      </c>
      <c r="I205" s="6">
        <v>1.8</v>
      </c>
      <c r="J205" s="6">
        <v>3.18</v>
      </c>
      <c r="K205" s="5">
        <v>0</v>
      </c>
      <c r="L205" s="5">
        <v>0</v>
      </c>
      <c r="M205" s="5">
        <v>0</v>
      </c>
    </row>
    <row r="206" spans="3:13" ht="15.5" x14ac:dyDescent="0.35">
      <c r="C206" t="s">
        <v>189</v>
      </c>
      <c r="I206" s="5">
        <v>43930000000</v>
      </c>
      <c r="J206" s="5">
        <v>44190000000</v>
      </c>
      <c r="K206" s="5">
        <v>24760000000</v>
      </c>
      <c r="L206" s="5">
        <v>19680000000</v>
      </c>
      <c r="M206" s="5">
        <v>14080000000</v>
      </c>
    </row>
    <row r="207" spans="3:13" ht="15.5" x14ac:dyDescent="0.35">
      <c r="C207" t="s">
        <v>190</v>
      </c>
      <c r="I207" s="6">
        <v>0.11070000000000001</v>
      </c>
      <c r="J207" s="6">
        <v>0.1288</v>
      </c>
      <c r="K207" s="6">
        <v>6.9500000000000006E-2</v>
      </c>
      <c r="L207" s="6">
        <v>9.5199999999999993E-2</v>
      </c>
      <c r="M207" s="6">
        <v>0.115</v>
      </c>
    </row>
    <row r="208" spans="3:13" ht="15.5" x14ac:dyDescent="0.35">
      <c r="C208" t="s">
        <v>191</v>
      </c>
      <c r="I208" s="6">
        <v>0.1457</v>
      </c>
      <c r="J208" s="6">
        <v>0.1721</v>
      </c>
      <c r="K208" s="6">
        <v>0.18359999999999999</v>
      </c>
      <c r="L208" s="6">
        <v>0.33340000000000003</v>
      </c>
      <c r="M208" s="6">
        <v>0.45899999999999996</v>
      </c>
    </row>
    <row r="209" spans="3:13" ht="15.5" x14ac:dyDescent="0.35">
      <c r="C209" t="s">
        <v>192</v>
      </c>
      <c r="I209" s="6">
        <v>0.19010000000000002</v>
      </c>
      <c r="J209" s="6">
        <v>0.30449999999999999</v>
      </c>
      <c r="K209" s="6">
        <v>0.318</v>
      </c>
      <c r="L209" s="6">
        <v>0.3705</v>
      </c>
      <c r="M209" s="6">
        <v>0.61909999999999998</v>
      </c>
    </row>
    <row r="210" spans="3:13" ht="15.5" x14ac:dyDescent="0.35">
      <c r="C210" t="s">
        <v>193</v>
      </c>
    </row>
    <row r="211" spans="3:13" ht="15.5" x14ac:dyDescent="0.35">
      <c r="C211" t="s">
        <v>56</v>
      </c>
      <c r="I211" s="6">
        <v>1.85</v>
      </c>
      <c r="J211" s="6">
        <v>3.67</v>
      </c>
      <c r="K211" s="5">
        <v>0</v>
      </c>
      <c r="L211" s="5">
        <v>0</v>
      </c>
      <c r="M211" s="5">
        <v>0</v>
      </c>
    </row>
    <row r="212" spans="3:13" ht="15.5" x14ac:dyDescent="0.35">
      <c r="C212" t="s">
        <v>53</v>
      </c>
      <c r="I212" s="6">
        <v>63.35</v>
      </c>
      <c r="J212" s="6">
        <v>53.96</v>
      </c>
      <c r="K212" s="6">
        <v>1436.9</v>
      </c>
      <c r="L212" s="6">
        <v>319372.21000000002</v>
      </c>
      <c r="M212" s="6">
        <v>3256199.53</v>
      </c>
    </row>
    <row r="213" spans="3:13" ht="15.5" x14ac:dyDescent="0.35">
      <c r="C213" t="s">
        <v>194</v>
      </c>
      <c r="I213" s="6">
        <v>1.85</v>
      </c>
      <c r="J213" s="6">
        <v>3.67</v>
      </c>
      <c r="K213" s="5">
        <v>0</v>
      </c>
      <c r="L213" s="5">
        <v>0</v>
      </c>
      <c r="M213" s="5">
        <v>0</v>
      </c>
    </row>
    <row r="214" spans="3:13" ht="15.5" x14ac:dyDescent="0.35">
      <c r="C214" t="s">
        <v>195</v>
      </c>
      <c r="I214" s="6">
        <v>63.35</v>
      </c>
      <c r="J214" s="6">
        <v>53.96</v>
      </c>
      <c r="K214" s="6">
        <v>1436.9</v>
      </c>
      <c r="L214" s="6">
        <v>319372.21000000002</v>
      </c>
      <c r="M214" s="6">
        <v>3256199.53</v>
      </c>
    </row>
    <row r="215" spans="3:13" ht="15.5" x14ac:dyDescent="0.35">
      <c r="C215" t="s">
        <v>196</v>
      </c>
      <c r="J215" s="5">
        <v>18000000000</v>
      </c>
      <c r="K215" s="5">
        <v>40000000000</v>
      </c>
      <c r="L215" s="5">
        <v>38000000000</v>
      </c>
      <c r="M215" s="5">
        <v>14000000000</v>
      </c>
    </row>
    <row r="216" spans="3:13" ht="15.5" x14ac:dyDescent="0.35">
      <c r="C216" t="s">
        <v>197</v>
      </c>
      <c r="I216" s="5">
        <v>7000000000</v>
      </c>
      <c r="J216" s="5">
        <v>5000000000</v>
      </c>
      <c r="K216" s="5">
        <v>4000000000</v>
      </c>
      <c r="L216" s="5">
        <v>16000000000</v>
      </c>
      <c r="M216" s="5">
        <v>15000000000</v>
      </c>
    </row>
    <row r="217" spans="3:13" ht="15.5" x14ac:dyDescent="0.35">
      <c r="C217" t="s">
        <v>26</v>
      </c>
      <c r="I217" s="5">
        <v>7000000000</v>
      </c>
      <c r="J217" s="5">
        <v>23000000000</v>
      </c>
      <c r="K217" s="5">
        <v>44000000000</v>
      </c>
      <c r="L217" s="5">
        <v>54000000000</v>
      </c>
      <c r="M217" s="5">
        <v>29000000000</v>
      </c>
    </row>
    <row r="218" spans="3:13" ht="15.5" x14ac:dyDescent="0.35">
      <c r="C218" t="s">
        <v>23</v>
      </c>
      <c r="I218" s="5">
        <v>-63000000000</v>
      </c>
      <c r="J218" s="5">
        <v>-53000000000</v>
      </c>
      <c r="K218" s="5">
        <v>24000000000</v>
      </c>
      <c r="L218" s="5">
        <v>42000000000</v>
      </c>
      <c r="M218" s="5">
        <v>27000000000</v>
      </c>
    </row>
    <row r="219" spans="3:13" ht="15.5" x14ac:dyDescent="0.35">
      <c r="C219" t="s">
        <v>198</v>
      </c>
      <c r="I219" s="5">
        <v>169000000000</v>
      </c>
      <c r="J219" s="5">
        <v>155000000000</v>
      </c>
      <c r="K219" s="5">
        <v>61000000000</v>
      </c>
      <c r="L219" s="5">
        <v>43000000000</v>
      </c>
      <c r="M219" s="5">
        <v>30000000000</v>
      </c>
    </row>
    <row r="220" spans="3:13" ht="15.5" x14ac:dyDescent="0.35">
      <c r="C220" t="s">
        <v>199</v>
      </c>
      <c r="I220" s="5">
        <v>45000000000</v>
      </c>
      <c r="J220" s="5">
        <v>12000000000</v>
      </c>
      <c r="K220" s="5">
        <v>5000000000</v>
      </c>
      <c r="L220" s="5">
        <v>-15000000000</v>
      </c>
      <c r="M220" s="5">
        <v>3000000000</v>
      </c>
    </row>
    <row r="221" spans="3:13" ht="15.5" x14ac:dyDescent="0.35">
      <c r="C221" t="s">
        <v>200</v>
      </c>
      <c r="I221" s="5">
        <v>-14000000000</v>
      </c>
      <c r="J221" s="5">
        <v>-4000000000</v>
      </c>
      <c r="K221" s="5">
        <v>-14000000000</v>
      </c>
      <c r="L221" s="5">
        <v>-4000000000</v>
      </c>
      <c r="M221" s="5">
        <v>-1000000000</v>
      </c>
    </row>
    <row r="222" spans="3:13" ht="15.5" x14ac:dyDescent="0.35">
      <c r="C222" t="s">
        <v>15</v>
      </c>
      <c r="I222" s="5">
        <v>32000000000</v>
      </c>
      <c r="J222" s="5">
        <v>8000000000</v>
      </c>
      <c r="K222" s="5">
        <v>-9000000000</v>
      </c>
      <c r="L222" s="5">
        <v>-19000000000</v>
      </c>
      <c r="M222" s="5">
        <v>3000000000</v>
      </c>
    </row>
    <row r="223" spans="3:13" ht="15.5" x14ac:dyDescent="0.35">
      <c r="C223" t="s">
        <v>17</v>
      </c>
      <c r="I223" s="6">
        <v>9.56</v>
      </c>
      <c r="J223" s="6">
        <v>2.5</v>
      </c>
      <c r="K223" s="6">
        <v>-174.29</v>
      </c>
      <c r="L223" s="6">
        <v>-192501.75</v>
      </c>
      <c r="M223" s="6">
        <v>502496.12</v>
      </c>
    </row>
  </sheetData>
  <pageMargins left="0.7" right="0.7" top="0.75" bottom="0.75" header="0.3" footer="0.3"/>
  <ignoredErrors>
    <ignoredError sqref="A1:M22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2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504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505</v>
      </c>
      <c r="D2" s="2" vm="37">
        <f ca="1">IFERROR(_xlfn.STOCKHISTORY("XIDX:" &amp; $C$1, D3, , 0, 0, 1), "Libur")</f>
        <v>11675</v>
      </c>
      <c r="E2" s="2" vm="38">
        <f ca="1">IFERROR(_xlfn.STOCKHISTORY("XIDX:" &amp; $C$1, E3, , 0, 0, 1), "Libur")</f>
        <v>7775</v>
      </c>
      <c r="H2" s="2" vm="38">
        <f ca="1">IFERROR(INDEX(D2:G2,COUNT(D2:G2)),"")</f>
        <v>7775</v>
      </c>
      <c r="I2" s="2" vm="39">
        <f ca="1">IFERROR(_xlfn.STOCKHISTORY("XIDX:" &amp; $C$1, I1, , 0, 0, 1), "Libur")</f>
        <v>6975</v>
      </c>
      <c r="J2" s="2" vm="40">
        <f ca="1">IFERROR(_xlfn.STOCKHISTORY("XIDX:" &amp; $C$1, J1, , 0, 0, 1), "Libur")</f>
        <v>8475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1502404000</v>
      </c>
      <c r="E4" s="2">
        <f>IFERROR(INDEX(E51:E500,MATCH($C$4,$C$51:$C$500,0)),"")</f>
        <v>1044192000</v>
      </c>
      <c r="H4" s="2">
        <f>IFERROR(SUM(D4:G4)*(4/MAX(1,COUNT(D4:G4))),"")</f>
        <v>5093192000</v>
      </c>
      <c r="I4" s="2">
        <f>IFERROR(INDEX(I51:I500,MATCH($C$4,$C$51:$C$500,0)),"")</f>
        <v>4910263000</v>
      </c>
      <c r="J4" s="2">
        <f>IFERROR(INDEX(J51:J500,MATCH($C$4,$C$51:$C$500,0)),"")</f>
        <v>5319582000</v>
      </c>
      <c r="K4" s="2">
        <f>IFERROR(INDEX(K51:K500,MATCH($C$4,$C$51:$C$500,0)),"")</f>
        <v>5915408000</v>
      </c>
      <c r="L4" s="2">
        <f>IFERROR(INDEX(L51:L500,MATCH($C$4,$C$51:$C$500,0)),"")</f>
        <v>7725933000</v>
      </c>
      <c r="M4" s="2">
        <f>IFERROR(INDEX(M51:M500,MATCH($C$4,$C$51:$C$500,0)),"")</f>
        <v>3862139000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313638000</v>
      </c>
      <c r="E5" s="2">
        <f>IFERROR(INDEX(E51:E500,MATCH($C$5,$C$51:$C$500,0)),"")</f>
        <v>140920000</v>
      </c>
      <c r="H5" s="2">
        <f>IFERROR(SUM(D5:G5)*(4/MAX(1,COUNT(D5:G5))),"")</f>
        <v>909116000</v>
      </c>
      <c r="I5" s="2">
        <f>IFERROR(INDEX(I51:I500,MATCH($C$5,$C$51:$C$500,0)),"")</f>
        <v>581762000</v>
      </c>
      <c r="J5" s="2">
        <f>IFERROR(INDEX(J51:J500,MATCH($C$5,$C$51:$C$500,0)),"")</f>
        <v>1191700000</v>
      </c>
      <c r="K5" s="2">
        <f>IFERROR(INDEX(K51:K500,MATCH($C$5,$C$51:$C$500,0)),"")</f>
        <v>1156964000</v>
      </c>
      <c r="L5" s="2">
        <f>IFERROR(INDEX(L51:L500,MATCH($C$5,$C$51:$C$500,0)),"")</f>
        <v>2090990000</v>
      </c>
      <c r="M5" s="2">
        <f>IFERROR(INDEX(M51:M500,MATCH($C$5,$C$51:$C$500,0)),"")</f>
        <v>798669000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3934279000</v>
      </c>
      <c r="E6" s="2">
        <f>IFERROR(INDEX(E51:E500,MATCH($C$6,$C$51:$C$500,0)),"")</f>
        <v>3781230000</v>
      </c>
      <c r="H6" s="2">
        <f>IFERROR(INDEX(D6:G6,COUNT(D6:G6)),"")</f>
        <v>3781230000</v>
      </c>
      <c r="I6" s="2">
        <f>IFERROR(INDEX(I51:I500,MATCH($C$6,$C$51:$C$500,0)),"")</f>
        <v>3649628000</v>
      </c>
      <c r="J6" s="2">
        <f>IFERROR(INDEX(J51:J500,MATCH($C$6,$C$51:$C$500,0)),"")</f>
        <v>3363482000</v>
      </c>
      <c r="K6" s="2">
        <f>IFERROR(INDEX(K51:K500,MATCH($C$6,$C$51:$C$500,0)),"")</f>
        <v>4790464000</v>
      </c>
      <c r="L6" s="2">
        <f>IFERROR(INDEX(L51:L500,MATCH($C$6,$C$51:$C$500,0)),"")</f>
        <v>4508216000</v>
      </c>
      <c r="M6" s="2">
        <f>IFERROR(INDEX(M51:M500,MATCH($C$6,$C$51:$C$500,0)),"")</f>
        <v>3622050000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7.79</v>
      </c>
      <c r="E7" s="3">
        <f>IFERROR(INDEX(E51:E500,MATCH($C$7,$C$51:$C$500,0))/1000000000,"")</f>
        <v>7.79</v>
      </c>
      <c r="H7" s="3">
        <f>IFERROR(INDEX(D7:G7,COUNT(D7:G7)),"")</f>
        <v>7.79</v>
      </c>
      <c r="I7" s="3">
        <f>IFERROR(INDEX(I51:I500,MATCH($C$7,$C$51:$C$500,0))/1000000000,"")</f>
        <v>7.79</v>
      </c>
      <c r="J7" s="3">
        <f>IFERROR(INDEX(J51:J500,MATCH($C$7,$C$51:$C$500,0))/1000000000,"")</f>
        <v>7.79</v>
      </c>
      <c r="K7" s="3">
        <f>IFERROR(INDEX(K51:K500,MATCH($C$7,$C$51:$C$500,0))/1000000000,"")</f>
        <v>7.01</v>
      </c>
      <c r="L7" s="3">
        <f>IFERROR(INDEX(L51:L500,MATCH($C$7,$C$51:$C$500,0))/1000000000,"")</f>
        <v>7.01</v>
      </c>
      <c r="M7" s="3">
        <f>IFERROR(INDEX(M51:M500,MATCH($C$7,$C$51:$C$500,0))/1000000000,"")</f>
        <v>7.01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6336000000000</v>
      </c>
      <c r="E8" s="2">
        <f>IFERROR(INDEX(E51:E500,MATCH("Free cash flow (Quarter)",$C$51:$C$500,0)),"")</f>
        <v>-538000000000</v>
      </c>
      <c r="H8" s="2">
        <f>IFERROR(INDEX(D8:G8,COUNT(D8:G8)),"")</f>
        <v>-538000000000</v>
      </c>
      <c r="I8" s="2">
        <f>IFERROR(INDEX(I51:I500,MATCH($C$8,$C$51:$C$500,0)),"")</f>
        <v>8951000000000</v>
      </c>
      <c r="J8" s="2">
        <f>IFERROR(INDEX(J51:J500,MATCH($C$8,$C$51:$C$500,0)),"")</f>
        <v>13386000000000</v>
      </c>
      <c r="K8" s="2">
        <f>IFERROR(INDEX(K51:K500,MATCH($C$8,$C$51:$C$500,0)),"")</f>
        <v>5005000000000</v>
      </c>
      <c r="L8" s="2">
        <f>IFERROR(INDEX(L51:L500,MATCH($C$8,$C$51:$C$500,0)),"")</f>
        <v>47039000000000</v>
      </c>
      <c r="M8" s="2">
        <f>IFERROR(INDEX(M51:M500,MATCH($C$8,$C$51:$C$500,0)),"")</f>
        <v>14117000000000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813.7</v>
      </c>
      <c r="E9" s="3">
        <f>IFERROR(INDEX(E51:E500,MATCH("Free cash flow per share (Quarter)",$C$51:$C$500,0)),"")</f>
        <v>-69.03</v>
      </c>
      <c r="H9" s="3">
        <f>IFERROR(INDEX(D9:G9,COUNT(D9:G9)),"")</f>
        <v>-69.03</v>
      </c>
      <c r="I9" s="3">
        <f>IFERROR(INDEX(I51:I500,MATCH($C$9,$C$51:$C$500,0)),"")</f>
        <v>1149.53</v>
      </c>
      <c r="J9" s="3">
        <f>IFERROR(INDEX(J51:J500,MATCH($C$9,$C$51:$C$500,0)),"")</f>
        <v>1718.98</v>
      </c>
      <c r="K9" s="3">
        <f>IFERROR(INDEX(K51:K500,MATCH($C$9,$C$51:$C$500,0)),"")</f>
        <v>714.2</v>
      </c>
      <c r="L9" s="3">
        <f>IFERROR(INDEX(L51:L500,MATCH($C$9,$C$51:$C$500,0)),"")</f>
        <v>6711.98</v>
      </c>
      <c r="M9" s="3">
        <f>IFERROR(INDEX(M51:M500,MATCH($C$9,$C$51:$C$500,0)),"")</f>
        <v>2014.39</v>
      </c>
    </row>
    <row r="10" spans="1:13" ht="15.5" x14ac:dyDescent="0.35">
      <c r="C10" t="s">
        <v>18</v>
      </c>
      <c r="D10" s="3">
        <f ca="1">IFERROR(IF(D9=0,"",D2/D9),"")</f>
        <v>14.348039818114783</v>
      </c>
      <c r="E10" s="3">
        <f ca="1">IFERROR(IF(E9=0,"",E2/E9),"")</f>
        <v>-112.63218890337534</v>
      </c>
      <c r="I10" s="3">
        <f ca="1">IFERROR(IF(I9=0,"",I2/I9),"")</f>
        <v>6.0676972327820939</v>
      </c>
      <c r="J10" s="3">
        <f ca="1">IFERROR(IF(J9=0,"",J2/J9),"")</f>
        <v>4.9302493339073168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1199128000</v>
      </c>
      <c r="E11" s="2">
        <f>IFERROR(INDEX(E51:E500,MATCH($C$11,$C$51:$C$500,0)),"")</f>
        <v>914431000</v>
      </c>
      <c r="H11" s="2">
        <f>IFERROR(INDEX(D11:G11,COUNT(D11:G11)),"")</f>
        <v>914431000</v>
      </c>
      <c r="I11" s="2">
        <f>IFERROR(INDEX(I51:I500,MATCH($C$11,$C$51:$C$500,0)),"")</f>
        <v>925445000</v>
      </c>
      <c r="J11" s="2">
        <f>IFERROR(INDEX(J51:J500,MATCH($C$11,$C$51:$C$500,0)),"")</f>
        <v>1518688000</v>
      </c>
      <c r="K11" s="2">
        <f>IFERROR(INDEX(K51:K500,MATCH($C$11,$C$51:$C$500,0)),"")</f>
        <v>2534480000</v>
      </c>
      <c r="L11" s="2">
        <f>IFERROR(INDEX(L51:L500,MATCH($C$11,$C$51:$C$500,0)),"")</f>
        <v>3380339000</v>
      </c>
      <c r="M11" s="2">
        <f>IFERROR(INDEX(M51:M500,MATCH($C$11,$C$51:$C$500,0)),"")</f>
        <v>1503070000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-3385000000000</v>
      </c>
      <c r="E12" s="2">
        <f>IFERROR(INDEX(E51:E500,MATCH("Net Debt (Quarter)",$C$51:$C$500,0)),"")</f>
        <v>-1258000000000</v>
      </c>
      <c r="H12" s="2">
        <f>IFERROR(INDEX(D12:G12,COUNT(D12:G12)),"")</f>
        <v>-1258000000000</v>
      </c>
      <c r="I12" s="2">
        <f>IFERROR(INDEX(I51:I500,MATCH($C$12,$C$51:$C$500,0)),"")</f>
        <v>-1660000000000</v>
      </c>
      <c r="J12" s="2">
        <f>IFERROR(INDEX(J51:J500,MATCH($C$12,$C$51:$C$500,0)),"")</f>
        <v>-525000000000</v>
      </c>
      <c r="K12" s="2">
        <f>IFERROR(INDEX(K51:K500,MATCH($C$12,$C$51:$C$500,0)),"")</f>
        <v>-24321000000000</v>
      </c>
      <c r="L12" s="2">
        <f>IFERROR(INDEX(L51:L500,MATCH($C$12,$C$51:$C$500,0)),"")</f>
        <v>-33993000000000</v>
      </c>
      <c r="M12" s="2">
        <f>IFERROR(INDEX(M51:M500,MATCH($C$12,$C$51:$C$500,0)),"")</f>
        <v>-2931000000000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18078000000000</v>
      </c>
      <c r="E13" s="2">
        <f>IFERROR(INDEX(E51:E500,MATCH("Total Debt (Quarter)",$C$51:$C$500,0)),"")</f>
        <v>14286000000000</v>
      </c>
      <c r="H13" s="2">
        <f>IFERROR(INDEX(D13:G13,COUNT(D13:G13)),"")</f>
        <v>14286000000000</v>
      </c>
      <c r="I13" s="2">
        <f>IFERROR(INDEX(I51:I500,MATCH($C$13,$C$51:$C$500,0)),"")</f>
        <v>13813000000000</v>
      </c>
      <c r="J13" s="2">
        <f>IFERROR(INDEX(J51:J500,MATCH($C$13,$C$51:$C$500,0)),"")</f>
        <v>24012000000000</v>
      </c>
      <c r="K13" s="2">
        <f>IFERROR(INDEX(K51:K500,MATCH($C$13,$C$51:$C$500,0)),"")</f>
        <v>14809000000000</v>
      </c>
      <c r="L13" s="2">
        <f>IFERROR(INDEX(L51:L500,MATCH($C$13,$C$51:$C$500,0)),"")</f>
        <v>18714000000000</v>
      </c>
      <c r="M13" s="2">
        <f>IFERROR(INDEX(M51:M500,MATCH($C$13,$C$51:$C$500,0)),"")</f>
        <v>18530000000000</v>
      </c>
    </row>
    <row r="14" spans="1:13" ht="15.5" x14ac:dyDescent="0.35">
      <c r="C14" t="s">
        <v>27</v>
      </c>
      <c r="D14" s="2">
        <f>IFERROR(INDEX(D51:D500,MATCH($C$14,$C$51:$C$500,0)),"")</f>
        <v>-14732000</v>
      </c>
      <c r="E14" s="2">
        <f>IFERROR(INDEX(E51:E500,MATCH($C$14,$C$51:$C$500,0)),"")</f>
        <v>-6498000</v>
      </c>
      <c r="H14" s="2">
        <f>IFERROR(SUM(D14:G14)*(4/MAX(1,COUNT(D14:G14))),"")</f>
        <v>-42460000</v>
      </c>
      <c r="I14" s="2">
        <f>IFERROR(INDEX(I51:I500,MATCH($C$14,$C$51:$C$500,0)),"")</f>
        <v>-58607000</v>
      </c>
      <c r="J14" s="2">
        <f>IFERROR(INDEX(J51:J500,MATCH($C$14,$C$51:$C$500,0)),"")</f>
        <v>-77808000</v>
      </c>
      <c r="K14" s="2">
        <f>IFERROR(INDEX(K51:K500,MATCH($C$14,$C$51:$C$500,0)),"")</f>
        <v>-74611000</v>
      </c>
      <c r="L14" s="2">
        <f>IFERROR(INDEX(L51:L500,MATCH($C$14,$C$51:$C$500,0)),"")</f>
        <v>-68785000</v>
      </c>
      <c r="M14" s="2">
        <f>IFERROR(INDEX(M51:M500,MATCH($C$14,$C$51:$C$500,0)),"")</f>
        <v>-71919000</v>
      </c>
    </row>
    <row r="15" spans="1:13" ht="15.5" x14ac:dyDescent="0.35">
      <c r="C15" t="s">
        <v>28</v>
      </c>
      <c r="D15" s="2">
        <f>IFERROR(INDEX(D51:D500,MATCH($C$15,$C$51:$C$500,0)),"")</f>
        <v>-85561000</v>
      </c>
      <c r="E15" s="2">
        <f>IFERROR(INDEX(E51:E500,MATCH($C$15,$C$51:$C$500,0)),"")</f>
        <v>-54671000</v>
      </c>
      <c r="H15" s="2">
        <f>IFERROR(SUM(D15:G15)*(4/MAX(1,COUNT(D15:G15))),"")</f>
        <v>-280464000</v>
      </c>
      <c r="I15" s="2">
        <f>IFERROR(INDEX(I51:I500,MATCH($C$15,$C$51:$C$500,0)),"")</f>
        <v>-206162000</v>
      </c>
      <c r="J15" s="2">
        <f>IFERROR(INDEX(J51:J500,MATCH($C$15,$C$51:$C$500,0)),"")</f>
        <v>-213340000</v>
      </c>
      <c r="K15" s="2">
        <f>IFERROR(INDEX(K51:K500,MATCH($C$15,$C$51:$C$500,0)),"")</f>
        <v>-274084000</v>
      </c>
      <c r="L15" s="2">
        <f>IFERROR(INDEX(L51:L500,MATCH($C$15,$C$51:$C$500,0)),"")</f>
        <v>-1498502000</v>
      </c>
      <c r="M15" s="2">
        <f>IFERROR(INDEX(M51:M500,MATCH($C$15,$C$51:$C$500,0)),"")</f>
        <v>-396039000</v>
      </c>
    </row>
    <row r="16" spans="1:13" ht="15.5" x14ac:dyDescent="0.35">
      <c r="C16" t="s">
        <v>29</v>
      </c>
      <c r="D16" s="2">
        <f>IFERROR(INDEX(D51:D500,MATCH($C$16,$C$51:$C$500,0)),"")</f>
        <v>456225000</v>
      </c>
      <c r="E16" s="2">
        <f>IFERROR(INDEX(E51:E500,MATCH($C$16,$C$51:$C$500,0)),"")</f>
        <v>208439000</v>
      </c>
      <c r="H16" s="2">
        <f>IFERROR(SUM(D16:G16)*(4/MAX(1,COUNT(D16:G16))),"")</f>
        <v>1329328000</v>
      </c>
      <c r="I16" s="2">
        <f>IFERROR(INDEX(I51:I500,MATCH($C$16,$C$51:$C$500,0)),"")</f>
        <v>1055346000</v>
      </c>
      <c r="J16" s="2">
        <f>IFERROR(INDEX(J51:J500,MATCH($C$16,$C$51:$C$500,0)),"")</f>
        <v>1540076000</v>
      </c>
      <c r="K16" s="2">
        <f>IFERROR(INDEX(K51:K500,MATCH($C$16,$C$51:$C$500,0)),"")</f>
        <v>1559975000</v>
      </c>
      <c r="L16" s="2">
        <f>IFERROR(INDEX(L51:L500,MATCH($C$16,$C$51:$C$500,0)),"")</f>
        <v>3848074000</v>
      </c>
      <c r="M16" s="2">
        <f>IFERROR(INDEX(M51:M500,MATCH($C$16,$C$51:$C$500,0)),"")</f>
        <v>1225316000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90948250000000</v>
      </c>
      <c r="E20" s="2">
        <f ca="1">IFERROR(E21*E2,"")</f>
        <v>60567250000000</v>
      </c>
      <c r="H20" s="2">
        <f t="shared" ref="H20:M20" ca="1" si="0">IFERROR(H21*H2,"")</f>
        <v>60567250000000</v>
      </c>
      <c r="I20" s="2">
        <f t="shared" ca="1" si="0"/>
        <v>54335250000000</v>
      </c>
      <c r="J20" s="2">
        <f t="shared" ca="1" si="0"/>
        <v>66020250000000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7790000000</v>
      </c>
      <c r="E21" s="2">
        <f>IFERROR(INDEX(E51:E500,MATCH($C$7,$C$51:$C$500,0)),"")</f>
        <v>7790000000</v>
      </c>
      <c r="H21" s="2">
        <f>IFERROR(INDEX(D21:G21,COUNT(D21:G21)),"")</f>
        <v>7790000000</v>
      </c>
      <c r="I21" s="2">
        <f>IFERROR(INDEX(I51:I500,MATCH($C$7,$C$51:$C$500,0)),"")</f>
        <v>7790000000</v>
      </c>
      <c r="J21" s="2">
        <f>IFERROR(INDEX(J51:J500,MATCH($C$7,$C$51:$C$500,0)),"")</f>
        <v>7790000000</v>
      </c>
      <c r="K21" s="2">
        <f>IFERROR(INDEX(K51:K500,MATCH($C$7,$C$51:$C$500,0)),"")</f>
        <v>7010000000</v>
      </c>
      <c r="L21" s="2">
        <f>IFERROR(INDEX(L51:L500,MATCH($C$7,$C$51:$C$500,0)),"")</f>
        <v>7010000000</v>
      </c>
      <c r="M21" s="2">
        <f>IFERROR(INDEX(M51:M500,MATCH($C$7,$C$51:$C$500,0)),"")</f>
        <v>7010000000</v>
      </c>
    </row>
    <row r="23" spans="1:13" ht="15.5" x14ac:dyDescent="0.35">
      <c r="B23" t="s">
        <v>41</v>
      </c>
      <c r="C23" t="s">
        <v>42</v>
      </c>
      <c r="D23" s="3">
        <f>IFERROR(D5/D6*100,"")</f>
        <v>7.9719308162944218</v>
      </c>
      <c r="E23" s="3">
        <f>IFERROR(E5/E6*100,"")</f>
        <v>3.72682962951209</v>
      </c>
      <c r="H23" s="3">
        <f t="shared" ref="H23:M23" si="1">IFERROR(H5/H6*100,"")</f>
        <v>24.042864358951981</v>
      </c>
      <c r="I23" s="3">
        <f t="shared" si="1"/>
        <v>15.94030953291678</v>
      </c>
      <c r="J23" s="3">
        <f t="shared" si="1"/>
        <v>35.430544893654847</v>
      </c>
      <c r="K23" s="3">
        <f t="shared" si="1"/>
        <v>24.151397442919933</v>
      </c>
      <c r="L23" s="3">
        <f t="shared" si="1"/>
        <v>46.381761654721068</v>
      </c>
      <c r="M23" s="3">
        <f t="shared" si="1"/>
        <v>22.050192570505654</v>
      </c>
    </row>
    <row r="24" spans="1:13" ht="15.5" x14ac:dyDescent="0.35">
      <c r="C24" t="s">
        <v>43</v>
      </c>
      <c r="D24" s="4">
        <f>IFERROR(_xlfn.RRI(5,I23,D23),"")</f>
        <v>-0.12941064188913032</v>
      </c>
      <c r="E24" s="4">
        <f>IFERROR(_xlfn.RRI(5,J23,E23),"")</f>
        <v>-0.36262893810048857</v>
      </c>
      <c r="H24" s="4">
        <f t="shared" ref="H24:M24" si="2">IFERROR(_xlfn.RRI(5,M23,H23),"")</f>
        <v>1.7453954159183382E-2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1608.59</v>
      </c>
      <c r="J25" s="3">
        <f>IFERROR(INDEX(J51:J500,MATCH($C$25,$C$51:$C$500,0)),"")</f>
        <v>2464.5300000000002</v>
      </c>
      <c r="K25" s="3">
        <f>IFERROR(INDEX(K51:K500,MATCH($C$25,$C$51:$C$500,0)),"")</f>
        <v>2489.6799999999998</v>
      </c>
      <c r="L25" s="3">
        <f>IFERROR(INDEX(L51:L500,MATCH($C$25,$C$51:$C$500,0)),"")</f>
        <v>4382.72</v>
      </c>
      <c r="M25" s="3">
        <f>IFERROR(INDEX(M51:M500,MATCH($C$25,$C$51:$C$500,0)),"")</f>
        <v>1494.71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0.19286315789473685</v>
      </c>
      <c r="E27" s="3">
        <f>IFERROR(E4/E21,"")</f>
        <v>0.1340426187419769</v>
      </c>
      <c r="H27" s="3">
        <f t="shared" ref="H27:M27" si="4">IFERROR(H4/H21,"")</f>
        <v>0.65381155327342744</v>
      </c>
      <c r="I27" s="3">
        <f t="shared" si="4"/>
        <v>0.63032901155327348</v>
      </c>
      <c r="J27" s="3">
        <f t="shared" si="4"/>
        <v>0.68287317073170728</v>
      </c>
      <c r="K27" s="3">
        <f t="shared" si="4"/>
        <v>0.84385278174037093</v>
      </c>
      <c r="L27" s="3">
        <f t="shared" si="4"/>
        <v>1.1021302425106989</v>
      </c>
      <c r="M27" s="3">
        <f t="shared" si="4"/>
        <v>0.55094707560627676</v>
      </c>
    </row>
    <row r="28" spans="1:13" ht="15.5" x14ac:dyDescent="0.35">
      <c r="C28" t="s">
        <v>48</v>
      </c>
      <c r="D28" s="4">
        <f>IFERROR(_xlfn.RRI(5,I27,D27),"")</f>
        <v>-0.21089209244859397</v>
      </c>
      <c r="E28" s="4">
        <f>IFERROR(_xlfn.RRI(5,J27,E27),"")</f>
        <v>-0.27792788994069895</v>
      </c>
      <c r="H28" s="4">
        <f t="shared" ref="H28:M28" si="5">IFERROR(_xlfn.RRI(5,M27,H27),"")</f>
        <v>3.482888279622065E-2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-0.3473035426633071</v>
      </c>
      <c r="J29" s="4">
        <f t="shared" si="6"/>
        <v>-1.0101699816843786E-2</v>
      </c>
      <c r="K29" s="4">
        <f t="shared" si="6"/>
        <v>-0.4319326810747664</v>
      </c>
      <c r="L29" s="4">
        <f t="shared" si="6"/>
        <v>1.9321540633300105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3.7254419977096817E-2</v>
      </c>
      <c r="I30" s="4">
        <f t="shared" si="7"/>
        <v>-7.6945707388287155E-2</v>
      </c>
      <c r="J30" s="4">
        <f t="shared" si="7"/>
        <v>-0.19076741167654576</v>
      </c>
      <c r="K30" s="4">
        <f t="shared" si="7"/>
        <v>-0.23434386500633636</v>
      </c>
      <c r="L30" s="4">
        <f t="shared" si="7"/>
        <v>1.0004285190149809</v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8247.65</v>
      </c>
      <c r="E32" s="3">
        <f>IFERROR(INDEX(E51:E500,MATCH($A$32,$C$51:$C$500,0)),"")</f>
        <v>7584.86</v>
      </c>
      <c r="H32" s="3">
        <f>IFERROR(INDEX(D32:G32,COUNT(D32:G32)),"")</f>
        <v>7584.86</v>
      </c>
      <c r="I32" s="3">
        <f>IFERROR(INDEX(I51:I500,MATCH($C$32,$C$51:$C$500,0)),"")</f>
        <v>7157.79</v>
      </c>
      <c r="J32" s="3">
        <f>IFERROR(INDEX(J51:J500,MATCH($C$32,$C$51:$C$500,0)),"")</f>
        <v>6222.39</v>
      </c>
      <c r="K32" s="3">
        <f>IFERROR(INDEX(K51:K500,MATCH($C$32,$C$51:$C$500,0)),"")</f>
        <v>9618.25</v>
      </c>
      <c r="L32" s="3">
        <f>IFERROR(INDEX(L51:L500,MATCH($C$32,$C$51:$C$500,0)),"")</f>
        <v>9156.73</v>
      </c>
      <c r="M32" s="3">
        <f>IFERROR(INDEX(M51:M500,MATCH($C$32,$C$51:$C$500,0)),"")</f>
        <v>6773.54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0.94</v>
      </c>
      <c r="E33" s="3">
        <f>IFERROR(INDEX(E51:E500,MATCH($A$33,$C$51:$C$500,0)),"")</f>
        <v>1.49</v>
      </c>
      <c r="H33" s="3">
        <f>IFERROR(INDEX(D33:G33,COUNT(D33:G33)),"")</f>
        <v>1.49</v>
      </c>
      <c r="I33" s="3">
        <f>IFERROR(INDEX(I51:I500,MATCH($C$33,$C$51:$C$500,0)),"")</f>
        <v>0.97</v>
      </c>
      <c r="J33" s="3">
        <f>IFERROR(INDEX(J51:J500,MATCH($C$33,$C$51:$C$500,0)),"")</f>
        <v>1.36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10.43</v>
      </c>
      <c r="E34" s="3">
        <f>IFERROR(INDEX(E51:E500,MATCH($A$34,$C$51:$C$500,0)),"")</f>
        <v>36.409999999999997</v>
      </c>
      <c r="H34" s="3">
        <f>IFERROR(INDEX(D34:G34,COUNT(D34:G34)),"")</f>
        <v>36.409999999999997</v>
      </c>
      <c r="I34" s="3">
        <f>IFERROR(INDEX(I51:I500,MATCH($C$34,$C$51:$C$500,0)),"")</f>
        <v>4.34</v>
      </c>
      <c r="J34" s="3">
        <f>IFERROR(INDEX(J51:J500,MATCH($C$34,$C$51:$C$500,0)),"")</f>
        <v>3.44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2.2999999999999998</v>
      </c>
      <c r="E35" s="3">
        <f>IFERROR(INDEX(E51:E500,MATCH($A$35,$C$51:$C$500,0)),"")</f>
        <v>4.99</v>
      </c>
      <c r="H35" s="3">
        <f>IFERROR(INDEX(D35:G35,COUNT(D35:G35)),"")</f>
        <v>4.99</v>
      </c>
      <c r="I35" s="3">
        <f>IFERROR(INDEX(I51:I500,MATCH($C$35,$C$51:$C$500,0)),"")</f>
        <v>0.67</v>
      </c>
      <c r="J35" s="3">
        <f>IFERROR(INDEX(J51:J500,MATCH($C$35,$C$51:$C$500,0)),"")</f>
        <v>0.78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1502404000</v>
      </c>
      <c r="E51" s="5">
        <v>1044192000</v>
      </c>
      <c r="F51" s="5">
        <v>1301135000</v>
      </c>
      <c r="G51" s="5">
        <v>1209573000</v>
      </c>
      <c r="I51" s="5">
        <v>4910263000</v>
      </c>
      <c r="J51" s="5">
        <v>5319582000</v>
      </c>
      <c r="K51" s="5">
        <v>5915408000</v>
      </c>
      <c r="L51" s="5">
        <v>7725933000</v>
      </c>
      <c r="M51" s="5">
        <v>3862139000</v>
      </c>
    </row>
    <row r="52" spans="2:13" ht="15.5" x14ac:dyDescent="0.35">
      <c r="C52" t="s">
        <v>72</v>
      </c>
      <c r="D52" s="5">
        <v>-977255000</v>
      </c>
      <c r="E52" s="5">
        <v>-786639000</v>
      </c>
      <c r="F52" s="5">
        <v>-982701000</v>
      </c>
      <c r="G52" s="5">
        <v>-961835000</v>
      </c>
      <c r="I52" s="5">
        <v>-3648568000</v>
      </c>
      <c r="J52" s="5">
        <v>-3853631000</v>
      </c>
      <c r="K52" s="5">
        <v>-4186532000</v>
      </c>
      <c r="L52" s="5">
        <v>-3776856000</v>
      </c>
      <c r="M52" s="5">
        <v>-2369331000</v>
      </c>
    </row>
    <row r="53" spans="2:13" ht="15.5" x14ac:dyDescent="0.35">
      <c r="C53" t="s">
        <v>73</v>
      </c>
      <c r="D53" s="5">
        <v>525149000</v>
      </c>
      <c r="E53" s="5">
        <v>257553000</v>
      </c>
      <c r="F53" s="5">
        <v>318434000</v>
      </c>
      <c r="G53" s="5">
        <v>247738000</v>
      </c>
      <c r="I53" s="5">
        <v>1261695000</v>
      </c>
      <c r="J53" s="5">
        <v>1465951000</v>
      </c>
      <c r="K53" s="5">
        <v>1728876000</v>
      </c>
      <c r="L53" s="5">
        <v>3949077000</v>
      </c>
      <c r="M53" s="5">
        <v>1492808000</v>
      </c>
    </row>
    <row r="54" spans="2:13" ht="15.5" x14ac:dyDescent="0.35">
      <c r="C54" t="s">
        <v>74</v>
      </c>
      <c r="D54" s="5">
        <v>-70261000</v>
      </c>
      <c r="E54" s="5">
        <v>-45897000</v>
      </c>
      <c r="F54" s="5">
        <v>-86307000</v>
      </c>
      <c r="G54" s="5">
        <v>-46204000</v>
      </c>
      <c r="I54" s="5">
        <v>-219015000</v>
      </c>
      <c r="J54" s="5">
        <v>15266000</v>
      </c>
      <c r="K54" s="5">
        <v>-337517000</v>
      </c>
      <c r="L54" s="5">
        <v>-323172000</v>
      </c>
      <c r="M54" s="5">
        <v>-223076000</v>
      </c>
    </row>
    <row r="55" spans="2:13" ht="15.5" x14ac:dyDescent="0.35">
      <c r="C55" t="s">
        <v>245</v>
      </c>
      <c r="D55" s="5">
        <v>-69162000</v>
      </c>
      <c r="E55" s="5">
        <v>-52052000</v>
      </c>
      <c r="F55" s="5">
        <v>-75272000</v>
      </c>
      <c r="G55" s="5">
        <v>-57574000</v>
      </c>
      <c r="I55" s="5">
        <v>-247086000</v>
      </c>
      <c r="J55" s="5">
        <v>-315504000</v>
      </c>
      <c r="K55" s="5">
        <v>-311777000</v>
      </c>
      <c r="L55" s="5">
        <v>-290352000</v>
      </c>
      <c r="M55" s="5">
        <v>-170862000</v>
      </c>
    </row>
    <row r="56" spans="2:13" ht="15.5" x14ac:dyDescent="0.35">
      <c r="C56" t="s">
        <v>79</v>
      </c>
      <c r="D56" s="5">
        <v>38746000</v>
      </c>
      <c r="E56" s="5">
        <v>10573000</v>
      </c>
      <c r="F56" s="5">
        <v>15246000</v>
      </c>
      <c r="G56" s="5">
        <v>7343000</v>
      </c>
      <c r="I56" s="5">
        <v>71387000</v>
      </c>
      <c r="J56" s="5">
        <v>114525000</v>
      </c>
      <c r="K56" s="5">
        <v>143368000</v>
      </c>
      <c r="L56" s="5">
        <v>284116000</v>
      </c>
      <c r="M56" s="5">
        <v>99468000</v>
      </c>
    </row>
    <row r="57" spans="2:13" ht="15.5" x14ac:dyDescent="0.35">
      <c r="C57" t="s">
        <v>77</v>
      </c>
      <c r="D57" s="5">
        <v>454888000</v>
      </c>
      <c r="E57" s="5">
        <v>211656000</v>
      </c>
      <c r="F57" s="5">
        <v>232127000</v>
      </c>
      <c r="G57" s="5">
        <v>201534000</v>
      </c>
      <c r="I57" s="5">
        <v>1042680000</v>
      </c>
      <c r="J57" s="5">
        <v>1481217000</v>
      </c>
      <c r="K57" s="5">
        <v>1391359000</v>
      </c>
      <c r="L57" s="5">
        <v>3625905000</v>
      </c>
      <c r="M57" s="5">
        <v>1269732000</v>
      </c>
    </row>
    <row r="58" spans="2:13" ht="15.5" x14ac:dyDescent="0.35">
      <c r="C58" t="s">
        <v>78</v>
      </c>
      <c r="D58" s="5">
        <v>1337000</v>
      </c>
      <c r="E58" s="5">
        <v>-3217000</v>
      </c>
      <c r="F58" s="5">
        <v>10662000</v>
      </c>
      <c r="G58" s="5">
        <v>15431000</v>
      </c>
      <c r="I58" s="5">
        <v>12666000</v>
      </c>
      <c r="J58" s="5">
        <v>58859000</v>
      </c>
      <c r="K58" s="5">
        <v>168616000</v>
      </c>
      <c r="L58" s="5">
        <v>222169000</v>
      </c>
      <c r="M58" s="5">
        <v>-44416000</v>
      </c>
    </row>
    <row r="59" spans="2:13" ht="15.5" x14ac:dyDescent="0.35">
      <c r="C59" t="s">
        <v>27</v>
      </c>
      <c r="D59" s="5">
        <v>-14732000</v>
      </c>
      <c r="E59" s="5">
        <v>-6498000</v>
      </c>
      <c r="F59" s="5">
        <v>-13432000</v>
      </c>
      <c r="G59" s="5">
        <v>-12178000</v>
      </c>
      <c r="I59" s="5">
        <v>-58607000</v>
      </c>
      <c r="J59" s="5">
        <v>-77808000</v>
      </c>
      <c r="K59" s="5">
        <v>-74611000</v>
      </c>
      <c r="L59" s="5">
        <v>-68785000</v>
      </c>
      <c r="M59" s="5">
        <v>-71919000</v>
      </c>
    </row>
    <row r="60" spans="2:13" ht="15.5" x14ac:dyDescent="0.35">
      <c r="C60" t="s">
        <v>247</v>
      </c>
      <c r="D60" s="5">
        <v>10602000</v>
      </c>
      <c r="E60" s="5">
        <v>8330000</v>
      </c>
      <c r="F60" s="5">
        <v>11062000</v>
      </c>
      <c r="G60" s="5">
        <v>14094000</v>
      </c>
      <c r="I60" s="5">
        <v>54063000</v>
      </c>
      <c r="J60" s="5">
        <v>85553000</v>
      </c>
      <c r="K60" s="5">
        <v>111322000</v>
      </c>
      <c r="L60" s="5">
        <v>55980000</v>
      </c>
      <c r="M60" s="5">
        <v>41596000</v>
      </c>
    </row>
    <row r="61" spans="2:13" ht="15.5" x14ac:dyDescent="0.35">
      <c r="C61" t="s">
        <v>251</v>
      </c>
      <c r="D61" s="5">
        <v>5467000</v>
      </c>
      <c r="E61" s="5">
        <v>-5049000</v>
      </c>
      <c r="F61" s="5">
        <v>13032000</v>
      </c>
      <c r="G61" s="5">
        <v>13515000</v>
      </c>
      <c r="I61" s="5">
        <v>17210000</v>
      </c>
      <c r="J61" s="5">
        <v>51114000</v>
      </c>
      <c r="K61" s="5">
        <v>131905000</v>
      </c>
      <c r="L61" s="5">
        <v>234974000</v>
      </c>
      <c r="M61" s="5">
        <v>-14093000</v>
      </c>
    </row>
    <row r="62" spans="2:13" ht="15.5" x14ac:dyDescent="0.35">
      <c r="C62" t="s">
        <v>80</v>
      </c>
      <c r="D62" s="5">
        <v>1337000</v>
      </c>
      <c r="E62" s="5">
        <v>-3217000</v>
      </c>
      <c r="F62" s="5">
        <v>10662000</v>
      </c>
      <c r="G62" s="5">
        <v>15431000</v>
      </c>
      <c r="I62" s="5">
        <v>12666000</v>
      </c>
      <c r="J62" s="5">
        <v>58859000</v>
      </c>
      <c r="K62" s="5">
        <v>168616000</v>
      </c>
      <c r="L62" s="5">
        <v>222169000</v>
      </c>
      <c r="M62" s="5">
        <v>-44416000</v>
      </c>
    </row>
    <row r="63" spans="2:13" ht="15.5" x14ac:dyDescent="0.35">
      <c r="C63" t="s">
        <v>29</v>
      </c>
      <c r="D63" s="5">
        <v>456225000</v>
      </c>
      <c r="E63" s="5">
        <v>208439000</v>
      </c>
      <c r="F63" s="5">
        <v>242789000</v>
      </c>
      <c r="G63" s="5">
        <v>216965000</v>
      </c>
      <c r="I63" s="5">
        <v>1055346000</v>
      </c>
      <c r="J63" s="5">
        <v>1540076000</v>
      </c>
      <c r="K63" s="5">
        <v>1559975000</v>
      </c>
      <c r="L63" s="5">
        <v>3848074000</v>
      </c>
      <c r="M63" s="5">
        <v>1225316000</v>
      </c>
    </row>
    <row r="64" spans="2:13" ht="15.5" x14ac:dyDescent="0.35">
      <c r="C64" t="s">
        <v>28</v>
      </c>
      <c r="D64" s="5">
        <v>-85561000</v>
      </c>
      <c r="E64" s="5">
        <v>-54671000</v>
      </c>
      <c r="F64" s="5">
        <v>-48474000</v>
      </c>
      <c r="G64" s="5">
        <v>-43376000</v>
      </c>
      <c r="I64" s="5">
        <v>-206162000</v>
      </c>
      <c r="J64" s="5">
        <v>-213340000</v>
      </c>
      <c r="K64" s="5">
        <v>-274084000</v>
      </c>
      <c r="L64" s="5">
        <v>-1498502000</v>
      </c>
      <c r="M64" s="5">
        <v>-396039000</v>
      </c>
    </row>
    <row r="65" spans="2:13" ht="15.5" x14ac:dyDescent="0.35">
      <c r="C65" t="s">
        <v>86</v>
      </c>
      <c r="D65" s="5">
        <v>370664000</v>
      </c>
      <c r="E65" s="5">
        <v>153768000</v>
      </c>
      <c r="F65" s="5">
        <v>194315000</v>
      </c>
      <c r="G65" s="5">
        <v>173589000</v>
      </c>
      <c r="I65" s="5">
        <v>849184000</v>
      </c>
      <c r="J65" s="5">
        <v>1326736000</v>
      </c>
      <c r="K65" s="5">
        <v>1285891000</v>
      </c>
      <c r="L65" s="5">
        <v>2349572000</v>
      </c>
      <c r="M65" s="5">
        <v>829277000</v>
      </c>
    </row>
    <row r="66" spans="2:13" ht="15.5" x14ac:dyDescent="0.35">
      <c r="C66" t="s">
        <v>87</v>
      </c>
      <c r="D66" s="5">
        <v>-18280000</v>
      </c>
      <c r="E66" s="5">
        <v>-2275000</v>
      </c>
      <c r="F66" s="5">
        <v>-63037000</v>
      </c>
      <c r="G66" s="5">
        <v>-77779000</v>
      </c>
      <c r="I66" s="5">
        <v>-196035000</v>
      </c>
      <c r="J66" s="5">
        <v>-20511000</v>
      </c>
      <c r="K66" s="5">
        <v>14441000</v>
      </c>
      <c r="L66" s="5">
        <v>25534000</v>
      </c>
      <c r="M66" s="5">
        <v>68860000</v>
      </c>
    </row>
    <row r="67" spans="2:13" ht="15.5" x14ac:dyDescent="0.35">
      <c r="C67" t="s">
        <v>89</v>
      </c>
      <c r="D67" s="5">
        <v>352384000</v>
      </c>
      <c r="E67" s="5">
        <v>151493000</v>
      </c>
      <c r="F67" s="5">
        <v>131278000</v>
      </c>
      <c r="G67" s="5">
        <v>95810000</v>
      </c>
      <c r="I67" s="5">
        <v>653149000</v>
      </c>
      <c r="J67" s="5">
        <v>1306225000</v>
      </c>
      <c r="K67" s="5">
        <v>1300332000</v>
      </c>
      <c r="L67" s="5">
        <v>2375106000</v>
      </c>
      <c r="M67" s="5">
        <v>898137000</v>
      </c>
    </row>
    <row r="68" spans="2:13" ht="15.5" x14ac:dyDescent="0.35">
      <c r="C68" t="s">
        <v>90</v>
      </c>
      <c r="D68" s="5">
        <v>370664000</v>
      </c>
      <c r="E68" s="5">
        <v>153768000</v>
      </c>
      <c r="F68" s="5">
        <v>194315000</v>
      </c>
      <c r="G68" s="5">
        <v>173589000</v>
      </c>
      <c r="I68" s="5">
        <v>849184000</v>
      </c>
      <c r="J68" s="5">
        <v>1326736000</v>
      </c>
      <c r="K68" s="5">
        <v>1285891000</v>
      </c>
      <c r="L68" s="5">
        <v>2349572000</v>
      </c>
      <c r="M68" s="5">
        <v>829277000</v>
      </c>
    </row>
    <row r="69" spans="2:13" ht="15.5" x14ac:dyDescent="0.35">
      <c r="C69" t="s">
        <v>8</v>
      </c>
      <c r="D69" s="5">
        <v>313638000</v>
      </c>
      <c r="E69" s="5">
        <v>140920000</v>
      </c>
      <c r="F69" s="5">
        <v>116032000</v>
      </c>
      <c r="G69" s="5">
        <v>88467000</v>
      </c>
      <c r="I69" s="5">
        <v>581762000</v>
      </c>
      <c r="J69" s="5">
        <v>1191700000</v>
      </c>
      <c r="K69" s="5">
        <v>1156964000</v>
      </c>
      <c r="L69" s="5">
        <v>2090990000</v>
      </c>
      <c r="M69" s="5">
        <v>798669000</v>
      </c>
    </row>
    <row r="70" spans="2:13" ht="15.5" x14ac:dyDescent="0.35">
      <c r="C70" t="s">
        <v>91</v>
      </c>
      <c r="D70" s="5">
        <v>370664000</v>
      </c>
      <c r="E70" s="5">
        <v>153768000</v>
      </c>
      <c r="F70" s="5">
        <v>194315000</v>
      </c>
      <c r="G70" s="5">
        <v>173589000</v>
      </c>
      <c r="I70" s="5">
        <v>849184000</v>
      </c>
      <c r="J70" s="5">
        <v>1326736000</v>
      </c>
      <c r="K70" s="5">
        <v>1285891000</v>
      </c>
      <c r="L70" s="5">
        <v>2349572000</v>
      </c>
      <c r="M70" s="5">
        <v>829277000</v>
      </c>
    </row>
    <row r="71" spans="2:13" ht="15.5" x14ac:dyDescent="0.35">
      <c r="C71" t="s">
        <v>92</v>
      </c>
      <c r="D71" s="5">
        <v>352384000</v>
      </c>
      <c r="E71" s="5">
        <v>151493000</v>
      </c>
      <c r="F71" s="5">
        <v>131278000</v>
      </c>
      <c r="G71" s="5">
        <v>95810000</v>
      </c>
      <c r="I71" s="5">
        <v>653149000</v>
      </c>
      <c r="J71" s="5">
        <v>1306225000</v>
      </c>
      <c r="K71" s="5">
        <v>1300332000</v>
      </c>
      <c r="L71" s="5">
        <v>2375106000</v>
      </c>
      <c r="M71" s="5">
        <v>898137000</v>
      </c>
    </row>
    <row r="72" spans="2:13" ht="15.5" x14ac:dyDescent="0.35">
      <c r="C72" t="s">
        <v>93</v>
      </c>
      <c r="D72" s="5">
        <v>352384000</v>
      </c>
      <c r="E72" s="5">
        <v>151493000</v>
      </c>
      <c r="F72" s="5">
        <v>131278000</v>
      </c>
      <c r="G72" s="5">
        <v>95810000</v>
      </c>
      <c r="I72" s="5">
        <v>653149000</v>
      </c>
      <c r="J72" s="5">
        <v>1306225000</v>
      </c>
      <c r="K72" s="5">
        <v>1300332000</v>
      </c>
      <c r="L72" s="5">
        <v>2375106000</v>
      </c>
      <c r="M72" s="5">
        <v>898137000</v>
      </c>
    </row>
    <row r="74" spans="2:13" ht="15.5" x14ac:dyDescent="0.35">
      <c r="B74" t="s">
        <v>94</v>
      </c>
      <c r="C74" t="s">
        <v>95</v>
      </c>
    </row>
    <row r="75" spans="2:13" ht="15.5" x14ac:dyDescent="0.35">
      <c r="C75" t="s">
        <v>96</v>
      </c>
    </row>
    <row r="76" spans="2:13" ht="15.5" x14ac:dyDescent="0.35">
      <c r="C76" t="s">
        <v>20</v>
      </c>
      <c r="D76" s="5">
        <v>1199128000</v>
      </c>
      <c r="E76" s="5">
        <v>914431000</v>
      </c>
      <c r="F76" s="5">
        <v>925445000</v>
      </c>
      <c r="G76" s="5">
        <v>1417030000</v>
      </c>
      <c r="I76" s="5">
        <v>925445000</v>
      </c>
      <c r="J76" s="5">
        <v>1518688000</v>
      </c>
      <c r="K76" s="5">
        <v>2534480000</v>
      </c>
      <c r="L76" s="5">
        <v>3380339000</v>
      </c>
      <c r="M76" s="5">
        <v>1503070000</v>
      </c>
    </row>
    <row r="77" spans="2:13" ht="15.5" x14ac:dyDescent="0.35">
      <c r="C77" t="s">
        <v>256</v>
      </c>
      <c r="D77" s="5">
        <v>4903000</v>
      </c>
      <c r="E77" s="5">
        <v>5105000</v>
      </c>
      <c r="F77" s="5">
        <v>5121000</v>
      </c>
      <c r="I77" s="5">
        <v>5121000</v>
      </c>
    </row>
    <row r="78" spans="2:13" ht="15.5" x14ac:dyDescent="0.35">
      <c r="C78" t="s">
        <v>97</v>
      </c>
      <c r="D78" s="5">
        <v>628425000</v>
      </c>
      <c r="E78" s="5">
        <v>480455000</v>
      </c>
      <c r="F78" s="5">
        <v>502067000</v>
      </c>
      <c r="G78" s="5">
        <v>510340000</v>
      </c>
      <c r="I78" s="5">
        <v>502067000</v>
      </c>
      <c r="J78" s="5">
        <v>401508000</v>
      </c>
      <c r="K78" s="5">
        <v>416274000</v>
      </c>
      <c r="L78" s="5">
        <v>609013000</v>
      </c>
      <c r="M78" s="5">
        <v>413991000</v>
      </c>
    </row>
    <row r="79" spans="2:13" ht="15.5" x14ac:dyDescent="0.35">
      <c r="C79" t="s">
        <v>99</v>
      </c>
      <c r="D79" s="5">
        <v>233403000</v>
      </c>
      <c r="E79" s="5">
        <v>236829000</v>
      </c>
      <c r="F79" s="5">
        <v>320815000</v>
      </c>
      <c r="G79" s="5">
        <v>344748000</v>
      </c>
      <c r="I79" s="5">
        <v>320815000</v>
      </c>
      <c r="J79" s="5">
        <v>295542000</v>
      </c>
      <c r="K79" s="5">
        <v>201074000</v>
      </c>
      <c r="L79" s="5">
        <v>139371000</v>
      </c>
      <c r="M79" s="5">
        <v>127854000</v>
      </c>
    </row>
    <row r="80" spans="2:13" ht="15.5" x14ac:dyDescent="0.35">
      <c r="C80" t="s">
        <v>98</v>
      </c>
      <c r="D80" s="5">
        <v>355860000</v>
      </c>
      <c r="E80" s="5">
        <v>191139000</v>
      </c>
      <c r="F80" s="5">
        <v>202606000</v>
      </c>
      <c r="G80" s="5">
        <v>272255000</v>
      </c>
      <c r="I80" s="5">
        <v>202606000</v>
      </c>
      <c r="J80" s="5">
        <v>172642000</v>
      </c>
      <c r="K80" s="5">
        <v>184567000</v>
      </c>
      <c r="L80" s="5">
        <v>138399000</v>
      </c>
      <c r="M80" s="5">
        <v>135971000</v>
      </c>
    </row>
    <row r="81" spans="3:13" ht="15.5" x14ac:dyDescent="0.35">
      <c r="C81" t="s">
        <v>100</v>
      </c>
      <c r="D81" s="5">
        <v>628425000</v>
      </c>
      <c r="E81" s="5">
        <v>480455000</v>
      </c>
      <c r="F81" s="5">
        <v>502067000</v>
      </c>
      <c r="G81" s="5">
        <v>510340000</v>
      </c>
      <c r="I81" s="5">
        <v>502067000</v>
      </c>
      <c r="J81" s="5">
        <v>401508000</v>
      </c>
      <c r="K81" s="5">
        <v>416274000</v>
      </c>
      <c r="L81" s="5">
        <v>609013000</v>
      </c>
      <c r="M81" s="5">
        <v>413991000</v>
      </c>
    </row>
    <row r="82" spans="3:13" ht="15.5" x14ac:dyDescent="0.35">
      <c r="C82" t="s">
        <v>103</v>
      </c>
      <c r="D82" s="5">
        <v>170670000</v>
      </c>
      <c r="E82" s="5">
        <v>138659000</v>
      </c>
      <c r="F82" s="5">
        <v>85458000</v>
      </c>
      <c r="G82" s="5">
        <v>109255000</v>
      </c>
      <c r="I82" s="5">
        <v>85458000</v>
      </c>
      <c r="J82" s="5">
        <v>68549000</v>
      </c>
      <c r="K82" s="5">
        <v>65090000</v>
      </c>
      <c r="L82" s="5">
        <v>120096000</v>
      </c>
      <c r="M82" s="5">
        <v>72560000</v>
      </c>
    </row>
    <row r="83" spans="3:13" ht="15.5" x14ac:dyDescent="0.35">
      <c r="C83" t="s">
        <v>101</v>
      </c>
      <c r="D83" s="5">
        <v>24900000</v>
      </c>
      <c r="E83" s="5">
        <v>24900000</v>
      </c>
      <c r="F83" s="5">
        <v>24900000</v>
      </c>
      <c r="G83" s="5">
        <v>40500000</v>
      </c>
      <c r="I83" s="5">
        <v>24900000</v>
      </c>
      <c r="J83" s="5">
        <v>40500000</v>
      </c>
      <c r="K83" s="5">
        <v>53700000</v>
      </c>
      <c r="L83" s="5">
        <v>66600000</v>
      </c>
      <c r="M83" s="5">
        <v>4799000</v>
      </c>
    </row>
    <row r="84" spans="3:13" ht="15.5" x14ac:dyDescent="0.35">
      <c r="C84" t="s">
        <v>102</v>
      </c>
      <c r="D84" s="5">
        <v>24900000</v>
      </c>
      <c r="E84" s="5">
        <v>24900000</v>
      </c>
      <c r="F84" s="5">
        <v>24900000</v>
      </c>
      <c r="G84" s="5">
        <v>40500000</v>
      </c>
      <c r="I84" s="5">
        <v>24900000</v>
      </c>
      <c r="J84" s="5">
        <v>40500000</v>
      </c>
      <c r="K84" s="5">
        <v>53700000</v>
      </c>
      <c r="L84" s="5">
        <v>66600000</v>
      </c>
      <c r="M84" s="5">
        <v>4799000</v>
      </c>
    </row>
    <row r="85" spans="3:13" ht="15.5" x14ac:dyDescent="0.35">
      <c r="C85" t="s">
        <v>79</v>
      </c>
      <c r="D85" s="5">
        <v>77708000</v>
      </c>
      <c r="E85" s="5">
        <v>94797000</v>
      </c>
      <c r="F85" s="5">
        <v>96915000</v>
      </c>
      <c r="G85" s="5">
        <v>14382000</v>
      </c>
      <c r="I85" s="5">
        <v>96915000</v>
      </c>
      <c r="J85" s="5">
        <v>135979000</v>
      </c>
      <c r="K85" s="5">
        <v>369340000</v>
      </c>
      <c r="L85" s="5">
        <v>344043000</v>
      </c>
      <c r="M85" s="5">
        <v>-23560000</v>
      </c>
    </row>
    <row r="86" spans="3:13" ht="15.5" x14ac:dyDescent="0.35">
      <c r="C86" t="s">
        <v>104</v>
      </c>
      <c r="D86" s="5">
        <v>3012733000</v>
      </c>
      <c r="E86" s="5">
        <v>1808595000</v>
      </c>
      <c r="F86" s="5">
        <v>1796272000</v>
      </c>
      <c r="G86" s="5">
        <v>2225880000</v>
      </c>
      <c r="I86" s="5">
        <v>1796272000</v>
      </c>
      <c r="J86" s="5">
        <v>2214052000</v>
      </c>
      <c r="K86" s="5">
        <v>3270164000</v>
      </c>
      <c r="L86" s="5">
        <v>4326775000</v>
      </c>
      <c r="M86" s="5">
        <v>2429181000</v>
      </c>
    </row>
    <row r="87" spans="3:13" ht="15.5" x14ac:dyDescent="0.35">
      <c r="C87" t="s">
        <v>105</v>
      </c>
    </row>
    <row r="88" spans="3:13" ht="15.5" x14ac:dyDescent="0.35">
      <c r="C88" t="s">
        <v>506</v>
      </c>
      <c r="D88" s="5">
        <v>373310000</v>
      </c>
      <c r="E88" s="5">
        <v>379976000</v>
      </c>
      <c r="F88" s="5">
        <v>381486000</v>
      </c>
      <c r="G88" s="5">
        <v>393163000</v>
      </c>
      <c r="I88" s="5">
        <v>381486000</v>
      </c>
      <c r="J88" s="5">
        <v>416209000</v>
      </c>
      <c r="K88" s="5">
        <v>438216000</v>
      </c>
      <c r="L88" s="5">
        <v>467828000</v>
      </c>
      <c r="M88" s="5">
        <v>643672000</v>
      </c>
    </row>
    <row r="89" spans="3:13" ht="15.5" x14ac:dyDescent="0.35">
      <c r="C89" t="s">
        <v>106</v>
      </c>
      <c r="D89" s="5">
        <v>1425596000</v>
      </c>
      <c r="E89" s="5">
        <v>1371929000</v>
      </c>
      <c r="F89" s="5">
        <v>1303529000</v>
      </c>
      <c r="G89" s="5">
        <v>1218856000</v>
      </c>
      <c r="I89" s="5">
        <v>1303529000</v>
      </c>
      <c r="J89" s="5">
        <v>974740000</v>
      </c>
      <c r="K89" s="5">
        <v>532512000</v>
      </c>
      <c r="L89" s="5">
        <v>417669000</v>
      </c>
      <c r="M89" s="5">
        <v>474806000</v>
      </c>
    </row>
    <row r="90" spans="3:13" ht="15.5" x14ac:dyDescent="0.35">
      <c r="C90" t="s">
        <v>464</v>
      </c>
      <c r="D90" s="5">
        <v>737278000</v>
      </c>
      <c r="E90" s="5">
        <v>737278000</v>
      </c>
      <c r="F90" s="5">
        <v>737278000</v>
      </c>
      <c r="G90" s="5">
        <v>737278000</v>
      </c>
      <c r="I90" s="5">
        <v>737278000</v>
      </c>
      <c r="J90" s="5">
        <v>737278000</v>
      </c>
      <c r="K90" s="5">
        <v>737278000</v>
      </c>
      <c r="L90" s="5">
        <v>737278000</v>
      </c>
      <c r="M90" s="5">
        <v>737278000</v>
      </c>
    </row>
    <row r="91" spans="3:13" ht="15.5" x14ac:dyDescent="0.35">
      <c r="C91" t="s">
        <v>205</v>
      </c>
      <c r="D91" s="5">
        <v>1767000</v>
      </c>
      <c r="E91" s="5">
        <v>1811000</v>
      </c>
      <c r="F91" s="5">
        <v>1882000</v>
      </c>
      <c r="G91" s="5">
        <v>1661000</v>
      </c>
      <c r="I91" s="5">
        <v>1882000</v>
      </c>
      <c r="J91" s="5">
        <v>2335000</v>
      </c>
      <c r="K91" s="5">
        <v>2296000</v>
      </c>
      <c r="L91" s="5">
        <v>2100000</v>
      </c>
      <c r="M91" s="5">
        <v>432000</v>
      </c>
    </row>
    <row r="92" spans="3:13" ht="15.5" x14ac:dyDescent="0.35">
      <c r="C92" t="s">
        <v>107</v>
      </c>
      <c r="D92" s="5">
        <v>26652000</v>
      </c>
      <c r="E92" s="5">
        <v>29942000</v>
      </c>
      <c r="F92" s="5">
        <v>30929000</v>
      </c>
      <c r="G92" s="5">
        <v>30106000</v>
      </c>
      <c r="I92" s="5">
        <v>30929000</v>
      </c>
      <c r="J92" s="5">
        <v>42223000</v>
      </c>
      <c r="K92" s="5">
        <v>49095000</v>
      </c>
      <c r="L92" s="5">
        <v>54443000</v>
      </c>
      <c r="M92" s="5">
        <v>66057000</v>
      </c>
    </row>
    <row r="93" spans="3:13" ht="15.5" x14ac:dyDescent="0.35">
      <c r="C93" t="s">
        <v>108</v>
      </c>
      <c r="D93" s="5">
        <v>3308745000</v>
      </c>
      <c r="E93" s="5">
        <v>3971945000</v>
      </c>
      <c r="F93" s="5">
        <v>3910004000</v>
      </c>
      <c r="G93" s="5">
        <v>3886044000</v>
      </c>
      <c r="I93" s="5">
        <v>3910004000</v>
      </c>
      <c r="J93" s="5">
        <v>3778606000</v>
      </c>
      <c r="K93" s="5">
        <v>3792752000</v>
      </c>
      <c r="L93" s="5">
        <v>3639311000</v>
      </c>
      <c r="M93" s="5">
        <v>3761629000</v>
      </c>
    </row>
    <row r="94" spans="3:13" ht="15.5" x14ac:dyDescent="0.35">
      <c r="C94" t="s">
        <v>109</v>
      </c>
      <c r="D94" s="5">
        <v>6321478000</v>
      </c>
      <c r="E94" s="5">
        <v>5780540000</v>
      </c>
      <c r="F94" s="5">
        <v>5706276000</v>
      </c>
      <c r="G94" s="5">
        <v>6111924000</v>
      </c>
      <c r="I94" s="5">
        <v>5706276000</v>
      </c>
      <c r="J94" s="5">
        <v>5992658000</v>
      </c>
      <c r="K94" s="5">
        <v>7062916000</v>
      </c>
      <c r="L94" s="5">
        <v>7966086000</v>
      </c>
      <c r="M94" s="5">
        <v>6190810000</v>
      </c>
    </row>
    <row r="95" spans="3:13" ht="15.5" x14ac:dyDescent="0.35">
      <c r="C95" t="s">
        <v>110</v>
      </c>
    </row>
    <row r="96" spans="3:13" ht="15.5" x14ac:dyDescent="0.35">
      <c r="C96" t="s">
        <v>111</v>
      </c>
    </row>
    <row r="97" spans="3:13" ht="15.5" x14ac:dyDescent="0.35">
      <c r="C97" t="s">
        <v>112</v>
      </c>
      <c r="D97" s="5">
        <v>1161929000</v>
      </c>
      <c r="E97" s="5">
        <v>863180000</v>
      </c>
      <c r="F97" s="5">
        <v>922656000</v>
      </c>
      <c r="G97" s="5">
        <v>960219000</v>
      </c>
      <c r="I97" s="5">
        <v>922656000</v>
      </c>
      <c r="J97" s="5">
        <v>872699000</v>
      </c>
      <c r="K97" s="5">
        <v>1798306000</v>
      </c>
      <c r="L97" s="5">
        <v>2117564000</v>
      </c>
      <c r="M97" s="5">
        <v>1095851000</v>
      </c>
    </row>
    <row r="98" spans="3:13" ht="15.5" x14ac:dyDescent="0.35">
      <c r="C98" t="s">
        <v>113</v>
      </c>
    </row>
    <row r="99" spans="3:13" ht="15.5" x14ac:dyDescent="0.35">
      <c r="C99" t="s">
        <v>114</v>
      </c>
      <c r="D99" s="5">
        <v>589263000</v>
      </c>
      <c r="E99" s="5">
        <v>427968000</v>
      </c>
      <c r="F99" s="5">
        <v>523421000</v>
      </c>
      <c r="G99" s="5">
        <v>617003000</v>
      </c>
      <c r="I99" s="5">
        <v>523421000</v>
      </c>
      <c r="J99" s="5">
        <v>468184000</v>
      </c>
      <c r="K99" s="5">
        <v>385641000</v>
      </c>
      <c r="L99" s="5">
        <v>277770000</v>
      </c>
      <c r="M99" s="5">
        <v>263825000</v>
      </c>
    </row>
    <row r="100" spans="3:13" ht="15.5" x14ac:dyDescent="0.35">
      <c r="C100" t="s">
        <v>116</v>
      </c>
      <c r="D100" s="5">
        <v>348561000</v>
      </c>
      <c r="E100" s="5">
        <v>290711000</v>
      </c>
      <c r="F100" s="5">
        <v>272247000</v>
      </c>
      <c r="G100" s="5">
        <v>246582000</v>
      </c>
      <c r="I100" s="5">
        <v>272247000</v>
      </c>
      <c r="J100" s="5">
        <v>267135000</v>
      </c>
      <c r="K100" s="5">
        <v>189027000</v>
      </c>
      <c r="L100" s="5">
        <v>101399000</v>
      </c>
      <c r="M100" s="5">
        <v>47088000</v>
      </c>
    </row>
    <row r="101" spans="3:13" ht="15.5" x14ac:dyDescent="0.35">
      <c r="C101" t="s">
        <v>117</v>
      </c>
    </row>
    <row r="102" spans="3:13" ht="15.5" x14ac:dyDescent="0.35">
      <c r="C102" t="s">
        <v>507</v>
      </c>
      <c r="D102" s="5">
        <v>85980000</v>
      </c>
      <c r="E102" s="5">
        <v>52825000</v>
      </c>
      <c r="F102" s="5">
        <v>38628000</v>
      </c>
      <c r="G102" s="5">
        <v>43591000</v>
      </c>
      <c r="I102" s="5">
        <v>38628000</v>
      </c>
      <c r="J102" s="5">
        <v>25351000</v>
      </c>
      <c r="K102" s="5">
        <v>54743000</v>
      </c>
      <c r="L102" s="5">
        <v>1091449000</v>
      </c>
      <c r="M102" s="5">
        <v>305005000</v>
      </c>
    </row>
    <row r="103" spans="3:13" ht="15.5" x14ac:dyDescent="0.35">
      <c r="C103" t="s">
        <v>508</v>
      </c>
      <c r="D103" s="5">
        <v>1867000</v>
      </c>
      <c r="E103" s="5">
        <v>6899000</v>
      </c>
      <c r="F103" s="5">
        <v>9944000</v>
      </c>
      <c r="G103" s="5">
        <v>14833000</v>
      </c>
      <c r="I103" s="5">
        <v>9944000</v>
      </c>
      <c r="J103" s="5">
        <v>21085000</v>
      </c>
      <c r="K103" s="5">
        <v>3273000</v>
      </c>
      <c r="L103" s="5">
        <v>23519000</v>
      </c>
      <c r="M103" s="5">
        <v>3352000</v>
      </c>
    </row>
    <row r="104" spans="3:13" ht="15.5" x14ac:dyDescent="0.35">
      <c r="C104" t="s">
        <v>119</v>
      </c>
    </row>
    <row r="105" spans="3:13" ht="15.5" x14ac:dyDescent="0.35">
      <c r="C105" t="s">
        <v>209</v>
      </c>
      <c r="D105" s="5">
        <v>584490000</v>
      </c>
      <c r="E105" s="5">
        <v>453435000</v>
      </c>
      <c r="F105" s="5">
        <v>342221000</v>
      </c>
      <c r="G105" s="5">
        <v>587578000</v>
      </c>
      <c r="I105" s="5">
        <v>342221000</v>
      </c>
      <c r="J105" s="5">
        <v>645705000</v>
      </c>
      <c r="K105" s="5">
        <v>122050000</v>
      </c>
      <c r="L105" s="5">
        <v>306571000</v>
      </c>
      <c r="M105" s="5">
        <v>362990000</v>
      </c>
    </row>
    <row r="106" spans="3:13" ht="15.5" x14ac:dyDescent="0.35">
      <c r="C106" t="s">
        <v>509</v>
      </c>
      <c r="D106" s="5">
        <v>14874000</v>
      </c>
      <c r="E106" s="5">
        <v>15849000</v>
      </c>
      <c r="F106" s="5">
        <v>17455000</v>
      </c>
      <c r="G106" s="5">
        <v>18408000</v>
      </c>
      <c r="I106" s="5">
        <v>17455000</v>
      </c>
      <c r="J106" s="5">
        <v>2352000</v>
      </c>
      <c r="K106" s="5">
        <v>3592000</v>
      </c>
      <c r="L106" s="5">
        <v>7679000</v>
      </c>
      <c r="M106" s="5">
        <v>7971000</v>
      </c>
    </row>
    <row r="107" spans="3:13" ht="15.5" x14ac:dyDescent="0.35">
      <c r="C107" t="s">
        <v>122</v>
      </c>
      <c r="D107" s="5">
        <v>103535000</v>
      </c>
      <c r="E107" s="5">
        <v>50583000</v>
      </c>
      <c r="F107" s="5">
        <v>44256000</v>
      </c>
      <c r="G107" s="5">
        <v>17766000</v>
      </c>
      <c r="I107" s="5">
        <v>44256000</v>
      </c>
      <c r="J107" s="5">
        <v>43540000</v>
      </c>
      <c r="K107" s="5">
        <v>65160000</v>
      </c>
      <c r="L107" s="5">
        <v>110309000</v>
      </c>
      <c r="M107" s="5">
        <v>103596000</v>
      </c>
    </row>
    <row r="108" spans="3:13" ht="15.5" x14ac:dyDescent="0.35">
      <c r="C108" t="s">
        <v>510</v>
      </c>
      <c r="L108" s="5">
        <v>700890000</v>
      </c>
      <c r="M108" s="5">
        <v>740118000</v>
      </c>
    </row>
    <row r="109" spans="3:13" ht="15.5" x14ac:dyDescent="0.35">
      <c r="C109" t="s">
        <v>206</v>
      </c>
      <c r="D109" s="5">
        <v>18442000</v>
      </c>
      <c r="E109" s="5">
        <v>21309000</v>
      </c>
      <c r="F109" s="5">
        <v>20305000</v>
      </c>
      <c r="G109" s="5">
        <v>19537000</v>
      </c>
      <c r="I109" s="5">
        <v>20305000</v>
      </c>
      <c r="J109" s="5">
        <v>17556000</v>
      </c>
      <c r="K109" s="5">
        <v>5227000</v>
      </c>
      <c r="L109" s="5">
        <v>7291000</v>
      </c>
      <c r="M109" s="5">
        <v>9495000</v>
      </c>
    </row>
    <row r="110" spans="3:13" ht="15.5" x14ac:dyDescent="0.35">
      <c r="C110" t="s">
        <v>123</v>
      </c>
      <c r="D110" s="5">
        <v>1225270000</v>
      </c>
      <c r="E110" s="5">
        <v>1136130000</v>
      </c>
      <c r="F110" s="5">
        <v>1133992000</v>
      </c>
      <c r="G110" s="5">
        <v>1358983000</v>
      </c>
      <c r="I110" s="5">
        <v>1133992000</v>
      </c>
      <c r="J110" s="5">
        <v>1756477000</v>
      </c>
      <c r="K110" s="5">
        <v>474146000</v>
      </c>
      <c r="L110" s="5">
        <v>1340306000</v>
      </c>
      <c r="M110" s="5">
        <v>1472909000</v>
      </c>
    </row>
    <row r="111" spans="3:13" ht="15.5" x14ac:dyDescent="0.35">
      <c r="C111" t="s">
        <v>124</v>
      </c>
      <c r="D111" s="5">
        <v>1225270000</v>
      </c>
      <c r="E111" s="5">
        <v>1136130000</v>
      </c>
      <c r="F111" s="5">
        <v>1133992000</v>
      </c>
      <c r="G111" s="5">
        <v>1358983000</v>
      </c>
      <c r="I111" s="5">
        <v>1133992000</v>
      </c>
      <c r="J111" s="5">
        <v>1756477000</v>
      </c>
      <c r="K111" s="5">
        <v>474146000</v>
      </c>
      <c r="L111" s="5">
        <v>1340306000</v>
      </c>
      <c r="M111" s="5">
        <v>1472909000</v>
      </c>
    </row>
    <row r="112" spans="3:13" ht="15.5" x14ac:dyDescent="0.35">
      <c r="C112" t="s">
        <v>511</v>
      </c>
      <c r="D112" s="5">
        <v>17202000</v>
      </c>
      <c r="E112" s="5">
        <v>17699000</v>
      </c>
      <c r="F112" s="5">
        <v>17828000</v>
      </c>
      <c r="G112" s="5">
        <v>17893000</v>
      </c>
      <c r="I112" s="5">
        <v>17828000</v>
      </c>
      <c r="J112" s="5">
        <v>18248000</v>
      </c>
      <c r="K112" s="5">
        <v>3013000</v>
      </c>
      <c r="L112" s="5">
        <v>3256000</v>
      </c>
      <c r="M112" s="5">
        <v>3614000</v>
      </c>
    </row>
    <row r="113" spans="3:13" ht="15.5" x14ac:dyDescent="0.35">
      <c r="C113" t="s">
        <v>125</v>
      </c>
    </row>
    <row r="114" spans="3:13" ht="15.5" x14ac:dyDescent="0.35">
      <c r="C114" t="s">
        <v>126</v>
      </c>
      <c r="D114" s="5">
        <v>599364000</v>
      </c>
      <c r="E114" s="5">
        <v>469284000</v>
      </c>
      <c r="F114" s="5">
        <v>359676000</v>
      </c>
      <c r="G114" s="5">
        <v>605986000</v>
      </c>
      <c r="I114" s="5">
        <v>359676000</v>
      </c>
      <c r="J114" s="5">
        <v>648057000</v>
      </c>
      <c r="K114" s="5">
        <v>125642000</v>
      </c>
      <c r="L114" s="5">
        <v>314250000</v>
      </c>
      <c r="M114" s="5">
        <v>370961000</v>
      </c>
    </row>
    <row r="115" spans="3:13" ht="15.5" x14ac:dyDescent="0.35">
      <c r="C115" t="s">
        <v>211</v>
      </c>
      <c r="D115" s="5">
        <v>51213000</v>
      </c>
      <c r="E115" s="5">
        <v>52223000</v>
      </c>
      <c r="F115" s="5">
        <v>52483000</v>
      </c>
      <c r="G115" s="5">
        <v>55494000</v>
      </c>
      <c r="I115" s="5">
        <v>52483000</v>
      </c>
      <c r="J115" s="5">
        <v>60440000</v>
      </c>
      <c r="K115" s="5">
        <v>66305000</v>
      </c>
      <c r="L115" s="5">
        <v>73749000</v>
      </c>
      <c r="M115" s="5">
        <v>99567000</v>
      </c>
    </row>
    <row r="116" spans="3:13" ht="15.5" x14ac:dyDescent="0.35">
      <c r="C116" t="s">
        <v>512</v>
      </c>
      <c r="D116" s="5">
        <v>289900000</v>
      </c>
      <c r="E116" s="5">
        <v>302864000</v>
      </c>
      <c r="F116" s="5">
        <v>404380000</v>
      </c>
      <c r="G116" s="5">
        <v>404468000</v>
      </c>
      <c r="I116" s="5">
        <v>404380000</v>
      </c>
      <c r="J116" s="5">
        <v>776335000</v>
      </c>
      <c r="K116" s="5">
        <v>68173000</v>
      </c>
      <c r="L116" s="5">
        <v>71504000</v>
      </c>
      <c r="M116" s="5">
        <v>79504000</v>
      </c>
    </row>
    <row r="117" spans="3:13" ht="15.5" x14ac:dyDescent="0.35">
      <c r="C117" t="s">
        <v>127</v>
      </c>
      <c r="D117" s="5">
        <v>2387199000</v>
      </c>
      <c r="E117" s="5">
        <v>1999310000</v>
      </c>
      <c r="F117" s="5">
        <v>2056648000</v>
      </c>
      <c r="G117" s="5">
        <v>2319202000</v>
      </c>
      <c r="I117" s="5">
        <v>2056648000</v>
      </c>
      <c r="J117" s="5">
        <v>2629176000</v>
      </c>
      <c r="K117" s="5">
        <v>2272452000</v>
      </c>
      <c r="L117" s="5">
        <v>3457870000</v>
      </c>
      <c r="M117" s="5">
        <v>2568760000</v>
      </c>
    </row>
    <row r="118" spans="3:13" ht="15.5" x14ac:dyDescent="0.35">
      <c r="C118" t="s">
        <v>128</v>
      </c>
    </row>
    <row r="119" spans="3:13" ht="15.5" x14ac:dyDescent="0.35">
      <c r="C119" t="s">
        <v>129</v>
      </c>
      <c r="D119" s="5">
        <v>2519582000</v>
      </c>
      <c r="E119" s="5">
        <v>2519582000</v>
      </c>
      <c r="F119" s="5">
        <v>2519582000</v>
      </c>
      <c r="G119" s="5">
        <v>2519582000</v>
      </c>
      <c r="I119" s="5">
        <v>2519582000</v>
      </c>
      <c r="J119" s="5">
        <v>2519582000</v>
      </c>
      <c r="K119" s="5">
        <v>2366335000</v>
      </c>
      <c r="L119" s="5">
        <v>2366335000</v>
      </c>
      <c r="M119" s="5">
        <v>2366335000</v>
      </c>
    </row>
    <row r="120" spans="3:13" ht="15.5" x14ac:dyDescent="0.35">
      <c r="C120" t="s">
        <v>130</v>
      </c>
      <c r="D120" s="5">
        <v>-96511000</v>
      </c>
      <c r="E120" s="5">
        <v>-96511000</v>
      </c>
      <c r="F120" s="5">
        <v>-96511000</v>
      </c>
      <c r="G120" s="5">
        <v>-96511000</v>
      </c>
      <c r="I120" s="5">
        <v>-96511000</v>
      </c>
      <c r="J120" s="5">
        <v>-96511000</v>
      </c>
      <c r="K120" s="5">
        <v>-212235000</v>
      </c>
      <c r="L120" s="5">
        <v>-212235000</v>
      </c>
      <c r="M120" s="5">
        <v>-212235000</v>
      </c>
    </row>
    <row r="121" spans="3:13" ht="15.5" x14ac:dyDescent="0.35">
      <c r="C121" t="s">
        <v>131</v>
      </c>
      <c r="D121" s="5">
        <v>1087329000</v>
      </c>
      <c r="E121" s="5">
        <v>956602000</v>
      </c>
      <c r="F121" s="5">
        <v>813564000</v>
      </c>
      <c r="G121" s="5">
        <v>1027165000</v>
      </c>
      <c r="I121" s="5">
        <v>813564000</v>
      </c>
      <c r="J121" s="5">
        <v>439841000</v>
      </c>
      <c r="K121" s="5">
        <v>1842560000</v>
      </c>
      <c r="L121" s="5">
        <v>1617570000</v>
      </c>
      <c r="M121" s="5">
        <v>1194177000</v>
      </c>
    </row>
    <row r="122" spans="3:13" ht="15.5" x14ac:dyDescent="0.35">
      <c r="C122" t="s">
        <v>132</v>
      </c>
      <c r="D122" s="5">
        <v>65000000</v>
      </c>
      <c r="E122" s="5">
        <v>55000000</v>
      </c>
      <c r="F122" s="5">
        <v>55000000</v>
      </c>
      <c r="G122" s="5">
        <v>55000000</v>
      </c>
      <c r="I122" s="5">
        <v>55000000</v>
      </c>
      <c r="J122" s="5">
        <v>45000000</v>
      </c>
    </row>
    <row r="123" spans="3:13" ht="15.5" x14ac:dyDescent="0.35">
      <c r="C123" t="s">
        <v>133</v>
      </c>
      <c r="D123" s="5">
        <v>1022329000</v>
      </c>
      <c r="E123" s="5">
        <v>901602000</v>
      </c>
      <c r="F123" s="5">
        <v>758564000</v>
      </c>
      <c r="G123" s="5">
        <v>972165000</v>
      </c>
      <c r="I123" s="5">
        <v>758564000</v>
      </c>
      <c r="J123" s="5">
        <v>394841000</v>
      </c>
    </row>
    <row r="124" spans="3:13" ht="15.5" x14ac:dyDescent="0.35">
      <c r="C124" t="s">
        <v>134</v>
      </c>
      <c r="D124" s="5">
        <v>1087329000</v>
      </c>
      <c r="E124" s="5">
        <v>956602000</v>
      </c>
      <c r="F124" s="5">
        <v>813564000</v>
      </c>
      <c r="G124" s="5">
        <v>1027165000</v>
      </c>
      <c r="I124" s="5">
        <v>813564000</v>
      </c>
      <c r="J124" s="5">
        <v>439841000</v>
      </c>
      <c r="K124" s="5">
        <v>1842560000</v>
      </c>
      <c r="L124" s="5">
        <v>1617570000</v>
      </c>
      <c r="M124" s="5">
        <v>1194177000</v>
      </c>
    </row>
    <row r="125" spans="3:13" ht="15.5" x14ac:dyDescent="0.35">
      <c r="C125" t="s">
        <v>212</v>
      </c>
      <c r="D125" s="5">
        <v>346171000</v>
      </c>
      <c r="E125" s="5">
        <v>306760000</v>
      </c>
      <c r="F125" s="5">
        <v>316078000</v>
      </c>
      <c r="G125" s="5">
        <v>328104000</v>
      </c>
      <c r="I125" s="5">
        <v>316078000</v>
      </c>
      <c r="J125" s="5">
        <v>364591000</v>
      </c>
      <c r="K125" s="5">
        <v>424464000</v>
      </c>
      <c r="L125" s="5">
        <v>392503000</v>
      </c>
      <c r="M125" s="5">
        <v>297333000</v>
      </c>
    </row>
    <row r="126" spans="3:13" ht="15.5" x14ac:dyDescent="0.35">
      <c r="C126" t="s">
        <v>10</v>
      </c>
      <c r="D126" s="5">
        <v>3934279000</v>
      </c>
      <c r="E126" s="5">
        <v>3781230000</v>
      </c>
      <c r="F126" s="5">
        <v>3649628000</v>
      </c>
      <c r="G126" s="5">
        <v>3792722000</v>
      </c>
      <c r="I126" s="5">
        <v>3649628000</v>
      </c>
      <c r="J126" s="5">
        <v>3363482000</v>
      </c>
      <c r="K126" s="5">
        <v>4790464000</v>
      </c>
      <c r="L126" s="5">
        <v>4508216000</v>
      </c>
      <c r="M126" s="5">
        <v>3622050000</v>
      </c>
    </row>
    <row r="127" spans="3:13" ht="15.5" x14ac:dyDescent="0.35">
      <c r="C127" t="s">
        <v>135</v>
      </c>
      <c r="D127" s="5">
        <v>6321478000</v>
      </c>
      <c r="E127" s="5">
        <v>5780540000</v>
      </c>
      <c r="F127" s="5">
        <v>5706276000</v>
      </c>
      <c r="G127" s="5">
        <v>6111924000</v>
      </c>
      <c r="I127" s="5">
        <v>5706276000</v>
      </c>
      <c r="J127" s="5">
        <v>5992658000</v>
      </c>
      <c r="K127" s="5">
        <v>7062916000</v>
      </c>
      <c r="L127" s="5">
        <v>7966086000</v>
      </c>
      <c r="M127" s="5">
        <v>6190810000</v>
      </c>
    </row>
    <row r="128" spans="3:13" ht="15.5" x14ac:dyDescent="0.35">
      <c r="C128" t="s">
        <v>136</v>
      </c>
      <c r="D128" s="5">
        <v>7786891760</v>
      </c>
      <c r="E128" s="5">
        <v>7786891760</v>
      </c>
      <c r="F128" s="5">
        <v>7786891760</v>
      </c>
      <c r="G128" s="5">
        <v>7786891760</v>
      </c>
      <c r="I128" s="5">
        <v>7786891760</v>
      </c>
      <c r="J128" s="5">
        <v>7786891760</v>
      </c>
      <c r="K128" s="5">
        <v>7008202560</v>
      </c>
      <c r="L128" s="5">
        <v>7008202560</v>
      </c>
      <c r="M128" s="5">
        <v>7008202560</v>
      </c>
    </row>
    <row r="130" spans="2:13" ht="15.5" x14ac:dyDescent="0.35">
      <c r="B130" t="s">
        <v>137</v>
      </c>
      <c r="C130" t="s">
        <v>138</v>
      </c>
      <c r="D130" s="5">
        <v>404581000</v>
      </c>
      <c r="E130" s="5">
        <v>45289000</v>
      </c>
      <c r="F130" s="5">
        <v>174347000</v>
      </c>
      <c r="G130" s="5">
        <v>142671000</v>
      </c>
      <c r="I130" s="5">
        <v>859242000</v>
      </c>
      <c r="J130" s="5">
        <v>1198515000</v>
      </c>
      <c r="K130" s="5">
        <v>595206000</v>
      </c>
      <c r="L130" s="5">
        <v>3135343000</v>
      </c>
      <c r="M130" s="5">
        <v>1065404000</v>
      </c>
    </row>
    <row r="131" spans="2:13" ht="15.5" x14ac:dyDescent="0.35">
      <c r="C131" t="s">
        <v>139</v>
      </c>
      <c r="D131" s="5">
        <v>1356407000</v>
      </c>
      <c r="E131" s="5">
        <v>1067055000</v>
      </c>
      <c r="F131" s="5">
        <v>1303988000</v>
      </c>
      <c r="G131" s="5">
        <v>1170146000</v>
      </c>
      <c r="I131" s="5">
        <v>4800728000</v>
      </c>
      <c r="J131" s="5">
        <v>5330411000</v>
      </c>
      <c r="K131" s="5">
        <v>6095300000</v>
      </c>
      <c r="L131" s="5">
        <v>7521465000</v>
      </c>
      <c r="M131" s="5">
        <v>3647621000</v>
      </c>
    </row>
    <row r="132" spans="2:13" ht="15.5" x14ac:dyDescent="0.35">
      <c r="C132" t="s">
        <v>216</v>
      </c>
      <c r="D132" s="5">
        <v>9967000</v>
      </c>
      <c r="E132" s="5">
        <v>7831000</v>
      </c>
      <c r="F132" s="5">
        <v>10703000</v>
      </c>
      <c r="G132" s="5">
        <v>13827000</v>
      </c>
      <c r="I132" s="5">
        <v>52807000</v>
      </c>
      <c r="J132" s="5">
        <v>83978000</v>
      </c>
      <c r="K132" s="5">
        <v>111088000</v>
      </c>
      <c r="L132" s="5">
        <v>54044000</v>
      </c>
      <c r="M132" s="5">
        <v>28007000</v>
      </c>
    </row>
    <row r="133" spans="2:13" ht="15.5" x14ac:dyDescent="0.35">
      <c r="C133" t="s">
        <v>140</v>
      </c>
      <c r="D133" s="5">
        <v>-671564000</v>
      </c>
      <c r="E133" s="5">
        <v>-835726000</v>
      </c>
      <c r="F133" s="5">
        <v>-934337000</v>
      </c>
      <c r="G133" s="5">
        <v>-771827000</v>
      </c>
      <c r="I133" s="5">
        <v>-3012409000</v>
      </c>
      <c r="J133" s="5">
        <v>-2994774000</v>
      </c>
      <c r="K133" s="5">
        <v>-2927993000</v>
      </c>
      <c r="L133" s="5">
        <v>-2532687000</v>
      </c>
      <c r="M133" s="5">
        <v>-1713912000</v>
      </c>
    </row>
    <row r="134" spans="2:13" ht="15.5" x14ac:dyDescent="0.35">
      <c r="C134" t="s">
        <v>513</v>
      </c>
      <c r="D134" s="5">
        <v>-197152000</v>
      </c>
      <c r="E134" s="5">
        <v>-137818000</v>
      </c>
      <c r="F134" s="5">
        <v>-149456000</v>
      </c>
      <c r="G134" s="5">
        <v>-154999000</v>
      </c>
      <c r="I134" s="5">
        <v>-706528000</v>
      </c>
      <c r="J134" s="5">
        <v>-947805000</v>
      </c>
      <c r="K134" s="5">
        <v>-1357339000</v>
      </c>
      <c r="L134" s="5">
        <v>-1043571000</v>
      </c>
      <c r="M134" s="5">
        <v>-499412000</v>
      </c>
    </row>
    <row r="135" spans="2:13" ht="15.5" x14ac:dyDescent="0.35">
      <c r="C135" t="s">
        <v>265</v>
      </c>
      <c r="D135" s="5">
        <v>-63666000</v>
      </c>
      <c r="E135" s="5">
        <v>-46716000</v>
      </c>
      <c r="F135" s="5">
        <v>-50361000</v>
      </c>
      <c r="G135" s="5">
        <v>-49201000</v>
      </c>
      <c r="I135" s="5">
        <v>-204143000</v>
      </c>
      <c r="J135" s="5">
        <v>-255674000</v>
      </c>
      <c r="K135" s="5">
        <v>-1318354000</v>
      </c>
      <c r="L135" s="5">
        <v>-743289000</v>
      </c>
      <c r="M135" s="5">
        <v>-272277000</v>
      </c>
    </row>
    <row r="136" spans="2:13" ht="15.5" x14ac:dyDescent="0.35">
      <c r="C136" t="s">
        <v>514</v>
      </c>
      <c r="E136" s="5">
        <v>2412000</v>
      </c>
      <c r="G136" s="5">
        <v>20000</v>
      </c>
      <c r="I136" s="5">
        <v>4634000</v>
      </c>
      <c r="J136" s="5">
        <v>6924000</v>
      </c>
      <c r="K136" s="5">
        <v>253000</v>
      </c>
      <c r="L136" s="5">
        <v>2881000</v>
      </c>
      <c r="M136" s="5">
        <v>3457000</v>
      </c>
    </row>
    <row r="137" spans="2:13" ht="15.5" x14ac:dyDescent="0.35">
      <c r="C137" t="s">
        <v>515</v>
      </c>
      <c r="D137" s="5">
        <v>39778000</v>
      </c>
      <c r="E137" s="5">
        <v>52299000</v>
      </c>
      <c r="F137" s="5">
        <v>25048000</v>
      </c>
      <c r="G137" s="5">
        <v>41343000</v>
      </c>
      <c r="I137" s="5">
        <v>182802000</v>
      </c>
      <c r="J137" s="5">
        <v>190160000</v>
      </c>
      <c r="K137" s="5">
        <v>148315000</v>
      </c>
      <c r="L137" s="5">
        <v>20838000</v>
      </c>
      <c r="M137" s="5">
        <v>11735000</v>
      </c>
    </row>
    <row r="138" spans="2:13" ht="15.5" x14ac:dyDescent="0.35">
      <c r="C138" t="s">
        <v>141</v>
      </c>
      <c r="D138" s="5">
        <v>-18693000</v>
      </c>
      <c r="E138" s="5">
        <v>-45581000</v>
      </c>
      <c r="F138" s="5">
        <v>-19557000</v>
      </c>
      <c r="G138" s="5">
        <v>-18589000</v>
      </c>
      <c r="I138" s="5">
        <v>-102799000</v>
      </c>
      <c r="J138" s="5">
        <v>-98998000</v>
      </c>
      <c r="K138" s="5">
        <v>-93520000</v>
      </c>
      <c r="L138" s="5">
        <v>-80989000</v>
      </c>
      <c r="M138" s="5">
        <v>-80441000</v>
      </c>
    </row>
    <row r="139" spans="2:13" ht="15.5" x14ac:dyDescent="0.35">
      <c r="C139" t="s">
        <v>516</v>
      </c>
      <c r="D139" s="5">
        <v>-46008000</v>
      </c>
      <c r="G139" s="5">
        <v>-69625000</v>
      </c>
      <c r="I139" s="5">
        <v>-91949000</v>
      </c>
      <c r="J139" s="5">
        <v>-44169000</v>
      </c>
    </row>
    <row r="140" spans="2:13" ht="15.5" x14ac:dyDescent="0.35">
      <c r="C140" t="s">
        <v>517</v>
      </c>
      <c r="D140" s="5">
        <v>-5917000</v>
      </c>
      <c r="E140" s="5">
        <v>-19327000</v>
      </c>
      <c r="F140" s="5">
        <v>-13116000</v>
      </c>
      <c r="G140" s="5">
        <v>-19667000</v>
      </c>
      <c r="I140" s="5">
        <v>-72331000</v>
      </c>
      <c r="J140" s="5">
        <v>-81376000</v>
      </c>
      <c r="K140" s="5">
        <v>-71961000</v>
      </c>
      <c r="L140" s="5">
        <v>-60515000</v>
      </c>
      <c r="M140" s="5">
        <v>-64751000</v>
      </c>
    </row>
    <row r="141" spans="2:13" ht="15.5" x14ac:dyDescent="0.35">
      <c r="C141" t="s">
        <v>518</v>
      </c>
      <c r="D141" s="5">
        <v>1429000</v>
      </c>
      <c r="E141" s="5">
        <v>860000</v>
      </c>
      <c r="F141" s="5">
        <v>1435000</v>
      </c>
      <c r="G141" s="5">
        <v>1243000</v>
      </c>
      <c r="I141" s="5">
        <v>8430000</v>
      </c>
      <c r="J141" s="5">
        <v>9838000</v>
      </c>
      <c r="K141" s="5">
        <v>9417000</v>
      </c>
      <c r="L141" s="5">
        <v>-2834000</v>
      </c>
      <c r="M141" s="5">
        <v>5377000</v>
      </c>
    </row>
    <row r="142" spans="2:13" ht="15.5" x14ac:dyDescent="0.35">
      <c r="C142" t="s">
        <v>145</v>
      </c>
      <c r="D142" s="5">
        <v>-43686000</v>
      </c>
      <c r="E142" s="5">
        <v>14487000</v>
      </c>
      <c r="F142" s="5">
        <v>-498133000</v>
      </c>
      <c r="G142" s="5">
        <v>-70283000</v>
      </c>
      <c r="I142" s="5">
        <v>-1061010000</v>
      </c>
      <c r="J142" s="5">
        <v>-2390458000</v>
      </c>
      <c r="K142" s="5">
        <v>-1365907000</v>
      </c>
      <c r="L142" s="5">
        <v>-1486570000</v>
      </c>
      <c r="M142" s="5">
        <v>-379701000</v>
      </c>
    </row>
    <row r="143" spans="2:13" ht="15.5" x14ac:dyDescent="0.35">
      <c r="C143" t="s">
        <v>146</v>
      </c>
      <c r="D143" s="5">
        <v>-70211000</v>
      </c>
      <c r="E143" s="5">
        <v>-68293000</v>
      </c>
      <c r="F143" s="5">
        <v>-168606000</v>
      </c>
      <c r="G143" s="5">
        <v>-82539000</v>
      </c>
      <c r="I143" s="5">
        <v>-381046000</v>
      </c>
      <c r="J143" s="5">
        <v>197627000</v>
      </c>
      <c r="K143" s="5">
        <v>-79015000</v>
      </c>
      <c r="L143" s="5">
        <v>251105000</v>
      </c>
      <c r="M143" s="5">
        <v>122501000</v>
      </c>
    </row>
    <row r="144" spans="2:13" ht="15.5" x14ac:dyDescent="0.35">
      <c r="C144" t="s">
        <v>519</v>
      </c>
      <c r="J144" s="5">
        <v>510304000</v>
      </c>
      <c r="K144" s="5">
        <v>3034000</v>
      </c>
      <c r="M144" s="5">
        <v>380000000</v>
      </c>
    </row>
    <row r="145" spans="3:13" ht="15.5" x14ac:dyDescent="0.35">
      <c r="C145" t="s">
        <v>520</v>
      </c>
      <c r="M145" s="5">
        <v>248000</v>
      </c>
    </row>
    <row r="146" spans="3:13" ht="15.5" x14ac:dyDescent="0.35">
      <c r="C146" t="s">
        <v>521</v>
      </c>
      <c r="D146" s="5">
        <v>29869000</v>
      </c>
      <c r="E146" s="5">
        <v>18756000</v>
      </c>
      <c r="F146" s="5">
        <v>33032000</v>
      </c>
      <c r="G146" s="5">
        <v>7228000</v>
      </c>
      <c r="I146" s="5">
        <v>91003000</v>
      </c>
      <c r="J146" s="5">
        <v>18478000</v>
      </c>
      <c r="K146" s="5">
        <v>146660000</v>
      </c>
      <c r="L146" s="5">
        <v>138769000</v>
      </c>
      <c r="M146" s="5">
        <v>13607000</v>
      </c>
    </row>
    <row r="147" spans="3:13" ht="15.5" x14ac:dyDescent="0.35">
      <c r="C147" t="s">
        <v>522</v>
      </c>
      <c r="J147" s="5">
        <v>729000</v>
      </c>
      <c r="K147" s="5">
        <v>607000</v>
      </c>
      <c r="L147" s="5">
        <v>20000</v>
      </c>
      <c r="M147" s="5">
        <v>400000</v>
      </c>
    </row>
    <row r="148" spans="3:13" ht="15.5" x14ac:dyDescent="0.35">
      <c r="C148" t="s">
        <v>222</v>
      </c>
      <c r="G148" s="5">
        <v>32000</v>
      </c>
      <c r="I148" s="5">
        <v>46000</v>
      </c>
      <c r="J148" s="5">
        <v>1210000</v>
      </c>
      <c r="K148" s="5">
        <v>463000</v>
      </c>
      <c r="L148" s="5">
        <v>234000</v>
      </c>
      <c r="M148" s="5">
        <v>8153000</v>
      </c>
    </row>
    <row r="149" spans="3:13" ht="15.5" x14ac:dyDescent="0.35">
      <c r="C149" t="s">
        <v>232</v>
      </c>
      <c r="J149" s="5">
        <v>-219156000</v>
      </c>
      <c r="K149" s="5">
        <v>-107000</v>
      </c>
    </row>
    <row r="150" spans="3:13" ht="15.5" x14ac:dyDescent="0.35">
      <c r="C150" t="s">
        <v>147</v>
      </c>
      <c r="D150" s="5">
        <v>-48834000</v>
      </c>
      <c r="E150" s="5">
        <v>-76165000</v>
      </c>
      <c r="F150" s="5">
        <v>-78986000</v>
      </c>
      <c r="G150" s="5">
        <v>-81636000</v>
      </c>
      <c r="I150" s="5">
        <v>-310890000</v>
      </c>
      <c r="J150" s="5">
        <v>-350502000</v>
      </c>
      <c r="K150" s="5">
        <v>-248550000</v>
      </c>
      <c r="L150" s="5">
        <v>-99312000</v>
      </c>
      <c r="M150" s="5">
        <v>-49607000</v>
      </c>
    </row>
    <row r="151" spans="3:13" ht="15.5" x14ac:dyDescent="0.35">
      <c r="C151" t="s">
        <v>523</v>
      </c>
      <c r="D151" s="5">
        <v>19196000</v>
      </c>
    </row>
    <row r="152" spans="3:13" ht="15.5" x14ac:dyDescent="0.35">
      <c r="C152" t="s">
        <v>524</v>
      </c>
      <c r="D152" s="5">
        <v>-21962000</v>
      </c>
      <c r="E152" s="5">
        <v>-7013000</v>
      </c>
      <c r="F152" s="5">
        <v>-96026000</v>
      </c>
      <c r="G152" s="5">
        <v>-4312000</v>
      </c>
      <c r="I152" s="5">
        <v>-120260000</v>
      </c>
      <c r="J152" s="5">
        <v>-39166000</v>
      </c>
      <c r="K152" s="5">
        <v>-114363000</v>
      </c>
      <c r="L152" s="5">
        <v>-344940000</v>
      </c>
      <c r="M152" s="5">
        <v>-112920000</v>
      </c>
    </row>
    <row r="153" spans="3:13" ht="15.5" x14ac:dyDescent="0.35">
      <c r="C153" t="s">
        <v>525</v>
      </c>
      <c r="M153" s="5">
        <v>-2510000</v>
      </c>
    </row>
    <row r="154" spans="3:13" ht="15.5" x14ac:dyDescent="0.35">
      <c r="C154" t="s">
        <v>526</v>
      </c>
      <c r="D154" s="5">
        <v>-158000</v>
      </c>
      <c r="E154" s="5">
        <v>-744000</v>
      </c>
      <c r="F154" s="5">
        <v>-1968000</v>
      </c>
      <c r="G154" s="5">
        <v>-3843000</v>
      </c>
      <c r="I154" s="5">
        <v>-12987000</v>
      </c>
      <c r="J154" s="5">
        <v>-19547000</v>
      </c>
      <c r="K154" s="5">
        <v>-22461000</v>
      </c>
      <c r="L154" s="5">
        <v>-19168000</v>
      </c>
      <c r="M154" s="5">
        <v>-27055000</v>
      </c>
    </row>
    <row r="155" spans="3:13" ht="15.5" x14ac:dyDescent="0.35">
      <c r="C155" t="s">
        <v>527</v>
      </c>
      <c r="D155" s="5">
        <v>-48118000</v>
      </c>
      <c r="E155" s="5">
        <v>-2961000</v>
      </c>
      <c r="F155" s="5">
        <v>-24109000</v>
      </c>
      <c r="G155" s="5">
        <v>-4000</v>
      </c>
      <c r="I155" s="5">
        <v>-27344000</v>
      </c>
      <c r="J155" s="5">
        <v>-1133000</v>
      </c>
      <c r="K155" s="5">
        <v>-1995000</v>
      </c>
      <c r="L155" s="5">
        <v>-1960000</v>
      </c>
      <c r="M155" s="5">
        <v>-1761000</v>
      </c>
    </row>
    <row r="156" spans="3:13" ht="15.5" x14ac:dyDescent="0.35">
      <c r="C156" t="s">
        <v>528</v>
      </c>
      <c r="D156" s="5">
        <v>-204000</v>
      </c>
      <c r="E156" s="5">
        <v>-166000</v>
      </c>
      <c r="F156" s="5">
        <v>-549000</v>
      </c>
      <c r="G156" s="5">
        <v>-126000</v>
      </c>
      <c r="I156" s="5">
        <v>-736000</v>
      </c>
      <c r="J156" s="5">
        <v>-1068000</v>
      </c>
      <c r="K156" s="5">
        <v>-1192000</v>
      </c>
      <c r="L156" s="5">
        <v>-1610000</v>
      </c>
      <c r="M156" s="5">
        <v>-159000</v>
      </c>
    </row>
    <row r="157" spans="3:13" ht="15.5" x14ac:dyDescent="0.35">
      <c r="C157" t="s">
        <v>529</v>
      </c>
    </row>
    <row r="158" spans="3:13" ht="15.5" x14ac:dyDescent="0.35">
      <c r="C158" t="s">
        <v>530</v>
      </c>
      <c r="J158" s="5">
        <v>-879000</v>
      </c>
      <c r="K158" s="5">
        <v>-3934000</v>
      </c>
      <c r="L158" s="5">
        <v>-196000</v>
      </c>
      <c r="M158" s="5">
        <v>-60393000</v>
      </c>
    </row>
    <row r="159" spans="3:13" ht="15.5" x14ac:dyDescent="0.35">
      <c r="C159" t="s">
        <v>531</v>
      </c>
      <c r="J159" s="5">
        <v>49957000</v>
      </c>
      <c r="K159" s="5">
        <v>-7030000</v>
      </c>
      <c r="L159" s="5">
        <v>-42927000</v>
      </c>
    </row>
    <row r="160" spans="3:13" ht="15.5" x14ac:dyDescent="0.35">
      <c r="C160" t="s">
        <v>425</v>
      </c>
      <c r="G160" s="5">
        <v>122000</v>
      </c>
      <c r="I160" s="5">
        <v>122000</v>
      </c>
      <c r="J160" s="5">
        <v>17644000</v>
      </c>
      <c r="L160" s="5">
        <v>3230000</v>
      </c>
    </row>
    <row r="161" spans="3:13" ht="15.5" x14ac:dyDescent="0.35">
      <c r="C161" t="s">
        <v>532</v>
      </c>
      <c r="L161" s="5">
        <v>131764000</v>
      </c>
    </row>
    <row r="162" spans="3:13" ht="15.5" x14ac:dyDescent="0.35">
      <c r="C162" t="s">
        <v>152</v>
      </c>
      <c r="D162" s="5">
        <v>-43686000</v>
      </c>
      <c r="E162" s="5">
        <v>14487000</v>
      </c>
      <c r="F162" s="5">
        <v>-498133000</v>
      </c>
      <c r="G162" s="5">
        <v>-70283000</v>
      </c>
      <c r="I162" s="5">
        <v>-1061010000</v>
      </c>
      <c r="J162" s="5">
        <v>-2390458000</v>
      </c>
      <c r="K162" s="5">
        <v>-1365907000</v>
      </c>
      <c r="L162" s="5">
        <v>-1486570000</v>
      </c>
      <c r="M162" s="5">
        <v>-379701000</v>
      </c>
    </row>
    <row r="163" spans="3:13" ht="15.5" x14ac:dyDescent="0.35">
      <c r="C163" t="s">
        <v>533</v>
      </c>
      <c r="D163" s="5">
        <v>-200000000</v>
      </c>
      <c r="F163" s="5">
        <v>-250000000</v>
      </c>
      <c r="I163" s="5">
        <v>-250000000</v>
      </c>
      <c r="J163" s="5">
        <v>-2971696000</v>
      </c>
      <c r="K163" s="5">
        <v>-1013780000</v>
      </c>
      <c r="L163" s="5">
        <v>-1511144000</v>
      </c>
      <c r="M163" s="5">
        <v>-580747000</v>
      </c>
    </row>
    <row r="164" spans="3:13" ht="15.5" x14ac:dyDescent="0.35">
      <c r="C164" t="s">
        <v>239</v>
      </c>
      <c r="D164" s="5">
        <v>-26267000</v>
      </c>
      <c r="E164" s="5">
        <v>-2450000</v>
      </c>
      <c r="F164" s="5">
        <v>-23572000</v>
      </c>
      <c r="G164" s="5">
        <v>-29226000</v>
      </c>
      <c r="I164" s="5">
        <v>-133031000</v>
      </c>
      <c r="J164" s="5">
        <v>-188009000</v>
      </c>
      <c r="K164" s="5">
        <v>-133541000</v>
      </c>
      <c r="L164" s="5">
        <v>-207809000</v>
      </c>
      <c r="M164" s="5">
        <v>-17810000</v>
      </c>
    </row>
    <row r="165" spans="3:13" ht="15.5" x14ac:dyDescent="0.35">
      <c r="C165" t="s">
        <v>534</v>
      </c>
      <c r="J165" s="5">
        <v>-750000000</v>
      </c>
    </row>
    <row r="166" spans="3:13" ht="15.5" x14ac:dyDescent="0.35">
      <c r="C166" t="s">
        <v>535</v>
      </c>
      <c r="E166" s="5">
        <v>-253000</v>
      </c>
      <c r="G166" s="5">
        <v>-1828000</v>
      </c>
      <c r="I166" s="5">
        <v>-1912000</v>
      </c>
      <c r="K166" s="5">
        <v>-3256000</v>
      </c>
      <c r="L166" s="5">
        <v>-358000</v>
      </c>
      <c r="M166" s="5">
        <v>-9046000</v>
      </c>
    </row>
    <row r="167" spans="3:13" ht="15.5" x14ac:dyDescent="0.35">
      <c r="C167" t="s">
        <v>285</v>
      </c>
      <c r="D167" s="5">
        <v>-16768000</v>
      </c>
      <c r="E167" s="5">
        <v>-249000</v>
      </c>
      <c r="F167" s="5">
        <v>-255025000</v>
      </c>
      <c r="G167" s="5">
        <v>-10709000</v>
      </c>
      <c r="I167" s="5">
        <v>-616732000</v>
      </c>
      <c r="J167" s="5">
        <v>-84816000</v>
      </c>
      <c r="K167" s="5">
        <v>-284800000</v>
      </c>
      <c r="L167" s="5">
        <v>-61630000</v>
      </c>
      <c r="M167" s="5">
        <v>-487500000</v>
      </c>
    </row>
    <row r="168" spans="3:13" ht="15.5" x14ac:dyDescent="0.35">
      <c r="C168" t="s">
        <v>536</v>
      </c>
      <c r="D168" s="5">
        <v>-580000</v>
      </c>
      <c r="E168" s="5">
        <v>-1560000</v>
      </c>
      <c r="F168" s="5">
        <v>-1991000</v>
      </c>
      <c r="G168" s="5">
        <v>-984000</v>
      </c>
      <c r="I168" s="5">
        <v>-5899000</v>
      </c>
      <c r="J168" s="5">
        <v>-6545000</v>
      </c>
      <c r="K168" s="5">
        <v>-6220000</v>
      </c>
      <c r="L168" s="5">
        <v>-5545000</v>
      </c>
      <c r="M168" s="5">
        <v>-3024000</v>
      </c>
    </row>
    <row r="169" spans="3:13" ht="15.5" x14ac:dyDescent="0.35">
      <c r="C169" t="s">
        <v>537</v>
      </c>
      <c r="J169" s="5">
        <v>-2905000</v>
      </c>
      <c r="K169" s="5">
        <v>-9029000</v>
      </c>
      <c r="M169" s="5">
        <v>-10897000</v>
      </c>
    </row>
    <row r="170" spans="3:13" ht="15.5" x14ac:dyDescent="0.35">
      <c r="C170" t="s">
        <v>538</v>
      </c>
      <c r="D170" s="5">
        <v>-1000</v>
      </c>
      <c r="E170" s="5">
        <v>254000</v>
      </c>
      <c r="G170" s="5">
        <v>1830000</v>
      </c>
      <c r="I170" s="5">
        <v>1914000</v>
      </c>
      <c r="J170" s="5">
        <v>15596000</v>
      </c>
      <c r="K170" s="5">
        <v>3076000</v>
      </c>
      <c r="M170" s="5">
        <v>3614000</v>
      </c>
    </row>
    <row r="171" spans="3:13" ht="15.5" x14ac:dyDescent="0.35">
      <c r="C171" t="s">
        <v>286</v>
      </c>
      <c r="D171" s="5">
        <v>206604000</v>
      </c>
      <c r="E171" s="5">
        <v>120090000</v>
      </c>
      <c r="F171" s="5">
        <v>16355000</v>
      </c>
      <c r="G171" s="5">
        <v>100934000</v>
      </c>
      <c r="I171" s="5">
        <v>299950000</v>
      </c>
      <c r="J171" s="5">
        <v>604416000</v>
      </c>
      <c r="K171" s="5">
        <v>50980000</v>
      </c>
      <c r="L171" s="5">
        <v>7520000</v>
      </c>
      <c r="M171" s="5">
        <v>641000000</v>
      </c>
    </row>
    <row r="172" spans="3:13" ht="15.5" x14ac:dyDescent="0.35">
      <c r="C172" t="s">
        <v>539</v>
      </c>
      <c r="K172" s="5">
        <v>106000</v>
      </c>
    </row>
    <row r="173" spans="3:13" ht="15.5" x14ac:dyDescent="0.35">
      <c r="C173" t="s">
        <v>540</v>
      </c>
      <c r="M173" s="5">
        <v>-3627000</v>
      </c>
    </row>
    <row r="174" spans="3:13" ht="15.5" x14ac:dyDescent="0.35">
      <c r="C174" t="s">
        <v>340</v>
      </c>
      <c r="D174" s="5">
        <v>5791000</v>
      </c>
      <c r="K174" s="5">
        <v>18614000</v>
      </c>
      <c r="M174" s="5">
        <v>350000</v>
      </c>
    </row>
    <row r="175" spans="3:13" ht="15.5" x14ac:dyDescent="0.35">
      <c r="C175" t="s">
        <v>318</v>
      </c>
    </row>
    <row r="176" spans="3:13" ht="15.5" x14ac:dyDescent="0.35">
      <c r="C176" t="s">
        <v>541</v>
      </c>
      <c r="F176" s="5">
        <v>16100000</v>
      </c>
      <c r="I176" s="5">
        <v>16100000</v>
      </c>
      <c r="J176" s="5">
        <v>15800000</v>
      </c>
      <c r="K176" s="5">
        <v>15400000</v>
      </c>
      <c r="L176" s="5">
        <v>66700000</v>
      </c>
    </row>
    <row r="177" spans="2:13" ht="15.5" x14ac:dyDescent="0.35">
      <c r="C177" t="s">
        <v>542</v>
      </c>
      <c r="L177" s="5">
        <v>233696000</v>
      </c>
    </row>
    <row r="178" spans="2:13" ht="15.5" x14ac:dyDescent="0.35">
      <c r="C178" t="s">
        <v>284</v>
      </c>
      <c r="J178" s="5">
        <v>-3225000</v>
      </c>
    </row>
    <row r="179" spans="2:13" ht="15.5" x14ac:dyDescent="0.35">
      <c r="C179" t="s">
        <v>167</v>
      </c>
      <c r="D179" s="5">
        <v>290684000</v>
      </c>
      <c r="E179" s="5">
        <v>-8517000</v>
      </c>
      <c r="F179" s="5">
        <v>-492392000</v>
      </c>
      <c r="G179" s="5">
        <v>-10151000</v>
      </c>
      <c r="I179" s="5">
        <v>-582814000</v>
      </c>
      <c r="J179" s="5">
        <v>-994316000</v>
      </c>
      <c r="K179" s="5">
        <v>-849716000</v>
      </c>
      <c r="L179" s="5">
        <v>1899878000</v>
      </c>
      <c r="M179" s="5">
        <v>808204000</v>
      </c>
    </row>
    <row r="180" spans="2:13" ht="15.5" x14ac:dyDescent="0.35">
      <c r="C180" t="s">
        <v>168</v>
      </c>
      <c r="E180" s="5">
        <v>925445000</v>
      </c>
      <c r="I180" s="5">
        <v>1518688000</v>
      </c>
      <c r="J180" s="5">
        <v>2534480000</v>
      </c>
      <c r="K180" s="5">
        <v>3380339000</v>
      </c>
      <c r="L180" s="5">
        <v>1503070000</v>
      </c>
      <c r="M180" s="5">
        <v>1100076000</v>
      </c>
    </row>
    <row r="181" spans="2:13" ht="15.5" x14ac:dyDescent="0.35">
      <c r="C181" t="s">
        <v>242</v>
      </c>
      <c r="D181" s="5">
        <v>-5988000</v>
      </c>
      <c r="E181" s="5">
        <v>-2497000</v>
      </c>
      <c r="F181" s="5">
        <v>807000</v>
      </c>
      <c r="G181" s="5">
        <v>-6763000</v>
      </c>
      <c r="I181" s="5">
        <v>-10429000</v>
      </c>
      <c r="J181" s="5">
        <v>-21476000</v>
      </c>
      <c r="K181" s="5">
        <v>3857000</v>
      </c>
      <c r="L181" s="5">
        <v>-22609000</v>
      </c>
      <c r="M181" s="5">
        <v>-816000</v>
      </c>
    </row>
    <row r="182" spans="2:13" ht="15.5" x14ac:dyDescent="0.35">
      <c r="C182" t="s">
        <v>169</v>
      </c>
      <c r="D182" s="5">
        <v>284696000</v>
      </c>
      <c r="E182" s="5">
        <v>914431000</v>
      </c>
      <c r="F182" s="5">
        <v>-491585000</v>
      </c>
      <c r="G182" s="5">
        <v>-16914000</v>
      </c>
      <c r="I182" s="5">
        <v>925445000</v>
      </c>
      <c r="J182" s="5">
        <v>1518688000</v>
      </c>
      <c r="K182" s="5">
        <v>2534480000</v>
      </c>
      <c r="L182" s="5">
        <v>3380339000</v>
      </c>
      <c r="M182" s="5">
        <v>1907464000</v>
      </c>
    </row>
    <row r="184" spans="2:13" ht="15.5" x14ac:dyDescent="0.35">
      <c r="B184" t="s">
        <v>170</v>
      </c>
      <c r="C184" t="s">
        <v>12</v>
      </c>
      <c r="D184" s="5">
        <v>7790000000</v>
      </c>
      <c r="E184" s="5">
        <v>7790000000</v>
      </c>
      <c r="F184" s="5">
        <v>7790000000</v>
      </c>
      <c r="G184" s="5">
        <v>7790000000</v>
      </c>
      <c r="I184" s="5">
        <v>7790000000</v>
      </c>
      <c r="J184" s="5">
        <v>7790000000</v>
      </c>
      <c r="K184" s="5">
        <v>7010000000</v>
      </c>
      <c r="L184" s="5">
        <v>7010000000</v>
      </c>
      <c r="M184" s="5">
        <v>7010000000</v>
      </c>
    </row>
    <row r="185" spans="2:13" ht="15.5" x14ac:dyDescent="0.35">
      <c r="C185" t="s">
        <v>171</v>
      </c>
      <c r="D185" s="6">
        <v>745.17</v>
      </c>
      <c r="E185" s="6">
        <v>309.67</v>
      </c>
      <c r="F185" s="5">
        <v>370</v>
      </c>
      <c r="G185" s="6">
        <v>333.53</v>
      </c>
    </row>
    <row r="186" spans="2:13" ht="15.5" x14ac:dyDescent="0.35">
      <c r="C186" t="s">
        <v>172</v>
      </c>
      <c r="D186" s="6">
        <v>10.43</v>
      </c>
      <c r="E186" s="6">
        <v>36.409999999999997</v>
      </c>
      <c r="F186" s="6">
        <v>18.850000000000001</v>
      </c>
      <c r="G186" s="6">
        <v>22.34</v>
      </c>
    </row>
    <row r="187" spans="2:13" ht="15.5" x14ac:dyDescent="0.35">
      <c r="C187" t="s">
        <v>60</v>
      </c>
      <c r="D187" s="6">
        <v>2.2999999999999998</v>
      </c>
      <c r="E187" s="6">
        <v>4.99</v>
      </c>
      <c r="F187" s="6">
        <v>2.5</v>
      </c>
      <c r="G187" s="6">
        <v>2.93</v>
      </c>
    </row>
    <row r="188" spans="2:13" ht="15.5" x14ac:dyDescent="0.35">
      <c r="C188" t="s">
        <v>173</v>
      </c>
      <c r="D188" s="5">
        <v>8580160000000</v>
      </c>
      <c r="E188" s="5">
        <v>3991080000000</v>
      </c>
      <c r="F188" s="5">
        <v>4474820000000</v>
      </c>
      <c r="G188" s="5">
        <v>3804660000000</v>
      </c>
    </row>
    <row r="189" spans="2:13" ht="15.5" x14ac:dyDescent="0.35">
      <c r="C189" t="s">
        <v>174</v>
      </c>
      <c r="D189" s="6">
        <v>5.1299999999999998E-2</v>
      </c>
      <c r="E189" s="6">
        <v>2.4500000000000001E-2</v>
      </c>
      <c r="F189" s="6">
        <v>3.0200000000000001E-2</v>
      </c>
      <c r="G189" s="6">
        <v>2.5499999999999998E-2</v>
      </c>
    </row>
    <row r="190" spans="2:13" ht="15.5" x14ac:dyDescent="0.35">
      <c r="C190" t="s">
        <v>175</v>
      </c>
      <c r="D190" s="6">
        <v>9.0299999999999991E-2</v>
      </c>
      <c r="E190" s="6">
        <v>4.0800000000000003E-2</v>
      </c>
      <c r="F190" s="6">
        <v>5.1699999999999996E-2</v>
      </c>
      <c r="G190" s="6">
        <v>4.4900000000000002E-2</v>
      </c>
    </row>
    <row r="191" spans="2:13" ht="15.5" x14ac:dyDescent="0.35">
      <c r="C191" t="s">
        <v>176</v>
      </c>
      <c r="D191" s="6">
        <v>9.0700000000000003E-2</v>
      </c>
      <c r="E191" s="6">
        <v>4.36E-2</v>
      </c>
      <c r="F191" s="6">
        <v>4.6600000000000003E-2</v>
      </c>
      <c r="G191" s="6">
        <v>3.9100000000000003E-2</v>
      </c>
    </row>
    <row r="192" spans="2:13" ht="15.5" x14ac:dyDescent="0.35">
      <c r="C192" t="s">
        <v>177</v>
      </c>
      <c r="D192" s="6">
        <v>30.88</v>
      </c>
      <c r="E192" s="6">
        <v>32.57</v>
      </c>
      <c r="F192" s="6">
        <v>17.28</v>
      </c>
      <c r="G192" s="6">
        <v>16.55</v>
      </c>
    </row>
    <row r="193" spans="3:13" ht="15.5" x14ac:dyDescent="0.35">
      <c r="C193" t="s">
        <v>178</v>
      </c>
      <c r="D193" s="5">
        <v>70420000000000</v>
      </c>
      <c r="E193" s="5">
        <v>64277000000000</v>
      </c>
      <c r="F193" s="5">
        <v>61022000000000</v>
      </c>
      <c r="G193" s="5">
        <v>63308000000000</v>
      </c>
    </row>
    <row r="194" spans="3:13" ht="15.5" x14ac:dyDescent="0.35">
      <c r="C194" t="s">
        <v>179</v>
      </c>
      <c r="D194" s="6">
        <v>0.94</v>
      </c>
      <c r="E194" s="6">
        <v>1.49</v>
      </c>
      <c r="F194" s="6">
        <v>0.97</v>
      </c>
      <c r="G194" s="5">
        <v>1</v>
      </c>
    </row>
    <row r="195" spans="3:13" ht="15.5" x14ac:dyDescent="0.35">
      <c r="C195" t="s">
        <v>180</v>
      </c>
      <c r="D195" s="6">
        <v>8247.65</v>
      </c>
      <c r="E195" s="6">
        <v>7584.86</v>
      </c>
      <c r="F195" s="6">
        <v>7157.79</v>
      </c>
      <c r="G195" s="6">
        <v>7426.76</v>
      </c>
    </row>
    <row r="196" spans="3:13" ht="15.5" x14ac:dyDescent="0.35">
      <c r="C196" t="s">
        <v>181</v>
      </c>
      <c r="D196" s="6">
        <v>1.19</v>
      </c>
      <c r="E196" s="6">
        <v>1.89</v>
      </c>
      <c r="F196" s="6">
        <v>1.25</v>
      </c>
      <c r="G196" s="6">
        <v>1.28</v>
      </c>
    </row>
    <row r="197" spans="3:13" ht="15.5" x14ac:dyDescent="0.35">
      <c r="C197" t="s">
        <v>182</v>
      </c>
      <c r="D197" s="6">
        <v>6548.87</v>
      </c>
      <c r="E197" s="6">
        <v>5971.41</v>
      </c>
      <c r="F197" s="6">
        <v>5570.67</v>
      </c>
      <c r="G197" s="6">
        <v>5842.77</v>
      </c>
    </row>
    <row r="198" spans="3:13" ht="15.5" x14ac:dyDescent="0.35">
      <c r="C198" t="s">
        <v>183</v>
      </c>
      <c r="D198" s="5">
        <v>1853000000000</v>
      </c>
      <c r="E198" s="5">
        <v>860000000000</v>
      </c>
      <c r="F198" s="5">
        <v>740000000000</v>
      </c>
      <c r="G198" s="5">
        <v>297000000000</v>
      </c>
    </row>
    <row r="199" spans="3:13" ht="15.5" x14ac:dyDescent="0.35">
      <c r="C199" t="s">
        <v>184</v>
      </c>
      <c r="D199" s="5">
        <v>16225000000000</v>
      </c>
      <c r="E199" s="5">
        <v>13427000000000</v>
      </c>
      <c r="F199" s="5">
        <v>13073000000000</v>
      </c>
      <c r="G199" s="5">
        <v>17165000000000</v>
      </c>
    </row>
    <row r="200" spans="3:13" ht="15.5" x14ac:dyDescent="0.35">
      <c r="C200" t="s">
        <v>185</v>
      </c>
      <c r="D200" s="5">
        <v>64224000000000</v>
      </c>
      <c r="E200" s="5">
        <v>59063000000000</v>
      </c>
      <c r="F200" s="5">
        <v>55737000000000</v>
      </c>
      <c r="G200" s="5">
        <v>57831000000000</v>
      </c>
    </row>
    <row r="201" spans="3:13" ht="15.5" x14ac:dyDescent="0.35">
      <c r="C201" t="s">
        <v>24</v>
      </c>
      <c r="D201" s="5">
        <v>18078000000000</v>
      </c>
      <c r="E201" s="5">
        <v>14286000000000</v>
      </c>
      <c r="F201" s="5">
        <v>13813000000000</v>
      </c>
      <c r="G201" s="5">
        <v>17462000000000</v>
      </c>
    </row>
    <row r="202" spans="3:13" ht="15.5" x14ac:dyDescent="0.35">
      <c r="C202" t="s">
        <v>21</v>
      </c>
      <c r="D202" s="5">
        <v>-3385000000000</v>
      </c>
      <c r="E202" s="5">
        <v>-1258000000000</v>
      </c>
      <c r="F202" s="5">
        <v>-1660000000000</v>
      </c>
      <c r="G202" s="5">
        <v>-6191000000000</v>
      </c>
    </row>
    <row r="203" spans="3:13" ht="15.5" x14ac:dyDescent="0.35">
      <c r="C203" t="s">
        <v>186</v>
      </c>
      <c r="D203" s="5">
        <v>33128000000000</v>
      </c>
      <c r="E203" s="5">
        <v>16071000000000</v>
      </c>
      <c r="F203" s="5">
        <v>14607000000000</v>
      </c>
      <c r="G203" s="5">
        <v>21126000000000</v>
      </c>
    </row>
    <row r="204" spans="3:13" ht="15.5" x14ac:dyDescent="0.35">
      <c r="C204" t="s">
        <v>187</v>
      </c>
      <c r="D204" s="5">
        <v>7282000000000</v>
      </c>
      <c r="E204" s="5">
        <v>770000000000</v>
      </c>
      <c r="F204" s="5">
        <v>2934000000000</v>
      </c>
      <c r="G204" s="5">
        <v>2631000000000</v>
      </c>
    </row>
    <row r="205" spans="3:13" ht="15.5" x14ac:dyDescent="0.35">
      <c r="C205" t="s">
        <v>188</v>
      </c>
      <c r="D205" s="5">
        <v>-946000000000</v>
      </c>
      <c r="E205" s="5">
        <v>-1307000000000</v>
      </c>
      <c r="F205" s="5">
        <v>-1360000000000</v>
      </c>
      <c r="G205" s="5">
        <v>-1499000000000</v>
      </c>
    </row>
    <row r="206" spans="3:13" ht="15.5" x14ac:dyDescent="0.35">
      <c r="C206" t="s">
        <v>13</v>
      </c>
      <c r="D206" s="5">
        <v>6336000000000</v>
      </c>
      <c r="E206" s="5">
        <v>-538000000000</v>
      </c>
      <c r="F206" s="5">
        <v>1574000000000</v>
      </c>
      <c r="G206" s="5">
        <v>1132000000000</v>
      </c>
    </row>
    <row r="207" spans="3:13" ht="15.5" x14ac:dyDescent="0.35">
      <c r="C207" t="s">
        <v>16</v>
      </c>
      <c r="D207" s="6">
        <v>813.7</v>
      </c>
      <c r="E207" s="6">
        <v>-69.03</v>
      </c>
      <c r="F207" s="6">
        <v>202.12</v>
      </c>
      <c r="G207" s="6">
        <v>145.38</v>
      </c>
    </row>
    <row r="208" spans="3:13" ht="15.5" x14ac:dyDescent="0.35">
      <c r="C208" t="s">
        <v>45</v>
      </c>
      <c r="I208" s="6">
        <v>1608.59</v>
      </c>
      <c r="J208" s="6">
        <v>2464.5300000000002</v>
      </c>
      <c r="K208" s="6">
        <v>2489.6799999999998</v>
      </c>
      <c r="L208" s="6">
        <v>4382.72</v>
      </c>
      <c r="M208" s="6">
        <v>1494.71</v>
      </c>
    </row>
    <row r="209" spans="3:13" ht="15.5" x14ac:dyDescent="0.35">
      <c r="C209" t="s">
        <v>59</v>
      </c>
      <c r="I209" s="6">
        <v>4.34</v>
      </c>
      <c r="J209" s="6">
        <v>3.44</v>
      </c>
      <c r="K209" s="5">
        <v>0</v>
      </c>
      <c r="L209" s="5">
        <v>0</v>
      </c>
      <c r="M209" s="5">
        <v>0</v>
      </c>
    </row>
    <row r="210" spans="3:13" ht="15.5" x14ac:dyDescent="0.35">
      <c r="C210" t="s">
        <v>62</v>
      </c>
      <c r="I210" s="6">
        <v>0.67</v>
      </c>
      <c r="J210" s="6">
        <v>0.78</v>
      </c>
      <c r="K210" s="5">
        <v>0</v>
      </c>
      <c r="L210" s="5">
        <v>0</v>
      </c>
      <c r="M210" s="5">
        <v>0</v>
      </c>
    </row>
    <row r="211" spans="3:13" ht="15.5" x14ac:dyDescent="0.35">
      <c r="C211" t="s">
        <v>189</v>
      </c>
      <c r="I211" s="5">
        <v>19223220000000</v>
      </c>
      <c r="J211" s="5">
        <v>25117800000000</v>
      </c>
      <c r="K211" s="5">
        <v>22731040000000</v>
      </c>
      <c r="L211" s="5">
        <v>59004530000000</v>
      </c>
      <c r="M211" s="5">
        <v>23104990000000</v>
      </c>
    </row>
    <row r="212" spans="3:13" ht="15.5" x14ac:dyDescent="0.35">
      <c r="C212" t="s">
        <v>190</v>
      </c>
      <c r="I212" s="6">
        <v>0.1313</v>
      </c>
      <c r="J212" s="6">
        <v>0.19820000000000002</v>
      </c>
      <c r="K212" s="6">
        <v>0.16</v>
      </c>
      <c r="L212" s="6">
        <v>0.24729999999999999</v>
      </c>
      <c r="M212" s="6">
        <v>0.11849999999999999</v>
      </c>
    </row>
    <row r="213" spans="3:13" ht="15.5" x14ac:dyDescent="0.35">
      <c r="C213" t="s">
        <v>191</v>
      </c>
      <c r="I213" s="6">
        <v>0.22469999999999998</v>
      </c>
      <c r="J213" s="6">
        <v>0.39610000000000001</v>
      </c>
      <c r="K213" s="6">
        <v>0.25879999999999997</v>
      </c>
      <c r="L213" s="6">
        <v>0.47859999999999997</v>
      </c>
      <c r="M213" s="6">
        <v>0.22070000000000001</v>
      </c>
    </row>
    <row r="214" spans="3:13" ht="15.5" x14ac:dyDescent="0.35">
      <c r="C214" t="s">
        <v>192</v>
      </c>
      <c r="I214" s="6">
        <v>0.2112</v>
      </c>
      <c r="J214" s="6">
        <v>0.2863</v>
      </c>
      <c r="K214" s="6">
        <v>0.24609999999999999</v>
      </c>
      <c r="L214" s="6">
        <v>0.65799999999999992</v>
      </c>
      <c r="M214" s="6">
        <v>0.49959999999999999</v>
      </c>
    </row>
    <row r="215" spans="3:13" ht="15.5" x14ac:dyDescent="0.35">
      <c r="C215" t="s">
        <v>193</v>
      </c>
      <c r="I215" s="6">
        <v>17.79</v>
      </c>
      <c r="J215" s="6">
        <v>19.04</v>
      </c>
      <c r="K215" s="6">
        <v>18.649999999999999</v>
      </c>
      <c r="L215" s="6">
        <v>52.71</v>
      </c>
      <c r="M215" s="6">
        <v>17.66</v>
      </c>
    </row>
    <row r="216" spans="3:13" ht="15.5" x14ac:dyDescent="0.35">
      <c r="C216" t="s">
        <v>56</v>
      </c>
      <c r="I216" s="6">
        <v>0.97</v>
      </c>
      <c r="J216" s="6">
        <v>1.36</v>
      </c>
      <c r="K216" s="5">
        <v>0</v>
      </c>
      <c r="L216" s="5">
        <v>0</v>
      </c>
      <c r="M216" s="5">
        <v>0</v>
      </c>
    </row>
    <row r="217" spans="3:13" ht="15.5" x14ac:dyDescent="0.35">
      <c r="C217" t="s">
        <v>53</v>
      </c>
      <c r="I217" s="6">
        <v>7157.79</v>
      </c>
      <c r="J217" s="6">
        <v>6222.39</v>
      </c>
      <c r="K217" s="6">
        <v>9618.25</v>
      </c>
      <c r="L217" s="6">
        <v>9156.73</v>
      </c>
      <c r="M217" s="6">
        <v>6773.54</v>
      </c>
    </row>
    <row r="218" spans="3:13" ht="15.5" x14ac:dyDescent="0.35">
      <c r="C218" t="s">
        <v>194</v>
      </c>
      <c r="I218" s="6">
        <v>1.25</v>
      </c>
      <c r="J218" s="6">
        <v>1.81</v>
      </c>
      <c r="K218" s="5">
        <v>0</v>
      </c>
      <c r="L218" s="5">
        <v>0</v>
      </c>
      <c r="M218" s="5">
        <v>0</v>
      </c>
    </row>
    <row r="219" spans="3:13" ht="15.5" x14ac:dyDescent="0.35">
      <c r="C219" t="s">
        <v>195</v>
      </c>
      <c r="I219" s="6">
        <v>5570.67</v>
      </c>
      <c r="J219" s="6">
        <v>4687.7700000000004</v>
      </c>
      <c r="K219" s="6">
        <v>7988.98</v>
      </c>
      <c r="L219" s="6">
        <v>7511.74</v>
      </c>
      <c r="M219" s="6">
        <v>5270.58</v>
      </c>
    </row>
    <row r="220" spans="3:13" ht="15.5" x14ac:dyDescent="0.35">
      <c r="C220" t="s">
        <v>196</v>
      </c>
      <c r="I220" s="5">
        <v>740000000000</v>
      </c>
      <c r="J220" s="5">
        <v>703000000000</v>
      </c>
      <c r="K220" s="5">
        <v>11770000000000</v>
      </c>
      <c r="L220" s="5">
        <v>1720000000000</v>
      </c>
      <c r="M220" s="5">
        <v>1479000000000</v>
      </c>
    </row>
    <row r="221" spans="3:13" ht="15.5" x14ac:dyDescent="0.35">
      <c r="C221" t="s">
        <v>197</v>
      </c>
      <c r="I221" s="5">
        <v>13073000000000</v>
      </c>
      <c r="J221" s="5">
        <v>23309000000000</v>
      </c>
      <c r="K221" s="5">
        <v>3039000000000</v>
      </c>
      <c r="L221" s="5">
        <v>16994000000000</v>
      </c>
      <c r="M221" s="5">
        <v>17051000000000</v>
      </c>
    </row>
    <row r="222" spans="3:13" ht="15.5" x14ac:dyDescent="0.35">
      <c r="C222" t="s">
        <v>26</v>
      </c>
      <c r="I222" s="5">
        <v>13813000000000</v>
      </c>
      <c r="J222" s="5">
        <v>24012000000000</v>
      </c>
      <c r="K222" s="5">
        <v>14809000000000</v>
      </c>
      <c r="L222" s="5">
        <v>18714000000000</v>
      </c>
      <c r="M222" s="5">
        <v>18530000000000</v>
      </c>
    </row>
    <row r="223" spans="3:13" ht="15.5" x14ac:dyDescent="0.35">
      <c r="C223" t="s">
        <v>23</v>
      </c>
      <c r="I223" s="5">
        <v>-1660000000000</v>
      </c>
      <c r="J223" s="5">
        <v>-525000000000</v>
      </c>
      <c r="K223" s="5">
        <v>-24321000000000</v>
      </c>
      <c r="L223" s="5">
        <v>-33993000000000</v>
      </c>
      <c r="M223" s="5">
        <v>-2931000000000</v>
      </c>
    </row>
    <row r="224" spans="3:13" ht="15.5" x14ac:dyDescent="0.35">
      <c r="C224" t="s">
        <v>198</v>
      </c>
      <c r="I224" s="5">
        <v>14607000000000</v>
      </c>
      <c r="J224" s="5">
        <v>21672000000000</v>
      </c>
      <c r="K224" s="5">
        <v>22724000000000</v>
      </c>
      <c r="L224" s="5">
        <v>34446000000000</v>
      </c>
      <c r="M224" s="5">
        <v>19037000000000</v>
      </c>
    </row>
    <row r="225" spans="3:13" ht="15.5" x14ac:dyDescent="0.35">
      <c r="C225" t="s">
        <v>199</v>
      </c>
      <c r="I225" s="5">
        <v>14367000000000</v>
      </c>
      <c r="J225" s="5">
        <v>19364000000000</v>
      </c>
      <c r="K225" s="5">
        <v>9189000000000</v>
      </c>
      <c r="L225" s="5">
        <v>48886000000000</v>
      </c>
      <c r="M225" s="5">
        <v>15212000000000</v>
      </c>
    </row>
    <row r="226" spans="3:13" ht="15.5" x14ac:dyDescent="0.35">
      <c r="C226" t="s">
        <v>200</v>
      </c>
      <c r="I226" s="5">
        <v>-5415000000000</v>
      </c>
      <c r="J226" s="5">
        <v>-5979000000000</v>
      </c>
      <c r="K226" s="5">
        <v>-4184000000000</v>
      </c>
      <c r="L226" s="5">
        <v>-1847000000000</v>
      </c>
      <c r="M226" s="5">
        <v>-1095000000000</v>
      </c>
    </row>
    <row r="227" spans="3:13" ht="15.5" x14ac:dyDescent="0.35">
      <c r="C227" t="s">
        <v>15</v>
      </c>
      <c r="I227" s="5">
        <v>8951000000000</v>
      </c>
      <c r="J227" s="5">
        <v>13386000000000</v>
      </c>
      <c r="K227" s="5">
        <v>5005000000000</v>
      </c>
      <c r="L227" s="5">
        <v>47039000000000</v>
      </c>
      <c r="M227" s="5">
        <v>14117000000000</v>
      </c>
    </row>
    <row r="228" spans="3:13" ht="15.5" x14ac:dyDescent="0.35">
      <c r="C228" t="s">
        <v>17</v>
      </c>
      <c r="I228" s="6">
        <v>1149.53</v>
      </c>
      <c r="J228" s="6">
        <v>1718.98</v>
      </c>
      <c r="K228" s="6">
        <v>714.2</v>
      </c>
      <c r="L228" s="6">
        <v>6711.98</v>
      </c>
      <c r="M228" s="6">
        <v>2014.39</v>
      </c>
    </row>
  </sheetData>
  <pageMargins left="0.7" right="0.7" top="0.75" bottom="0.75" header="0.3" footer="0.3"/>
  <ignoredErrors>
    <ignoredError sqref="A1:M22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543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544</v>
      </c>
      <c r="D2" s="2" vm="41">
        <f ca="1">IFERROR(_xlfn.STOCKHISTORY("XIDX:" &amp; $C$1, D3, , 0, 0, 1), "Libur")</f>
        <v>905</v>
      </c>
      <c r="E2" s="2" vm="42">
        <f ca="1">IFERROR(_xlfn.STOCKHISTORY("XIDX:" &amp; $C$1, E3, , 0, 0, 1), "Libur")</f>
        <v>900</v>
      </c>
      <c r="H2" s="2" vm="42">
        <f ca="1">IFERROR(INDEX(D2:G2,COUNT(D2:G2)),"")</f>
        <v>900</v>
      </c>
      <c r="I2" s="2" vm="43">
        <f ca="1">IFERROR(_xlfn.STOCKHISTORY("XIDX:" &amp; $C$1, I1, , 0, 0, 1), "Libur")</f>
        <v>995</v>
      </c>
      <c r="J2" s="2" vm="44">
        <f ca="1">IFERROR(_xlfn.STOCKHISTORY("XIDX:" &amp; $C$1, J1, , 0, 0, 1), "Libur")</f>
        <v>1780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2282498000000</v>
      </c>
      <c r="E4" s="2">
        <f>IFERROR(INDEX(E51:E500,MATCH($C$4,$C$51:$C$500,0)),"")</f>
        <v>2365425000000</v>
      </c>
      <c r="H4" s="2">
        <f>IFERROR(SUM(D4:G4)*(4/MAX(1,COUNT(D4:G4))),"")</f>
        <v>9295846000000</v>
      </c>
      <c r="I4" s="2">
        <f>IFERROR(INDEX(I51:I500,MATCH($C$4,$C$51:$C$500,0)),"")</f>
        <v>7922246000000</v>
      </c>
      <c r="J4" s="2">
        <f>IFERROR(INDEX(J51:J500,MATCH($C$4,$C$51:$C$500,0)),"")</f>
        <v>6789565000000</v>
      </c>
      <c r="K4" s="2">
        <f>IFERROR(INDEX(K51:K500,MATCH($C$4,$C$51:$C$500,0)),"")</f>
        <v>3904609000000</v>
      </c>
      <c r="L4" s="2">
        <f>IFERROR(INDEX(L51:L500,MATCH($C$4,$C$51:$C$500,0)),"")</f>
        <v>2215593000000</v>
      </c>
      <c r="M4" s="2">
        <f>IFERROR(INDEX(M51:M500,MATCH($C$4,$C$51:$C$500,0)),"")</f>
        <v>894119000000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283786000000</v>
      </c>
      <c r="E5" s="2">
        <f>IFERROR(INDEX(E51:E500,MATCH($C$5,$C$51:$C$500,0)),"")</f>
        <v>305894000000</v>
      </c>
      <c r="H5" s="2">
        <f>IFERROR(SUM(D5:G5)*(4/MAX(1,COUNT(D5:G5))),"")</f>
        <v>1179360000000</v>
      </c>
      <c r="I5" s="2">
        <f>IFERROR(INDEX(I51:I500,MATCH($C$5,$C$51:$C$500,0)),"")</f>
        <v>1107923000000</v>
      </c>
      <c r="J5" s="2">
        <f>IFERROR(INDEX(J51:J500,MATCH($C$5,$C$51:$C$500,0)),"")</f>
        <v>1073814000000</v>
      </c>
      <c r="K5" s="2">
        <f>IFERROR(INDEX(K51:K500,MATCH($C$5,$C$51:$C$500,0)),"")</f>
        <v>320663000000</v>
      </c>
      <c r="L5" s="2">
        <f>IFERROR(INDEX(L51:L500,MATCH($C$5,$C$51:$C$500,0)),"")</f>
        <v>102289000000</v>
      </c>
      <c r="M5" s="2">
        <f>IFERROR(INDEX(M51:M500,MATCH($C$5,$C$51:$C$500,0)),"")</f>
        <v>-86694000000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4414984000000</v>
      </c>
      <c r="E6" s="2">
        <f>IFERROR(INDEX(E51:E500,MATCH($C$6,$C$51:$C$500,0)),"")</f>
        <v>4521671000000</v>
      </c>
      <c r="H6" s="2">
        <f>IFERROR(INDEX(D6:G6,COUNT(D6:G6)),"")</f>
        <v>4521671000000</v>
      </c>
      <c r="I6" s="2">
        <f>IFERROR(INDEX(I51:I500,MATCH($C$6,$C$51:$C$500,0)),"")</f>
        <v>4215214000000</v>
      </c>
      <c r="J6" s="2">
        <f>IFERROR(INDEX(J51:J500,MATCH($C$6,$C$51:$C$500,0)),"")</f>
        <v>3086700000000</v>
      </c>
      <c r="K6" s="2">
        <f>IFERROR(INDEX(K51:K500,MATCH($C$6,$C$51:$C$500,0)),"")</f>
        <v>860487000000</v>
      </c>
      <c r="L6" s="2">
        <f>IFERROR(INDEX(L51:L500,MATCH($C$6,$C$51:$C$500,0)),"")</f>
        <v>590419000000</v>
      </c>
      <c r="M6" s="2">
        <f>IFERROR(INDEX(M51:M500,MATCH($C$6,$C$51:$C$500,0)),"")</f>
        <v>462921000000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25.19</v>
      </c>
      <c r="E7" s="3">
        <f>IFERROR(INDEX(E51:E500,MATCH($C$7,$C$51:$C$500,0))/1000000000,"")</f>
        <v>25.19</v>
      </c>
      <c r="H7" s="3">
        <f>IFERROR(INDEX(D7:G7,COUNT(D7:G7)),"")</f>
        <v>25.19</v>
      </c>
      <c r="I7" s="3">
        <f>IFERROR(INDEX(I51:I500,MATCH($C$7,$C$51:$C$500,0))/1000000000,"")</f>
        <v>25.19</v>
      </c>
      <c r="J7" s="3">
        <f>IFERROR(INDEX(J51:J500,MATCH($C$7,$C$51:$C$500,0))/1000000000,"")</f>
        <v>25.19</v>
      </c>
      <c r="K7" s="3">
        <f>IFERROR(INDEX(K51:K500,MATCH($C$7,$C$51:$C$500,0))/1000000000,"")</f>
        <v>0.01</v>
      </c>
      <c r="L7" s="3">
        <f>IFERROR(INDEX(L51:L500,MATCH($C$7,$C$51:$C$500,0))/1000000000,"")</f>
        <v>0.01</v>
      </c>
      <c r="M7" s="3">
        <f>IFERROR(INDEX(M51:M500,MATCH($C$7,$C$51:$C$500,0))/1000000000,"")</f>
        <v>0.01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278000000000</v>
      </c>
      <c r="E8" s="2">
        <f>IFERROR(INDEX(E51:E500,MATCH("Free cash flow (Quarter)",$C$51:$C$500,0)),"")</f>
        <v>742000000000</v>
      </c>
      <c r="H8" s="2">
        <f>IFERROR(INDEX(D8:G8,COUNT(D8:G8)),"")</f>
        <v>742000000000</v>
      </c>
      <c r="I8" s="2">
        <f>IFERROR(INDEX(I51:I500,MATCH($C$8,$C$51:$C$500,0)),"")</f>
        <v>580000000000</v>
      </c>
      <c r="J8" s="2">
        <f>IFERROR(INDEX(J51:J500,MATCH($C$8,$C$51:$C$500,0)),"")</f>
        <v>61000000000</v>
      </c>
      <c r="K8" s="2">
        <f>IFERROR(INDEX(K51:K500,MATCH($C$8,$C$51:$C$500,0)),"")</f>
        <v>157000000000</v>
      </c>
      <c r="L8" s="2">
        <f>IFERROR(INDEX(L51:L500,MATCH($C$8,$C$51:$C$500,0)),"")</f>
        <v>36000000000</v>
      </c>
      <c r="M8" s="2">
        <f>IFERROR(INDEX(M51:M500,MATCH($C$8,$C$51:$C$500,0)),"")</f>
        <v>-237000000000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11.02</v>
      </c>
      <c r="E9" s="3">
        <f>IFERROR(INDEX(E51:E500,MATCH("Free cash flow per share (Quarter)",$C$51:$C$500,0)),"")</f>
        <v>29.45</v>
      </c>
      <c r="H9" s="3">
        <f>IFERROR(INDEX(D9:G9,COUNT(D9:G9)),"")</f>
        <v>29.45</v>
      </c>
      <c r="I9" s="3">
        <f>IFERROR(INDEX(I51:I500,MATCH($C$9,$C$51:$C$500,0)),"")</f>
        <v>23.01</v>
      </c>
      <c r="J9" s="3">
        <f>IFERROR(INDEX(J51:J500,MATCH($C$9,$C$51:$C$500,0)),"")</f>
        <v>2.4</v>
      </c>
      <c r="K9" s="3">
        <f>IFERROR(INDEX(K51:K500,MATCH($C$9,$C$51:$C$500,0)),"")</f>
        <v>25315</v>
      </c>
      <c r="L9" s="3">
        <f>IFERROR(INDEX(L51:L500,MATCH($C$9,$C$51:$C$500,0)),"")</f>
        <v>5804.54</v>
      </c>
      <c r="M9" s="3">
        <f>IFERROR(INDEX(M51:M500,MATCH($C$9,$C$51:$C$500,0)),"")</f>
        <v>-38396.589999999997</v>
      </c>
    </row>
    <row r="10" spans="1:13" ht="15.5" x14ac:dyDescent="0.35">
      <c r="C10" t="s">
        <v>18</v>
      </c>
      <c r="D10" s="3">
        <f ca="1">IFERROR(IF(D9=0,"",D2/D9),"")</f>
        <v>82.123411978221412</v>
      </c>
      <c r="E10" s="3">
        <f ca="1">IFERROR(IF(E9=0,"",E2/E9),"")</f>
        <v>30.560271646859086</v>
      </c>
      <c r="I10" s="3">
        <f ca="1">IFERROR(IF(I9=0,"",I2/I9),"")</f>
        <v>43.242068665797476</v>
      </c>
      <c r="J10" s="3">
        <f ca="1">IFERROR(IF(J9=0,"",J2/J9),"")</f>
        <v>741.66666666666674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911480000000</v>
      </c>
      <c r="E11" s="2">
        <f>IFERROR(INDEX(E51:E500,MATCH($C$11,$C$51:$C$500,0)),"")</f>
        <v>883898000000</v>
      </c>
      <c r="H11" s="2">
        <f>IFERROR(INDEX(D11:G11,COUNT(D11:G11)),"")</f>
        <v>883898000000</v>
      </c>
      <c r="I11" s="2">
        <f>IFERROR(INDEX(I51:I500,MATCH($C$11,$C$51:$C$500,0)),"")</f>
        <v>613886000000</v>
      </c>
      <c r="J11" s="2">
        <f>IFERROR(INDEX(J51:J500,MATCH($C$11,$C$51:$C$500,0)),"")</f>
        <v>672747000000</v>
      </c>
      <c r="K11" s="2">
        <f>IFERROR(INDEX(K51:K500,MATCH($C$11,$C$51:$C$500,0)),"")</f>
        <v>291408000000</v>
      </c>
      <c r="L11" s="2">
        <f>IFERROR(INDEX(L51:L500,MATCH($C$11,$C$51:$C$500,0)),"")</f>
        <v>131550000000</v>
      </c>
      <c r="M11" s="2">
        <f>IFERROR(INDEX(M51:M500,MATCH($C$11,$C$51:$C$500,0)),"")</f>
        <v>88390000000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843000000000</v>
      </c>
      <c r="E12" s="2">
        <f>IFERROR(INDEX(E51:E500,MATCH("Net Debt (Quarter)",$C$51:$C$500,0)),"")</f>
        <v>716000000000</v>
      </c>
      <c r="H12" s="2">
        <f>IFERROR(INDEX(D12:G12,COUNT(D12:G12)),"")</f>
        <v>716000000000</v>
      </c>
      <c r="I12" s="2">
        <f>IFERROR(INDEX(I51:I500,MATCH($C$12,$C$51:$C$500,0)),"")</f>
        <v>1140000000000</v>
      </c>
      <c r="J12" s="2">
        <f>IFERROR(INDEX(J51:J500,MATCH($C$12,$C$51:$C$500,0)),"")</f>
        <v>751000000000</v>
      </c>
      <c r="K12" s="2">
        <f>IFERROR(INDEX(K51:K500,MATCH($C$12,$C$51:$C$500,0)),"")</f>
        <v>233000000000</v>
      </c>
      <c r="L12" s="2">
        <f>IFERROR(INDEX(L51:L500,MATCH($C$12,$C$51:$C$500,0)),"")</f>
        <v>35000000000</v>
      </c>
      <c r="M12" s="2">
        <f>IFERROR(INDEX(M51:M500,MATCH($C$12,$C$51:$C$500,0)),"")</f>
        <v>29000000000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1754000000000</v>
      </c>
      <c r="E13" s="2">
        <f>IFERROR(INDEX(E51:E500,MATCH("Total Debt (Quarter)",$C$51:$C$500,0)),"")</f>
        <v>1600000000000</v>
      </c>
      <c r="H13" s="2">
        <f>IFERROR(INDEX(D13:G13,COUNT(D13:G13)),"")</f>
        <v>1600000000000</v>
      </c>
      <c r="I13" s="2">
        <f>IFERROR(INDEX(I51:I500,MATCH($C$13,$C$51:$C$500,0)),"")</f>
        <v>1754000000000</v>
      </c>
      <c r="J13" s="2">
        <f>IFERROR(INDEX(J51:J500,MATCH($C$13,$C$51:$C$500,0)),"")</f>
        <v>1424000000000</v>
      </c>
      <c r="K13" s="2">
        <f>IFERROR(INDEX(K51:K500,MATCH($C$13,$C$51:$C$500,0)),"")</f>
        <v>524000000000</v>
      </c>
      <c r="L13" s="2">
        <f>IFERROR(INDEX(L51:L500,MATCH($C$13,$C$51:$C$500,0)),"")</f>
        <v>167000000000</v>
      </c>
      <c r="M13" s="2">
        <f>IFERROR(INDEX(M51:M500,MATCH($C$13,$C$51:$C$500,0)),"")</f>
        <v>117000000000</v>
      </c>
    </row>
    <row r="14" spans="1:13" ht="15.5" x14ac:dyDescent="0.35">
      <c r="C14" t="s">
        <v>27</v>
      </c>
      <c r="D14" s="2">
        <f>IFERROR(INDEX(D51:D500,MATCH($C$14,$C$51:$C$500,0)),"")</f>
        <v>-41844000000</v>
      </c>
      <c r="E14" s="2">
        <f>IFERROR(INDEX(E51:E500,MATCH($C$14,$C$51:$C$500,0)),"")</f>
        <v>-45187000000</v>
      </c>
      <c r="H14" s="2">
        <f>IFERROR(SUM(D14:G14)*(4/MAX(1,COUNT(D14:G14))),"")</f>
        <v>-174062000000</v>
      </c>
      <c r="I14" s="2">
        <f>IFERROR(INDEX(I51:I500,MATCH($C$14,$C$51:$C$500,0)),"")</f>
        <v>-192206000000</v>
      </c>
      <c r="J14" s="2">
        <f>IFERROR(INDEX(J51:J500,MATCH($C$14,$C$51:$C$500,0)),"")</f>
        <v>-181582000000</v>
      </c>
      <c r="K14" s="2">
        <f>IFERROR(INDEX(K51:K500,MATCH($C$14,$C$51:$C$500,0)),"")</f>
        <v>-122147000000</v>
      </c>
      <c r="L14" s="2">
        <f>IFERROR(INDEX(L51:L500,MATCH($C$14,$C$51:$C$500,0)),"")</f>
        <v>-106151000000</v>
      </c>
      <c r="M14" s="2">
        <f>IFERROR(INDEX(M51:M500,MATCH($C$14,$C$51:$C$500,0)),"")</f>
        <v>-93871000000</v>
      </c>
    </row>
    <row r="15" spans="1:13" ht="15.5" x14ac:dyDescent="0.35">
      <c r="C15" t="s">
        <v>28</v>
      </c>
      <c r="D15" s="2">
        <f>IFERROR(INDEX(D51:D500,MATCH($C$15,$C$51:$C$500,0)),"")</f>
        <v>-64306000000</v>
      </c>
      <c r="E15" s="2">
        <f>IFERROR(INDEX(E51:E500,MATCH($C$15,$C$51:$C$500,0)),"")</f>
        <v>-106958000000</v>
      </c>
      <c r="H15" s="2">
        <f>IFERROR(SUM(D15:G15)*(4/MAX(1,COUNT(D15:G15))),"")</f>
        <v>-342528000000</v>
      </c>
      <c r="I15" s="2">
        <f>IFERROR(INDEX(I51:I500,MATCH($C$15,$C$51:$C$500,0)),"")</f>
        <v>-346103000000</v>
      </c>
      <c r="J15" s="2">
        <f>IFERROR(INDEX(J51:J500,MATCH($C$15,$C$51:$C$500,0)),"")</f>
        <v>-358724000000</v>
      </c>
      <c r="K15" s="2">
        <f>IFERROR(INDEX(K51:K500,MATCH($C$15,$C$51:$C$500,0)),"")</f>
        <v>-133498000000</v>
      </c>
      <c r="L15" s="2">
        <f>IFERROR(INDEX(L51:L500,MATCH($C$15,$C$51:$C$500,0)),"")</f>
        <v>-63158000000</v>
      </c>
      <c r="M15" s="2">
        <f>IFERROR(INDEX(M51:M500,MATCH($C$15,$C$51:$C$500,0)),"")</f>
        <v>-9605000000</v>
      </c>
    </row>
    <row r="16" spans="1:13" ht="15.5" x14ac:dyDescent="0.35">
      <c r="C16" t="s">
        <v>29</v>
      </c>
      <c r="D16" s="2">
        <f>IFERROR(INDEX(D51:D500,MATCH($C$16,$C$51:$C$500,0)),"")</f>
        <v>348554000000</v>
      </c>
      <c r="E16" s="2">
        <f>IFERROR(INDEX(E51:E500,MATCH($C$16,$C$51:$C$500,0)),"")</f>
        <v>413415000000</v>
      </c>
      <c r="H16" s="2">
        <f>IFERROR(SUM(D16:G16)*(4/MAX(1,COUNT(D16:G16))),"")</f>
        <v>1523938000000</v>
      </c>
      <c r="I16" s="2">
        <f>IFERROR(INDEX(I51:I500,MATCH($C$16,$C$51:$C$500,0)),"")</f>
        <v>1477093000000</v>
      </c>
      <c r="J16" s="2">
        <f>IFERROR(INDEX(J51:J500,MATCH($C$16,$C$51:$C$500,0)),"")</f>
        <v>1436998000000</v>
      </c>
      <c r="K16" s="2">
        <f>IFERROR(INDEX(K51:K500,MATCH($C$16,$C$51:$C$500,0)),"")</f>
        <v>486323000000</v>
      </c>
      <c r="L16" s="2">
        <f>IFERROR(INDEX(L51:L500,MATCH($C$16,$C$51:$C$500,0)),"")</f>
        <v>190708000000</v>
      </c>
      <c r="M16" s="2">
        <f>IFERROR(INDEX(M51:M500,MATCH($C$16,$C$51:$C$500,0)),"")</f>
        <v>-70641000000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22796950000000</v>
      </c>
      <c r="E20" s="2">
        <f ca="1">IFERROR(E21*E2,"")</f>
        <v>22671000000000</v>
      </c>
      <c r="H20" s="2">
        <f t="shared" ref="H20:M20" ca="1" si="0">IFERROR(H21*H2,"")</f>
        <v>22671000000000</v>
      </c>
      <c r="I20" s="2">
        <f t="shared" ca="1" si="0"/>
        <v>25064050000000</v>
      </c>
      <c r="J20" s="2">
        <f t="shared" ca="1" si="0"/>
        <v>44838200000000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25190000000</v>
      </c>
      <c r="E21" s="2">
        <f>IFERROR(INDEX(E51:E500,MATCH($C$7,$C$51:$C$500,0)),"")</f>
        <v>25190000000</v>
      </c>
      <c r="H21" s="2">
        <f>IFERROR(INDEX(D21:G21,COUNT(D21:G21)),"")</f>
        <v>25190000000</v>
      </c>
      <c r="I21" s="2">
        <f>IFERROR(INDEX(I51:I500,MATCH($C$7,$C$51:$C$500,0)),"")</f>
        <v>25190000000</v>
      </c>
      <c r="J21" s="2">
        <f>IFERROR(INDEX(J51:J500,MATCH($C$7,$C$51:$C$500,0)),"")</f>
        <v>25190000000</v>
      </c>
      <c r="K21" s="2">
        <f>IFERROR(INDEX(K51:K500,MATCH($C$7,$C$51:$C$500,0)),"")</f>
        <v>10000000</v>
      </c>
      <c r="L21" s="2">
        <f>IFERROR(INDEX(L51:L500,MATCH($C$7,$C$51:$C$500,0)),"")</f>
        <v>10000000</v>
      </c>
      <c r="M21" s="2">
        <f>IFERROR(INDEX(M51:M500,MATCH($C$7,$C$51:$C$500,0)),"")</f>
        <v>10000000</v>
      </c>
    </row>
    <row r="23" spans="1:13" ht="15.5" x14ac:dyDescent="0.35">
      <c r="B23" t="s">
        <v>41</v>
      </c>
      <c r="C23" t="s">
        <v>42</v>
      </c>
      <c r="D23" s="3">
        <f>IFERROR(D5/D6*100,"")</f>
        <v>6.4277922637998239</v>
      </c>
      <c r="E23" s="3">
        <f>IFERROR(E5/E6*100,"")</f>
        <v>6.7650653928602953</v>
      </c>
      <c r="H23" s="3">
        <f t="shared" ref="H23:M23" si="1">IFERROR(H5/H6*100,"")</f>
        <v>26.082392991440557</v>
      </c>
      <c r="I23" s="3">
        <f t="shared" si="1"/>
        <v>26.283908717327282</v>
      </c>
      <c r="J23" s="3">
        <f t="shared" si="1"/>
        <v>34.788414811935077</v>
      </c>
      <c r="K23" s="3">
        <f t="shared" si="1"/>
        <v>37.265292793499491</v>
      </c>
      <c r="L23" s="3">
        <f t="shared" si="1"/>
        <v>17.324815088945307</v>
      </c>
      <c r="M23" s="3">
        <f t="shared" si="1"/>
        <v>-18.727601469797222</v>
      </c>
    </row>
    <row r="24" spans="1:13" ht="15.5" x14ac:dyDescent="0.35">
      <c r="C24" t="s">
        <v>43</v>
      </c>
      <c r="D24" s="4">
        <f>IFERROR(_xlfn.RRI(5,I23,D23),"")</f>
        <v>-0.24547371008519914</v>
      </c>
      <c r="E24" s="4">
        <f>IFERROR(_xlfn.RRI(5,J23,E23),"")</f>
        <v>-0.27927850991420866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44.03</v>
      </c>
      <c r="J25" s="3">
        <f>IFERROR(INDEX(J51:J500,MATCH($C$25,$C$51:$C$500,0)),"")</f>
        <v>42.63</v>
      </c>
      <c r="K25" s="3">
        <f>IFERROR(INDEX(K51:K500,MATCH($C$25,$C$51:$C$500,0)),"")</f>
        <v>52004.82</v>
      </c>
      <c r="L25" s="3">
        <f>IFERROR(INDEX(L51:L500,MATCH($C$25,$C$51:$C$500,0)),"")</f>
        <v>16600.32</v>
      </c>
      <c r="M25" s="3">
        <f>IFERROR(INDEX(M51:M500,MATCH($C$25,$C$51:$C$500,0)),"")</f>
        <v>-14086.29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90.61127431520444</v>
      </c>
      <c r="E27" s="3">
        <f>IFERROR(E4/E21,"")</f>
        <v>93.903334656609772</v>
      </c>
      <c r="H27" s="3">
        <f t="shared" ref="H27:M27" si="4">IFERROR(H4/H21,"")</f>
        <v>369.0292179436284</v>
      </c>
      <c r="I27" s="3">
        <f t="shared" si="4"/>
        <v>314.49964271536322</v>
      </c>
      <c r="J27" s="3">
        <f t="shared" si="4"/>
        <v>269.53414053195712</v>
      </c>
      <c r="K27" s="3">
        <f t="shared" si="4"/>
        <v>390460.9</v>
      </c>
      <c r="L27" s="3">
        <f t="shared" si="4"/>
        <v>221559.3</v>
      </c>
      <c r="M27" s="3">
        <f t="shared" si="4"/>
        <v>89411.9</v>
      </c>
    </row>
    <row r="28" spans="1:13" ht="15.5" x14ac:dyDescent="0.35">
      <c r="C28" t="s">
        <v>48</v>
      </c>
      <c r="D28" s="4">
        <f>IFERROR(_xlfn.RRI(5,I27,D27),"")</f>
        <v>-0.22032714102413054</v>
      </c>
      <c r="E28" s="4">
        <f>IFERROR(_xlfn.RRI(5,J27,E27),"")</f>
        <v>-0.19013347834928862</v>
      </c>
      <c r="H28" s="4">
        <f t="shared" ref="H28:M28" si="5">IFERROR(_xlfn.RRI(5,M27,H27),"")</f>
        <v>-0.66647139591016202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3.2840722495894877E-2</v>
      </c>
      <c r="J29" s="4">
        <f t="shared" si="6"/>
        <v>-0.9991802682905162</v>
      </c>
      <c r="K29" s="4">
        <f t="shared" si="6"/>
        <v>2.1327600913717326</v>
      </c>
      <c r="L29" s="4">
        <f t="shared" si="6"/>
        <v>-2.1784735370349466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0.17338517385095084</v>
      </c>
      <c r="I30" s="4">
        <f t="shared" si="7"/>
        <v>0.16682674074112255</v>
      </c>
      <c r="J30" s="4">
        <f t="shared" si="7"/>
        <v>-0.99930970260906549</v>
      </c>
      <c r="K30" s="4">
        <f t="shared" si="7"/>
        <v>0.76233134876306274</v>
      </c>
      <c r="L30" s="4">
        <f t="shared" si="7"/>
        <v>1.4779621057152348</v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171.24</v>
      </c>
      <c r="E32" s="3">
        <f>IFERROR(INDEX(E51:E500,MATCH($A$32,$C$51:$C$500,0)),"")</f>
        <v>177.6</v>
      </c>
      <c r="H32" s="3">
        <f>IFERROR(INDEX(D32:G32,COUNT(D32:G32)),"")</f>
        <v>177.6</v>
      </c>
      <c r="I32" s="3">
        <f>IFERROR(INDEX(I51:I500,MATCH($C$32,$C$51:$C$500,0)),"")</f>
        <v>165.45</v>
      </c>
      <c r="J32" s="3">
        <f>IFERROR(INDEX(J51:J500,MATCH($C$32,$C$51:$C$500,0)),"")</f>
        <v>121.52</v>
      </c>
      <c r="K32" s="3">
        <f>IFERROR(INDEX(K51:K500,MATCH($C$32,$C$51:$C$500,0)),"")</f>
        <v>120749.9</v>
      </c>
      <c r="L32" s="3">
        <f>IFERROR(INDEX(L51:L500,MATCH($C$32,$C$51:$C$500,0)),"")</f>
        <v>82411.520000000004</v>
      </c>
      <c r="M32" s="3">
        <f>IFERROR(INDEX(M51:M500,MATCH($C$32,$C$51:$C$500,0)),"")</f>
        <v>65819.63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5.26</v>
      </c>
      <c r="E33" s="3">
        <f>IFERROR(INDEX(E51:E500,MATCH($A$33,$C$51:$C$500,0)),"")</f>
        <v>4.34</v>
      </c>
      <c r="H33" s="3">
        <f>IFERROR(INDEX(D33:G33,COUNT(D33:G33)),"")</f>
        <v>4.34</v>
      </c>
      <c r="I33" s="3">
        <f>IFERROR(INDEX(I51:I500,MATCH($C$33,$C$51:$C$500,0)),"")</f>
        <v>6.01</v>
      </c>
      <c r="J33" s="3">
        <f>IFERROR(INDEX(J51:J500,MATCH($C$33,$C$51:$C$500,0)),"")</f>
        <v>14.65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79.86</v>
      </c>
      <c r="E34" s="3">
        <f>IFERROR(INDEX(E51:E500,MATCH($A$34,$C$51:$C$500,0)),"")</f>
        <v>63.43</v>
      </c>
      <c r="H34" s="3">
        <f>IFERROR(INDEX(D34:G34,COUNT(D34:G34)),"")</f>
        <v>63.43</v>
      </c>
      <c r="I34" s="3">
        <f>IFERROR(INDEX(I51:I500,MATCH($C$34,$C$51:$C$500,0)),"")</f>
        <v>22.6</v>
      </c>
      <c r="J34" s="3">
        <f>IFERROR(INDEX(J51:J500,MATCH($C$34,$C$51:$C$500,0)),"")</f>
        <v>41.75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9.93</v>
      </c>
      <c r="E35" s="3">
        <f>IFERROR(INDEX(E51:E500,MATCH($A$35,$C$51:$C$500,0)),"")</f>
        <v>8.1999999999999993</v>
      </c>
      <c r="H35" s="3">
        <f>IFERROR(INDEX(D35:G35,COUNT(D35:G35)),"")</f>
        <v>8.1999999999999993</v>
      </c>
      <c r="I35" s="3">
        <f>IFERROR(INDEX(I51:I500,MATCH($C$35,$C$51:$C$500,0)),"")</f>
        <v>3.16</v>
      </c>
      <c r="J35" s="3">
        <f>IFERROR(INDEX(J51:J500,MATCH($C$35,$C$51:$C$500,0)),"")</f>
        <v>6.6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2282498000000</v>
      </c>
      <c r="E51" s="5">
        <v>2365425000000</v>
      </c>
      <c r="F51" s="5">
        <v>2150123000000</v>
      </c>
      <c r="G51" s="5">
        <v>2037534000000</v>
      </c>
      <c r="I51" s="5">
        <v>7922246000000</v>
      </c>
      <c r="J51" s="5">
        <v>6789565000000</v>
      </c>
      <c r="K51" s="5">
        <v>3904609000000</v>
      </c>
      <c r="L51" s="5">
        <v>2215593000000</v>
      </c>
      <c r="M51" s="5">
        <v>894119000000</v>
      </c>
    </row>
    <row r="52" spans="2:13" ht="15.5" x14ac:dyDescent="0.35">
      <c r="C52" t="s">
        <v>72</v>
      </c>
      <c r="D52" s="5">
        <v>-1083898000000</v>
      </c>
      <c r="E52" s="5">
        <v>-1147240000000</v>
      </c>
      <c r="F52" s="5">
        <v>-987819000000</v>
      </c>
      <c r="G52" s="5">
        <v>-923855000000</v>
      </c>
      <c r="I52" s="5">
        <v>-3557222000000</v>
      </c>
      <c r="J52" s="5">
        <v>-3052027000000</v>
      </c>
      <c r="K52" s="5">
        <v>-2263614000000</v>
      </c>
      <c r="L52" s="5">
        <v>-1423644000000</v>
      </c>
      <c r="M52" s="5">
        <v>-623250000000</v>
      </c>
    </row>
    <row r="53" spans="2:13" ht="15.5" x14ac:dyDescent="0.35">
      <c r="C53" t="s">
        <v>73</v>
      </c>
      <c r="D53" s="5">
        <v>1198600000000</v>
      </c>
      <c r="E53" s="5">
        <v>1218185000000</v>
      </c>
      <c r="F53" s="5">
        <v>1162304000000</v>
      </c>
      <c r="G53" s="5">
        <v>1113679000000</v>
      </c>
      <c r="I53" s="5">
        <v>4365024000000</v>
      </c>
      <c r="J53" s="5">
        <v>3737538000000</v>
      </c>
      <c r="K53" s="5">
        <v>1640995000000</v>
      </c>
      <c r="L53" s="5">
        <v>791949000000</v>
      </c>
      <c r="M53" s="5">
        <v>270869000000</v>
      </c>
    </row>
    <row r="54" spans="2:13" ht="15.5" x14ac:dyDescent="0.35">
      <c r="C54" t="s">
        <v>74</v>
      </c>
      <c r="D54" s="5">
        <v>-811252000000</v>
      </c>
      <c r="E54" s="5">
        <v>-761188000000</v>
      </c>
      <c r="F54" s="5">
        <v>-700641000000</v>
      </c>
      <c r="G54" s="5">
        <v>-692192000000</v>
      </c>
      <c r="I54" s="5">
        <v>-2712364000000</v>
      </c>
      <c r="J54" s="5">
        <v>-2154652000000</v>
      </c>
      <c r="K54" s="5">
        <v>-1071742000000</v>
      </c>
      <c r="L54" s="5">
        <v>-550515000000</v>
      </c>
      <c r="M54" s="5">
        <v>-248851000000</v>
      </c>
    </row>
    <row r="55" spans="2:13" ht="15.5" x14ac:dyDescent="0.35">
      <c r="C55" t="s">
        <v>76</v>
      </c>
      <c r="D55" s="5">
        <v>-811252000000</v>
      </c>
      <c r="E55" s="5">
        <v>-761188000000</v>
      </c>
      <c r="F55" s="5">
        <v>-700641000000</v>
      </c>
      <c r="G55" s="5">
        <v>-692192000000</v>
      </c>
      <c r="I55" s="5">
        <v>-2712364000000</v>
      </c>
      <c r="J55" s="5">
        <v>-2154652000000</v>
      </c>
      <c r="K55" s="5">
        <v>-1071742000000</v>
      </c>
      <c r="L55" s="5">
        <v>-550515000000</v>
      </c>
      <c r="M55" s="5">
        <v>-248851000000</v>
      </c>
    </row>
    <row r="56" spans="2:13" ht="15.5" x14ac:dyDescent="0.35">
      <c r="C56" t="s">
        <v>77</v>
      </c>
      <c r="D56" s="5">
        <v>387348000000</v>
      </c>
      <c r="E56" s="5">
        <v>456997000000</v>
      </c>
      <c r="F56" s="5">
        <v>461663000000</v>
      </c>
      <c r="G56" s="5">
        <v>421487000000</v>
      </c>
      <c r="I56" s="5">
        <v>1652660000000</v>
      </c>
      <c r="J56" s="5">
        <v>1582886000000</v>
      </c>
      <c r="K56" s="5">
        <v>569253000000</v>
      </c>
      <c r="L56" s="5">
        <v>241434000000</v>
      </c>
      <c r="M56" s="5">
        <v>22018000000</v>
      </c>
    </row>
    <row r="57" spans="2:13" ht="15.5" x14ac:dyDescent="0.35">
      <c r="C57" t="s">
        <v>78</v>
      </c>
      <c r="D57" s="5">
        <v>-38794000000</v>
      </c>
      <c r="E57" s="5">
        <v>-43582000000</v>
      </c>
      <c r="F57" s="5">
        <v>-33461000000</v>
      </c>
      <c r="G57" s="5">
        <v>-45678000000</v>
      </c>
      <c r="I57" s="5">
        <v>-175567000000</v>
      </c>
      <c r="J57" s="5">
        <v>-145888000000</v>
      </c>
      <c r="K57" s="5">
        <v>-82930000000</v>
      </c>
      <c r="L57" s="5">
        <v>-50726000000</v>
      </c>
      <c r="M57" s="5">
        <v>-92659000000</v>
      </c>
    </row>
    <row r="58" spans="2:13" ht="15.5" x14ac:dyDescent="0.35">
      <c r="C58" t="s">
        <v>247</v>
      </c>
      <c r="D58" s="5">
        <v>3406000000</v>
      </c>
      <c r="E58" s="5">
        <v>2073000000</v>
      </c>
      <c r="F58" s="5">
        <v>1641000000</v>
      </c>
      <c r="G58" s="5">
        <v>1290000000</v>
      </c>
      <c r="I58" s="5">
        <v>6401000000</v>
      </c>
      <c r="J58" s="5">
        <v>5526000000</v>
      </c>
      <c r="K58" s="5">
        <v>71318000000</v>
      </c>
      <c r="L58" s="5">
        <v>54025000000</v>
      </c>
      <c r="M58" s="5">
        <v>4917000000</v>
      </c>
    </row>
    <row r="59" spans="2:13" ht="15.5" x14ac:dyDescent="0.35">
      <c r="C59" t="s">
        <v>27</v>
      </c>
      <c r="D59" s="5">
        <v>-41844000000</v>
      </c>
      <c r="E59" s="5">
        <v>-45187000000</v>
      </c>
      <c r="F59" s="5">
        <v>-48611000000</v>
      </c>
      <c r="G59" s="5">
        <v>-46498000000</v>
      </c>
      <c r="I59" s="5">
        <v>-192206000000</v>
      </c>
      <c r="J59" s="5">
        <v>-181582000000</v>
      </c>
      <c r="K59" s="5">
        <v>-122147000000</v>
      </c>
      <c r="L59" s="5">
        <v>-106151000000</v>
      </c>
      <c r="M59" s="5">
        <v>-93871000000</v>
      </c>
    </row>
    <row r="60" spans="2:13" ht="15.5" x14ac:dyDescent="0.35">
      <c r="C60" t="s">
        <v>79</v>
      </c>
      <c r="D60" s="5">
        <v>462000000</v>
      </c>
      <c r="E60" s="5">
        <v>563000000</v>
      </c>
      <c r="F60" s="5">
        <v>19634000000</v>
      </c>
      <c r="G60" s="5">
        <v>406000000</v>
      </c>
      <c r="I60" s="5">
        <v>21739000000</v>
      </c>
      <c r="J60" s="5">
        <v>4490000000</v>
      </c>
      <c r="K60" s="5">
        <v>31087000000</v>
      </c>
      <c r="L60" s="5">
        <v>25209000000</v>
      </c>
      <c r="M60" s="5">
        <v>6604000000</v>
      </c>
    </row>
    <row r="61" spans="2:13" ht="15.5" x14ac:dyDescent="0.35">
      <c r="C61" t="s">
        <v>80</v>
      </c>
      <c r="D61" s="5">
        <v>-38794000000</v>
      </c>
      <c r="E61" s="5">
        <v>-43582000000</v>
      </c>
      <c r="F61" s="5">
        <v>-33461000000</v>
      </c>
      <c r="G61" s="5">
        <v>-45678000000</v>
      </c>
      <c r="I61" s="5">
        <v>-175567000000</v>
      </c>
      <c r="J61" s="5">
        <v>-145888000000</v>
      </c>
      <c r="K61" s="5">
        <v>-82930000000</v>
      </c>
      <c r="L61" s="5">
        <v>-50726000000</v>
      </c>
      <c r="M61" s="5">
        <v>-92659000000</v>
      </c>
    </row>
    <row r="62" spans="2:13" ht="15.5" x14ac:dyDescent="0.35">
      <c r="C62" t="s">
        <v>29</v>
      </c>
      <c r="D62" s="5">
        <v>348554000000</v>
      </c>
      <c r="E62" s="5">
        <v>413415000000</v>
      </c>
      <c r="F62" s="5">
        <v>428202000000</v>
      </c>
      <c r="G62" s="5">
        <v>375809000000</v>
      </c>
      <c r="I62" s="5">
        <v>1477093000000</v>
      </c>
      <c r="J62" s="5">
        <v>1436998000000</v>
      </c>
      <c r="K62" s="5">
        <v>486323000000</v>
      </c>
      <c r="L62" s="5">
        <v>190708000000</v>
      </c>
      <c r="M62" s="5">
        <v>-70641000000</v>
      </c>
    </row>
    <row r="63" spans="2:13" ht="15.5" x14ac:dyDescent="0.35">
      <c r="C63" t="s">
        <v>28</v>
      </c>
      <c r="D63" s="5">
        <v>-64306000000</v>
      </c>
      <c r="E63" s="5">
        <v>-106958000000</v>
      </c>
      <c r="F63" s="5">
        <v>-89596000000</v>
      </c>
      <c r="G63" s="5">
        <v>-90810000000</v>
      </c>
      <c r="I63" s="5">
        <v>-346103000000</v>
      </c>
      <c r="J63" s="5">
        <v>-358724000000</v>
      </c>
      <c r="K63" s="5">
        <v>-133498000000</v>
      </c>
      <c r="L63" s="5">
        <v>-63158000000</v>
      </c>
      <c r="M63" s="5">
        <v>-9605000000</v>
      </c>
    </row>
    <row r="64" spans="2:13" ht="15.5" x14ac:dyDescent="0.35">
      <c r="C64" t="s">
        <v>81</v>
      </c>
      <c r="D64" s="5">
        <v>-77868000000</v>
      </c>
      <c r="E64" s="5">
        <v>-117771000000</v>
      </c>
      <c r="F64" s="5">
        <v>-103762000000</v>
      </c>
      <c r="G64" s="5">
        <v>-101366000000</v>
      </c>
      <c r="I64" s="5">
        <v>-392542000000</v>
      </c>
      <c r="J64" s="5">
        <v>-374655000000</v>
      </c>
      <c r="K64" s="5">
        <v>-162917000000</v>
      </c>
      <c r="L64" s="5">
        <v>-60199000000</v>
      </c>
      <c r="M64" s="5">
        <v>-11170000000</v>
      </c>
    </row>
    <row r="65" spans="2:13" ht="15.5" x14ac:dyDescent="0.35">
      <c r="C65" t="s">
        <v>82</v>
      </c>
      <c r="D65" s="5">
        <v>13562000000</v>
      </c>
      <c r="E65" s="5">
        <v>10813000000</v>
      </c>
      <c r="F65" s="5">
        <v>14166000000</v>
      </c>
      <c r="G65" s="5">
        <v>10556000000</v>
      </c>
      <c r="I65" s="5">
        <v>46439000000</v>
      </c>
      <c r="J65" s="5">
        <v>15931000000</v>
      </c>
      <c r="K65" s="5">
        <v>29419000000</v>
      </c>
      <c r="L65" s="5">
        <v>-2959000000</v>
      </c>
      <c r="M65" s="5">
        <v>1565000000</v>
      </c>
    </row>
    <row r="66" spans="2:13" ht="15.5" x14ac:dyDescent="0.35">
      <c r="C66" t="s">
        <v>84</v>
      </c>
      <c r="D66" s="5">
        <v>-64306000000</v>
      </c>
      <c r="E66" s="5">
        <v>-106958000000</v>
      </c>
      <c r="F66" s="5">
        <v>-89596000000</v>
      </c>
      <c r="G66" s="5">
        <v>-90810000000</v>
      </c>
      <c r="I66" s="5">
        <v>-346103000000</v>
      </c>
      <c r="J66" s="5">
        <v>-358724000000</v>
      </c>
      <c r="K66" s="5">
        <v>-133498000000</v>
      </c>
      <c r="L66" s="5">
        <v>-63158000000</v>
      </c>
      <c r="M66" s="5">
        <v>-9605000000</v>
      </c>
    </row>
    <row r="67" spans="2:13" ht="15.5" x14ac:dyDescent="0.35">
      <c r="C67" t="s">
        <v>86</v>
      </c>
      <c r="D67" s="5">
        <v>284248000000</v>
      </c>
      <c r="E67" s="5">
        <v>306457000000</v>
      </c>
      <c r="F67" s="5">
        <v>338606000000</v>
      </c>
      <c r="G67" s="5">
        <v>284999000000</v>
      </c>
      <c r="I67" s="5">
        <v>1130990000000</v>
      </c>
      <c r="J67" s="5">
        <v>1078274000000</v>
      </c>
      <c r="K67" s="5">
        <v>352825000000</v>
      </c>
      <c r="L67" s="5">
        <v>127550000000</v>
      </c>
      <c r="M67" s="5">
        <v>-80246000000</v>
      </c>
    </row>
    <row r="68" spans="2:13" ht="15.5" x14ac:dyDescent="0.35">
      <c r="C68" t="s">
        <v>87</v>
      </c>
      <c r="F68" s="5">
        <v>-1328000000</v>
      </c>
      <c r="I68" s="5">
        <v>-1328000000</v>
      </c>
      <c r="J68" s="5">
        <v>30000000</v>
      </c>
      <c r="K68" s="5">
        <v>-1075000000</v>
      </c>
      <c r="L68" s="5">
        <v>-52000000</v>
      </c>
      <c r="M68" s="5">
        <v>156000000</v>
      </c>
    </row>
    <row r="69" spans="2:13" ht="15.5" x14ac:dyDescent="0.35">
      <c r="C69" t="s">
        <v>88</v>
      </c>
      <c r="F69" s="5">
        <v>-1328000000</v>
      </c>
      <c r="I69" s="5">
        <v>-1328000000</v>
      </c>
      <c r="J69" s="5">
        <v>30000000</v>
      </c>
      <c r="K69" s="5">
        <v>-1075000000</v>
      </c>
      <c r="L69" s="5">
        <v>-52000000</v>
      </c>
      <c r="M69" s="5">
        <v>156000000</v>
      </c>
    </row>
    <row r="70" spans="2:13" ht="15.5" x14ac:dyDescent="0.35">
      <c r="C70" t="s">
        <v>89</v>
      </c>
      <c r="D70" s="5">
        <v>284248000000</v>
      </c>
      <c r="E70" s="5">
        <v>306457000000</v>
      </c>
      <c r="F70" s="5">
        <v>337278000000</v>
      </c>
      <c r="G70" s="5">
        <v>284999000000</v>
      </c>
      <c r="I70" s="5">
        <v>1129662000000</v>
      </c>
      <c r="J70" s="5">
        <v>1078304000000</v>
      </c>
      <c r="K70" s="5">
        <v>351750000000</v>
      </c>
      <c r="L70" s="5">
        <v>127498000000</v>
      </c>
      <c r="M70" s="5">
        <v>-80090000000</v>
      </c>
    </row>
    <row r="71" spans="2:13" ht="15.5" x14ac:dyDescent="0.35">
      <c r="C71" t="s">
        <v>90</v>
      </c>
      <c r="D71" s="5">
        <v>284248000000</v>
      </c>
      <c r="E71" s="5">
        <v>306457000000</v>
      </c>
      <c r="F71" s="5">
        <v>338606000000</v>
      </c>
      <c r="G71" s="5">
        <v>284999000000</v>
      </c>
      <c r="I71" s="5">
        <v>1130990000000</v>
      </c>
      <c r="J71" s="5">
        <v>1078274000000</v>
      </c>
      <c r="K71" s="5">
        <v>352825000000</v>
      </c>
      <c r="L71" s="5">
        <v>127550000000</v>
      </c>
      <c r="M71" s="5">
        <v>-80246000000</v>
      </c>
    </row>
    <row r="72" spans="2:13" ht="15.5" x14ac:dyDescent="0.35">
      <c r="C72" t="s">
        <v>8</v>
      </c>
      <c r="D72" s="5">
        <v>283786000000</v>
      </c>
      <c r="E72" s="5">
        <v>305894000000</v>
      </c>
      <c r="F72" s="5">
        <v>317644000000</v>
      </c>
      <c r="G72" s="5">
        <v>284593000000</v>
      </c>
      <c r="I72" s="5">
        <v>1107923000000</v>
      </c>
      <c r="J72" s="5">
        <v>1073814000000</v>
      </c>
      <c r="K72" s="5">
        <v>320663000000</v>
      </c>
      <c r="L72" s="5">
        <v>102289000000</v>
      </c>
      <c r="M72" s="5">
        <v>-86694000000</v>
      </c>
    </row>
    <row r="73" spans="2:13" ht="15.5" x14ac:dyDescent="0.35">
      <c r="C73" t="s">
        <v>91</v>
      </c>
      <c r="D73" s="5">
        <v>284248000000</v>
      </c>
      <c r="E73" s="5">
        <v>306457000000</v>
      </c>
      <c r="F73" s="5">
        <v>338606000000</v>
      </c>
      <c r="G73" s="5">
        <v>284999000000</v>
      </c>
      <c r="I73" s="5">
        <v>1130990000000</v>
      </c>
      <c r="J73" s="5">
        <v>1078274000000</v>
      </c>
      <c r="K73" s="5">
        <v>352825000000</v>
      </c>
      <c r="L73" s="5">
        <v>127550000000</v>
      </c>
      <c r="M73" s="5">
        <v>-80246000000</v>
      </c>
    </row>
    <row r="74" spans="2:13" ht="15.5" x14ac:dyDescent="0.35">
      <c r="C74" t="s">
        <v>92</v>
      </c>
      <c r="D74" s="5">
        <v>284248000000</v>
      </c>
      <c r="E74" s="5">
        <v>306457000000</v>
      </c>
      <c r="F74" s="5">
        <v>337278000000</v>
      </c>
      <c r="G74" s="5">
        <v>284999000000</v>
      </c>
      <c r="I74" s="5">
        <v>1129662000000</v>
      </c>
      <c r="J74" s="5">
        <v>1078304000000</v>
      </c>
      <c r="K74" s="5">
        <v>351750000000</v>
      </c>
      <c r="L74" s="5">
        <v>127498000000</v>
      </c>
      <c r="M74" s="5">
        <v>-80090000000</v>
      </c>
    </row>
    <row r="75" spans="2:13" ht="15.5" x14ac:dyDescent="0.35">
      <c r="C75" t="s">
        <v>93</v>
      </c>
      <c r="D75" s="5">
        <v>284248000000</v>
      </c>
      <c r="E75" s="5">
        <v>306457000000</v>
      </c>
      <c r="F75" s="5">
        <v>337278000000</v>
      </c>
      <c r="G75" s="5">
        <v>284999000000</v>
      </c>
      <c r="I75" s="5">
        <v>1129662000000</v>
      </c>
      <c r="J75" s="5">
        <v>1078304000000</v>
      </c>
      <c r="K75" s="5">
        <v>351750000000</v>
      </c>
      <c r="L75" s="5">
        <v>127498000000</v>
      </c>
      <c r="M75" s="5">
        <v>-80090000000</v>
      </c>
    </row>
    <row r="77" spans="2:13" ht="15.5" x14ac:dyDescent="0.35">
      <c r="B77" t="s">
        <v>94</v>
      </c>
      <c r="C77" t="s">
        <v>95</v>
      </c>
    </row>
    <row r="78" spans="2:13" ht="15.5" x14ac:dyDescent="0.35">
      <c r="C78" t="s">
        <v>96</v>
      </c>
    </row>
    <row r="79" spans="2:13" ht="15.5" x14ac:dyDescent="0.35">
      <c r="C79" t="s">
        <v>20</v>
      </c>
      <c r="D79" s="5">
        <v>911480000000</v>
      </c>
      <c r="E79" s="5">
        <v>883898000000</v>
      </c>
      <c r="F79" s="5">
        <v>613886000000</v>
      </c>
      <c r="G79" s="5">
        <v>367255000000</v>
      </c>
      <c r="I79" s="5">
        <v>613886000000</v>
      </c>
      <c r="J79" s="5">
        <v>672747000000</v>
      </c>
      <c r="K79" s="5">
        <v>291408000000</v>
      </c>
      <c r="L79" s="5">
        <v>131550000000</v>
      </c>
      <c r="M79" s="5">
        <v>88390000000</v>
      </c>
    </row>
    <row r="80" spans="2:13" ht="15.5" x14ac:dyDescent="0.35">
      <c r="C80" t="s">
        <v>97</v>
      </c>
      <c r="K80" s="5">
        <v>5959000000</v>
      </c>
      <c r="L80" s="5">
        <v>424085000000</v>
      </c>
      <c r="M80" s="5">
        <v>696262000000</v>
      </c>
    </row>
    <row r="81" spans="3:13" ht="15.5" x14ac:dyDescent="0.35">
      <c r="C81" t="s">
        <v>98</v>
      </c>
      <c r="D81" s="5">
        <v>104716000000</v>
      </c>
      <c r="E81" s="5">
        <v>125975000000</v>
      </c>
      <c r="F81" s="5">
        <v>151188000000</v>
      </c>
      <c r="G81" s="5">
        <v>60047000000</v>
      </c>
      <c r="I81" s="5">
        <v>151188000000</v>
      </c>
      <c r="J81" s="5">
        <v>29138000000</v>
      </c>
      <c r="K81" s="5">
        <v>22383000000</v>
      </c>
      <c r="L81" s="5">
        <v>12020000000</v>
      </c>
      <c r="M81" s="5">
        <v>4385000000</v>
      </c>
    </row>
    <row r="82" spans="3:13" ht="15.5" x14ac:dyDescent="0.35">
      <c r="C82" t="s">
        <v>99</v>
      </c>
    </row>
    <row r="83" spans="3:13" ht="15.5" x14ac:dyDescent="0.35">
      <c r="C83" t="s">
        <v>100</v>
      </c>
      <c r="K83" s="5">
        <v>5959000000</v>
      </c>
      <c r="L83" s="5">
        <v>424085000000</v>
      </c>
      <c r="M83" s="5">
        <v>696262000000</v>
      </c>
    </row>
    <row r="84" spans="3:13" ht="15.5" x14ac:dyDescent="0.35">
      <c r="C84" t="s">
        <v>101</v>
      </c>
      <c r="J84" s="5">
        <v>612000000</v>
      </c>
      <c r="K84" s="5">
        <v>15181000000</v>
      </c>
      <c r="L84" s="5">
        <v>5165000000</v>
      </c>
      <c r="M84" s="5">
        <v>4408000000</v>
      </c>
    </row>
    <row r="85" spans="3:13" ht="15.5" x14ac:dyDescent="0.35">
      <c r="C85" t="s">
        <v>102</v>
      </c>
      <c r="J85" s="5">
        <v>612000000</v>
      </c>
      <c r="K85" s="5">
        <v>15181000000</v>
      </c>
      <c r="L85" s="5">
        <v>5165000000</v>
      </c>
      <c r="M85" s="5">
        <v>4408000000</v>
      </c>
    </row>
    <row r="86" spans="3:13" ht="15.5" x14ac:dyDescent="0.35">
      <c r="C86" t="s">
        <v>103</v>
      </c>
      <c r="D86" s="5">
        <v>2338014000000</v>
      </c>
      <c r="E86" s="5">
        <v>2388355000000</v>
      </c>
      <c r="F86" s="5">
        <v>2595974000000</v>
      </c>
      <c r="G86" s="5">
        <v>2428666000000</v>
      </c>
      <c r="I86" s="5">
        <v>2595974000000</v>
      </c>
      <c r="J86" s="5">
        <v>1894930000000</v>
      </c>
      <c r="K86" s="5">
        <v>929571000000</v>
      </c>
      <c r="L86" s="5">
        <v>522973000000</v>
      </c>
      <c r="M86" s="5">
        <v>284713000000</v>
      </c>
    </row>
    <row r="87" spans="3:13" ht="15.5" x14ac:dyDescent="0.35">
      <c r="C87" t="s">
        <v>79</v>
      </c>
      <c r="G87" s="5">
        <v>-985000000</v>
      </c>
      <c r="J87" s="5">
        <v>-985000000</v>
      </c>
      <c r="K87" s="5">
        <v>-1015000000</v>
      </c>
      <c r="L87" s="5">
        <v>44000000</v>
      </c>
      <c r="M87" s="5">
        <v>96000000</v>
      </c>
    </row>
    <row r="88" spans="3:13" ht="15.5" x14ac:dyDescent="0.35">
      <c r="C88" t="s">
        <v>104</v>
      </c>
      <c r="D88" s="5">
        <v>3793296000000</v>
      </c>
      <c r="E88" s="5">
        <v>3544734000000</v>
      </c>
      <c r="F88" s="5">
        <v>3578822000000</v>
      </c>
      <c r="G88" s="5">
        <v>3266095000000</v>
      </c>
      <c r="I88" s="5">
        <v>3578822000000</v>
      </c>
      <c r="J88" s="5">
        <v>3248074000000</v>
      </c>
      <c r="K88" s="5">
        <v>1600689000000</v>
      </c>
      <c r="L88" s="5">
        <v>1352718000000</v>
      </c>
      <c r="M88" s="5">
        <v>1211886000000</v>
      </c>
    </row>
    <row r="89" spans="3:13" ht="15.5" x14ac:dyDescent="0.35">
      <c r="C89" t="s">
        <v>105</v>
      </c>
    </row>
    <row r="90" spans="3:13" ht="15.5" x14ac:dyDescent="0.35">
      <c r="C90" t="s">
        <v>106</v>
      </c>
      <c r="D90" s="5">
        <v>1914319000000</v>
      </c>
      <c r="E90" s="5">
        <v>1858895000000</v>
      </c>
      <c r="F90" s="5">
        <v>1845054000000</v>
      </c>
      <c r="G90" s="5">
        <v>1763913000000</v>
      </c>
      <c r="I90" s="5">
        <v>1845054000000</v>
      </c>
      <c r="J90" s="5">
        <v>1478098000000</v>
      </c>
      <c r="K90" s="5">
        <v>933742000000</v>
      </c>
      <c r="L90" s="5">
        <v>531364000000</v>
      </c>
      <c r="M90" s="5">
        <v>202999000000</v>
      </c>
    </row>
    <row r="91" spans="3:13" ht="15.5" x14ac:dyDescent="0.35">
      <c r="C91" t="s">
        <v>205</v>
      </c>
      <c r="G91" s="5">
        <v>13000000</v>
      </c>
      <c r="J91" s="5">
        <v>15000000</v>
      </c>
    </row>
    <row r="92" spans="3:13" ht="15.5" x14ac:dyDescent="0.35">
      <c r="C92" t="s">
        <v>107</v>
      </c>
      <c r="D92" s="5">
        <v>140131000000</v>
      </c>
      <c r="E92" s="5">
        <v>126569000000</v>
      </c>
      <c r="F92" s="5">
        <v>115756000000</v>
      </c>
      <c r="G92" s="5">
        <v>101214000000</v>
      </c>
      <c r="I92" s="5">
        <v>115756000000</v>
      </c>
      <c r="J92" s="5">
        <v>68942000000</v>
      </c>
      <c r="K92" s="5">
        <v>29615000000</v>
      </c>
      <c r="L92" s="5">
        <v>1580000000</v>
      </c>
      <c r="M92" s="5">
        <v>2846000000</v>
      </c>
    </row>
    <row r="93" spans="3:13" ht="15.5" x14ac:dyDescent="0.35">
      <c r="C93" t="s">
        <v>257</v>
      </c>
      <c r="D93" s="5">
        <v>108000000000</v>
      </c>
    </row>
    <row r="94" spans="3:13" ht="15.5" x14ac:dyDescent="0.35">
      <c r="C94" t="s">
        <v>545</v>
      </c>
      <c r="K94" s="5">
        <v>342179000000</v>
      </c>
      <c r="L94" s="5">
        <v>437179000000</v>
      </c>
      <c r="M94" s="5">
        <v>463772000000</v>
      </c>
    </row>
    <row r="95" spans="3:13" ht="15.5" x14ac:dyDescent="0.35">
      <c r="C95" t="s">
        <v>108</v>
      </c>
      <c r="D95" s="5">
        <v>4495688000000</v>
      </c>
      <c r="E95" s="5">
        <v>4163427000000</v>
      </c>
      <c r="F95" s="5">
        <v>4045066000000</v>
      </c>
      <c r="G95" s="5">
        <v>3710043000000</v>
      </c>
      <c r="I95" s="5">
        <v>4045066000000</v>
      </c>
      <c r="J95" s="5">
        <v>3087232000000</v>
      </c>
      <c r="K95" s="5">
        <v>2044547000000</v>
      </c>
      <c r="L95" s="5">
        <v>1446483000000</v>
      </c>
      <c r="M95" s="5">
        <v>908732000000</v>
      </c>
    </row>
    <row r="96" spans="3:13" ht="15.5" x14ac:dyDescent="0.35">
      <c r="C96" t="s">
        <v>109</v>
      </c>
      <c r="D96" s="5">
        <v>8288984000000</v>
      </c>
      <c r="E96" s="5">
        <v>7708161000000</v>
      </c>
      <c r="F96" s="5">
        <v>7623888000000</v>
      </c>
      <c r="G96" s="5">
        <v>6976138000000</v>
      </c>
      <c r="I96" s="5">
        <v>7623888000000</v>
      </c>
      <c r="J96" s="5">
        <v>6335306000000</v>
      </c>
      <c r="K96" s="5">
        <v>3645236000000</v>
      </c>
      <c r="L96" s="5">
        <v>2799201000000</v>
      </c>
      <c r="M96" s="5">
        <v>2120618000000</v>
      </c>
    </row>
    <row r="97" spans="3:13" ht="15.5" x14ac:dyDescent="0.35">
      <c r="C97" t="s">
        <v>110</v>
      </c>
    </row>
    <row r="98" spans="3:13" ht="15.5" x14ac:dyDescent="0.35">
      <c r="C98" t="s">
        <v>111</v>
      </c>
    </row>
    <row r="99" spans="3:13" ht="15.5" x14ac:dyDescent="0.35">
      <c r="C99" t="s">
        <v>112</v>
      </c>
      <c r="D99" s="5">
        <v>2928116000000</v>
      </c>
      <c r="E99" s="5">
        <v>2107308000000</v>
      </c>
      <c r="F99" s="5">
        <v>2175174000000</v>
      </c>
      <c r="G99" s="5">
        <v>1952076000000</v>
      </c>
      <c r="I99" s="5">
        <v>2175174000000</v>
      </c>
      <c r="J99" s="5">
        <v>2145934000000</v>
      </c>
      <c r="K99" s="5">
        <v>1364460000000</v>
      </c>
      <c r="L99" s="5">
        <v>818620000000</v>
      </c>
      <c r="M99" s="5">
        <v>402659000000</v>
      </c>
    </row>
    <row r="100" spans="3:13" ht="15.5" x14ac:dyDescent="0.35">
      <c r="C100" t="s">
        <v>113</v>
      </c>
    </row>
    <row r="101" spans="3:13" ht="15.5" x14ac:dyDescent="0.35">
      <c r="C101" t="s">
        <v>114</v>
      </c>
      <c r="D101" s="5">
        <v>104716000000</v>
      </c>
      <c r="E101" s="5">
        <v>125975000000</v>
      </c>
      <c r="F101" s="5">
        <v>151188000000</v>
      </c>
      <c r="G101" s="5">
        <v>60047000000</v>
      </c>
      <c r="I101" s="5">
        <v>151188000000</v>
      </c>
      <c r="J101" s="5">
        <v>29138000000</v>
      </c>
      <c r="K101" s="5">
        <v>22383000000</v>
      </c>
      <c r="L101" s="5">
        <v>12020000000</v>
      </c>
      <c r="M101" s="5">
        <v>4385000000</v>
      </c>
    </row>
    <row r="102" spans="3:13" ht="15.5" x14ac:dyDescent="0.35">
      <c r="C102" t="s">
        <v>206</v>
      </c>
      <c r="D102" s="5">
        <v>832012000000</v>
      </c>
      <c r="E102" s="5">
        <v>508164000000</v>
      </c>
      <c r="F102" s="5">
        <v>497486000000</v>
      </c>
      <c r="G102" s="5">
        <v>131004000000</v>
      </c>
      <c r="I102" s="5">
        <v>497486000000</v>
      </c>
      <c r="J102" s="5">
        <v>173725000000</v>
      </c>
      <c r="K102" s="5">
        <v>119394000000</v>
      </c>
      <c r="L102" s="5">
        <v>88474000000</v>
      </c>
      <c r="M102" s="5">
        <v>54904000000</v>
      </c>
    </row>
    <row r="103" spans="3:13" ht="15.5" x14ac:dyDescent="0.35">
      <c r="C103" t="s">
        <v>116</v>
      </c>
      <c r="G103" s="5">
        <v>598010000000</v>
      </c>
      <c r="J103" s="5">
        <v>525091000000</v>
      </c>
      <c r="K103" s="5">
        <v>690807000000</v>
      </c>
      <c r="L103" s="5">
        <v>505241000000</v>
      </c>
      <c r="M103" s="5">
        <v>277179000000</v>
      </c>
    </row>
    <row r="104" spans="3:13" ht="15.5" x14ac:dyDescent="0.35">
      <c r="C104" t="s">
        <v>117</v>
      </c>
      <c r="G104" s="5">
        <v>140435000000</v>
      </c>
      <c r="J104" s="5">
        <v>304748000000</v>
      </c>
      <c r="K104" s="5">
        <v>160902000000</v>
      </c>
      <c r="L104" s="5">
        <v>87661000000</v>
      </c>
      <c r="M104" s="5">
        <v>15279000000</v>
      </c>
    </row>
    <row r="105" spans="3:13" ht="15.5" x14ac:dyDescent="0.35">
      <c r="C105" t="s">
        <v>507</v>
      </c>
      <c r="D105" s="5">
        <v>208438000000</v>
      </c>
      <c r="E105" s="5">
        <v>239060000000</v>
      </c>
      <c r="F105" s="5">
        <v>151344000000</v>
      </c>
      <c r="G105" s="5">
        <v>140435000000</v>
      </c>
      <c r="I105" s="5">
        <v>151344000000</v>
      </c>
      <c r="J105" s="5">
        <v>304748000000</v>
      </c>
      <c r="K105" s="5">
        <v>160902000000</v>
      </c>
      <c r="L105" s="5">
        <v>87661000000</v>
      </c>
      <c r="M105" s="5">
        <v>15279000000</v>
      </c>
    </row>
    <row r="106" spans="3:13" ht="15.5" x14ac:dyDescent="0.35">
      <c r="C106" t="s">
        <v>119</v>
      </c>
    </row>
    <row r="107" spans="3:13" ht="15.5" x14ac:dyDescent="0.35">
      <c r="C107" t="s">
        <v>509</v>
      </c>
      <c r="D107" s="5">
        <v>357452000000</v>
      </c>
      <c r="E107" s="5">
        <v>365890000000</v>
      </c>
      <c r="F107" s="5">
        <v>378584000000</v>
      </c>
      <c r="G107" s="5">
        <v>348935000000</v>
      </c>
      <c r="I107" s="5">
        <v>378584000000</v>
      </c>
      <c r="J107" s="5">
        <v>310311000000</v>
      </c>
      <c r="K107" s="5">
        <v>153124000000</v>
      </c>
      <c r="L107" s="5">
        <v>41440000000</v>
      </c>
      <c r="M107" s="5">
        <v>66410000000</v>
      </c>
    </row>
    <row r="108" spans="3:13" ht="15.5" x14ac:dyDescent="0.35">
      <c r="C108" t="s">
        <v>121</v>
      </c>
    </row>
    <row r="109" spans="3:13" ht="15.5" x14ac:dyDescent="0.35">
      <c r="C109" t="s">
        <v>122</v>
      </c>
      <c r="D109" s="5">
        <v>1396656000000</v>
      </c>
      <c r="E109" s="5">
        <v>1234109000000</v>
      </c>
      <c r="F109" s="5">
        <v>1375156000000</v>
      </c>
      <c r="G109" s="5">
        <v>1022580000000</v>
      </c>
      <c r="I109" s="5">
        <v>1375156000000</v>
      </c>
      <c r="J109" s="5">
        <v>1113232000000</v>
      </c>
      <c r="K109" s="5">
        <v>370974000000</v>
      </c>
      <c r="L109" s="5">
        <v>125224000000</v>
      </c>
      <c r="M109" s="5">
        <v>50912000000</v>
      </c>
    </row>
    <row r="110" spans="3:13" ht="15.5" x14ac:dyDescent="0.35">
      <c r="C110" t="s">
        <v>123</v>
      </c>
      <c r="D110" s="5">
        <v>945884000000</v>
      </c>
      <c r="E110" s="5">
        <v>1079182000000</v>
      </c>
      <c r="F110" s="5">
        <v>1233500000000</v>
      </c>
      <c r="G110" s="5">
        <v>1145717000000</v>
      </c>
      <c r="I110" s="5">
        <v>1233500000000</v>
      </c>
      <c r="J110" s="5">
        <v>1102672000000</v>
      </c>
      <c r="K110" s="5">
        <v>1420289000000</v>
      </c>
      <c r="L110" s="5">
        <v>1390162000000</v>
      </c>
      <c r="M110" s="5">
        <v>1255038000000</v>
      </c>
    </row>
    <row r="111" spans="3:13" ht="15.5" x14ac:dyDescent="0.35">
      <c r="C111" t="s">
        <v>124</v>
      </c>
      <c r="D111" s="5">
        <v>945884000000</v>
      </c>
      <c r="E111" s="5">
        <v>1079182000000</v>
      </c>
      <c r="F111" s="5">
        <v>1233500000000</v>
      </c>
      <c r="G111" s="5">
        <v>1145717000000</v>
      </c>
      <c r="I111" s="5">
        <v>1233500000000</v>
      </c>
      <c r="J111" s="5">
        <v>1102672000000</v>
      </c>
      <c r="K111" s="5">
        <v>1420289000000</v>
      </c>
      <c r="L111" s="5">
        <v>1390162000000</v>
      </c>
      <c r="M111" s="5">
        <v>1255038000000</v>
      </c>
    </row>
    <row r="112" spans="3:13" ht="15.5" x14ac:dyDescent="0.35">
      <c r="C112" t="s">
        <v>125</v>
      </c>
    </row>
    <row r="113" spans="2:13" ht="15.5" x14ac:dyDescent="0.35">
      <c r="C113" t="s">
        <v>126</v>
      </c>
      <c r="D113" s="5">
        <v>894988000000</v>
      </c>
      <c r="E113" s="5">
        <v>1032421000000</v>
      </c>
      <c r="F113" s="5">
        <v>1190837000000</v>
      </c>
      <c r="G113" s="5">
        <v>1110118000000</v>
      </c>
      <c r="I113" s="5">
        <v>1190837000000</v>
      </c>
      <c r="J113" s="5">
        <v>1074811000000</v>
      </c>
      <c r="K113" s="5">
        <v>153124000000</v>
      </c>
      <c r="L113" s="5">
        <v>41440000000</v>
      </c>
      <c r="M113" s="5">
        <v>66410000000</v>
      </c>
    </row>
    <row r="114" spans="2:13" ht="15.5" x14ac:dyDescent="0.35">
      <c r="C114" t="s">
        <v>211</v>
      </c>
      <c r="L114" s="5">
        <v>1687000000</v>
      </c>
    </row>
    <row r="115" spans="2:13" ht="15.5" x14ac:dyDescent="0.35">
      <c r="C115" t="s">
        <v>127</v>
      </c>
      <c r="D115" s="5">
        <v>3874000000000</v>
      </c>
      <c r="E115" s="5">
        <v>3186490000000</v>
      </c>
      <c r="F115" s="5">
        <v>3408674000000</v>
      </c>
      <c r="G115" s="5">
        <v>3097793000000</v>
      </c>
      <c r="I115" s="5">
        <v>3408674000000</v>
      </c>
      <c r="J115" s="5">
        <v>3248606000000</v>
      </c>
      <c r="K115" s="5">
        <v>2784749000000</v>
      </c>
      <c r="L115" s="5">
        <v>2208782000000</v>
      </c>
      <c r="M115" s="5">
        <v>1657697000000</v>
      </c>
    </row>
    <row r="116" spans="2:13" ht="15.5" x14ac:dyDescent="0.35">
      <c r="C116" t="s">
        <v>128</v>
      </c>
    </row>
    <row r="117" spans="2:13" ht="15.5" x14ac:dyDescent="0.35">
      <c r="C117" t="s">
        <v>129</v>
      </c>
      <c r="D117" s="5">
        <v>629761000000</v>
      </c>
      <c r="E117" s="5">
        <v>629761000000</v>
      </c>
      <c r="F117" s="5">
        <v>629761000000</v>
      </c>
      <c r="G117" s="5">
        <v>629761000000</v>
      </c>
      <c r="I117" s="5">
        <v>629761000000</v>
      </c>
      <c r="J117" s="5">
        <v>629761000000</v>
      </c>
      <c r="K117" s="5">
        <v>618700000000</v>
      </c>
      <c r="L117" s="5">
        <v>616500000000</v>
      </c>
      <c r="M117" s="5">
        <v>616500000000</v>
      </c>
    </row>
    <row r="118" spans="2:13" ht="15.5" x14ac:dyDescent="0.35">
      <c r="C118" t="s">
        <v>130</v>
      </c>
      <c r="D118" s="5">
        <v>1423189000000</v>
      </c>
      <c r="E118" s="5">
        <v>1423189000000</v>
      </c>
      <c r="F118" s="5">
        <v>1423189000000</v>
      </c>
      <c r="G118" s="5">
        <v>1423189000000</v>
      </c>
      <c r="I118" s="5">
        <v>1423189000000</v>
      </c>
      <c r="J118" s="5">
        <v>1423928000000</v>
      </c>
    </row>
    <row r="119" spans="2:13" ht="15.5" x14ac:dyDescent="0.35">
      <c r="C119" t="s">
        <v>131</v>
      </c>
      <c r="D119" s="5">
        <v>2260733000000</v>
      </c>
      <c r="E119" s="5">
        <v>2420802000000</v>
      </c>
      <c r="F119" s="5">
        <v>2114908000000</v>
      </c>
      <c r="G119" s="5">
        <v>1798658000000</v>
      </c>
      <c r="I119" s="5">
        <v>2114908000000</v>
      </c>
      <c r="J119" s="5">
        <v>1008379000000</v>
      </c>
      <c r="K119" s="5">
        <v>129395000000</v>
      </c>
      <c r="L119" s="5">
        <v>-108477000000</v>
      </c>
      <c r="M119" s="5">
        <v>-210818000000</v>
      </c>
    </row>
    <row r="120" spans="2:13" ht="15.5" x14ac:dyDescent="0.35">
      <c r="C120" t="s">
        <v>132</v>
      </c>
      <c r="D120" s="5">
        <v>155952000000</v>
      </c>
      <c r="E120" s="5">
        <v>155952000000</v>
      </c>
      <c r="F120" s="5">
        <v>155952000000</v>
      </c>
      <c r="G120" s="5">
        <v>125982000000</v>
      </c>
      <c r="I120" s="5">
        <v>155952000000</v>
      </c>
      <c r="J120" s="5">
        <v>30000000</v>
      </c>
    </row>
    <row r="121" spans="2:13" ht="15.5" x14ac:dyDescent="0.35">
      <c r="C121" t="s">
        <v>133</v>
      </c>
      <c r="D121" s="5">
        <v>2104781000000</v>
      </c>
      <c r="E121" s="5">
        <v>2264850000000</v>
      </c>
      <c r="F121" s="5">
        <v>1958956000000</v>
      </c>
      <c r="G121" s="5">
        <v>1672676000000</v>
      </c>
      <c r="I121" s="5">
        <v>1958956000000</v>
      </c>
      <c r="J121" s="5">
        <v>1008349000000</v>
      </c>
      <c r="K121" s="5">
        <v>129395000000</v>
      </c>
      <c r="L121" s="5">
        <v>-108477000000</v>
      </c>
      <c r="M121" s="5">
        <v>-210818000000</v>
      </c>
    </row>
    <row r="122" spans="2:13" ht="15.5" x14ac:dyDescent="0.35">
      <c r="C122" t="s">
        <v>134</v>
      </c>
      <c r="D122" s="5">
        <v>2260733000000</v>
      </c>
      <c r="E122" s="5">
        <v>2420802000000</v>
      </c>
      <c r="F122" s="5">
        <v>2114908000000</v>
      </c>
      <c r="G122" s="5">
        <v>1798658000000</v>
      </c>
      <c r="I122" s="5">
        <v>2114908000000</v>
      </c>
      <c r="J122" s="5">
        <v>1008379000000</v>
      </c>
      <c r="K122" s="5">
        <v>129395000000</v>
      </c>
      <c r="L122" s="5">
        <v>-108477000000</v>
      </c>
      <c r="M122" s="5">
        <v>-210818000000</v>
      </c>
    </row>
    <row r="123" spans="2:13" ht="15.5" x14ac:dyDescent="0.35">
      <c r="C123" t="s">
        <v>212</v>
      </c>
      <c r="D123" s="5">
        <v>101301000000</v>
      </c>
      <c r="E123" s="5">
        <v>47919000000</v>
      </c>
      <c r="F123" s="5">
        <v>47356000000</v>
      </c>
      <c r="G123" s="5">
        <v>27722000000</v>
      </c>
      <c r="I123" s="5">
        <v>47356000000</v>
      </c>
      <c r="J123" s="5">
        <v>25617000000</v>
      </c>
      <c r="K123" s="5">
        <v>113407000000</v>
      </c>
      <c r="L123" s="5">
        <v>82352000000</v>
      </c>
      <c r="M123" s="5">
        <v>57143000000</v>
      </c>
    </row>
    <row r="124" spans="2:13" ht="15.5" x14ac:dyDescent="0.35">
      <c r="C124" t="s">
        <v>10</v>
      </c>
      <c r="D124" s="5">
        <v>4414984000000</v>
      </c>
      <c r="E124" s="5">
        <v>4521671000000</v>
      </c>
      <c r="F124" s="5">
        <v>4215214000000</v>
      </c>
      <c r="G124" s="5">
        <v>3878345000000</v>
      </c>
      <c r="I124" s="5">
        <v>4215214000000</v>
      </c>
      <c r="J124" s="5">
        <v>3086700000000</v>
      </c>
      <c r="K124" s="5">
        <v>860487000000</v>
      </c>
      <c r="L124" s="5">
        <v>590419000000</v>
      </c>
      <c r="M124" s="5">
        <v>462921000000</v>
      </c>
    </row>
    <row r="125" spans="2:13" ht="15.5" x14ac:dyDescent="0.35">
      <c r="C125" t="s">
        <v>135</v>
      </c>
      <c r="D125" s="5">
        <v>8288984000000</v>
      </c>
      <c r="E125" s="5">
        <v>7708161000000</v>
      </c>
      <c r="F125" s="5">
        <v>7623888000000</v>
      </c>
      <c r="G125" s="5">
        <v>6976138000000</v>
      </c>
      <c r="I125" s="5">
        <v>7623888000000</v>
      </c>
      <c r="J125" s="5">
        <v>6335306000000</v>
      </c>
      <c r="K125" s="5">
        <v>3645236000000</v>
      </c>
      <c r="L125" s="5">
        <v>2799201000000</v>
      </c>
      <c r="M125" s="5">
        <v>2120618000000</v>
      </c>
    </row>
    <row r="126" spans="2:13" ht="15.5" x14ac:dyDescent="0.35">
      <c r="C126" t="s">
        <v>136</v>
      </c>
      <c r="D126" s="5">
        <v>25190392000</v>
      </c>
      <c r="E126" s="5">
        <v>25190392000</v>
      </c>
      <c r="F126" s="5">
        <v>25190392000</v>
      </c>
      <c r="G126" s="5">
        <v>25190392000</v>
      </c>
      <c r="I126" s="5">
        <v>25190392000</v>
      </c>
      <c r="J126" s="5">
        <v>25190392000</v>
      </c>
      <c r="K126" s="5">
        <v>6187003</v>
      </c>
      <c r="L126" s="5">
        <v>6165000</v>
      </c>
      <c r="M126" s="5">
        <v>6165000</v>
      </c>
    </row>
    <row r="128" spans="2:13" ht="15.5" x14ac:dyDescent="0.35">
      <c r="B128" t="s">
        <v>137</v>
      </c>
      <c r="C128" t="s">
        <v>138</v>
      </c>
      <c r="D128" s="5">
        <v>354800000000</v>
      </c>
      <c r="E128" s="5">
        <v>1065158000000</v>
      </c>
      <c r="F128" s="5">
        <v>304224000000</v>
      </c>
      <c r="G128" s="5">
        <v>468891000000</v>
      </c>
      <c r="I128" s="5">
        <v>1306087000000</v>
      </c>
      <c r="J128" s="5">
        <v>767284000000</v>
      </c>
      <c r="K128" s="5">
        <v>762777000000</v>
      </c>
      <c r="L128" s="5">
        <v>448233000000</v>
      </c>
      <c r="M128" s="5">
        <v>-78142000000</v>
      </c>
    </row>
    <row r="129" spans="3:13" ht="15.5" x14ac:dyDescent="0.35">
      <c r="C129" t="s">
        <v>139</v>
      </c>
      <c r="D129" s="5">
        <v>2282498000000</v>
      </c>
      <c r="E129" s="5">
        <v>2365425000000</v>
      </c>
      <c r="F129" s="5">
        <v>2150123000000</v>
      </c>
      <c r="G129" s="5">
        <v>2037534000000</v>
      </c>
      <c r="I129" s="5">
        <v>7922246000000</v>
      </c>
      <c r="J129" s="5">
        <v>6875946000000</v>
      </c>
      <c r="K129" s="5">
        <v>4312719000000</v>
      </c>
      <c r="L129" s="5">
        <v>2487013000000</v>
      </c>
      <c r="M129" s="5">
        <v>952915000000</v>
      </c>
    </row>
    <row r="130" spans="3:13" ht="15.5" x14ac:dyDescent="0.35">
      <c r="C130" t="s">
        <v>140</v>
      </c>
      <c r="D130" s="5">
        <v>-1327788000000</v>
      </c>
      <c r="E130" s="5">
        <v>-931261000000</v>
      </c>
      <c r="F130" s="5">
        <v>-1354201000000</v>
      </c>
      <c r="G130" s="5">
        <v>-1239726000000</v>
      </c>
      <c r="I130" s="5">
        <v>-4836477000000</v>
      </c>
      <c r="J130" s="5">
        <v>-4395825000000</v>
      </c>
      <c r="K130" s="5">
        <v>-3047614000000</v>
      </c>
      <c r="L130" s="5">
        <v>-1760883000000</v>
      </c>
      <c r="M130" s="5">
        <v>-919917000000</v>
      </c>
    </row>
    <row r="131" spans="3:13" ht="15.5" x14ac:dyDescent="0.35">
      <c r="C131" t="s">
        <v>141</v>
      </c>
      <c r="D131" s="5">
        <v>-318922000000</v>
      </c>
      <c r="E131" s="5">
        <v>-282726000000</v>
      </c>
      <c r="F131" s="5">
        <v>-237951000000</v>
      </c>
      <c r="G131" s="5">
        <v>-249922000000</v>
      </c>
      <c r="I131" s="5">
        <v>-1019880000000</v>
      </c>
      <c r="J131" s="5">
        <v>-773481000000</v>
      </c>
      <c r="K131" s="5">
        <v>-356841000000</v>
      </c>
      <c r="L131" s="5">
        <v>-205550000000</v>
      </c>
      <c r="M131" s="5">
        <v>-80431000000</v>
      </c>
    </row>
    <row r="132" spans="3:13" ht="15.5" x14ac:dyDescent="0.35">
      <c r="C132" t="s">
        <v>143</v>
      </c>
      <c r="D132" s="5">
        <v>-261458000000</v>
      </c>
      <c r="E132" s="5">
        <v>-63953000000</v>
      </c>
      <c r="F132" s="5">
        <v>-155027000000</v>
      </c>
      <c r="G132" s="5">
        <v>-140594000000</v>
      </c>
      <c r="I132" s="5">
        <v>-667027000000</v>
      </c>
      <c r="J132" s="5">
        <v>-432731000000</v>
      </c>
      <c r="K132" s="5">
        <v>-125166000000</v>
      </c>
      <c r="L132" s="5">
        <v>-77684000000</v>
      </c>
      <c r="M132" s="5">
        <v>-19088000000</v>
      </c>
    </row>
    <row r="133" spans="3:13" ht="15.5" x14ac:dyDescent="0.35">
      <c r="C133" t="s">
        <v>546</v>
      </c>
      <c r="D133" s="5">
        <v>666000000</v>
      </c>
      <c r="E133" s="5">
        <v>1684000000</v>
      </c>
      <c r="F133" s="5">
        <v>13207000000</v>
      </c>
      <c r="G133" s="5">
        <v>3006000000</v>
      </c>
      <c r="I133" s="5">
        <v>18101000000</v>
      </c>
      <c r="J133" s="5">
        <v>16978000000</v>
      </c>
      <c r="K133" s="5">
        <v>12440000000</v>
      </c>
      <c r="L133" s="5">
        <v>3992000000</v>
      </c>
    </row>
    <row r="134" spans="3:13" ht="15.5" x14ac:dyDescent="0.35">
      <c r="C134" t="s">
        <v>547</v>
      </c>
      <c r="G134" s="5">
        <v>560000000</v>
      </c>
      <c r="J134" s="5">
        <v>-1201000000</v>
      </c>
      <c r="M134" s="5">
        <v>-2567000000</v>
      </c>
    </row>
    <row r="135" spans="3:13" ht="15.5" x14ac:dyDescent="0.35">
      <c r="C135" t="s">
        <v>548</v>
      </c>
      <c r="D135" s="5">
        <v>3406000000</v>
      </c>
      <c r="E135" s="5">
        <v>2073000000</v>
      </c>
      <c r="F135" s="5">
        <v>1641000000</v>
      </c>
      <c r="G135" s="5">
        <v>1290000000</v>
      </c>
      <c r="I135" s="5">
        <v>6401000000</v>
      </c>
      <c r="J135" s="5">
        <v>5526000000</v>
      </c>
      <c r="K135" s="5">
        <v>6809000000</v>
      </c>
      <c r="L135" s="5">
        <v>5415000000</v>
      </c>
      <c r="M135" s="5">
        <v>2847000000</v>
      </c>
    </row>
    <row r="136" spans="3:13" ht="15.5" x14ac:dyDescent="0.35">
      <c r="C136" t="s">
        <v>549</v>
      </c>
      <c r="D136" s="5">
        <v>-23602000000</v>
      </c>
      <c r="E136" s="5">
        <v>-26084000000</v>
      </c>
      <c r="F136" s="5">
        <v>-113568000000</v>
      </c>
      <c r="G136" s="5">
        <v>56743000000</v>
      </c>
      <c r="I136" s="5">
        <v>-117277000000</v>
      </c>
      <c r="J136" s="5">
        <v>-527928000000</v>
      </c>
      <c r="K136" s="5">
        <v>-39570000000</v>
      </c>
      <c r="L136" s="5">
        <v>-4070000000</v>
      </c>
      <c r="M136" s="5">
        <v>-11901000000</v>
      </c>
    </row>
    <row r="137" spans="3:13" ht="15.5" x14ac:dyDescent="0.35">
      <c r="C137" t="s">
        <v>145</v>
      </c>
      <c r="D137" s="5">
        <v>-142000000000</v>
      </c>
      <c r="E137" s="5">
        <v>-473363000000</v>
      </c>
      <c r="F137" s="5">
        <v>24475000000</v>
      </c>
      <c r="G137" s="5">
        <v>-243589000000</v>
      </c>
      <c r="I137" s="5">
        <v>-639360000000</v>
      </c>
      <c r="J137" s="5">
        <v>680899000000</v>
      </c>
      <c r="K137" s="5">
        <v>-18272000000</v>
      </c>
      <c r="L137" s="5">
        <v>4402000000</v>
      </c>
      <c r="M137" s="5">
        <v>230948000000</v>
      </c>
    </row>
    <row r="138" spans="3:13" ht="15.5" x14ac:dyDescent="0.35">
      <c r="C138" t="s">
        <v>146</v>
      </c>
      <c r="D138" s="5">
        <v>-185218000000</v>
      </c>
      <c r="E138" s="5">
        <v>-321783000000</v>
      </c>
      <c r="F138" s="5">
        <v>-82068000000</v>
      </c>
      <c r="G138" s="5">
        <v>-214899000000</v>
      </c>
      <c r="I138" s="5">
        <v>-725588000000</v>
      </c>
      <c r="J138" s="5">
        <v>-1066844000000</v>
      </c>
      <c r="K138" s="5">
        <v>-584647000000</v>
      </c>
      <c r="L138" s="5">
        <v>-409475000000</v>
      </c>
      <c r="M138" s="5">
        <v>-158573000000</v>
      </c>
    </row>
    <row r="139" spans="3:13" ht="15.5" x14ac:dyDescent="0.35">
      <c r="C139" t="s">
        <v>147</v>
      </c>
      <c r="D139" s="5">
        <v>-77218000000</v>
      </c>
      <c r="E139" s="5">
        <v>-323250000000</v>
      </c>
      <c r="F139" s="5">
        <v>-82619000000</v>
      </c>
      <c r="G139" s="5">
        <v>-214902000000</v>
      </c>
      <c r="I139" s="5">
        <v>-726442000000</v>
      </c>
      <c r="J139" s="5">
        <v>-706732000000</v>
      </c>
      <c r="K139" s="5">
        <v>-606153000000</v>
      </c>
      <c r="L139" s="5">
        <v>-412448000000</v>
      </c>
      <c r="M139" s="5">
        <v>-158573000000</v>
      </c>
    </row>
    <row r="140" spans="3:13" ht="15.5" x14ac:dyDescent="0.35">
      <c r="C140" t="s">
        <v>550</v>
      </c>
      <c r="D140" s="5">
        <v>-108000000000</v>
      </c>
    </row>
    <row r="141" spans="3:13" ht="15.5" x14ac:dyDescent="0.35">
      <c r="C141" t="s">
        <v>551</v>
      </c>
      <c r="J141" s="5">
        <v>-360507000000</v>
      </c>
    </row>
    <row r="142" spans="3:13" ht="15.5" x14ac:dyDescent="0.35">
      <c r="C142" t="s">
        <v>222</v>
      </c>
      <c r="E142" s="5">
        <v>1467000000</v>
      </c>
      <c r="F142" s="5">
        <v>551000000</v>
      </c>
      <c r="G142" s="5">
        <v>3000000</v>
      </c>
      <c r="I142" s="5">
        <v>854000000</v>
      </c>
      <c r="J142" s="5">
        <v>395000000</v>
      </c>
      <c r="K142" s="5">
        <v>21506000000</v>
      </c>
      <c r="L142" s="5">
        <v>2973000000</v>
      </c>
    </row>
    <row r="143" spans="3:13" ht="15.5" x14ac:dyDescent="0.35">
      <c r="C143" t="s">
        <v>152</v>
      </c>
      <c r="D143" s="5">
        <v>-142000000000</v>
      </c>
      <c r="E143" s="5">
        <v>-473363000000</v>
      </c>
      <c r="F143" s="5">
        <v>24475000000</v>
      </c>
      <c r="G143" s="5">
        <v>-243589000000</v>
      </c>
      <c r="I143" s="5">
        <v>-639360000000</v>
      </c>
      <c r="J143" s="5">
        <v>680899000000</v>
      </c>
      <c r="K143" s="5">
        <v>-18272000000</v>
      </c>
      <c r="L143" s="5">
        <v>4402000000</v>
      </c>
      <c r="M143" s="5">
        <v>230948000000</v>
      </c>
    </row>
    <row r="144" spans="3:13" ht="15.5" x14ac:dyDescent="0.35">
      <c r="C144" t="s">
        <v>153</v>
      </c>
      <c r="D144" s="5">
        <v>275000000000</v>
      </c>
      <c r="F144" s="5">
        <v>375000000000</v>
      </c>
      <c r="G144" s="5">
        <v>70000000000</v>
      </c>
      <c r="I144" s="5">
        <v>845000000000</v>
      </c>
      <c r="J144" s="5">
        <v>1314671000000</v>
      </c>
      <c r="K144" s="5">
        <v>207119000000</v>
      </c>
    </row>
    <row r="145" spans="2:13" ht="15.5" x14ac:dyDescent="0.35">
      <c r="C145" t="s">
        <v>552</v>
      </c>
      <c r="D145" s="5">
        <v>-279804000000</v>
      </c>
      <c r="E145" s="5">
        <v>-298328000000</v>
      </c>
      <c r="F145" s="5">
        <v>-46941000000</v>
      </c>
      <c r="G145" s="5">
        <v>-167615000000</v>
      </c>
      <c r="I145" s="5">
        <v>-761873000000</v>
      </c>
    </row>
    <row r="146" spans="2:13" ht="15.5" x14ac:dyDescent="0.35">
      <c r="C146" t="s">
        <v>553</v>
      </c>
      <c r="L146" s="5">
        <v>155810000000</v>
      </c>
      <c r="M146" s="5">
        <v>110190000000</v>
      </c>
    </row>
    <row r="147" spans="2:13" ht="15.5" x14ac:dyDescent="0.35">
      <c r="C147" t="s">
        <v>554</v>
      </c>
      <c r="F147" s="5">
        <v>739000000</v>
      </c>
      <c r="G147" s="5">
        <v>-739000000</v>
      </c>
      <c r="J147" s="5">
        <v>-1250083000000</v>
      </c>
      <c r="K147" s="5">
        <v>-88607000000</v>
      </c>
    </row>
    <row r="148" spans="2:13" ht="15.5" x14ac:dyDescent="0.35">
      <c r="C148" t="s">
        <v>446</v>
      </c>
      <c r="D148" s="5">
        <v>52920000000</v>
      </c>
      <c r="F148" s="5">
        <v>-739000000</v>
      </c>
      <c r="I148" s="5">
        <v>-739000000</v>
      </c>
      <c r="J148" s="5">
        <v>910655000000</v>
      </c>
      <c r="K148" s="5">
        <v>2200000000</v>
      </c>
      <c r="M148" s="5">
        <v>220000000000</v>
      </c>
    </row>
    <row r="149" spans="2:13" ht="15.5" x14ac:dyDescent="0.35">
      <c r="C149" t="s">
        <v>555</v>
      </c>
      <c r="J149" s="5">
        <v>394411000000</v>
      </c>
      <c r="K149" s="5">
        <v>177261000000</v>
      </c>
      <c r="L149" s="5">
        <v>92843000000</v>
      </c>
    </row>
    <row r="150" spans="2:13" ht="15.5" x14ac:dyDescent="0.35">
      <c r="C150" t="s">
        <v>556</v>
      </c>
      <c r="J150" s="5">
        <v>-37167000000</v>
      </c>
      <c r="K150" s="5">
        <v>-22785000000</v>
      </c>
      <c r="L150" s="5">
        <v>-50423000000</v>
      </c>
      <c r="M150" s="5">
        <v>-22352000000</v>
      </c>
    </row>
    <row r="151" spans="2:13" ht="15.5" x14ac:dyDescent="0.35">
      <c r="C151" t="s">
        <v>557</v>
      </c>
      <c r="F151" s="5">
        <v>-409000000</v>
      </c>
      <c r="I151" s="5">
        <v>-409000000</v>
      </c>
    </row>
    <row r="152" spans="2:13" ht="15.5" x14ac:dyDescent="0.35">
      <c r="C152" t="s">
        <v>558</v>
      </c>
      <c r="K152" s="5">
        <v>-83882000000</v>
      </c>
    </row>
    <row r="153" spans="2:13" ht="15.5" x14ac:dyDescent="0.35">
      <c r="C153" t="s">
        <v>559</v>
      </c>
      <c r="D153" s="5">
        <v>-190116000000</v>
      </c>
      <c r="E153" s="5">
        <v>-175035000000</v>
      </c>
      <c r="F153" s="5">
        <v>-303175000000</v>
      </c>
      <c r="G153" s="5">
        <v>-145235000000</v>
      </c>
      <c r="I153" s="5">
        <v>-721339000000</v>
      </c>
      <c r="J153" s="5">
        <v>-651588000000</v>
      </c>
      <c r="K153" s="5">
        <v>-209578000000</v>
      </c>
      <c r="L153" s="5">
        <v>-193828000000</v>
      </c>
      <c r="M153" s="5">
        <v>-76890000000</v>
      </c>
    </row>
    <row r="154" spans="2:13" ht="15.5" x14ac:dyDescent="0.35">
      <c r="C154" t="s">
        <v>167</v>
      </c>
      <c r="D154" s="5">
        <v>27582000000</v>
      </c>
      <c r="E154" s="5">
        <v>270012000000</v>
      </c>
      <c r="F154" s="5">
        <v>246631000000</v>
      </c>
      <c r="G154" s="5">
        <v>10403000000</v>
      </c>
      <c r="I154" s="5">
        <v>-58861000000</v>
      </c>
      <c r="J154" s="5">
        <v>381339000000</v>
      </c>
      <c r="K154" s="5">
        <v>159858000000</v>
      </c>
      <c r="L154" s="5">
        <v>43160000000</v>
      </c>
      <c r="M154" s="5">
        <v>-5767000000</v>
      </c>
    </row>
    <row r="155" spans="2:13" ht="15.5" x14ac:dyDescent="0.35">
      <c r="C155" t="s">
        <v>168</v>
      </c>
      <c r="E155" s="5">
        <v>613886000000</v>
      </c>
      <c r="I155" s="5">
        <v>672747000000</v>
      </c>
      <c r="J155" s="5">
        <v>291408000000</v>
      </c>
      <c r="K155" s="5">
        <v>131550000000</v>
      </c>
      <c r="L155" s="5">
        <v>88390000000</v>
      </c>
      <c r="M155" s="5">
        <v>94157000000</v>
      </c>
    </row>
    <row r="156" spans="2:13" ht="15.5" x14ac:dyDescent="0.35">
      <c r="C156" t="s">
        <v>169</v>
      </c>
      <c r="D156" s="5">
        <v>27582000000</v>
      </c>
      <c r="E156" s="5">
        <v>883898000000</v>
      </c>
      <c r="F156" s="5">
        <v>246631000000</v>
      </c>
      <c r="G156" s="5">
        <v>10403000000</v>
      </c>
      <c r="I156" s="5">
        <v>613886000000</v>
      </c>
      <c r="J156" s="5">
        <v>672747000000</v>
      </c>
      <c r="K156" s="5">
        <v>291408000000</v>
      </c>
      <c r="L156" s="5">
        <v>131550000000</v>
      </c>
      <c r="M156" s="5">
        <v>88390000000</v>
      </c>
    </row>
    <row r="158" spans="2:13" ht="15.5" x14ac:dyDescent="0.35">
      <c r="B158" t="s">
        <v>170</v>
      </c>
      <c r="C158" t="s">
        <v>12</v>
      </c>
      <c r="D158" s="5">
        <v>25190000000</v>
      </c>
      <c r="E158" s="5">
        <v>25190000000</v>
      </c>
      <c r="F158" s="5">
        <v>25190000000</v>
      </c>
      <c r="G158" s="5">
        <v>25190000000</v>
      </c>
      <c r="I158" s="5">
        <v>25190000000</v>
      </c>
      <c r="J158" s="5">
        <v>25190000000</v>
      </c>
      <c r="K158" s="5">
        <v>10000000</v>
      </c>
      <c r="L158" s="5">
        <v>10000000</v>
      </c>
      <c r="M158" s="5">
        <v>10000000</v>
      </c>
    </row>
    <row r="159" spans="2:13" ht="15.5" x14ac:dyDescent="0.35">
      <c r="C159" t="s">
        <v>171</v>
      </c>
      <c r="D159" s="6">
        <v>11.27</v>
      </c>
      <c r="E159" s="6">
        <v>12.14</v>
      </c>
      <c r="F159" s="6">
        <v>12.66</v>
      </c>
      <c r="G159" s="6">
        <v>11.3</v>
      </c>
    </row>
    <row r="160" spans="2:13" ht="15.5" x14ac:dyDescent="0.35">
      <c r="C160" t="s">
        <v>172</v>
      </c>
      <c r="D160" s="6">
        <v>79.86</v>
      </c>
      <c r="E160" s="6">
        <v>63.43</v>
      </c>
      <c r="F160" s="6">
        <v>78.59</v>
      </c>
      <c r="G160" s="6">
        <v>95.58</v>
      </c>
    </row>
    <row r="161" spans="3:7" ht="15.5" x14ac:dyDescent="0.35">
      <c r="C161" t="s">
        <v>60</v>
      </c>
      <c r="D161" s="6">
        <v>9.93</v>
      </c>
      <c r="E161" s="6">
        <v>8.1999999999999993</v>
      </c>
      <c r="F161" s="6">
        <v>11.66</v>
      </c>
      <c r="G161" s="6">
        <v>13.35</v>
      </c>
    </row>
    <row r="162" spans="3:7" ht="15.5" x14ac:dyDescent="0.35">
      <c r="C162" t="s">
        <v>173</v>
      </c>
      <c r="D162" s="5">
        <v>669510000000</v>
      </c>
      <c r="E162" s="5">
        <v>728120000000</v>
      </c>
      <c r="F162" s="5">
        <v>721880000000</v>
      </c>
      <c r="G162" s="5">
        <v>663580000000</v>
      </c>
    </row>
    <row r="163" spans="3:7" ht="15.5" x14ac:dyDescent="0.35">
      <c r="C163" t="s">
        <v>174</v>
      </c>
      <c r="D163" s="6">
        <v>3.4200000000000001E-2</v>
      </c>
      <c r="E163" s="6">
        <v>3.9699999999999999E-2</v>
      </c>
      <c r="F163" s="6">
        <v>4.1799999999999997E-2</v>
      </c>
      <c r="G163" s="6">
        <v>4.0800000000000003E-2</v>
      </c>
    </row>
    <row r="164" spans="3:7" ht="15.5" x14ac:dyDescent="0.35">
      <c r="C164" t="s">
        <v>175</v>
      </c>
      <c r="D164" s="6">
        <v>6.5799999999999997E-2</v>
      </c>
      <c r="E164" s="6">
        <v>6.8400000000000002E-2</v>
      </c>
      <c r="F164" s="6">
        <v>7.6499999999999999E-2</v>
      </c>
      <c r="G164" s="6">
        <v>7.3899999999999993E-2</v>
      </c>
    </row>
    <row r="165" spans="3:7" ht="15.5" x14ac:dyDescent="0.35">
      <c r="C165" t="s">
        <v>176</v>
      </c>
      <c r="D165" s="6">
        <v>7.0699999999999999E-2</v>
      </c>
      <c r="E165" s="6">
        <v>8.2699999999999996E-2</v>
      </c>
      <c r="F165" s="6">
        <v>8.8200000000000001E-2</v>
      </c>
      <c r="G165" s="6">
        <v>8.5699999999999998E-2</v>
      </c>
    </row>
    <row r="166" spans="3:7" ht="15.5" x14ac:dyDescent="0.35">
      <c r="C166" t="s">
        <v>177</v>
      </c>
      <c r="D166" s="6">
        <v>9.26</v>
      </c>
      <c r="E166" s="6">
        <v>10.11</v>
      </c>
      <c r="F166" s="6">
        <v>9.5</v>
      </c>
      <c r="G166" s="6">
        <v>9.06</v>
      </c>
    </row>
    <row r="167" spans="3:7" ht="15.5" x14ac:dyDescent="0.35">
      <c r="C167" t="s">
        <v>178</v>
      </c>
      <c r="D167" s="5">
        <v>4415000000000</v>
      </c>
      <c r="E167" s="5">
        <v>4522000000000</v>
      </c>
      <c r="F167" s="5">
        <v>4215000000000</v>
      </c>
      <c r="G167" s="5">
        <v>3878000000000</v>
      </c>
    </row>
    <row r="168" spans="3:7" ht="15.5" x14ac:dyDescent="0.35">
      <c r="C168" t="s">
        <v>179</v>
      </c>
      <c r="D168" s="6">
        <v>5.26</v>
      </c>
      <c r="E168" s="6">
        <v>4.34</v>
      </c>
      <c r="F168" s="6">
        <v>6.01</v>
      </c>
      <c r="G168" s="6">
        <v>7.07</v>
      </c>
    </row>
    <row r="169" spans="3:7" ht="15.5" x14ac:dyDescent="0.35">
      <c r="C169" t="s">
        <v>180</v>
      </c>
      <c r="D169" s="6">
        <v>171.24</v>
      </c>
      <c r="E169" s="6">
        <v>177.6</v>
      </c>
      <c r="F169" s="6">
        <v>165.45</v>
      </c>
      <c r="G169" s="6">
        <v>152.86000000000001</v>
      </c>
    </row>
    <row r="170" spans="3:7" ht="15.5" x14ac:dyDescent="0.35">
      <c r="C170" t="s">
        <v>181</v>
      </c>
      <c r="D170" s="6">
        <v>5.26</v>
      </c>
      <c r="E170" s="6">
        <v>4.34</v>
      </c>
      <c r="F170" s="6">
        <v>6.01</v>
      </c>
      <c r="G170" s="6">
        <v>7.07</v>
      </c>
    </row>
    <row r="171" spans="3:7" ht="15.5" x14ac:dyDescent="0.35">
      <c r="C171" t="s">
        <v>182</v>
      </c>
      <c r="D171" s="6">
        <v>171.24</v>
      </c>
      <c r="E171" s="6">
        <v>177.6</v>
      </c>
      <c r="F171" s="6">
        <v>165.45</v>
      </c>
      <c r="G171" s="6">
        <v>152.86000000000001</v>
      </c>
    </row>
    <row r="172" spans="3:7" ht="15.5" x14ac:dyDescent="0.35">
      <c r="C172" t="s">
        <v>183</v>
      </c>
      <c r="D172" s="5">
        <v>1397000000000</v>
      </c>
      <c r="E172" s="5">
        <v>1234000000000</v>
      </c>
      <c r="F172" s="5">
        <v>1375000000000</v>
      </c>
      <c r="G172" s="5">
        <v>1023000000000</v>
      </c>
    </row>
    <row r="173" spans="3:7" ht="15.5" x14ac:dyDescent="0.35">
      <c r="C173" t="s">
        <v>184</v>
      </c>
      <c r="D173" s="5">
        <v>357000000000</v>
      </c>
      <c r="E173" s="5">
        <v>366000000000</v>
      </c>
      <c r="F173" s="5">
        <v>379000000000</v>
      </c>
      <c r="G173" s="5">
        <v>349000000000</v>
      </c>
    </row>
    <row r="174" spans="3:7" ht="15.5" x14ac:dyDescent="0.35">
      <c r="C174" t="s">
        <v>185</v>
      </c>
      <c r="D174" s="5">
        <v>4314000000000</v>
      </c>
      <c r="E174" s="5">
        <v>4474000000000</v>
      </c>
      <c r="F174" s="5">
        <v>4168000000000</v>
      </c>
      <c r="G174" s="5">
        <v>3851000000000</v>
      </c>
    </row>
    <row r="175" spans="3:7" ht="15.5" x14ac:dyDescent="0.35">
      <c r="C175" t="s">
        <v>24</v>
      </c>
      <c r="D175" s="5">
        <v>1754000000000</v>
      </c>
      <c r="E175" s="5">
        <v>1600000000000</v>
      </c>
      <c r="F175" s="5">
        <v>1754000000000</v>
      </c>
      <c r="G175" s="5">
        <v>1372000000000</v>
      </c>
    </row>
    <row r="176" spans="3:7" ht="15.5" x14ac:dyDescent="0.35">
      <c r="C176" t="s">
        <v>21</v>
      </c>
      <c r="D176" s="5">
        <v>843000000000</v>
      </c>
      <c r="E176" s="5">
        <v>716000000000</v>
      </c>
      <c r="F176" s="5">
        <v>1140000000000</v>
      </c>
      <c r="G176" s="5">
        <v>1004000000000</v>
      </c>
    </row>
    <row r="177" spans="3:13" ht="15.5" x14ac:dyDescent="0.35">
      <c r="C177" t="s">
        <v>186</v>
      </c>
      <c r="D177" s="5">
        <v>865000000000</v>
      </c>
      <c r="E177" s="5">
        <v>1437000000000</v>
      </c>
      <c r="F177" s="5">
        <v>1404000000000</v>
      </c>
      <c r="G177" s="5">
        <v>1314000000000</v>
      </c>
    </row>
    <row r="178" spans="3:13" ht="15.5" x14ac:dyDescent="0.35">
      <c r="C178" t="s">
        <v>187</v>
      </c>
      <c r="D178" s="5">
        <v>355000000000</v>
      </c>
      <c r="E178" s="5">
        <v>1065000000000</v>
      </c>
      <c r="F178" s="5">
        <v>304000000000</v>
      </c>
      <c r="G178" s="5">
        <v>469000000000</v>
      </c>
    </row>
    <row r="179" spans="3:13" ht="15.5" x14ac:dyDescent="0.35">
      <c r="C179" t="s">
        <v>188</v>
      </c>
      <c r="D179" s="5">
        <v>-77000000000</v>
      </c>
      <c r="E179" s="5">
        <v>-323000000000</v>
      </c>
      <c r="F179" s="5">
        <v>-83000000000</v>
      </c>
      <c r="G179" s="5">
        <v>-215000000000</v>
      </c>
    </row>
    <row r="180" spans="3:13" ht="15.5" x14ac:dyDescent="0.35">
      <c r="C180" t="s">
        <v>13</v>
      </c>
      <c r="D180" s="5">
        <v>278000000000</v>
      </c>
      <c r="E180" s="5">
        <v>742000000000</v>
      </c>
      <c r="F180" s="5">
        <v>222000000000</v>
      </c>
      <c r="G180" s="5">
        <v>254000000000</v>
      </c>
    </row>
    <row r="181" spans="3:13" ht="15.5" x14ac:dyDescent="0.35">
      <c r="C181" t="s">
        <v>16</v>
      </c>
      <c r="D181" s="6">
        <v>11.02</v>
      </c>
      <c r="E181" s="6">
        <v>29.45</v>
      </c>
      <c r="F181" s="6">
        <v>8.8000000000000007</v>
      </c>
      <c r="G181" s="6">
        <v>10.08</v>
      </c>
    </row>
    <row r="182" spans="3:13" ht="15.5" x14ac:dyDescent="0.35">
      <c r="C182" t="s">
        <v>45</v>
      </c>
      <c r="I182" s="6">
        <v>44.03</v>
      </c>
      <c r="J182" s="6">
        <v>42.63</v>
      </c>
      <c r="K182" s="6">
        <v>52004.82</v>
      </c>
      <c r="L182" s="6">
        <v>16600.32</v>
      </c>
      <c r="M182" s="6">
        <v>-14086.29</v>
      </c>
    </row>
    <row r="183" spans="3:13" ht="15.5" x14ac:dyDescent="0.35">
      <c r="C183" t="s">
        <v>59</v>
      </c>
      <c r="I183" s="6">
        <v>22.6</v>
      </c>
      <c r="J183" s="6">
        <v>41.75</v>
      </c>
      <c r="K183" s="5">
        <v>0</v>
      </c>
      <c r="L183" s="5">
        <v>0</v>
      </c>
      <c r="M183" s="5">
        <v>0</v>
      </c>
    </row>
    <row r="184" spans="3:13" ht="15.5" x14ac:dyDescent="0.35">
      <c r="C184" t="s">
        <v>62</v>
      </c>
      <c r="I184" s="6">
        <v>3.16</v>
      </c>
      <c r="J184" s="6">
        <v>6.6</v>
      </c>
      <c r="K184" s="5">
        <v>0</v>
      </c>
      <c r="L184" s="5">
        <v>0</v>
      </c>
      <c r="M184" s="5">
        <v>0</v>
      </c>
    </row>
    <row r="185" spans="3:13" ht="15.5" x14ac:dyDescent="0.35">
      <c r="C185" t="s">
        <v>189</v>
      </c>
      <c r="I185" s="5">
        <v>2589050000000</v>
      </c>
      <c r="J185" s="5">
        <v>2236210000000</v>
      </c>
      <c r="K185" s="5">
        <v>867780000000</v>
      </c>
      <c r="L185" s="5">
        <v>389630000000</v>
      </c>
      <c r="M185" s="5">
        <v>68660000000</v>
      </c>
    </row>
    <row r="186" spans="3:13" ht="15.5" x14ac:dyDescent="0.35">
      <c r="C186" t="s">
        <v>190</v>
      </c>
      <c r="I186" s="6">
        <v>0.14550000000000002</v>
      </c>
      <c r="J186" s="6">
        <v>0.16949999999999998</v>
      </c>
      <c r="K186" s="6">
        <v>8.8300000000000003E-2</v>
      </c>
      <c r="L186" s="6">
        <v>3.6600000000000001E-2</v>
      </c>
      <c r="M186" s="6">
        <v>-4.0999999999999995E-2</v>
      </c>
    </row>
    <row r="187" spans="3:13" ht="15.5" x14ac:dyDescent="0.35">
      <c r="C187" t="s">
        <v>191</v>
      </c>
      <c r="I187" s="6">
        <v>0.2661</v>
      </c>
      <c r="J187" s="6">
        <v>0.3508</v>
      </c>
      <c r="K187" s="6">
        <v>0.43070000000000003</v>
      </c>
      <c r="L187" s="6">
        <v>0.2014</v>
      </c>
      <c r="M187" s="6">
        <v>-0.214</v>
      </c>
    </row>
    <row r="188" spans="3:13" ht="15.5" x14ac:dyDescent="0.35">
      <c r="C188" t="s">
        <v>192</v>
      </c>
      <c r="I188" s="6">
        <v>0.34289999999999998</v>
      </c>
      <c r="J188" s="6">
        <v>0.48930000000000001</v>
      </c>
      <c r="K188" s="6">
        <v>0.26719999999999999</v>
      </c>
      <c r="L188" s="6">
        <v>0.13059999999999999</v>
      </c>
      <c r="M188" s="6">
        <v>2.5600000000000001E-2</v>
      </c>
    </row>
    <row r="189" spans="3:13" ht="15.5" x14ac:dyDescent="0.35">
      <c r="C189" t="s">
        <v>193</v>
      </c>
      <c r="I189" s="6">
        <v>8.6</v>
      </c>
      <c r="J189" s="6">
        <v>8.7200000000000006</v>
      </c>
      <c r="K189" s="6">
        <v>4.66</v>
      </c>
      <c r="L189" s="6">
        <v>2.27</v>
      </c>
      <c r="M189" s="6">
        <v>0.23</v>
      </c>
    </row>
    <row r="190" spans="3:13" ht="15.5" x14ac:dyDescent="0.35">
      <c r="C190" t="s">
        <v>56</v>
      </c>
      <c r="I190" s="6">
        <v>6.01</v>
      </c>
      <c r="J190" s="6">
        <v>14.65</v>
      </c>
      <c r="K190" s="5">
        <v>0</v>
      </c>
      <c r="L190" s="5">
        <v>0</v>
      </c>
      <c r="M190" s="5">
        <v>0</v>
      </c>
    </row>
    <row r="191" spans="3:13" ht="15.5" x14ac:dyDescent="0.35">
      <c r="C191" t="s">
        <v>53</v>
      </c>
      <c r="I191" s="6">
        <v>165.45</v>
      </c>
      <c r="J191" s="6">
        <v>121.52</v>
      </c>
      <c r="K191" s="6">
        <v>120749.9</v>
      </c>
      <c r="L191" s="6">
        <v>82411.520000000004</v>
      </c>
      <c r="M191" s="6">
        <v>65819.63</v>
      </c>
    </row>
    <row r="192" spans="3:13" ht="15.5" x14ac:dyDescent="0.35">
      <c r="C192" t="s">
        <v>194</v>
      </c>
      <c r="I192" s="6">
        <v>6.01</v>
      </c>
      <c r="J192" s="6">
        <v>14.65</v>
      </c>
      <c r="K192" s="5">
        <v>0</v>
      </c>
      <c r="L192" s="5">
        <v>0</v>
      </c>
      <c r="M192" s="5">
        <v>0</v>
      </c>
    </row>
    <row r="193" spans="3:13" ht="15.5" x14ac:dyDescent="0.35">
      <c r="C193" t="s">
        <v>195</v>
      </c>
      <c r="I193" s="6">
        <v>165.45</v>
      </c>
      <c r="J193" s="6">
        <v>121.52</v>
      </c>
      <c r="K193" s="6">
        <v>120749.9</v>
      </c>
      <c r="L193" s="6">
        <v>82411.520000000004</v>
      </c>
      <c r="M193" s="6">
        <v>65819.63</v>
      </c>
    </row>
    <row r="194" spans="3:13" ht="15.5" x14ac:dyDescent="0.35">
      <c r="C194" t="s">
        <v>196</v>
      </c>
      <c r="I194" s="5">
        <v>1375000000000</v>
      </c>
      <c r="J194" s="5">
        <v>1113000000000</v>
      </c>
      <c r="K194" s="5">
        <v>371000000000</v>
      </c>
      <c r="L194" s="5">
        <v>125000000000</v>
      </c>
      <c r="M194" s="5">
        <v>51000000000</v>
      </c>
    </row>
    <row r="195" spans="3:13" ht="15.5" x14ac:dyDescent="0.35">
      <c r="C195" t="s">
        <v>197</v>
      </c>
      <c r="I195" s="5">
        <v>379000000000</v>
      </c>
      <c r="J195" s="5">
        <v>310000000000</v>
      </c>
      <c r="K195" s="5">
        <v>153000000000</v>
      </c>
      <c r="L195" s="5">
        <v>41000000000</v>
      </c>
      <c r="M195" s="5">
        <v>66000000000</v>
      </c>
    </row>
    <row r="196" spans="3:13" ht="15.5" x14ac:dyDescent="0.35">
      <c r="C196" t="s">
        <v>26</v>
      </c>
      <c r="I196" s="5">
        <v>1754000000000</v>
      </c>
      <c r="J196" s="5">
        <v>1424000000000</v>
      </c>
      <c r="K196" s="5">
        <v>524000000000</v>
      </c>
      <c r="L196" s="5">
        <v>167000000000</v>
      </c>
      <c r="M196" s="5">
        <v>117000000000</v>
      </c>
    </row>
    <row r="197" spans="3:13" ht="15.5" x14ac:dyDescent="0.35">
      <c r="C197" t="s">
        <v>23</v>
      </c>
      <c r="I197" s="5">
        <v>1140000000000</v>
      </c>
      <c r="J197" s="5">
        <v>751000000000</v>
      </c>
      <c r="K197" s="5">
        <v>233000000000</v>
      </c>
      <c r="L197" s="5">
        <v>35000000000</v>
      </c>
      <c r="M197" s="5">
        <v>29000000000</v>
      </c>
    </row>
    <row r="198" spans="3:13" ht="15.5" x14ac:dyDescent="0.35">
      <c r="C198" t="s">
        <v>198</v>
      </c>
      <c r="I198" s="5">
        <v>1404000000000</v>
      </c>
      <c r="J198" s="5">
        <v>1102000000000</v>
      </c>
      <c r="K198" s="5">
        <v>236000000000</v>
      </c>
      <c r="L198" s="5">
        <v>534000000000</v>
      </c>
      <c r="M198" s="5">
        <v>809000000000</v>
      </c>
    </row>
    <row r="199" spans="3:13" ht="15.5" x14ac:dyDescent="0.35">
      <c r="C199" t="s">
        <v>199</v>
      </c>
      <c r="I199" s="5">
        <v>1306000000000</v>
      </c>
      <c r="J199" s="5">
        <v>767000000000</v>
      </c>
      <c r="K199" s="5">
        <v>763000000000</v>
      </c>
      <c r="L199" s="5">
        <v>448000000000</v>
      </c>
      <c r="M199" s="5">
        <v>-78000000000</v>
      </c>
    </row>
    <row r="200" spans="3:13" ht="15.5" x14ac:dyDescent="0.35">
      <c r="C200" t="s">
        <v>200</v>
      </c>
      <c r="I200" s="5">
        <v>-726000000000</v>
      </c>
      <c r="J200" s="5">
        <v>-707000000000</v>
      </c>
      <c r="K200" s="5">
        <v>-606000000000</v>
      </c>
      <c r="L200" s="5">
        <v>-412000000000</v>
      </c>
      <c r="M200" s="5">
        <v>-159000000000</v>
      </c>
    </row>
    <row r="201" spans="3:13" ht="15.5" x14ac:dyDescent="0.35">
      <c r="C201" t="s">
        <v>15</v>
      </c>
      <c r="I201" s="5">
        <v>580000000000</v>
      </c>
      <c r="J201" s="5">
        <v>61000000000</v>
      </c>
      <c r="K201" s="5">
        <v>157000000000</v>
      </c>
      <c r="L201" s="5">
        <v>36000000000</v>
      </c>
      <c r="M201" s="5">
        <v>-237000000000</v>
      </c>
    </row>
    <row r="202" spans="3:13" ht="15.5" x14ac:dyDescent="0.35">
      <c r="C202" t="s">
        <v>17</v>
      </c>
      <c r="I202" s="6">
        <v>23.01</v>
      </c>
      <c r="J202" s="6">
        <v>2.4</v>
      </c>
      <c r="K202" s="5">
        <v>25315</v>
      </c>
      <c r="L202" s="6">
        <v>5804.54</v>
      </c>
      <c r="M202" s="6">
        <v>-38396.589999999997</v>
      </c>
    </row>
  </sheetData>
  <pageMargins left="0.7" right="0.7" top="0.75" bottom="0.75" header="0.3" footer="0.3"/>
  <ignoredErrors>
    <ignoredError sqref="A1:M20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7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560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561</v>
      </c>
      <c r="D2" s="2" vm="45">
        <f ca="1">IFERROR(_xlfn.STOCKHISTORY("XIDX:" &amp; $C$1, D3, , 0, 0, 1), "Libur")</f>
        <v>322</v>
      </c>
      <c r="E2" s="2" vm="46">
        <f ca="1">IFERROR(_xlfn.STOCKHISTORY("XIDX:" &amp; $C$1, E3, , 0, 0, 1), "Libur")</f>
        <v>328</v>
      </c>
      <c r="H2" s="2" vm="46">
        <f ca="1">IFERROR(INDEX(D2:G2,COUNT(D2:G2)),"")</f>
        <v>328</v>
      </c>
      <c r="I2" s="2" vm="47">
        <f ca="1">IFERROR(_xlfn.STOCKHISTORY("XIDX:" &amp; $C$1, I1, , 0, 0, 1), "Libur")</f>
        <v>410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17531095000</v>
      </c>
      <c r="E4" s="2">
        <f>IFERROR(INDEX(E51:E500,MATCH($C$4,$C$51:$C$500,0)),"")</f>
        <v>11112051500</v>
      </c>
      <c r="H4" s="2">
        <f>IFERROR(SUM(D4:G4)*(4/MAX(1,COUNT(D4:G4))),"")</f>
        <v>57286293000</v>
      </c>
      <c r="I4" s="2">
        <f>IFERROR(INDEX(I51:I500,MATCH($C$4,$C$51:$C$500,0)),"")</f>
        <v>132093841000</v>
      </c>
      <c r="J4" s="2">
        <f>IFERROR(INDEX(J51:J500,MATCH($C$4,$C$51:$C$500,0)),"")</f>
        <v>227087763000</v>
      </c>
      <c r="K4" s="2">
        <f>IFERROR(INDEX(K51:K500,MATCH($C$4,$C$51:$C$500,0)),"")</f>
        <v>309218277000</v>
      </c>
      <c r="L4" s="2">
        <f>IFERROR(INDEX(L51:L500,MATCH($C$4,$C$51:$C$500,0)),"")</f>
        <v>331819816750</v>
      </c>
      <c r="M4" s="2">
        <f>IFERROR(INDEX(M51:M500,MATCH($C$4,$C$51:$C$500,0)),"")</f>
        <v>299625392700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519268791</v>
      </c>
      <c r="E5" s="2">
        <f>IFERROR(INDEX(E51:E500,MATCH($C$5,$C$51:$C$500,0)),"")</f>
        <v>-3105817771</v>
      </c>
      <c r="H5" s="2">
        <f>IFERROR(SUM(D5:G5)*(4/MAX(1,COUNT(D5:G5))),"")</f>
        <v>-5173097960</v>
      </c>
      <c r="I5" s="2">
        <f>IFERROR(INDEX(I51:I500,MATCH($C$5,$C$51:$C$500,0)),"")</f>
        <v>18687697092</v>
      </c>
      <c r="J5" s="2">
        <f>IFERROR(INDEX(J51:J500,MATCH($C$5,$C$51:$C$500,0)),"")</f>
        <v>58588301562</v>
      </c>
      <c r="K5" s="2">
        <f>IFERROR(INDEX(K51:K500,MATCH($C$5,$C$51:$C$500,0)),"")</f>
        <v>83068625178</v>
      </c>
      <c r="L5" s="2">
        <f>IFERROR(INDEX(L51:L500,MATCH($C$5,$C$51:$C$500,0)),"")</f>
        <v>92315376298</v>
      </c>
      <c r="M5" s="2">
        <f>IFERROR(INDEX(M51:M500,MATCH($C$5,$C$51:$C$500,0)),"")</f>
        <v>80818476203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1342124624340</v>
      </c>
      <c r="E6" s="2">
        <f>IFERROR(INDEX(E51:E500,MATCH($C$6,$C$51:$C$500,0)),"")</f>
        <v>1341638452991</v>
      </c>
      <c r="H6" s="2">
        <f>IFERROR(INDEX(D6:G6,COUNT(D6:G6)),"")</f>
        <v>1341638452991</v>
      </c>
      <c r="I6" s="2">
        <f>IFERROR(INDEX(I51:I500,MATCH($C$6,$C$51:$C$500,0)),"")</f>
        <v>1345041175263</v>
      </c>
      <c r="J6" s="2">
        <f>IFERROR(INDEX(J51:J500,MATCH($C$6,$C$51:$C$500,0)),"")</f>
        <v>1189771606023</v>
      </c>
      <c r="K6" s="2">
        <f>IFERROR(INDEX(K51:K500,MATCH($C$6,$C$51:$C$500,0)),"")</f>
        <v>1186965469029</v>
      </c>
      <c r="L6" s="2">
        <f>IFERROR(INDEX(L51:L500,MATCH($C$6,$C$51:$C$500,0)),"")</f>
        <v>1121828098097</v>
      </c>
      <c r="M6" s="2">
        <f>IFERROR(INDEX(M51:M500,MATCH($C$6,$C$51:$C$500,0)),"")</f>
        <v>1028182394819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2.14</v>
      </c>
      <c r="E7" s="3">
        <f>IFERROR(INDEX(E51:E500,MATCH($C$7,$C$51:$C$500,0))/1000000000,"")</f>
        <v>2.14</v>
      </c>
      <c r="H7" s="3">
        <f>IFERROR(INDEX(D7:G7,COUNT(D7:G7)),"")</f>
        <v>2.14</v>
      </c>
      <c r="I7" s="3">
        <f>IFERROR(INDEX(I51:I500,MATCH($C$7,$C$51:$C$500,0))/1000000000,"")</f>
        <v>2.14</v>
      </c>
      <c r="J7" s="3">
        <f>IFERROR(INDEX(J51:J500,MATCH($C$7,$C$51:$C$500,0))/1000000000,"")</f>
        <v>1.82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5000000000</v>
      </c>
      <c r="E8" s="2">
        <f>IFERROR(INDEX(E51:E500,MATCH("Free cash flow (Quarter)",$C$51:$C$500,0)),"")</f>
        <v>5000000000</v>
      </c>
      <c r="H8" s="2">
        <f>IFERROR(INDEX(D8:G8,COUNT(D8:G8)),"")</f>
        <v>5000000000</v>
      </c>
      <c r="I8" s="2">
        <f>IFERROR(INDEX(I51:I500,MATCH($C$8,$C$51:$C$500,0)),"")</f>
        <v>28000000000</v>
      </c>
      <c r="J8" s="2">
        <f>IFERROR(INDEX(J51:J500,MATCH($C$8,$C$51:$C$500,0)),"")</f>
        <v>13000000000</v>
      </c>
      <c r="K8" s="2">
        <f>IFERROR(INDEX(K51:K500,MATCH($C$8,$C$51:$C$500,0)),"")</f>
        <v>108000000000</v>
      </c>
      <c r="L8" s="2">
        <f>IFERROR(INDEX(L51:L500,MATCH($C$8,$C$51:$C$500,0)),"")</f>
        <v>84000000000</v>
      </c>
      <c r="M8" s="2">
        <f>IFERROR(INDEX(M51:M500,MATCH($C$8,$C$51:$C$500,0)),"")</f>
        <v>116000000000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2.23</v>
      </c>
      <c r="E9" s="3">
        <f>IFERROR(INDEX(E51:E500,MATCH("Free cash flow per share (Quarter)",$C$51:$C$500,0)),"")</f>
        <v>2.11</v>
      </c>
      <c r="H9" s="3">
        <f>IFERROR(INDEX(D9:G9,COUNT(D9:G9)),"")</f>
        <v>2.11</v>
      </c>
      <c r="I9" s="3">
        <f>IFERROR(INDEX(I51:I500,MATCH($C$9,$C$51:$C$500,0)),"")</f>
        <v>13.08</v>
      </c>
      <c r="J9" s="3">
        <f>IFERROR(INDEX(J51:J500,MATCH($C$9,$C$51:$C$500,0)),"")</f>
        <v>6.96</v>
      </c>
      <c r="K9" s="3">
        <f>IFERROR(INDEX(K51:K500,MATCH($C$9,$C$51:$C$500,0)),"")</f>
        <v>59287.62</v>
      </c>
      <c r="L9" s="3">
        <f>IFERROR(INDEX(L51:L500,MATCH($C$9,$C$51:$C$500,0)),"")</f>
        <v>46313.65</v>
      </c>
      <c r="M9" s="3">
        <f>IFERROR(INDEX(M51:M500,MATCH($C$9,$C$51:$C$500,0)),"")</f>
        <v>63888.78</v>
      </c>
    </row>
    <row r="10" spans="1:13" ht="15.5" x14ac:dyDescent="0.35">
      <c r="C10" t="s">
        <v>18</v>
      </c>
      <c r="D10" s="3">
        <f ca="1">IFERROR(IF(D9=0,"",D2/D9),"")</f>
        <v>144.39461883408072</v>
      </c>
      <c r="E10" s="3">
        <f ca="1">IFERROR(IF(E9=0,"",E2/E9),"")</f>
        <v>155.45023696682466</v>
      </c>
      <c r="I10" s="3">
        <f ca="1">IFERROR(IF(I9=0,"",I2/I9),"")</f>
        <v>31.345565749235472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197619918284</v>
      </c>
      <c r="E11" s="2">
        <f>IFERROR(INDEX(E51:E500,MATCH($C$11,$C$51:$C$500,0)),"")</f>
        <v>195218270558</v>
      </c>
      <c r="H11" s="2">
        <f>IFERROR(INDEX(D11:G11,COUNT(D11:G11)),"")</f>
        <v>195218270558</v>
      </c>
      <c r="I11" s="2">
        <f>IFERROR(INDEX(I51:I500,MATCH($C$11,$C$51:$C$500,0)),"")</f>
        <v>195196376876</v>
      </c>
      <c r="J11" s="2">
        <f>IFERROR(INDEX(J51:J500,MATCH($C$11,$C$51:$C$500,0)),"")</f>
        <v>59240477580</v>
      </c>
      <c r="K11" s="2">
        <f>IFERROR(INDEX(K51:K500,MATCH($C$11,$C$51:$C$500,0)),"")</f>
        <v>198410397918</v>
      </c>
      <c r="L11" s="2">
        <f>IFERROR(INDEX(L51:L500,MATCH($C$11,$C$51:$C$500,0)),"")</f>
        <v>160766054663</v>
      </c>
      <c r="M11" s="2">
        <f>IFERROR(INDEX(M51:M500,MATCH($C$11,$C$51:$C$500,0)),"")</f>
        <v>97463117853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-198000000000</v>
      </c>
      <c r="E12" s="2">
        <f>IFERROR(INDEX(E51:E500,MATCH("Net Debt (Quarter)",$C$51:$C$500,0)),"")</f>
        <v>-195000000000</v>
      </c>
      <c r="H12" s="2">
        <f>IFERROR(INDEX(D12:G12,COUNT(D12:G12)),"")</f>
        <v>-195000000000</v>
      </c>
      <c r="I12" s="2">
        <f>IFERROR(INDEX(I51:I500,MATCH($C$12,$C$51:$C$500,0)),"")</f>
        <v>-195000000000</v>
      </c>
      <c r="J12" s="2">
        <f>IFERROR(INDEX(J51:J500,MATCH($C$12,$C$51:$C$500,0)),"")</f>
        <v>-57000000000</v>
      </c>
      <c r="K12" s="2">
        <f>IFERROR(INDEX(K51:K500,MATCH($C$12,$C$51:$C$500,0)),"")</f>
        <v>-198000000000</v>
      </c>
      <c r="L12" s="2">
        <f>IFERROR(INDEX(L51:L500,MATCH($C$12,$C$51:$C$500,0)),"")</f>
        <v>-161000000000</v>
      </c>
      <c r="M12" s="2">
        <f>IFERROR(INDEX(M51:M500,MATCH($C$12,$C$51:$C$500,0)),"")</f>
        <v>-97000000000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2000000000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28</v>
      </c>
      <c r="D15" s="2">
        <f>IFERROR(INDEX(D51:D500,MATCH($C$15,$C$51:$C$500,0)),"")</f>
        <v>-465385760</v>
      </c>
      <c r="E15" s="2">
        <f>IFERROR(INDEX(E51:E500,MATCH($C$15,$C$51:$C$500,0)),"")</f>
        <v>-310109150</v>
      </c>
      <c r="H15" s="2">
        <f>IFERROR(SUM(D15:G15)*(4/MAX(1,COUNT(D15:G15))),"")</f>
        <v>-1550989820</v>
      </c>
      <c r="I15" s="2">
        <f>IFERROR(INDEX(I51:I500,MATCH($C$15,$C$51:$C$500,0)),"")</f>
        <v>-3552713425</v>
      </c>
      <c r="J15" s="2">
        <f>IFERROR(INDEX(J51:J500,MATCH($C$15,$C$51:$C$500,0)),"")</f>
        <v>-5729577610</v>
      </c>
      <c r="K15" s="2">
        <f>IFERROR(INDEX(K51:K500,MATCH($C$15,$C$51:$C$500,0)),"")</f>
        <v>-8078936998</v>
      </c>
      <c r="L15" s="2">
        <f>IFERROR(INDEX(L51:L500,MATCH($C$15,$C$51:$C$500,0)),"")</f>
        <v>-8363516590</v>
      </c>
      <c r="M15" s="2">
        <f>IFERROR(INDEX(M51:M500,MATCH($C$15,$C$51:$C$500,0)),"")</f>
        <v>-7345014586</v>
      </c>
    </row>
    <row r="16" spans="1:13" ht="15.5" x14ac:dyDescent="0.35">
      <c r="C16" t="s">
        <v>29</v>
      </c>
      <c r="D16" s="2">
        <f>IFERROR(INDEX(D51:D500,MATCH($C$16,$C$51:$C$500,0)),"")</f>
        <v>1105757109</v>
      </c>
      <c r="E16" s="2">
        <f>IFERROR(INDEX(E51:E500,MATCH($C$16,$C$51:$C$500,0)),"")</f>
        <v>-3048813122</v>
      </c>
      <c r="H16" s="2">
        <f>IFERROR(SUM(D16:G16)*(4/MAX(1,COUNT(D16:G16))),"")</f>
        <v>-3886112026</v>
      </c>
      <c r="I16" s="2">
        <f>IFERROR(INDEX(I51:I500,MATCH($C$16,$C$51:$C$500,0)),"")</f>
        <v>23073205397</v>
      </c>
      <c r="J16" s="2">
        <f>IFERROR(INDEX(J51:J500,MATCH($C$16,$C$51:$C$500,0)),"")</f>
        <v>69251927550</v>
      </c>
      <c r="K16" s="2">
        <f>IFERROR(INDEX(K51:K500,MATCH($C$16,$C$51:$C$500,0)),"")</f>
        <v>100204177104</v>
      </c>
      <c r="L16" s="2">
        <f>IFERROR(INDEX(L51:L500,MATCH($C$16,$C$51:$C$500,0)),"")</f>
        <v>103580207839</v>
      </c>
      <c r="M16" s="2">
        <f>IFERROR(INDEX(M51:M500,MATCH($C$16,$C$51:$C$500,0)),"")</f>
        <v>100593737051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689080000000.00012</v>
      </c>
      <c r="E20" s="2">
        <f ca="1">IFERROR(E21*E2,"")</f>
        <v>701920000000.00012</v>
      </c>
      <c r="H20" s="2">
        <f t="shared" ref="H20:M20" ca="1" si="0">IFERROR(H21*H2,"")</f>
        <v>701920000000.00012</v>
      </c>
      <c r="I20" s="2">
        <f t="shared" ca="1" si="0"/>
        <v>877400000000.00012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2140000000.0000002</v>
      </c>
      <c r="E21" s="2">
        <f>IFERROR(INDEX(E51:E500,MATCH($C$7,$C$51:$C$500,0)),"")</f>
        <v>2140000000.0000002</v>
      </c>
      <c r="H21" s="2">
        <f>IFERROR(INDEX(D21:G21,COUNT(D21:G21)),"")</f>
        <v>2140000000.0000002</v>
      </c>
      <c r="I21" s="2">
        <f>IFERROR(INDEX(I51:I500,MATCH($C$7,$C$51:$C$500,0)),"")</f>
        <v>2140000000.0000002</v>
      </c>
      <c r="J21" s="2">
        <f>IFERROR(INDEX(J51:J500,MATCH($C$7,$C$51:$C$500,0)),"")</f>
        <v>1820000000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3.8690057658047547E-2</v>
      </c>
      <c r="E23" s="3">
        <f>IFERROR(E5/E6*100,"")</f>
        <v>-0.23149439135975886</v>
      </c>
      <c r="H23" s="3">
        <f t="shared" ref="H23:M23" si="1">IFERROR(H5/H6*100,"")</f>
        <v>-0.38558062706590462</v>
      </c>
      <c r="I23" s="3">
        <f t="shared" si="1"/>
        <v>1.3893773243295648</v>
      </c>
      <c r="J23" s="3">
        <f t="shared" si="1"/>
        <v>4.924331801617007</v>
      </c>
      <c r="K23" s="3">
        <f t="shared" si="1"/>
        <v>6.9984028470478163</v>
      </c>
      <c r="L23" s="3">
        <f t="shared" si="1"/>
        <v>8.2290126673238184</v>
      </c>
      <c r="M23" s="3">
        <f t="shared" si="1"/>
        <v>7.8603248421917584</v>
      </c>
    </row>
    <row r="24" spans="1:13" ht="15.5" x14ac:dyDescent="0.35">
      <c r="C24" t="s">
        <v>43</v>
      </c>
      <c r="D24" s="4">
        <f>IFERROR(_xlfn.RRI(5,I23,D23),"")</f>
        <v>-0.51139733203032312</v>
      </c>
      <c r="E24" s="4" t="str">
        <f>IFERROR(_xlfn.RRI(5,J23,E23),"")</f>
        <v/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8.51</v>
      </c>
      <c r="J25" s="3">
        <f>IFERROR(INDEX(J51:J500,MATCH($C$25,$C$51:$C$500,0)),"")</f>
        <v>32.31</v>
      </c>
      <c r="K25" s="3">
        <f>IFERROR(INDEX(K51:K500,MATCH($C$25,$C$51:$C$500,0)),"")</f>
        <v>46026.99</v>
      </c>
      <c r="L25" s="3">
        <f>IFERROR(INDEX(L51:L500,MATCH($C$25,$C$51:$C$500,0)),"")</f>
        <v>50173.39</v>
      </c>
      <c r="M25" s="3">
        <f>IFERROR(INDEX(M51:M500,MATCH($C$25,$C$51:$C$500,0)),"")</f>
        <v>44798.77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8.192100467289718</v>
      </c>
      <c r="E27" s="3">
        <f>IFERROR(E4/E21,"")</f>
        <v>5.1925474299065417</v>
      </c>
      <c r="H27" s="3">
        <f t="shared" ref="H27:M27" si="4">IFERROR(H4/H21,"")</f>
        <v>26.769295794392519</v>
      </c>
      <c r="I27" s="3">
        <f t="shared" si="4"/>
        <v>61.726093925233641</v>
      </c>
      <c r="J27" s="3">
        <f t="shared" si="4"/>
        <v>124.77349615384615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-0.33229397528243532</v>
      </c>
      <c r="E28" s="4">
        <f>IFERROR(_xlfn.RRI(5,J27,E27),"")</f>
        <v>-0.47051748190359344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-0.73661405137728264</v>
      </c>
      <c r="J29" s="4">
        <f t="shared" si="6"/>
        <v>-0.99929802057444994</v>
      </c>
      <c r="K29" s="4">
        <f t="shared" si="6"/>
        <v>-8.2641416097257961E-2</v>
      </c>
      <c r="L29" s="4">
        <f t="shared" si="6"/>
        <v>0.11997249031614045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-0.56632124127573824</v>
      </c>
      <c r="I30" s="4">
        <f t="shared" si="7"/>
        <v>-0.50529482760405176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589.02</v>
      </c>
      <c r="E32" s="3">
        <f>IFERROR(INDEX(E51:E500,MATCH($A$32,$C$51:$C$500,0)),"")</f>
        <v>588.77</v>
      </c>
      <c r="H32" s="3">
        <f>IFERROR(INDEX(D32:G32,COUNT(D32:G32)),"")</f>
        <v>588.77</v>
      </c>
      <c r="I32" s="3">
        <f>IFERROR(INDEX(I51:I500,MATCH($C$32,$C$51:$C$500,0)),"")</f>
        <v>590.23</v>
      </c>
      <c r="J32" s="3">
        <f>IFERROR(INDEX(J51:J500,MATCH($C$32,$C$51:$C$500,0)),"")</f>
        <v>606.46</v>
      </c>
      <c r="K32" s="3">
        <f>IFERROR(INDEX(K51:K500,MATCH($C$32,$C$51:$C$500,0)),"")</f>
        <v>607400.05000000005</v>
      </c>
      <c r="L32" s="3">
        <f>IFERROR(INDEX(L51:L500,MATCH($C$32,$C$51:$C$500,0)),"")</f>
        <v>572686.54</v>
      </c>
      <c r="M32" s="3">
        <f>IFERROR(INDEX(M51:M500,MATCH($C$32,$C$51:$C$500,0)),"")</f>
        <v>521884.45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0.56000000000000005</v>
      </c>
      <c r="E33" s="3">
        <f>IFERROR(INDEX(E51:E500,MATCH($A$33,$C$51:$C$500,0)),"")</f>
        <v>0.55000000000000004</v>
      </c>
      <c r="H33" s="3">
        <f>IFERROR(INDEX(D33:G33,COUNT(D33:G33)),"")</f>
        <v>0.55000000000000004</v>
      </c>
      <c r="I33" s="3">
        <f>IFERROR(INDEX(I51:I500,MATCH($C$33,$C$51:$C$500,0)),"")</f>
        <v>0.69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1058.06</v>
      </c>
      <c r="E34" s="3">
        <f>IFERROR(INDEX(E51:E500,MATCH($A$34,$C$51:$C$500,0)),"")</f>
        <v>-227.97</v>
      </c>
      <c r="H34" s="3">
        <f>IFERROR(INDEX(D34:G34,COUNT(D34:G34)),"")</f>
        <v>-227.97</v>
      </c>
      <c r="I34" s="3">
        <f>IFERROR(INDEX(I51:I500,MATCH($C$34,$C$51:$C$500,0)),"")</f>
        <v>48.18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40</v>
      </c>
      <c r="E35" s="3">
        <f>IFERROR(INDEX(E51:E500,MATCH($A$35,$C$51:$C$500,0)),"")</f>
        <v>62.72</v>
      </c>
      <c r="H35" s="3">
        <f>IFERROR(INDEX(D35:G35,COUNT(D35:G35)),"")</f>
        <v>62.72</v>
      </c>
      <c r="I35" s="3">
        <f>IFERROR(INDEX(I51:I500,MATCH($C$35,$C$51:$C$500,0)),"")</f>
        <v>6.64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H50" t="s">
        <v>326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17531095000</v>
      </c>
      <c r="E51" s="5">
        <v>11112051500</v>
      </c>
      <c r="F51" s="5">
        <v>47924117000</v>
      </c>
      <c r="G51" s="5">
        <v>12760687000</v>
      </c>
      <c r="I51" s="5">
        <v>132093841000</v>
      </c>
      <c r="J51" s="5">
        <v>227087763000</v>
      </c>
      <c r="K51" s="5">
        <v>309218277000</v>
      </c>
      <c r="L51" s="5">
        <v>331819816750</v>
      </c>
      <c r="M51" s="5">
        <v>299625392700</v>
      </c>
    </row>
    <row r="52" spans="2:13" ht="15.5" x14ac:dyDescent="0.35">
      <c r="C52" t="s">
        <v>72</v>
      </c>
      <c r="D52" s="5">
        <v>-7381153811</v>
      </c>
      <c r="E52" s="5">
        <v>-4652593232</v>
      </c>
      <c r="F52" s="5">
        <v>-18222361489</v>
      </c>
      <c r="G52" s="5">
        <v>-4802579936</v>
      </c>
      <c r="I52" s="5">
        <v>-51482343383</v>
      </c>
      <c r="J52" s="5">
        <v>-94935378561</v>
      </c>
      <c r="K52" s="5">
        <v>-131108279046</v>
      </c>
      <c r="L52" s="5">
        <v>-145984048151</v>
      </c>
      <c r="M52" s="5">
        <v>-133251905732</v>
      </c>
    </row>
    <row r="53" spans="2:13" ht="15.5" x14ac:dyDescent="0.35">
      <c r="C53" t="s">
        <v>73</v>
      </c>
      <c r="D53" s="5">
        <v>10149941189</v>
      </c>
      <c r="E53" s="5">
        <v>6459458268</v>
      </c>
      <c r="F53" s="5">
        <v>29701755511</v>
      </c>
      <c r="G53" s="5">
        <v>7958107064</v>
      </c>
      <c r="I53" s="5">
        <v>80611497617</v>
      </c>
      <c r="J53" s="5">
        <v>132152384439</v>
      </c>
      <c r="K53" s="5">
        <v>178109997954</v>
      </c>
      <c r="L53" s="5">
        <v>185835768599</v>
      </c>
      <c r="M53" s="5">
        <v>166373486968</v>
      </c>
    </row>
    <row r="54" spans="2:13" ht="15.5" x14ac:dyDescent="0.35">
      <c r="C54" t="s">
        <v>74</v>
      </c>
      <c r="D54" s="5">
        <v>-10207443055</v>
      </c>
      <c r="E54" s="5">
        <v>-11057810097</v>
      </c>
      <c r="F54" s="5">
        <v>-21293441730</v>
      </c>
      <c r="G54" s="5">
        <v>-11623532257</v>
      </c>
      <c r="I54" s="5">
        <v>-66953030353</v>
      </c>
      <c r="J54" s="5">
        <v>-78612844714</v>
      </c>
      <c r="K54" s="5">
        <v>-86967345702</v>
      </c>
      <c r="L54" s="5">
        <v>-93584929308</v>
      </c>
      <c r="M54" s="5">
        <v>-73584523657</v>
      </c>
    </row>
    <row r="55" spans="2:13" ht="15.5" x14ac:dyDescent="0.35">
      <c r="C55" t="s">
        <v>75</v>
      </c>
      <c r="D55" s="5">
        <v>-3211692510</v>
      </c>
      <c r="E55" s="5">
        <v>-2829927989</v>
      </c>
      <c r="F55" s="5">
        <v>-10469275223</v>
      </c>
      <c r="G55" s="5">
        <v>-3916137863</v>
      </c>
      <c r="I55" s="5">
        <v>-29399975257</v>
      </c>
      <c r="J55" s="5">
        <v>-43030436387</v>
      </c>
      <c r="K55" s="5">
        <v>-52656646400</v>
      </c>
      <c r="L55" s="5">
        <v>-60681171489</v>
      </c>
      <c r="M55" s="5">
        <v>-43092410431</v>
      </c>
    </row>
    <row r="56" spans="2:13" ht="15.5" x14ac:dyDescent="0.35">
      <c r="C56" t="s">
        <v>76</v>
      </c>
      <c r="D56" s="5">
        <v>-6995750545</v>
      </c>
      <c r="E56" s="5">
        <v>-8227882108</v>
      </c>
      <c r="F56" s="5">
        <v>-10824166507</v>
      </c>
      <c r="G56" s="5">
        <v>-7707394394</v>
      </c>
      <c r="I56" s="5">
        <v>-37553055096</v>
      </c>
      <c r="J56" s="5">
        <v>-35582408327</v>
      </c>
      <c r="K56" s="5">
        <v>-34310699302</v>
      </c>
      <c r="L56" s="5">
        <v>-32903757819</v>
      </c>
      <c r="M56" s="5">
        <v>-30492113226</v>
      </c>
    </row>
    <row r="57" spans="2:13" ht="15.5" x14ac:dyDescent="0.35">
      <c r="C57" t="s">
        <v>77</v>
      </c>
      <c r="D57" s="5">
        <v>-57501866</v>
      </c>
      <c r="E57" s="5">
        <v>-4598351829</v>
      </c>
      <c r="F57" s="5">
        <v>8408313781</v>
      </c>
      <c r="G57" s="5">
        <v>-3665425193</v>
      </c>
      <c r="I57" s="5">
        <v>13658467264</v>
      </c>
      <c r="J57" s="5">
        <v>53539539725</v>
      </c>
      <c r="K57" s="5">
        <v>91142652252</v>
      </c>
      <c r="L57" s="5">
        <v>92250839291</v>
      </c>
      <c r="M57" s="5">
        <v>92788963311</v>
      </c>
    </row>
    <row r="58" spans="2:13" ht="15.5" x14ac:dyDescent="0.35">
      <c r="C58" t="s">
        <v>78</v>
      </c>
      <c r="D58" s="5">
        <v>1163258975</v>
      </c>
      <c r="E58" s="5">
        <v>1549538707</v>
      </c>
      <c r="F58" s="5">
        <v>4191625281</v>
      </c>
      <c r="G58" s="5">
        <v>2131064280</v>
      </c>
      <c r="I58" s="5">
        <v>9414738133</v>
      </c>
      <c r="J58" s="5">
        <v>15712387825</v>
      </c>
      <c r="K58" s="5">
        <v>9061524852</v>
      </c>
      <c r="L58" s="5">
        <v>11329368548</v>
      </c>
      <c r="M58" s="5">
        <v>7804773740</v>
      </c>
    </row>
    <row r="59" spans="2:13" ht="15.5" x14ac:dyDescent="0.35">
      <c r="C59" t="s">
        <v>251</v>
      </c>
      <c r="D59" s="5">
        <v>-853720292</v>
      </c>
      <c r="E59" s="5">
        <v>-539113938</v>
      </c>
      <c r="F59" s="5">
        <v>2646123410</v>
      </c>
      <c r="G59" s="5">
        <v>-946109548</v>
      </c>
      <c r="I59" s="5">
        <v>-29305571</v>
      </c>
      <c r="J59" s="5">
        <v>6409018898</v>
      </c>
      <c r="K59" s="5">
        <v>2325315404</v>
      </c>
      <c r="L59" s="5">
        <v>5469638417</v>
      </c>
      <c r="M59" s="5">
        <v>1801605320</v>
      </c>
    </row>
    <row r="60" spans="2:13" ht="15.5" x14ac:dyDescent="0.35">
      <c r="C60" t="s">
        <v>247</v>
      </c>
      <c r="D60" s="5">
        <v>1893587416</v>
      </c>
      <c r="E60" s="5">
        <v>1706952053</v>
      </c>
      <c r="F60" s="5">
        <v>1904520155</v>
      </c>
      <c r="G60" s="5">
        <v>2275161148</v>
      </c>
      <c r="I60" s="5">
        <v>8555207939</v>
      </c>
      <c r="J60" s="5">
        <v>4756928713</v>
      </c>
      <c r="K60" s="5">
        <v>6919474161</v>
      </c>
      <c r="L60" s="5">
        <v>2628644234</v>
      </c>
      <c r="M60" s="5">
        <v>3941939845</v>
      </c>
    </row>
    <row r="61" spans="2:13" ht="15.5" x14ac:dyDescent="0.35">
      <c r="C61" t="s">
        <v>79</v>
      </c>
      <c r="D61" s="5">
        <v>123391851</v>
      </c>
      <c r="E61" s="5">
        <v>381700592</v>
      </c>
      <c r="F61" s="5">
        <v>-359018284</v>
      </c>
      <c r="G61" s="5">
        <v>802012680</v>
      </c>
      <c r="I61" s="5">
        <v>888835765</v>
      </c>
      <c r="J61" s="5">
        <v>4546440214</v>
      </c>
      <c r="K61" s="5">
        <v>-183264713</v>
      </c>
      <c r="L61" s="5">
        <v>3231085897</v>
      </c>
      <c r="M61" s="5">
        <v>2061228575</v>
      </c>
    </row>
    <row r="62" spans="2:13" ht="15.5" x14ac:dyDescent="0.35">
      <c r="C62" t="s">
        <v>80</v>
      </c>
      <c r="D62" s="5">
        <v>1163258975</v>
      </c>
      <c r="E62" s="5">
        <v>1549538707</v>
      </c>
      <c r="F62" s="5">
        <v>4191625281</v>
      </c>
      <c r="G62" s="5">
        <v>2131064280</v>
      </c>
      <c r="I62" s="5">
        <v>9414738133</v>
      </c>
      <c r="J62" s="5">
        <v>15712387825</v>
      </c>
      <c r="K62" s="5">
        <v>9061524852</v>
      </c>
      <c r="L62" s="5">
        <v>11329368548</v>
      </c>
      <c r="M62" s="5">
        <v>7804773740</v>
      </c>
    </row>
    <row r="63" spans="2:13" ht="15.5" x14ac:dyDescent="0.35">
      <c r="C63" t="s">
        <v>29</v>
      </c>
      <c r="D63" s="5">
        <v>1105757109</v>
      </c>
      <c r="E63" s="5">
        <v>-3048813122</v>
      </c>
      <c r="F63" s="5">
        <v>12599939062</v>
      </c>
      <c r="G63" s="5">
        <v>-1534360913</v>
      </c>
      <c r="I63" s="5">
        <v>23073205397</v>
      </c>
      <c r="J63" s="5">
        <v>69251927550</v>
      </c>
      <c r="K63" s="5">
        <v>100204177104</v>
      </c>
      <c r="L63" s="5">
        <v>103580207839</v>
      </c>
      <c r="M63" s="5">
        <v>100593737051</v>
      </c>
    </row>
    <row r="64" spans="2:13" ht="15.5" x14ac:dyDescent="0.35">
      <c r="C64" t="s">
        <v>28</v>
      </c>
      <c r="D64" s="5">
        <v>-465385760</v>
      </c>
      <c r="E64" s="5">
        <v>-310109150</v>
      </c>
      <c r="F64" s="5">
        <v>-1361817068</v>
      </c>
      <c r="G64" s="5">
        <v>-313979472</v>
      </c>
      <c r="I64" s="5">
        <v>-3552713425</v>
      </c>
      <c r="J64" s="5">
        <v>-5729577610</v>
      </c>
      <c r="K64" s="5">
        <v>-8078936998</v>
      </c>
      <c r="L64" s="5">
        <v>-8363516590</v>
      </c>
      <c r="M64" s="5">
        <v>-7345014586</v>
      </c>
    </row>
    <row r="65" spans="2:13" ht="15.5" x14ac:dyDescent="0.35">
      <c r="C65" t="s">
        <v>83</v>
      </c>
      <c r="D65" s="5">
        <v>-410010000</v>
      </c>
      <c r="E65" s="5">
        <v>-255176250</v>
      </c>
      <c r="F65" s="5">
        <v>-1146999375</v>
      </c>
      <c r="G65" s="5">
        <v>-298341250</v>
      </c>
      <c r="I65" s="5">
        <v>-3184311875</v>
      </c>
      <c r="J65" s="5">
        <v>-5569597250</v>
      </c>
      <c r="K65" s="5">
        <v>-7631188750</v>
      </c>
      <c r="L65" s="5">
        <v>-8099611094</v>
      </c>
      <c r="M65" s="5">
        <v>-7220818893</v>
      </c>
    </row>
    <row r="66" spans="2:13" ht="15.5" x14ac:dyDescent="0.35">
      <c r="C66" t="s">
        <v>82</v>
      </c>
      <c r="D66" s="5">
        <v>-55375760</v>
      </c>
      <c r="E66" s="5">
        <v>-54932900</v>
      </c>
      <c r="F66" s="5">
        <v>-214817693</v>
      </c>
      <c r="G66" s="5">
        <v>-15638222</v>
      </c>
      <c r="I66" s="5">
        <v>-368401550</v>
      </c>
      <c r="J66" s="5">
        <v>-159980360</v>
      </c>
      <c r="K66" s="5">
        <v>-447748248</v>
      </c>
      <c r="L66" s="5">
        <v>-263905496</v>
      </c>
      <c r="M66" s="5">
        <v>-124195693</v>
      </c>
    </row>
    <row r="67" spans="2:13" ht="15.5" x14ac:dyDescent="0.35">
      <c r="C67" t="s">
        <v>84</v>
      </c>
      <c r="D67" s="5">
        <v>-465385760</v>
      </c>
      <c r="E67" s="5">
        <v>-310109150</v>
      </c>
      <c r="F67" s="5">
        <v>-1361817068</v>
      </c>
      <c r="G67" s="5">
        <v>-313979472</v>
      </c>
      <c r="I67" s="5">
        <v>-3552713425</v>
      </c>
      <c r="J67" s="5">
        <v>-5729577610</v>
      </c>
      <c r="K67" s="5">
        <v>-8078936998</v>
      </c>
      <c r="L67" s="5">
        <v>-8363516590</v>
      </c>
      <c r="M67" s="5">
        <v>-7345014586</v>
      </c>
    </row>
    <row r="68" spans="2:13" ht="15.5" x14ac:dyDescent="0.35">
      <c r="C68" t="s">
        <v>86</v>
      </c>
      <c r="D68" s="5">
        <v>640371349</v>
      </c>
      <c r="E68" s="5">
        <v>-3358922272</v>
      </c>
      <c r="F68" s="5">
        <v>11238121994</v>
      </c>
      <c r="G68" s="5">
        <v>-1848340385</v>
      </c>
      <c r="I68" s="5">
        <v>19520491972</v>
      </c>
      <c r="J68" s="5">
        <v>63522349940</v>
      </c>
      <c r="K68" s="5">
        <v>92125240106</v>
      </c>
      <c r="L68" s="5">
        <v>95216691249</v>
      </c>
      <c r="M68" s="5">
        <v>93248722465</v>
      </c>
    </row>
    <row r="69" spans="2:13" ht="15.5" x14ac:dyDescent="0.35">
      <c r="C69" t="s">
        <v>87</v>
      </c>
      <c r="D69" s="5">
        <v>-154200000</v>
      </c>
      <c r="E69" s="5">
        <v>-43800000</v>
      </c>
      <c r="F69" s="5">
        <v>348472107</v>
      </c>
      <c r="G69" s="5">
        <v>60000000</v>
      </c>
      <c r="I69" s="5">
        <v>465946107</v>
      </c>
      <c r="J69" s="5">
        <v>-126436171</v>
      </c>
      <c r="K69" s="5">
        <v>-615142174</v>
      </c>
      <c r="L69" s="5">
        <v>1164012029</v>
      </c>
      <c r="M69" s="5">
        <v>-578115151</v>
      </c>
    </row>
    <row r="70" spans="2:13" ht="15.5" x14ac:dyDescent="0.35">
      <c r="C70" t="s">
        <v>89</v>
      </c>
      <c r="D70" s="5">
        <v>486171349</v>
      </c>
      <c r="E70" s="5">
        <v>-3402722272</v>
      </c>
      <c r="F70" s="5">
        <v>11586594101</v>
      </c>
      <c r="G70" s="5">
        <v>-1788340385</v>
      </c>
      <c r="I70" s="5">
        <v>19986438079</v>
      </c>
      <c r="J70" s="5">
        <v>63395913769</v>
      </c>
      <c r="K70" s="5">
        <v>91510097932</v>
      </c>
      <c r="L70" s="5">
        <v>96380703278</v>
      </c>
      <c r="M70" s="5">
        <v>92670607314</v>
      </c>
    </row>
    <row r="71" spans="2:13" ht="15.5" x14ac:dyDescent="0.35">
      <c r="C71" t="s">
        <v>90</v>
      </c>
      <c r="D71" s="5">
        <v>640371349</v>
      </c>
      <c r="E71" s="5">
        <v>-3358922272</v>
      </c>
      <c r="F71" s="5">
        <v>11238121994</v>
      </c>
      <c r="G71" s="5">
        <v>-1848340385</v>
      </c>
      <c r="I71" s="5">
        <v>19520491972</v>
      </c>
      <c r="J71" s="5">
        <v>63522349940</v>
      </c>
      <c r="K71" s="5">
        <v>92125240106</v>
      </c>
      <c r="L71" s="5">
        <v>95216691249</v>
      </c>
      <c r="M71" s="5">
        <v>93248722465</v>
      </c>
    </row>
    <row r="72" spans="2:13" ht="15.5" x14ac:dyDescent="0.35">
      <c r="C72" t="s">
        <v>8</v>
      </c>
      <c r="D72" s="5">
        <v>519268791</v>
      </c>
      <c r="E72" s="5">
        <v>-3105817771</v>
      </c>
      <c r="F72" s="5">
        <v>11115682082</v>
      </c>
      <c r="G72" s="5">
        <v>-2085212845</v>
      </c>
      <c r="I72" s="5">
        <v>18687697092</v>
      </c>
      <c r="J72" s="5">
        <v>58588301562</v>
      </c>
      <c r="K72" s="5">
        <v>83068625178</v>
      </c>
      <c r="L72" s="5">
        <v>92315376298</v>
      </c>
      <c r="M72" s="5">
        <v>80818476203</v>
      </c>
    </row>
    <row r="73" spans="2:13" ht="15.5" x14ac:dyDescent="0.35">
      <c r="C73" t="s">
        <v>203</v>
      </c>
      <c r="D73" s="5">
        <v>-33097442</v>
      </c>
      <c r="E73" s="5">
        <v>-296904501</v>
      </c>
      <c r="F73" s="5">
        <v>470912019</v>
      </c>
      <c r="G73" s="5">
        <v>296872460</v>
      </c>
      <c r="I73" s="5">
        <v>1298740987</v>
      </c>
      <c r="J73" s="5">
        <v>4807612207</v>
      </c>
      <c r="K73" s="5">
        <v>8441472754</v>
      </c>
      <c r="L73" s="5">
        <v>4065326980</v>
      </c>
      <c r="M73" s="5">
        <v>11852131111</v>
      </c>
    </row>
    <row r="74" spans="2:13" ht="15.5" x14ac:dyDescent="0.35">
      <c r="C74" t="s">
        <v>91</v>
      </c>
      <c r="D74" s="5">
        <v>640371349</v>
      </c>
      <c r="E74" s="5">
        <v>-3358922272</v>
      </c>
      <c r="F74" s="5">
        <v>11238121994</v>
      </c>
      <c r="G74" s="5">
        <v>-1848340385</v>
      </c>
      <c r="I74" s="5">
        <v>19520491972</v>
      </c>
      <c r="J74" s="5">
        <v>63522349940</v>
      </c>
      <c r="K74" s="5">
        <v>92125240106</v>
      </c>
      <c r="L74" s="5">
        <v>95216691249</v>
      </c>
      <c r="M74" s="5">
        <v>93248722465</v>
      </c>
    </row>
    <row r="75" spans="2:13" ht="15.5" x14ac:dyDescent="0.35">
      <c r="C75" t="s">
        <v>92</v>
      </c>
      <c r="D75" s="5">
        <v>486171349</v>
      </c>
      <c r="E75" s="5">
        <v>-3402722272</v>
      </c>
      <c r="F75" s="5">
        <v>11586594101</v>
      </c>
      <c r="G75" s="5">
        <v>-1788340385</v>
      </c>
      <c r="I75" s="5">
        <v>19986438079</v>
      </c>
      <c r="J75" s="5">
        <v>63395913769</v>
      </c>
      <c r="K75" s="5">
        <v>91510097932</v>
      </c>
      <c r="L75" s="5">
        <v>96380703278</v>
      </c>
      <c r="M75" s="5">
        <v>92670607314</v>
      </c>
    </row>
    <row r="76" spans="2:13" ht="15.5" x14ac:dyDescent="0.35">
      <c r="C76" t="s">
        <v>93</v>
      </c>
      <c r="D76" s="5">
        <v>486171349</v>
      </c>
      <c r="E76" s="5">
        <v>-3402722272</v>
      </c>
      <c r="F76" s="5">
        <v>11586594101</v>
      </c>
      <c r="G76" s="5">
        <v>-1788340385</v>
      </c>
      <c r="I76" s="5">
        <v>19986438079</v>
      </c>
      <c r="J76" s="5">
        <v>63395913769</v>
      </c>
      <c r="K76" s="5">
        <v>91510097932</v>
      </c>
      <c r="L76" s="5">
        <v>96380703278</v>
      </c>
      <c r="M76" s="5">
        <v>92670607314</v>
      </c>
    </row>
    <row r="78" spans="2:13" ht="15.5" x14ac:dyDescent="0.35">
      <c r="B78" t="s">
        <v>94</v>
      </c>
      <c r="C78" t="s">
        <v>95</v>
      </c>
    </row>
    <row r="79" spans="2:13" ht="15.5" x14ac:dyDescent="0.35">
      <c r="C79" t="s">
        <v>96</v>
      </c>
    </row>
    <row r="80" spans="2:13" ht="15.5" x14ac:dyDescent="0.35">
      <c r="C80" t="s">
        <v>20</v>
      </c>
      <c r="D80" s="5">
        <v>197619918284</v>
      </c>
      <c r="E80" s="5">
        <v>195218270558</v>
      </c>
      <c r="F80" s="5">
        <v>195196376876</v>
      </c>
      <c r="G80" s="5">
        <v>193788419023</v>
      </c>
      <c r="I80" s="5">
        <v>195196376876</v>
      </c>
      <c r="J80" s="5">
        <v>59240477580</v>
      </c>
      <c r="K80" s="5">
        <v>198410397918</v>
      </c>
      <c r="L80" s="5">
        <v>160766054663</v>
      </c>
      <c r="M80" s="5">
        <v>97463117853</v>
      </c>
    </row>
    <row r="81" spans="3:13" ht="15.5" x14ac:dyDescent="0.35">
      <c r="C81" t="s">
        <v>101</v>
      </c>
      <c r="M81" s="5">
        <v>2500000000</v>
      </c>
    </row>
    <row r="82" spans="3:13" ht="15.5" x14ac:dyDescent="0.35">
      <c r="C82" t="s">
        <v>98</v>
      </c>
      <c r="D82" s="5">
        <v>3267703133</v>
      </c>
      <c r="E82" s="5">
        <v>1987910681</v>
      </c>
      <c r="F82" s="5">
        <v>2795689637</v>
      </c>
      <c r="G82" s="5">
        <v>3786868603</v>
      </c>
      <c r="I82" s="5">
        <v>2795689637</v>
      </c>
      <c r="J82" s="5">
        <v>5159846420</v>
      </c>
      <c r="K82" s="5">
        <v>44909045082</v>
      </c>
      <c r="L82" s="5">
        <v>29665164214</v>
      </c>
      <c r="M82" s="5">
        <v>38110896596</v>
      </c>
    </row>
    <row r="83" spans="3:13" ht="15.5" x14ac:dyDescent="0.35">
      <c r="C83" t="s">
        <v>102</v>
      </c>
      <c r="M83" s="5">
        <v>2500000000</v>
      </c>
    </row>
    <row r="84" spans="3:13" ht="15.5" x14ac:dyDescent="0.35">
      <c r="C84" t="s">
        <v>103</v>
      </c>
      <c r="D84" s="5">
        <v>421302953157</v>
      </c>
      <c r="E84" s="5">
        <v>424574009267</v>
      </c>
      <c r="F84" s="5">
        <v>426497534398</v>
      </c>
      <c r="G84" s="5">
        <v>435397305346</v>
      </c>
      <c r="I84" s="5">
        <v>426497534398</v>
      </c>
      <c r="J84" s="5">
        <v>441146360816</v>
      </c>
      <c r="K84" s="5">
        <v>444869071971</v>
      </c>
      <c r="L84" s="5">
        <v>433149830810</v>
      </c>
      <c r="M84" s="5">
        <v>452521919467</v>
      </c>
    </row>
    <row r="85" spans="3:13" ht="15.5" x14ac:dyDescent="0.35">
      <c r="C85" t="s">
        <v>79</v>
      </c>
      <c r="D85" s="5">
        <v>7135724933</v>
      </c>
      <c r="E85" s="5">
        <v>7288382933</v>
      </c>
      <c r="F85" s="5">
        <v>7331744933</v>
      </c>
      <c r="G85" s="5">
        <v>7284224933</v>
      </c>
      <c r="I85" s="5">
        <v>7331744933</v>
      </c>
      <c r="J85" s="5">
        <v>7167925673</v>
      </c>
      <c r="K85" s="5">
        <v>7332117823</v>
      </c>
      <c r="L85" s="5">
        <v>7143091033</v>
      </c>
      <c r="M85" s="5">
        <v>7333994033</v>
      </c>
    </row>
    <row r="86" spans="3:13" ht="15.5" x14ac:dyDescent="0.35">
      <c r="C86" t="s">
        <v>104</v>
      </c>
      <c r="D86" s="5">
        <v>633456477126</v>
      </c>
      <c r="E86" s="5">
        <v>635092248234</v>
      </c>
      <c r="F86" s="5">
        <v>634876556499</v>
      </c>
      <c r="G86" s="5">
        <v>647672407476</v>
      </c>
      <c r="I86" s="5">
        <v>634876556499</v>
      </c>
      <c r="J86" s="5">
        <v>524246363212</v>
      </c>
      <c r="K86" s="5">
        <v>660591176062</v>
      </c>
      <c r="L86" s="5">
        <v>606996509207</v>
      </c>
      <c r="M86" s="5">
        <v>560726829689</v>
      </c>
    </row>
    <row r="87" spans="3:13" ht="15.5" x14ac:dyDescent="0.35">
      <c r="C87" t="s">
        <v>105</v>
      </c>
    </row>
    <row r="88" spans="3:13" ht="15.5" x14ac:dyDescent="0.35">
      <c r="C88" t="s">
        <v>99</v>
      </c>
      <c r="M88" s="5">
        <v>2500000000</v>
      </c>
    </row>
    <row r="89" spans="3:13" ht="15.5" x14ac:dyDescent="0.35">
      <c r="C89" t="s">
        <v>257</v>
      </c>
      <c r="D89" s="5">
        <v>372884400534</v>
      </c>
      <c r="E89" s="5">
        <v>373738120826</v>
      </c>
      <c r="F89" s="5">
        <v>374277234764</v>
      </c>
      <c r="G89" s="5">
        <v>354889900442</v>
      </c>
      <c r="I89" s="5">
        <v>374277234764</v>
      </c>
      <c r="J89" s="5">
        <v>357565329423</v>
      </c>
      <c r="K89" s="5">
        <v>345557903518</v>
      </c>
      <c r="L89" s="5">
        <v>296592588114</v>
      </c>
      <c r="M89" s="5">
        <v>235122949697</v>
      </c>
    </row>
    <row r="90" spans="3:13" ht="15.5" x14ac:dyDescent="0.35">
      <c r="C90" t="s">
        <v>106</v>
      </c>
      <c r="D90" s="5">
        <v>8016651321</v>
      </c>
      <c r="E90" s="5">
        <v>8270828104</v>
      </c>
      <c r="F90" s="5">
        <v>8473339941</v>
      </c>
      <c r="G90" s="5">
        <v>7999232362</v>
      </c>
      <c r="I90" s="5">
        <v>8473339941</v>
      </c>
      <c r="J90" s="5">
        <v>8728417851</v>
      </c>
      <c r="K90" s="5">
        <v>8709804609</v>
      </c>
      <c r="L90" s="5">
        <v>8436197267</v>
      </c>
      <c r="M90" s="5">
        <v>8489586181</v>
      </c>
    </row>
    <row r="91" spans="3:13" ht="15.5" x14ac:dyDescent="0.35">
      <c r="C91" t="s">
        <v>562</v>
      </c>
      <c r="D91" s="5">
        <v>281129086595</v>
      </c>
      <c r="E91" s="5">
        <v>280808551123</v>
      </c>
      <c r="F91" s="5">
        <v>277581129444</v>
      </c>
      <c r="G91" s="5">
        <v>165440873033</v>
      </c>
      <c r="I91" s="5">
        <v>277581129444</v>
      </c>
      <c r="J91" s="5">
        <v>162868725708</v>
      </c>
      <c r="K91" s="5">
        <v>161202256739</v>
      </c>
      <c r="L91" s="5">
        <v>159306981823</v>
      </c>
      <c r="M91" s="5">
        <v>148170803495</v>
      </c>
    </row>
    <row r="92" spans="3:13" ht="15.5" x14ac:dyDescent="0.35">
      <c r="C92" t="s">
        <v>107</v>
      </c>
      <c r="D92" s="5">
        <v>55391445</v>
      </c>
      <c r="E92" s="5">
        <v>55391445</v>
      </c>
      <c r="F92" s="5">
        <v>55391445</v>
      </c>
      <c r="G92" s="5">
        <v>44166667</v>
      </c>
      <c r="I92" s="5">
        <v>55391445</v>
      </c>
      <c r="J92" s="5">
        <v>44166667</v>
      </c>
      <c r="K92" s="5">
        <v>40131072</v>
      </c>
      <c r="L92" s="5">
        <v>31194400</v>
      </c>
      <c r="M92" s="5">
        <v>33494335</v>
      </c>
    </row>
    <row r="93" spans="3:13" ht="15.5" x14ac:dyDescent="0.35">
      <c r="C93" t="s">
        <v>108</v>
      </c>
      <c r="D93" s="5">
        <v>727300262079</v>
      </c>
      <c r="E93" s="5">
        <v>724965783022</v>
      </c>
      <c r="F93" s="5">
        <v>725718057875</v>
      </c>
      <c r="G93" s="5">
        <v>705479281864</v>
      </c>
      <c r="I93" s="5">
        <v>725718057875</v>
      </c>
      <c r="J93" s="5">
        <v>684644565133</v>
      </c>
      <c r="K93" s="5">
        <v>588370454729</v>
      </c>
      <c r="L93" s="5">
        <v>562966040411</v>
      </c>
      <c r="M93" s="5">
        <v>519930351212</v>
      </c>
    </row>
    <row r="94" spans="3:13" ht="15.5" x14ac:dyDescent="0.35">
      <c r="C94" t="s">
        <v>109</v>
      </c>
      <c r="D94" s="5">
        <v>1360756739205</v>
      </c>
      <c r="E94" s="5">
        <v>1360058031256</v>
      </c>
      <c r="F94" s="5">
        <v>1360594614374</v>
      </c>
      <c r="G94" s="5">
        <v>1353151689340</v>
      </c>
      <c r="I94" s="5">
        <v>1360594614374</v>
      </c>
      <c r="J94" s="5">
        <v>1208890928345</v>
      </c>
      <c r="K94" s="5">
        <v>1248961630791</v>
      </c>
      <c r="L94" s="5">
        <v>1169962549618</v>
      </c>
      <c r="M94" s="5">
        <v>1080657180901</v>
      </c>
    </row>
    <row r="95" spans="3:13" ht="15.5" x14ac:dyDescent="0.35">
      <c r="C95" t="s">
        <v>110</v>
      </c>
    </row>
    <row r="96" spans="3:13" ht="15.5" x14ac:dyDescent="0.35">
      <c r="C96" t="s">
        <v>111</v>
      </c>
    </row>
    <row r="97" spans="3:13" ht="15.5" x14ac:dyDescent="0.35">
      <c r="C97" t="s">
        <v>112</v>
      </c>
      <c r="D97" s="5">
        <v>11699255489</v>
      </c>
      <c r="E97" s="5">
        <v>10920318889</v>
      </c>
      <c r="F97" s="5">
        <v>8054179735</v>
      </c>
      <c r="G97" s="5">
        <v>11144233343</v>
      </c>
      <c r="I97" s="5">
        <v>8054179735</v>
      </c>
      <c r="J97" s="5">
        <v>12671447486</v>
      </c>
      <c r="K97" s="5">
        <v>49495901784</v>
      </c>
      <c r="L97" s="5">
        <v>37023073671</v>
      </c>
      <c r="M97" s="5">
        <v>45005483646</v>
      </c>
    </row>
    <row r="98" spans="3:13" ht="15.5" x14ac:dyDescent="0.35">
      <c r="C98" t="s">
        <v>209</v>
      </c>
      <c r="J98" s="5">
        <v>2000000000</v>
      </c>
    </row>
    <row r="99" spans="3:13" ht="15.5" x14ac:dyDescent="0.35">
      <c r="C99" t="s">
        <v>113</v>
      </c>
      <c r="D99" s="5">
        <v>29509350</v>
      </c>
      <c r="E99" s="5">
        <v>35387900</v>
      </c>
      <c r="F99" s="5">
        <v>34993305</v>
      </c>
      <c r="G99" s="5">
        <v>93011037</v>
      </c>
      <c r="I99" s="5">
        <v>34993305</v>
      </c>
      <c r="J99" s="5">
        <v>613380299</v>
      </c>
      <c r="K99" s="5">
        <v>32850000</v>
      </c>
      <c r="L99" s="5">
        <v>65640000</v>
      </c>
      <c r="M99" s="5">
        <v>139023500</v>
      </c>
    </row>
    <row r="100" spans="3:13" ht="15.5" x14ac:dyDescent="0.35">
      <c r="C100" t="s">
        <v>206</v>
      </c>
    </row>
    <row r="101" spans="3:13" ht="15.5" x14ac:dyDescent="0.35">
      <c r="C101" t="s">
        <v>207</v>
      </c>
      <c r="D101" s="5">
        <v>3267703133</v>
      </c>
      <c r="E101" s="5">
        <v>1987910681</v>
      </c>
      <c r="F101" s="5">
        <v>2795689637</v>
      </c>
      <c r="G101" s="5">
        <v>3786868603</v>
      </c>
      <c r="I101" s="5">
        <v>2795689637</v>
      </c>
      <c r="J101" s="5">
        <v>5159846420</v>
      </c>
      <c r="K101" s="5">
        <v>44909045082</v>
      </c>
      <c r="L101" s="5">
        <v>29665164214</v>
      </c>
      <c r="M101" s="5">
        <v>38110896596</v>
      </c>
    </row>
    <row r="102" spans="3:13" ht="15.5" x14ac:dyDescent="0.35">
      <c r="C102" t="s">
        <v>116</v>
      </c>
      <c r="D102" s="5">
        <v>160040000</v>
      </c>
      <c r="E102" s="5">
        <v>160283750</v>
      </c>
      <c r="F102" s="5">
        <v>1349893121</v>
      </c>
      <c r="G102" s="5">
        <v>25900000</v>
      </c>
      <c r="I102" s="5">
        <v>1349893121</v>
      </c>
      <c r="J102" s="5">
        <v>863733198</v>
      </c>
      <c r="K102" s="5">
        <v>10050000</v>
      </c>
      <c r="L102" s="5">
        <v>212784706</v>
      </c>
      <c r="M102" s="5">
        <v>26827120</v>
      </c>
    </row>
    <row r="103" spans="3:13" ht="15.5" x14ac:dyDescent="0.35">
      <c r="C103" t="s">
        <v>117</v>
      </c>
      <c r="D103" s="5">
        <v>179063158</v>
      </c>
      <c r="E103" s="5">
        <v>544667613</v>
      </c>
      <c r="F103" s="5">
        <v>476098128</v>
      </c>
      <c r="G103" s="5">
        <v>327856152</v>
      </c>
      <c r="I103" s="5">
        <v>476098128</v>
      </c>
      <c r="J103" s="5">
        <v>543420606</v>
      </c>
      <c r="K103" s="5">
        <v>1005357453</v>
      </c>
      <c r="L103" s="5">
        <v>1657418881</v>
      </c>
      <c r="M103" s="5">
        <v>965694263</v>
      </c>
    </row>
    <row r="104" spans="3:13" ht="15.5" x14ac:dyDescent="0.35">
      <c r="C104" t="s">
        <v>123</v>
      </c>
      <c r="D104" s="5">
        <v>6932859376</v>
      </c>
      <c r="E104" s="5">
        <v>7499259376</v>
      </c>
      <c r="F104" s="5">
        <v>7499259376</v>
      </c>
      <c r="G104" s="5">
        <v>6447874836</v>
      </c>
      <c r="I104" s="5">
        <v>7499259376</v>
      </c>
      <c r="J104" s="5">
        <v>6447874836</v>
      </c>
      <c r="K104" s="5">
        <v>12500259978</v>
      </c>
      <c r="L104" s="5">
        <v>11111377850</v>
      </c>
      <c r="M104" s="5">
        <v>7469302436</v>
      </c>
    </row>
    <row r="105" spans="3:13" ht="15.5" x14ac:dyDescent="0.35">
      <c r="C105" t="s">
        <v>124</v>
      </c>
      <c r="D105" s="5">
        <v>6932859376</v>
      </c>
      <c r="E105" s="5">
        <v>7499259376</v>
      </c>
      <c r="F105" s="5">
        <v>7499259376</v>
      </c>
      <c r="G105" s="5">
        <v>6447874836</v>
      </c>
      <c r="I105" s="5">
        <v>7499259376</v>
      </c>
      <c r="J105" s="5">
        <v>6447874836</v>
      </c>
      <c r="K105" s="5">
        <v>12500259978</v>
      </c>
      <c r="L105" s="5">
        <v>11111377850</v>
      </c>
      <c r="M105" s="5">
        <v>7469302436</v>
      </c>
    </row>
    <row r="106" spans="3:13" ht="15.5" x14ac:dyDescent="0.35">
      <c r="C106" t="s">
        <v>127</v>
      </c>
      <c r="D106" s="5">
        <v>18632114865</v>
      </c>
      <c r="E106" s="5">
        <v>18419578265</v>
      </c>
      <c r="F106" s="5">
        <v>15553439111</v>
      </c>
      <c r="G106" s="5">
        <v>17592108179</v>
      </c>
      <c r="I106" s="5">
        <v>15553439111</v>
      </c>
      <c r="J106" s="5">
        <v>19119322322</v>
      </c>
      <c r="K106" s="5">
        <v>61996161762</v>
      </c>
      <c r="L106" s="5">
        <v>48134451521</v>
      </c>
      <c r="M106" s="5">
        <v>52474786082</v>
      </c>
    </row>
    <row r="107" spans="3:13" ht="15.5" x14ac:dyDescent="0.35">
      <c r="C107" t="s">
        <v>128</v>
      </c>
    </row>
    <row r="108" spans="3:13" ht="15.5" x14ac:dyDescent="0.35">
      <c r="C108" t="s">
        <v>129</v>
      </c>
      <c r="D108" s="5">
        <v>213783180000</v>
      </c>
      <c r="E108" s="5">
        <v>213783180000</v>
      </c>
      <c r="F108" s="5">
        <v>213783180000</v>
      </c>
      <c r="G108" s="5">
        <v>213783180000</v>
      </c>
      <c r="I108" s="5">
        <v>213783180000</v>
      </c>
      <c r="J108" s="5">
        <v>181715700000</v>
      </c>
      <c r="K108" s="5">
        <v>181715700000</v>
      </c>
      <c r="L108" s="5">
        <v>181715700000</v>
      </c>
      <c r="M108" s="5">
        <v>181715700000</v>
      </c>
    </row>
    <row r="109" spans="3:13" ht="15.5" x14ac:dyDescent="0.35">
      <c r="C109" t="s">
        <v>130</v>
      </c>
      <c r="D109" s="5">
        <v>242922105377</v>
      </c>
      <c r="E109" s="5">
        <v>242922105377</v>
      </c>
      <c r="F109" s="5">
        <v>242922105377</v>
      </c>
      <c r="G109" s="5">
        <v>242922105377</v>
      </c>
      <c r="I109" s="5">
        <v>242922105377</v>
      </c>
      <c r="J109" s="5">
        <v>133910704216</v>
      </c>
      <c r="K109" s="5">
        <v>134234851591</v>
      </c>
      <c r="L109" s="5">
        <v>134234851591</v>
      </c>
      <c r="M109" s="5">
        <v>134234851591</v>
      </c>
    </row>
    <row r="110" spans="3:13" ht="15.5" x14ac:dyDescent="0.35">
      <c r="C110" t="s">
        <v>131</v>
      </c>
      <c r="D110" s="5">
        <v>795378247624</v>
      </c>
      <c r="E110" s="5">
        <v>794706320833</v>
      </c>
      <c r="F110" s="5">
        <v>797768776604</v>
      </c>
      <c r="G110" s="5">
        <v>786700614522</v>
      </c>
      <c r="I110" s="5">
        <v>797768776604</v>
      </c>
      <c r="J110" s="5">
        <v>779244898772</v>
      </c>
      <c r="K110" s="5">
        <v>780458586060</v>
      </c>
      <c r="L110" s="5">
        <v>717567714672</v>
      </c>
      <c r="M110" s="5">
        <v>625061435374</v>
      </c>
    </row>
    <row r="111" spans="3:13" ht="15.5" x14ac:dyDescent="0.35">
      <c r="C111" t="s">
        <v>132</v>
      </c>
      <c r="D111" s="5">
        <v>44033558788</v>
      </c>
      <c r="E111" s="5">
        <v>42213497667</v>
      </c>
      <c r="F111" s="5">
        <v>42213497667</v>
      </c>
      <c r="G111" s="5">
        <v>42213497667</v>
      </c>
      <c r="I111" s="5">
        <v>42213497667</v>
      </c>
      <c r="J111" s="5">
        <v>36343140000</v>
      </c>
      <c r="K111" s="5">
        <v>36343140000</v>
      </c>
      <c r="L111" s="5">
        <v>36343140000</v>
      </c>
      <c r="M111" s="5">
        <v>36343140000</v>
      </c>
    </row>
    <row r="112" spans="3:13" ht="15.5" x14ac:dyDescent="0.35">
      <c r="C112" t="s">
        <v>133</v>
      </c>
      <c r="D112" s="5">
        <v>751344688836</v>
      </c>
      <c r="E112" s="5">
        <v>752492823166</v>
      </c>
      <c r="F112" s="5">
        <v>755555278937</v>
      </c>
      <c r="G112" s="5">
        <v>744487116855</v>
      </c>
      <c r="I112" s="5">
        <v>755555278937</v>
      </c>
      <c r="J112" s="5">
        <v>742901758772</v>
      </c>
      <c r="K112" s="5">
        <v>744115446060</v>
      </c>
      <c r="L112" s="5">
        <v>681224574672</v>
      </c>
      <c r="M112" s="5">
        <v>588718295374</v>
      </c>
    </row>
    <row r="113" spans="2:13" ht="15.5" x14ac:dyDescent="0.35">
      <c r="C113" t="s">
        <v>134</v>
      </c>
      <c r="D113" s="5">
        <v>795378247624</v>
      </c>
      <c r="E113" s="5">
        <v>794706320833</v>
      </c>
      <c r="F113" s="5">
        <v>797768776604</v>
      </c>
      <c r="G113" s="5">
        <v>786700614522</v>
      </c>
      <c r="I113" s="5">
        <v>797768776604</v>
      </c>
      <c r="J113" s="5">
        <v>779244898772</v>
      </c>
      <c r="K113" s="5">
        <v>780458586060</v>
      </c>
      <c r="L113" s="5">
        <v>717567714672</v>
      </c>
      <c r="M113" s="5">
        <v>625061435374</v>
      </c>
    </row>
    <row r="114" spans="2:13" ht="15.5" x14ac:dyDescent="0.35">
      <c r="C114" t="s">
        <v>212</v>
      </c>
      <c r="D114" s="5">
        <v>82905366406</v>
      </c>
      <c r="E114" s="5">
        <v>82938463848</v>
      </c>
      <c r="F114" s="5">
        <v>83235368349</v>
      </c>
      <c r="G114" s="5">
        <v>84869456330</v>
      </c>
      <c r="I114" s="5">
        <v>83235368349</v>
      </c>
      <c r="J114" s="5">
        <v>87732377362</v>
      </c>
      <c r="K114" s="5">
        <v>83224213555</v>
      </c>
      <c r="L114" s="5">
        <v>81166740801</v>
      </c>
      <c r="M114" s="5">
        <v>79836413821</v>
      </c>
    </row>
    <row r="115" spans="2:13" ht="15.5" x14ac:dyDescent="0.35">
      <c r="C115" t="s">
        <v>10</v>
      </c>
      <c r="D115" s="5">
        <v>1342124624340</v>
      </c>
      <c r="E115" s="5">
        <v>1341638452991</v>
      </c>
      <c r="F115" s="5">
        <v>1345041175263</v>
      </c>
      <c r="G115" s="5">
        <v>1335559581162</v>
      </c>
      <c r="I115" s="5">
        <v>1345041175263</v>
      </c>
      <c r="J115" s="5">
        <v>1189771606023</v>
      </c>
      <c r="K115" s="5">
        <v>1186965469029</v>
      </c>
      <c r="L115" s="5">
        <v>1121828098097</v>
      </c>
      <c r="M115" s="5">
        <v>1028182394819</v>
      </c>
    </row>
    <row r="116" spans="2:13" ht="15.5" x14ac:dyDescent="0.35">
      <c r="C116" t="s">
        <v>135</v>
      </c>
      <c r="D116" s="5">
        <v>1360756739205</v>
      </c>
      <c r="E116" s="5">
        <v>1360058031256</v>
      </c>
      <c r="F116" s="5">
        <v>1360594614374</v>
      </c>
      <c r="G116" s="5">
        <v>1353151689341</v>
      </c>
      <c r="I116" s="5">
        <v>1360594614374</v>
      </c>
      <c r="J116" s="5">
        <v>1208890928345</v>
      </c>
      <c r="K116" s="5">
        <v>1248961630791</v>
      </c>
      <c r="L116" s="5">
        <v>1169962549618</v>
      </c>
      <c r="M116" s="5">
        <v>1080657180901</v>
      </c>
    </row>
    <row r="117" spans="2:13" ht="15.5" x14ac:dyDescent="0.35">
      <c r="C117" t="s">
        <v>136</v>
      </c>
      <c r="D117" s="5">
        <v>2137831800</v>
      </c>
      <c r="E117" s="5">
        <v>2137831800</v>
      </c>
      <c r="F117" s="5">
        <v>2137831800</v>
      </c>
      <c r="G117" s="5">
        <v>2137831800</v>
      </c>
      <c r="I117" s="5">
        <v>2137831800</v>
      </c>
      <c r="J117" s="5">
        <v>1817157000</v>
      </c>
      <c r="K117" s="5">
        <v>1817157</v>
      </c>
      <c r="L117" s="5">
        <v>1817157</v>
      </c>
      <c r="M117" s="5">
        <v>1817157</v>
      </c>
    </row>
    <row r="119" spans="2:13" ht="15.5" x14ac:dyDescent="0.35">
      <c r="B119" t="s">
        <v>137</v>
      </c>
      <c r="C119" t="s">
        <v>138</v>
      </c>
      <c r="D119" s="5">
        <v>4786657582</v>
      </c>
      <c r="E119" s="5">
        <v>4577402308</v>
      </c>
      <c r="F119" s="5">
        <v>5764396085</v>
      </c>
      <c r="G119" s="5">
        <v>1705300495</v>
      </c>
      <c r="I119" s="5">
        <v>28783759449</v>
      </c>
      <c r="J119" s="5">
        <v>13673023048</v>
      </c>
      <c r="K119" s="5">
        <v>108890944305</v>
      </c>
      <c r="L119" s="5">
        <v>84957603775</v>
      </c>
      <c r="M119" s="5">
        <v>116566434133</v>
      </c>
    </row>
    <row r="120" spans="2:13" ht="15.5" x14ac:dyDescent="0.35">
      <c r="C120" t="s">
        <v>139</v>
      </c>
      <c r="D120" s="5">
        <v>18040799743</v>
      </c>
      <c r="E120" s="5">
        <v>22257995658</v>
      </c>
      <c r="F120" s="5">
        <v>40359546010</v>
      </c>
      <c r="G120" s="5">
        <v>21780088963</v>
      </c>
      <c r="I120" s="5">
        <v>134606166195</v>
      </c>
      <c r="J120" s="5">
        <v>229974379483</v>
      </c>
      <c r="K120" s="5">
        <v>334364324514</v>
      </c>
      <c r="L120" s="5">
        <v>319825451501</v>
      </c>
      <c r="M120" s="5">
        <v>288404893394</v>
      </c>
    </row>
    <row r="121" spans="2:13" ht="15.5" x14ac:dyDescent="0.35">
      <c r="C121" t="s">
        <v>140</v>
      </c>
      <c r="D121" s="5">
        <v>-12565794204</v>
      </c>
      <c r="E121" s="5">
        <v>-17329982273</v>
      </c>
      <c r="F121" s="5">
        <v>-33301242784</v>
      </c>
      <c r="G121" s="5">
        <v>-19772650622</v>
      </c>
      <c r="I121" s="5">
        <v>-102371644925</v>
      </c>
      <c r="J121" s="5">
        <v>-210216326906</v>
      </c>
      <c r="K121" s="5">
        <v>-217575531260</v>
      </c>
      <c r="L121" s="5">
        <v>-226595493592</v>
      </c>
      <c r="M121" s="5">
        <v>-164229557208</v>
      </c>
    </row>
    <row r="122" spans="2:13" ht="15.5" x14ac:dyDescent="0.35">
      <c r="C122" t="s">
        <v>563</v>
      </c>
    </row>
    <row r="123" spans="2:13" ht="15.5" x14ac:dyDescent="0.35">
      <c r="C123" t="s">
        <v>564</v>
      </c>
      <c r="D123" s="5">
        <v>-459310000</v>
      </c>
      <c r="E123" s="5">
        <v>-333356875</v>
      </c>
      <c r="F123" s="5">
        <v>-1147511875</v>
      </c>
      <c r="G123" s="5">
        <v>-298341250</v>
      </c>
      <c r="I123" s="5">
        <v>-3184311875</v>
      </c>
      <c r="J123" s="5">
        <v>-5609797249</v>
      </c>
      <c r="K123" s="5">
        <v>-7611348751</v>
      </c>
      <c r="L123" s="5">
        <v>-8088776094</v>
      </c>
      <c r="M123" s="5">
        <v>-7323956393</v>
      </c>
    </row>
    <row r="124" spans="2:13" ht="15.5" x14ac:dyDescent="0.35">
      <c r="C124" t="s">
        <v>565</v>
      </c>
      <c r="D124" s="5">
        <v>-229037957</v>
      </c>
      <c r="E124" s="5">
        <v>-17254202</v>
      </c>
      <c r="F124" s="5">
        <v>-146395266</v>
      </c>
      <c r="G124" s="5">
        <v>-3796596</v>
      </c>
      <c r="I124" s="5">
        <v>-266449946</v>
      </c>
      <c r="J124" s="5">
        <v>-475232280</v>
      </c>
      <c r="K124" s="5">
        <v>-286500198</v>
      </c>
      <c r="L124" s="5">
        <v>-183578040</v>
      </c>
      <c r="M124" s="5">
        <v>-284945660</v>
      </c>
    </row>
    <row r="125" spans="2:13" ht="15.5" x14ac:dyDescent="0.35">
      <c r="C125" t="s">
        <v>566</v>
      </c>
      <c r="D125" s="5">
        <v>-688347957</v>
      </c>
      <c r="E125" s="5">
        <v>-350611077</v>
      </c>
      <c r="F125" s="5">
        <v>-1293907141</v>
      </c>
      <c r="G125" s="5">
        <v>-302137846</v>
      </c>
      <c r="I125" s="5">
        <v>-3450761821</v>
      </c>
      <c r="J125" s="5">
        <v>-6085029529</v>
      </c>
      <c r="K125" s="5">
        <v>-7897848949</v>
      </c>
      <c r="L125" s="5">
        <v>-8272354134</v>
      </c>
      <c r="M125" s="5">
        <v>-7608902053</v>
      </c>
    </row>
    <row r="126" spans="2:13" ht="15.5" x14ac:dyDescent="0.35">
      <c r="C126" t="s">
        <v>145</v>
      </c>
      <c r="F126" s="5">
        <v>-2400334722</v>
      </c>
      <c r="G126" s="5">
        <v>-10190750000</v>
      </c>
      <c r="I126" s="5">
        <v>132987796439</v>
      </c>
      <c r="J126" s="5">
        <v>-66014491000</v>
      </c>
      <c r="K126" s="5">
        <v>-27449715000</v>
      </c>
      <c r="L126" s="5">
        <v>3832000000</v>
      </c>
      <c r="M126" s="5">
        <v>-62600000000</v>
      </c>
    </row>
    <row r="127" spans="2:13" ht="15.5" x14ac:dyDescent="0.35">
      <c r="C127" t="s">
        <v>146</v>
      </c>
      <c r="D127" s="5">
        <v>-2385009856</v>
      </c>
      <c r="E127" s="5">
        <v>-4555508626</v>
      </c>
      <c r="F127" s="5">
        <v>-1956103510</v>
      </c>
      <c r="G127" s="5">
        <v>-10579500711</v>
      </c>
      <c r="I127" s="5">
        <v>-25815656592</v>
      </c>
      <c r="J127" s="5">
        <v>-86823452386</v>
      </c>
      <c r="K127" s="5">
        <v>-43794386050</v>
      </c>
      <c r="L127" s="5">
        <v>-25486666965</v>
      </c>
      <c r="M127" s="5">
        <v>-69560911590</v>
      </c>
    </row>
    <row r="128" spans="2:13" ht="15.5" x14ac:dyDescent="0.35">
      <c r="C128" t="s">
        <v>567</v>
      </c>
    </row>
    <row r="129" spans="3:13" ht="15.5" x14ac:dyDescent="0.35">
      <c r="C129" t="s">
        <v>568</v>
      </c>
      <c r="J129" s="5">
        <v>2200000000</v>
      </c>
    </row>
    <row r="130" spans="3:13" ht="15.5" x14ac:dyDescent="0.35">
      <c r="C130" t="s">
        <v>569</v>
      </c>
      <c r="J130" s="5">
        <v>5229950000</v>
      </c>
      <c r="L130" s="5">
        <v>1221000000</v>
      </c>
      <c r="M130" s="5">
        <v>1221150000</v>
      </c>
    </row>
    <row r="131" spans="3:13" ht="15.5" x14ac:dyDescent="0.35">
      <c r="C131" t="s">
        <v>570</v>
      </c>
      <c r="J131" s="5">
        <v>7429950000</v>
      </c>
      <c r="L131" s="5">
        <v>1221000000</v>
      </c>
      <c r="M131" s="5">
        <v>1221150000</v>
      </c>
    </row>
    <row r="132" spans="3:13" ht="15.5" x14ac:dyDescent="0.35">
      <c r="C132" t="s">
        <v>571</v>
      </c>
      <c r="D132" s="5">
        <v>1893587416</v>
      </c>
      <c r="E132" s="5">
        <v>1706952053</v>
      </c>
      <c r="F132" s="5">
        <v>1904520156</v>
      </c>
      <c r="G132" s="5">
        <v>2275161148</v>
      </c>
      <c r="I132" s="5">
        <v>8555207939</v>
      </c>
      <c r="J132" s="5">
        <v>4756928713</v>
      </c>
      <c r="K132" s="5">
        <v>6919474161</v>
      </c>
      <c r="L132" s="5">
        <v>2628644234</v>
      </c>
      <c r="M132" s="5">
        <v>3941939845</v>
      </c>
    </row>
    <row r="133" spans="3:13" ht="15.5" x14ac:dyDescent="0.35">
      <c r="C133" t="s">
        <v>572</v>
      </c>
      <c r="J133" s="5">
        <v>2456250000</v>
      </c>
    </row>
    <row r="134" spans="3:13" ht="15.5" x14ac:dyDescent="0.35">
      <c r="C134" t="s">
        <v>573</v>
      </c>
      <c r="F134" s="5">
        <v>6786300000</v>
      </c>
      <c r="I134" s="5">
        <v>6786300000</v>
      </c>
      <c r="J134" s="5">
        <v>32500000</v>
      </c>
    </row>
    <row r="135" spans="3:13" ht="15.5" x14ac:dyDescent="0.35">
      <c r="C135" t="s">
        <v>574</v>
      </c>
      <c r="D135" s="5">
        <v>-370979500</v>
      </c>
      <c r="E135" s="5">
        <v>-2690660000</v>
      </c>
      <c r="F135" s="5">
        <v>16025820476</v>
      </c>
      <c r="G135" s="5">
        <v>-8341655559</v>
      </c>
      <c r="I135" s="5">
        <v>-3183155000</v>
      </c>
      <c r="J135" s="5">
        <v>-90737392962</v>
      </c>
      <c r="K135" s="5">
        <v>-3384012627</v>
      </c>
    </row>
    <row r="136" spans="3:13" ht="15.5" x14ac:dyDescent="0.35">
      <c r="C136" t="s">
        <v>575</v>
      </c>
      <c r="D136" s="5">
        <v>-7200000000</v>
      </c>
      <c r="G136" s="5">
        <v>4500000000</v>
      </c>
      <c r="K136" s="5">
        <v>-21540000000</v>
      </c>
      <c r="L136" s="5">
        <v>-17670455380</v>
      </c>
      <c r="M136" s="5">
        <v>-61806919121</v>
      </c>
    </row>
    <row r="137" spans="3:13" ht="15.5" x14ac:dyDescent="0.35">
      <c r="C137" t="s">
        <v>576</v>
      </c>
      <c r="D137" s="5">
        <v>-279430472</v>
      </c>
      <c r="E137" s="5">
        <v>-85371679</v>
      </c>
      <c r="F137" s="5">
        <v>-16697030489</v>
      </c>
      <c r="I137" s="5">
        <v>-19269177814</v>
      </c>
      <c r="J137" s="5">
        <v>-1666468969</v>
      </c>
      <c r="K137" s="5">
        <v>-1895274916</v>
      </c>
      <c r="L137" s="5">
        <v>-11136178328</v>
      </c>
      <c r="M137" s="5">
        <v>-12536583404</v>
      </c>
    </row>
    <row r="138" spans="3:13" ht="15.5" x14ac:dyDescent="0.35">
      <c r="C138" t="s">
        <v>147</v>
      </c>
      <c r="D138" s="5">
        <v>-28187300</v>
      </c>
      <c r="E138" s="5">
        <v>-76429000</v>
      </c>
      <c r="F138" s="5">
        <v>-749992963</v>
      </c>
      <c r="G138" s="5">
        <v>-13006300</v>
      </c>
      <c r="I138" s="5">
        <v>-812861027</v>
      </c>
      <c r="J138" s="5">
        <v>-1017319168</v>
      </c>
      <c r="K138" s="5">
        <v>-1156038676</v>
      </c>
      <c r="L138" s="5">
        <v>-798425250</v>
      </c>
      <c r="M138" s="5">
        <v>-470498910</v>
      </c>
    </row>
    <row r="139" spans="3:13" ht="15.5" x14ac:dyDescent="0.35">
      <c r="C139" t="s">
        <v>222</v>
      </c>
      <c r="E139" s="5">
        <v>190000000</v>
      </c>
      <c r="I139" s="5">
        <v>333750000</v>
      </c>
      <c r="J139" s="5">
        <v>82100000</v>
      </c>
      <c r="K139" s="5">
        <v>129799000</v>
      </c>
      <c r="L139" s="5">
        <v>268747759</v>
      </c>
      <c r="M139" s="5">
        <v>90000000</v>
      </c>
    </row>
    <row r="140" spans="3:13" ht="15.5" x14ac:dyDescent="0.35">
      <c r="C140" t="s">
        <v>577</v>
      </c>
      <c r="F140" s="5">
        <v>5274279310</v>
      </c>
      <c r="I140" s="5">
        <v>5274279310</v>
      </c>
      <c r="K140" s="5">
        <v>2931667008</v>
      </c>
    </row>
    <row r="141" spans="3:13" ht="15.5" x14ac:dyDescent="0.35">
      <c r="C141" t="s">
        <v>578</v>
      </c>
      <c r="D141" s="5">
        <v>3600000000</v>
      </c>
      <c r="E141" s="5">
        <v>-3600000000</v>
      </c>
      <c r="F141" s="5">
        <v>-14500000000</v>
      </c>
      <c r="G141" s="5">
        <v>-9000000000</v>
      </c>
      <c r="I141" s="5">
        <v>-23500000000</v>
      </c>
      <c r="J141" s="5">
        <v>-8160000000</v>
      </c>
      <c r="K141" s="5">
        <v>-25800000000</v>
      </c>
    </row>
    <row r="142" spans="3:13" ht="15.5" x14ac:dyDescent="0.35">
      <c r="C142" t="s">
        <v>152</v>
      </c>
      <c r="F142" s="5">
        <v>-2400334722</v>
      </c>
      <c r="G142" s="5">
        <v>-10190750000</v>
      </c>
      <c r="I142" s="5">
        <v>132987796439</v>
      </c>
      <c r="J142" s="5">
        <v>-66014491000</v>
      </c>
      <c r="K142" s="5">
        <v>-27449715000</v>
      </c>
      <c r="L142" s="5">
        <v>3832000000</v>
      </c>
      <c r="M142" s="5">
        <v>-62600000000</v>
      </c>
    </row>
    <row r="143" spans="3:13" ht="15.5" x14ac:dyDescent="0.35">
      <c r="C143" t="s">
        <v>579</v>
      </c>
    </row>
    <row r="144" spans="3:13" ht="15.5" x14ac:dyDescent="0.35">
      <c r="C144" t="s">
        <v>580</v>
      </c>
      <c r="J144" s="5">
        <v>-59966181000</v>
      </c>
      <c r="K144" s="5">
        <v>-19988727000</v>
      </c>
      <c r="M144" s="5">
        <v>-60000000000</v>
      </c>
    </row>
    <row r="145" spans="3:13" ht="15.5" x14ac:dyDescent="0.35">
      <c r="C145" t="s">
        <v>581</v>
      </c>
      <c r="F145" s="5">
        <v>-2205000000</v>
      </c>
      <c r="G145" s="5">
        <v>-3690750000</v>
      </c>
      <c r="I145" s="5">
        <v>-5895750000</v>
      </c>
      <c r="J145" s="5">
        <v>-299250000</v>
      </c>
      <c r="K145" s="5">
        <v>-6384000000</v>
      </c>
      <c r="L145" s="5">
        <v>-7035000000</v>
      </c>
      <c r="M145" s="5">
        <v>-9550000000</v>
      </c>
    </row>
    <row r="146" spans="3:13" ht="15.5" x14ac:dyDescent="0.35">
      <c r="C146" t="s">
        <v>582</v>
      </c>
      <c r="F146" s="5">
        <v>-2205000000</v>
      </c>
      <c r="G146" s="5">
        <v>-3690750000</v>
      </c>
      <c r="I146" s="5">
        <v>-5895750000</v>
      </c>
      <c r="J146" s="5">
        <v>-60265431000</v>
      </c>
      <c r="K146" s="5">
        <v>-26372727000</v>
      </c>
      <c r="L146" s="5">
        <v>-7035000000</v>
      </c>
      <c r="M146" s="5">
        <v>-69550000000</v>
      </c>
    </row>
    <row r="147" spans="3:13" ht="15.5" x14ac:dyDescent="0.35">
      <c r="C147" t="s">
        <v>583</v>
      </c>
      <c r="F147" s="5">
        <v>141078881161</v>
      </c>
      <c r="I147" s="5">
        <v>141078881161</v>
      </c>
    </row>
    <row r="148" spans="3:13" ht="15.5" x14ac:dyDescent="0.35">
      <c r="C148" t="s">
        <v>584</v>
      </c>
      <c r="J148" s="5">
        <v>-6567000000</v>
      </c>
    </row>
    <row r="149" spans="3:13" ht="15.5" x14ac:dyDescent="0.35">
      <c r="C149" t="s">
        <v>585</v>
      </c>
      <c r="J149" s="5">
        <v>-1182060000</v>
      </c>
      <c r="K149" s="5">
        <v>-1076988000</v>
      </c>
    </row>
    <row r="150" spans="3:13" ht="15.5" x14ac:dyDescent="0.35">
      <c r="C150" t="s">
        <v>286</v>
      </c>
      <c r="G150" s="5">
        <v>-4500000000</v>
      </c>
      <c r="J150" s="5">
        <v>2000000000</v>
      </c>
    </row>
    <row r="151" spans="3:13" ht="15.5" x14ac:dyDescent="0.35">
      <c r="C151" t="s">
        <v>285</v>
      </c>
      <c r="G151" s="5">
        <v>-2000000000</v>
      </c>
      <c r="I151" s="5">
        <v>-2000000000</v>
      </c>
    </row>
    <row r="152" spans="3:13" ht="15.5" x14ac:dyDescent="0.35">
      <c r="C152" t="s">
        <v>586</v>
      </c>
      <c r="F152" s="5">
        <v>-295334722</v>
      </c>
      <c r="I152" s="5">
        <v>-295334722</v>
      </c>
    </row>
    <row r="153" spans="3:13" ht="15.5" x14ac:dyDescent="0.35">
      <c r="C153" t="s">
        <v>587</v>
      </c>
      <c r="L153" s="5">
        <v>6567000000</v>
      </c>
    </row>
    <row r="154" spans="3:13" ht="15.5" x14ac:dyDescent="0.35">
      <c r="C154" t="s">
        <v>588</v>
      </c>
      <c r="F154" s="5">
        <v>-109011401161</v>
      </c>
    </row>
    <row r="155" spans="3:13" ht="15.5" x14ac:dyDescent="0.35">
      <c r="C155" t="s">
        <v>340</v>
      </c>
      <c r="F155" s="5">
        <v>-31967480000</v>
      </c>
      <c r="I155" s="5">
        <v>100000000</v>
      </c>
      <c r="L155" s="5">
        <v>4300000000</v>
      </c>
      <c r="M155" s="5">
        <v>6950000000</v>
      </c>
    </row>
    <row r="156" spans="3:13" ht="15.5" x14ac:dyDescent="0.35">
      <c r="C156" t="s">
        <v>167</v>
      </c>
      <c r="D156" s="5">
        <v>2401647726</v>
      </c>
      <c r="E156" s="5">
        <v>21893682</v>
      </c>
      <c r="F156" s="5">
        <v>1407957853</v>
      </c>
      <c r="G156" s="5">
        <v>-19064950216</v>
      </c>
      <c r="I156" s="5">
        <v>135955899296</v>
      </c>
      <c r="J156" s="5">
        <v>-139164920338</v>
      </c>
      <c r="K156" s="5">
        <v>37646843255</v>
      </c>
      <c r="L156" s="5">
        <v>63302936810</v>
      </c>
      <c r="M156" s="5">
        <v>-15594477457</v>
      </c>
    </row>
    <row r="157" spans="3:13" ht="15.5" x14ac:dyDescent="0.35">
      <c r="C157" t="s">
        <v>589</v>
      </c>
      <c r="J157" s="5">
        <v>-5000000</v>
      </c>
    </row>
    <row r="158" spans="3:13" ht="15.5" x14ac:dyDescent="0.35">
      <c r="C158" t="s">
        <v>168</v>
      </c>
      <c r="E158" s="5">
        <v>195196376876</v>
      </c>
      <c r="I158" s="5">
        <v>59240477580</v>
      </c>
      <c r="J158" s="5">
        <v>198410397918</v>
      </c>
      <c r="K158" s="5">
        <v>160766054663</v>
      </c>
      <c r="L158" s="5">
        <v>97463117853</v>
      </c>
      <c r="M158" s="5">
        <v>111420621623</v>
      </c>
    </row>
    <row r="159" spans="3:13" ht="15.5" x14ac:dyDescent="0.35">
      <c r="C159" t="s">
        <v>169</v>
      </c>
      <c r="D159" s="5">
        <v>2401647726</v>
      </c>
      <c r="E159" s="5">
        <v>195218270558</v>
      </c>
      <c r="F159" s="5">
        <v>1407957853</v>
      </c>
      <c r="G159" s="5">
        <v>-19064950216</v>
      </c>
      <c r="I159" s="5">
        <v>195196376876</v>
      </c>
      <c r="J159" s="5">
        <v>59240477580</v>
      </c>
      <c r="K159" s="5">
        <v>198412897918</v>
      </c>
      <c r="L159" s="5">
        <v>160766054663</v>
      </c>
      <c r="M159" s="5">
        <v>97463117853</v>
      </c>
    </row>
    <row r="161" spans="2:13" ht="15.5" x14ac:dyDescent="0.35">
      <c r="B161" t="s">
        <v>170</v>
      </c>
      <c r="C161" t="s">
        <v>12</v>
      </c>
      <c r="D161" s="6">
        <v>2140000000.0000002</v>
      </c>
      <c r="E161" s="6">
        <v>2140000000.0000002</v>
      </c>
      <c r="F161" s="6">
        <v>2140000000.0000002</v>
      </c>
      <c r="G161" s="6">
        <v>2140000000.0000002</v>
      </c>
      <c r="I161" s="6">
        <v>2140000000.0000002</v>
      </c>
      <c r="J161" s="5">
        <v>1820000000</v>
      </c>
      <c r="K161" s="5">
        <v>0</v>
      </c>
      <c r="L161" s="5">
        <v>0</v>
      </c>
      <c r="M161" s="5">
        <v>0</v>
      </c>
    </row>
    <row r="162" spans="2:13" ht="15.5" x14ac:dyDescent="0.35">
      <c r="C162" t="s">
        <v>171</v>
      </c>
      <c r="D162" s="6">
        <v>0.31</v>
      </c>
      <c r="E162" s="6">
        <v>-1.43</v>
      </c>
      <c r="F162" s="6">
        <v>5.03</v>
      </c>
      <c r="G162" s="5">
        <v>-1</v>
      </c>
    </row>
    <row r="163" spans="2:13" ht="15.5" x14ac:dyDescent="0.35">
      <c r="C163" t="s">
        <v>172</v>
      </c>
      <c r="D163" s="6">
        <v>1058.06</v>
      </c>
      <c r="E163" s="6">
        <v>-227.97</v>
      </c>
      <c r="F163" s="6">
        <v>81.510000000000005</v>
      </c>
      <c r="G163" s="5">
        <v>-274</v>
      </c>
    </row>
    <row r="164" spans="2:13" ht="15.5" x14ac:dyDescent="0.35">
      <c r="C164" t="s">
        <v>60</v>
      </c>
      <c r="D164" s="5">
        <v>40</v>
      </c>
      <c r="E164" s="6">
        <v>62.72</v>
      </c>
      <c r="F164" s="6">
        <v>18.29</v>
      </c>
      <c r="G164" s="6">
        <v>45.9</v>
      </c>
    </row>
    <row r="165" spans="2:13" ht="15.5" x14ac:dyDescent="0.35">
      <c r="C165" t="s">
        <v>173</v>
      </c>
      <c r="D165" s="5">
        <v>220000000</v>
      </c>
      <c r="E165" s="5">
        <v>-4320000000</v>
      </c>
      <c r="F165" s="5">
        <v>8680000000</v>
      </c>
      <c r="G165" s="5">
        <v>-3400000000</v>
      </c>
    </row>
    <row r="166" spans="2:13" ht="15.5" x14ac:dyDescent="0.35">
      <c r="C166" t="s">
        <v>174</v>
      </c>
      <c r="D166" s="6">
        <v>5.0000000000000001E-4</v>
      </c>
      <c r="E166" s="6">
        <v>-2.3E-3</v>
      </c>
      <c r="F166" s="6">
        <v>7.9000000000000008E-3</v>
      </c>
      <c r="G166" s="6">
        <v>-1.6000000000000001E-3</v>
      </c>
    </row>
    <row r="167" spans="2:13" ht="15.5" x14ac:dyDescent="0.35">
      <c r="C167" t="s">
        <v>175</v>
      </c>
      <c r="D167" s="6">
        <v>5.0000000000000001E-4</v>
      </c>
      <c r="E167" s="6">
        <v>-2.3999999999999998E-3</v>
      </c>
      <c r="F167" s="6">
        <v>8.5000000000000006E-3</v>
      </c>
      <c r="G167" s="6">
        <v>-1.7000000000000001E-3</v>
      </c>
    </row>
    <row r="168" spans="2:13" ht="15.5" x14ac:dyDescent="0.35">
      <c r="C168" t="s">
        <v>176</v>
      </c>
      <c r="D168" s="5">
        <v>0</v>
      </c>
      <c r="E168" s="6">
        <v>-3.4000000000000002E-3</v>
      </c>
      <c r="F168" s="6">
        <v>6.1999999999999998E-3</v>
      </c>
      <c r="G168" s="6">
        <v>-2.7000000000000001E-3</v>
      </c>
    </row>
    <row r="169" spans="2:13" ht="15.5" x14ac:dyDescent="0.35">
      <c r="C169" t="s">
        <v>177</v>
      </c>
    </row>
    <row r="170" spans="2:13" ht="15.5" x14ac:dyDescent="0.35">
      <c r="C170" t="s">
        <v>178</v>
      </c>
      <c r="D170" s="5">
        <v>1342000000000</v>
      </c>
      <c r="E170" s="5">
        <v>1342000000000</v>
      </c>
      <c r="F170" s="5">
        <v>1345000000000</v>
      </c>
      <c r="G170" s="5">
        <v>1336000000000</v>
      </c>
    </row>
    <row r="171" spans="2:13" ht="15.5" x14ac:dyDescent="0.35">
      <c r="C171" t="s">
        <v>179</v>
      </c>
      <c r="D171" s="6">
        <v>0.56000000000000005</v>
      </c>
      <c r="E171" s="6">
        <v>0.55000000000000004</v>
      </c>
      <c r="F171" s="6">
        <v>0.69</v>
      </c>
      <c r="G171" s="6">
        <v>0.47</v>
      </c>
    </row>
    <row r="172" spans="2:13" ht="15.5" x14ac:dyDescent="0.35">
      <c r="C172" t="s">
        <v>180</v>
      </c>
      <c r="D172" s="6">
        <v>589.02</v>
      </c>
      <c r="E172" s="6">
        <v>588.77</v>
      </c>
      <c r="F172" s="6">
        <v>590.23</v>
      </c>
      <c r="G172" s="6">
        <v>585.03</v>
      </c>
    </row>
    <row r="173" spans="2:13" ht="15.5" x14ac:dyDescent="0.35">
      <c r="C173" t="s">
        <v>181</v>
      </c>
      <c r="D173" s="6">
        <v>0.56000000000000005</v>
      </c>
      <c r="E173" s="6">
        <v>0.55000000000000004</v>
      </c>
      <c r="F173" s="6">
        <v>0.69</v>
      </c>
      <c r="G173" s="6">
        <v>0.47</v>
      </c>
    </row>
    <row r="174" spans="2:13" ht="15.5" x14ac:dyDescent="0.35">
      <c r="C174" t="s">
        <v>182</v>
      </c>
      <c r="D174" s="6">
        <v>589.02</v>
      </c>
      <c r="E174" s="6">
        <v>588.77</v>
      </c>
      <c r="F174" s="6">
        <v>590.23</v>
      </c>
      <c r="G174" s="6">
        <v>585.03</v>
      </c>
    </row>
    <row r="175" spans="2:13" ht="15.5" x14ac:dyDescent="0.35">
      <c r="C175" t="s">
        <v>183</v>
      </c>
    </row>
    <row r="176" spans="2:13" ht="15.5" x14ac:dyDescent="0.35">
      <c r="C176" t="s">
        <v>184</v>
      </c>
    </row>
    <row r="177" spans="3:13" ht="15.5" x14ac:dyDescent="0.35">
      <c r="C177" t="s">
        <v>185</v>
      </c>
      <c r="D177" s="5">
        <v>1259000000000</v>
      </c>
      <c r="E177" s="5">
        <v>1259000000000</v>
      </c>
      <c r="F177" s="5">
        <v>1262000000000</v>
      </c>
      <c r="G177" s="5">
        <v>1251000000000</v>
      </c>
    </row>
    <row r="178" spans="3:13" ht="15.5" x14ac:dyDescent="0.35">
      <c r="C178" t="s">
        <v>24</v>
      </c>
    </row>
    <row r="179" spans="3:13" ht="15.5" x14ac:dyDescent="0.35">
      <c r="C179" t="s">
        <v>21</v>
      </c>
      <c r="D179" s="5">
        <v>-198000000000</v>
      </c>
      <c r="E179" s="5">
        <v>-195000000000</v>
      </c>
      <c r="F179" s="5">
        <v>-195000000000</v>
      </c>
      <c r="G179" s="5">
        <v>-194000000000</v>
      </c>
    </row>
    <row r="180" spans="3:13" ht="15.5" x14ac:dyDescent="0.35">
      <c r="C180" t="s">
        <v>186</v>
      </c>
      <c r="D180" s="5">
        <v>622000000000</v>
      </c>
      <c r="E180" s="5">
        <v>624000000000</v>
      </c>
      <c r="F180" s="5">
        <v>627000000000</v>
      </c>
      <c r="G180" s="5">
        <v>637000000000</v>
      </c>
    </row>
    <row r="181" spans="3:13" ht="15.5" x14ac:dyDescent="0.35">
      <c r="C181" t="s">
        <v>187</v>
      </c>
      <c r="D181" s="5">
        <v>5000000000</v>
      </c>
      <c r="E181" s="5">
        <v>5000000000</v>
      </c>
      <c r="F181" s="5">
        <v>6000000000</v>
      </c>
      <c r="G181" s="5">
        <v>2000000000</v>
      </c>
    </row>
    <row r="182" spans="3:13" ht="15.5" x14ac:dyDescent="0.35">
      <c r="C182" t="s">
        <v>188</v>
      </c>
      <c r="D182" s="5">
        <v>0</v>
      </c>
      <c r="E182" s="5">
        <v>0</v>
      </c>
      <c r="F182" s="5">
        <v>-1000000000</v>
      </c>
      <c r="G182" s="5">
        <v>0</v>
      </c>
    </row>
    <row r="183" spans="3:13" ht="15.5" x14ac:dyDescent="0.35">
      <c r="C183" t="s">
        <v>13</v>
      </c>
      <c r="D183" s="5">
        <v>5000000000</v>
      </c>
      <c r="E183" s="5">
        <v>5000000000</v>
      </c>
      <c r="F183" s="5">
        <v>5000000000</v>
      </c>
      <c r="G183" s="5">
        <v>2000000000</v>
      </c>
    </row>
    <row r="184" spans="3:13" ht="15.5" x14ac:dyDescent="0.35">
      <c r="C184" t="s">
        <v>16</v>
      </c>
      <c r="D184" s="6">
        <v>2.23</v>
      </c>
      <c r="E184" s="6">
        <v>2.11</v>
      </c>
      <c r="F184" s="6">
        <v>2.35</v>
      </c>
      <c r="G184" s="6">
        <v>0.79</v>
      </c>
    </row>
    <row r="185" spans="3:13" ht="15.5" x14ac:dyDescent="0.35">
      <c r="C185" t="s">
        <v>45</v>
      </c>
      <c r="I185" s="6">
        <v>8.51</v>
      </c>
      <c r="J185" s="6">
        <v>32.31</v>
      </c>
      <c r="K185" s="6">
        <v>46026.99</v>
      </c>
      <c r="L185" s="6">
        <v>50173.39</v>
      </c>
      <c r="M185" s="6">
        <v>44798.77</v>
      </c>
    </row>
    <row r="186" spans="3:13" ht="15.5" x14ac:dyDescent="0.35">
      <c r="C186" t="s">
        <v>59</v>
      </c>
      <c r="I186" s="6">
        <v>48.18</v>
      </c>
      <c r="J186" s="5">
        <v>0</v>
      </c>
      <c r="K186" s="5">
        <v>0</v>
      </c>
      <c r="L186" s="5">
        <v>0</v>
      </c>
      <c r="M186" s="5">
        <v>0</v>
      </c>
    </row>
    <row r="187" spans="3:13" ht="15.5" x14ac:dyDescent="0.35">
      <c r="C187" t="s">
        <v>62</v>
      </c>
      <c r="I187" s="6">
        <v>6.64</v>
      </c>
      <c r="J187" s="5">
        <v>0</v>
      </c>
      <c r="K187" s="5">
        <v>0</v>
      </c>
      <c r="L187" s="5">
        <v>0</v>
      </c>
      <c r="M187" s="5">
        <v>0</v>
      </c>
    </row>
    <row r="188" spans="3:13" ht="15.5" x14ac:dyDescent="0.35">
      <c r="C188" t="s">
        <v>189</v>
      </c>
      <c r="I188" s="5">
        <v>14730000000</v>
      </c>
      <c r="J188" s="5">
        <v>54530000000</v>
      </c>
      <c r="K188" s="5">
        <v>92020000000</v>
      </c>
      <c r="L188" s="5">
        <v>93100000000</v>
      </c>
      <c r="M188" s="5">
        <v>93920000000</v>
      </c>
    </row>
    <row r="189" spans="3:13" ht="15.5" x14ac:dyDescent="0.35">
      <c r="C189" t="s">
        <v>190</v>
      </c>
      <c r="I189" s="6">
        <v>1.34E-2</v>
      </c>
      <c r="J189" s="6">
        <v>4.8600000000000004E-2</v>
      </c>
      <c r="K189" s="6">
        <v>6.7000000000000004E-2</v>
      </c>
      <c r="L189" s="6">
        <v>7.7899999999999997E-2</v>
      </c>
      <c r="M189" s="6">
        <v>7.5300000000000006E-2</v>
      </c>
    </row>
    <row r="190" spans="3:13" ht="15.5" x14ac:dyDescent="0.35">
      <c r="C190" t="s">
        <v>191</v>
      </c>
      <c r="I190" s="6">
        <v>1.44E-2</v>
      </c>
      <c r="J190" s="6">
        <v>5.33E-2</v>
      </c>
      <c r="K190" s="6">
        <v>7.5800000000000006E-2</v>
      </c>
      <c r="L190" s="6">
        <v>8.7599999999999997E-2</v>
      </c>
      <c r="M190" s="6">
        <v>8.5800000000000001E-2</v>
      </c>
    </row>
    <row r="191" spans="3:13" ht="15.5" x14ac:dyDescent="0.35">
      <c r="C191" t="s">
        <v>192</v>
      </c>
      <c r="I191" s="6">
        <v>1.0700000000000001E-2</v>
      </c>
      <c r="J191" s="6">
        <v>4.4699999999999997E-2</v>
      </c>
      <c r="K191" s="6">
        <v>7.8200000000000006E-2</v>
      </c>
      <c r="L191" s="6">
        <v>8.5099999999999995E-2</v>
      </c>
      <c r="M191" s="6">
        <v>0.17920000000000003</v>
      </c>
    </row>
    <row r="192" spans="3:13" ht="15.5" x14ac:dyDescent="0.35">
      <c r="C192" t="s">
        <v>193</v>
      </c>
    </row>
    <row r="193" spans="2:13" ht="15.5" x14ac:dyDescent="0.35">
      <c r="C193" t="s">
        <v>56</v>
      </c>
      <c r="I193" s="6">
        <v>0.69</v>
      </c>
      <c r="J193" s="5">
        <v>0</v>
      </c>
      <c r="K193" s="5">
        <v>0</v>
      </c>
      <c r="L193" s="5">
        <v>0</v>
      </c>
      <c r="M193" s="5">
        <v>0</v>
      </c>
    </row>
    <row r="194" spans="2:13" ht="15.5" x14ac:dyDescent="0.35">
      <c r="C194" t="s">
        <v>53</v>
      </c>
      <c r="I194" s="6">
        <v>590.23</v>
      </c>
      <c r="J194" s="6">
        <v>606.46</v>
      </c>
      <c r="K194" s="6">
        <v>607400.05000000005</v>
      </c>
      <c r="L194" s="6">
        <v>572686.54</v>
      </c>
      <c r="M194" s="6">
        <v>521884.45</v>
      </c>
    </row>
    <row r="195" spans="2:13" ht="15.5" x14ac:dyDescent="0.35">
      <c r="C195" t="s">
        <v>194</v>
      </c>
      <c r="I195" s="6">
        <v>0.69</v>
      </c>
      <c r="J195" s="5">
        <v>0</v>
      </c>
      <c r="K195" s="5">
        <v>0</v>
      </c>
      <c r="L195" s="5">
        <v>0</v>
      </c>
      <c r="M195" s="5">
        <v>0</v>
      </c>
    </row>
    <row r="196" spans="2:13" ht="15.5" x14ac:dyDescent="0.35">
      <c r="C196" t="s">
        <v>195</v>
      </c>
      <c r="I196" s="6">
        <v>590.23</v>
      </c>
      <c r="J196" s="6">
        <v>606.46</v>
      </c>
      <c r="K196" s="6">
        <v>607400.05000000005</v>
      </c>
      <c r="L196" s="6">
        <v>572686.54</v>
      </c>
      <c r="M196" s="6">
        <v>521884.45</v>
      </c>
    </row>
    <row r="197" spans="2:13" ht="15.5" x14ac:dyDescent="0.35">
      <c r="C197" t="s">
        <v>196</v>
      </c>
      <c r="J197" s="5">
        <v>2000000000</v>
      </c>
    </row>
    <row r="198" spans="2:13" ht="15.5" x14ac:dyDescent="0.35">
      <c r="C198" t="s">
        <v>197</v>
      </c>
    </row>
    <row r="199" spans="2:13" ht="15.5" x14ac:dyDescent="0.35">
      <c r="C199" t="s">
        <v>26</v>
      </c>
      <c r="J199" s="5">
        <v>2000000000</v>
      </c>
    </row>
    <row r="200" spans="2:13" ht="15.5" x14ac:dyDescent="0.35">
      <c r="C200" t="s">
        <v>23</v>
      </c>
      <c r="I200" s="5">
        <v>-195000000000</v>
      </c>
      <c r="J200" s="5">
        <v>-57000000000</v>
      </c>
      <c r="K200" s="5">
        <v>-198000000000</v>
      </c>
      <c r="L200" s="5">
        <v>-161000000000</v>
      </c>
      <c r="M200" s="5">
        <v>-97000000000</v>
      </c>
    </row>
    <row r="201" spans="2:13" ht="15.5" x14ac:dyDescent="0.35">
      <c r="C201" t="s">
        <v>198</v>
      </c>
      <c r="I201" s="5">
        <v>627000000000</v>
      </c>
      <c r="J201" s="5">
        <v>512000000000</v>
      </c>
      <c r="K201" s="5">
        <v>611000000000</v>
      </c>
      <c r="L201" s="5">
        <v>570000000000</v>
      </c>
      <c r="M201" s="5">
        <v>516000000000</v>
      </c>
    </row>
    <row r="202" spans="2:13" ht="15.5" x14ac:dyDescent="0.35">
      <c r="C202" t="s">
        <v>199</v>
      </c>
      <c r="I202" s="5">
        <v>29000000000</v>
      </c>
      <c r="J202" s="5">
        <v>14000000000</v>
      </c>
      <c r="K202" s="5">
        <v>109000000000</v>
      </c>
      <c r="L202" s="5">
        <v>85000000000</v>
      </c>
      <c r="M202" s="5">
        <v>117000000000</v>
      </c>
    </row>
    <row r="203" spans="2:13" ht="15.5" x14ac:dyDescent="0.35">
      <c r="C203" t="s">
        <v>200</v>
      </c>
      <c r="I203" s="5">
        <v>-1000000000</v>
      </c>
      <c r="J203" s="5">
        <v>-1000000000</v>
      </c>
      <c r="K203" s="5">
        <v>-1000000000</v>
      </c>
      <c r="L203" s="5">
        <v>-1000000000</v>
      </c>
      <c r="M203" s="5">
        <v>0</v>
      </c>
    </row>
    <row r="204" spans="2:13" ht="15.5" x14ac:dyDescent="0.35">
      <c r="C204" t="s">
        <v>15</v>
      </c>
      <c r="I204" s="5">
        <v>28000000000</v>
      </c>
      <c r="J204" s="5">
        <v>13000000000</v>
      </c>
      <c r="K204" s="5">
        <v>108000000000</v>
      </c>
      <c r="L204" s="5">
        <v>84000000000</v>
      </c>
      <c r="M204" s="5">
        <v>116000000000</v>
      </c>
    </row>
    <row r="205" spans="2:13" ht="15.5" x14ac:dyDescent="0.35">
      <c r="C205" t="s">
        <v>17</v>
      </c>
      <c r="I205" s="6">
        <v>13.08</v>
      </c>
      <c r="J205" s="6">
        <v>6.96</v>
      </c>
      <c r="K205" s="6">
        <v>59287.62</v>
      </c>
      <c r="L205" s="6">
        <v>46313.65</v>
      </c>
      <c r="M205" s="6">
        <v>63888.78</v>
      </c>
    </row>
    <row r="207" spans="2:13" ht="15.5" x14ac:dyDescent="0.35">
      <c r="B207" t="s">
        <v>345</v>
      </c>
      <c r="C207" t="s">
        <v>346</v>
      </c>
      <c r="D207" s="5">
        <v>672000000</v>
      </c>
      <c r="E207" s="5">
        <v>-3000000000</v>
      </c>
      <c r="F207" s="5">
        <v>11000000000</v>
      </c>
      <c r="G207" s="5">
        <v>-2000000000</v>
      </c>
      <c r="H207" s="5">
        <v>-5000000000</v>
      </c>
      <c r="I207" s="5">
        <v>18000000000</v>
      </c>
      <c r="J207" s="5">
        <v>59000000000</v>
      </c>
      <c r="K207" s="5">
        <v>84000000000</v>
      </c>
      <c r="L207" s="5">
        <v>91000000000</v>
      </c>
      <c r="M207" s="5">
        <v>81000000000</v>
      </c>
    </row>
    <row r="208" spans="2:13" ht="15.5" x14ac:dyDescent="0.35">
      <c r="C208" t="s">
        <v>350</v>
      </c>
      <c r="I208" s="6">
        <v>-160.08000000000001</v>
      </c>
    </row>
    <row r="209" spans="3:9" ht="15.5" x14ac:dyDescent="0.35">
      <c r="C209" t="s">
        <v>351</v>
      </c>
      <c r="I209" s="6">
        <v>123.25</v>
      </c>
    </row>
    <row r="210" spans="3:9" ht="15.5" x14ac:dyDescent="0.35">
      <c r="C210" t="s">
        <v>352</v>
      </c>
      <c r="I210" s="6">
        <v>6.3</v>
      </c>
    </row>
    <row r="211" spans="3:9" ht="15.5" x14ac:dyDescent="0.35">
      <c r="C211" t="s">
        <v>353</v>
      </c>
      <c r="I211" s="6">
        <v>8.1000000000000013E-3</v>
      </c>
    </row>
    <row r="212" spans="3:9" ht="15.5" x14ac:dyDescent="0.35">
      <c r="C212" t="s">
        <v>354</v>
      </c>
      <c r="I212" s="6">
        <v>8.57</v>
      </c>
    </row>
    <row r="213" spans="3:9" ht="15.5" x14ac:dyDescent="0.35">
      <c r="C213" t="s">
        <v>355</v>
      </c>
      <c r="I213" s="6">
        <v>0.61</v>
      </c>
    </row>
    <row r="214" spans="3:9" ht="15.5" x14ac:dyDescent="0.35">
      <c r="C214" t="s">
        <v>356</v>
      </c>
      <c r="I214" s="6">
        <v>45.46</v>
      </c>
    </row>
    <row r="215" spans="3:9" ht="15.5" x14ac:dyDescent="0.35">
      <c r="C215" t="s">
        <v>357</v>
      </c>
      <c r="I215" s="6">
        <v>47.94</v>
      </c>
    </row>
    <row r="216" spans="3:9" ht="15.5" x14ac:dyDescent="0.35">
      <c r="C216" t="s">
        <v>358</v>
      </c>
      <c r="I216" s="6">
        <v>6738.61</v>
      </c>
    </row>
    <row r="217" spans="3:9" ht="15.5" x14ac:dyDescent="0.35">
      <c r="C217" t="s">
        <v>359</v>
      </c>
      <c r="I217" s="5">
        <v>548</v>
      </c>
    </row>
    <row r="218" spans="3:9" ht="15.5" x14ac:dyDescent="0.35">
      <c r="C218" t="s">
        <v>360</v>
      </c>
      <c r="I218" s="6">
        <v>-1.52</v>
      </c>
    </row>
    <row r="219" spans="3:9" ht="15.5" x14ac:dyDescent="0.35">
      <c r="C219" t="s">
        <v>361</v>
      </c>
      <c r="I219" s="6">
        <v>-1.19</v>
      </c>
    </row>
    <row r="220" spans="3:9" ht="15.5" x14ac:dyDescent="0.35">
      <c r="C220" t="s">
        <v>362</v>
      </c>
      <c r="I220" s="6">
        <v>2.9</v>
      </c>
    </row>
    <row r="221" spans="3:9" ht="15.5" x14ac:dyDescent="0.35">
      <c r="C221" t="s">
        <v>363</v>
      </c>
      <c r="I221" s="6">
        <v>-2.2400000000000002</v>
      </c>
    </row>
    <row r="222" spans="3:9" ht="15.5" x14ac:dyDescent="0.35">
      <c r="C222" t="s">
        <v>364</v>
      </c>
      <c r="I222" s="6">
        <v>41.78</v>
      </c>
    </row>
    <row r="223" spans="3:9" ht="15.5" x14ac:dyDescent="0.35">
      <c r="C223" t="s">
        <v>365</v>
      </c>
      <c r="D223" s="6">
        <v>92.44</v>
      </c>
    </row>
    <row r="224" spans="3:9" ht="15.5" x14ac:dyDescent="0.35">
      <c r="C224" t="s">
        <v>366</v>
      </c>
      <c r="I224" s="6">
        <v>589.02</v>
      </c>
    </row>
    <row r="225" spans="3:9" ht="15.5" x14ac:dyDescent="0.35">
      <c r="C225" t="s">
        <v>367</v>
      </c>
      <c r="I225" s="6">
        <v>7.47</v>
      </c>
    </row>
    <row r="226" spans="3:9" ht="15.5" x14ac:dyDescent="0.35">
      <c r="C226" t="s">
        <v>368</v>
      </c>
      <c r="D226" s="6">
        <v>54.15</v>
      </c>
    </row>
    <row r="227" spans="3:9" ht="15.5" x14ac:dyDescent="0.35">
      <c r="C227" t="s">
        <v>369</v>
      </c>
      <c r="D227" s="6">
        <v>18.13</v>
      </c>
    </row>
    <row r="228" spans="3:9" ht="15.5" x14ac:dyDescent="0.35">
      <c r="C228" t="s">
        <v>370</v>
      </c>
      <c r="D228" s="6">
        <v>0.01</v>
      </c>
    </row>
    <row r="229" spans="3:9" ht="15.5" x14ac:dyDescent="0.35">
      <c r="C229" t="s">
        <v>371</v>
      </c>
      <c r="D229" s="6">
        <v>1.08</v>
      </c>
    </row>
    <row r="230" spans="3:9" ht="15.5" x14ac:dyDescent="0.35">
      <c r="C230" t="s">
        <v>13</v>
      </c>
      <c r="D230" s="5">
        <v>5000000000</v>
      </c>
    </row>
    <row r="231" spans="3:9" ht="15.5" x14ac:dyDescent="0.35">
      <c r="C231" t="s">
        <v>373</v>
      </c>
      <c r="I231" s="6">
        <v>75.87</v>
      </c>
    </row>
    <row r="232" spans="3:9" ht="15.5" x14ac:dyDescent="0.35">
      <c r="C232" t="s">
        <v>374</v>
      </c>
      <c r="I232" s="6">
        <v>4.5999999999999999E-3</v>
      </c>
    </row>
    <row r="233" spans="3:9" ht="15.5" x14ac:dyDescent="0.35">
      <c r="C233" t="s">
        <v>375</v>
      </c>
      <c r="I233" s="6">
        <v>4.8999999999999998E-3</v>
      </c>
    </row>
    <row r="234" spans="3:9" ht="15.5" x14ac:dyDescent="0.35">
      <c r="C234" t="s">
        <v>376</v>
      </c>
      <c r="I234" s="6">
        <v>1E-4</v>
      </c>
    </row>
    <row r="235" spans="3:9" ht="15.5" x14ac:dyDescent="0.35">
      <c r="C235" t="s">
        <v>379</v>
      </c>
      <c r="D235" s="6">
        <v>5214.28</v>
      </c>
    </row>
    <row r="236" spans="3:9" ht="15.5" x14ac:dyDescent="0.35">
      <c r="C236" t="s">
        <v>380</v>
      </c>
      <c r="D236" s="6">
        <v>0.4</v>
      </c>
    </row>
    <row r="237" spans="3:9" ht="15.5" x14ac:dyDescent="0.35">
      <c r="C237" t="s">
        <v>383</v>
      </c>
      <c r="I237" s="6">
        <v>7.0000000000000007E-2</v>
      </c>
    </row>
    <row r="238" spans="3:9" ht="15.5" x14ac:dyDescent="0.35">
      <c r="C238" t="s">
        <v>384</v>
      </c>
      <c r="I238" s="6">
        <v>0.08</v>
      </c>
    </row>
    <row r="239" spans="3:9" ht="15.5" x14ac:dyDescent="0.35">
      <c r="C239" t="s">
        <v>40</v>
      </c>
      <c r="I239" s="5">
        <v>765000000000</v>
      </c>
    </row>
    <row r="240" spans="3:9" ht="15.5" x14ac:dyDescent="0.35">
      <c r="C240" t="s">
        <v>385</v>
      </c>
      <c r="I240" s="5">
        <v>651000000000</v>
      </c>
    </row>
    <row r="241" spans="3:9" ht="15.5" x14ac:dyDescent="0.35">
      <c r="C241" t="s">
        <v>386</v>
      </c>
      <c r="I241" s="6">
        <v>2140000000.0000002</v>
      </c>
    </row>
    <row r="242" spans="3:9" ht="15.5" x14ac:dyDescent="0.35">
      <c r="C242" t="s">
        <v>387</v>
      </c>
      <c r="I242" s="6">
        <v>7.4700000000000003E-2</v>
      </c>
    </row>
    <row r="243" spans="3:9" ht="15.5" x14ac:dyDescent="0.35">
      <c r="C243" t="s">
        <v>388</v>
      </c>
      <c r="D243" s="6">
        <v>0.57899999999999996</v>
      </c>
    </row>
    <row r="244" spans="3:9" ht="15.5" x14ac:dyDescent="0.35">
      <c r="C244" t="s">
        <v>389</v>
      </c>
      <c r="D244" s="6">
        <v>-3.3E-3</v>
      </c>
    </row>
    <row r="245" spans="3:9" ht="15.5" x14ac:dyDescent="0.35">
      <c r="C245" t="s">
        <v>390</v>
      </c>
      <c r="D245" s="6">
        <v>3.8300000000000001E-2</v>
      </c>
    </row>
    <row r="246" spans="3:9" ht="15.5" x14ac:dyDescent="0.35">
      <c r="C246" t="s">
        <v>391</v>
      </c>
      <c r="D246" s="6">
        <v>-0.4768</v>
      </c>
    </row>
    <row r="247" spans="3:9" ht="15.5" x14ac:dyDescent="0.35">
      <c r="C247" t="s">
        <v>392</v>
      </c>
      <c r="D247" s="6">
        <v>-0.50939999999999996</v>
      </c>
    </row>
    <row r="248" spans="3:9" ht="15.5" x14ac:dyDescent="0.35">
      <c r="C248" t="s">
        <v>393</v>
      </c>
      <c r="D248" s="6">
        <v>-0.89090000000000003</v>
      </c>
    </row>
    <row r="249" spans="3:9" ht="15.5" x14ac:dyDescent="0.35">
      <c r="C249" t="s">
        <v>400</v>
      </c>
      <c r="I249" s="5">
        <v>7</v>
      </c>
    </row>
    <row r="250" spans="3:9" ht="15.5" x14ac:dyDescent="0.35">
      <c r="C250" t="s">
        <v>401</v>
      </c>
      <c r="I250" s="6">
        <v>0.85</v>
      </c>
    </row>
    <row r="251" spans="3:9" ht="15.5" x14ac:dyDescent="0.35">
      <c r="C251" t="s">
        <v>402</v>
      </c>
      <c r="I251" s="6">
        <v>0.45</v>
      </c>
    </row>
    <row r="252" spans="3:9" ht="15.5" x14ac:dyDescent="0.35">
      <c r="C252" t="s">
        <v>403</v>
      </c>
      <c r="I252" s="6">
        <v>0.08</v>
      </c>
    </row>
    <row r="253" spans="3:9" ht="15.5" x14ac:dyDescent="0.35">
      <c r="C253" t="s">
        <v>404</v>
      </c>
      <c r="I253" s="6">
        <v>0.16</v>
      </c>
    </row>
    <row r="254" spans="3:9" ht="15.5" x14ac:dyDescent="0.35">
      <c r="C254" t="s">
        <v>405</v>
      </c>
      <c r="I254" s="6">
        <v>0.74</v>
      </c>
    </row>
    <row r="255" spans="3:9" ht="15.5" x14ac:dyDescent="0.35">
      <c r="C255" t="s">
        <v>406</v>
      </c>
      <c r="I255" s="6">
        <v>0.7</v>
      </c>
    </row>
    <row r="256" spans="3:9" ht="15.5" x14ac:dyDescent="0.35">
      <c r="C256" t="s">
        <v>407</v>
      </c>
      <c r="I256" s="5">
        <v>89000000000</v>
      </c>
    </row>
    <row r="257" spans="3:9" ht="15.5" x14ac:dyDescent="0.35">
      <c r="C257" t="s">
        <v>408</v>
      </c>
      <c r="I257" s="5">
        <v>54000000000</v>
      </c>
    </row>
    <row r="258" spans="3:9" ht="15.5" x14ac:dyDescent="0.35">
      <c r="C258" t="s">
        <v>409</v>
      </c>
      <c r="I258" s="5">
        <v>1000000000</v>
      </c>
    </row>
    <row r="259" spans="3:9" ht="15.5" x14ac:dyDescent="0.35">
      <c r="C259" t="s">
        <v>410</v>
      </c>
      <c r="I259" s="5">
        <v>6000000000</v>
      </c>
    </row>
    <row r="260" spans="3:9" ht="15.5" x14ac:dyDescent="0.35">
      <c r="C260" t="s">
        <v>411</v>
      </c>
      <c r="D260" s="5">
        <v>198000000000</v>
      </c>
    </row>
    <row r="261" spans="3:9" ht="15.5" x14ac:dyDescent="0.35">
      <c r="C261" t="s">
        <v>412</v>
      </c>
      <c r="D261" s="5">
        <v>1361000000000</v>
      </c>
    </row>
    <row r="262" spans="3:9" ht="15.5" x14ac:dyDescent="0.35">
      <c r="C262" t="s">
        <v>413</v>
      </c>
      <c r="D262" s="5">
        <v>19000000000</v>
      </c>
    </row>
    <row r="263" spans="3:9" ht="15.5" x14ac:dyDescent="0.35">
      <c r="C263" t="s">
        <v>186</v>
      </c>
      <c r="D263" s="5">
        <v>622000000000</v>
      </c>
    </row>
    <row r="264" spans="3:9" ht="15.5" x14ac:dyDescent="0.35">
      <c r="C264" t="s">
        <v>185</v>
      </c>
      <c r="I264" s="5">
        <v>1259000000000</v>
      </c>
    </row>
    <row r="265" spans="3:9" ht="15.5" x14ac:dyDescent="0.35">
      <c r="C265" t="s">
        <v>21</v>
      </c>
      <c r="D265" s="5">
        <v>-198000000000</v>
      </c>
    </row>
    <row r="266" spans="3:9" ht="15.5" x14ac:dyDescent="0.35">
      <c r="C266" t="s">
        <v>414</v>
      </c>
      <c r="I266" s="5">
        <v>1342000000000</v>
      </c>
    </row>
    <row r="267" spans="3:9" ht="15.5" x14ac:dyDescent="0.35">
      <c r="C267" t="s">
        <v>415</v>
      </c>
      <c r="I267" s="5">
        <v>17000000000</v>
      </c>
    </row>
    <row r="268" spans="3:9" ht="15.5" x14ac:dyDescent="0.35">
      <c r="C268" t="s">
        <v>416</v>
      </c>
      <c r="I268" s="5">
        <v>-19000000000</v>
      </c>
    </row>
    <row r="269" spans="3:9" ht="15.5" x14ac:dyDescent="0.35">
      <c r="C269" t="s">
        <v>417</v>
      </c>
      <c r="I269" s="5">
        <v>-13000000000</v>
      </c>
    </row>
    <row r="270" spans="3:9" ht="15.5" x14ac:dyDescent="0.35">
      <c r="C270" t="s">
        <v>418</v>
      </c>
      <c r="I270" s="5">
        <v>-1000000000</v>
      </c>
    </row>
    <row r="271" spans="3:9" ht="15.5" x14ac:dyDescent="0.35">
      <c r="C271" t="s">
        <v>419</v>
      </c>
      <c r="I271" s="5">
        <v>16000000000</v>
      </c>
    </row>
  </sheetData>
  <pageMargins left="0.7" right="0.7" top="0.75" bottom="0.75" header="0.3" footer="0.3"/>
  <ignoredErrors>
    <ignoredError sqref="A1:M27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590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591</v>
      </c>
      <c r="D2" s="2" vm="48">
        <f ca="1">IFERROR(_xlfn.STOCKHISTORY("XIDX:" &amp; $C$1, D3, , 0, 0, 1), "Libur")</f>
        <v>4990</v>
      </c>
      <c r="E2" s="2" vm="49">
        <f ca="1">IFERROR(_xlfn.STOCKHISTORY("XIDX:" &amp; $C$1, E3, , 0, 0, 1), "Libur")</f>
        <v>4620</v>
      </c>
      <c r="H2" s="2" vm="49">
        <f ca="1">IFERROR(INDEX(D2:G2,COUNT(D2:G2)),"")</f>
        <v>4620</v>
      </c>
      <c r="I2" s="2" vm="50">
        <f ca="1">IFERROR(_xlfn.STOCKHISTORY("XIDX:" &amp; $C$1, I1, , 0, 0, 1), "Libur")</f>
        <v>9850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14630557</v>
      </c>
      <c r="E4" s="2">
        <f>IFERROR(INDEX(E51:E500,MATCH($C$4,$C$51:$C$500,0)),"")</f>
        <v>11017175</v>
      </c>
      <c r="H4" s="2">
        <f>IFERROR(SUM(D4:G4)*(4/MAX(1,COUNT(D4:G4))),"")</f>
        <v>51295464</v>
      </c>
      <c r="I4" s="2">
        <f>IFERROR(INDEX(I51:I500,MATCH($C$4,$C$51:$C$500,0)),"")</f>
        <v>49313956</v>
      </c>
      <c r="J4" s="2">
        <f>IFERROR(INDEX(J51:J500,MATCH($C$4,$C$51:$C$500,0)),"")</f>
        <v>57743447</v>
      </c>
      <c r="K4" s="2">
        <f>IFERROR(INDEX(K51:K500,MATCH($C$4,$C$51:$C$500,0)),"")</f>
        <v>47041922</v>
      </c>
      <c r="L4" s="2">
        <f>IFERROR(INDEX(L51:L500,MATCH($C$4,$C$51:$C$500,0)),"")</f>
        <v>0</v>
      </c>
      <c r="M4" s="2">
        <f>IFERROR(INDEX(M51:M500,MATCH($C$4,$C$51:$C$500,0)),"")</f>
        <v>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10492977</v>
      </c>
      <c r="E5" s="2">
        <f>IFERROR(INDEX(E51:E500,MATCH($C$5,$C$51:$C$500,0)),"")</f>
        <v>4058124</v>
      </c>
      <c r="H5" s="2">
        <f>IFERROR(SUM(D5:G5)*(4/MAX(1,COUNT(D5:G5))),"")</f>
        <v>29102202</v>
      </c>
      <c r="I5" s="2">
        <f>IFERROR(INDEX(I51:I500,MATCH($C$5,$C$51:$C$500,0)),"")</f>
        <v>15262031</v>
      </c>
      <c r="J5" s="2">
        <f>IFERROR(INDEX(J51:J500,MATCH($C$5,$C$51:$C$500,0)),"")</f>
        <v>13867719</v>
      </c>
      <c r="K5" s="2">
        <f>IFERROR(INDEX(K51:K500,MATCH($C$5,$C$51:$C$500,0)),"")</f>
        <v>24299416</v>
      </c>
      <c r="L5" s="2">
        <f>IFERROR(INDEX(L51:L500,MATCH($C$5,$C$51:$C$500,0)),"")</f>
        <v>6275737</v>
      </c>
      <c r="M5" s="2">
        <f>IFERROR(INDEX(M51:M500,MATCH($C$5,$C$51:$C$500,0)),"")</f>
        <v>2138991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65017617</v>
      </c>
      <c r="E6" s="2">
        <f>IFERROR(INDEX(E51:E500,MATCH($C$6,$C$51:$C$500,0)),"")</f>
        <v>60694949</v>
      </c>
      <c r="H6" s="2">
        <f>IFERROR(INDEX(D6:G6,COUNT(D6:G6)),"")</f>
        <v>60694949</v>
      </c>
      <c r="I6" s="2">
        <f>IFERROR(INDEX(I51:I500,MATCH($C$6,$C$51:$C$500,0)),"")</f>
        <v>56604182</v>
      </c>
      <c r="J6" s="2">
        <f>IFERROR(INDEX(J51:J500,MATCH($C$6,$C$51:$C$500,0)),"")</f>
        <v>27399900</v>
      </c>
      <c r="K6" s="2">
        <f>IFERROR(INDEX(K51:K500,MATCH($C$6,$C$51:$C$500,0)),"")</f>
        <v>27521958</v>
      </c>
      <c r="L6" s="2">
        <f>IFERROR(INDEX(L51:L500,MATCH($C$6,$C$51:$C$500,0)),"")</f>
        <v>11546711</v>
      </c>
      <c r="M6" s="2">
        <f>IFERROR(INDEX(M51:M500,MATCH($C$6,$C$51:$C$500,0)),"")</f>
        <v>11520974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2.72</v>
      </c>
      <c r="E7" s="3">
        <f>IFERROR(INDEX(E51:E500,MATCH($C$7,$C$51:$C$500,0))/1000000000,"")</f>
        <v>2.72</v>
      </c>
      <c r="H7" s="3">
        <f>IFERROR(INDEX(D7:G7,COUNT(D7:G7)),"")</f>
        <v>2.72</v>
      </c>
      <c r="I7" s="3">
        <f>IFERROR(INDEX(I51:I500,MATCH($C$7,$C$51:$C$500,0))/1000000000,"")</f>
        <v>2.72</v>
      </c>
      <c r="J7" s="3">
        <f>IFERROR(INDEX(J51:J500,MATCH($C$7,$C$51:$C$500,0))/1000000000,"")</f>
        <v>2.52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82000000000</v>
      </c>
      <c r="E8" s="2">
        <f>IFERROR(INDEX(E51:E500,MATCH("Free cash flow (Quarter)",$C$51:$C$500,0)),"")</f>
        <v>54000000000</v>
      </c>
      <c r="H8" s="2">
        <f>IFERROR(INDEX(D8:G8,COUNT(D8:G8)),"")</f>
        <v>54000000000</v>
      </c>
      <c r="I8" s="2">
        <f>IFERROR(INDEX(I51:I500,MATCH($C$8,$C$51:$C$500,0)),"")</f>
        <v>342000000000</v>
      </c>
      <c r="J8" s="2">
        <f>IFERROR(INDEX(J51:J500,MATCH($C$8,$C$51:$C$500,0)),"")</f>
        <v>182000000000</v>
      </c>
      <c r="K8" s="2">
        <f>IFERROR(INDEX(K51:K500,MATCH($C$8,$C$51:$C$500,0)),"")</f>
        <v>172000000000</v>
      </c>
      <c r="L8" s="2">
        <f>IFERROR(INDEX(L51:L500,MATCH($C$8,$C$51:$C$500,0)),"")</f>
        <v>-1000000000</v>
      </c>
      <c r="M8" s="2">
        <f>IFERROR(INDEX(M51:M500,MATCH($C$8,$C$51:$C$500,0)),"")</f>
        <v>-2000000000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30.36</v>
      </c>
      <c r="E9" s="3">
        <f>IFERROR(INDEX(E51:E500,MATCH("Free cash flow per share (Quarter)",$C$51:$C$500,0)),"")</f>
        <v>19.940000000000001</v>
      </c>
      <c r="H9" s="3">
        <f>IFERROR(INDEX(D9:G9,COUNT(D9:G9)),"")</f>
        <v>19.940000000000001</v>
      </c>
      <c r="I9" s="3">
        <f>IFERROR(INDEX(I51:I500,MATCH($C$9,$C$51:$C$500,0)),"")</f>
        <v>126</v>
      </c>
      <c r="J9" s="3">
        <f>IFERROR(INDEX(J51:J500,MATCH($C$9,$C$51:$C$500,0)),"")</f>
        <v>71.89</v>
      </c>
      <c r="K9" s="3">
        <f>IFERROR(INDEX(K51:K500,MATCH($C$9,$C$51:$C$500,0)),"")</f>
        <v>680453.27</v>
      </c>
      <c r="L9" s="3">
        <f>IFERROR(INDEX(L51:L500,MATCH($C$9,$C$51:$C$500,0)),"")</f>
        <v>-3667.26</v>
      </c>
      <c r="M9" s="3">
        <f>IFERROR(INDEX(M51:M500,MATCH($C$9,$C$51:$C$500,0)),"")</f>
        <v>-8397.27</v>
      </c>
    </row>
    <row r="10" spans="1:13" ht="15.5" x14ac:dyDescent="0.35">
      <c r="C10" t="s">
        <v>18</v>
      </c>
      <c r="D10" s="3">
        <f ca="1">IFERROR(IF(D9=0,"",D2/D9),"")</f>
        <v>164.36100131752306</v>
      </c>
      <c r="E10" s="3">
        <f ca="1">IFERROR(IF(E9=0,"",E2/E9),"")</f>
        <v>231.69508525576728</v>
      </c>
      <c r="I10" s="3">
        <f ca="1">IFERROR(IF(I9=0,"",I2/I9),"")</f>
        <v>78.174603174603178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59494868</v>
      </c>
      <c r="E11" s="2">
        <f>IFERROR(INDEX(E51:E500,MATCH($C$11,$C$51:$C$500,0)),"")</f>
        <v>82848162</v>
      </c>
      <c r="H11" s="2">
        <f>IFERROR(INDEX(D11:G11,COUNT(D11:G11)),"")</f>
        <v>82848162</v>
      </c>
      <c r="I11" s="2">
        <f>IFERROR(INDEX(I51:I500,MATCH($C$11,$C$51:$C$500,0)),"")</f>
        <v>24825026</v>
      </c>
      <c r="J11" s="2">
        <f>IFERROR(INDEX(J51:J500,MATCH($C$11,$C$51:$C$500,0)),"")</f>
        <v>10395049</v>
      </c>
      <c r="K11" s="2">
        <f>IFERROR(INDEX(K51:K500,MATCH($C$11,$C$51:$C$500,0)),"")</f>
        <v>12882835</v>
      </c>
      <c r="L11" s="2">
        <f>IFERROR(INDEX(L51:L500,MATCH($C$11,$C$51:$C$500,0)),"")</f>
        <v>1276897</v>
      </c>
      <c r="M11" s="2">
        <f>IFERROR(INDEX(M51:M500,MATCH($C$11,$C$51:$C$500,0)),"")</f>
        <v>1866812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1718000000000</v>
      </c>
      <c r="E12" s="2">
        <f>IFERROR(INDEX(E51:E500,MATCH("Net Debt (Quarter)",$C$51:$C$500,0)),"")</f>
        <v>-337000000000</v>
      </c>
      <c r="H12" s="2">
        <f>IFERROR(INDEX(D12:G12,COUNT(D12:G12)),"")</f>
        <v>-337000000000</v>
      </c>
      <c r="I12" s="2">
        <f>IFERROR(INDEX(I51:I500,MATCH($C$12,$C$51:$C$500,0)),"")</f>
        <v>-197000000000</v>
      </c>
      <c r="J12" s="2">
        <f>IFERROR(INDEX(J51:J500,MATCH($C$12,$C$51:$C$500,0)),"")</f>
        <v>152000000000</v>
      </c>
      <c r="K12" s="2">
        <f>IFERROR(INDEX(K51:K500,MATCH($C$12,$C$51:$C$500,0)),"")</f>
        <v>194000000000</v>
      </c>
      <c r="L12" s="2">
        <f>IFERROR(INDEX(L51:L500,MATCH($C$12,$C$51:$C$500,0)),"")</f>
        <v>-20000000000</v>
      </c>
      <c r="M12" s="2">
        <f>IFERROR(INDEX(M51:M500,MATCH($C$12,$C$51:$C$500,0)),"")</f>
        <v>-27000000000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2782000000000</v>
      </c>
      <c r="E13" s="2">
        <f>IFERROR(INDEX(E51:E500,MATCH("Total Debt (Quarter)",$C$51:$C$500,0)),"")</f>
        <v>1071000000000</v>
      </c>
      <c r="H13" s="2">
        <f>IFERROR(INDEX(D13:G13,COUNT(D13:G13)),"")</f>
        <v>1071000000000</v>
      </c>
      <c r="I13" s="2">
        <f>IFERROR(INDEX(I51:I500,MATCH($C$13,$C$51:$C$500,0)),"")</f>
        <v>218000000000</v>
      </c>
      <c r="J13" s="2">
        <f>IFERROR(INDEX(J51:J500,MATCH($C$13,$C$51:$C$500,0)),"")</f>
        <v>320000000000</v>
      </c>
      <c r="K13" s="2">
        <f>IFERROR(INDEX(K51:K500,MATCH($C$13,$C$51:$C$500,0)),"")</f>
        <v>393000000000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-1633849</v>
      </c>
      <c r="E14" s="2">
        <f>IFERROR(INDEX(E51:E500,MATCH($C$14,$C$51:$C$500,0)),"")</f>
        <v>-304960</v>
      </c>
      <c r="H14" s="2">
        <f>IFERROR(SUM(D14:G14)*(4/MAX(1,COUNT(D14:G14))),"")</f>
        <v>-3877618</v>
      </c>
      <c r="I14" s="2">
        <f>IFERROR(INDEX(I51:I500,MATCH($C$14,$C$51:$C$500,0)),"")</f>
        <v>-1409681</v>
      </c>
      <c r="J14" s="2">
        <f>IFERROR(INDEX(J51:J500,MATCH($C$14,$C$51:$C$500,0)),"")</f>
        <v>-1987644</v>
      </c>
      <c r="K14" s="2">
        <f>IFERROR(INDEX(K51:K500,MATCH($C$14,$C$51:$C$500,0)),"")</f>
        <v>-975150</v>
      </c>
      <c r="L14" s="2">
        <f>IFERROR(INDEX(L51:L500,MATCH($C$14,$C$51:$C$500,0)),"")</f>
        <v>-318965</v>
      </c>
      <c r="M14" s="2">
        <f>IFERROR(INDEX(M51:M500,MATCH($C$14,$C$51:$C$500,0)),"")</f>
        <v>-327663</v>
      </c>
    </row>
    <row r="15" spans="1:13" ht="15.5" x14ac:dyDescent="0.35">
      <c r="C15" t="s">
        <v>28</v>
      </c>
      <c r="D15" s="2">
        <f>IFERROR(INDEX(D51:D500,MATCH($C$15,$C$51:$C$500,0)),"")</f>
        <v>-3916885</v>
      </c>
      <c r="E15" s="2">
        <f>IFERROR(INDEX(E51:E500,MATCH($C$15,$C$51:$C$500,0)),"")</f>
        <v>-2681743</v>
      </c>
      <c r="H15" s="2">
        <f>IFERROR(SUM(D15:G15)*(4/MAX(1,COUNT(D15:G15))),"")</f>
        <v>-13197256</v>
      </c>
      <c r="I15" s="2">
        <f>IFERROR(INDEX(I51:I500,MATCH($C$15,$C$51:$C$500,0)),"")</f>
        <v>-10821001</v>
      </c>
      <c r="J15" s="2">
        <f>IFERROR(INDEX(J51:J500,MATCH($C$15,$C$51:$C$500,0)),"")</f>
        <v>-10813647</v>
      </c>
      <c r="K15" s="2">
        <f>IFERROR(INDEX(K51:K500,MATCH($C$15,$C$51:$C$500,0)),"")</f>
        <v>-8369071</v>
      </c>
      <c r="L15" s="2">
        <f>IFERROR(INDEX(L51:L500,MATCH($C$15,$C$51:$C$500,0)),"")</f>
        <v>2268</v>
      </c>
      <c r="M15" s="2">
        <f>IFERROR(INDEX(M51:M500,MATCH($C$15,$C$51:$C$500,0)),"")</f>
        <v>583</v>
      </c>
    </row>
    <row r="16" spans="1:13" ht="15.5" x14ac:dyDescent="0.35">
      <c r="C16" t="s">
        <v>29</v>
      </c>
      <c r="D16" s="2">
        <f>IFERROR(INDEX(D51:D500,MATCH($C$16,$C$51:$C$500,0)),"")</f>
        <v>15370133</v>
      </c>
      <c r="E16" s="2">
        <f>IFERROR(INDEX(E51:E500,MATCH($C$16,$C$51:$C$500,0)),"")</f>
        <v>6772510</v>
      </c>
      <c r="H16" s="2">
        <f>IFERROR(SUM(D16:G16)*(4/MAX(1,COUNT(D16:G16))),"")</f>
        <v>44285286</v>
      </c>
      <c r="I16" s="2">
        <f>IFERROR(INDEX(I51:I500,MATCH($C$16,$C$51:$C$500,0)),"")</f>
        <v>26025017</v>
      </c>
      <c r="J16" s="2">
        <f>IFERROR(INDEX(J51:J500,MATCH($C$16,$C$51:$C$500,0)),"")</f>
        <v>24769233</v>
      </c>
      <c r="K16" s="2">
        <f>IFERROR(INDEX(K51:K500,MATCH($C$16,$C$51:$C$500,0)),"")</f>
        <v>32846449</v>
      </c>
      <c r="L16" s="2">
        <f>IFERROR(INDEX(L51:L500,MATCH($C$16,$C$51:$C$500,0)),"")</f>
        <v>6221450</v>
      </c>
      <c r="M16" s="2">
        <f>IFERROR(INDEX(M51:M500,MATCH($C$16,$C$51:$C$500,0)),"")</f>
        <v>2158184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13572800000000</v>
      </c>
      <c r="E20" s="2">
        <f ca="1">IFERROR(E21*E2,"")</f>
        <v>12566400000000</v>
      </c>
      <c r="H20" s="2">
        <f t="shared" ref="H20:M20" ca="1" si="0">IFERROR(H21*H2,"")</f>
        <v>12566400000000</v>
      </c>
      <c r="I20" s="2">
        <f t="shared" ca="1" si="0"/>
        <v>26792000000000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2720000000</v>
      </c>
      <c r="E21" s="2">
        <f>IFERROR(INDEX(E51:E500,MATCH($C$7,$C$51:$C$500,0)),"")</f>
        <v>2720000000</v>
      </c>
      <c r="H21" s="2">
        <f>IFERROR(INDEX(D21:G21,COUNT(D21:G21)),"")</f>
        <v>2720000000</v>
      </c>
      <c r="I21" s="2">
        <f>IFERROR(INDEX(I51:I500,MATCH($C$7,$C$51:$C$500,0)),"")</f>
        <v>2720000000</v>
      </c>
      <c r="J21" s="2">
        <f>IFERROR(INDEX(J51:J500,MATCH($C$7,$C$51:$C$500,0)),"")</f>
        <v>2520000000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16.13866746300468</v>
      </c>
      <c r="E23" s="3">
        <f>IFERROR(E5/E6*100,"")</f>
        <v>6.6860983769835611</v>
      </c>
      <c r="H23" s="3">
        <f t="shared" ref="H23:M23" si="1">IFERROR(H5/H6*100,"")</f>
        <v>47.948309504304881</v>
      </c>
      <c r="I23" s="3">
        <f t="shared" si="1"/>
        <v>26.962726888271259</v>
      </c>
      <c r="J23" s="3">
        <f t="shared" si="1"/>
        <v>50.612297855101659</v>
      </c>
      <c r="K23" s="3">
        <f t="shared" si="1"/>
        <v>88.291014759923698</v>
      </c>
      <c r="L23" s="3">
        <f t="shared" si="1"/>
        <v>54.35086233646966</v>
      </c>
      <c r="M23" s="3">
        <f t="shared" si="1"/>
        <v>18.566060473706479</v>
      </c>
    </row>
    <row r="24" spans="1:13" ht="15.5" x14ac:dyDescent="0.35">
      <c r="C24" t="s">
        <v>43</v>
      </c>
      <c r="D24" s="4">
        <f>IFERROR(_xlfn.RRI(5,I23,D23),"")</f>
        <v>-9.7554939726305689E-2</v>
      </c>
      <c r="E24" s="4">
        <f>IFERROR(_xlfn.RRI(5,J23,E23),"")</f>
        <v>-0.33291167271737421</v>
      </c>
      <c r="H24" s="4">
        <f t="shared" ref="H24:M24" si="2">IFERROR(_xlfn.RRI(5,M23,H23),"")</f>
        <v>0.20895659259153487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92.64</v>
      </c>
      <c r="J25" s="3">
        <f>IFERROR(INDEX(J51:J500,MATCH($C$25,$C$51:$C$500,0)),"")</f>
        <v>87.07</v>
      </c>
      <c r="K25" s="3">
        <f>IFERROR(INDEX(K51:K500,MATCH($C$25,$C$51:$C$500,0)),"")</f>
        <v>1468241.83</v>
      </c>
      <c r="L25" s="3">
        <f>IFERROR(INDEX(L51:L500,MATCH($C$25,$C$51:$C$500,0)),"")</f>
        <v>366682.64</v>
      </c>
      <c r="M25" s="3">
        <f>IFERROR(INDEX(M51:M500,MATCH($C$25,$C$51:$C$500,0)),"")</f>
        <v>122363.01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5.3788812500000002E-3</v>
      </c>
      <c r="E27" s="3">
        <f>IFERROR(E4/E21,"")</f>
        <v>4.0504319852941173E-3</v>
      </c>
      <c r="H27" s="3">
        <f t="shared" ref="H27:M27" si="4">IFERROR(H4/H21,"")</f>
        <v>1.8858626470588235E-2</v>
      </c>
      <c r="I27" s="3">
        <f t="shared" si="4"/>
        <v>1.8130130882352942E-2</v>
      </c>
      <c r="J27" s="3">
        <f t="shared" si="4"/>
        <v>2.2914066269841271E-2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-0.21574336174025632</v>
      </c>
      <c r="E28" s="4">
        <f>IFERROR(_xlfn.RRI(5,J27,E27),"")</f>
        <v>-0.29290163046508444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6.3971517170093112E-2</v>
      </c>
      <c r="J29" s="4">
        <f t="shared" si="6"/>
        <v>-0.99994069778001071</v>
      </c>
      <c r="K29" s="4">
        <f t="shared" si="6"/>
        <v>3.0041214659085029</v>
      </c>
      <c r="L29" s="4">
        <f t="shared" si="6"/>
        <v>1.9966788165802722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4.0181485338551967E-2</v>
      </c>
      <c r="I30" s="4">
        <f t="shared" si="7"/>
        <v>-0.20877723452274313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373.49</v>
      </c>
      <c r="E32" s="3">
        <f>IFERROR(INDEX(E51:E500,MATCH($A$32,$C$51:$C$500,0)),"")</f>
        <v>333.03</v>
      </c>
      <c r="H32" s="3">
        <f>IFERROR(INDEX(D32:G32,COUNT(D32:G32)),"")</f>
        <v>333.03</v>
      </c>
      <c r="I32" s="3">
        <f>IFERROR(INDEX(I51:I500,MATCH($C$32,$C$51:$C$500,0)),"")</f>
        <v>302.57</v>
      </c>
      <c r="J32" s="3">
        <f>IFERROR(INDEX(J51:J500,MATCH($C$32,$C$51:$C$500,0)),"")</f>
        <v>174.14</v>
      </c>
      <c r="K32" s="3">
        <f>IFERROR(INDEX(K51:K500,MATCH($C$32,$C$51:$C$500,0)),"")</f>
        <v>1672132.97</v>
      </c>
      <c r="L32" s="3">
        <f>IFERROR(INDEX(L51:L500,MATCH($C$32,$C$51:$C$500,0)),"")</f>
        <v>713043.36</v>
      </c>
      <c r="M32" s="3">
        <f>IFERROR(INDEX(M51:M500,MATCH($C$32,$C$51:$C$500,0)),"")</f>
        <v>651496.95999999996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12.37</v>
      </c>
      <c r="E33" s="3">
        <f>IFERROR(INDEX(E51:E500,MATCH($A$33,$C$51:$C$500,0)),"")</f>
        <v>14.56</v>
      </c>
      <c r="H33" s="3">
        <f>IFERROR(INDEX(D33:G33,COUNT(D33:G33)),"")</f>
        <v>14.56</v>
      </c>
      <c r="I33" s="3">
        <f>IFERROR(INDEX(I51:I500,MATCH($C$33,$C$51:$C$500,0)),"")</f>
        <v>32.549999999999997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68.13</v>
      </c>
      <c r="E34" s="3">
        <f>IFERROR(INDEX(E51:E500,MATCH($A$34,$C$51:$C$500,0)),"")</f>
        <v>192.46</v>
      </c>
      <c r="H34" s="3">
        <f>IFERROR(INDEX(D34:G34,COUNT(D34:G34)),"")</f>
        <v>192.46</v>
      </c>
      <c r="I34" s="3">
        <f>IFERROR(INDEX(I51:I500,MATCH($C$34,$C$51:$C$500,0)),"")</f>
        <v>106.33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48.87</v>
      </c>
      <c r="E35" s="3">
        <f>IFERROR(INDEX(E51:E500,MATCH($A$35,$C$51:$C$500,0)),"")</f>
        <v>70.900000000000006</v>
      </c>
      <c r="H35" s="3">
        <f>IFERROR(INDEX(D35:G35,COUNT(D35:G35)),"")</f>
        <v>70.900000000000006</v>
      </c>
      <c r="I35" s="3">
        <f>IFERROR(INDEX(I51:I500,MATCH($C$35,$C$51:$C$500,0)),"")</f>
        <v>32.909999999999997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14630557</v>
      </c>
      <c r="E51" s="5">
        <v>11017175</v>
      </c>
      <c r="F51" s="5">
        <v>11702365</v>
      </c>
      <c r="G51" s="5">
        <v>12458993</v>
      </c>
      <c r="I51" s="5">
        <v>49313956</v>
      </c>
      <c r="J51" s="5">
        <v>57743447</v>
      </c>
      <c r="K51" s="5">
        <v>47041922</v>
      </c>
    </row>
    <row r="52" spans="2:13" ht="15.5" x14ac:dyDescent="0.35">
      <c r="C52" t="s">
        <v>72</v>
      </c>
      <c r="D52" s="5">
        <v>-4965736</v>
      </c>
      <c r="E52" s="5">
        <v>-4743527</v>
      </c>
      <c r="F52" s="5">
        <v>-6087319</v>
      </c>
      <c r="G52" s="5">
        <v>-5813207</v>
      </c>
      <c r="I52" s="5">
        <v>-25229288</v>
      </c>
      <c r="J52" s="5">
        <v>-35298295</v>
      </c>
      <c r="K52" s="5">
        <v>-20321181</v>
      </c>
    </row>
    <row r="53" spans="2:13" ht="15.5" x14ac:dyDescent="0.35">
      <c r="C53" t="s">
        <v>73</v>
      </c>
      <c r="D53" s="5">
        <v>9664821</v>
      </c>
      <c r="E53" s="5">
        <v>6273648</v>
      </c>
      <c r="F53" s="5">
        <v>5615046</v>
      </c>
      <c r="G53" s="5">
        <v>6645786</v>
      </c>
      <c r="I53" s="5">
        <v>24084668</v>
      </c>
      <c r="J53" s="5">
        <v>22445152</v>
      </c>
      <c r="K53" s="5">
        <v>26720741</v>
      </c>
    </row>
    <row r="54" spans="2:13" ht="15.5" x14ac:dyDescent="0.35">
      <c r="C54" t="s">
        <v>74</v>
      </c>
      <c r="D54" s="5">
        <v>-1667440</v>
      </c>
      <c r="E54" s="5">
        <v>-639707</v>
      </c>
      <c r="F54" s="5">
        <v>-1165790</v>
      </c>
      <c r="G54" s="5">
        <v>-380348</v>
      </c>
      <c r="I54" s="5">
        <v>-2155452</v>
      </c>
      <c r="J54" s="5">
        <v>-1938236</v>
      </c>
      <c r="K54" s="5">
        <v>-517656</v>
      </c>
      <c r="L54" s="5">
        <v>-508345</v>
      </c>
      <c r="M54" s="5">
        <v>-331834</v>
      </c>
    </row>
    <row r="55" spans="2:13" ht="15.5" x14ac:dyDescent="0.35">
      <c r="C55" t="s">
        <v>76</v>
      </c>
      <c r="D55" s="5">
        <v>-1667440</v>
      </c>
      <c r="E55" s="5">
        <v>-639707</v>
      </c>
      <c r="F55" s="5">
        <v>-1165790</v>
      </c>
      <c r="G55" s="5">
        <v>-380348</v>
      </c>
      <c r="I55" s="5">
        <v>-2155452</v>
      </c>
      <c r="J55" s="5">
        <v>-1938236</v>
      </c>
      <c r="K55" s="5">
        <v>-517656</v>
      </c>
      <c r="L55" s="5">
        <v>-508345</v>
      </c>
      <c r="M55" s="5">
        <v>-331834</v>
      </c>
    </row>
    <row r="56" spans="2:13" ht="15.5" x14ac:dyDescent="0.35">
      <c r="C56" t="s">
        <v>77</v>
      </c>
      <c r="D56" s="5">
        <v>7997381</v>
      </c>
      <c r="E56" s="5">
        <v>5633941</v>
      </c>
      <c r="F56" s="5">
        <v>4449256</v>
      </c>
      <c r="G56" s="5">
        <v>6265438</v>
      </c>
      <c r="I56" s="5">
        <v>21929216</v>
      </c>
      <c r="J56" s="5">
        <v>20506916</v>
      </c>
      <c r="K56" s="5">
        <v>26203085</v>
      </c>
      <c r="L56" s="5">
        <v>-508345</v>
      </c>
      <c r="M56" s="5">
        <v>-331834</v>
      </c>
    </row>
    <row r="57" spans="2:13" ht="15.5" x14ac:dyDescent="0.35">
      <c r="C57" t="s">
        <v>78</v>
      </c>
      <c r="D57" s="5">
        <v>7372752</v>
      </c>
      <c r="E57" s="5">
        <v>1138569</v>
      </c>
      <c r="F57" s="5">
        <v>1053968</v>
      </c>
      <c r="G57" s="5">
        <v>1124096</v>
      </c>
      <c r="I57" s="5">
        <v>4095801</v>
      </c>
      <c r="J57" s="5">
        <v>4262317</v>
      </c>
      <c r="K57" s="5">
        <v>6643364</v>
      </c>
      <c r="L57" s="5">
        <v>6729795</v>
      </c>
      <c r="M57" s="5">
        <v>2490018</v>
      </c>
    </row>
    <row r="58" spans="2:13" ht="15.5" x14ac:dyDescent="0.35">
      <c r="C58" t="s">
        <v>251</v>
      </c>
      <c r="D58" s="5">
        <v>3820844</v>
      </c>
      <c r="E58" s="5">
        <v>1564357</v>
      </c>
      <c r="F58" s="5">
        <v>1015986</v>
      </c>
      <c r="G58" s="5">
        <v>1550296</v>
      </c>
      <c r="I58" s="5">
        <v>5337530</v>
      </c>
      <c r="J58" s="5">
        <v>6154687</v>
      </c>
      <c r="K58" s="5">
        <v>7479071</v>
      </c>
      <c r="L58" s="5">
        <v>6960148</v>
      </c>
      <c r="M58" s="5">
        <v>3058997</v>
      </c>
    </row>
    <row r="59" spans="2:13" ht="15.5" x14ac:dyDescent="0.35">
      <c r="C59" t="s">
        <v>247</v>
      </c>
      <c r="D59" s="5">
        <v>372833</v>
      </c>
      <c r="F59" s="5">
        <v>6038</v>
      </c>
      <c r="I59" s="5">
        <v>6038</v>
      </c>
      <c r="M59" s="5">
        <v>6751</v>
      </c>
    </row>
    <row r="60" spans="2:13" ht="15.5" x14ac:dyDescent="0.35">
      <c r="C60" t="s">
        <v>27</v>
      </c>
      <c r="D60" s="5">
        <v>-1633849</v>
      </c>
      <c r="E60" s="5">
        <v>-304960</v>
      </c>
      <c r="F60" s="5">
        <v>-312629</v>
      </c>
      <c r="G60" s="5">
        <v>-354484</v>
      </c>
      <c r="I60" s="5">
        <v>-1409681</v>
      </c>
      <c r="J60" s="5">
        <v>-1987644</v>
      </c>
      <c r="K60" s="5">
        <v>-975150</v>
      </c>
      <c r="L60" s="5">
        <v>-318965</v>
      </c>
      <c r="M60" s="5">
        <v>-327663</v>
      </c>
    </row>
    <row r="61" spans="2:13" ht="15.5" x14ac:dyDescent="0.35">
      <c r="C61" t="s">
        <v>248</v>
      </c>
      <c r="D61" s="5">
        <v>2109772</v>
      </c>
      <c r="E61" s="5">
        <v>-272938</v>
      </c>
      <c r="F61" s="5">
        <v>-172346</v>
      </c>
      <c r="G61" s="5">
        <v>-156752</v>
      </c>
      <c r="I61" s="5">
        <v>-613625</v>
      </c>
      <c r="J61" s="5">
        <v>-35531</v>
      </c>
      <c r="K61" s="5">
        <v>1946</v>
      </c>
      <c r="L61" s="5">
        <v>-29134</v>
      </c>
      <c r="M61" s="5">
        <v>8692</v>
      </c>
    </row>
    <row r="62" spans="2:13" ht="15.5" x14ac:dyDescent="0.35">
      <c r="C62" t="s">
        <v>79</v>
      </c>
      <c r="D62" s="5">
        <v>2703152</v>
      </c>
      <c r="E62" s="5">
        <v>152110</v>
      </c>
      <c r="F62" s="5">
        <v>516919</v>
      </c>
      <c r="G62" s="5">
        <v>85036</v>
      </c>
      <c r="I62" s="5">
        <v>775539</v>
      </c>
      <c r="J62" s="5">
        <v>130805</v>
      </c>
      <c r="K62" s="5">
        <v>137497</v>
      </c>
      <c r="L62" s="5">
        <v>117746</v>
      </c>
      <c r="M62" s="5">
        <v>-256759</v>
      </c>
    </row>
    <row r="63" spans="2:13" ht="15.5" x14ac:dyDescent="0.35">
      <c r="C63" t="s">
        <v>80</v>
      </c>
      <c r="D63" s="5">
        <v>7372752</v>
      </c>
      <c r="E63" s="5">
        <v>1138569</v>
      </c>
      <c r="F63" s="5">
        <v>1053968</v>
      </c>
      <c r="G63" s="5">
        <v>1124096</v>
      </c>
      <c r="I63" s="5">
        <v>4095801</v>
      </c>
      <c r="J63" s="5">
        <v>4262317</v>
      </c>
      <c r="K63" s="5">
        <v>6643364</v>
      </c>
      <c r="L63" s="5">
        <v>6729795</v>
      </c>
      <c r="M63" s="5">
        <v>2490018</v>
      </c>
    </row>
    <row r="64" spans="2:13" ht="15.5" x14ac:dyDescent="0.35">
      <c r="C64" t="s">
        <v>29</v>
      </c>
      <c r="D64" s="5">
        <v>15370133</v>
      </c>
      <c r="E64" s="5">
        <v>6772510</v>
      </c>
      <c r="F64" s="5">
        <v>5503224</v>
      </c>
      <c r="G64" s="5">
        <v>7389534</v>
      </c>
      <c r="I64" s="5">
        <v>26025017</v>
      </c>
      <c r="J64" s="5">
        <v>24769233</v>
      </c>
      <c r="K64" s="5">
        <v>32846449</v>
      </c>
      <c r="L64" s="5">
        <v>6221450</v>
      </c>
      <c r="M64" s="5">
        <v>2158184</v>
      </c>
    </row>
    <row r="65" spans="2:13" ht="15.5" x14ac:dyDescent="0.35">
      <c r="C65" t="s">
        <v>28</v>
      </c>
      <c r="D65" s="5">
        <v>-3916885</v>
      </c>
      <c r="E65" s="5">
        <v>-2681743</v>
      </c>
      <c r="F65" s="5">
        <v>-2153380</v>
      </c>
      <c r="G65" s="5">
        <v>-3241010</v>
      </c>
      <c r="I65" s="5">
        <v>-10821001</v>
      </c>
      <c r="J65" s="5">
        <v>-10813647</v>
      </c>
      <c r="K65" s="5">
        <v>-8369071</v>
      </c>
      <c r="L65" s="5">
        <v>2268</v>
      </c>
      <c r="M65" s="5">
        <v>583</v>
      </c>
    </row>
    <row r="66" spans="2:13" ht="15.5" x14ac:dyDescent="0.35">
      <c r="C66" t="s">
        <v>86</v>
      </c>
      <c r="D66" s="5">
        <v>11453248</v>
      </c>
      <c r="E66" s="5">
        <v>4090767</v>
      </c>
      <c r="F66" s="5">
        <v>3349844</v>
      </c>
      <c r="G66" s="5">
        <v>4148524</v>
      </c>
      <c r="I66" s="5">
        <v>15204016</v>
      </c>
      <c r="J66" s="5">
        <v>13955586</v>
      </c>
      <c r="K66" s="5">
        <v>24477378</v>
      </c>
      <c r="L66" s="5">
        <v>6223718</v>
      </c>
      <c r="M66" s="5">
        <v>2158767</v>
      </c>
    </row>
    <row r="67" spans="2:13" ht="15.5" x14ac:dyDescent="0.35">
      <c r="C67" t="s">
        <v>87</v>
      </c>
      <c r="F67" s="5">
        <v>1179</v>
      </c>
      <c r="G67" s="5">
        <v>-3898</v>
      </c>
      <c r="I67" s="5">
        <v>-2719</v>
      </c>
      <c r="J67" s="5">
        <v>-2644</v>
      </c>
      <c r="K67" s="5">
        <v>-2827</v>
      </c>
      <c r="L67" s="5">
        <v>52019</v>
      </c>
      <c r="M67" s="5">
        <v>-19776</v>
      </c>
    </row>
    <row r="68" spans="2:13" ht="15.5" x14ac:dyDescent="0.35">
      <c r="C68" t="s">
        <v>89</v>
      </c>
      <c r="D68" s="5">
        <v>11453248</v>
      </c>
      <c r="E68" s="5">
        <v>4090767</v>
      </c>
      <c r="F68" s="5">
        <v>3351023</v>
      </c>
      <c r="G68" s="5">
        <v>4144626</v>
      </c>
      <c r="I68" s="5">
        <v>15201297</v>
      </c>
      <c r="J68" s="5">
        <v>13952942</v>
      </c>
      <c r="K68" s="5">
        <v>24474551</v>
      </c>
      <c r="L68" s="5">
        <v>6275737</v>
      </c>
      <c r="M68" s="5">
        <v>2138991</v>
      </c>
    </row>
    <row r="69" spans="2:13" ht="15.5" x14ac:dyDescent="0.35">
      <c r="C69" t="s">
        <v>90</v>
      </c>
      <c r="D69" s="5">
        <v>11453248</v>
      </c>
      <c r="E69" s="5">
        <v>4090767</v>
      </c>
      <c r="F69" s="5">
        <v>3349844</v>
      </c>
      <c r="G69" s="5">
        <v>4148524</v>
      </c>
      <c r="I69" s="5">
        <v>15204016</v>
      </c>
      <c r="J69" s="5">
        <v>13955586</v>
      </c>
      <c r="K69" s="5">
        <v>24477378</v>
      </c>
      <c r="L69" s="5">
        <v>6223718</v>
      </c>
      <c r="M69" s="5">
        <v>2158767</v>
      </c>
    </row>
    <row r="70" spans="2:13" ht="15.5" x14ac:dyDescent="0.35">
      <c r="C70" t="s">
        <v>8</v>
      </c>
      <c r="D70" s="5">
        <v>10492977</v>
      </c>
      <c r="E70" s="5">
        <v>4058124</v>
      </c>
      <c r="F70" s="5">
        <v>3499666</v>
      </c>
      <c r="G70" s="5">
        <v>4113851</v>
      </c>
      <c r="I70" s="5">
        <v>15262031</v>
      </c>
      <c r="J70" s="5">
        <v>13867719</v>
      </c>
      <c r="K70" s="5">
        <v>24299416</v>
      </c>
      <c r="L70" s="5">
        <v>6275737</v>
      </c>
      <c r="M70" s="5">
        <v>2138991</v>
      </c>
    </row>
    <row r="71" spans="2:13" ht="15.5" x14ac:dyDescent="0.35">
      <c r="C71" t="s">
        <v>203</v>
      </c>
      <c r="D71" s="5">
        <v>960271</v>
      </c>
      <c r="E71" s="5">
        <v>32643</v>
      </c>
      <c r="F71" s="5">
        <v>-148643</v>
      </c>
      <c r="G71" s="5">
        <v>30775</v>
      </c>
      <c r="I71" s="5">
        <v>-60734</v>
      </c>
      <c r="J71" s="5">
        <v>85223</v>
      </c>
      <c r="K71" s="5">
        <v>175135</v>
      </c>
    </row>
    <row r="72" spans="2:13" ht="15.5" x14ac:dyDescent="0.35">
      <c r="C72" t="s">
        <v>91</v>
      </c>
      <c r="D72" s="5">
        <v>11453248</v>
      </c>
      <c r="E72" s="5">
        <v>4090767</v>
      </c>
      <c r="F72" s="5">
        <v>3349844</v>
      </c>
      <c r="G72" s="5">
        <v>4148524</v>
      </c>
      <c r="I72" s="5">
        <v>15204016</v>
      </c>
      <c r="J72" s="5">
        <v>13955586</v>
      </c>
      <c r="K72" s="5">
        <v>24477378</v>
      </c>
      <c r="L72" s="5">
        <v>6223718</v>
      </c>
      <c r="M72" s="5">
        <v>2158767</v>
      </c>
    </row>
    <row r="73" spans="2:13" ht="15.5" x14ac:dyDescent="0.35">
      <c r="C73" t="s">
        <v>92</v>
      </c>
      <c r="D73" s="5">
        <v>11453248</v>
      </c>
      <c r="E73" s="5">
        <v>4090767</v>
      </c>
      <c r="F73" s="5">
        <v>3351023</v>
      </c>
      <c r="G73" s="5">
        <v>4144626</v>
      </c>
      <c r="I73" s="5">
        <v>15201297</v>
      </c>
      <c r="J73" s="5">
        <v>13952942</v>
      </c>
      <c r="K73" s="5">
        <v>24474551</v>
      </c>
      <c r="L73" s="5">
        <v>6275737</v>
      </c>
      <c r="M73" s="5">
        <v>2138991</v>
      </c>
    </row>
    <row r="74" spans="2:13" ht="15.5" x14ac:dyDescent="0.35">
      <c r="C74" t="s">
        <v>93</v>
      </c>
      <c r="D74" s="5">
        <v>11453248</v>
      </c>
      <c r="E74" s="5">
        <v>4090767</v>
      </c>
      <c r="F74" s="5">
        <v>3351023</v>
      </c>
      <c r="G74" s="5">
        <v>4144626</v>
      </c>
      <c r="I74" s="5">
        <v>15201297</v>
      </c>
      <c r="J74" s="5">
        <v>13952942</v>
      </c>
      <c r="K74" s="5">
        <v>24474551</v>
      </c>
      <c r="L74" s="5">
        <v>6275737</v>
      </c>
      <c r="M74" s="5">
        <v>2138991</v>
      </c>
    </row>
    <row r="76" spans="2:13" ht="15.5" x14ac:dyDescent="0.35">
      <c r="B76" t="s">
        <v>94</v>
      </c>
      <c r="C76" t="s">
        <v>95</v>
      </c>
    </row>
    <row r="77" spans="2:13" ht="15.5" x14ac:dyDescent="0.35">
      <c r="C77" t="s">
        <v>96</v>
      </c>
    </row>
    <row r="78" spans="2:13" ht="15.5" x14ac:dyDescent="0.35">
      <c r="C78" t="s">
        <v>20</v>
      </c>
      <c r="D78" s="5">
        <v>59494868</v>
      </c>
      <c r="E78" s="5">
        <v>82848162</v>
      </c>
      <c r="F78" s="5">
        <v>24825026</v>
      </c>
      <c r="G78" s="5">
        <v>32749720</v>
      </c>
      <c r="I78" s="5">
        <v>24825026</v>
      </c>
      <c r="J78" s="5">
        <v>10395049</v>
      </c>
      <c r="K78" s="5">
        <v>12882835</v>
      </c>
      <c r="L78" s="5">
        <v>1276897</v>
      </c>
      <c r="M78" s="5">
        <v>1866812</v>
      </c>
    </row>
    <row r="79" spans="2:13" ht="15.5" x14ac:dyDescent="0.35">
      <c r="C79" t="s">
        <v>289</v>
      </c>
      <c r="D79" s="5">
        <v>582312</v>
      </c>
      <c r="E79" s="5">
        <v>606795</v>
      </c>
      <c r="F79" s="5">
        <v>608701</v>
      </c>
      <c r="G79" s="5">
        <v>909167</v>
      </c>
      <c r="I79" s="5">
        <v>608701</v>
      </c>
    </row>
    <row r="80" spans="2:13" ht="15.5" x14ac:dyDescent="0.35">
      <c r="C80" t="s">
        <v>97</v>
      </c>
      <c r="D80" s="5">
        <v>5756248</v>
      </c>
      <c r="E80" s="5">
        <v>3532477</v>
      </c>
      <c r="F80" s="5">
        <v>4476687</v>
      </c>
      <c r="G80" s="5">
        <v>3594509</v>
      </c>
      <c r="I80" s="5">
        <v>4476687</v>
      </c>
      <c r="J80" s="5">
        <v>11400095</v>
      </c>
      <c r="K80" s="5">
        <v>10372313</v>
      </c>
    </row>
    <row r="81" spans="3:13" ht="15.5" x14ac:dyDescent="0.35">
      <c r="C81" t="s">
        <v>98</v>
      </c>
      <c r="F81" s="5">
        <v>14898</v>
      </c>
      <c r="G81" s="5">
        <v>750092</v>
      </c>
      <c r="I81" s="5">
        <v>14898</v>
      </c>
    </row>
    <row r="82" spans="3:13" ht="15.5" x14ac:dyDescent="0.35">
      <c r="C82" t="s">
        <v>100</v>
      </c>
      <c r="D82" s="5">
        <v>5756248</v>
      </c>
      <c r="E82" s="5">
        <v>3532477</v>
      </c>
      <c r="F82" s="5">
        <v>4476687</v>
      </c>
      <c r="G82" s="5">
        <v>3594509</v>
      </c>
      <c r="I82" s="5">
        <v>4476687</v>
      </c>
      <c r="J82" s="5">
        <v>11400095</v>
      </c>
      <c r="K82" s="5">
        <v>10372313</v>
      </c>
    </row>
    <row r="83" spans="3:13" ht="15.5" x14ac:dyDescent="0.35">
      <c r="C83" t="s">
        <v>101</v>
      </c>
      <c r="D83" s="5">
        <v>29266</v>
      </c>
      <c r="E83" s="5">
        <v>30312</v>
      </c>
      <c r="F83" s="5">
        <v>596</v>
      </c>
      <c r="G83" s="5">
        <v>361209</v>
      </c>
      <c r="I83" s="5">
        <v>596</v>
      </c>
      <c r="J83" s="5">
        <v>359972</v>
      </c>
      <c r="K83" s="5">
        <v>495119</v>
      </c>
      <c r="L83" s="5">
        <v>1214315</v>
      </c>
      <c r="M83" s="5">
        <v>4516</v>
      </c>
    </row>
    <row r="84" spans="3:13" ht="15.5" x14ac:dyDescent="0.35">
      <c r="C84" t="s">
        <v>99</v>
      </c>
      <c r="D84" s="5">
        <v>1596463</v>
      </c>
      <c r="E84" s="5">
        <v>26445</v>
      </c>
      <c r="F84" s="5">
        <v>4495</v>
      </c>
      <c r="G84" s="5">
        <v>110222</v>
      </c>
      <c r="I84" s="5">
        <v>4495</v>
      </c>
    </row>
    <row r="85" spans="3:13" ht="15.5" x14ac:dyDescent="0.35">
      <c r="C85" t="s">
        <v>102</v>
      </c>
      <c r="D85" s="5">
        <v>29266</v>
      </c>
      <c r="E85" s="5">
        <v>30312</v>
      </c>
      <c r="F85" s="5">
        <v>596</v>
      </c>
      <c r="G85" s="5">
        <v>361209</v>
      </c>
      <c r="I85" s="5">
        <v>596</v>
      </c>
      <c r="J85" s="5">
        <v>359972</v>
      </c>
      <c r="K85" s="5">
        <v>495119</v>
      </c>
      <c r="L85" s="5">
        <v>1214315</v>
      </c>
      <c r="M85" s="5">
        <v>4516</v>
      </c>
    </row>
    <row r="86" spans="3:13" ht="15.5" x14ac:dyDescent="0.35">
      <c r="C86" t="s">
        <v>79</v>
      </c>
      <c r="D86" s="5">
        <v>70185</v>
      </c>
      <c r="E86" s="5">
        <v>119388</v>
      </c>
      <c r="F86" s="5">
        <v>119388</v>
      </c>
      <c r="G86" s="5">
        <v>110262</v>
      </c>
      <c r="I86" s="5">
        <v>119388</v>
      </c>
      <c r="J86" s="5">
        <v>33179</v>
      </c>
      <c r="K86" s="5">
        <v>72555</v>
      </c>
      <c r="L86" s="5">
        <v>34788</v>
      </c>
      <c r="M86" s="5">
        <v>15127</v>
      </c>
    </row>
    <row r="87" spans="3:13" ht="15.5" x14ac:dyDescent="0.35">
      <c r="C87" t="s">
        <v>104</v>
      </c>
      <c r="D87" s="5">
        <v>74221594</v>
      </c>
      <c r="E87" s="5">
        <v>89704548</v>
      </c>
      <c r="F87" s="5">
        <v>30787483</v>
      </c>
      <c r="G87" s="5">
        <v>39519177</v>
      </c>
      <c r="I87" s="5">
        <v>30787483</v>
      </c>
      <c r="J87" s="5">
        <v>22491604</v>
      </c>
      <c r="K87" s="5">
        <v>23750267</v>
      </c>
      <c r="L87" s="5">
        <v>2491212</v>
      </c>
      <c r="M87" s="5">
        <v>2123505</v>
      </c>
    </row>
    <row r="88" spans="3:13" ht="15.5" x14ac:dyDescent="0.35">
      <c r="C88" t="s">
        <v>105</v>
      </c>
    </row>
    <row r="89" spans="3:13" ht="15.5" x14ac:dyDescent="0.35">
      <c r="C89" t="s">
        <v>257</v>
      </c>
      <c r="D89" s="5">
        <v>123098307</v>
      </c>
      <c r="E89" s="5">
        <v>3787036</v>
      </c>
      <c r="F89" s="5">
        <v>7537150</v>
      </c>
      <c r="G89" s="5">
        <v>6518812</v>
      </c>
      <c r="I89" s="5">
        <v>7537150</v>
      </c>
      <c r="J89" s="5">
        <v>8559832</v>
      </c>
      <c r="K89" s="5">
        <v>9844944</v>
      </c>
      <c r="L89" s="5">
        <v>11918250</v>
      </c>
      <c r="M89" s="5">
        <v>12202548</v>
      </c>
    </row>
    <row r="90" spans="3:13" ht="15.5" x14ac:dyDescent="0.35">
      <c r="C90" t="s">
        <v>290</v>
      </c>
      <c r="D90" s="5">
        <v>5619868</v>
      </c>
      <c r="E90" s="5">
        <v>5979523</v>
      </c>
      <c r="F90" s="5">
        <v>5979523</v>
      </c>
      <c r="I90" s="5">
        <v>5979523</v>
      </c>
    </row>
    <row r="91" spans="3:13" ht="15.5" x14ac:dyDescent="0.35">
      <c r="C91" t="s">
        <v>106</v>
      </c>
      <c r="D91" s="5">
        <v>1166502</v>
      </c>
      <c r="E91" s="5">
        <v>125001</v>
      </c>
      <c r="F91" s="5">
        <v>131424</v>
      </c>
      <c r="G91" s="5">
        <v>127042</v>
      </c>
      <c r="I91" s="5">
        <v>131424</v>
      </c>
      <c r="J91" s="5">
        <v>24364</v>
      </c>
      <c r="K91" s="5">
        <v>27585</v>
      </c>
      <c r="L91" s="5">
        <v>34078</v>
      </c>
      <c r="M91" s="5">
        <v>5154</v>
      </c>
    </row>
    <row r="92" spans="3:13" ht="15.5" x14ac:dyDescent="0.35">
      <c r="C92" t="s">
        <v>506</v>
      </c>
      <c r="D92" s="5">
        <v>17928919</v>
      </c>
      <c r="E92" s="5">
        <v>18717525</v>
      </c>
      <c r="F92" s="5">
        <v>18974738</v>
      </c>
      <c r="G92" s="5">
        <v>20088262</v>
      </c>
      <c r="I92" s="5">
        <v>18974738</v>
      </c>
      <c r="J92" s="5">
        <v>21708950</v>
      </c>
      <c r="K92" s="5">
        <v>23834819</v>
      </c>
    </row>
    <row r="93" spans="3:13" ht="15.5" x14ac:dyDescent="0.35">
      <c r="C93" t="s">
        <v>107</v>
      </c>
      <c r="D93" s="5">
        <v>115829</v>
      </c>
      <c r="E93" s="5">
        <v>109184</v>
      </c>
      <c r="F93" s="5">
        <v>109184</v>
      </c>
      <c r="G93" s="5">
        <v>43777</v>
      </c>
      <c r="I93" s="5">
        <v>109184</v>
      </c>
      <c r="J93" s="5">
        <v>39601</v>
      </c>
      <c r="K93" s="5">
        <v>17242</v>
      </c>
      <c r="L93" s="5">
        <v>8957</v>
      </c>
      <c r="M93" s="5">
        <v>4277</v>
      </c>
    </row>
    <row r="94" spans="3:13" ht="15.5" x14ac:dyDescent="0.35">
      <c r="C94" t="s">
        <v>108</v>
      </c>
      <c r="D94" s="5">
        <v>157576425</v>
      </c>
      <c r="E94" s="5">
        <v>41218269</v>
      </c>
      <c r="F94" s="5">
        <v>45232019</v>
      </c>
      <c r="G94" s="5">
        <v>26798668</v>
      </c>
      <c r="I94" s="5">
        <v>45232019</v>
      </c>
      <c r="J94" s="5">
        <v>30332747</v>
      </c>
      <c r="K94" s="5">
        <v>33724590</v>
      </c>
      <c r="L94" s="5">
        <v>11961285</v>
      </c>
      <c r="M94" s="5">
        <v>12211979</v>
      </c>
    </row>
    <row r="95" spans="3:13" ht="15.5" x14ac:dyDescent="0.35">
      <c r="C95" t="s">
        <v>109</v>
      </c>
      <c r="D95" s="5">
        <v>231798019</v>
      </c>
      <c r="E95" s="5">
        <v>130922817</v>
      </c>
      <c r="F95" s="5">
        <v>76019502</v>
      </c>
      <c r="G95" s="5">
        <v>66317845</v>
      </c>
      <c r="I95" s="5">
        <v>76019502</v>
      </c>
      <c r="J95" s="5">
        <v>52824351</v>
      </c>
      <c r="K95" s="5">
        <v>57474857</v>
      </c>
      <c r="L95" s="5">
        <v>14452497</v>
      </c>
      <c r="M95" s="5">
        <v>14335484</v>
      </c>
    </row>
    <row r="96" spans="3:13" ht="15.5" x14ac:dyDescent="0.35">
      <c r="C96" t="s">
        <v>110</v>
      </c>
    </row>
    <row r="97" spans="3:13" ht="15.5" x14ac:dyDescent="0.35">
      <c r="C97" t="s">
        <v>111</v>
      </c>
    </row>
    <row r="98" spans="3:13" ht="15.5" x14ac:dyDescent="0.35">
      <c r="C98" t="s">
        <v>112</v>
      </c>
      <c r="D98" s="5">
        <v>31114667</v>
      </c>
      <c r="E98" s="5">
        <v>14258140</v>
      </c>
      <c r="F98" s="5">
        <v>10220033</v>
      </c>
      <c r="G98" s="5">
        <v>9679657</v>
      </c>
      <c r="I98" s="5">
        <v>10220033</v>
      </c>
      <c r="J98" s="5">
        <v>9998108</v>
      </c>
      <c r="K98" s="5">
        <v>8199709</v>
      </c>
      <c r="L98" s="5">
        <v>295262</v>
      </c>
      <c r="M98" s="5">
        <v>325803</v>
      </c>
    </row>
    <row r="99" spans="3:13" ht="15.5" x14ac:dyDescent="0.35">
      <c r="C99" t="s">
        <v>206</v>
      </c>
      <c r="J99" s="5">
        <v>3098</v>
      </c>
      <c r="K99" s="5">
        <v>252</v>
      </c>
      <c r="L99" s="5">
        <v>245</v>
      </c>
    </row>
    <row r="100" spans="3:13" ht="15.5" x14ac:dyDescent="0.35">
      <c r="C100" t="s">
        <v>207</v>
      </c>
      <c r="D100" s="5">
        <v>1596463</v>
      </c>
      <c r="E100" s="5">
        <v>26445</v>
      </c>
      <c r="F100" s="5">
        <v>19393</v>
      </c>
      <c r="G100" s="5">
        <v>860314</v>
      </c>
      <c r="I100" s="5">
        <v>19393</v>
      </c>
      <c r="J100" s="5">
        <v>3098</v>
      </c>
      <c r="K100" s="5">
        <v>252</v>
      </c>
      <c r="L100" s="5">
        <v>245</v>
      </c>
    </row>
    <row r="101" spans="3:13" ht="15.5" x14ac:dyDescent="0.35">
      <c r="C101" t="s">
        <v>117</v>
      </c>
      <c r="D101" s="5">
        <v>4066301</v>
      </c>
      <c r="E101" s="5">
        <v>3150105</v>
      </c>
      <c r="F101" s="5">
        <v>2686387</v>
      </c>
      <c r="G101" s="5">
        <v>2555799</v>
      </c>
      <c r="I101" s="5">
        <v>2686387</v>
      </c>
      <c r="J101" s="5">
        <v>2640803</v>
      </c>
      <c r="K101" s="5">
        <v>1861328</v>
      </c>
      <c r="L101" s="5">
        <v>2852</v>
      </c>
      <c r="M101" s="5">
        <v>1064</v>
      </c>
    </row>
    <row r="102" spans="3:13" ht="15.5" x14ac:dyDescent="0.35">
      <c r="C102" t="s">
        <v>116</v>
      </c>
      <c r="D102" s="5">
        <v>628731</v>
      </c>
      <c r="E102" s="5">
        <v>492710</v>
      </c>
      <c r="F102" s="5">
        <v>435204</v>
      </c>
      <c r="G102" s="5">
        <v>125114</v>
      </c>
      <c r="I102" s="5">
        <v>435204</v>
      </c>
      <c r="J102" s="5">
        <v>717327</v>
      </c>
      <c r="K102" s="5">
        <v>10316</v>
      </c>
      <c r="L102" s="5">
        <v>3987</v>
      </c>
      <c r="M102" s="5">
        <v>3435</v>
      </c>
    </row>
    <row r="103" spans="3:13" ht="15.5" x14ac:dyDescent="0.35">
      <c r="C103" t="s">
        <v>115</v>
      </c>
      <c r="E103" s="5">
        <v>4500000</v>
      </c>
    </row>
    <row r="104" spans="3:13" ht="15.5" x14ac:dyDescent="0.35">
      <c r="C104" t="s">
        <v>119</v>
      </c>
    </row>
    <row r="105" spans="3:13" ht="15.5" x14ac:dyDescent="0.35">
      <c r="C105" t="s">
        <v>209</v>
      </c>
      <c r="D105" s="5">
        <v>89842320</v>
      </c>
      <c r="E105" s="5">
        <v>7693449</v>
      </c>
      <c r="F105" s="5">
        <v>7693449</v>
      </c>
      <c r="G105" s="5">
        <v>9004634</v>
      </c>
      <c r="I105" s="5">
        <v>7693449</v>
      </c>
      <c r="J105" s="5">
        <v>13541980</v>
      </c>
      <c r="K105" s="5">
        <v>19466522</v>
      </c>
    </row>
    <row r="106" spans="3:13" ht="15.5" x14ac:dyDescent="0.35">
      <c r="C106" t="s">
        <v>122</v>
      </c>
      <c r="D106" s="5">
        <v>21666041</v>
      </c>
      <c r="E106" s="5">
        <v>4378354</v>
      </c>
      <c r="F106" s="5">
        <v>5706186</v>
      </c>
      <c r="G106" s="5">
        <v>6138430</v>
      </c>
      <c r="I106" s="5">
        <v>5706186</v>
      </c>
      <c r="J106" s="5">
        <v>6636880</v>
      </c>
      <c r="K106" s="5">
        <v>6327813</v>
      </c>
      <c r="L106" s="5">
        <v>288178</v>
      </c>
      <c r="M106" s="5">
        <v>148932</v>
      </c>
    </row>
    <row r="107" spans="3:13" ht="15.5" x14ac:dyDescent="0.35">
      <c r="C107" t="s">
        <v>123</v>
      </c>
      <c r="D107" s="5">
        <v>135665735</v>
      </c>
      <c r="E107" s="5">
        <v>55969728</v>
      </c>
      <c r="F107" s="5">
        <v>9195287</v>
      </c>
      <c r="G107" s="5">
        <v>10744755</v>
      </c>
      <c r="I107" s="5">
        <v>9195287</v>
      </c>
      <c r="J107" s="5">
        <v>15426343</v>
      </c>
      <c r="K107" s="5">
        <v>21753190</v>
      </c>
      <c r="L107" s="5">
        <v>2610523</v>
      </c>
      <c r="M107" s="5">
        <v>2488707</v>
      </c>
    </row>
    <row r="108" spans="3:13" ht="15.5" x14ac:dyDescent="0.35">
      <c r="C108" t="s">
        <v>124</v>
      </c>
      <c r="D108" s="5">
        <v>135665735</v>
      </c>
      <c r="E108" s="5">
        <v>55969728</v>
      </c>
      <c r="F108" s="5">
        <v>9195287</v>
      </c>
      <c r="G108" s="5">
        <v>10744755</v>
      </c>
      <c r="I108" s="5">
        <v>9195287</v>
      </c>
      <c r="J108" s="5">
        <v>15426343</v>
      </c>
      <c r="K108" s="5">
        <v>21753190</v>
      </c>
      <c r="L108" s="5">
        <v>2610523</v>
      </c>
      <c r="M108" s="5">
        <v>2488707</v>
      </c>
    </row>
    <row r="109" spans="3:13" ht="15.5" x14ac:dyDescent="0.35">
      <c r="C109" t="s">
        <v>125</v>
      </c>
    </row>
    <row r="110" spans="3:13" ht="15.5" x14ac:dyDescent="0.35">
      <c r="C110" t="s">
        <v>126</v>
      </c>
      <c r="D110" s="5">
        <v>91322664</v>
      </c>
      <c r="E110" s="5">
        <v>9047348</v>
      </c>
      <c r="F110" s="5">
        <v>9075899</v>
      </c>
      <c r="G110" s="5">
        <v>10634493</v>
      </c>
      <c r="I110" s="5">
        <v>9075899</v>
      </c>
      <c r="J110" s="5">
        <v>15393164</v>
      </c>
      <c r="K110" s="5">
        <v>21680635</v>
      </c>
      <c r="L110" s="5">
        <v>2575735</v>
      </c>
      <c r="M110" s="5">
        <v>2473580</v>
      </c>
    </row>
    <row r="111" spans="3:13" ht="15.5" x14ac:dyDescent="0.35">
      <c r="C111" t="s">
        <v>465</v>
      </c>
      <c r="D111" s="5">
        <v>44272886</v>
      </c>
      <c r="E111" s="5">
        <v>46802992</v>
      </c>
    </row>
    <row r="112" spans="3:13" ht="15.5" x14ac:dyDescent="0.35">
      <c r="C112" t="s">
        <v>127</v>
      </c>
      <c r="D112" s="5">
        <v>166780402</v>
      </c>
      <c r="E112" s="5">
        <v>70227868</v>
      </c>
      <c r="F112" s="5">
        <v>19415320</v>
      </c>
      <c r="G112" s="5">
        <v>20424412</v>
      </c>
      <c r="I112" s="5">
        <v>19415320</v>
      </c>
      <c r="J112" s="5">
        <v>25424451</v>
      </c>
      <c r="K112" s="5">
        <v>29952899</v>
      </c>
      <c r="L112" s="5">
        <v>2905785</v>
      </c>
      <c r="M112" s="5">
        <v>2814510</v>
      </c>
    </row>
    <row r="113" spans="2:13" ht="15.5" x14ac:dyDescent="0.35">
      <c r="C113" t="s">
        <v>128</v>
      </c>
    </row>
    <row r="114" spans="2:13" ht="15.5" x14ac:dyDescent="0.35">
      <c r="C114" t="s">
        <v>129</v>
      </c>
      <c r="D114" s="5">
        <v>2484844</v>
      </c>
      <c r="E114" s="5">
        <v>2484844</v>
      </c>
      <c r="F114" s="5">
        <v>2484844</v>
      </c>
      <c r="G114" s="5">
        <v>2484844</v>
      </c>
      <c r="I114" s="5">
        <v>2484844</v>
      </c>
      <c r="J114" s="5">
        <v>2313796</v>
      </c>
      <c r="K114" s="5">
        <v>2313796</v>
      </c>
      <c r="L114" s="5">
        <v>2313796</v>
      </c>
      <c r="M114" s="5">
        <v>2313796</v>
      </c>
    </row>
    <row r="115" spans="2:13" ht="15.5" x14ac:dyDescent="0.35">
      <c r="C115" t="s">
        <v>130</v>
      </c>
      <c r="D115" s="5">
        <v>12920505</v>
      </c>
      <c r="E115" s="5">
        <v>12920505</v>
      </c>
      <c r="F115" s="5">
        <v>12920505</v>
      </c>
      <c r="G115" s="5">
        <v>12920505</v>
      </c>
      <c r="I115" s="5">
        <v>12920505</v>
      </c>
      <c r="J115" s="5">
        <v>2041</v>
      </c>
      <c r="K115" s="5">
        <v>2041</v>
      </c>
      <c r="L115" s="5">
        <v>2041</v>
      </c>
      <c r="M115" s="5">
        <v>2041</v>
      </c>
    </row>
    <row r="116" spans="2:13" ht="15.5" x14ac:dyDescent="0.35">
      <c r="C116" t="s">
        <v>131</v>
      </c>
      <c r="D116" s="5">
        <v>41248308</v>
      </c>
      <c r="E116" s="5">
        <v>37785911</v>
      </c>
      <c r="F116" s="5">
        <v>33727787</v>
      </c>
      <c r="G116" s="5">
        <v>30228121</v>
      </c>
      <c r="I116" s="5">
        <v>33727787</v>
      </c>
      <c r="J116" s="5">
        <v>24898009</v>
      </c>
      <c r="K116" s="5">
        <v>25030290</v>
      </c>
      <c r="L116" s="5">
        <v>9230874</v>
      </c>
      <c r="M116" s="5">
        <v>9205137</v>
      </c>
    </row>
    <row r="117" spans="2:13" ht="15.5" x14ac:dyDescent="0.35">
      <c r="C117" t="s">
        <v>132</v>
      </c>
      <c r="D117" s="5">
        <v>36184</v>
      </c>
      <c r="E117" s="5">
        <v>24865</v>
      </c>
      <c r="F117" s="5">
        <v>24865</v>
      </c>
      <c r="G117" s="5">
        <v>24865</v>
      </c>
      <c r="I117" s="5">
        <v>24865</v>
      </c>
      <c r="J117" s="5">
        <v>6542</v>
      </c>
    </row>
    <row r="118" spans="2:13" ht="15.5" x14ac:dyDescent="0.35">
      <c r="C118" t="s">
        <v>133</v>
      </c>
      <c r="D118" s="5">
        <v>41212124</v>
      </c>
      <c r="E118" s="5">
        <v>37761046</v>
      </c>
      <c r="F118" s="5">
        <v>33702922</v>
      </c>
      <c r="G118" s="5">
        <v>30203256</v>
      </c>
      <c r="I118" s="5">
        <v>33702922</v>
      </c>
      <c r="J118" s="5">
        <v>24891467</v>
      </c>
    </row>
    <row r="119" spans="2:13" ht="15.5" x14ac:dyDescent="0.35">
      <c r="C119" t="s">
        <v>134</v>
      </c>
      <c r="D119" s="5">
        <v>41248308</v>
      </c>
      <c r="E119" s="5">
        <v>37785911</v>
      </c>
      <c r="F119" s="5">
        <v>33727787</v>
      </c>
      <c r="G119" s="5">
        <v>30228121</v>
      </c>
      <c r="I119" s="5">
        <v>33727787</v>
      </c>
      <c r="J119" s="5">
        <v>24898009</v>
      </c>
      <c r="K119" s="5">
        <v>25030290</v>
      </c>
      <c r="L119" s="5">
        <v>9230874</v>
      </c>
      <c r="M119" s="5">
        <v>9205137</v>
      </c>
    </row>
    <row r="120" spans="2:13" ht="15.5" x14ac:dyDescent="0.35">
      <c r="C120" t="s">
        <v>212</v>
      </c>
      <c r="D120" s="5">
        <v>8363960</v>
      </c>
      <c r="E120" s="5">
        <v>7503689</v>
      </c>
      <c r="F120" s="5">
        <v>7471046</v>
      </c>
      <c r="G120" s="5">
        <v>259963</v>
      </c>
      <c r="I120" s="5">
        <v>7471046</v>
      </c>
      <c r="J120" s="5">
        <v>186054</v>
      </c>
      <c r="K120" s="5">
        <v>175831</v>
      </c>
    </row>
    <row r="121" spans="2:13" ht="15.5" x14ac:dyDescent="0.35">
      <c r="C121" t="s">
        <v>10</v>
      </c>
      <c r="D121" s="5">
        <v>65017617</v>
      </c>
      <c r="E121" s="5">
        <v>60694949</v>
      </c>
      <c r="F121" s="5">
        <v>56604182</v>
      </c>
      <c r="G121" s="5">
        <v>45893433</v>
      </c>
      <c r="I121" s="5">
        <v>56604182</v>
      </c>
      <c r="J121" s="5">
        <v>27399900</v>
      </c>
      <c r="K121" s="5">
        <v>27521958</v>
      </c>
      <c r="L121" s="5">
        <v>11546711</v>
      </c>
      <c r="M121" s="5">
        <v>11520974</v>
      </c>
    </row>
    <row r="122" spans="2:13" ht="15.5" x14ac:dyDescent="0.35">
      <c r="C122" t="s">
        <v>135</v>
      </c>
      <c r="D122" s="5">
        <v>231798019</v>
      </c>
      <c r="E122" s="5">
        <v>130922817</v>
      </c>
      <c r="F122" s="5">
        <v>76019502</v>
      </c>
      <c r="G122" s="5">
        <v>66317845</v>
      </c>
      <c r="I122" s="5">
        <v>76019502</v>
      </c>
      <c r="J122" s="5">
        <v>52824351</v>
      </c>
      <c r="K122" s="5">
        <v>57474857</v>
      </c>
      <c r="L122" s="5">
        <v>14452496</v>
      </c>
      <c r="M122" s="5">
        <v>14335484</v>
      </c>
    </row>
    <row r="123" spans="2:13" ht="15.5" x14ac:dyDescent="0.35">
      <c r="C123" t="s">
        <v>136</v>
      </c>
      <c r="D123" s="5">
        <v>2715053800</v>
      </c>
      <c r="E123" s="5">
        <v>2715053800</v>
      </c>
      <c r="F123" s="5">
        <v>2715053800</v>
      </c>
      <c r="G123" s="5">
        <v>2715053800</v>
      </c>
      <c r="I123" s="5">
        <v>2715053800</v>
      </c>
      <c r="J123" s="5">
        <v>2525000000</v>
      </c>
      <c r="K123" s="5">
        <v>252490</v>
      </c>
      <c r="L123" s="5">
        <v>252490</v>
      </c>
      <c r="M123" s="5">
        <v>252490</v>
      </c>
    </row>
    <row r="125" spans="2:13" ht="15.5" x14ac:dyDescent="0.35">
      <c r="B125" t="s">
        <v>137</v>
      </c>
      <c r="C125" t="s">
        <v>138</v>
      </c>
      <c r="D125" s="5">
        <v>5492722</v>
      </c>
      <c r="E125" s="5">
        <v>3184869</v>
      </c>
      <c r="F125" s="5">
        <v>4471511</v>
      </c>
      <c r="G125" s="5">
        <v>4876095</v>
      </c>
      <c r="I125" s="5">
        <v>20581502</v>
      </c>
      <c r="J125" s="5">
        <v>11237337</v>
      </c>
      <c r="K125" s="5">
        <v>11128159</v>
      </c>
      <c r="L125" s="5">
        <v>-23282</v>
      </c>
      <c r="M125" s="5">
        <v>-148496</v>
      </c>
    </row>
    <row r="126" spans="2:13" ht="15.5" x14ac:dyDescent="0.35">
      <c r="C126" t="s">
        <v>291</v>
      </c>
      <c r="D126" s="5">
        <v>13853393</v>
      </c>
      <c r="E126" s="5">
        <v>12071194</v>
      </c>
      <c r="F126" s="5">
        <v>-11709819</v>
      </c>
      <c r="G126" s="5">
        <v>26841484</v>
      </c>
      <c r="I126" s="5">
        <v>34457450</v>
      </c>
      <c r="J126" s="5">
        <v>24782427</v>
      </c>
      <c r="K126" s="5">
        <v>19013609</v>
      </c>
    </row>
    <row r="127" spans="2:13" ht="15.5" x14ac:dyDescent="0.35">
      <c r="C127" t="s">
        <v>292</v>
      </c>
      <c r="F127" s="5">
        <v>18858495</v>
      </c>
      <c r="G127" s="5">
        <v>-18858495</v>
      </c>
    </row>
    <row r="128" spans="2:13" ht="15.5" x14ac:dyDescent="0.35">
      <c r="C128" t="s">
        <v>141</v>
      </c>
      <c r="D128" s="5">
        <v>-577286</v>
      </c>
      <c r="E128" s="5">
        <v>-354536</v>
      </c>
      <c r="F128" s="5">
        <v>-216622</v>
      </c>
      <c r="G128" s="5">
        <v>-560050</v>
      </c>
      <c r="I128" s="5">
        <v>-776672</v>
      </c>
      <c r="J128" s="5">
        <v>-337410</v>
      </c>
      <c r="K128" s="5">
        <v>-224615</v>
      </c>
      <c r="L128" s="5">
        <v>-265392</v>
      </c>
      <c r="M128" s="5">
        <v>-143092</v>
      </c>
    </row>
    <row r="129" spans="3:13" ht="15.5" x14ac:dyDescent="0.35">
      <c r="C129" t="s">
        <v>142</v>
      </c>
      <c r="D129" s="5">
        <v>-4039610</v>
      </c>
      <c r="E129" s="5">
        <v>-5692495</v>
      </c>
      <c r="F129" s="5">
        <v>-710006</v>
      </c>
      <c r="G129" s="5">
        <v>266652</v>
      </c>
      <c r="I129" s="5">
        <v>-1319128</v>
      </c>
      <c r="J129" s="5">
        <v>-936967</v>
      </c>
      <c r="K129" s="5">
        <v>-235885</v>
      </c>
      <c r="L129" s="5">
        <v>-203724</v>
      </c>
      <c r="M129" s="5">
        <v>-179144</v>
      </c>
    </row>
    <row r="130" spans="3:13" ht="15.5" x14ac:dyDescent="0.35">
      <c r="C130" t="s">
        <v>435</v>
      </c>
      <c r="D130" s="5">
        <v>-1217866</v>
      </c>
    </row>
    <row r="131" spans="3:13" ht="15.5" x14ac:dyDescent="0.35">
      <c r="C131" t="s">
        <v>592</v>
      </c>
      <c r="D131" s="5">
        <v>187314</v>
      </c>
      <c r="E131" s="5">
        <v>-187314</v>
      </c>
    </row>
    <row r="132" spans="3:13" ht="15.5" x14ac:dyDescent="0.35">
      <c r="C132" t="s">
        <v>517</v>
      </c>
      <c r="D132" s="5">
        <v>-1491497</v>
      </c>
      <c r="F132" s="5">
        <v>-319788</v>
      </c>
      <c r="G132" s="5">
        <v>-419006</v>
      </c>
      <c r="I132" s="5">
        <v>-1399940</v>
      </c>
      <c r="J132" s="5">
        <v>-1928391</v>
      </c>
      <c r="K132" s="5">
        <v>-1042785</v>
      </c>
      <c r="L132" s="5">
        <v>-182340</v>
      </c>
      <c r="M132" s="5">
        <v>-209540</v>
      </c>
    </row>
    <row r="133" spans="3:13" ht="15.5" x14ac:dyDescent="0.35">
      <c r="C133" t="s">
        <v>216</v>
      </c>
      <c r="D133" s="5">
        <v>912631</v>
      </c>
      <c r="E133" s="5">
        <v>-189404</v>
      </c>
      <c r="F133" s="5">
        <v>6038</v>
      </c>
      <c r="I133" s="5">
        <v>6038</v>
      </c>
      <c r="M133" s="5">
        <v>6751</v>
      </c>
    </row>
    <row r="134" spans="3:13" ht="15.5" x14ac:dyDescent="0.35">
      <c r="C134" t="s">
        <v>265</v>
      </c>
      <c r="D134" s="5">
        <v>-3401127</v>
      </c>
      <c r="E134" s="5">
        <v>-2266779</v>
      </c>
      <c r="F134" s="5">
        <v>-2123798</v>
      </c>
      <c r="G134" s="5">
        <v>-2013195</v>
      </c>
      <c r="I134" s="5">
        <v>-10890575</v>
      </c>
      <c r="J134" s="5">
        <v>-8202379</v>
      </c>
      <c r="K134" s="5">
        <v>-8377827</v>
      </c>
      <c r="M134" s="5">
        <v>-2185</v>
      </c>
    </row>
    <row r="135" spans="3:13" ht="15.5" x14ac:dyDescent="0.35">
      <c r="C135" t="s">
        <v>514</v>
      </c>
      <c r="F135" s="5">
        <v>22</v>
      </c>
      <c r="G135" s="5">
        <v>-22</v>
      </c>
      <c r="L135" s="5">
        <v>239684</v>
      </c>
      <c r="M135" s="5">
        <v>510029</v>
      </c>
    </row>
    <row r="136" spans="3:13" ht="15.5" x14ac:dyDescent="0.35">
      <c r="C136" t="s">
        <v>593</v>
      </c>
      <c r="L136" s="5">
        <v>-6315</v>
      </c>
      <c r="M136" s="5">
        <v>-336931</v>
      </c>
    </row>
    <row r="137" spans="3:13" ht="15.5" x14ac:dyDescent="0.35">
      <c r="C137" t="s">
        <v>518</v>
      </c>
      <c r="D137" s="5">
        <v>1266770</v>
      </c>
      <c r="E137" s="5">
        <v>-195797</v>
      </c>
      <c r="F137" s="5">
        <v>686989</v>
      </c>
      <c r="G137" s="5">
        <v>-381273</v>
      </c>
      <c r="I137" s="5">
        <v>504329</v>
      </c>
      <c r="J137" s="5">
        <v>-2139943</v>
      </c>
      <c r="K137" s="5">
        <v>1995662</v>
      </c>
      <c r="L137" s="5">
        <v>394805</v>
      </c>
      <c r="M137" s="5">
        <v>205616</v>
      </c>
    </row>
    <row r="138" spans="3:13" ht="15.5" x14ac:dyDescent="0.35">
      <c r="C138" t="s">
        <v>145</v>
      </c>
      <c r="D138" s="5">
        <v>72545651</v>
      </c>
      <c r="E138" s="5">
        <v>49941017</v>
      </c>
      <c r="F138" s="5">
        <v>5363411</v>
      </c>
      <c r="G138" s="5">
        <v>-1566902</v>
      </c>
      <c r="I138" s="5">
        <v>6732170</v>
      </c>
      <c r="J138" s="5">
        <v>-20079560</v>
      </c>
      <c r="K138" s="5">
        <v>16712170</v>
      </c>
      <c r="L138" s="5">
        <v>-6627596</v>
      </c>
      <c r="M138" s="5">
        <v>-9698703</v>
      </c>
    </row>
    <row r="139" spans="3:13" ht="15.5" x14ac:dyDescent="0.35">
      <c r="C139" t="s">
        <v>146</v>
      </c>
      <c r="D139" s="5">
        <v>-101391667</v>
      </c>
      <c r="E139" s="5">
        <v>4897250</v>
      </c>
      <c r="F139" s="5">
        <v>-17754450</v>
      </c>
      <c r="G139" s="5">
        <v>-1492508</v>
      </c>
      <c r="I139" s="5">
        <v>-12890483</v>
      </c>
      <c r="J139" s="5">
        <v>6345839</v>
      </c>
      <c r="K139" s="5">
        <v>-16230661</v>
      </c>
      <c r="L139" s="5">
        <v>6051614</v>
      </c>
      <c r="M139" s="5">
        <v>2314901</v>
      </c>
    </row>
    <row r="140" spans="3:13" ht="15.5" x14ac:dyDescent="0.35">
      <c r="C140" t="s">
        <v>147</v>
      </c>
      <c r="D140" s="5">
        <v>-1047994</v>
      </c>
      <c r="F140" s="5">
        <v>-10325</v>
      </c>
      <c r="G140" s="5">
        <v>-104875</v>
      </c>
      <c r="I140" s="5">
        <v>-121289</v>
      </c>
      <c r="J140" s="5">
        <v>-2407</v>
      </c>
      <c r="L140" s="5">
        <v>-36104</v>
      </c>
    </row>
    <row r="141" spans="3:13" ht="15.5" x14ac:dyDescent="0.35">
      <c r="C141" t="s">
        <v>594</v>
      </c>
      <c r="D141" s="5">
        <v>-40390</v>
      </c>
      <c r="E141" s="5">
        <v>-387505</v>
      </c>
      <c r="F141" s="5">
        <v>214282</v>
      </c>
      <c r="G141" s="5">
        <v>-544347</v>
      </c>
      <c r="I141" s="5">
        <v>-330065</v>
      </c>
      <c r="J141" s="5">
        <v>-1239188</v>
      </c>
      <c r="K141" s="5">
        <v>-26500000</v>
      </c>
    </row>
    <row r="142" spans="3:13" ht="15.5" x14ac:dyDescent="0.35">
      <c r="C142" t="s">
        <v>595</v>
      </c>
      <c r="F142" s="5">
        <v>306975</v>
      </c>
      <c r="G142" s="5">
        <v>-922192</v>
      </c>
      <c r="I142" s="5">
        <v>-615217</v>
      </c>
    </row>
    <row r="143" spans="3:13" ht="15.5" x14ac:dyDescent="0.35">
      <c r="C143" t="s">
        <v>596</v>
      </c>
      <c r="F143" s="5">
        <v>-6031363</v>
      </c>
      <c r="I143" s="5">
        <v>-6031363</v>
      </c>
    </row>
    <row r="144" spans="3:13" ht="15.5" x14ac:dyDescent="0.35">
      <c r="C144" t="s">
        <v>597</v>
      </c>
      <c r="D144" s="5">
        <v>-9647000</v>
      </c>
      <c r="F144" s="5">
        <v>-12500000</v>
      </c>
      <c r="I144" s="5">
        <v>-12500000</v>
      </c>
    </row>
    <row r="145" spans="3:13" ht="15.5" x14ac:dyDescent="0.35">
      <c r="C145" t="s">
        <v>598</v>
      </c>
      <c r="D145" s="5">
        <v>-3791359</v>
      </c>
    </row>
    <row r="146" spans="3:13" ht="15.5" x14ac:dyDescent="0.35">
      <c r="C146" t="s">
        <v>599</v>
      </c>
      <c r="D146" s="5">
        <v>-1980000</v>
      </c>
    </row>
    <row r="147" spans="3:13" ht="15.5" x14ac:dyDescent="0.35">
      <c r="C147" t="s">
        <v>600</v>
      </c>
      <c r="D147" s="5">
        <v>10053729</v>
      </c>
      <c r="E147" s="5">
        <v>5314471</v>
      </c>
      <c r="I147" s="5">
        <v>6362564</v>
      </c>
      <c r="J147" s="5">
        <v>7437798</v>
      </c>
      <c r="K147" s="5">
        <v>9550143</v>
      </c>
      <c r="L147" s="5">
        <v>7297517</v>
      </c>
      <c r="M147" s="5">
        <v>2410511</v>
      </c>
    </row>
    <row r="148" spans="3:13" ht="15.5" x14ac:dyDescent="0.35">
      <c r="C148" t="s">
        <v>530</v>
      </c>
      <c r="D148" s="5">
        <v>-94939763</v>
      </c>
    </row>
    <row r="149" spans="3:13" ht="15.5" x14ac:dyDescent="0.35">
      <c r="C149" t="s">
        <v>601</v>
      </c>
      <c r="F149" s="5">
        <v>-7245628</v>
      </c>
      <c r="G149" s="5">
        <v>-2359508</v>
      </c>
      <c r="I149" s="5">
        <v>-9605136</v>
      </c>
      <c r="J149" s="5">
        <v>-11506406</v>
      </c>
      <c r="K149" s="5">
        <v>-1611642</v>
      </c>
    </row>
    <row r="150" spans="3:13" ht="15.5" x14ac:dyDescent="0.35">
      <c r="C150" t="s">
        <v>602</v>
      </c>
      <c r="F150" s="5">
        <v>7511609</v>
      </c>
      <c r="G150" s="5">
        <v>2438414</v>
      </c>
      <c r="I150" s="5">
        <v>9950023</v>
      </c>
      <c r="J150" s="5">
        <v>11656042</v>
      </c>
      <c r="K150" s="5">
        <v>2330838</v>
      </c>
      <c r="L150" s="5">
        <v>-1209799</v>
      </c>
      <c r="M150" s="5">
        <v>-95610</v>
      </c>
    </row>
    <row r="151" spans="3:13" ht="15.5" x14ac:dyDescent="0.35">
      <c r="C151" t="s">
        <v>152</v>
      </c>
      <c r="D151" s="5">
        <v>72545651</v>
      </c>
      <c r="E151" s="5">
        <v>49941017</v>
      </c>
      <c r="F151" s="5">
        <v>5363411</v>
      </c>
      <c r="G151" s="5">
        <v>-1566902</v>
      </c>
      <c r="I151" s="5">
        <v>6732170</v>
      </c>
      <c r="J151" s="5">
        <v>-20079560</v>
      </c>
      <c r="K151" s="5">
        <v>16712170</v>
      </c>
      <c r="L151" s="5">
        <v>-6627596</v>
      </c>
      <c r="M151" s="5">
        <v>-9698703</v>
      </c>
    </row>
    <row r="152" spans="3:13" ht="15.5" x14ac:dyDescent="0.35">
      <c r="C152" t="s">
        <v>153</v>
      </c>
      <c r="D152" s="5">
        <v>106680000</v>
      </c>
      <c r="E152" s="5">
        <v>4500000</v>
      </c>
      <c r="J152" s="5">
        <v>350000</v>
      </c>
      <c r="K152" s="5">
        <v>25500000</v>
      </c>
    </row>
    <row r="153" spans="3:13" ht="15.5" x14ac:dyDescent="0.35">
      <c r="C153" t="s">
        <v>154</v>
      </c>
      <c r="D153" s="5">
        <v>-11727279</v>
      </c>
      <c r="E153" s="5">
        <v>-1356000</v>
      </c>
      <c r="F153" s="5">
        <v>-1443000</v>
      </c>
      <c r="G153" s="5">
        <v>-1617000</v>
      </c>
      <c r="I153" s="5">
        <v>-6774721</v>
      </c>
      <c r="J153" s="5">
        <v>-5992000</v>
      </c>
    </row>
    <row r="154" spans="3:13" ht="15.5" x14ac:dyDescent="0.35">
      <c r="C154" t="s">
        <v>446</v>
      </c>
      <c r="D154" s="5">
        <v>-2530106</v>
      </c>
      <c r="E154" s="5">
        <v>46802992</v>
      </c>
    </row>
    <row r="155" spans="3:13" ht="15.5" x14ac:dyDescent="0.35">
      <c r="C155" t="s">
        <v>603</v>
      </c>
      <c r="G155" s="5">
        <v>398147</v>
      </c>
      <c r="I155" s="5">
        <v>13497306</v>
      </c>
    </row>
    <row r="156" spans="3:13" ht="15.5" x14ac:dyDescent="0.35">
      <c r="C156" t="s">
        <v>604</v>
      </c>
      <c r="G156" s="5">
        <v>-407794</v>
      </c>
      <c r="I156" s="5">
        <v>-407794</v>
      </c>
    </row>
    <row r="157" spans="3:13" ht="15.5" x14ac:dyDescent="0.35">
      <c r="C157" t="s">
        <v>553</v>
      </c>
      <c r="D157" s="5">
        <v>1437550</v>
      </c>
      <c r="F157" s="5">
        <v>7359726</v>
      </c>
      <c r="I157" s="5">
        <v>7359726</v>
      </c>
    </row>
    <row r="158" spans="3:13" ht="15.5" x14ac:dyDescent="0.35">
      <c r="C158" t="s">
        <v>605</v>
      </c>
      <c r="D158" s="5">
        <v>2106</v>
      </c>
      <c r="E158" s="5">
        <v>-2106</v>
      </c>
      <c r="F158" s="5">
        <v>-547721</v>
      </c>
      <c r="I158" s="5">
        <v>-547721</v>
      </c>
      <c r="J158" s="5">
        <v>-357335</v>
      </c>
      <c r="K158" s="5">
        <v>-284165</v>
      </c>
      <c r="L158" s="5">
        <v>-226312</v>
      </c>
      <c r="M158" s="5">
        <v>-2511694</v>
      </c>
    </row>
    <row r="159" spans="3:13" ht="15.5" x14ac:dyDescent="0.35">
      <c r="C159" t="s">
        <v>606</v>
      </c>
      <c r="D159" s="5">
        <v>-6680</v>
      </c>
      <c r="E159" s="5">
        <v>-3869</v>
      </c>
      <c r="F159" s="5">
        <v>-5594</v>
      </c>
      <c r="G159" s="5">
        <v>59745</v>
      </c>
      <c r="I159" s="5">
        <v>51627</v>
      </c>
      <c r="J159" s="5">
        <v>-5225</v>
      </c>
      <c r="K159" s="5">
        <v>-3665</v>
      </c>
      <c r="L159" s="5">
        <v>21088</v>
      </c>
    </row>
    <row r="160" spans="3:13" ht="15.5" x14ac:dyDescent="0.35">
      <c r="C160" t="s">
        <v>607</v>
      </c>
    </row>
    <row r="161" spans="2:13" ht="15.5" x14ac:dyDescent="0.35">
      <c r="C161" t="s">
        <v>608</v>
      </c>
      <c r="D161" s="5">
        <v>-21309940</v>
      </c>
      <c r="I161" s="5">
        <v>-6446253</v>
      </c>
      <c r="J161" s="5">
        <v>-14075000</v>
      </c>
      <c r="K161" s="5">
        <v>-8500000</v>
      </c>
      <c r="L161" s="5">
        <v>-6422372</v>
      </c>
      <c r="M161" s="5">
        <v>-7187009</v>
      </c>
    </row>
    <row r="162" spans="2:13" ht="15.5" x14ac:dyDescent="0.35">
      <c r="C162" t="s">
        <v>167</v>
      </c>
      <c r="D162" s="5">
        <v>-23353294</v>
      </c>
      <c r="E162" s="5">
        <v>58023136</v>
      </c>
      <c r="F162" s="5">
        <v>-7919528</v>
      </c>
      <c r="G162" s="5">
        <v>1816685</v>
      </c>
      <c r="I162" s="5">
        <v>14423189</v>
      </c>
      <c r="J162" s="5">
        <v>-2496384</v>
      </c>
      <c r="K162" s="5">
        <v>11609668</v>
      </c>
      <c r="L162" s="5">
        <v>-599264</v>
      </c>
      <c r="M162" s="5">
        <v>-7532298</v>
      </c>
    </row>
    <row r="163" spans="2:13" ht="15.5" x14ac:dyDescent="0.35">
      <c r="C163" t="s">
        <v>168</v>
      </c>
      <c r="E163" s="5">
        <v>24825026</v>
      </c>
      <c r="I163" s="5">
        <v>10395049</v>
      </c>
      <c r="J163" s="5">
        <v>12882835</v>
      </c>
      <c r="K163" s="5">
        <v>1276897</v>
      </c>
      <c r="L163" s="5">
        <v>1866812</v>
      </c>
      <c r="M163" s="5">
        <v>8343720</v>
      </c>
    </row>
    <row r="164" spans="2:13" ht="15.5" x14ac:dyDescent="0.35">
      <c r="C164" t="s">
        <v>242</v>
      </c>
      <c r="F164" s="5">
        <v>-5166</v>
      </c>
      <c r="G164" s="5">
        <v>11954</v>
      </c>
      <c r="I164" s="5">
        <v>6788</v>
      </c>
      <c r="J164" s="5">
        <v>8598</v>
      </c>
      <c r="K164" s="5">
        <v>-3730</v>
      </c>
      <c r="L164" s="5">
        <v>9349</v>
      </c>
      <c r="M164" s="5">
        <v>1170</v>
      </c>
    </row>
    <row r="165" spans="2:13" ht="15.5" x14ac:dyDescent="0.35">
      <c r="C165" t="s">
        <v>169</v>
      </c>
      <c r="D165" s="5">
        <v>-23353294</v>
      </c>
      <c r="E165" s="5">
        <v>82848162</v>
      </c>
      <c r="F165" s="5">
        <v>-7924694</v>
      </c>
      <c r="G165" s="5">
        <v>1828639</v>
      </c>
      <c r="I165" s="5">
        <v>24825026</v>
      </c>
      <c r="J165" s="5">
        <v>10395049</v>
      </c>
      <c r="K165" s="5">
        <v>12882835</v>
      </c>
      <c r="L165" s="5">
        <v>1276897</v>
      </c>
      <c r="M165" s="5">
        <v>812592</v>
      </c>
    </row>
    <row r="167" spans="2:13" ht="15.5" x14ac:dyDescent="0.35">
      <c r="B167" t="s">
        <v>170</v>
      </c>
      <c r="C167" t="s">
        <v>12</v>
      </c>
      <c r="D167" s="5">
        <v>2720000000</v>
      </c>
      <c r="E167" s="5">
        <v>2720000000</v>
      </c>
      <c r="F167" s="5">
        <v>2720000000</v>
      </c>
      <c r="G167" s="5">
        <v>2720000000</v>
      </c>
      <c r="I167" s="5">
        <v>2720000000</v>
      </c>
      <c r="J167" s="5">
        <v>2520000000</v>
      </c>
      <c r="K167" s="5">
        <v>0</v>
      </c>
      <c r="L167" s="5">
        <v>0</v>
      </c>
      <c r="M167" s="5">
        <v>0</v>
      </c>
    </row>
    <row r="168" spans="2:13" ht="15.5" x14ac:dyDescent="0.35">
      <c r="C168" t="s">
        <v>171</v>
      </c>
      <c r="D168" s="6">
        <v>67.81</v>
      </c>
      <c r="E168" s="6">
        <v>25.2</v>
      </c>
      <c r="F168" s="6">
        <v>21.48</v>
      </c>
      <c r="G168" s="6">
        <v>24.83</v>
      </c>
    </row>
    <row r="169" spans="2:13" ht="15.5" x14ac:dyDescent="0.35">
      <c r="C169" t="s">
        <v>172</v>
      </c>
      <c r="D169" s="6">
        <v>68.13</v>
      </c>
      <c r="E169" s="6">
        <v>192.46</v>
      </c>
      <c r="F169" s="6">
        <v>458.57</v>
      </c>
      <c r="G169" s="6">
        <v>246.68</v>
      </c>
    </row>
    <row r="170" spans="2:13" ht="15.5" x14ac:dyDescent="0.35">
      <c r="C170" t="s">
        <v>60</v>
      </c>
      <c r="D170" s="6">
        <v>48.87</v>
      </c>
      <c r="E170" s="6">
        <v>70.900000000000006</v>
      </c>
      <c r="F170" s="6">
        <v>137.11000000000001</v>
      </c>
      <c r="G170" s="6">
        <v>81.53</v>
      </c>
    </row>
    <row r="171" spans="2:13" ht="15.5" x14ac:dyDescent="0.35">
      <c r="C171" t="s">
        <v>173</v>
      </c>
      <c r="D171" s="5">
        <v>154180000000</v>
      </c>
      <c r="E171" s="5">
        <v>105950000000</v>
      </c>
      <c r="F171" s="5">
        <v>89210000000</v>
      </c>
      <c r="G171" s="5">
        <v>111940000000</v>
      </c>
    </row>
    <row r="172" spans="2:13" ht="15.5" x14ac:dyDescent="0.35">
      <c r="C172" t="s">
        <v>174</v>
      </c>
      <c r="D172" s="6">
        <v>4.4400000000000002E-2</v>
      </c>
      <c r="E172" s="6">
        <v>3.0699999999999998E-2</v>
      </c>
      <c r="F172" s="6">
        <v>4.5899999999999996E-2</v>
      </c>
      <c r="G172" s="6">
        <v>6.0899999999999996E-2</v>
      </c>
    </row>
    <row r="173" spans="2:13" ht="15.5" x14ac:dyDescent="0.35">
      <c r="C173" t="s">
        <v>175</v>
      </c>
      <c r="D173" s="6">
        <v>0.18149999999999999</v>
      </c>
      <c r="E173" s="6">
        <v>7.5700000000000003E-2</v>
      </c>
      <c r="F173" s="6">
        <v>7.0999999999999994E-2</v>
      </c>
      <c r="G173" s="6">
        <v>8.8499999999999995E-2</v>
      </c>
    </row>
    <row r="174" spans="2:13" ht="15.5" x14ac:dyDescent="0.35">
      <c r="C174" t="s">
        <v>176</v>
      </c>
      <c r="D174" s="6">
        <v>5.0300000000000004E-2</v>
      </c>
      <c r="E174" s="6">
        <v>6.1600000000000002E-2</v>
      </c>
      <c r="F174" s="6">
        <v>7.2499999999999995E-2</v>
      </c>
      <c r="G174" s="6">
        <v>0.10949999999999999</v>
      </c>
    </row>
    <row r="175" spans="2:13" ht="15.5" x14ac:dyDescent="0.35">
      <c r="C175" t="s">
        <v>177</v>
      </c>
      <c r="D175" s="6">
        <v>4.8899999999999997</v>
      </c>
      <c r="E175" s="6">
        <v>18.47</v>
      </c>
      <c r="F175" s="6">
        <v>14.23</v>
      </c>
      <c r="G175" s="6">
        <v>17.670000000000002</v>
      </c>
    </row>
    <row r="176" spans="2:13" ht="15.5" x14ac:dyDescent="0.35">
      <c r="C176" t="s">
        <v>178</v>
      </c>
      <c r="D176" s="5">
        <v>1164000000000</v>
      </c>
      <c r="E176" s="5">
        <v>1032000000000</v>
      </c>
      <c r="F176" s="5">
        <v>946000000000</v>
      </c>
      <c r="G176" s="5">
        <v>766000000000</v>
      </c>
    </row>
    <row r="177" spans="3:13" ht="15.5" x14ac:dyDescent="0.35">
      <c r="C177" t="s">
        <v>179</v>
      </c>
      <c r="D177" s="6">
        <v>12.37</v>
      </c>
      <c r="E177" s="6">
        <v>14.56</v>
      </c>
      <c r="F177" s="6">
        <v>32.549999999999997</v>
      </c>
      <c r="G177" s="6">
        <v>21.83</v>
      </c>
    </row>
    <row r="178" spans="3:13" ht="15.5" x14ac:dyDescent="0.35">
      <c r="C178" t="s">
        <v>180</v>
      </c>
      <c r="D178" s="6">
        <v>373.49</v>
      </c>
      <c r="E178" s="6">
        <v>333.03</v>
      </c>
      <c r="F178" s="6">
        <v>302.57</v>
      </c>
      <c r="G178" s="6">
        <v>280.55</v>
      </c>
    </row>
    <row r="179" spans="3:13" ht="15.5" x14ac:dyDescent="0.35">
      <c r="C179" t="s">
        <v>181</v>
      </c>
      <c r="D179" s="6">
        <v>12.37</v>
      </c>
      <c r="E179" s="6">
        <v>14.56</v>
      </c>
      <c r="F179" s="6">
        <v>32.549999999999997</v>
      </c>
      <c r="G179" s="6">
        <v>21.83</v>
      </c>
    </row>
    <row r="180" spans="3:13" ht="15.5" x14ac:dyDescent="0.35">
      <c r="C180" t="s">
        <v>182</v>
      </c>
      <c r="D180" s="6">
        <v>373.49</v>
      </c>
      <c r="E180" s="6">
        <v>333.03</v>
      </c>
      <c r="F180" s="6">
        <v>302.57</v>
      </c>
      <c r="G180" s="6">
        <v>280.55</v>
      </c>
    </row>
    <row r="181" spans="3:13" ht="15.5" x14ac:dyDescent="0.35">
      <c r="C181" t="s">
        <v>183</v>
      </c>
      <c r="D181" s="5">
        <v>382000000000</v>
      </c>
      <c r="E181" s="5">
        <v>145000000000</v>
      </c>
      <c r="F181" s="5">
        <v>90000000000</v>
      </c>
      <c r="G181" s="5">
        <v>92000000000</v>
      </c>
    </row>
    <row r="182" spans="3:13" ht="15.5" x14ac:dyDescent="0.35">
      <c r="C182" t="s">
        <v>184</v>
      </c>
      <c r="D182" s="5">
        <v>2401000000000</v>
      </c>
      <c r="E182" s="5">
        <v>926000000000</v>
      </c>
      <c r="F182" s="5">
        <v>129000000000</v>
      </c>
      <c r="G182" s="5">
        <v>150000000000</v>
      </c>
    </row>
    <row r="183" spans="3:13" ht="15.5" x14ac:dyDescent="0.35">
      <c r="C183" t="s">
        <v>185</v>
      </c>
      <c r="D183" s="5">
        <v>1014000000000</v>
      </c>
      <c r="E183" s="5">
        <v>904000000000</v>
      </c>
      <c r="F183" s="5">
        <v>822000000000</v>
      </c>
      <c r="G183" s="5">
        <v>762000000000</v>
      </c>
    </row>
    <row r="184" spans="3:13" ht="15.5" x14ac:dyDescent="0.35">
      <c r="C184" t="s">
        <v>24</v>
      </c>
      <c r="D184" s="5">
        <v>2782000000000</v>
      </c>
      <c r="E184" s="5">
        <v>1071000000000</v>
      </c>
      <c r="F184" s="5">
        <v>218000000000</v>
      </c>
      <c r="G184" s="5">
        <v>242000000000</v>
      </c>
    </row>
    <row r="185" spans="3:13" ht="15.5" x14ac:dyDescent="0.35">
      <c r="C185" t="s">
        <v>21</v>
      </c>
      <c r="D185" s="5">
        <v>1718000000000</v>
      </c>
      <c r="E185" s="5">
        <v>-337000000000</v>
      </c>
      <c r="F185" s="5">
        <v>-197000000000</v>
      </c>
      <c r="G185" s="5">
        <v>-305000000000</v>
      </c>
    </row>
    <row r="186" spans="3:13" ht="15.5" x14ac:dyDescent="0.35">
      <c r="C186" t="s">
        <v>186</v>
      </c>
      <c r="D186" s="5">
        <v>772000000000</v>
      </c>
      <c r="E186" s="5">
        <v>1283000000000</v>
      </c>
      <c r="F186" s="5">
        <v>344000000000</v>
      </c>
      <c r="G186" s="5">
        <v>498000000000</v>
      </c>
    </row>
    <row r="187" spans="3:13" ht="15.5" x14ac:dyDescent="0.35">
      <c r="C187" t="s">
        <v>187</v>
      </c>
      <c r="D187" s="5">
        <v>101000000000</v>
      </c>
      <c r="E187" s="5">
        <v>54000000000</v>
      </c>
      <c r="F187" s="5">
        <v>75000000000</v>
      </c>
      <c r="G187" s="5">
        <v>87000000000</v>
      </c>
    </row>
    <row r="188" spans="3:13" ht="15.5" x14ac:dyDescent="0.35">
      <c r="C188" t="s">
        <v>188</v>
      </c>
      <c r="D188" s="5">
        <v>-19000000000</v>
      </c>
      <c r="F188" s="5">
        <v>0</v>
      </c>
      <c r="G188" s="5">
        <v>-2000000000</v>
      </c>
    </row>
    <row r="189" spans="3:13" ht="15.5" x14ac:dyDescent="0.35">
      <c r="C189" t="s">
        <v>13</v>
      </c>
      <c r="D189" s="5">
        <v>82000000000</v>
      </c>
      <c r="E189" s="5">
        <v>54000000000</v>
      </c>
      <c r="F189" s="5">
        <v>75000000000</v>
      </c>
      <c r="G189" s="5">
        <v>85000000000</v>
      </c>
    </row>
    <row r="190" spans="3:13" ht="15.5" x14ac:dyDescent="0.35">
      <c r="C190" t="s">
        <v>16</v>
      </c>
      <c r="D190" s="6">
        <v>30.36</v>
      </c>
      <c r="E190" s="6">
        <v>19.940000000000001</v>
      </c>
      <c r="F190" s="6">
        <v>27.64</v>
      </c>
      <c r="G190" s="6">
        <v>31.24</v>
      </c>
    </row>
    <row r="191" spans="3:13" ht="15.5" x14ac:dyDescent="0.35">
      <c r="C191" t="s">
        <v>45</v>
      </c>
      <c r="I191" s="6">
        <v>92.64</v>
      </c>
      <c r="J191" s="6">
        <v>87.07</v>
      </c>
      <c r="K191" s="6">
        <v>1468241.83</v>
      </c>
      <c r="L191" s="6">
        <v>366682.64</v>
      </c>
      <c r="M191" s="6">
        <v>122363.01</v>
      </c>
    </row>
    <row r="192" spans="3:13" ht="15.5" x14ac:dyDescent="0.35">
      <c r="C192" t="s">
        <v>59</v>
      </c>
      <c r="I192" s="6">
        <v>106.33</v>
      </c>
      <c r="J192" s="5">
        <v>0</v>
      </c>
      <c r="K192" s="5">
        <v>0</v>
      </c>
      <c r="L192" s="5">
        <v>0</v>
      </c>
      <c r="M192" s="5">
        <v>0</v>
      </c>
    </row>
    <row r="193" spans="3:13" ht="15.5" x14ac:dyDescent="0.35">
      <c r="C193" t="s">
        <v>62</v>
      </c>
      <c r="I193" s="6">
        <v>32.909999999999997</v>
      </c>
      <c r="J193" s="5">
        <v>0</v>
      </c>
      <c r="K193" s="5">
        <v>0</v>
      </c>
      <c r="L193" s="5">
        <v>0</v>
      </c>
      <c r="M193" s="5">
        <v>0</v>
      </c>
    </row>
    <row r="194" spans="3:13" ht="15.5" x14ac:dyDescent="0.35">
      <c r="C194" t="s">
        <v>189</v>
      </c>
      <c r="I194" s="5">
        <v>412070000000</v>
      </c>
      <c r="J194" s="5">
        <v>378310000000</v>
      </c>
      <c r="K194" s="5">
        <v>440420000000</v>
      </c>
      <c r="L194" s="5">
        <v>-7460000000</v>
      </c>
      <c r="M194" s="5">
        <v>-4700000000</v>
      </c>
    </row>
    <row r="195" spans="3:13" ht="15.5" x14ac:dyDescent="0.35">
      <c r="C195" t="s">
        <v>190</v>
      </c>
      <c r="I195" s="6">
        <v>0.19789999999999999</v>
      </c>
      <c r="J195" s="6">
        <v>0.2576</v>
      </c>
      <c r="K195" s="6">
        <v>0.4178</v>
      </c>
      <c r="L195" s="6">
        <v>0.41090000000000004</v>
      </c>
      <c r="M195" s="6">
        <v>0.15090000000000001</v>
      </c>
    </row>
    <row r="196" spans="3:13" ht="15.5" x14ac:dyDescent="0.35">
      <c r="C196" t="s">
        <v>191</v>
      </c>
      <c r="I196" s="6">
        <v>0.30620000000000003</v>
      </c>
      <c r="J196" s="6">
        <v>0.5</v>
      </c>
      <c r="K196" s="6">
        <v>0.87809999999999999</v>
      </c>
      <c r="L196" s="6">
        <v>0.51429999999999998</v>
      </c>
      <c r="M196" s="6">
        <v>0.18780000000000002</v>
      </c>
    </row>
    <row r="197" spans="3:13" ht="15.5" x14ac:dyDescent="0.35">
      <c r="C197" t="s">
        <v>192</v>
      </c>
      <c r="I197" s="6">
        <v>0.40329999999999999</v>
      </c>
      <c r="J197" s="6">
        <v>0.44750000000000001</v>
      </c>
      <c r="K197" s="6">
        <v>0.8145</v>
      </c>
      <c r="L197" s="6">
        <v>-3.5900000000000001E-2</v>
      </c>
      <c r="M197" s="6">
        <v>-4.7500000000000001E-2</v>
      </c>
    </row>
    <row r="198" spans="3:13" ht="15.5" x14ac:dyDescent="0.35">
      <c r="C198" t="s">
        <v>193</v>
      </c>
      <c r="I198" s="6">
        <v>15.56</v>
      </c>
      <c r="J198" s="6">
        <v>10.32</v>
      </c>
      <c r="K198" s="6">
        <v>26.87</v>
      </c>
      <c r="L198" s="6">
        <v>-1.59</v>
      </c>
      <c r="M198" s="6">
        <v>-1.01</v>
      </c>
    </row>
    <row r="199" spans="3:13" ht="15.5" x14ac:dyDescent="0.35">
      <c r="C199" t="s">
        <v>56</v>
      </c>
      <c r="I199" s="6">
        <v>32.549999999999997</v>
      </c>
      <c r="J199" s="5">
        <v>0</v>
      </c>
      <c r="K199" s="5">
        <v>0</v>
      </c>
      <c r="L199" s="5">
        <v>0</v>
      </c>
      <c r="M199" s="5">
        <v>0</v>
      </c>
    </row>
    <row r="200" spans="3:13" ht="15.5" x14ac:dyDescent="0.35">
      <c r="C200" t="s">
        <v>53</v>
      </c>
      <c r="I200" s="6">
        <v>302.57</v>
      </c>
      <c r="J200" s="6">
        <v>174.14</v>
      </c>
      <c r="K200" s="6">
        <v>1672132.97</v>
      </c>
      <c r="L200" s="6">
        <v>713043.36</v>
      </c>
      <c r="M200" s="6">
        <v>651496.95999999996</v>
      </c>
    </row>
    <row r="201" spans="3:13" ht="15.5" x14ac:dyDescent="0.35">
      <c r="C201" t="s">
        <v>194</v>
      </c>
      <c r="I201" s="6">
        <v>32.549999999999997</v>
      </c>
      <c r="J201" s="5">
        <v>0</v>
      </c>
      <c r="K201" s="5">
        <v>0</v>
      </c>
      <c r="L201" s="5">
        <v>0</v>
      </c>
      <c r="M201" s="5">
        <v>0</v>
      </c>
    </row>
    <row r="202" spans="3:13" ht="15.5" x14ac:dyDescent="0.35">
      <c r="C202" t="s">
        <v>195</v>
      </c>
      <c r="I202" s="6">
        <v>302.57</v>
      </c>
      <c r="J202" s="6">
        <v>174.14</v>
      </c>
      <c r="K202" s="6">
        <v>1672132.97</v>
      </c>
      <c r="L202" s="6">
        <v>713043.36</v>
      </c>
      <c r="M202" s="6">
        <v>651496.95999999996</v>
      </c>
    </row>
    <row r="203" spans="3:13" ht="15.5" x14ac:dyDescent="0.35">
      <c r="C203" t="s">
        <v>196</v>
      </c>
      <c r="I203" s="5">
        <v>90000000000</v>
      </c>
      <c r="J203" s="5">
        <v>101000000000</v>
      </c>
      <c r="K203" s="5">
        <v>92000000000</v>
      </c>
    </row>
    <row r="204" spans="3:13" ht="15.5" x14ac:dyDescent="0.35">
      <c r="C204" t="s">
        <v>197</v>
      </c>
      <c r="I204" s="5">
        <v>129000000000</v>
      </c>
      <c r="J204" s="5">
        <v>219000000000</v>
      </c>
      <c r="K204" s="5">
        <v>301000000000</v>
      </c>
    </row>
    <row r="205" spans="3:13" ht="15.5" x14ac:dyDescent="0.35">
      <c r="C205" t="s">
        <v>26</v>
      </c>
      <c r="I205" s="5">
        <v>218000000000</v>
      </c>
      <c r="J205" s="5">
        <v>320000000000</v>
      </c>
      <c r="K205" s="5">
        <v>393000000000</v>
      </c>
    </row>
    <row r="206" spans="3:13" ht="15.5" x14ac:dyDescent="0.35">
      <c r="C206" t="s">
        <v>23</v>
      </c>
      <c r="I206" s="5">
        <v>-197000000000</v>
      </c>
      <c r="J206" s="5">
        <v>152000000000</v>
      </c>
      <c r="K206" s="5">
        <v>194000000000</v>
      </c>
      <c r="L206" s="5">
        <v>-20000000000</v>
      </c>
      <c r="M206" s="5">
        <v>-27000000000</v>
      </c>
    </row>
    <row r="207" spans="3:13" ht="15.5" x14ac:dyDescent="0.35">
      <c r="C207" t="s">
        <v>198</v>
      </c>
      <c r="I207" s="5">
        <v>344000000000</v>
      </c>
      <c r="J207" s="5">
        <v>202000000000</v>
      </c>
      <c r="K207" s="5">
        <v>240000000000</v>
      </c>
      <c r="L207" s="5">
        <v>34000000000</v>
      </c>
      <c r="M207" s="5">
        <v>26000000000</v>
      </c>
    </row>
    <row r="208" spans="3:13" ht="15.5" x14ac:dyDescent="0.35">
      <c r="C208" t="s">
        <v>199</v>
      </c>
      <c r="I208" s="5">
        <v>344000000000</v>
      </c>
      <c r="J208" s="5">
        <v>182000000000</v>
      </c>
      <c r="K208" s="5">
        <v>172000000000</v>
      </c>
      <c r="L208" s="5">
        <v>0</v>
      </c>
      <c r="M208" s="5">
        <v>-2000000000</v>
      </c>
    </row>
    <row r="209" spans="3:13" ht="15.5" x14ac:dyDescent="0.35">
      <c r="C209" t="s">
        <v>200</v>
      </c>
      <c r="I209" s="5">
        <v>-2000000000</v>
      </c>
      <c r="J209" s="5">
        <v>0</v>
      </c>
      <c r="L209" s="5">
        <v>-1000000000</v>
      </c>
    </row>
    <row r="210" spans="3:13" ht="15.5" x14ac:dyDescent="0.35">
      <c r="C210" t="s">
        <v>15</v>
      </c>
      <c r="I210" s="5">
        <v>342000000000</v>
      </c>
      <c r="J210" s="5">
        <v>182000000000</v>
      </c>
      <c r="K210" s="5">
        <v>172000000000</v>
      </c>
      <c r="L210" s="5">
        <v>-1000000000</v>
      </c>
      <c r="M210" s="5">
        <v>-2000000000</v>
      </c>
    </row>
    <row r="211" spans="3:13" ht="15.5" x14ac:dyDescent="0.35">
      <c r="C211" t="s">
        <v>17</v>
      </c>
      <c r="I211" s="5">
        <v>126</v>
      </c>
      <c r="J211" s="6">
        <v>71.89</v>
      </c>
      <c r="K211" s="6">
        <v>680453.27</v>
      </c>
      <c r="L211" s="6">
        <v>-3667.26</v>
      </c>
      <c r="M211" s="6">
        <v>-8397.27</v>
      </c>
    </row>
  </sheetData>
  <pageMargins left="0.7" right="0.7" top="0.75" bottom="0.75" header="0.3" footer="0.3"/>
  <ignoredErrors>
    <ignoredError sqref="A1:M21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609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610</v>
      </c>
      <c r="D2" s="2" vm="51">
        <f ca="1">IFERROR(_xlfn.STOCKHISTORY("XIDX:" &amp; $C$1, D3, , 0, 0, 1), "Libur")</f>
        <v>98</v>
      </c>
      <c r="E2" s="2" vm="52">
        <f ca="1">IFERROR(_xlfn.STOCKHISTORY("XIDX:" &amp; $C$1, E3, , 0, 0, 1), "Libur")</f>
        <v>86</v>
      </c>
      <c r="H2" s="2" vm="52">
        <f ca="1">IFERROR(INDEX(D2:G2,COUNT(D2:G2)),"")</f>
        <v>86</v>
      </c>
      <c r="I2" s="2" vm="53">
        <f ca="1">IFERROR(_xlfn.STOCKHISTORY("XIDX:" &amp; $C$1, I1, , 0, 0, 1), "Libur")</f>
        <v>102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146262087000</v>
      </c>
      <c r="E4" s="2">
        <f>IFERROR(INDEX(E51:E500,MATCH($C$4,$C$51:$C$500,0)),"")</f>
        <v>167212549000</v>
      </c>
      <c r="H4" s="2">
        <f>IFERROR(SUM(D4:G4)*(4/MAX(1,COUNT(D4:G4))),"")</f>
        <v>626949272000</v>
      </c>
      <c r="I4" s="2">
        <f>IFERROR(INDEX(I51:I500,MATCH($C$4,$C$51:$C$500,0)),"")</f>
        <v>727403445000</v>
      </c>
      <c r="J4" s="2">
        <f>IFERROR(INDEX(J51:J500,MATCH($C$4,$C$51:$C$500,0)),"")</f>
        <v>322438025000</v>
      </c>
      <c r="K4" s="2">
        <f>IFERROR(INDEX(K51:K500,MATCH($C$4,$C$51:$C$500,0)),"")</f>
        <v>104716171000</v>
      </c>
      <c r="L4" s="2">
        <f>IFERROR(INDEX(L51:L500,MATCH($C$4,$C$51:$C$500,0)),"")</f>
        <v>24944847000</v>
      </c>
      <c r="M4" s="2">
        <f>IFERROR(INDEX(M51:M500,MATCH($C$4,$C$51:$C$500,0)),"")</f>
        <v>48338082000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1997887000</v>
      </c>
      <c r="E5" s="2">
        <f>IFERROR(INDEX(E51:E500,MATCH($C$5,$C$51:$C$500,0)),"")</f>
        <v>8125103000</v>
      </c>
      <c r="H5" s="2">
        <f>IFERROR(SUM(D5:G5)*(4/MAX(1,COUNT(D5:G5))),"")</f>
        <v>20245980000</v>
      </c>
      <c r="I5" s="2">
        <f>IFERROR(INDEX(I51:I500,MATCH($C$5,$C$51:$C$500,0)),"")</f>
        <v>14618737000</v>
      </c>
      <c r="J5" s="2">
        <f>IFERROR(INDEX(J51:J500,MATCH($C$5,$C$51:$C$500,0)),"")</f>
        <v>20279614000</v>
      </c>
      <c r="K5" s="2">
        <f>IFERROR(INDEX(K51:K500,MATCH($C$5,$C$51:$C$500,0)),"")</f>
        <v>-22969356000</v>
      </c>
      <c r="L5" s="2">
        <f>IFERROR(INDEX(L51:L500,MATCH($C$5,$C$51:$C$500,0)),"")</f>
        <v>-36915349000</v>
      </c>
      <c r="M5" s="2">
        <f>IFERROR(INDEX(M51:M500,MATCH($C$5,$C$51:$C$500,0)),"")</f>
        <v>-36681851000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221148839000</v>
      </c>
      <c r="E6" s="2">
        <f>IFERROR(INDEX(E51:E500,MATCH($C$6,$C$51:$C$500,0)),"")</f>
        <v>219150952000</v>
      </c>
      <c r="H6" s="2">
        <f>IFERROR(INDEX(D6:G6,COUNT(D6:G6)),"")</f>
        <v>219150952000</v>
      </c>
      <c r="I6" s="2">
        <f>IFERROR(INDEX(I51:I500,MATCH($C$6,$C$51:$C$500,0)),"")</f>
        <v>211025849000</v>
      </c>
      <c r="J6" s="2">
        <f>IFERROR(INDEX(J51:J500,MATCH($C$6,$C$51:$C$500,0)),"")</f>
        <v>150971394000</v>
      </c>
      <c r="K6" s="2">
        <f>IFERROR(INDEX(K51:K500,MATCH($C$6,$C$51:$C$500,0)),"")</f>
        <v>105141785000</v>
      </c>
      <c r="L6" s="2">
        <f>IFERROR(INDEX(L51:L500,MATCH($C$6,$C$51:$C$500,0)),"")</f>
        <v>103111141000</v>
      </c>
      <c r="M6" s="2">
        <f>IFERROR(INDEX(M51:M500,MATCH($C$6,$C$51:$C$500,0)),"")</f>
        <v>70026490000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3.42</v>
      </c>
      <c r="E7" s="3">
        <f>IFERROR(INDEX(E51:E500,MATCH($C$7,$C$51:$C$500,0))/1000000000,"")</f>
        <v>3.42</v>
      </c>
      <c r="H7" s="3">
        <f>IFERROR(INDEX(D7:G7,COUNT(D7:G7)),"")</f>
        <v>3.42</v>
      </c>
      <c r="I7" s="3">
        <f>IFERROR(INDEX(I51:I500,MATCH($C$7,$C$51:$C$500,0))/1000000000,"")</f>
        <v>3.42</v>
      </c>
      <c r="J7" s="3">
        <f>IFERROR(INDEX(J51:J500,MATCH($C$7,$C$51:$C$500,0))/1000000000,"")</f>
        <v>3.01</v>
      </c>
      <c r="K7" s="3">
        <f>IFERROR(INDEX(K51:K500,MATCH($C$7,$C$51:$C$500,0))/1000000000,"")</f>
        <v>2.56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-17000000000</v>
      </c>
      <c r="E8" s="2">
        <f>IFERROR(INDEX(E51:E500,MATCH("Free cash flow (Quarter)",$C$51:$C$500,0)),"")</f>
        <v>11000000000</v>
      </c>
      <c r="H8" s="2">
        <f>IFERROR(INDEX(D8:G8,COUNT(D8:G8)),"")</f>
        <v>11000000000</v>
      </c>
      <c r="I8" s="2">
        <f>IFERROR(INDEX(I51:I500,MATCH($C$8,$C$51:$C$500,0)),"")</f>
        <v>24000000000</v>
      </c>
      <c r="J8" s="2">
        <f>IFERROR(INDEX(J51:J500,MATCH($C$8,$C$51:$C$500,0)),"")</f>
        <v>5000000000</v>
      </c>
      <c r="K8" s="2">
        <f>IFERROR(INDEX(K51:K500,MATCH($C$8,$C$51:$C$500,0)),"")</f>
        <v>-30000000000</v>
      </c>
      <c r="L8" s="2">
        <f>IFERROR(INDEX(L51:L500,MATCH($C$8,$C$51:$C$500,0)),"")</f>
        <v>-41000000000</v>
      </c>
      <c r="M8" s="2">
        <f>IFERROR(INDEX(M51:M500,MATCH($C$8,$C$51:$C$500,0)),"")</f>
        <v>-13000000000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-5.03</v>
      </c>
      <c r="E9" s="3">
        <f>IFERROR(INDEX(E51:E500,MATCH("Free cash flow per share (Quarter)",$C$51:$C$500,0)),"")</f>
        <v>3.12</v>
      </c>
      <c r="H9" s="3">
        <f>IFERROR(INDEX(D9:G9,COUNT(D9:G9)),"")</f>
        <v>3.12</v>
      </c>
      <c r="I9" s="3">
        <f>IFERROR(INDEX(I51:I500,MATCH($C$9,$C$51:$C$500,0)),"")</f>
        <v>7.02</v>
      </c>
      <c r="J9" s="3">
        <f>IFERROR(INDEX(J51:J500,MATCH($C$9,$C$51:$C$500,0)),"")</f>
        <v>1.56</v>
      </c>
      <c r="K9" s="3">
        <f>IFERROR(INDEX(K51:K500,MATCH($C$9,$C$51:$C$500,0)),"")</f>
        <v>-11.68</v>
      </c>
      <c r="L9" s="3">
        <f>IFERROR(INDEX(L51:L500,MATCH($C$9,$C$51:$C$500,0)),"")</f>
        <v>-177510.17</v>
      </c>
      <c r="M9" s="3">
        <f>IFERROR(INDEX(M51:M500,MATCH($C$9,$C$51:$C$500,0)),"")</f>
        <v>-81203.03</v>
      </c>
    </row>
    <row r="10" spans="1:13" ht="15.5" x14ac:dyDescent="0.35">
      <c r="C10" t="s">
        <v>18</v>
      </c>
      <c r="D10" s="3">
        <f ca="1">IFERROR(IF(D9=0,"",D2/D9),"")</f>
        <v>-19.483101391650099</v>
      </c>
      <c r="E10" s="3">
        <f ca="1">IFERROR(IF(E9=0,"",E2/E9),"")</f>
        <v>27.564102564102562</v>
      </c>
      <c r="I10" s="3">
        <f ca="1">IFERROR(IF(I9=0,"",I2/I9),"")</f>
        <v>14.529914529914532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>IFERROR(INDEX(I51:I500,MATCH($C$11,$C$51:$C$500,0)),"")</f>
        <v>0</v>
      </c>
      <c r="J11" s="2">
        <f>IFERROR(INDEX(J51:J500,MATCH($C$11,$C$51:$C$500,0)),"")</f>
        <v>0</v>
      </c>
      <c r="K11" s="2">
        <f>IFERROR(INDEX(K51:K500,MATCH($C$11,$C$51:$C$500,0)),"")</f>
        <v>0</v>
      </c>
      <c r="L11" s="2">
        <f>IFERROR(INDEX(L51:L500,MATCH($C$11,$C$51:$C$500,0)),"")</f>
        <v>0</v>
      </c>
      <c r="M11" s="2">
        <f>IFERROR(INDEX(M51:M500,MATCH($C$11,$C$51:$C$500,0)),"")</f>
        <v>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0</v>
      </c>
      <c r="J12" s="2">
        <f>IFERROR(INDEX(J51:J500,MATCH($C$12,$C$51:$C$500,0)),"")</f>
        <v>0</v>
      </c>
      <c r="K12" s="2">
        <f>IFERROR(INDEX(K51:K500,MATCH($C$12,$C$51:$C$500,0)),"")</f>
        <v>0</v>
      </c>
      <c r="L12" s="2">
        <f>IFERROR(INDEX(L51:L500,MATCH($C$12,$C$51:$C$500,0)),"")</f>
        <v>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28</v>
      </c>
      <c r="D15" s="2">
        <f>IFERROR(INDEX(D51:D500,MATCH($C$15,$C$51:$C$500,0)),"")</f>
        <v>-2213109000</v>
      </c>
      <c r="E15" s="2">
        <f>IFERROR(INDEX(E51:E500,MATCH($C$15,$C$51:$C$500,0)),"")</f>
        <v>-960323000</v>
      </c>
      <c r="H15" s="2">
        <f>IFERROR(SUM(D15:G15)*(4/MAX(1,COUNT(D15:G15))),"")</f>
        <v>-6346864000</v>
      </c>
      <c r="I15" s="2">
        <f>IFERROR(INDEX(I51:I500,MATCH($C$15,$C$51:$C$500,0)),"")</f>
        <v>-6251235000</v>
      </c>
      <c r="J15" s="2">
        <f>IFERROR(INDEX(J51:J500,MATCH($C$15,$C$51:$C$500,0)),"")</f>
        <v>2115305000</v>
      </c>
      <c r="K15" s="2">
        <f>IFERROR(INDEX(K51:K500,MATCH($C$15,$C$51:$C$500,0)),"")</f>
        <v>14396603000</v>
      </c>
      <c r="L15" s="2">
        <f>IFERROR(INDEX(L51:L500,MATCH($C$15,$C$51:$C$500,0)),"")</f>
        <v>4774104000</v>
      </c>
      <c r="M15" s="2">
        <f>IFERROR(INDEX(M51:M500,MATCH($C$15,$C$51:$C$500,0)),"")</f>
        <v>12538029000</v>
      </c>
    </row>
    <row r="16" spans="1:13" ht="15.5" x14ac:dyDescent="0.35">
      <c r="C16" t="s">
        <v>29</v>
      </c>
      <c r="D16" s="2">
        <f>IFERROR(INDEX(D51:D500,MATCH($C$16,$C$51:$C$500,0)),"")</f>
        <v>4020688000</v>
      </c>
      <c r="E16" s="2">
        <f>IFERROR(INDEX(E51:E500,MATCH($C$16,$C$51:$C$500,0)),"")</f>
        <v>8855299000</v>
      </c>
      <c r="H16" s="2">
        <f>IFERROR(SUM(D16:G16)*(4/MAX(1,COUNT(D16:G16))),"")</f>
        <v>25751974000</v>
      </c>
      <c r="I16" s="2">
        <f>IFERROR(INDEX(I51:I500,MATCH($C$16,$C$51:$C$500,0)),"")</f>
        <v>20139600000</v>
      </c>
      <c r="J16" s="2">
        <f>IFERROR(INDEX(J51:J500,MATCH($C$16,$C$51:$C$500,0)),"")</f>
        <v>16930851000</v>
      </c>
      <c r="K16" s="2">
        <f>IFERROR(INDEX(K51:K500,MATCH($C$16,$C$51:$C$500,0)),"")</f>
        <v>-38454351000</v>
      </c>
      <c r="L16" s="2">
        <f>IFERROR(INDEX(L51:L500,MATCH($C$16,$C$51:$C$500,0)),"")</f>
        <v>-42441665000</v>
      </c>
      <c r="M16" s="2">
        <f>IFERROR(INDEX(M51:M500,MATCH($C$16,$C$51:$C$500,0)),"")</f>
        <v>-51025109000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335160000000</v>
      </c>
      <c r="E20" s="2">
        <f ca="1">IFERROR(E21*E2,"")</f>
        <v>294120000000</v>
      </c>
      <c r="H20" s="2">
        <f t="shared" ref="H20:M20" ca="1" si="0">IFERROR(H21*H2,"")</f>
        <v>294120000000</v>
      </c>
      <c r="I20" s="2">
        <f t="shared" ca="1" si="0"/>
        <v>348840000000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3420000000</v>
      </c>
      <c r="E21" s="2">
        <f>IFERROR(INDEX(E51:E500,MATCH($C$7,$C$51:$C$500,0)),"")</f>
        <v>3420000000</v>
      </c>
      <c r="H21" s="2">
        <f>IFERROR(INDEX(D21:G21,COUNT(D21:G21)),"")</f>
        <v>3420000000</v>
      </c>
      <c r="I21" s="2">
        <f>IFERROR(INDEX(I51:I500,MATCH($C$7,$C$51:$C$500,0)),"")</f>
        <v>3420000000</v>
      </c>
      <c r="J21" s="2">
        <f>IFERROR(INDEX(J51:J500,MATCH($C$7,$C$51:$C$500,0)),"")</f>
        <v>3010000000</v>
      </c>
      <c r="K21" s="2">
        <f>IFERROR(INDEX(K51:K500,MATCH($C$7,$C$51:$C$500,0)),"")</f>
        <v>2560000000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0.90341283681801299</v>
      </c>
      <c r="E23" s="3">
        <f>IFERROR(E5/E6*100,"")</f>
        <v>3.7075371682619935</v>
      </c>
      <c r="H23" s="3">
        <f t="shared" ref="H23:M23" si="1">IFERROR(H5/H6*100,"")</f>
        <v>9.2383719145331398</v>
      </c>
      <c r="I23" s="3">
        <f t="shared" si="1"/>
        <v>6.9274627109781228</v>
      </c>
      <c r="J23" s="3">
        <f t="shared" si="1"/>
        <v>13.432752697507713</v>
      </c>
      <c r="K23" s="3">
        <f t="shared" si="1"/>
        <v>-21.846077655995664</v>
      </c>
      <c r="L23" s="3">
        <f t="shared" si="1"/>
        <v>-35.801513436845781</v>
      </c>
      <c r="M23" s="3">
        <f t="shared" si="1"/>
        <v>-52.382821129546834</v>
      </c>
    </row>
    <row r="24" spans="1:13" ht="15.5" x14ac:dyDescent="0.35">
      <c r="C24" t="s">
        <v>43</v>
      </c>
      <c r="D24" s="4">
        <f>IFERROR(_xlfn.RRI(5,I23,D23),"")</f>
        <v>-0.33463123106836545</v>
      </c>
      <c r="E24" s="4">
        <f>IFERROR(_xlfn.RRI(5,J23,E23),"")</f>
        <v>-0.22699180364144278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4.0599999999999996</v>
      </c>
      <c r="J25" s="3">
        <f>IFERROR(INDEX(J51:J500,MATCH($C$25,$C$51:$C$500,0)),"")</f>
        <v>6.32</v>
      </c>
      <c r="K25" s="3">
        <f>IFERROR(INDEX(K51:K500,MATCH($C$25,$C$51:$C$500,0)),"")</f>
        <v>-9.39</v>
      </c>
      <c r="L25" s="3">
        <f>IFERROR(INDEX(L51:L500,MATCH($C$25,$C$51:$C$500,0)),"")</f>
        <v>-162879.71</v>
      </c>
      <c r="M25" s="3">
        <f>IFERROR(INDEX(M51:M500,MATCH($C$25,$C$51:$C$500,0)),"")</f>
        <v>-238664.76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42.766692105263161</v>
      </c>
      <c r="E27" s="3">
        <f>IFERROR(E4/E21,"")</f>
        <v>48.892558187134505</v>
      </c>
      <c r="H27" s="3">
        <f t="shared" ref="H27:M27" si="4">IFERROR(H4/H21,"")</f>
        <v>183.31850058479532</v>
      </c>
      <c r="I27" s="3">
        <f t="shared" si="4"/>
        <v>212.6910657894737</v>
      </c>
      <c r="J27" s="3">
        <f t="shared" si="4"/>
        <v>107.12226744186046</v>
      </c>
      <c r="K27" s="3">
        <f t="shared" si="4"/>
        <v>40.904754296874998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-0.27444342423972101</v>
      </c>
      <c r="E28" s="4">
        <f>IFERROR(_xlfn.RRI(5,J27,E27),"")</f>
        <v>-0.14518408179903108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-0.35759493670886083</v>
      </c>
      <c r="J29" s="4">
        <f t="shared" si="6"/>
        <v>-1.6730564430244941</v>
      </c>
      <c r="K29" s="4">
        <f t="shared" si="6"/>
        <v>-0.99994235009382071</v>
      </c>
      <c r="L29" s="4">
        <f t="shared" si="6"/>
        <v>-0.31753766245171683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-0.13809966627254572</v>
      </c>
      <c r="I30" s="4">
        <f t="shared" si="7"/>
        <v>0.98549816829549142</v>
      </c>
      <c r="J30" s="4">
        <f t="shared" si="7"/>
        <v>1.6188219262826444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64.569999999999993</v>
      </c>
      <c r="E32" s="3">
        <f>IFERROR(INDEX(E51:E500,MATCH($A$32,$C$51:$C$500,0)),"")</f>
        <v>63.99</v>
      </c>
      <c r="H32" s="3">
        <f>IFERROR(INDEX(D32:G32,COUNT(D32:G32)),"")</f>
        <v>63.99</v>
      </c>
      <c r="I32" s="3">
        <f>IFERROR(INDEX(I51:I500,MATCH($C$32,$C$51:$C$500,0)),"")</f>
        <v>61.62</v>
      </c>
      <c r="J32" s="3">
        <f>IFERROR(INDEX(J51:J500,MATCH($C$32,$C$51:$C$500,0)),"")</f>
        <v>50.11</v>
      </c>
      <c r="K32" s="3">
        <f>IFERROR(INDEX(K51:K500,MATCH($C$32,$C$51:$C$500,0)),"")</f>
        <v>41.03</v>
      </c>
      <c r="L32" s="3">
        <f>IFERROR(INDEX(L51:L500,MATCH($C$32,$C$51:$C$500,0)),"")</f>
        <v>445866.73</v>
      </c>
      <c r="M32" s="3">
        <f>IFERROR(INDEX(M51:M500,MATCH($C$32,$C$51:$C$500,0)),"")</f>
        <v>434245.88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1.33</v>
      </c>
      <c r="E33" s="3">
        <f>IFERROR(INDEX(E51:E500,MATCH($A$33,$C$51:$C$500,0)),"")</f>
        <v>1.52</v>
      </c>
      <c r="H33" s="3">
        <f>IFERROR(INDEX(D33:G33,COUNT(D33:G33)),"")</f>
        <v>1.52</v>
      </c>
      <c r="I33" s="3">
        <f>IFERROR(INDEX(I51:I500,MATCH($C$33,$C$51:$C$500,0)),"")</f>
        <v>1.66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162.26</v>
      </c>
      <c r="E34" s="3">
        <f>IFERROR(INDEX(E51:E500,MATCH($A$34,$C$51:$C$500,0)),"")</f>
        <v>41.99</v>
      </c>
      <c r="H34" s="3">
        <f>IFERROR(INDEX(D34:G34,COUNT(D34:G34)),"")</f>
        <v>41.99</v>
      </c>
      <c r="I34" s="3">
        <f>IFERROR(INDEX(I51:I500,MATCH($C$34,$C$51:$C$500,0)),"")</f>
        <v>25.12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2.0099999999999998</v>
      </c>
      <c r="E35" s="3">
        <f>IFERROR(INDEX(E51:E500,MATCH($A$35,$C$51:$C$500,0)),"")</f>
        <v>1.99</v>
      </c>
      <c r="H35" s="3">
        <f>IFERROR(INDEX(D35:G35,COUNT(D35:G35)),"")</f>
        <v>1.99</v>
      </c>
      <c r="I35" s="3">
        <f>IFERROR(INDEX(I51:I500,MATCH($C$35,$C$51:$C$500,0)),"")</f>
        <v>0.48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146262087000</v>
      </c>
      <c r="E51" s="5">
        <v>167212549000</v>
      </c>
      <c r="F51" s="5">
        <v>205106993000</v>
      </c>
      <c r="G51" s="5">
        <v>174013996000</v>
      </c>
      <c r="I51" s="5">
        <v>727403445000</v>
      </c>
      <c r="J51" s="5">
        <v>322438025000</v>
      </c>
      <c r="K51" s="5">
        <v>104716171000</v>
      </c>
      <c r="L51" s="5">
        <v>24944847000</v>
      </c>
      <c r="M51" s="5">
        <v>48338082000</v>
      </c>
    </row>
    <row r="52" spans="2:13" ht="15.5" x14ac:dyDescent="0.35">
      <c r="C52" t="s">
        <v>611</v>
      </c>
      <c r="D52" s="5">
        <v>146829233000</v>
      </c>
      <c r="E52" s="5">
        <v>167781029000</v>
      </c>
      <c r="F52" s="5">
        <v>210377697000</v>
      </c>
      <c r="G52" s="5">
        <v>170655647000</v>
      </c>
      <c r="I52" s="5">
        <v>730699594000</v>
      </c>
      <c r="J52" s="5">
        <v>327801480000</v>
      </c>
      <c r="K52" s="5">
        <v>106182317000</v>
      </c>
      <c r="L52" s="5">
        <v>3966924000</v>
      </c>
      <c r="M52" s="5">
        <v>55996747000</v>
      </c>
    </row>
    <row r="53" spans="2:13" ht="15.5" x14ac:dyDescent="0.35">
      <c r="C53" t="s">
        <v>612</v>
      </c>
      <c r="K53" s="5">
        <v>-13415264000</v>
      </c>
      <c r="L53" s="5">
        <v>-1241882000</v>
      </c>
      <c r="M53" s="5">
        <v>-10376406000</v>
      </c>
    </row>
    <row r="54" spans="2:13" ht="15.5" x14ac:dyDescent="0.35">
      <c r="C54" t="s">
        <v>613</v>
      </c>
      <c r="K54" s="5">
        <v>11949118000</v>
      </c>
      <c r="L54" s="5">
        <v>22219805000</v>
      </c>
      <c r="M54" s="5">
        <v>2717741000</v>
      </c>
    </row>
    <row r="55" spans="2:13" ht="15.5" x14ac:dyDescent="0.35">
      <c r="C55" t="s">
        <v>614</v>
      </c>
    </row>
    <row r="56" spans="2:13" ht="15.5" x14ac:dyDescent="0.35">
      <c r="C56" t="s">
        <v>615</v>
      </c>
    </row>
    <row r="57" spans="2:13" ht="15.5" x14ac:dyDescent="0.35">
      <c r="C57" t="s">
        <v>79</v>
      </c>
      <c r="D57" s="5">
        <v>190308000</v>
      </c>
      <c r="E57" s="5">
        <v>230127000</v>
      </c>
      <c r="F57" s="5">
        <v>901883000</v>
      </c>
      <c r="G57" s="5">
        <v>306440000</v>
      </c>
      <c r="I57" s="5">
        <v>730372000</v>
      </c>
      <c r="J57" s="5">
        <v>1233458000</v>
      </c>
      <c r="K57" s="5">
        <v>1088392000</v>
      </c>
      <c r="L57" s="5">
        <v>752212000</v>
      </c>
      <c r="M57" s="5">
        <v>1805229000</v>
      </c>
    </row>
    <row r="58" spans="2:13" ht="15.5" x14ac:dyDescent="0.35">
      <c r="C58" t="s">
        <v>74</v>
      </c>
      <c r="D58" s="5">
        <v>-142459928000</v>
      </c>
      <c r="E58" s="5">
        <v>-158459895000</v>
      </c>
      <c r="F58" s="5">
        <v>-202042039000</v>
      </c>
      <c r="G58" s="5">
        <v>-171063713000</v>
      </c>
      <c r="I58" s="5">
        <v>-708660830000</v>
      </c>
      <c r="J58" s="5">
        <v>-317519311000</v>
      </c>
      <c r="K58" s="5">
        <v>-143812322000</v>
      </c>
      <c r="L58" s="5">
        <v>-67530472000</v>
      </c>
      <c r="M58" s="5">
        <v>-100901828000</v>
      </c>
    </row>
    <row r="59" spans="2:13" ht="15.5" x14ac:dyDescent="0.35">
      <c r="C59" t="s">
        <v>616</v>
      </c>
      <c r="K59" s="5">
        <v>-33294565000</v>
      </c>
      <c r="L59" s="5">
        <v>-140115000</v>
      </c>
      <c r="M59" s="5">
        <v>-4601388000</v>
      </c>
    </row>
    <row r="60" spans="2:13" ht="15.5" x14ac:dyDescent="0.35">
      <c r="C60" t="s">
        <v>617</v>
      </c>
      <c r="D60" s="5">
        <v>-85012225000</v>
      </c>
      <c r="E60" s="5">
        <v>-75474464000</v>
      </c>
      <c r="F60" s="5">
        <v>-74396390000</v>
      </c>
      <c r="G60" s="5">
        <v>-63108443000</v>
      </c>
      <c r="I60" s="5">
        <v>-268688309000</v>
      </c>
      <c r="J60" s="5">
        <v>-204778524000</v>
      </c>
      <c r="K60" s="5">
        <v>-37412033000</v>
      </c>
      <c r="L60" s="5">
        <v>-35748063000</v>
      </c>
      <c r="M60" s="5">
        <v>-82041761000</v>
      </c>
    </row>
    <row r="61" spans="2:13" ht="15.5" x14ac:dyDescent="0.35">
      <c r="C61" t="s">
        <v>618</v>
      </c>
      <c r="K61" s="5">
        <v>8570375000</v>
      </c>
      <c r="L61" s="5">
        <v>9432493000</v>
      </c>
      <c r="M61" s="5">
        <v>51374410000</v>
      </c>
    </row>
    <row r="62" spans="2:13" ht="15.5" x14ac:dyDescent="0.35">
      <c r="C62" t="s">
        <v>619</v>
      </c>
      <c r="D62" s="5">
        <v>1861421000</v>
      </c>
      <c r="E62" s="5">
        <v>1776971000</v>
      </c>
      <c r="F62" s="5">
        <v>1787343000</v>
      </c>
      <c r="G62" s="5">
        <v>1903852000</v>
      </c>
      <c r="I62" s="5">
        <v>7157944000</v>
      </c>
      <c r="J62" s="5">
        <v>5075664000</v>
      </c>
      <c r="K62" s="5">
        <v>2927317000</v>
      </c>
      <c r="L62" s="5">
        <v>1548245000</v>
      </c>
      <c r="M62" s="5">
        <v>1801110000</v>
      </c>
    </row>
    <row r="63" spans="2:13" ht="15.5" x14ac:dyDescent="0.35">
      <c r="C63" t="s">
        <v>245</v>
      </c>
      <c r="D63" s="5">
        <v>-59099504000</v>
      </c>
      <c r="E63" s="5">
        <v>-84578775000</v>
      </c>
      <c r="F63" s="5">
        <v>-129462498000</v>
      </c>
      <c r="G63" s="5">
        <v>-109371796000</v>
      </c>
      <c r="I63" s="5">
        <v>-445968016000</v>
      </c>
      <c r="J63" s="5">
        <v>-116093733000</v>
      </c>
      <c r="K63" s="5">
        <v>-83804440000</v>
      </c>
      <c r="L63" s="5">
        <v>-40708377000</v>
      </c>
      <c r="M63" s="5">
        <v>-60342274000</v>
      </c>
    </row>
    <row r="64" spans="2:13" ht="15.5" x14ac:dyDescent="0.35">
      <c r="C64" t="s">
        <v>77</v>
      </c>
      <c r="D64" s="5">
        <v>3802159000</v>
      </c>
      <c r="E64" s="5">
        <v>8752654000</v>
      </c>
      <c r="F64" s="5">
        <v>3064954000</v>
      </c>
      <c r="G64" s="5">
        <v>2950283000</v>
      </c>
      <c r="I64" s="5">
        <v>18742615000</v>
      </c>
      <c r="J64" s="5">
        <v>4918714000</v>
      </c>
      <c r="K64" s="5">
        <v>-39096151000</v>
      </c>
      <c r="L64" s="5">
        <v>-42585625000</v>
      </c>
      <c r="M64" s="5">
        <v>-52563746000</v>
      </c>
    </row>
    <row r="65" spans="3:13" ht="15.5" x14ac:dyDescent="0.35">
      <c r="C65" t="s">
        <v>78</v>
      </c>
      <c r="D65" s="5">
        <v>218529000</v>
      </c>
      <c r="E65" s="5">
        <v>102645000</v>
      </c>
      <c r="F65" s="5">
        <v>-1402960000</v>
      </c>
      <c r="G65" s="5">
        <v>1606103000</v>
      </c>
      <c r="I65" s="5">
        <v>1396985000</v>
      </c>
      <c r="J65" s="5">
        <v>12012137000</v>
      </c>
      <c r="K65" s="5">
        <v>641800000</v>
      </c>
      <c r="L65" s="5">
        <v>143960000</v>
      </c>
      <c r="M65" s="5">
        <v>1538637000</v>
      </c>
    </row>
    <row r="66" spans="3:13" ht="15.5" x14ac:dyDescent="0.35">
      <c r="C66" t="s">
        <v>29</v>
      </c>
      <c r="D66" s="5">
        <v>4020688000</v>
      </c>
      <c r="E66" s="5">
        <v>8855299000</v>
      </c>
      <c r="F66" s="5">
        <v>1661994000</v>
      </c>
      <c r="G66" s="5">
        <v>4556386000</v>
      </c>
      <c r="I66" s="5">
        <v>20139600000</v>
      </c>
      <c r="J66" s="5">
        <v>16930851000</v>
      </c>
      <c r="K66" s="5">
        <v>-38454351000</v>
      </c>
      <c r="L66" s="5">
        <v>-42441665000</v>
      </c>
      <c r="M66" s="5">
        <v>-51025109000</v>
      </c>
    </row>
    <row r="67" spans="3:13" ht="15.5" x14ac:dyDescent="0.35">
      <c r="C67" t="s">
        <v>28</v>
      </c>
      <c r="D67" s="5">
        <v>-2213109000</v>
      </c>
      <c r="E67" s="5">
        <v>-960323000</v>
      </c>
      <c r="F67" s="5">
        <v>-6251235000</v>
      </c>
      <c r="G67" s="5">
        <v>3262004000</v>
      </c>
      <c r="I67" s="5">
        <v>-6251235000</v>
      </c>
      <c r="J67" s="5">
        <v>2115305000</v>
      </c>
      <c r="K67" s="5">
        <v>14396603000</v>
      </c>
      <c r="L67" s="5">
        <v>4774104000</v>
      </c>
      <c r="M67" s="5">
        <v>12538029000</v>
      </c>
    </row>
    <row r="68" spans="3:13" ht="15.5" x14ac:dyDescent="0.35">
      <c r="C68" t="s">
        <v>81</v>
      </c>
    </row>
    <row r="69" spans="3:13" ht="15.5" x14ac:dyDescent="0.35">
      <c r="C69" t="s">
        <v>82</v>
      </c>
      <c r="D69" s="5">
        <v>-2213109000</v>
      </c>
      <c r="E69" s="5">
        <v>-960323000</v>
      </c>
      <c r="F69" s="5">
        <v>-6251235000</v>
      </c>
      <c r="G69" s="5">
        <v>3262004000</v>
      </c>
      <c r="I69" s="5">
        <v>-6251235000</v>
      </c>
      <c r="J69" s="5">
        <v>2115305000</v>
      </c>
      <c r="K69" s="5">
        <v>14396603000</v>
      </c>
      <c r="L69" s="5">
        <v>4774104000</v>
      </c>
      <c r="M69" s="5">
        <v>12538029000</v>
      </c>
    </row>
    <row r="70" spans="3:13" ht="15.5" x14ac:dyDescent="0.35">
      <c r="C70" t="s">
        <v>83</v>
      </c>
    </row>
    <row r="71" spans="3:13" ht="15.5" x14ac:dyDescent="0.35">
      <c r="C71" t="s">
        <v>84</v>
      </c>
      <c r="D71" s="5">
        <v>-2213109000</v>
      </c>
      <c r="E71" s="5">
        <v>-960323000</v>
      </c>
      <c r="F71" s="5">
        <v>-6251235000</v>
      </c>
      <c r="G71" s="5">
        <v>3262004000</v>
      </c>
      <c r="I71" s="5">
        <v>-6251235000</v>
      </c>
      <c r="J71" s="5">
        <v>2115305000</v>
      </c>
      <c r="K71" s="5">
        <v>14396603000</v>
      </c>
      <c r="L71" s="5">
        <v>4774104000</v>
      </c>
      <c r="M71" s="5">
        <v>12538029000</v>
      </c>
    </row>
    <row r="72" spans="3:13" ht="15.5" x14ac:dyDescent="0.35">
      <c r="C72" t="s">
        <v>86</v>
      </c>
      <c r="D72" s="5">
        <v>1807579000</v>
      </c>
      <c r="E72" s="5">
        <v>7894976000</v>
      </c>
      <c r="F72" s="5">
        <v>-4589241000</v>
      </c>
      <c r="G72" s="5">
        <v>7818390000</v>
      </c>
      <c r="I72" s="5">
        <v>13888365000</v>
      </c>
      <c r="J72" s="5">
        <v>19046156000</v>
      </c>
      <c r="K72" s="5">
        <v>-24057748000</v>
      </c>
      <c r="L72" s="5">
        <v>-37667561000</v>
      </c>
      <c r="M72" s="5">
        <v>-38487080000</v>
      </c>
    </row>
    <row r="73" spans="3:13" ht="15.5" x14ac:dyDescent="0.35">
      <c r="C73" t="s">
        <v>87</v>
      </c>
      <c r="D73" s="5">
        <v>190308000</v>
      </c>
      <c r="E73" s="5">
        <v>230127000</v>
      </c>
      <c r="F73" s="5">
        <v>901883000</v>
      </c>
      <c r="G73" s="5">
        <v>306440000</v>
      </c>
      <c r="I73" s="5">
        <v>730372000</v>
      </c>
      <c r="J73" s="5">
        <v>1233458000</v>
      </c>
      <c r="K73" s="5">
        <v>1088392000</v>
      </c>
      <c r="L73" s="5">
        <v>752212000</v>
      </c>
      <c r="M73" s="5">
        <v>1805229000</v>
      </c>
    </row>
    <row r="74" spans="3:13" ht="15.5" x14ac:dyDescent="0.35">
      <c r="C74" t="s">
        <v>88</v>
      </c>
      <c r="D74" s="5">
        <v>190308000</v>
      </c>
      <c r="E74" s="5">
        <v>230127000</v>
      </c>
      <c r="F74" s="5">
        <v>901883000</v>
      </c>
      <c r="G74" s="5">
        <v>306440000</v>
      </c>
      <c r="I74" s="5">
        <v>730372000</v>
      </c>
      <c r="J74" s="5">
        <v>1233458000</v>
      </c>
      <c r="K74" s="5">
        <v>1088392000</v>
      </c>
      <c r="L74" s="5">
        <v>752212000</v>
      </c>
      <c r="M74" s="5">
        <v>1805229000</v>
      </c>
    </row>
    <row r="75" spans="3:13" ht="15.5" x14ac:dyDescent="0.35">
      <c r="C75" t="s">
        <v>89</v>
      </c>
      <c r="D75" s="5">
        <v>1997887000</v>
      </c>
      <c r="E75" s="5">
        <v>8125103000</v>
      </c>
      <c r="F75" s="5">
        <v>-3687358000</v>
      </c>
      <c r="G75" s="5">
        <v>8124830000</v>
      </c>
      <c r="I75" s="5">
        <v>14618737000</v>
      </c>
      <c r="J75" s="5">
        <v>20279614000</v>
      </c>
      <c r="K75" s="5">
        <v>-22969356000</v>
      </c>
      <c r="L75" s="5">
        <v>-36915349000</v>
      </c>
      <c r="M75" s="5">
        <v>-36681851000</v>
      </c>
    </row>
    <row r="76" spans="3:13" ht="15.5" x14ac:dyDescent="0.35">
      <c r="C76" t="s">
        <v>90</v>
      </c>
      <c r="D76" s="5">
        <v>1807579000</v>
      </c>
      <c r="E76" s="5">
        <v>7894976000</v>
      </c>
      <c r="F76" s="5">
        <v>-4589241000</v>
      </c>
      <c r="G76" s="5">
        <v>7818390000</v>
      </c>
      <c r="I76" s="5">
        <v>13888365000</v>
      </c>
      <c r="J76" s="5">
        <v>19046156000</v>
      </c>
      <c r="K76" s="5">
        <v>-24057748000</v>
      </c>
      <c r="L76" s="5">
        <v>-37667561000</v>
      </c>
      <c r="M76" s="5">
        <v>-38487080000</v>
      </c>
    </row>
    <row r="77" spans="3:13" ht="15.5" x14ac:dyDescent="0.35">
      <c r="C77" t="s">
        <v>8</v>
      </c>
      <c r="D77" s="5">
        <v>1997887000</v>
      </c>
      <c r="E77" s="5">
        <v>8125103000</v>
      </c>
      <c r="F77" s="5">
        <v>-3687358000</v>
      </c>
      <c r="G77" s="5">
        <v>8124830000</v>
      </c>
      <c r="I77" s="5">
        <v>14618737000</v>
      </c>
      <c r="J77" s="5">
        <v>20279614000</v>
      </c>
      <c r="K77" s="5">
        <v>-22969356000</v>
      </c>
      <c r="L77" s="5">
        <v>-36915349000</v>
      </c>
      <c r="M77" s="5">
        <v>-36681851000</v>
      </c>
    </row>
    <row r="78" spans="3:13" ht="15.5" x14ac:dyDescent="0.35">
      <c r="C78" t="s">
        <v>203</v>
      </c>
    </row>
    <row r="79" spans="3:13" ht="15.5" x14ac:dyDescent="0.35">
      <c r="C79" t="s">
        <v>91</v>
      </c>
      <c r="D79" s="5">
        <v>1807579000</v>
      </c>
      <c r="E79" s="5">
        <v>7894976000</v>
      </c>
      <c r="F79" s="5">
        <v>-4589241000</v>
      </c>
      <c r="G79" s="5">
        <v>7818390000</v>
      </c>
      <c r="I79" s="5">
        <v>13888365000</v>
      </c>
      <c r="J79" s="5">
        <v>19046156000</v>
      </c>
      <c r="K79" s="5">
        <v>-24057748000</v>
      </c>
      <c r="L79" s="5">
        <v>-37667561000</v>
      </c>
      <c r="M79" s="5">
        <v>-38487080000</v>
      </c>
    </row>
    <row r="80" spans="3:13" ht="15.5" x14ac:dyDescent="0.35">
      <c r="C80" t="s">
        <v>92</v>
      </c>
      <c r="D80" s="5">
        <v>1997887000</v>
      </c>
      <c r="E80" s="5">
        <v>8125103000</v>
      </c>
      <c r="F80" s="5">
        <v>-3687358000</v>
      </c>
      <c r="G80" s="5">
        <v>8124830000</v>
      </c>
      <c r="I80" s="5">
        <v>14618737000</v>
      </c>
      <c r="J80" s="5">
        <v>20279614000</v>
      </c>
      <c r="K80" s="5">
        <v>-22969356000</v>
      </c>
      <c r="L80" s="5">
        <v>-36915349000</v>
      </c>
      <c r="M80" s="5">
        <v>-36681851000</v>
      </c>
    </row>
    <row r="81" spans="2:13" ht="15.5" x14ac:dyDescent="0.35">
      <c r="C81" t="s">
        <v>93</v>
      </c>
      <c r="D81" s="5">
        <v>1997887000</v>
      </c>
      <c r="E81" s="5">
        <v>8125103000</v>
      </c>
      <c r="F81" s="5">
        <v>-3687358000</v>
      </c>
      <c r="G81" s="5">
        <v>8124830000</v>
      </c>
      <c r="I81" s="5">
        <v>14618737000</v>
      </c>
      <c r="J81" s="5">
        <v>20279614000</v>
      </c>
      <c r="K81" s="5">
        <v>-22969356000</v>
      </c>
      <c r="L81" s="5">
        <v>-36915349000</v>
      </c>
      <c r="M81" s="5">
        <v>-36681851000</v>
      </c>
    </row>
    <row r="83" spans="2:13" ht="15.5" x14ac:dyDescent="0.35">
      <c r="B83" t="s">
        <v>94</v>
      </c>
      <c r="C83" t="s">
        <v>95</v>
      </c>
    </row>
    <row r="84" spans="2:13" ht="15.5" x14ac:dyDescent="0.35">
      <c r="C84" t="s">
        <v>20</v>
      </c>
    </row>
    <row r="85" spans="2:13" ht="15.5" x14ac:dyDescent="0.35">
      <c r="C85" t="s">
        <v>98</v>
      </c>
      <c r="K85" s="5">
        <v>22893185000</v>
      </c>
      <c r="L85" s="5">
        <v>27896229000</v>
      </c>
      <c r="M85" s="5">
        <v>21491042000</v>
      </c>
    </row>
    <row r="86" spans="2:13" ht="15.5" x14ac:dyDescent="0.35">
      <c r="C86" t="s">
        <v>99</v>
      </c>
    </row>
    <row r="87" spans="2:13" ht="15.5" x14ac:dyDescent="0.35">
      <c r="C87" t="s">
        <v>620</v>
      </c>
      <c r="D87" s="5">
        <v>27079120000</v>
      </c>
      <c r="E87" s="5">
        <v>45429125000</v>
      </c>
      <c r="F87" s="5">
        <v>47187031000</v>
      </c>
      <c r="G87" s="5">
        <v>30660113000</v>
      </c>
      <c r="I87" s="5">
        <v>47187031000</v>
      </c>
      <c r="J87" s="5">
        <v>19076379000</v>
      </c>
      <c r="K87" s="5">
        <v>17635043000</v>
      </c>
      <c r="L87" s="5">
        <v>32102152000</v>
      </c>
      <c r="M87" s="5">
        <v>4342737000</v>
      </c>
    </row>
    <row r="88" spans="2:13" ht="15.5" x14ac:dyDescent="0.35">
      <c r="C88" t="s">
        <v>621</v>
      </c>
    </row>
    <row r="89" spans="2:13" ht="15.5" x14ac:dyDescent="0.35">
      <c r="C89" t="s">
        <v>79</v>
      </c>
      <c r="D89" s="5">
        <v>27584556000</v>
      </c>
      <c r="E89" s="5">
        <v>27394248000</v>
      </c>
      <c r="F89" s="5">
        <v>27164121000</v>
      </c>
      <c r="G89" s="5">
        <v>34862509000</v>
      </c>
      <c r="I89" s="5">
        <v>27164121000</v>
      </c>
      <c r="J89" s="5">
        <v>34696607000</v>
      </c>
      <c r="K89" s="5">
        <v>33769500000</v>
      </c>
      <c r="L89" s="5">
        <v>32284380000</v>
      </c>
      <c r="M89" s="5">
        <v>31516413000</v>
      </c>
    </row>
    <row r="90" spans="2:13" ht="15.5" x14ac:dyDescent="0.35">
      <c r="C90" t="s">
        <v>622</v>
      </c>
      <c r="G90" s="5">
        <v>53522184000</v>
      </c>
      <c r="J90" s="5">
        <v>15438275000</v>
      </c>
      <c r="K90" s="5">
        <v>13875615000</v>
      </c>
      <c r="L90" s="5">
        <v>1184061000</v>
      </c>
      <c r="M90" s="5">
        <v>4515143000</v>
      </c>
    </row>
    <row r="91" spans="2:13" ht="15.5" x14ac:dyDescent="0.35">
      <c r="C91" t="s">
        <v>623</v>
      </c>
    </row>
    <row r="92" spans="2:13" ht="15.5" x14ac:dyDescent="0.35">
      <c r="C92" t="s">
        <v>624</v>
      </c>
      <c r="G92" s="5">
        <v>6147905000</v>
      </c>
      <c r="J92" s="5">
        <v>12550611000</v>
      </c>
      <c r="K92" s="5">
        <v>11469252000</v>
      </c>
      <c r="L92" s="5">
        <v>6503446000</v>
      </c>
      <c r="M92" s="5">
        <v>1956985000</v>
      </c>
    </row>
    <row r="93" spans="2:13" ht="15.5" x14ac:dyDescent="0.35">
      <c r="C93" t="s">
        <v>101</v>
      </c>
      <c r="D93" s="5">
        <v>45851982000</v>
      </c>
      <c r="E93" s="5">
        <v>24521865000</v>
      </c>
      <c r="F93" s="5">
        <v>70294094000</v>
      </c>
      <c r="G93" s="5">
        <v>712999000</v>
      </c>
      <c r="I93" s="5">
        <v>70294094000</v>
      </c>
      <c r="J93" s="5">
        <v>472329000</v>
      </c>
      <c r="K93" s="5">
        <v>438383000</v>
      </c>
      <c r="L93" s="5">
        <v>433945000</v>
      </c>
      <c r="M93" s="5">
        <v>9340928000</v>
      </c>
    </row>
    <row r="94" spans="2:13" ht="15.5" x14ac:dyDescent="0.35">
      <c r="C94" t="s">
        <v>625</v>
      </c>
      <c r="D94" s="5">
        <v>1736012000</v>
      </c>
      <c r="E94" s="5">
        <v>1736163000</v>
      </c>
      <c r="F94" s="5">
        <v>2025204000</v>
      </c>
      <c r="I94" s="5">
        <v>2025204000</v>
      </c>
      <c r="K94" s="5">
        <v>17501959000</v>
      </c>
      <c r="L94" s="5">
        <v>29217015000</v>
      </c>
      <c r="M94" s="5">
        <v>48279772000</v>
      </c>
    </row>
    <row r="95" spans="2:13" ht="15.5" x14ac:dyDescent="0.35">
      <c r="C95" t="s">
        <v>626</v>
      </c>
      <c r="D95" s="5">
        <v>107000000000</v>
      </c>
      <c r="E95" s="5">
        <v>122000000000</v>
      </c>
      <c r="F95" s="5">
        <v>112000000000</v>
      </c>
      <c r="G95" s="5">
        <v>112000000000</v>
      </c>
      <c r="I95" s="5">
        <v>112000000000</v>
      </c>
      <c r="J95" s="5">
        <v>80000000000</v>
      </c>
      <c r="K95" s="5">
        <v>73250000000</v>
      </c>
      <c r="L95" s="5">
        <v>15750000000</v>
      </c>
      <c r="M95" s="5">
        <v>12900000000</v>
      </c>
    </row>
    <row r="96" spans="2:13" ht="15.5" x14ac:dyDescent="0.35">
      <c r="C96" t="s">
        <v>106</v>
      </c>
      <c r="D96" s="5">
        <v>32289541000</v>
      </c>
      <c r="E96" s="5">
        <v>32294552000</v>
      </c>
      <c r="F96" s="5">
        <v>32448417000</v>
      </c>
      <c r="G96" s="5">
        <v>31255602000</v>
      </c>
      <c r="I96" s="5">
        <v>32448417000</v>
      </c>
      <c r="J96" s="5">
        <v>31951283000</v>
      </c>
      <c r="K96" s="5">
        <v>32410735000</v>
      </c>
      <c r="L96" s="5">
        <v>30505114000</v>
      </c>
      <c r="M96" s="5">
        <v>31447975000</v>
      </c>
    </row>
    <row r="97" spans="3:13" ht="15.5" x14ac:dyDescent="0.35">
      <c r="C97" t="s">
        <v>627</v>
      </c>
      <c r="D97" s="5">
        <v>32289541000</v>
      </c>
      <c r="E97" s="5">
        <v>32294552000</v>
      </c>
      <c r="F97" s="5">
        <v>32448417000</v>
      </c>
      <c r="G97" s="5">
        <v>31255602000</v>
      </c>
      <c r="I97" s="5">
        <v>32448417000</v>
      </c>
      <c r="J97" s="5">
        <v>31951283000</v>
      </c>
      <c r="K97" s="5">
        <v>32410735000</v>
      </c>
      <c r="L97" s="5">
        <v>30505114000</v>
      </c>
      <c r="M97" s="5">
        <v>31447975000</v>
      </c>
    </row>
    <row r="98" spans="3:13" ht="15.5" x14ac:dyDescent="0.35">
      <c r="C98" t="s">
        <v>107</v>
      </c>
      <c r="D98" s="5">
        <v>43621000000</v>
      </c>
      <c r="E98" s="5">
        <v>45868571000</v>
      </c>
      <c r="F98" s="5">
        <v>46802956000</v>
      </c>
      <c r="G98" s="5">
        <v>53169411000</v>
      </c>
      <c r="I98" s="5">
        <v>46802956000</v>
      </c>
      <c r="J98" s="5">
        <v>53169411000</v>
      </c>
      <c r="K98" s="5">
        <v>51236633000</v>
      </c>
      <c r="L98" s="5">
        <v>36739165000</v>
      </c>
      <c r="M98" s="5">
        <v>31969281000</v>
      </c>
    </row>
    <row r="99" spans="3:13" ht="15.5" x14ac:dyDescent="0.35">
      <c r="C99" t="s">
        <v>109</v>
      </c>
      <c r="D99" s="5">
        <v>316425993000</v>
      </c>
      <c r="E99" s="5">
        <v>313627601000</v>
      </c>
      <c r="F99" s="5">
        <v>347248096000</v>
      </c>
      <c r="G99" s="5">
        <v>327356531000</v>
      </c>
      <c r="I99" s="5">
        <v>347248096000</v>
      </c>
      <c r="J99" s="5">
        <v>254544160000</v>
      </c>
      <c r="K99" s="5">
        <v>252198366000</v>
      </c>
      <c r="L99" s="5">
        <v>218360484000</v>
      </c>
      <c r="M99" s="5">
        <v>223254361000</v>
      </c>
    </row>
    <row r="100" spans="3:13" ht="15.5" x14ac:dyDescent="0.35">
      <c r="C100" t="s">
        <v>110</v>
      </c>
    </row>
    <row r="101" spans="3:13" ht="15.5" x14ac:dyDescent="0.35">
      <c r="C101" t="s">
        <v>111</v>
      </c>
    </row>
    <row r="102" spans="3:13" ht="15.5" x14ac:dyDescent="0.35">
      <c r="C102" t="s">
        <v>628</v>
      </c>
      <c r="K102" s="5">
        <v>22893185000</v>
      </c>
      <c r="L102" s="5">
        <v>27896229000</v>
      </c>
      <c r="M102" s="5">
        <v>21491042000</v>
      </c>
    </row>
    <row r="103" spans="3:13" ht="15.5" x14ac:dyDescent="0.35">
      <c r="C103" t="s">
        <v>629</v>
      </c>
      <c r="K103" s="5">
        <v>22893185000</v>
      </c>
      <c r="L103" s="5">
        <v>27896229000</v>
      </c>
      <c r="M103" s="5">
        <v>21491042000</v>
      </c>
    </row>
    <row r="104" spans="3:13" ht="15.5" x14ac:dyDescent="0.35">
      <c r="C104" t="s">
        <v>630</v>
      </c>
      <c r="G104" s="5">
        <v>39691000</v>
      </c>
      <c r="J104" s="5">
        <v>1590175000</v>
      </c>
      <c r="K104" s="5">
        <v>14708432000</v>
      </c>
      <c r="L104" s="5">
        <v>3153132000</v>
      </c>
      <c r="M104" s="5">
        <v>3750815000</v>
      </c>
    </row>
    <row r="105" spans="3:13" ht="15.5" x14ac:dyDescent="0.35">
      <c r="C105" t="s">
        <v>631</v>
      </c>
    </row>
    <row r="106" spans="3:13" ht="15.5" x14ac:dyDescent="0.35">
      <c r="C106" t="s">
        <v>117</v>
      </c>
      <c r="D106" s="5">
        <v>622846000</v>
      </c>
      <c r="E106" s="5">
        <v>2840773000</v>
      </c>
      <c r="F106" s="5">
        <v>1975853000</v>
      </c>
      <c r="G106" s="5">
        <v>464102000</v>
      </c>
      <c r="I106" s="5">
        <v>1975853000</v>
      </c>
      <c r="J106" s="5">
        <v>577865000</v>
      </c>
      <c r="K106" s="5">
        <v>216709000</v>
      </c>
      <c r="L106" s="5">
        <v>155244000</v>
      </c>
      <c r="M106" s="5">
        <v>288205000</v>
      </c>
    </row>
    <row r="107" spans="3:13" ht="15.5" x14ac:dyDescent="0.35">
      <c r="C107" t="s">
        <v>632</v>
      </c>
    </row>
    <row r="108" spans="3:13" ht="15.5" x14ac:dyDescent="0.35">
      <c r="C108" t="s">
        <v>633</v>
      </c>
    </row>
    <row r="109" spans="3:13" ht="15.5" x14ac:dyDescent="0.35">
      <c r="C109" t="s">
        <v>206</v>
      </c>
      <c r="D109" s="5">
        <v>40417974000</v>
      </c>
      <c r="E109" s="5">
        <v>36096303000</v>
      </c>
      <c r="F109" s="5">
        <v>69300253000</v>
      </c>
      <c r="G109" s="5">
        <v>55805245000</v>
      </c>
      <c r="I109" s="5">
        <v>69300253000</v>
      </c>
      <c r="J109" s="5">
        <v>27568753000</v>
      </c>
      <c r="K109" s="5">
        <v>2614273000</v>
      </c>
      <c r="L109" s="5">
        <v>1365491000</v>
      </c>
      <c r="M109" s="5">
        <v>4147487000</v>
      </c>
    </row>
    <row r="110" spans="3:13" ht="15.5" x14ac:dyDescent="0.35">
      <c r="C110" t="s">
        <v>127</v>
      </c>
      <c r="D110" s="5">
        <v>95277154000</v>
      </c>
      <c r="E110" s="5">
        <v>94476649000</v>
      </c>
      <c r="F110" s="5">
        <v>136222247000</v>
      </c>
      <c r="G110" s="5">
        <v>122125192000</v>
      </c>
      <c r="I110" s="5">
        <v>136222247000</v>
      </c>
      <c r="J110" s="5">
        <v>103572767000</v>
      </c>
      <c r="K110" s="5">
        <v>147056581000</v>
      </c>
      <c r="L110" s="5">
        <v>115249343000</v>
      </c>
      <c r="M110" s="5">
        <v>153227871000</v>
      </c>
    </row>
    <row r="111" spans="3:13" ht="15.5" x14ac:dyDescent="0.35">
      <c r="C111" t="s">
        <v>128</v>
      </c>
    </row>
    <row r="112" spans="3:13" ht="15.5" x14ac:dyDescent="0.35">
      <c r="C112" t="s">
        <v>129</v>
      </c>
      <c r="D112" s="5">
        <v>342468750000</v>
      </c>
      <c r="E112" s="5">
        <v>342468750000</v>
      </c>
      <c r="F112" s="5">
        <v>342468750000</v>
      </c>
      <c r="G112" s="5">
        <v>342468750000</v>
      </c>
      <c r="I112" s="5">
        <v>342468750000</v>
      </c>
      <c r="J112" s="5">
        <v>301260000000</v>
      </c>
      <c r="K112" s="5">
        <v>256260000000</v>
      </c>
      <c r="L112" s="5">
        <v>231260000000</v>
      </c>
      <c r="M112" s="5">
        <v>161260000000</v>
      </c>
    </row>
    <row r="113" spans="2:13" ht="15.5" x14ac:dyDescent="0.35">
      <c r="C113" t="s">
        <v>130</v>
      </c>
    </row>
    <row r="114" spans="2:13" ht="15.5" x14ac:dyDescent="0.35">
      <c r="C114" t="s">
        <v>131</v>
      </c>
      <c r="D114" s="5">
        <v>-148904467000</v>
      </c>
      <c r="E114" s="5">
        <v>-150712046000</v>
      </c>
      <c r="F114" s="5">
        <v>-158607022000</v>
      </c>
      <c r="G114" s="5">
        <v>-172099920000</v>
      </c>
      <c r="I114" s="5">
        <v>-158607022000</v>
      </c>
      <c r="J114" s="5">
        <v>-184985213000</v>
      </c>
      <c r="K114" s="5">
        <v>-184887715000</v>
      </c>
      <c r="L114" s="5">
        <v>-160433239000</v>
      </c>
      <c r="M114" s="5">
        <v>-122749923000</v>
      </c>
    </row>
    <row r="115" spans="2:13" ht="15.5" x14ac:dyDescent="0.35">
      <c r="C115" t="s">
        <v>132</v>
      </c>
      <c r="D115" s="5">
        <v>9490045000</v>
      </c>
      <c r="E115" s="5">
        <v>9490045000</v>
      </c>
      <c r="F115" s="5">
        <v>9490045000</v>
      </c>
      <c r="G115" s="5">
        <v>9490045000</v>
      </c>
      <c r="I115" s="5">
        <v>9490045000</v>
      </c>
      <c r="J115" s="5">
        <v>9490045000</v>
      </c>
      <c r="K115" s="5">
        <v>9490045000</v>
      </c>
      <c r="L115" s="5">
        <v>9490045000</v>
      </c>
      <c r="M115" s="5">
        <v>9490045000</v>
      </c>
    </row>
    <row r="116" spans="2:13" ht="15.5" x14ac:dyDescent="0.35">
      <c r="C116" t="s">
        <v>133</v>
      </c>
      <c r="D116" s="5">
        <v>-158394512000</v>
      </c>
      <c r="E116" s="5">
        <v>-160202091000</v>
      </c>
      <c r="F116" s="5">
        <v>-168097067000</v>
      </c>
      <c r="G116" s="5">
        <v>-181589965000</v>
      </c>
      <c r="I116" s="5">
        <v>-168097067000</v>
      </c>
      <c r="J116" s="5">
        <v>-194475258000</v>
      </c>
      <c r="K116" s="5">
        <v>-194377760000</v>
      </c>
      <c r="L116" s="5">
        <v>-169923284000</v>
      </c>
      <c r="M116" s="5">
        <v>-132239968000</v>
      </c>
    </row>
    <row r="117" spans="2:13" ht="15.5" x14ac:dyDescent="0.35">
      <c r="C117" t="s">
        <v>134</v>
      </c>
      <c r="D117" s="5">
        <v>-148904467000</v>
      </c>
      <c r="E117" s="5">
        <v>-150712046000</v>
      </c>
      <c r="F117" s="5">
        <v>-158607022000</v>
      </c>
      <c r="G117" s="5">
        <v>-172099920000</v>
      </c>
      <c r="I117" s="5">
        <v>-158607022000</v>
      </c>
      <c r="J117" s="5">
        <v>-184985213000</v>
      </c>
      <c r="K117" s="5">
        <v>-184887715000</v>
      </c>
      <c r="L117" s="5">
        <v>-160433239000</v>
      </c>
      <c r="M117" s="5">
        <v>-122749923000</v>
      </c>
    </row>
    <row r="118" spans="2:13" ht="15.5" x14ac:dyDescent="0.35">
      <c r="C118" t="s">
        <v>10</v>
      </c>
      <c r="D118" s="5">
        <v>221148839000</v>
      </c>
      <c r="E118" s="5">
        <v>219150952000</v>
      </c>
      <c r="F118" s="5">
        <v>211025849000</v>
      </c>
      <c r="G118" s="5">
        <v>205231339000</v>
      </c>
      <c r="I118" s="5">
        <v>211025849000</v>
      </c>
      <c r="J118" s="5">
        <v>150971394000</v>
      </c>
      <c r="K118" s="5">
        <v>105141785000</v>
      </c>
      <c r="L118" s="5">
        <v>103111141000</v>
      </c>
      <c r="M118" s="5">
        <v>70026490000</v>
      </c>
    </row>
    <row r="119" spans="2:13" ht="15.5" x14ac:dyDescent="0.35">
      <c r="C119" t="s">
        <v>135</v>
      </c>
      <c r="D119" s="5">
        <v>316425993000</v>
      </c>
      <c r="E119" s="5">
        <v>313627601000</v>
      </c>
      <c r="F119" s="5">
        <v>347248096000</v>
      </c>
      <c r="G119" s="5">
        <v>327356531000</v>
      </c>
      <c r="I119" s="5">
        <v>347248096000</v>
      </c>
      <c r="J119" s="5">
        <v>254544161000</v>
      </c>
      <c r="K119" s="5">
        <v>252198366000</v>
      </c>
      <c r="L119" s="5">
        <v>218360484000</v>
      </c>
      <c r="M119" s="5">
        <v>223254361000</v>
      </c>
    </row>
    <row r="120" spans="2:13" ht="15.5" x14ac:dyDescent="0.35">
      <c r="C120" t="s">
        <v>136</v>
      </c>
      <c r="D120" s="5">
        <v>3424687500</v>
      </c>
      <c r="E120" s="5">
        <v>3424687500</v>
      </c>
      <c r="F120" s="5">
        <v>3424687500</v>
      </c>
      <c r="G120" s="5">
        <v>3424687500</v>
      </c>
      <c r="I120" s="5">
        <v>3424687500</v>
      </c>
      <c r="J120" s="5">
        <v>3012600000</v>
      </c>
      <c r="K120" s="5">
        <v>2562600000</v>
      </c>
      <c r="L120" s="5">
        <v>231260</v>
      </c>
      <c r="M120" s="5">
        <v>161260</v>
      </c>
    </row>
    <row r="122" spans="2:13" ht="15.5" x14ac:dyDescent="0.35">
      <c r="B122" t="s">
        <v>137</v>
      </c>
      <c r="C122" t="s">
        <v>138</v>
      </c>
      <c r="D122" s="5">
        <v>-17045563000</v>
      </c>
      <c r="E122" s="5">
        <v>10696645000</v>
      </c>
      <c r="F122" s="5">
        <v>14784914000</v>
      </c>
      <c r="G122" s="5">
        <v>1839461000</v>
      </c>
      <c r="I122" s="5">
        <v>24253803000</v>
      </c>
      <c r="J122" s="5">
        <v>5002591000</v>
      </c>
      <c r="K122" s="5">
        <v>-29666132000</v>
      </c>
      <c r="L122" s="5">
        <v>-41013113000</v>
      </c>
      <c r="M122" s="5">
        <v>-13020169000</v>
      </c>
    </row>
    <row r="123" spans="2:13" ht="15.5" x14ac:dyDescent="0.35">
      <c r="C123" t="s">
        <v>634</v>
      </c>
      <c r="F123" s="5">
        <v>-18477606000</v>
      </c>
      <c r="G123" s="5">
        <v>18477606000</v>
      </c>
    </row>
    <row r="124" spans="2:13" ht="15.5" x14ac:dyDescent="0.35">
      <c r="C124" t="s">
        <v>635</v>
      </c>
      <c r="F124" s="5">
        <v>-5188399000</v>
      </c>
      <c r="G124" s="5">
        <v>5188399000</v>
      </c>
    </row>
    <row r="125" spans="2:13" ht="15.5" x14ac:dyDescent="0.35">
      <c r="C125" t="s">
        <v>636</v>
      </c>
      <c r="F125" s="5">
        <v>1825261000</v>
      </c>
      <c r="G125" s="5">
        <v>-1825261000</v>
      </c>
    </row>
    <row r="126" spans="2:13" ht="15.5" x14ac:dyDescent="0.35">
      <c r="C126" t="s">
        <v>637</v>
      </c>
      <c r="F126" s="5">
        <v>-5578101000</v>
      </c>
      <c r="G126" s="5">
        <v>5578101000</v>
      </c>
    </row>
    <row r="127" spans="2:13" ht="15.5" x14ac:dyDescent="0.35">
      <c r="C127" t="s">
        <v>638</v>
      </c>
      <c r="F127" s="5">
        <v>-27749732000</v>
      </c>
      <c r="G127" s="5">
        <v>27749732000</v>
      </c>
    </row>
    <row r="128" spans="2:13" ht="15.5" x14ac:dyDescent="0.35">
      <c r="C128" t="s">
        <v>639</v>
      </c>
    </row>
    <row r="129" spans="3:13" ht="15.5" x14ac:dyDescent="0.35">
      <c r="C129" t="s">
        <v>640</v>
      </c>
      <c r="F129" s="5">
        <v>3930000</v>
      </c>
      <c r="G129" s="5">
        <v>-3930000</v>
      </c>
    </row>
    <row r="130" spans="3:13" ht="15.5" x14ac:dyDescent="0.35">
      <c r="C130" t="s">
        <v>641</v>
      </c>
      <c r="D130" s="5">
        <v>123901958000</v>
      </c>
      <c r="E130" s="5">
        <v>136956027000</v>
      </c>
      <c r="F130" s="5">
        <v>657626000000</v>
      </c>
      <c r="G130" s="5">
        <v>-303323139000</v>
      </c>
      <c r="I130" s="5">
        <v>657626000000</v>
      </c>
      <c r="J130" s="5">
        <v>319830284000</v>
      </c>
      <c r="K130" s="5">
        <v>92469202000</v>
      </c>
      <c r="L130" s="5">
        <v>8287178000</v>
      </c>
      <c r="M130" s="5">
        <v>74386050000</v>
      </c>
    </row>
    <row r="131" spans="3:13" ht="15.5" x14ac:dyDescent="0.35">
      <c r="C131" t="s">
        <v>642</v>
      </c>
      <c r="E131" s="5">
        <v>288079000</v>
      </c>
      <c r="F131" s="5">
        <v>6091180000</v>
      </c>
      <c r="G131" s="5">
        <v>-1215467000</v>
      </c>
      <c r="I131" s="5">
        <v>6091180000</v>
      </c>
      <c r="J131" s="5">
        <v>7794488000</v>
      </c>
      <c r="K131" s="5">
        <v>2478103000</v>
      </c>
      <c r="L131" s="5">
        <v>5027495000</v>
      </c>
      <c r="M131" s="5">
        <v>48776012000</v>
      </c>
    </row>
    <row r="132" spans="3:13" ht="15.5" x14ac:dyDescent="0.35">
      <c r="C132" t="s">
        <v>643</v>
      </c>
      <c r="D132" s="5">
        <v>-566995000</v>
      </c>
      <c r="E132" s="5">
        <v>-567518000</v>
      </c>
      <c r="F132" s="5">
        <v>-4187531000</v>
      </c>
      <c r="G132" s="5">
        <v>1484291000</v>
      </c>
      <c r="I132" s="5">
        <v>-4187531000</v>
      </c>
      <c r="J132" s="5">
        <v>-2233414000</v>
      </c>
      <c r="K132" s="5">
        <v>-1859964000</v>
      </c>
      <c r="L132" s="5">
        <v>-1839566000</v>
      </c>
      <c r="M132" s="5">
        <v>-10363673000</v>
      </c>
    </row>
    <row r="133" spans="3:13" ht="15.5" x14ac:dyDescent="0.35">
      <c r="C133" t="s">
        <v>434</v>
      </c>
      <c r="D133" s="5">
        <v>-6597000</v>
      </c>
      <c r="E133" s="5">
        <v>66865159000</v>
      </c>
      <c r="F133" s="5">
        <v>3168579000</v>
      </c>
      <c r="G133" s="5">
        <v>-17645105000</v>
      </c>
      <c r="I133" s="5">
        <v>3168579000</v>
      </c>
      <c r="J133" s="5">
        <v>915078000</v>
      </c>
      <c r="K133" s="5">
        <v>563220000</v>
      </c>
      <c r="L133" s="5">
        <v>214034000</v>
      </c>
      <c r="M133" s="5">
        <v>1538637000</v>
      </c>
    </row>
    <row r="134" spans="3:13" ht="15.5" x14ac:dyDescent="0.35">
      <c r="C134" t="s">
        <v>644</v>
      </c>
      <c r="D134" s="5">
        <v>-35146092000</v>
      </c>
      <c r="E134" s="5">
        <v>-19885156000</v>
      </c>
      <c r="F134" s="5">
        <v>-84470298000</v>
      </c>
      <c r="G134" s="5">
        <v>45902482000</v>
      </c>
      <c r="I134" s="5">
        <v>-84470298000</v>
      </c>
      <c r="J134" s="5">
        <v>-132067385000</v>
      </c>
      <c r="K134" s="5">
        <v>-46514866000</v>
      </c>
      <c r="L134" s="5">
        <v>-29338955000</v>
      </c>
      <c r="M134" s="5">
        <v>-90271694000</v>
      </c>
    </row>
    <row r="135" spans="3:13" ht="15.5" x14ac:dyDescent="0.35">
      <c r="C135" t="s">
        <v>592</v>
      </c>
      <c r="D135" s="5">
        <v>-59781476000</v>
      </c>
      <c r="E135" s="5">
        <v>-118839131000</v>
      </c>
      <c r="F135" s="5">
        <v>-375538256000</v>
      </c>
      <c r="G135" s="5">
        <v>190577969000</v>
      </c>
      <c r="I135" s="5">
        <v>-375538256000</v>
      </c>
      <c r="J135" s="5">
        <v>-98826518000</v>
      </c>
      <c r="K135" s="5">
        <v>-47408610000</v>
      </c>
      <c r="L135" s="5">
        <v>-22779296000</v>
      </c>
      <c r="M135" s="5">
        <v>-33062551000</v>
      </c>
    </row>
    <row r="136" spans="3:13" ht="15.5" x14ac:dyDescent="0.35">
      <c r="C136" t="s">
        <v>645</v>
      </c>
      <c r="D136" s="5">
        <v>-42448764000</v>
      </c>
      <c r="E136" s="5">
        <v>-49903664000</v>
      </c>
      <c r="F136" s="5">
        <v>-176709004000</v>
      </c>
      <c r="G136" s="5">
        <v>81803892000</v>
      </c>
      <c r="I136" s="5">
        <v>-176709004000</v>
      </c>
      <c r="J136" s="5">
        <v>-90409942000</v>
      </c>
      <c r="K136" s="5">
        <v>-29393217000</v>
      </c>
      <c r="L136" s="5">
        <v>-584003000</v>
      </c>
      <c r="M136" s="5">
        <v>-4022950000</v>
      </c>
    </row>
    <row r="137" spans="3:13" ht="15.5" x14ac:dyDescent="0.35">
      <c r="C137" t="s">
        <v>646</v>
      </c>
    </row>
    <row r="138" spans="3:13" ht="15.5" x14ac:dyDescent="0.35">
      <c r="C138" t="s">
        <v>213</v>
      </c>
    </row>
    <row r="139" spans="3:13" ht="15.5" x14ac:dyDescent="0.35">
      <c r="C139" t="s">
        <v>647</v>
      </c>
      <c r="D139" s="5">
        <v>-2997597000</v>
      </c>
      <c r="E139" s="5">
        <v>-4217151000</v>
      </c>
      <c r="F139" s="5">
        <v>-1726867000</v>
      </c>
      <c r="G139" s="5">
        <v>-5214351000</v>
      </c>
      <c r="I139" s="5">
        <v>-1726867000</v>
      </c>
    </row>
    <row r="140" spans="3:13" ht="15.5" x14ac:dyDescent="0.35">
      <c r="C140" t="s">
        <v>145</v>
      </c>
      <c r="I140" s="5">
        <v>35506633000</v>
      </c>
      <c r="K140" s="5">
        <v>70000000000</v>
      </c>
      <c r="L140" s="5">
        <v>70000000000</v>
      </c>
    </row>
    <row r="141" spans="3:13" ht="15.5" x14ac:dyDescent="0.35">
      <c r="C141" t="s">
        <v>146</v>
      </c>
      <c r="D141" s="5">
        <v>-1304441000</v>
      </c>
      <c r="E141" s="5">
        <v>-12454552000</v>
      </c>
      <c r="F141" s="5">
        <v>1742003000</v>
      </c>
      <c r="G141" s="5">
        <v>-1421282000</v>
      </c>
      <c r="I141" s="5">
        <v>-31649784000</v>
      </c>
      <c r="J141" s="5">
        <v>-3561255000</v>
      </c>
      <c r="K141" s="5">
        <v>-54800976000</v>
      </c>
      <c r="L141" s="5">
        <v>-1227472000</v>
      </c>
      <c r="M141" s="5">
        <v>8302563000</v>
      </c>
    </row>
    <row r="142" spans="3:13" ht="15.5" x14ac:dyDescent="0.35">
      <c r="C142" t="s">
        <v>648</v>
      </c>
      <c r="D142" s="5">
        <v>15000000000</v>
      </c>
      <c r="F142" s="5">
        <v>13750000000</v>
      </c>
      <c r="G142" s="5">
        <v>-6750000000</v>
      </c>
      <c r="I142" s="5">
        <v>13750000000</v>
      </c>
      <c r="J142" s="5">
        <v>24500000000</v>
      </c>
      <c r="K142" s="5">
        <v>15750000000</v>
      </c>
      <c r="L142" s="5">
        <v>12900000000</v>
      </c>
      <c r="M142" s="5">
        <v>11200000000</v>
      </c>
    </row>
    <row r="143" spans="3:13" ht="15.5" x14ac:dyDescent="0.35">
      <c r="C143" t="s">
        <v>649</v>
      </c>
      <c r="E143" s="5">
        <v>4200000000</v>
      </c>
      <c r="J143" s="5">
        <v>1003379000</v>
      </c>
      <c r="K143" s="5">
        <v>3250000000</v>
      </c>
    </row>
    <row r="144" spans="3:13" ht="15.5" x14ac:dyDescent="0.35">
      <c r="C144" t="s">
        <v>650</v>
      </c>
    </row>
    <row r="145" spans="3:13" ht="15.5" x14ac:dyDescent="0.35">
      <c r="C145" t="s">
        <v>651</v>
      </c>
      <c r="D145" s="5">
        <v>1809113000</v>
      </c>
      <c r="E145" s="5">
        <v>2012961000</v>
      </c>
      <c r="F145" s="5">
        <v>7548197000</v>
      </c>
      <c r="G145" s="5">
        <v>-3596340000</v>
      </c>
      <c r="I145" s="5">
        <v>7548197000</v>
      </c>
      <c r="J145" s="5">
        <v>5535131000</v>
      </c>
      <c r="K145" s="5">
        <v>3010356000</v>
      </c>
      <c r="L145" s="5">
        <v>1632455000</v>
      </c>
      <c r="M145" s="5">
        <v>1977194000</v>
      </c>
    </row>
    <row r="146" spans="3:13" ht="15.5" x14ac:dyDescent="0.35">
      <c r="C146" t="s">
        <v>652</v>
      </c>
    </row>
    <row r="147" spans="3:13" ht="15.5" x14ac:dyDescent="0.35">
      <c r="C147" t="s">
        <v>521</v>
      </c>
    </row>
    <row r="148" spans="3:13" ht="15.5" x14ac:dyDescent="0.35">
      <c r="C148" t="s">
        <v>600</v>
      </c>
    </row>
    <row r="149" spans="3:13" ht="15.5" x14ac:dyDescent="0.35">
      <c r="C149" t="s">
        <v>527</v>
      </c>
      <c r="E149" s="5">
        <v>-10000000000</v>
      </c>
      <c r="F149" s="5">
        <v>-45750000000</v>
      </c>
      <c r="G149" s="5">
        <v>35250000000</v>
      </c>
      <c r="I149" s="5">
        <v>-45750000000</v>
      </c>
      <c r="J149" s="5">
        <v>-31250000000</v>
      </c>
      <c r="K149" s="5">
        <v>-73250000000</v>
      </c>
      <c r="L149" s="5">
        <v>-15750000000</v>
      </c>
      <c r="M149" s="5">
        <v>-4800000000</v>
      </c>
    </row>
    <row r="150" spans="3:13" ht="15.5" x14ac:dyDescent="0.35">
      <c r="C150" t="s">
        <v>653</v>
      </c>
    </row>
    <row r="151" spans="3:13" ht="15.5" x14ac:dyDescent="0.35">
      <c r="C151" t="s">
        <v>654</v>
      </c>
      <c r="D151" s="5">
        <v>-17943051000</v>
      </c>
      <c r="E151" s="5">
        <v>-8650480000</v>
      </c>
      <c r="G151" s="5">
        <v>6972000000</v>
      </c>
    </row>
    <row r="152" spans="3:13" ht="15.5" x14ac:dyDescent="0.35">
      <c r="C152" t="s">
        <v>655</v>
      </c>
      <c r="F152" s="5">
        <v>38883574000</v>
      </c>
      <c r="G152" s="5">
        <v>-38883574000</v>
      </c>
    </row>
    <row r="153" spans="3:13" ht="15.5" x14ac:dyDescent="0.35">
      <c r="C153" t="s">
        <v>147</v>
      </c>
      <c r="D153" s="5">
        <v>-171003000</v>
      </c>
      <c r="E153" s="5">
        <v>-17033000</v>
      </c>
      <c r="F153" s="5">
        <v>-5717868000</v>
      </c>
      <c r="G153" s="5">
        <v>5586632000</v>
      </c>
      <c r="I153" s="5">
        <v>-226081000</v>
      </c>
      <c r="J153" s="5">
        <v>-317765000</v>
      </c>
      <c r="K153" s="5">
        <v>-273732000</v>
      </c>
      <c r="L153" s="5">
        <v>-37890000</v>
      </c>
      <c r="M153" s="5">
        <v>-74631000</v>
      </c>
    </row>
    <row r="154" spans="3:13" ht="15.5" x14ac:dyDescent="0.35">
      <c r="C154" t="s">
        <v>656</v>
      </c>
    </row>
    <row r="155" spans="3:13" ht="15.5" x14ac:dyDescent="0.35">
      <c r="C155" t="s">
        <v>657</v>
      </c>
    </row>
    <row r="156" spans="3:13" ht="15.5" x14ac:dyDescent="0.35">
      <c r="C156" t="s">
        <v>152</v>
      </c>
      <c r="I156" s="5">
        <v>35506633000</v>
      </c>
      <c r="K156" s="5">
        <v>70000000000</v>
      </c>
      <c r="L156" s="5">
        <v>70000000000</v>
      </c>
    </row>
    <row r="157" spans="3:13" ht="15.5" x14ac:dyDescent="0.35">
      <c r="C157" t="s">
        <v>317</v>
      </c>
      <c r="K157" s="5">
        <v>45000000000</v>
      </c>
    </row>
    <row r="158" spans="3:13" ht="15.5" x14ac:dyDescent="0.35">
      <c r="C158" t="s">
        <v>338</v>
      </c>
      <c r="F158" s="5">
        <v>-5702117000</v>
      </c>
      <c r="I158" s="5">
        <v>35506633000</v>
      </c>
      <c r="K158" s="5">
        <v>25000000000</v>
      </c>
      <c r="L158" s="5">
        <v>70000000000</v>
      </c>
    </row>
    <row r="159" spans="3:13" ht="15.5" x14ac:dyDescent="0.35">
      <c r="C159" t="s">
        <v>446</v>
      </c>
    </row>
    <row r="160" spans="3:13" ht="15.5" x14ac:dyDescent="0.35">
      <c r="C160" t="s">
        <v>658</v>
      </c>
    </row>
    <row r="161" spans="2:13" ht="15.5" x14ac:dyDescent="0.35">
      <c r="C161" t="s">
        <v>659</v>
      </c>
      <c r="F161" s="5">
        <v>5702117000</v>
      </c>
    </row>
    <row r="162" spans="2:13" ht="15.5" x14ac:dyDescent="0.35">
      <c r="C162" t="s">
        <v>158</v>
      </c>
    </row>
    <row r="163" spans="2:13" ht="15.5" x14ac:dyDescent="0.35">
      <c r="C163" t="s">
        <v>242</v>
      </c>
    </row>
    <row r="164" spans="2:13" ht="15.5" x14ac:dyDescent="0.35">
      <c r="C164" t="s">
        <v>167</v>
      </c>
      <c r="D164" s="5">
        <v>-18350004000</v>
      </c>
      <c r="E164" s="5">
        <v>-1757907000</v>
      </c>
      <c r="F164" s="5">
        <v>16526917000</v>
      </c>
      <c r="G164" s="5">
        <v>418179000</v>
      </c>
      <c r="I164" s="5">
        <v>28110652000</v>
      </c>
      <c r="J164" s="5">
        <v>1441336000</v>
      </c>
      <c r="K164" s="5">
        <v>-14467108000</v>
      </c>
      <c r="L164" s="5">
        <v>27759415000</v>
      </c>
      <c r="M164" s="5">
        <v>-4717606000</v>
      </c>
    </row>
    <row r="165" spans="2:13" ht="15.5" x14ac:dyDescent="0.35">
      <c r="C165" t="s">
        <v>168</v>
      </c>
      <c r="E165" s="5">
        <v>47187031000</v>
      </c>
      <c r="I165" s="5">
        <v>19076379000</v>
      </c>
      <c r="J165" s="5">
        <v>17635043000</v>
      </c>
      <c r="K165" s="5">
        <v>32102152000</v>
      </c>
      <c r="L165" s="5">
        <v>4342737000</v>
      </c>
      <c r="M165" s="5">
        <v>9060343000</v>
      </c>
    </row>
    <row r="166" spans="2:13" ht="15.5" x14ac:dyDescent="0.35">
      <c r="C166" t="s">
        <v>169</v>
      </c>
      <c r="D166" s="5">
        <v>-18350004000</v>
      </c>
      <c r="E166" s="5">
        <v>45429124000</v>
      </c>
      <c r="F166" s="5">
        <v>16526917000</v>
      </c>
      <c r="G166" s="5">
        <v>418179000</v>
      </c>
      <c r="I166" s="5">
        <v>47187031000</v>
      </c>
      <c r="J166" s="5">
        <v>19076379000</v>
      </c>
      <c r="K166" s="5">
        <v>17635044000</v>
      </c>
      <c r="L166" s="5">
        <v>32102152000</v>
      </c>
      <c r="M166" s="5">
        <v>4342737000</v>
      </c>
    </row>
    <row r="168" spans="2:13" ht="15.5" x14ac:dyDescent="0.35">
      <c r="B168" t="s">
        <v>170</v>
      </c>
      <c r="C168" t="s">
        <v>12</v>
      </c>
      <c r="D168" s="5">
        <v>3420000000</v>
      </c>
      <c r="E168" s="5">
        <v>3420000000</v>
      </c>
      <c r="F168" s="5">
        <v>3420000000</v>
      </c>
      <c r="G168" s="5">
        <v>3420000000</v>
      </c>
      <c r="I168" s="5">
        <v>3420000000</v>
      </c>
      <c r="J168" s="5">
        <v>3010000000</v>
      </c>
      <c r="K168" s="5">
        <v>2560000000</v>
      </c>
      <c r="L168" s="5">
        <v>0</v>
      </c>
      <c r="M168" s="5">
        <v>0</v>
      </c>
    </row>
    <row r="169" spans="2:13" ht="15.5" x14ac:dyDescent="0.35">
      <c r="C169" t="s">
        <v>171</v>
      </c>
      <c r="D169" s="6">
        <v>0.53</v>
      </c>
      <c r="E169" s="6">
        <v>2.31</v>
      </c>
      <c r="F169" s="6">
        <v>-1.34</v>
      </c>
      <c r="G169" s="6">
        <v>2.2799999999999998</v>
      </c>
    </row>
    <row r="170" spans="2:13" ht="15.5" x14ac:dyDescent="0.35">
      <c r="C170" t="s">
        <v>172</v>
      </c>
      <c r="D170" s="6">
        <v>162.26</v>
      </c>
      <c r="E170" s="6">
        <v>41.99</v>
      </c>
      <c r="F170" s="6">
        <v>-76.12</v>
      </c>
      <c r="G170" s="6">
        <v>44.3</v>
      </c>
    </row>
    <row r="171" spans="2:13" ht="15.5" x14ac:dyDescent="0.35">
      <c r="C171" t="s">
        <v>60</v>
      </c>
      <c r="D171" s="6">
        <v>2.0099999999999998</v>
      </c>
      <c r="E171" s="6">
        <v>1.99</v>
      </c>
      <c r="F171" s="6">
        <v>1.7</v>
      </c>
      <c r="G171" s="6">
        <v>1.99</v>
      </c>
    </row>
    <row r="172" spans="2:13" ht="15.5" x14ac:dyDescent="0.35">
      <c r="C172" t="s">
        <v>173</v>
      </c>
      <c r="D172" s="5">
        <v>3980000000</v>
      </c>
      <c r="E172" s="5">
        <v>8920000000</v>
      </c>
      <c r="F172" s="5">
        <v>-1530000000</v>
      </c>
      <c r="G172" s="5">
        <v>-2040000000</v>
      </c>
    </row>
    <row r="173" spans="2:13" ht="15.5" x14ac:dyDescent="0.35">
      <c r="C173" t="s">
        <v>174</v>
      </c>
      <c r="D173" s="6">
        <v>5.6999999999999993E-3</v>
      </c>
      <c r="E173" s="6">
        <v>2.52E-2</v>
      </c>
      <c r="F173" s="6">
        <v>-1.32E-2</v>
      </c>
      <c r="G173" s="6">
        <v>2.3900000000000001E-2</v>
      </c>
    </row>
    <row r="174" spans="2:13" ht="15.5" x14ac:dyDescent="0.35">
      <c r="C174" t="s">
        <v>175</v>
      </c>
      <c r="D174" s="6">
        <v>8.199999999999999E-3</v>
      </c>
      <c r="E174" s="6">
        <v>3.6000000000000004E-2</v>
      </c>
      <c r="F174" s="6">
        <v>-2.1700000000000001E-2</v>
      </c>
      <c r="G174" s="6">
        <v>3.8100000000000002E-2</v>
      </c>
    </row>
    <row r="175" spans="2:13" ht="15.5" x14ac:dyDescent="0.35">
      <c r="C175" t="s">
        <v>176</v>
      </c>
      <c r="D175" s="6">
        <v>1.21E-2</v>
      </c>
      <c r="E175" s="6">
        <v>2.6499999999999999E-2</v>
      </c>
      <c r="F175" s="6">
        <v>9.1000000000000004E-3</v>
      </c>
      <c r="G175" s="6">
        <v>9.300000000000001E-3</v>
      </c>
    </row>
    <row r="176" spans="2:13" ht="15.5" x14ac:dyDescent="0.35">
      <c r="C176" t="s">
        <v>177</v>
      </c>
    </row>
    <row r="177" spans="3:13" ht="15.5" x14ac:dyDescent="0.35">
      <c r="C177" t="s">
        <v>178</v>
      </c>
      <c r="D177" s="5">
        <v>221000000000</v>
      </c>
      <c r="E177" s="5">
        <v>219000000000</v>
      </c>
      <c r="F177" s="5">
        <v>211000000000</v>
      </c>
      <c r="G177" s="5">
        <v>205000000000</v>
      </c>
    </row>
    <row r="178" spans="3:13" ht="15.5" x14ac:dyDescent="0.35">
      <c r="C178" t="s">
        <v>179</v>
      </c>
      <c r="D178" s="6">
        <v>1.33</v>
      </c>
      <c r="E178" s="6">
        <v>1.52</v>
      </c>
      <c r="F178" s="6">
        <v>1.66</v>
      </c>
      <c r="G178" s="6">
        <v>1.69</v>
      </c>
    </row>
    <row r="179" spans="3:13" ht="15.5" x14ac:dyDescent="0.35">
      <c r="C179" t="s">
        <v>180</v>
      </c>
      <c r="D179" s="6">
        <v>64.569999999999993</v>
      </c>
      <c r="E179" s="6">
        <v>63.99</v>
      </c>
      <c r="F179" s="6">
        <v>61.62</v>
      </c>
      <c r="G179" s="6">
        <v>59.93</v>
      </c>
    </row>
    <row r="180" spans="3:13" ht="15.5" x14ac:dyDescent="0.35">
      <c r="C180" t="s">
        <v>181</v>
      </c>
      <c r="D180" s="6">
        <v>1.33</v>
      </c>
      <c r="E180" s="6">
        <v>1.52</v>
      </c>
      <c r="F180" s="6">
        <v>1.66</v>
      </c>
      <c r="G180" s="6">
        <v>1.69</v>
      </c>
    </row>
    <row r="181" spans="3:13" ht="15.5" x14ac:dyDescent="0.35">
      <c r="C181" t="s">
        <v>182</v>
      </c>
      <c r="D181" s="6">
        <v>64.569999999999993</v>
      </c>
      <c r="E181" s="6">
        <v>63.99</v>
      </c>
      <c r="F181" s="6">
        <v>61.62</v>
      </c>
      <c r="G181" s="6">
        <v>59.93</v>
      </c>
    </row>
    <row r="182" spans="3:13" ht="15.5" x14ac:dyDescent="0.35">
      <c r="C182" t="s">
        <v>183</v>
      </c>
    </row>
    <row r="183" spans="3:13" ht="15.5" x14ac:dyDescent="0.35">
      <c r="C183" t="s">
        <v>184</v>
      </c>
    </row>
    <row r="184" spans="3:13" ht="15.5" x14ac:dyDescent="0.35">
      <c r="C184" t="s">
        <v>185</v>
      </c>
      <c r="D184" s="5">
        <v>221000000000</v>
      </c>
      <c r="E184" s="5">
        <v>219000000000</v>
      </c>
      <c r="F184" s="5">
        <v>211000000000</v>
      </c>
      <c r="G184" s="5">
        <v>205000000000</v>
      </c>
    </row>
    <row r="185" spans="3:13" ht="15.5" x14ac:dyDescent="0.35">
      <c r="C185" t="s">
        <v>24</v>
      </c>
    </row>
    <row r="186" spans="3:13" ht="15.5" x14ac:dyDescent="0.35">
      <c r="C186" t="s">
        <v>21</v>
      </c>
    </row>
    <row r="187" spans="3:13" ht="15.5" x14ac:dyDescent="0.35">
      <c r="C187" t="s">
        <v>186</v>
      </c>
    </row>
    <row r="188" spans="3:13" ht="15.5" x14ac:dyDescent="0.35">
      <c r="C188" t="s">
        <v>187</v>
      </c>
      <c r="D188" s="5">
        <v>-17000000000</v>
      </c>
      <c r="E188" s="5">
        <v>11000000000</v>
      </c>
      <c r="F188" s="5">
        <v>15000000000</v>
      </c>
      <c r="G188" s="5">
        <v>2000000000</v>
      </c>
    </row>
    <row r="189" spans="3:13" ht="15.5" x14ac:dyDescent="0.35">
      <c r="C189" t="s">
        <v>188</v>
      </c>
      <c r="D189" s="5">
        <v>0</v>
      </c>
      <c r="E189" s="5">
        <v>0</v>
      </c>
      <c r="F189" s="5">
        <v>-6000000000</v>
      </c>
      <c r="G189" s="5">
        <v>6000000000</v>
      </c>
    </row>
    <row r="190" spans="3:13" ht="15.5" x14ac:dyDescent="0.35">
      <c r="C190" t="s">
        <v>13</v>
      </c>
      <c r="D190" s="5">
        <v>-17000000000</v>
      </c>
      <c r="E190" s="5">
        <v>11000000000</v>
      </c>
      <c r="F190" s="5">
        <v>9000000000</v>
      </c>
      <c r="G190" s="5">
        <v>7000000000</v>
      </c>
    </row>
    <row r="191" spans="3:13" ht="15.5" x14ac:dyDescent="0.35">
      <c r="C191" t="s">
        <v>16</v>
      </c>
      <c r="D191" s="6">
        <v>-5.03</v>
      </c>
      <c r="E191" s="6">
        <v>3.12</v>
      </c>
      <c r="F191" s="6">
        <v>2.65</v>
      </c>
      <c r="G191" s="6">
        <v>2.17</v>
      </c>
    </row>
    <row r="192" spans="3:13" ht="15.5" x14ac:dyDescent="0.35">
      <c r="C192" t="s">
        <v>45</v>
      </c>
      <c r="I192" s="6">
        <v>4.0599999999999996</v>
      </c>
      <c r="J192" s="6">
        <v>6.32</v>
      </c>
      <c r="K192" s="6">
        <v>-9.39</v>
      </c>
      <c r="L192" s="6">
        <v>-162879.71</v>
      </c>
      <c r="M192" s="6">
        <v>-238664.76</v>
      </c>
    </row>
    <row r="193" spans="3:13" ht="15.5" x14ac:dyDescent="0.35">
      <c r="C193" t="s">
        <v>59</v>
      </c>
      <c r="I193" s="6">
        <v>25.12</v>
      </c>
      <c r="J193" s="5">
        <v>0</v>
      </c>
      <c r="K193" s="5">
        <v>0</v>
      </c>
      <c r="L193" s="5">
        <v>0</v>
      </c>
      <c r="M193" s="5">
        <v>0</v>
      </c>
    </row>
    <row r="194" spans="3:13" ht="15.5" x14ac:dyDescent="0.35">
      <c r="C194" t="s">
        <v>62</v>
      </c>
      <c r="I194" s="6">
        <v>0.48</v>
      </c>
      <c r="J194" s="5">
        <v>0</v>
      </c>
      <c r="K194" s="5">
        <v>0</v>
      </c>
      <c r="L194" s="5">
        <v>0</v>
      </c>
      <c r="M194" s="5">
        <v>0</v>
      </c>
    </row>
    <row r="195" spans="3:13" ht="15.5" x14ac:dyDescent="0.35">
      <c r="C195" t="s">
        <v>189</v>
      </c>
      <c r="I195" s="5">
        <v>19720000000</v>
      </c>
      <c r="J195" s="5">
        <v>5940000000</v>
      </c>
      <c r="K195" s="5">
        <v>-38500000000</v>
      </c>
      <c r="L195" s="5">
        <v>-41160000000</v>
      </c>
      <c r="M195" s="5">
        <v>-51010000000</v>
      </c>
    </row>
    <row r="196" spans="3:13" ht="15.5" x14ac:dyDescent="0.35">
      <c r="C196" t="s">
        <v>190</v>
      </c>
      <c r="I196" s="6">
        <v>0.04</v>
      </c>
      <c r="J196" s="6">
        <v>7.4800000000000005E-2</v>
      </c>
      <c r="K196" s="6">
        <v>-9.5399999999999985E-2</v>
      </c>
      <c r="L196" s="6">
        <v>-0.17249999999999999</v>
      </c>
      <c r="M196" s="6">
        <v>-0.1724</v>
      </c>
    </row>
    <row r="197" spans="3:13" ht="15.5" x14ac:dyDescent="0.35">
      <c r="C197" t="s">
        <v>191</v>
      </c>
      <c r="I197" s="6">
        <v>6.5799999999999997E-2</v>
      </c>
      <c r="J197" s="6">
        <v>0.12619999999999998</v>
      </c>
      <c r="K197" s="6">
        <v>-0.2288</v>
      </c>
      <c r="L197" s="6">
        <v>-0.36530000000000001</v>
      </c>
      <c r="M197" s="6">
        <v>-0.54959999999999998</v>
      </c>
    </row>
    <row r="198" spans="3:13" ht="15.5" x14ac:dyDescent="0.35">
      <c r="C198" t="s">
        <v>192</v>
      </c>
      <c r="I198" s="6">
        <v>6.2300000000000001E-2</v>
      </c>
      <c r="J198" s="6">
        <v>1.9400000000000001E-2</v>
      </c>
      <c r="K198" s="6">
        <v>-0.16620000000000001</v>
      </c>
      <c r="L198" s="6">
        <v>-0.19289999999999999</v>
      </c>
      <c r="M198" s="6">
        <v>-0.47090000000000004</v>
      </c>
    </row>
    <row r="199" spans="3:13" ht="15.5" x14ac:dyDescent="0.35">
      <c r="C199" t="s">
        <v>193</v>
      </c>
    </row>
    <row r="200" spans="3:13" ht="15.5" x14ac:dyDescent="0.35">
      <c r="C200" t="s">
        <v>56</v>
      </c>
      <c r="I200" s="6">
        <v>1.66</v>
      </c>
      <c r="J200" s="5">
        <v>0</v>
      </c>
      <c r="K200" s="5">
        <v>0</v>
      </c>
      <c r="L200" s="5">
        <v>0</v>
      </c>
      <c r="M200" s="5">
        <v>0</v>
      </c>
    </row>
    <row r="201" spans="3:13" ht="15.5" x14ac:dyDescent="0.35">
      <c r="C201" t="s">
        <v>53</v>
      </c>
      <c r="I201" s="6">
        <v>61.62</v>
      </c>
      <c r="J201" s="6">
        <v>50.11</v>
      </c>
      <c r="K201" s="6">
        <v>41.03</v>
      </c>
      <c r="L201" s="6">
        <v>445866.73</v>
      </c>
      <c r="M201" s="6">
        <v>434245.88</v>
      </c>
    </row>
    <row r="202" spans="3:13" ht="15.5" x14ac:dyDescent="0.35">
      <c r="C202" t="s">
        <v>194</v>
      </c>
      <c r="I202" s="6">
        <v>1.66</v>
      </c>
      <c r="J202" s="5">
        <v>0</v>
      </c>
      <c r="K202" s="5">
        <v>0</v>
      </c>
      <c r="L202" s="5">
        <v>0</v>
      </c>
      <c r="M202" s="5">
        <v>0</v>
      </c>
    </row>
    <row r="203" spans="3:13" ht="15.5" x14ac:dyDescent="0.35">
      <c r="C203" t="s">
        <v>195</v>
      </c>
      <c r="I203" s="6">
        <v>61.62</v>
      </c>
      <c r="J203" s="6">
        <v>50.11</v>
      </c>
      <c r="K203" s="6">
        <v>41.03</v>
      </c>
      <c r="L203" s="6">
        <v>445866.73</v>
      </c>
      <c r="M203" s="6">
        <v>434245.88</v>
      </c>
    </row>
    <row r="204" spans="3:13" ht="15.5" x14ac:dyDescent="0.35">
      <c r="C204" t="s">
        <v>196</v>
      </c>
    </row>
    <row r="205" spans="3:13" ht="15.5" x14ac:dyDescent="0.35">
      <c r="C205" t="s">
        <v>197</v>
      </c>
    </row>
    <row r="206" spans="3:13" ht="15.5" x14ac:dyDescent="0.35">
      <c r="C206" t="s">
        <v>26</v>
      </c>
    </row>
    <row r="207" spans="3:13" ht="15.5" x14ac:dyDescent="0.35">
      <c r="C207" t="s">
        <v>23</v>
      </c>
    </row>
    <row r="208" spans="3:13" ht="15.5" x14ac:dyDescent="0.35">
      <c r="C208" t="s">
        <v>198</v>
      </c>
    </row>
    <row r="209" spans="3:13" ht="15.5" x14ac:dyDescent="0.35">
      <c r="C209" t="s">
        <v>199</v>
      </c>
      <c r="I209" s="5">
        <v>24000000000</v>
      </c>
      <c r="J209" s="5">
        <v>5000000000</v>
      </c>
      <c r="K209" s="5">
        <v>-30000000000</v>
      </c>
      <c r="L209" s="5">
        <v>-41000000000</v>
      </c>
      <c r="M209" s="5">
        <v>-13000000000</v>
      </c>
    </row>
    <row r="210" spans="3:13" ht="15.5" x14ac:dyDescent="0.35">
      <c r="C210" t="s">
        <v>200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</row>
    <row r="211" spans="3:13" ht="15.5" x14ac:dyDescent="0.35">
      <c r="C211" t="s">
        <v>15</v>
      </c>
      <c r="I211" s="5">
        <v>24000000000</v>
      </c>
      <c r="J211" s="5">
        <v>5000000000</v>
      </c>
      <c r="K211" s="5">
        <v>-30000000000</v>
      </c>
      <c r="L211" s="5">
        <v>-41000000000</v>
      </c>
      <c r="M211" s="5">
        <v>-13000000000</v>
      </c>
    </row>
    <row r="212" spans="3:13" ht="15.5" x14ac:dyDescent="0.35">
      <c r="C212" t="s">
        <v>17</v>
      </c>
      <c r="I212" s="6">
        <v>7.02</v>
      </c>
      <c r="J212" s="6">
        <v>1.56</v>
      </c>
      <c r="K212" s="6">
        <v>-11.68</v>
      </c>
      <c r="L212" s="6">
        <v>-177510.17</v>
      </c>
      <c r="M212" s="6">
        <v>-81203.03</v>
      </c>
    </row>
  </sheetData>
  <pageMargins left="0.7" right="0.7" top="0.75" bottom="0.75" header="0.3" footer="0.3"/>
  <ignoredErrors>
    <ignoredError sqref="A1:M21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660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661</v>
      </c>
      <c r="D2" s="2" vm="14">
        <f ca="1">IFERROR(_xlfn.STOCKHISTORY("XIDX:" &amp; $C$1, D3, , 0, 0, 1), "Libur")</f>
        <v>137</v>
      </c>
      <c r="E2" s="2" vm="54">
        <f ca="1">IFERROR(_xlfn.STOCKHISTORY("XIDX:" &amp; $C$1, E3, , 0, 0, 1), "Libur")</f>
        <v>122</v>
      </c>
      <c r="H2" s="2" vm="54">
        <f ca="1">IFERROR(INDEX(D2:G2,COUNT(D2:G2)),"")</f>
        <v>122</v>
      </c>
      <c r="I2" s="2" vm="16">
        <f ca="1">IFERROR(_xlfn.STOCKHISTORY("XIDX:" &amp; $C$1, I1, , 0, 0, 1), "Libur")</f>
        <v>151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18901426000</v>
      </c>
      <c r="E4" s="2">
        <f>IFERROR(INDEX(E51:E500,MATCH($C$4,$C$51:$C$500,0)),"")</f>
        <v>17959562000</v>
      </c>
      <c r="H4" s="2">
        <f>IFERROR(SUM(D4:G4)*(4/MAX(1,COUNT(D4:G4))),"")</f>
        <v>73721976000</v>
      </c>
      <c r="I4" s="2">
        <f>IFERROR(INDEX(I51:I500,MATCH($C$4,$C$51:$C$500,0)),"")</f>
        <v>62958149000</v>
      </c>
      <c r="J4" s="2">
        <f>IFERROR(INDEX(J51:J500,MATCH($C$4,$C$51:$C$500,0)),"")</f>
        <v>95292954000</v>
      </c>
      <c r="K4" s="2">
        <f>IFERROR(INDEX(K51:K500,MATCH($C$4,$C$51:$C$500,0)),"")</f>
        <v>103183328000</v>
      </c>
      <c r="L4" s="2">
        <f>IFERROR(INDEX(L51:L500,MATCH($C$4,$C$51:$C$500,0)),"")</f>
        <v>91749269000</v>
      </c>
      <c r="M4" s="2">
        <f>IFERROR(INDEX(M51:M500,MATCH($C$4,$C$51:$C$500,0)),"")</f>
        <v>239981477000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5754681000</v>
      </c>
      <c r="E5" s="2">
        <f>IFERROR(INDEX(E51:E500,MATCH($C$5,$C$51:$C$500,0)),"")</f>
        <v>5830981000</v>
      </c>
      <c r="H5" s="2">
        <f>IFERROR(SUM(D5:G5)*(4/MAX(1,COUNT(D5:G5))),"")</f>
        <v>23171324000</v>
      </c>
      <c r="I5" s="2">
        <f>IFERROR(INDEX(I51:I500,MATCH($C$5,$C$51:$C$500,0)),"")</f>
        <v>16897079000</v>
      </c>
      <c r="J5" s="2">
        <f>IFERROR(INDEX(J51:J500,MATCH($C$5,$C$51:$C$500,0)),"")</f>
        <v>38310817000</v>
      </c>
      <c r="K5" s="2">
        <f>IFERROR(INDEX(K51:K500,MATCH($C$5,$C$51:$C$500,0)),"")</f>
        <v>25936413000</v>
      </c>
      <c r="L5" s="2">
        <f>IFERROR(INDEX(L51:L500,MATCH($C$5,$C$51:$C$500,0)),"")</f>
        <v>25324098000</v>
      </c>
      <c r="M5" s="2">
        <f>IFERROR(INDEX(M51:M500,MATCH($C$5,$C$51:$C$500,0)),"")</f>
        <v>84621429000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756412328000</v>
      </c>
      <c r="E6" s="2">
        <f>IFERROR(INDEX(E51:E500,MATCH($C$6,$C$51:$C$500,0)),"")</f>
        <v>753455284000</v>
      </c>
      <c r="H6" s="2">
        <f>IFERROR(INDEX(D6:G6,COUNT(D6:G6)),"")</f>
        <v>753455284000</v>
      </c>
      <c r="I6" s="2">
        <f>IFERROR(INDEX(I51:I500,MATCH($C$6,$C$51:$C$500,0)),"")</f>
        <v>747624561000</v>
      </c>
      <c r="J6" s="2">
        <f>IFERROR(INDEX(J51:J500,MATCH($C$6,$C$51:$C$500,0)),"")</f>
        <v>481156457000</v>
      </c>
      <c r="K6" s="2">
        <f>IFERROR(INDEX(K51:K500,MATCH($C$6,$C$51:$C$500,0)),"")</f>
        <v>453134552000</v>
      </c>
      <c r="L6" s="2">
        <f>IFERROR(INDEX(L51:L500,MATCH($C$6,$C$51:$C$500,0)),"")</f>
        <v>432527713000</v>
      </c>
      <c r="M6" s="2">
        <f>IFERROR(INDEX(M51:M500,MATCH($C$6,$C$51:$C$500,0)),"")</f>
        <v>407665892000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6.5</v>
      </c>
      <c r="E7" s="3">
        <f>IFERROR(INDEX(E51:E500,MATCH($C$7,$C$51:$C$500,0))/1000000000,"")</f>
        <v>6.5</v>
      </c>
      <c r="H7" s="3">
        <f>IFERROR(INDEX(D7:G7,COUNT(D7:G7)),"")</f>
        <v>6.5</v>
      </c>
      <c r="I7" s="3">
        <f>IFERROR(INDEX(I51:I500,MATCH($C$7,$C$51:$C$500,0))/1000000000,"")</f>
        <v>6.5</v>
      </c>
      <c r="J7" s="3">
        <f>IFERROR(INDEX(J51:J500,MATCH($C$7,$C$51:$C$500,0))/1000000000,"")</f>
        <v>5.2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13000000000</v>
      </c>
      <c r="E8" s="2">
        <f>IFERROR(INDEX(E51:E500,MATCH("Free cash flow (Quarter)",$C$51:$C$500,0)),"")</f>
        <v>15000000000</v>
      </c>
      <c r="H8" s="2">
        <f>IFERROR(INDEX(D8:G8,COUNT(D8:G8)),"")</f>
        <v>15000000000</v>
      </c>
      <c r="I8" s="2">
        <f>IFERROR(INDEX(I51:I500,MATCH($C$8,$C$51:$C$500,0)),"")</f>
        <v>31000000000</v>
      </c>
      <c r="J8" s="2">
        <f>IFERROR(INDEX(J51:J500,MATCH($C$8,$C$51:$C$500,0)),"")</f>
        <v>52000000000</v>
      </c>
      <c r="K8" s="2">
        <f>IFERROR(INDEX(K51:K500,MATCH($C$8,$C$51:$C$500,0)),"")</f>
        <v>51000000000</v>
      </c>
      <c r="L8" s="2">
        <f>IFERROR(INDEX(L51:L500,MATCH($C$8,$C$51:$C$500,0)),"")</f>
        <v>32000000000</v>
      </c>
      <c r="M8" s="2">
        <f>IFERROR(INDEX(M51:M500,MATCH($C$8,$C$51:$C$500,0)),"")</f>
        <v>-3000000000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1.93</v>
      </c>
      <c r="E9" s="3">
        <f>IFERROR(INDEX(E51:E500,MATCH("Free cash flow per share (Quarter)",$C$51:$C$500,0)),"")</f>
        <v>2.36</v>
      </c>
      <c r="H9" s="3">
        <f>IFERROR(INDEX(D9:G9,COUNT(D9:G9)),"")</f>
        <v>2.36</v>
      </c>
      <c r="I9" s="3">
        <f>IFERROR(INDEX(I51:I500,MATCH($C$9,$C$51:$C$500,0)),"")</f>
        <v>4.82</v>
      </c>
      <c r="J9" s="3">
        <f>IFERROR(INDEX(J51:J500,MATCH($C$9,$C$51:$C$500,0)),"")</f>
        <v>9.94</v>
      </c>
      <c r="K9" s="3">
        <f>IFERROR(INDEX(K51:K500,MATCH($C$9,$C$51:$C$500,0)),"")</f>
        <v>389915.49</v>
      </c>
      <c r="L9" s="3">
        <f>IFERROR(INDEX(L51:L500,MATCH($C$9,$C$51:$C$500,0)),"")</f>
        <v>249040.27</v>
      </c>
      <c r="M9" s="3">
        <f>IFERROR(INDEX(M51:M500,MATCH($C$9,$C$51:$C$500,0)),"")</f>
        <v>-25711.82</v>
      </c>
    </row>
    <row r="10" spans="1:13" ht="15.5" x14ac:dyDescent="0.35">
      <c r="C10" t="s">
        <v>18</v>
      </c>
      <c r="D10" s="3">
        <f ca="1">IFERROR(IF(D9=0,"",D2/D9),"")</f>
        <v>70.984455958549219</v>
      </c>
      <c r="E10" s="3">
        <f ca="1">IFERROR(IF(E9=0,"",E2/E9),"")</f>
        <v>51.694915254237294</v>
      </c>
      <c r="I10" s="3">
        <f ca="1">IFERROR(IF(I9=0,"",I2/I9),"")</f>
        <v>31.327800829875518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285682314000</v>
      </c>
      <c r="E11" s="2">
        <f>IFERROR(INDEX(E51:E500,MATCH($C$11,$C$51:$C$500,0)),"")</f>
        <v>279540324000</v>
      </c>
      <c r="H11" s="2">
        <f>IFERROR(INDEX(D11:G11,COUNT(D11:G11)),"")</f>
        <v>279540324000</v>
      </c>
      <c r="I11" s="2">
        <f>IFERROR(INDEX(I51:I500,MATCH($C$11,$C$51:$C$500,0)),"")</f>
        <v>271086908000</v>
      </c>
      <c r="J11" s="2">
        <f>IFERROR(INDEX(J51:J500,MATCH($C$11,$C$51:$C$500,0)),"")</f>
        <v>17675528000</v>
      </c>
      <c r="K11" s="2">
        <f>IFERROR(INDEX(K51:K500,MATCH($C$11,$C$51:$C$500,0)),"")</f>
        <v>19016995000</v>
      </c>
      <c r="L11" s="2">
        <f>IFERROR(INDEX(L51:L500,MATCH($C$11,$C$51:$C$500,0)),"")</f>
        <v>15613857000</v>
      </c>
      <c r="M11" s="2">
        <f>IFERROR(INDEX(M51:M500,MATCH($C$11,$C$51:$C$500,0)),"")</f>
        <v>10127609000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-205000000000</v>
      </c>
      <c r="E12" s="2">
        <f>IFERROR(INDEX(E51:E500,MATCH("Net Debt (Quarter)",$C$51:$C$500,0)),"")</f>
        <v>-192000000000</v>
      </c>
      <c r="H12" s="2">
        <f>IFERROR(INDEX(D12:G12,COUNT(D12:G12)),"")</f>
        <v>-192000000000</v>
      </c>
      <c r="I12" s="2">
        <f>IFERROR(INDEX(I51:I500,MATCH($C$12,$C$51:$C$500,0)),"")</f>
        <v>-177000000000</v>
      </c>
      <c r="J12" s="2">
        <f>IFERROR(INDEX(J51:J500,MATCH($C$12,$C$51:$C$500,0)),"")</f>
        <v>104000000000</v>
      </c>
      <c r="K12" s="2">
        <f>IFERROR(INDEX(K51:K500,MATCH($C$12,$C$51:$C$500,0)),"")</f>
        <v>152000000000</v>
      </c>
      <c r="L12" s="2">
        <f>IFERROR(INDEX(L51:L500,MATCH($C$12,$C$51:$C$500,0)),"")</f>
        <v>199000000000</v>
      </c>
      <c r="M12" s="2">
        <f>IFERROR(INDEX(M51:M500,MATCH($C$12,$C$51:$C$500,0)),"")</f>
        <v>231000000000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81000000000</v>
      </c>
      <c r="E13" s="2">
        <f>IFERROR(INDEX(E51:E500,MATCH("Total Debt (Quarter)",$C$51:$C$500,0)),"")</f>
        <v>87000000000</v>
      </c>
      <c r="H13" s="2">
        <f>IFERROR(INDEX(D13:G13,COUNT(D13:G13)),"")</f>
        <v>87000000000</v>
      </c>
      <c r="I13" s="2">
        <f>IFERROR(INDEX(I51:I500,MATCH($C$13,$C$51:$C$500,0)),"")</f>
        <v>94000000000</v>
      </c>
      <c r="J13" s="2">
        <f>IFERROR(INDEX(J51:J500,MATCH($C$13,$C$51:$C$500,0)),"")</f>
        <v>122000000000</v>
      </c>
      <c r="K13" s="2">
        <f>IFERROR(INDEX(K51:K500,MATCH($C$13,$C$51:$C$500,0)),"")</f>
        <v>171000000000</v>
      </c>
      <c r="L13" s="2">
        <f>IFERROR(INDEX(L51:L500,MATCH($C$13,$C$51:$C$500,0)),"")</f>
        <v>215000000000</v>
      </c>
      <c r="M13" s="2">
        <f>IFERROR(INDEX(M51:M500,MATCH($C$13,$C$51:$C$500,0)),"")</f>
        <v>241000000000</v>
      </c>
    </row>
    <row r="14" spans="1:13" ht="15.5" x14ac:dyDescent="0.35">
      <c r="C14" t="s">
        <v>27</v>
      </c>
      <c r="D14" s="2">
        <f>IFERROR(INDEX(D51:D500,MATCH($C$14,$C$51:$C$500,0)),"")</f>
        <v>-2683137000</v>
      </c>
      <c r="E14" s="2">
        <f>IFERROR(INDEX(E51:E500,MATCH($C$14,$C$51:$C$500,0)),"")</f>
        <v>-2776472000</v>
      </c>
      <c r="H14" s="2">
        <f>IFERROR(SUM(D14:G14)*(4/MAX(1,COUNT(D14:G14))),"")</f>
        <v>-10919218000</v>
      </c>
      <c r="I14" s="2">
        <f>IFERROR(INDEX(I51:I500,MATCH($C$14,$C$51:$C$500,0)),"")</f>
        <v>-10216269000</v>
      </c>
      <c r="J14" s="2">
        <f>IFERROR(INDEX(J51:J500,MATCH($C$14,$C$51:$C$500,0)),"")</f>
        <v>-13322575000</v>
      </c>
      <c r="K14" s="2">
        <f>IFERROR(INDEX(K51:K500,MATCH($C$14,$C$51:$C$500,0)),"")</f>
        <v>-19596024000</v>
      </c>
      <c r="L14" s="2">
        <f>IFERROR(INDEX(L51:L500,MATCH($C$14,$C$51:$C$500,0)),"")</f>
        <v>-16077567000</v>
      </c>
      <c r="M14" s="2">
        <f>IFERROR(INDEX(M51:M500,MATCH($C$14,$C$51:$C$500,0)),"")</f>
        <v>-10403294000</v>
      </c>
    </row>
    <row r="15" spans="1:13" ht="15.5" x14ac:dyDescent="0.35">
      <c r="C15" t="s">
        <v>28</v>
      </c>
      <c r="D15" s="2">
        <f>IFERROR(INDEX(D51:D500,MATCH($C$15,$C$51:$C$500,0)),"")</f>
        <v>-1596421000</v>
      </c>
      <c r="E15" s="2">
        <f>IFERROR(INDEX(E51:E500,MATCH($C$15,$C$51:$C$500,0)),"")</f>
        <v>-1191735000</v>
      </c>
      <c r="H15" s="2">
        <f>IFERROR(SUM(D15:G15)*(4/MAX(1,COUNT(D15:G15))),"")</f>
        <v>-5576312000</v>
      </c>
      <c r="I15" s="2">
        <f>IFERROR(INDEX(I51:I500,MATCH($C$15,$C$51:$C$500,0)),"")</f>
        <v>-4112762000</v>
      </c>
      <c r="J15" s="2">
        <f>IFERROR(INDEX(J51:J500,MATCH($C$15,$C$51:$C$500,0)),"")</f>
        <v>-11471544000</v>
      </c>
      <c r="K15" s="2">
        <f>IFERROR(INDEX(K51:K500,MATCH($C$15,$C$51:$C$500,0)),"")</f>
        <v>-7211885000</v>
      </c>
      <c r="L15" s="2">
        <f>IFERROR(INDEX(L51:L500,MATCH($C$15,$C$51:$C$500,0)),"")</f>
        <v>-7397194000</v>
      </c>
      <c r="M15" s="2">
        <f>IFERROR(INDEX(M51:M500,MATCH($C$15,$C$51:$C$500,0)),"")</f>
        <v>-26265027000</v>
      </c>
    </row>
    <row r="16" spans="1:13" ht="15.5" x14ac:dyDescent="0.35">
      <c r="C16" t="s">
        <v>29</v>
      </c>
      <c r="D16" s="2">
        <f>IFERROR(INDEX(D51:D500,MATCH($C$16,$C$51:$C$500,0)),"")</f>
        <v>7348517000</v>
      </c>
      <c r="E16" s="2">
        <f>IFERROR(INDEX(E51:E500,MATCH($C$16,$C$51:$C$500,0)),"")</f>
        <v>7022458000</v>
      </c>
      <c r="H16" s="2">
        <f>IFERROR(SUM(D16:G16)*(4/MAX(1,COUNT(D16:G16))),"")</f>
        <v>28741950000</v>
      </c>
      <c r="I16" s="2">
        <f>IFERROR(INDEX(I51:I500,MATCH($C$16,$C$51:$C$500,0)),"")</f>
        <v>21182378000</v>
      </c>
      <c r="J16" s="2">
        <f>IFERROR(INDEX(J51:J500,MATCH($C$16,$C$51:$C$500,0)),"")</f>
        <v>49346621000</v>
      </c>
      <c r="K16" s="2">
        <f>IFERROR(INDEX(K51:K500,MATCH($C$16,$C$51:$C$500,0)),"")</f>
        <v>33354880000</v>
      </c>
      <c r="L16" s="2">
        <f>IFERROR(INDEX(L51:L500,MATCH($C$16,$C$51:$C$500,0)),"")</f>
        <v>32730028000</v>
      </c>
      <c r="M16" s="2">
        <f>IFERROR(INDEX(M51:M500,MATCH($C$16,$C$51:$C$500,0)),"")</f>
        <v>110777497000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890500000000</v>
      </c>
      <c r="E20" s="2">
        <f ca="1">IFERROR(E21*E2,"")</f>
        <v>793000000000</v>
      </c>
      <c r="H20" s="2">
        <f t="shared" ref="H20:M20" ca="1" si="0">IFERROR(H21*H2,"")</f>
        <v>793000000000</v>
      </c>
      <c r="I20" s="2">
        <f t="shared" ca="1" si="0"/>
        <v>981500000000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6500000000</v>
      </c>
      <c r="E21" s="2">
        <f>IFERROR(INDEX(E51:E500,MATCH($C$7,$C$51:$C$500,0)),"")</f>
        <v>6500000000</v>
      </c>
      <c r="H21" s="2">
        <f>IFERROR(INDEX(D21:G21,COUNT(D21:G21)),"")</f>
        <v>6500000000</v>
      </c>
      <c r="I21" s="2">
        <f>IFERROR(INDEX(I51:I500,MATCH($C$7,$C$51:$C$500,0)),"")</f>
        <v>6500000000</v>
      </c>
      <c r="J21" s="2">
        <f>IFERROR(INDEX(J51:J500,MATCH($C$7,$C$51:$C$500,0)),"")</f>
        <v>5200000000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0.76078625201888561</v>
      </c>
      <c r="E23" s="3">
        <f>IFERROR(E5/E6*100,"")</f>
        <v>0.77389874672376702</v>
      </c>
      <c r="H23" s="3">
        <f t="shared" ref="H23:M23" si="1">IFERROR(H5/H6*100,"")</f>
        <v>3.0753416283692823</v>
      </c>
      <c r="I23" s="3">
        <f t="shared" si="1"/>
        <v>2.2601021798158931</v>
      </c>
      <c r="J23" s="3">
        <f t="shared" si="1"/>
        <v>7.9622369070690873</v>
      </c>
      <c r="K23" s="3">
        <f t="shared" si="1"/>
        <v>5.7237773825731129</v>
      </c>
      <c r="L23" s="3">
        <f t="shared" si="1"/>
        <v>5.8549076137463585</v>
      </c>
      <c r="M23" s="3">
        <f t="shared" si="1"/>
        <v>20.757544513927598</v>
      </c>
    </row>
    <row r="24" spans="1:13" ht="15.5" x14ac:dyDescent="0.35">
      <c r="C24" t="s">
        <v>43</v>
      </c>
      <c r="D24" s="4">
        <f>IFERROR(_xlfn.RRI(5,I23,D23),"")</f>
        <v>-0.19568361423955449</v>
      </c>
      <c r="E24" s="4">
        <f>IFERROR(_xlfn.RRI(5,J23,E23),"")</f>
        <v>-0.37262124275970521</v>
      </c>
      <c r="H24" s="4">
        <f t="shared" ref="H24:M24" si="2">IFERROR(_xlfn.RRI(5,M23,H23),"")</f>
        <v>-0.31743584447828543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2.63</v>
      </c>
      <c r="J25" s="3">
        <f>IFERROR(INDEX(J51:J500,MATCH($C$25,$C$51:$C$500,0)),"")</f>
        <v>7.29</v>
      </c>
      <c r="K25" s="3">
        <f>IFERROR(INDEX(K51:K500,MATCH($C$25,$C$51:$C$500,0)),"")</f>
        <v>201099.96</v>
      </c>
      <c r="L25" s="3">
        <f>IFERROR(INDEX(L51:L500,MATCH($C$25,$C$51:$C$500,0)),"")</f>
        <v>194867.95</v>
      </c>
      <c r="M25" s="3">
        <f>IFERROR(INDEX(M51:M500,MATCH($C$25,$C$51:$C$500,0)),"")</f>
        <v>650095.92000000004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2.9079116923076924</v>
      </c>
      <c r="E27" s="3">
        <f>IFERROR(E4/E21,"")</f>
        <v>2.7630095384615383</v>
      </c>
      <c r="H27" s="3">
        <f t="shared" ref="H27:M27" si="4">IFERROR(H4/H21,"")</f>
        <v>11.341842461538462</v>
      </c>
      <c r="I27" s="3">
        <f t="shared" si="4"/>
        <v>9.6858690769230762</v>
      </c>
      <c r="J27" s="3">
        <f t="shared" si="4"/>
        <v>18.325568076923076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-0.21388058217691619</v>
      </c>
      <c r="E28" s="4">
        <f>IFERROR(_xlfn.RRI(5,J27,E27),"")</f>
        <v>-0.31504035156555044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-0.63923182441700965</v>
      </c>
      <c r="J29" s="4">
        <f t="shared" si="6"/>
        <v>-0.99996374937120824</v>
      </c>
      <c r="K29" s="4">
        <f t="shared" si="6"/>
        <v>3.1980682303067179E-2</v>
      </c>
      <c r="L29" s="4">
        <f t="shared" si="6"/>
        <v>-0.70024738810851173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0.17096797111998974</v>
      </c>
      <c r="I30" s="4">
        <f t="shared" si="7"/>
        <v>-0.47145599872997956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116.31</v>
      </c>
      <c r="E32" s="3">
        <f>IFERROR(INDEX(E51:E500,MATCH($A$32,$C$51:$C$500,0)),"")</f>
        <v>115.85</v>
      </c>
      <c r="H32" s="3">
        <f>IFERROR(INDEX(D32:G32,COUNT(D32:G32)),"")</f>
        <v>115.85</v>
      </c>
      <c r="I32" s="3">
        <f>IFERROR(INDEX(I51:I500,MATCH($C$32,$C$51:$C$500,0)),"")</f>
        <v>114.96</v>
      </c>
      <c r="J32" s="3">
        <f>IFERROR(INDEX(J51:J500,MATCH($C$32,$C$51:$C$500,0)),"")</f>
        <v>92.45</v>
      </c>
      <c r="K32" s="3">
        <f>IFERROR(INDEX(K51:K500,MATCH($C$32,$C$51:$C$500,0)),"")</f>
        <v>3229299.38</v>
      </c>
      <c r="L32" s="3">
        <f>IFERROR(INDEX(L51:L500,MATCH($C$32,$C$51:$C$500,0)),"")</f>
        <v>3082716.09</v>
      </c>
      <c r="M32" s="3">
        <f>IFERROR(INDEX(M51:M500,MATCH($C$32,$C$51:$C$500,0)),"")</f>
        <v>2898764.27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1.05</v>
      </c>
      <c r="E33" s="3">
        <f>IFERROR(INDEX(E51:E500,MATCH($A$33,$C$51:$C$500,0)),"")</f>
        <v>1.18</v>
      </c>
      <c r="H33" s="3">
        <f>IFERROR(INDEX(D33:G33,COUNT(D33:G33)),"")</f>
        <v>1.18</v>
      </c>
      <c r="I33" s="3">
        <f>IFERROR(INDEX(I51:I500,MATCH($C$33,$C$51:$C$500,0)),"")</f>
        <v>1.31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137.08000000000001</v>
      </c>
      <c r="E34" s="3">
        <f>IFERROR(INDEX(E51:E500,MATCH($A$34,$C$51:$C$500,0)),"")</f>
        <v>152.22</v>
      </c>
      <c r="H34" s="3">
        <f>IFERROR(INDEX(D34:G34,COUNT(D34:G34)),"")</f>
        <v>152.22</v>
      </c>
      <c r="I34" s="3">
        <f>IFERROR(INDEX(I51:I500,MATCH($C$34,$C$51:$C$500,0)),"")</f>
        <v>57.41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41.95</v>
      </c>
      <c r="E35" s="3">
        <f>IFERROR(INDEX(E51:E500,MATCH($A$35,$C$51:$C$500,0)),"")</f>
        <v>49.58</v>
      </c>
      <c r="H35" s="3">
        <f>IFERROR(INDEX(D35:G35,COUNT(D35:G35)),"")</f>
        <v>49.58</v>
      </c>
      <c r="I35" s="3">
        <f>IFERROR(INDEX(I51:I500,MATCH($C$35,$C$51:$C$500,0)),"")</f>
        <v>15.59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18901426000</v>
      </c>
      <c r="E51" s="5">
        <v>17959562000</v>
      </c>
      <c r="F51" s="5">
        <v>16900812000</v>
      </c>
      <c r="G51" s="5">
        <v>10425314000</v>
      </c>
      <c r="I51" s="5">
        <v>62958149000</v>
      </c>
      <c r="J51" s="5">
        <v>95292954000</v>
      </c>
      <c r="K51" s="5">
        <v>103183328000</v>
      </c>
      <c r="L51" s="5">
        <v>91749269000</v>
      </c>
      <c r="M51" s="5">
        <v>239981477000</v>
      </c>
    </row>
    <row r="52" spans="2:13" ht="15.5" x14ac:dyDescent="0.35">
      <c r="C52" t="s">
        <v>72</v>
      </c>
      <c r="D52" s="5">
        <v>-4809492000</v>
      </c>
      <c r="E52" s="5">
        <v>-3952164000</v>
      </c>
      <c r="F52" s="5">
        <v>-3655466000</v>
      </c>
      <c r="G52" s="5">
        <v>-3826072000</v>
      </c>
      <c r="I52" s="5">
        <v>-14250817000</v>
      </c>
      <c r="J52" s="5">
        <v>-13424271000</v>
      </c>
      <c r="K52" s="5">
        <v>-32087843000</v>
      </c>
      <c r="L52" s="5">
        <v>-27970143000</v>
      </c>
      <c r="M52" s="5">
        <v>-107413856000</v>
      </c>
    </row>
    <row r="53" spans="2:13" ht="15.5" x14ac:dyDescent="0.35">
      <c r="C53" t="s">
        <v>73</v>
      </c>
      <c r="D53" s="5">
        <v>14091934000</v>
      </c>
      <c r="E53" s="5">
        <v>14007398000</v>
      </c>
      <c r="F53" s="5">
        <v>13245346000</v>
      </c>
      <c r="G53" s="5">
        <v>6599242000</v>
      </c>
      <c r="I53" s="5">
        <v>48707332000</v>
      </c>
      <c r="J53" s="5">
        <v>81868683000</v>
      </c>
      <c r="K53" s="5">
        <v>71095485000</v>
      </c>
      <c r="L53" s="5">
        <v>63779126000</v>
      </c>
      <c r="M53" s="5">
        <v>132567621000</v>
      </c>
    </row>
    <row r="54" spans="2:13" ht="15.5" x14ac:dyDescent="0.35">
      <c r="C54" t="s">
        <v>74</v>
      </c>
      <c r="D54" s="5">
        <v>-6564043000</v>
      </c>
      <c r="E54" s="5">
        <v>-6627682000</v>
      </c>
      <c r="F54" s="5">
        <v>-7940551000</v>
      </c>
      <c r="G54" s="5">
        <v>-4768139000</v>
      </c>
      <c r="I54" s="5">
        <v>-26170174000</v>
      </c>
      <c r="J54" s="5">
        <v>-20389660000</v>
      </c>
      <c r="K54" s="5">
        <v>-18438030000</v>
      </c>
      <c r="L54" s="5">
        <v>-15062758000</v>
      </c>
      <c r="M54" s="5">
        <v>-11426426000</v>
      </c>
    </row>
    <row r="55" spans="2:13" ht="15.5" x14ac:dyDescent="0.35">
      <c r="C55" t="s">
        <v>76</v>
      </c>
      <c r="D55" s="5">
        <v>-6564043000</v>
      </c>
      <c r="E55" s="5">
        <v>-6627682000</v>
      </c>
      <c r="F55" s="5">
        <v>-7940551000</v>
      </c>
      <c r="G55" s="5">
        <v>-4768139000</v>
      </c>
      <c r="I55" s="5">
        <v>-26170174000</v>
      </c>
      <c r="J55" s="5">
        <v>-20389660000</v>
      </c>
      <c r="K55" s="5">
        <v>-18438030000</v>
      </c>
      <c r="L55" s="5">
        <v>-15062758000</v>
      </c>
      <c r="M55" s="5">
        <v>-11426426000</v>
      </c>
    </row>
    <row r="56" spans="2:13" ht="15.5" x14ac:dyDescent="0.35">
      <c r="C56" t="s">
        <v>77</v>
      </c>
      <c r="D56" s="5">
        <v>7527891000</v>
      </c>
      <c r="E56" s="5">
        <v>7379716000</v>
      </c>
      <c r="F56" s="5">
        <v>5304795000</v>
      </c>
      <c r="G56" s="5">
        <v>1831103000</v>
      </c>
      <c r="I56" s="5">
        <v>22537158000</v>
      </c>
      <c r="J56" s="5">
        <v>61479023000</v>
      </c>
      <c r="K56" s="5">
        <v>52657455000</v>
      </c>
      <c r="L56" s="5">
        <v>48716368000</v>
      </c>
      <c r="M56" s="5">
        <v>121141195000</v>
      </c>
    </row>
    <row r="57" spans="2:13" ht="15.5" x14ac:dyDescent="0.35">
      <c r="C57" t="s">
        <v>78</v>
      </c>
      <c r="D57" s="5">
        <v>-179374000</v>
      </c>
      <c r="E57" s="5">
        <v>-357258000</v>
      </c>
      <c r="F57" s="5">
        <v>-444633000</v>
      </c>
      <c r="G57" s="5">
        <v>407348000</v>
      </c>
      <c r="I57" s="5">
        <v>-1354780000</v>
      </c>
      <c r="J57" s="5">
        <v>-12132402000</v>
      </c>
      <c r="K57" s="5">
        <v>-19302575000</v>
      </c>
      <c r="L57" s="5">
        <v>-15986340000</v>
      </c>
      <c r="M57" s="5">
        <v>-10363698000</v>
      </c>
    </row>
    <row r="58" spans="2:13" ht="15.5" x14ac:dyDescent="0.35">
      <c r="C58" t="s">
        <v>247</v>
      </c>
      <c r="D58" s="5">
        <v>2503763000</v>
      </c>
      <c r="E58" s="5">
        <v>2419214000</v>
      </c>
      <c r="F58" s="5">
        <v>2503785000</v>
      </c>
      <c r="G58" s="5">
        <v>2459714000</v>
      </c>
      <c r="I58" s="5">
        <v>8597156000</v>
      </c>
      <c r="J58" s="5">
        <v>78419000</v>
      </c>
      <c r="K58" s="5">
        <v>86523000</v>
      </c>
      <c r="L58" s="5">
        <v>69714000</v>
      </c>
      <c r="M58" s="5">
        <v>39596000</v>
      </c>
    </row>
    <row r="59" spans="2:13" ht="15.5" x14ac:dyDescent="0.35">
      <c r="C59" t="s">
        <v>27</v>
      </c>
      <c r="D59" s="5">
        <v>-2683137000</v>
      </c>
      <c r="E59" s="5">
        <v>-2776472000</v>
      </c>
      <c r="F59" s="5">
        <v>-2948418000</v>
      </c>
      <c r="G59" s="5">
        <v>-2313980000</v>
      </c>
      <c r="I59" s="5">
        <v>-10216269000</v>
      </c>
      <c r="J59" s="5">
        <v>-13322575000</v>
      </c>
      <c r="K59" s="5">
        <v>-19596024000</v>
      </c>
      <c r="L59" s="5">
        <v>-16077567000</v>
      </c>
      <c r="M59" s="5">
        <v>-10403294000</v>
      </c>
    </row>
    <row r="60" spans="2:13" ht="15.5" x14ac:dyDescent="0.35">
      <c r="C60" t="s">
        <v>79</v>
      </c>
    </row>
    <row r="61" spans="2:13" ht="15.5" x14ac:dyDescent="0.35">
      <c r="C61" t="s">
        <v>80</v>
      </c>
      <c r="D61" s="5">
        <v>-179374000</v>
      </c>
      <c r="E61" s="5">
        <v>-357258000</v>
      </c>
      <c r="F61" s="5">
        <v>-444633000</v>
      </c>
      <c r="G61" s="5">
        <v>407348000</v>
      </c>
      <c r="I61" s="5">
        <v>-1354780000</v>
      </c>
      <c r="J61" s="5">
        <v>-12132402000</v>
      </c>
      <c r="K61" s="5">
        <v>-19302575000</v>
      </c>
      <c r="L61" s="5">
        <v>-15986340000</v>
      </c>
      <c r="M61" s="5">
        <v>-10363698000</v>
      </c>
    </row>
    <row r="62" spans="2:13" ht="15.5" x14ac:dyDescent="0.35">
      <c r="C62" t="s">
        <v>29</v>
      </c>
      <c r="D62" s="5">
        <v>7348517000</v>
      </c>
      <c r="E62" s="5">
        <v>7022458000</v>
      </c>
      <c r="F62" s="5">
        <v>4860162000</v>
      </c>
      <c r="G62" s="5">
        <v>2238451000</v>
      </c>
      <c r="I62" s="5">
        <v>21182378000</v>
      </c>
      <c r="J62" s="5">
        <v>49346621000</v>
      </c>
      <c r="K62" s="5">
        <v>33354880000</v>
      </c>
      <c r="L62" s="5">
        <v>32730028000</v>
      </c>
      <c r="M62" s="5">
        <v>110777497000</v>
      </c>
    </row>
    <row r="63" spans="2:13" ht="15.5" x14ac:dyDescent="0.35">
      <c r="C63" t="s">
        <v>28</v>
      </c>
      <c r="D63" s="5">
        <v>-1596421000</v>
      </c>
      <c r="E63" s="5">
        <v>-1191735000</v>
      </c>
      <c r="F63" s="5">
        <v>-1109873000</v>
      </c>
      <c r="G63" s="5">
        <v>-150609000</v>
      </c>
      <c r="I63" s="5">
        <v>-4112762000</v>
      </c>
      <c r="J63" s="5">
        <v>-11471544000</v>
      </c>
      <c r="K63" s="5">
        <v>-7211885000</v>
      </c>
      <c r="L63" s="5">
        <v>-7397194000</v>
      </c>
      <c r="M63" s="5">
        <v>-26265027000</v>
      </c>
    </row>
    <row r="64" spans="2:13" ht="15.5" x14ac:dyDescent="0.35">
      <c r="C64" t="s">
        <v>81</v>
      </c>
    </row>
    <row r="65" spans="2:13" ht="15.5" x14ac:dyDescent="0.35">
      <c r="C65" t="s">
        <v>82</v>
      </c>
    </row>
    <row r="66" spans="2:13" ht="15.5" x14ac:dyDescent="0.35">
      <c r="C66" t="s">
        <v>83</v>
      </c>
    </row>
    <row r="67" spans="2:13" ht="15.5" x14ac:dyDescent="0.35">
      <c r="C67" t="s">
        <v>84</v>
      </c>
      <c r="D67" s="5">
        <v>-1596421000</v>
      </c>
      <c r="E67" s="5">
        <v>-1191735000</v>
      </c>
      <c r="F67" s="5">
        <v>-1109873000</v>
      </c>
      <c r="G67" s="5">
        <v>-150609000</v>
      </c>
      <c r="I67" s="5">
        <v>-4112762000</v>
      </c>
      <c r="J67" s="5">
        <v>-11471544000</v>
      </c>
      <c r="K67" s="5">
        <v>-7211885000</v>
      </c>
      <c r="L67" s="5">
        <v>-7397194000</v>
      </c>
      <c r="M67" s="5">
        <v>-26265027000</v>
      </c>
    </row>
    <row r="68" spans="2:13" ht="15.5" x14ac:dyDescent="0.35">
      <c r="C68" t="s">
        <v>86</v>
      </c>
      <c r="D68" s="5">
        <v>5752096000</v>
      </c>
      <c r="E68" s="5">
        <v>5830723000</v>
      </c>
      <c r="F68" s="5">
        <v>3750289000</v>
      </c>
      <c r="G68" s="5">
        <v>2087842000</v>
      </c>
      <c r="I68" s="5">
        <v>17069616000</v>
      </c>
      <c r="J68" s="5">
        <v>37875077000</v>
      </c>
      <c r="K68" s="5">
        <v>26142995000</v>
      </c>
      <c r="L68" s="5">
        <v>25332834000</v>
      </c>
      <c r="M68" s="5">
        <v>84512470000</v>
      </c>
    </row>
    <row r="69" spans="2:13" ht="15.5" x14ac:dyDescent="0.35">
      <c r="C69" t="s">
        <v>87</v>
      </c>
      <c r="F69" s="5">
        <v>-178389000</v>
      </c>
      <c r="I69" s="5">
        <v>-178389000</v>
      </c>
      <c r="J69" s="5">
        <v>395828000</v>
      </c>
      <c r="K69" s="5">
        <v>-206582000</v>
      </c>
      <c r="L69" s="5">
        <v>-8736000</v>
      </c>
      <c r="M69" s="5">
        <v>108959000</v>
      </c>
    </row>
    <row r="70" spans="2:13" ht="15.5" x14ac:dyDescent="0.35">
      <c r="C70" t="s">
        <v>88</v>
      </c>
      <c r="F70" s="5">
        <v>-178389000</v>
      </c>
      <c r="I70" s="5">
        <v>-178389000</v>
      </c>
      <c r="J70" s="5">
        <v>395828000</v>
      </c>
      <c r="K70" s="5">
        <v>-206582000</v>
      </c>
      <c r="L70" s="5">
        <v>-8736000</v>
      </c>
      <c r="M70" s="5">
        <v>108959000</v>
      </c>
    </row>
    <row r="71" spans="2:13" ht="15.5" x14ac:dyDescent="0.35">
      <c r="C71" t="s">
        <v>89</v>
      </c>
      <c r="D71" s="5">
        <v>5752096000</v>
      </c>
      <c r="E71" s="5">
        <v>5830723000</v>
      </c>
      <c r="F71" s="5">
        <v>3571900000</v>
      </c>
      <c r="G71" s="5">
        <v>2087842000</v>
      </c>
      <c r="I71" s="5">
        <v>16891227000</v>
      </c>
      <c r="J71" s="5">
        <v>38270905000</v>
      </c>
      <c r="K71" s="5">
        <v>25936413000</v>
      </c>
      <c r="L71" s="5">
        <v>25324098000</v>
      </c>
      <c r="M71" s="5">
        <v>84621429000</v>
      </c>
    </row>
    <row r="72" spans="2:13" ht="15.5" x14ac:dyDescent="0.35">
      <c r="C72" t="s">
        <v>90</v>
      </c>
      <c r="D72" s="5">
        <v>5752096000</v>
      </c>
      <c r="E72" s="5">
        <v>5830723000</v>
      </c>
      <c r="F72" s="5">
        <v>3750289000</v>
      </c>
      <c r="G72" s="5">
        <v>2087842000</v>
      </c>
      <c r="I72" s="5">
        <v>17069616000</v>
      </c>
      <c r="J72" s="5">
        <v>37875077000</v>
      </c>
      <c r="K72" s="5">
        <v>26142995000</v>
      </c>
      <c r="L72" s="5">
        <v>25332834000</v>
      </c>
      <c r="M72" s="5">
        <v>84512470000</v>
      </c>
    </row>
    <row r="73" spans="2:13" ht="15.5" x14ac:dyDescent="0.35">
      <c r="C73" t="s">
        <v>8</v>
      </c>
      <c r="D73" s="5">
        <v>5754681000</v>
      </c>
      <c r="E73" s="5">
        <v>5830981000</v>
      </c>
      <c r="F73" s="5">
        <v>3568639000</v>
      </c>
      <c r="G73" s="5">
        <v>2092039000</v>
      </c>
      <c r="I73" s="5">
        <v>16897079000</v>
      </c>
      <c r="J73" s="5">
        <v>38310817000</v>
      </c>
      <c r="K73" s="5">
        <v>25936413000</v>
      </c>
      <c r="L73" s="5">
        <v>25324098000</v>
      </c>
      <c r="M73" s="5">
        <v>84621429000</v>
      </c>
    </row>
    <row r="74" spans="2:13" ht="15.5" x14ac:dyDescent="0.35">
      <c r="C74" t="s">
        <v>203</v>
      </c>
      <c r="D74" s="5">
        <v>-2585000</v>
      </c>
      <c r="E74" s="5">
        <v>-258000</v>
      </c>
      <c r="F74" s="5">
        <v>3261000</v>
      </c>
      <c r="G74" s="5">
        <v>-4197000</v>
      </c>
      <c r="I74" s="5">
        <v>-5852000</v>
      </c>
      <c r="J74" s="5">
        <v>-39912000</v>
      </c>
    </row>
    <row r="75" spans="2:13" ht="15.5" x14ac:dyDescent="0.35">
      <c r="C75" t="s">
        <v>91</v>
      </c>
      <c r="D75" s="5">
        <v>5752096000</v>
      </c>
      <c r="E75" s="5">
        <v>5830723000</v>
      </c>
      <c r="F75" s="5">
        <v>3750289000</v>
      </c>
      <c r="G75" s="5">
        <v>2087842000</v>
      </c>
      <c r="I75" s="5">
        <v>17069616000</v>
      </c>
      <c r="J75" s="5">
        <v>37875077000</v>
      </c>
      <c r="K75" s="5">
        <v>26142995000</v>
      </c>
      <c r="L75" s="5">
        <v>25332834000</v>
      </c>
      <c r="M75" s="5">
        <v>84512470000</v>
      </c>
    </row>
    <row r="76" spans="2:13" ht="15.5" x14ac:dyDescent="0.35">
      <c r="C76" t="s">
        <v>92</v>
      </c>
      <c r="D76" s="5">
        <v>5752096000</v>
      </c>
      <c r="E76" s="5">
        <v>5830723000</v>
      </c>
      <c r="F76" s="5">
        <v>3571900000</v>
      </c>
      <c r="G76" s="5">
        <v>2087842000</v>
      </c>
      <c r="I76" s="5">
        <v>16891227000</v>
      </c>
      <c r="J76" s="5">
        <v>38270905000</v>
      </c>
      <c r="K76" s="5">
        <v>25936413000</v>
      </c>
      <c r="L76" s="5">
        <v>25324098000</v>
      </c>
      <c r="M76" s="5">
        <v>84621429000</v>
      </c>
    </row>
    <row r="77" spans="2:13" ht="15.5" x14ac:dyDescent="0.35">
      <c r="C77" t="s">
        <v>93</v>
      </c>
      <c r="D77" s="5">
        <v>5752096000</v>
      </c>
      <c r="E77" s="5">
        <v>5830723000</v>
      </c>
      <c r="F77" s="5">
        <v>3571900000</v>
      </c>
      <c r="G77" s="5">
        <v>2087842000</v>
      </c>
      <c r="I77" s="5">
        <v>16891227000</v>
      </c>
      <c r="J77" s="5">
        <v>38270905000</v>
      </c>
      <c r="K77" s="5">
        <v>25936413000</v>
      </c>
      <c r="L77" s="5">
        <v>25324098000</v>
      </c>
      <c r="M77" s="5">
        <v>84621429000</v>
      </c>
    </row>
    <row r="79" spans="2:13" ht="15.5" x14ac:dyDescent="0.35">
      <c r="B79" t="s">
        <v>94</v>
      </c>
      <c r="C79" t="s">
        <v>95</v>
      </c>
    </row>
    <row r="80" spans="2:13" ht="15.5" x14ac:dyDescent="0.35">
      <c r="C80" t="s">
        <v>96</v>
      </c>
    </row>
    <row r="81" spans="3:13" ht="15.5" x14ac:dyDescent="0.35">
      <c r="C81" t="s">
        <v>20</v>
      </c>
      <c r="D81" s="5">
        <v>285682314000</v>
      </c>
      <c r="E81" s="5">
        <v>279540324000</v>
      </c>
      <c r="F81" s="5">
        <v>271086908000</v>
      </c>
      <c r="G81" s="5">
        <v>272855737000</v>
      </c>
      <c r="I81" s="5">
        <v>271086908000</v>
      </c>
      <c r="J81" s="5">
        <v>17675528000</v>
      </c>
      <c r="K81" s="5">
        <v>19016995000</v>
      </c>
      <c r="L81" s="5">
        <v>15613857000</v>
      </c>
      <c r="M81" s="5">
        <v>10127609000</v>
      </c>
    </row>
    <row r="82" spans="3:13" ht="15.5" x14ac:dyDescent="0.35">
      <c r="C82" t="s">
        <v>97</v>
      </c>
      <c r="D82" s="5">
        <v>6837903000</v>
      </c>
      <c r="E82" s="5">
        <v>7202434000</v>
      </c>
      <c r="F82" s="5">
        <v>11324456000</v>
      </c>
      <c r="G82" s="5">
        <v>4573164000</v>
      </c>
      <c r="I82" s="5">
        <v>11324456000</v>
      </c>
      <c r="J82" s="5">
        <v>10372874000</v>
      </c>
      <c r="K82" s="5">
        <v>693750000</v>
      </c>
      <c r="L82" s="5">
        <v>13293000</v>
      </c>
    </row>
    <row r="83" spans="3:13" ht="15.5" x14ac:dyDescent="0.35">
      <c r="C83" t="s">
        <v>98</v>
      </c>
    </row>
    <row r="84" spans="3:13" ht="15.5" x14ac:dyDescent="0.35">
      <c r="C84" t="s">
        <v>99</v>
      </c>
      <c r="D84" s="5">
        <v>4350355000</v>
      </c>
      <c r="E84" s="5">
        <v>4350355000</v>
      </c>
      <c r="F84" s="5">
        <v>4350355000</v>
      </c>
      <c r="G84" s="5">
        <v>4350355000</v>
      </c>
      <c r="I84" s="5">
        <v>4350355000</v>
      </c>
      <c r="J84" s="5">
        <v>8350355000</v>
      </c>
    </row>
    <row r="85" spans="3:13" ht="15.5" x14ac:dyDescent="0.35">
      <c r="C85" t="s">
        <v>100</v>
      </c>
      <c r="D85" s="5">
        <v>6837903000</v>
      </c>
      <c r="E85" s="5">
        <v>7202434000</v>
      </c>
      <c r="F85" s="5">
        <v>11324456000</v>
      </c>
      <c r="G85" s="5">
        <v>4573164000</v>
      </c>
      <c r="I85" s="5">
        <v>11324456000</v>
      </c>
      <c r="J85" s="5">
        <v>10372874000</v>
      </c>
      <c r="K85" s="5">
        <v>693750000</v>
      </c>
      <c r="L85" s="5">
        <v>13293000</v>
      </c>
    </row>
    <row r="86" spans="3:13" ht="15.5" x14ac:dyDescent="0.35">
      <c r="C86" t="s">
        <v>101</v>
      </c>
      <c r="D86" s="5">
        <v>476650000</v>
      </c>
      <c r="E86" s="5">
        <v>417300000</v>
      </c>
      <c r="F86" s="5">
        <v>543728000</v>
      </c>
      <c r="G86" s="5">
        <v>692180000</v>
      </c>
      <c r="I86" s="5">
        <v>543728000</v>
      </c>
      <c r="J86" s="5">
        <v>837300000</v>
      </c>
      <c r="K86" s="5">
        <v>36173891000</v>
      </c>
      <c r="L86" s="5">
        <v>36071790000</v>
      </c>
      <c r="M86" s="5">
        <v>36621596000</v>
      </c>
    </row>
    <row r="87" spans="3:13" ht="15.5" x14ac:dyDescent="0.35">
      <c r="C87" t="s">
        <v>102</v>
      </c>
      <c r="D87" s="5">
        <v>476650000</v>
      </c>
      <c r="E87" s="5">
        <v>417300000</v>
      </c>
      <c r="F87" s="5">
        <v>543728000</v>
      </c>
      <c r="G87" s="5">
        <v>692180000</v>
      </c>
      <c r="I87" s="5">
        <v>543728000</v>
      </c>
      <c r="J87" s="5">
        <v>837300000</v>
      </c>
      <c r="K87" s="5">
        <v>36173891000</v>
      </c>
      <c r="L87" s="5">
        <v>36071790000</v>
      </c>
      <c r="M87" s="5">
        <v>36621596000</v>
      </c>
    </row>
    <row r="88" spans="3:13" ht="15.5" x14ac:dyDescent="0.35">
      <c r="C88" t="s">
        <v>79</v>
      </c>
      <c r="D88" s="5">
        <v>17443803000</v>
      </c>
      <c r="E88" s="5">
        <v>17443803000</v>
      </c>
      <c r="F88" s="5">
        <v>17443803000</v>
      </c>
      <c r="G88" s="5">
        <v>289470000</v>
      </c>
      <c r="I88" s="5">
        <v>17443803000</v>
      </c>
      <c r="J88" s="5">
        <v>17622192000</v>
      </c>
      <c r="K88" s="5">
        <v>-106358000</v>
      </c>
      <c r="L88" s="5">
        <v>132864000</v>
      </c>
      <c r="M88" s="5">
        <v>108959000</v>
      </c>
    </row>
    <row r="89" spans="3:13" ht="15.5" x14ac:dyDescent="0.35">
      <c r="C89" t="s">
        <v>104</v>
      </c>
      <c r="D89" s="5">
        <v>377807779000</v>
      </c>
      <c r="E89" s="5">
        <v>372358287000</v>
      </c>
      <c r="F89" s="5">
        <v>366407271000</v>
      </c>
      <c r="G89" s="5">
        <v>361932534000</v>
      </c>
      <c r="I89" s="5">
        <v>366407271000</v>
      </c>
      <c r="J89" s="5">
        <v>116550274000</v>
      </c>
      <c r="K89" s="5">
        <v>146500151000</v>
      </c>
      <c r="L89" s="5">
        <v>142201902000</v>
      </c>
      <c r="M89" s="5">
        <v>136491131000</v>
      </c>
    </row>
    <row r="90" spans="3:13" ht="15.5" x14ac:dyDescent="0.35">
      <c r="C90" t="s">
        <v>105</v>
      </c>
    </row>
    <row r="91" spans="3:13" ht="15.5" x14ac:dyDescent="0.35">
      <c r="C91" t="s">
        <v>106</v>
      </c>
      <c r="D91" s="5">
        <v>9507525000</v>
      </c>
      <c r="E91" s="5">
        <v>9741683000</v>
      </c>
      <c r="F91" s="5">
        <v>10010932000</v>
      </c>
      <c r="G91" s="5">
        <v>9178981000</v>
      </c>
      <c r="I91" s="5">
        <v>10010932000</v>
      </c>
      <c r="J91" s="5">
        <v>7404862000</v>
      </c>
      <c r="K91" s="5">
        <v>6388826000</v>
      </c>
      <c r="L91" s="5">
        <v>3392543000</v>
      </c>
      <c r="M91" s="5">
        <v>1737810000</v>
      </c>
    </row>
    <row r="92" spans="3:13" ht="15.5" x14ac:dyDescent="0.35">
      <c r="C92" t="s">
        <v>257</v>
      </c>
      <c r="D92" s="5">
        <v>631000000</v>
      </c>
      <c r="E92" s="5">
        <v>631000000</v>
      </c>
      <c r="F92" s="5">
        <v>631000000</v>
      </c>
      <c r="G92" s="5">
        <v>631000000</v>
      </c>
      <c r="I92" s="5">
        <v>631000000</v>
      </c>
      <c r="J92" s="5">
        <v>180000000</v>
      </c>
      <c r="K92" s="5">
        <v>180000000</v>
      </c>
      <c r="L92" s="5">
        <v>180000000</v>
      </c>
      <c r="M92" s="5">
        <v>275000000</v>
      </c>
    </row>
    <row r="93" spans="3:13" ht="15.5" x14ac:dyDescent="0.35">
      <c r="C93" t="s">
        <v>107</v>
      </c>
      <c r="D93" s="5">
        <v>349093000</v>
      </c>
      <c r="E93" s="5">
        <v>322467000</v>
      </c>
      <c r="F93" s="5">
        <v>300357000</v>
      </c>
      <c r="G93" s="5">
        <v>253744000</v>
      </c>
      <c r="I93" s="5">
        <v>300357000</v>
      </c>
      <c r="J93" s="5">
        <v>187169000</v>
      </c>
      <c r="K93" s="5">
        <v>158302000</v>
      </c>
      <c r="L93" s="5">
        <v>117085000</v>
      </c>
      <c r="M93" s="5">
        <v>9071000</v>
      </c>
    </row>
    <row r="94" spans="3:13" ht="15.5" x14ac:dyDescent="0.35">
      <c r="C94" t="s">
        <v>108</v>
      </c>
      <c r="D94" s="5">
        <v>575411618000</v>
      </c>
      <c r="E94" s="5">
        <v>580733440000</v>
      </c>
      <c r="F94" s="5">
        <v>586094870000</v>
      </c>
      <c r="G94" s="5">
        <v>590729707000</v>
      </c>
      <c r="I94" s="5">
        <v>586094870000</v>
      </c>
      <c r="J94" s="5">
        <v>599199897000</v>
      </c>
      <c r="K94" s="5">
        <v>619723333000</v>
      </c>
      <c r="L94" s="5">
        <v>640171501000</v>
      </c>
      <c r="M94" s="5">
        <v>647716902000</v>
      </c>
    </row>
    <row r="95" spans="3:13" ht="15.5" x14ac:dyDescent="0.35">
      <c r="C95" t="s">
        <v>109</v>
      </c>
      <c r="D95" s="5">
        <v>953219397000</v>
      </c>
      <c r="E95" s="5">
        <v>953091727000</v>
      </c>
      <c r="F95" s="5">
        <v>952502141000</v>
      </c>
      <c r="G95" s="5">
        <v>952662241000</v>
      </c>
      <c r="I95" s="5">
        <v>952502141000</v>
      </c>
      <c r="J95" s="5">
        <v>715750171000</v>
      </c>
      <c r="K95" s="5">
        <v>766223484000</v>
      </c>
      <c r="L95" s="5">
        <v>782373403000</v>
      </c>
      <c r="M95" s="5">
        <v>784208033000</v>
      </c>
    </row>
    <row r="96" spans="3:13" ht="15.5" x14ac:dyDescent="0.35">
      <c r="C96" t="s">
        <v>110</v>
      </c>
    </row>
    <row r="97" spans="3:13" ht="15.5" x14ac:dyDescent="0.35">
      <c r="C97" t="s">
        <v>111</v>
      </c>
    </row>
    <row r="98" spans="3:13" ht="15.5" x14ac:dyDescent="0.35">
      <c r="C98" t="s">
        <v>112</v>
      </c>
      <c r="D98" s="5">
        <v>43646309000</v>
      </c>
      <c r="E98" s="5">
        <v>40625694000</v>
      </c>
      <c r="F98" s="5">
        <v>39265850000</v>
      </c>
      <c r="G98" s="5">
        <v>37882917000</v>
      </c>
      <c r="I98" s="5">
        <v>39265850000</v>
      </c>
      <c r="J98" s="5">
        <v>43734296000</v>
      </c>
      <c r="K98" s="5">
        <v>218280851000</v>
      </c>
      <c r="L98" s="5">
        <v>225073868000</v>
      </c>
      <c r="M98" s="5">
        <v>232353268000</v>
      </c>
    </row>
    <row r="99" spans="3:13" ht="15.5" x14ac:dyDescent="0.35">
      <c r="C99" t="s">
        <v>115</v>
      </c>
    </row>
    <row r="100" spans="3:13" ht="15.5" x14ac:dyDescent="0.35">
      <c r="C100" t="s">
        <v>662</v>
      </c>
    </row>
    <row r="101" spans="3:13" ht="15.5" x14ac:dyDescent="0.35">
      <c r="C101" t="s">
        <v>663</v>
      </c>
    </row>
    <row r="102" spans="3:13" ht="15.5" x14ac:dyDescent="0.35">
      <c r="C102" t="s">
        <v>113</v>
      </c>
    </row>
    <row r="103" spans="3:13" ht="15.5" x14ac:dyDescent="0.35">
      <c r="C103" t="s">
        <v>114</v>
      </c>
      <c r="D103" s="5">
        <v>300772000</v>
      </c>
      <c r="E103" s="5">
        <v>144049000</v>
      </c>
      <c r="F103" s="5">
        <v>6060000</v>
      </c>
      <c r="I103" s="5">
        <v>6060000</v>
      </c>
      <c r="J103" s="5">
        <v>63559000</v>
      </c>
      <c r="K103" s="5">
        <v>8180177000</v>
      </c>
      <c r="L103" s="5">
        <v>3368833000</v>
      </c>
      <c r="M103" s="5">
        <v>8420537000</v>
      </c>
    </row>
    <row r="104" spans="3:13" ht="15.5" x14ac:dyDescent="0.35">
      <c r="C104" t="s">
        <v>466</v>
      </c>
    </row>
    <row r="105" spans="3:13" ht="15.5" x14ac:dyDescent="0.35">
      <c r="C105" t="s">
        <v>206</v>
      </c>
    </row>
    <row r="106" spans="3:13" ht="15.5" x14ac:dyDescent="0.35">
      <c r="C106" t="s">
        <v>207</v>
      </c>
      <c r="D106" s="5">
        <v>4350355000</v>
      </c>
      <c r="E106" s="5">
        <v>4350355000</v>
      </c>
      <c r="F106" s="5">
        <v>4350355000</v>
      </c>
      <c r="G106" s="5">
        <v>4350355000</v>
      </c>
      <c r="I106" s="5">
        <v>4350355000</v>
      </c>
      <c r="J106" s="5">
        <v>8350355000</v>
      </c>
    </row>
    <row r="107" spans="3:13" ht="15.5" x14ac:dyDescent="0.35">
      <c r="C107" t="s">
        <v>117</v>
      </c>
      <c r="D107" s="5">
        <v>842162000</v>
      </c>
      <c r="E107" s="5">
        <v>1262270000</v>
      </c>
      <c r="F107" s="5">
        <v>1019639000</v>
      </c>
      <c r="G107" s="5">
        <v>723434000</v>
      </c>
      <c r="I107" s="5">
        <v>1019639000</v>
      </c>
      <c r="J107" s="5">
        <v>4832224000</v>
      </c>
      <c r="K107" s="5">
        <v>3728857000</v>
      </c>
      <c r="L107" s="5">
        <v>799542000</v>
      </c>
      <c r="M107" s="5">
        <v>1796535000</v>
      </c>
    </row>
    <row r="108" spans="3:13" ht="15.5" x14ac:dyDescent="0.35">
      <c r="C108" t="s">
        <v>116</v>
      </c>
      <c r="D108" s="5">
        <v>4227899000</v>
      </c>
      <c r="E108" s="5">
        <v>3285980000</v>
      </c>
      <c r="F108" s="5">
        <v>2283584000</v>
      </c>
      <c r="G108" s="5">
        <v>1280881000</v>
      </c>
      <c r="I108" s="5">
        <v>2283584000</v>
      </c>
      <c r="J108" s="5">
        <v>1124169000</v>
      </c>
      <c r="K108" s="5">
        <v>1010073000</v>
      </c>
      <c r="L108" s="5">
        <v>1553621000</v>
      </c>
      <c r="M108" s="5">
        <v>1948708000</v>
      </c>
    </row>
    <row r="109" spans="3:13" ht="15.5" x14ac:dyDescent="0.35">
      <c r="C109" t="s">
        <v>664</v>
      </c>
    </row>
    <row r="110" spans="3:13" ht="15.5" x14ac:dyDescent="0.35">
      <c r="C110" t="s">
        <v>119</v>
      </c>
    </row>
    <row r="111" spans="3:13" ht="15.5" x14ac:dyDescent="0.35">
      <c r="C111" t="s">
        <v>121</v>
      </c>
      <c r="D111" s="5">
        <v>59163726000</v>
      </c>
      <c r="E111" s="5">
        <v>65179479000</v>
      </c>
      <c r="F111" s="5">
        <v>71664911000</v>
      </c>
      <c r="G111" s="5">
        <v>76794341000</v>
      </c>
      <c r="I111" s="5">
        <v>71664911000</v>
      </c>
      <c r="J111" s="5">
        <v>93481406000</v>
      </c>
      <c r="K111" s="5">
        <v>7132923000</v>
      </c>
      <c r="L111" s="5">
        <v>39495877000</v>
      </c>
      <c r="M111" s="5">
        <v>64949667000</v>
      </c>
    </row>
    <row r="112" spans="3:13" ht="15.5" x14ac:dyDescent="0.35">
      <c r="C112" t="s">
        <v>509</v>
      </c>
      <c r="D112" s="5">
        <v>43045000</v>
      </c>
      <c r="E112" s="5">
        <v>101176000</v>
      </c>
      <c r="F112" s="5">
        <v>423244000</v>
      </c>
      <c r="G112" s="5">
        <v>673968000</v>
      </c>
      <c r="I112" s="5">
        <v>423244000</v>
      </c>
      <c r="J112" s="5">
        <v>536939000</v>
      </c>
      <c r="K112" s="5">
        <v>970138000</v>
      </c>
      <c r="L112" s="5">
        <v>91851000</v>
      </c>
    </row>
    <row r="113" spans="3:13" ht="15.5" x14ac:dyDescent="0.35">
      <c r="C113" t="s">
        <v>122</v>
      </c>
      <c r="D113" s="5">
        <v>21734271000</v>
      </c>
      <c r="E113" s="5">
        <v>22068325000</v>
      </c>
      <c r="F113" s="5">
        <v>22130737000</v>
      </c>
      <c r="G113" s="5">
        <v>22052772000</v>
      </c>
      <c r="I113" s="5">
        <v>22130737000</v>
      </c>
      <c r="J113" s="5">
        <v>27888514000</v>
      </c>
      <c r="K113" s="5">
        <v>162484881000</v>
      </c>
      <c r="L113" s="5">
        <v>175196298000</v>
      </c>
      <c r="M113" s="5">
        <v>176172367000</v>
      </c>
    </row>
    <row r="114" spans="3:13" ht="15.5" x14ac:dyDescent="0.35">
      <c r="C114" t="s">
        <v>123</v>
      </c>
      <c r="D114" s="5">
        <v>153160760000</v>
      </c>
      <c r="E114" s="5">
        <v>159010749000</v>
      </c>
      <c r="F114" s="5">
        <v>165611730000</v>
      </c>
      <c r="G114" s="5">
        <v>170726663000</v>
      </c>
      <c r="I114" s="5">
        <v>165611730000</v>
      </c>
      <c r="J114" s="5">
        <v>190859418000</v>
      </c>
      <c r="K114" s="5">
        <v>94808081000</v>
      </c>
      <c r="L114" s="5">
        <v>124771822000</v>
      </c>
      <c r="M114" s="5">
        <v>144188873000</v>
      </c>
    </row>
    <row r="115" spans="3:13" ht="15.5" x14ac:dyDescent="0.35">
      <c r="C115" t="s">
        <v>124</v>
      </c>
      <c r="D115" s="5">
        <v>153160760000</v>
      </c>
      <c r="E115" s="5">
        <v>159010749000</v>
      </c>
      <c r="F115" s="5">
        <v>165611730000</v>
      </c>
      <c r="G115" s="5">
        <v>170726663000</v>
      </c>
      <c r="I115" s="5">
        <v>165611730000</v>
      </c>
      <c r="J115" s="5">
        <v>190859418000</v>
      </c>
      <c r="K115" s="5">
        <v>94808081000</v>
      </c>
      <c r="L115" s="5">
        <v>124771822000</v>
      </c>
      <c r="M115" s="5">
        <v>144188873000</v>
      </c>
    </row>
    <row r="116" spans="3:13" ht="15.5" x14ac:dyDescent="0.35">
      <c r="C116" t="s">
        <v>125</v>
      </c>
    </row>
    <row r="117" spans="3:13" ht="15.5" x14ac:dyDescent="0.35">
      <c r="C117" t="s">
        <v>126</v>
      </c>
      <c r="D117" s="5">
        <v>59438983000</v>
      </c>
      <c r="E117" s="5">
        <v>65540471000</v>
      </c>
      <c r="F117" s="5">
        <v>72340019000</v>
      </c>
      <c r="G117" s="5">
        <v>77783923000</v>
      </c>
      <c r="I117" s="5">
        <v>72340019000</v>
      </c>
      <c r="J117" s="5">
        <v>94416783000</v>
      </c>
      <c r="K117" s="5">
        <v>8103061000</v>
      </c>
      <c r="L117" s="5">
        <v>39587728000</v>
      </c>
      <c r="M117" s="5">
        <v>64949667000</v>
      </c>
    </row>
    <row r="118" spans="3:13" ht="15.5" x14ac:dyDescent="0.35">
      <c r="C118" t="s">
        <v>211</v>
      </c>
      <c r="D118" s="5">
        <v>84370298000</v>
      </c>
      <c r="E118" s="5">
        <v>84382589000</v>
      </c>
      <c r="F118" s="5">
        <v>84385882000</v>
      </c>
      <c r="G118" s="5">
        <v>84509711000</v>
      </c>
      <c r="I118" s="5">
        <v>84385882000</v>
      </c>
      <c r="J118" s="5">
        <v>84615188000</v>
      </c>
      <c r="K118" s="5">
        <v>83468883000</v>
      </c>
      <c r="L118" s="5">
        <v>82832839000</v>
      </c>
      <c r="M118" s="5">
        <v>77882961000</v>
      </c>
    </row>
    <row r="119" spans="3:13" ht="15.5" x14ac:dyDescent="0.35">
      <c r="C119" t="s">
        <v>127</v>
      </c>
      <c r="D119" s="5">
        <v>196807069000</v>
      </c>
      <c r="E119" s="5">
        <v>199636443000</v>
      </c>
      <c r="F119" s="5">
        <v>204877580000</v>
      </c>
      <c r="G119" s="5">
        <v>208609580000</v>
      </c>
      <c r="I119" s="5">
        <v>204877580000</v>
      </c>
      <c r="J119" s="5">
        <v>234593714000</v>
      </c>
      <c r="K119" s="5">
        <v>313088932000</v>
      </c>
      <c r="L119" s="5">
        <v>349845690000</v>
      </c>
      <c r="M119" s="5">
        <v>376542141000</v>
      </c>
    </row>
    <row r="120" spans="3:13" ht="15.5" x14ac:dyDescent="0.35">
      <c r="C120" t="s">
        <v>128</v>
      </c>
    </row>
    <row r="121" spans="3:13" ht="15.5" x14ac:dyDescent="0.35">
      <c r="C121" t="s">
        <v>129</v>
      </c>
      <c r="D121" s="5">
        <v>162500000000</v>
      </c>
      <c r="E121" s="5">
        <v>162500000000</v>
      </c>
      <c r="F121" s="5">
        <v>162500000000</v>
      </c>
      <c r="G121" s="5">
        <v>162500000000</v>
      </c>
      <c r="I121" s="5">
        <v>162500000000</v>
      </c>
      <c r="J121" s="5">
        <v>130000000000</v>
      </c>
      <c r="K121" s="5">
        <v>130000000000</v>
      </c>
      <c r="L121" s="5">
        <v>130000000000</v>
      </c>
      <c r="M121" s="5">
        <v>130000000000</v>
      </c>
    </row>
    <row r="122" spans="3:13" ht="15.5" x14ac:dyDescent="0.35">
      <c r="C122" t="s">
        <v>130</v>
      </c>
      <c r="D122" s="5">
        <v>221626947000</v>
      </c>
      <c r="E122" s="5">
        <v>221626947000</v>
      </c>
      <c r="F122" s="5">
        <v>221626947000</v>
      </c>
      <c r="G122" s="5">
        <v>238959669000</v>
      </c>
      <c r="I122" s="5">
        <v>221626947000</v>
      </c>
      <c r="K122" s="5">
        <v>-5296851000</v>
      </c>
    </row>
    <row r="123" spans="3:13" ht="15.5" x14ac:dyDescent="0.35">
      <c r="C123" t="s">
        <v>131</v>
      </c>
      <c r="D123" s="5">
        <v>354443247000</v>
      </c>
      <c r="E123" s="5">
        <v>351483566000</v>
      </c>
      <c r="F123" s="5">
        <v>345652585000</v>
      </c>
      <c r="G123" s="5">
        <v>341905557000</v>
      </c>
      <c r="I123" s="5">
        <v>345652585000</v>
      </c>
      <c r="J123" s="5">
        <v>333127117000</v>
      </c>
      <c r="K123" s="5">
        <v>295212128000</v>
      </c>
      <c r="L123" s="5">
        <v>270620228000</v>
      </c>
      <c r="M123" s="5">
        <v>246730396000</v>
      </c>
    </row>
    <row r="124" spans="3:13" ht="15.5" x14ac:dyDescent="0.35">
      <c r="C124" t="s">
        <v>132</v>
      </c>
      <c r="D124" s="5">
        <v>250000000</v>
      </c>
      <c r="E124" s="5">
        <v>150000000</v>
      </c>
      <c r="F124" s="5">
        <v>150000000</v>
      </c>
      <c r="G124" s="5">
        <v>150000000</v>
      </c>
      <c r="I124" s="5">
        <v>150000000</v>
      </c>
      <c r="J124" s="5">
        <v>50000000</v>
      </c>
    </row>
    <row r="125" spans="3:13" ht="15.5" x14ac:dyDescent="0.35">
      <c r="C125" t="s">
        <v>133</v>
      </c>
      <c r="D125" s="5">
        <v>354193247000</v>
      </c>
      <c r="E125" s="5">
        <v>351333566000</v>
      </c>
      <c r="F125" s="5">
        <v>345502585000</v>
      </c>
      <c r="G125" s="5">
        <v>341755557000</v>
      </c>
      <c r="I125" s="5">
        <v>345502585000</v>
      </c>
      <c r="J125" s="5">
        <v>333077117000</v>
      </c>
      <c r="K125" s="5">
        <v>295212128000</v>
      </c>
      <c r="L125" s="5">
        <v>270620228000</v>
      </c>
      <c r="M125" s="5">
        <v>246730396000</v>
      </c>
    </row>
    <row r="126" spans="3:13" ht="15.5" x14ac:dyDescent="0.35">
      <c r="C126" t="s">
        <v>134</v>
      </c>
      <c r="D126" s="5">
        <v>354443247000</v>
      </c>
      <c r="E126" s="5">
        <v>351483566000</v>
      </c>
      <c r="F126" s="5">
        <v>345652585000</v>
      </c>
      <c r="G126" s="5">
        <v>341905557000</v>
      </c>
      <c r="I126" s="5">
        <v>345652585000</v>
      </c>
      <c r="J126" s="5">
        <v>333127117000</v>
      </c>
      <c r="K126" s="5">
        <v>295212128000</v>
      </c>
      <c r="L126" s="5">
        <v>270620228000</v>
      </c>
      <c r="M126" s="5">
        <v>246730396000</v>
      </c>
    </row>
    <row r="127" spans="3:13" ht="15.5" x14ac:dyDescent="0.35">
      <c r="C127" t="s">
        <v>212</v>
      </c>
      <c r="D127" s="5">
        <v>398331000</v>
      </c>
      <c r="E127" s="5">
        <v>400968000</v>
      </c>
      <c r="F127" s="5">
        <v>401226000</v>
      </c>
      <c r="G127" s="5">
        <v>397965000</v>
      </c>
      <c r="I127" s="5">
        <v>401226000</v>
      </c>
      <c r="J127" s="5">
        <v>407148000</v>
      </c>
      <c r="K127" s="5">
        <v>33325633000</v>
      </c>
      <c r="L127" s="5">
        <v>31774621000</v>
      </c>
      <c r="M127" s="5">
        <v>30826537000</v>
      </c>
    </row>
    <row r="128" spans="3:13" ht="15.5" x14ac:dyDescent="0.35">
      <c r="C128" t="s">
        <v>10</v>
      </c>
      <c r="D128" s="5">
        <v>756412328000</v>
      </c>
      <c r="E128" s="5">
        <v>753455284000</v>
      </c>
      <c r="F128" s="5">
        <v>747624561000</v>
      </c>
      <c r="G128" s="5">
        <v>744052661000</v>
      </c>
      <c r="I128" s="5">
        <v>747624561000</v>
      </c>
      <c r="J128" s="5">
        <v>481156457000</v>
      </c>
      <c r="K128" s="5">
        <v>453134552000</v>
      </c>
      <c r="L128" s="5">
        <v>432527713000</v>
      </c>
      <c r="M128" s="5">
        <v>407665892000</v>
      </c>
    </row>
    <row r="129" spans="2:13" ht="15.5" x14ac:dyDescent="0.35">
      <c r="C129" t="s">
        <v>135</v>
      </c>
      <c r="D129" s="5">
        <v>953219397000</v>
      </c>
      <c r="E129" s="5">
        <v>953091727000</v>
      </c>
      <c r="F129" s="5">
        <v>952502141000</v>
      </c>
      <c r="G129" s="5">
        <v>952662241000</v>
      </c>
      <c r="I129" s="5">
        <v>952502141000</v>
      </c>
      <c r="J129" s="5">
        <v>715750171000</v>
      </c>
      <c r="K129" s="5">
        <v>766223484000</v>
      </c>
      <c r="L129" s="5">
        <v>782373403000</v>
      </c>
      <c r="M129" s="5">
        <v>784208033000</v>
      </c>
    </row>
    <row r="130" spans="2:13" ht="15.5" x14ac:dyDescent="0.35">
      <c r="C130" t="s">
        <v>136</v>
      </c>
      <c r="D130" s="5">
        <v>6500000000</v>
      </c>
      <c r="E130" s="5">
        <v>6500000000</v>
      </c>
      <c r="F130" s="5">
        <v>6500000000</v>
      </c>
      <c r="G130" s="5">
        <v>6500000000</v>
      </c>
      <c r="I130" s="5">
        <v>6500000000</v>
      </c>
      <c r="J130" s="5">
        <v>5200000000</v>
      </c>
      <c r="K130" s="5">
        <v>130000</v>
      </c>
      <c r="L130" s="5">
        <v>130000</v>
      </c>
      <c r="M130" s="5">
        <v>130000</v>
      </c>
    </row>
    <row r="132" spans="2:13" ht="15.5" x14ac:dyDescent="0.35">
      <c r="B132" t="s">
        <v>137</v>
      </c>
      <c r="C132" t="s">
        <v>138</v>
      </c>
      <c r="D132" s="5">
        <v>12612511000</v>
      </c>
      <c r="E132" s="5">
        <v>15350519000</v>
      </c>
      <c r="F132" s="5">
        <v>4730843000</v>
      </c>
      <c r="G132" s="5">
        <v>3369689000</v>
      </c>
      <c r="I132" s="5">
        <v>33108972000</v>
      </c>
      <c r="J132" s="5">
        <v>52467264000</v>
      </c>
      <c r="K132" s="5">
        <v>52092892000</v>
      </c>
      <c r="L132" s="5">
        <v>34307112000</v>
      </c>
      <c r="M132" s="5">
        <v>-2702464000</v>
      </c>
    </row>
    <row r="133" spans="2:13" ht="15.5" x14ac:dyDescent="0.35">
      <c r="C133" t="s">
        <v>139</v>
      </c>
      <c r="D133" s="5">
        <v>24380300000</v>
      </c>
      <c r="E133" s="5">
        <v>27195874000</v>
      </c>
      <c r="F133" s="5">
        <v>15662920000</v>
      </c>
      <c r="G133" s="5">
        <v>12987171000</v>
      </c>
      <c r="I133" s="5">
        <v>83355205000</v>
      </c>
      <c r="J133" s="5">
        <v>111756808000</v>
      </c>
      <c r="K133" s="5">
        <v>126487254000</v>
      </c>
      <c r="L133" s="5">
        <v>100612401000</v>
      </c>
      <c r="M133" s="5">
        <v>76166296000</v>
      </c>
    </row>
    <row r="134" spans="2:13" ht="15.5" x14ac:dyDescent="0.35">
      <c r="C134" t="s">
        <v>665</v>
      </c>
      <c r="F134" s="5">
        <v>1000</v>
      </c>
      <c r="G134" s="5">
        <v>261613000</v>
      </c>
      <c r="I134" s="5">
        <v>264333000</v>
      </c>
      <c r="J134" s="5">
        <v>1111754000</v>
      </c>
      <c r="K134" s="5">
        <v>206925000</v>
      </c>
      <c r="L134" s="5">
        <v>21512000</v>
      </c>
      <c r="M134" s="5">
        <v>1287286000</v>
      </c>
    </row>
    <row r="135" spans="2:13" ht="15.5" x14ac:dyDescent="0.35">
      <c r="C135" t="s">
        <v>666</v>
      </c>
    </row>
    <row r="136" spans="2:13" ht="15.5" x14ac:dyDescent="0.35">
      <c r="C136" t="s">
        <v>667</v>
      </c>
      <c r="D136" s="5">
        <v>-2622514000</v>
      </c>
      <c r="E136" s="5">
        <v>-2130278000</v>
      </c>
      <c r="F136" s="5">
        <v>-13636498000</v>
      </c>
      <c r="G136" s="5">
        <v>-639725000</v>
      </c>
      <c r="I136" s="5">
        <v>-17512082000</v>
      </c>
      <c r="J136" s="5">
        <v>-17521101000</v>
      </c>
      <c r="K136" s="5">
        <v>-24894026000</v>
      </c>
      <c r="L136" s="5">
        <v>-17294535000</v>
      </c>
      <c r="M136" s="5">
        <v>-36913307000</v>
      </c>
    </row>
    <row r="137" spans="2:13" ht="15.5" x14ac:dyDescent="0.35">
      <c r="C137" t="s">
        <v>261</v>
      </c>
      <c r="D137" s="5">
        <v>-5908414000</v>
      </c>
      <c r="E137" s="5">
        <v>-5260969000</v>
      </c>
      <c r="F137" s="5">
        <v>-6657010000</v>
      </c>
      <c r="G137" s="5">
        <v>-4883225000</v>
      </c>
      <c r="I137" s="5">
        <v>-21339699000</v>
      </c>
      <c r="J137" s="5">
        <v>-20707724000</v>
      </c>
      <c r="K137" s="5">
        <v>-18364123000</v>
      </c>
      <c r="L137" s="5">
        <v>-16120861000</v>
      </c>
      <c r="M137" s="5">
        <v>-14347589000</v>
      </c>
    </row>
    <row r="138" spans="2:13" ht="15.5" x14ac:dyDescent="0.35">
      <c r="C138" t="s">
        <v>668</v>
      </c>
      <c r="D138" s="5">
        <v>-2060596000</v>
      </c>
      <c r="E138" s="5">
        <v>-2681106000</v>
      </c>
      <c r="F138" s="5">
        <v>9945929000</v>
      </c>
      <c r="G138" s="5">
        <v>-2128728000</v>
      </c>
      <c r="K138" s="5">
        <v>-7984701000</v>
      </c>
      <c r="L138" s="5">
        <v>-6110515000</v>
      </c>
      <c r="M138" s="5">
        <v>-3406896000</v>
      </c>
    </row>
    <row r="139" spans="2:13" ht="15.5" x14ac:dyDescent="0.35">
      <c r="C139" t="s">
        <v>669</v>
      </c>
      <c r="D139" s="5">
        <v>-10591524000</v>
      </c>
      <c r="E139" s="5">
        <v>-10072353000</v>
      </c>
      <c r="F139" s="5">
        <v>-10347579000</v>
      </c>
      <c r="G139" s="5">
        <v>-7651678000</v>
      </c>
      <c r="I139" s="5">
        <v>-38851781000</v>
      </c>
      <c r="J139" s="5">
        <v>-38228825000</v>
      </c>
      <c r="K139" s="5">
        <v>-51242850000</v>
      </c>
      <c r="L139" s="5">
        <v>-39525911000</v>
      </c>
      <c r="M139" s="5">
        <v>-54667792000</v>
      </c>
    </row>
    <row r="140" spans="2:13" ht="15.5" x14ac:dyDescent="0.35">
      <c r="C140" t="s">
        <v>143</v>
      </c>
      <c r="D140" s="5">
        <v>-1929012000</v>
      </c>
      <c r="E140" s="5">
        <v>-2345315000</v>
      </c>
      <c r="F140" s="5">
        <v>-998641000</v>
      </c>
      <c r="G140" s="5">
        <v>-2373151000</v>
      </c>
      <c r="I140" s="5">
        <v>-10898447000</v>
      </c>
      <c r="J140" s="5">
        <v>-8928317000</v>
      </c>
      <c r="K140" s="5">
        <v>-3848936000</v>
      </c>
      <c r="L140" s="5">
        <v>-3581309000</v>
      </c>
      <c r="M140" s="5">
        <v>-1321060000</v>
      </c>
    </row>
    <row r="141" spans="2:13" ht="15.5" x14ac:dyDescent="0.35">
      <c r="C141" t="s">
        <v>144</v>
      </c>
      <c r="D141" s="5">
        <v>-1751016000</v>
      </c>
      <c r="E141" s="5">
        <v>-1846901000</v>
      </c>
      <c r="F141" s="5">
        <v>-1980115000</v>
      </c>
      <c r="G141" s="5">
        <v>-2313980000</v>
      </c>
      <c r="I141" s="5">
        <v>-9247966000</v>
      </c>
      <c r="J141" s="5">
        <v>-13322575000</v>
      </c>
      <c r="K141" s="5">
        <v>-19596024000</v>
      </c>
      <c r="L141" s="5">
        <v>-23289295000</v>
      </c>
      <c r="M141" s="5">
        <v>-24206790000</v>
      </c>
    </row>
    <row r="142" spans="2:13" ht="15.5" x14ac:dyDescent="0.35">
      <c r="C142" t="s">
        <v>216</v>
      </c>
      <c r="D142" s="5">
        <v>2503763000</v>
      </c>
      <c r="E142" s="5">
        <v>2419214000</v>
      </c>
      <c r="F142" s="5">
        <v>2394257000</v>
      </c>
      <c r="G142" s="5">
        <v>2459714000</v>
      </c>
      <c r="I142" s="5">
        <v>8487628000</v>
      </c>
      <c r="J142" s="5">
        <v>78419000</v>
      </c>
      <c r="K142" s="5">
        <v>86523000</v>
      </c>
      <c r="L142" s="5">
        <v>69714000</v>
      </c>
      <c r="M142" s="5">
        <v>39596000</v>
      </c>
    </row>
    <row r="143" spans="2:13" ht="15.5" x14ac:dyDescent="0.35">
      <c r="C143" t="s">
        <v>145</v>
      </c>
      <c r="D143" s="5">
        <v>-6407938000</v>
      </c>
      <c r="E143" s="5">
        <v>-6869912000</v>
      </c>
      <c r="F143" s="5">
        <v>-5442292000</v>
      </c>
      <c r="G143" s="5">
        <v>-10028998000</v>
      </c>
      <c r="I143" s="5">
        <v>222463198000</v>
      </c>
      <c r="J143" s="5">
        <v>-42765344000</v>
      </c>
      <c r="K143" s="5">
        <v>-46003153000</v>
      </c>
      <c r="L143" s="5">
        <v>-26521710000</v>
      </c>
      <c r="M143" s="5">
        <v>9969090000</v>
      </c>
    </row>
    <row r="144" spans="2:13" ht="15.5" x14ac:dyDescent="0.35">
      <c r="C144" t="s">
        <v>146</v>
      </c>
      <c r="D144" s="5">
        <v>-62583000</v>
      </c>
      <c r="E144" s="5">
        <v>-27191000</v>
      </c>
      <c r="F144" s="5">
        <v>-1057380000</v>
      </c>
      <c r="G144" s="5">
        <v>-519560000</v>
      </c>
      <c r="I144" s="5">
        <v>-2160790000</v>
      </c>
      <c r="J144" s="5">
        <v>-11043387000</v>
      </c>
      <c r="K144" s="5">
        <v>-2653878000</v>
      </c>
      <c r="L144" s="5">
        <v>-2331877000</v>
      </c>
      <c r="M144" s="5">
        <v>-640072000</v>
      </c>
    </row>
    <row r="145" spans="3:13" ht="15.5" x14ac:dyDescent="0.35">
      <c r="C145" t="s">
        <v>472</v>
      </c>
      <c r="G145" s="5">
        <v>-451000000</v>
      </c>
      <c r="I145" s="5">
        <v>-451000000</v>
      </c>
      <c r="J145" s="5">
        <v>-10249000000</v>
      </c>
      <c r="K145" s="5">
        <v>-1250000000</v>
      </c>
      <c r="L145" s="5">
        <v>-400000000</v>
      </c>
    </row>
    <row r="146" spans="3:13" ht="15.5" x14ac:dyDescent="0.35">
      <c r="C146" t="s">
        <v>147</v>
      </c>
      <c r="D146" s="5">
        <v>-62583000</v>
      </c>
      <c r="E146" s="5">
        <v>-27191000</v>
      </c>
      <c r="F146" s="5">
        <v>-1122380000</v>
      </c>
      <c r="G146" s="5">
        <v>-68560000</v>
      </c>
      <c r="I146" s="5">
        <v>-1774790000</v>
      </c>
      <c r="J146" s="5">
        <v>-794387000</v>
      </c>
      <c r="K146" s="5">
        <v>-905163000</v>
      </c>
      <c r="L146" s="5">
        <v>-1931877000</v>
      </c>
      <c r="M146" s="5">
        <v>-640072000</v>
      </c>
    </row>
    <row r="147" spans="3:13" ht="15.5" x14ac:dyDescent="0.35">
      <c r="C147" t="s">
        <v>304</v>
      </c>
      <c r="F147" s="5">
        <v>65000000</v>
      </c>
      <c r="I147" s="5">
        <v>65000000</v>
      </c>
    </row>
    <row r="148" spans="3:13" ht="15.5" x14ac:dyDescent="0.35">
      <c r="C148" t="s">
        <v>276</v>
      </c>
      <c r="K148" s="5">
        <v>-498715000</v>
      </c>
    </row>
    <row r="149" spans="3:13" ht="15.5" x14ac:dyDescent="0.35">
      <c r="C149" t="s">
        <v>152</v>
      </c>
      <c r="D149" s="5">
        <v>-6407938000</v>
      </c>
      <c r="E149" s="5">
        <v>-6869912000</v>
      </c>
      <c r="F149" s="5">
        <v>-5442292000</v>
      </c>
      <c r="G149" s="5">
        <v>-10028998000</v>
      </c>
      <c r="I149" s="5">
        <v>222463198000</v>
      </c>
      <c r="J149" s="5">
        <v>-42765344000</v>
      </c>
      <c r="K149" s="5">
        <v>-46003153000</v>
      </c>
      <c r="L149" s="5">
        <v>-26521710000</v>
      </c>
      <c r="M149" s="5">
        <v>9969090000</v>
      </c>
    </row>
    <row r="150" spans="3:13" ht="15.5" x14ac:dyDescent="0.35">
      <c r="C150" t="s">
        <v>154</v>
      </c>
      <c r="D150" s="5">
        <v>-6015753000</v>
      </c>
      <c r="E150" s="5">
        <v>-6485432000</v>
      </c>
      <c r="F150" s="5">
        <v>-3901116000</v>
      </c>
      <c r="G150" s="5">
        <v>-5129431000</v>
      </c>
      <c r="I150" s="5">
        <v>-27357013000</v>
      </c>
      <c r="J150" s="5">
        <v>-49564643000</v>
      </c>
      <c r="K150" s="5">
        <v>-46651534000</v>
      </c>
      <c r="L150" s="5">
        <v>-32540054000</v>
      </c>
      <c r="M150" s="5">
        <v>-18366305000</v>
      </c>
    </row>
    <row r="151" spans="3:13" ht="15.5" x14ac:dyDescent="0.35">
      <c r="C151" t="s">
        <v>670</v>
      </c>
      <c r="F151" s="5">
        <v>-1828314000</v>
      </c>
      <c r="I151" s="5">
        <v>-1828314000</v>
      </c>
      <c r="J151" s="5">
        <v>-207000000</v>
      </c>
    </row>
    <row r="152" spans="3:13" ht="15.5" x14ac:dyDescent="0.35">
      <c r="C152" t="s">
        <v>153</v>
      </c>
      <c r="F152" s="5">
        <v>600000000</v>
      </c>
      <c r="I152" s="5">
        <v>600000000</v>
      </c>
      <c r="J152" s="5">
        <v>1435314000</v>
      </c>
      <c r="K152" s="5">
        <v>1124883000</v>
      </c>
      <c r="L152" s="5">
        <v>6048961000</v>
      </c>
      <c r="M152" s="5">
        <v>28335395000</v>
      </c>
    </row>
    <row r="153" spans="3:13" ht="15.5" x14ac:dyDescent="0.35">
      <c r="C153" t="s">
        <v>536</v>
      </c>
      <c r="D153" s="5">
        <v>-392185000</v>
      </c>
      <c r="E153" s="5">
        <v>-384480000</v>
      </c>
      <c r="F153" s="5">
        <v>-175008000</v>
      </c>
      <c r="G153" s="5">
        <v>-349497000</v>
      </c>
      <c r="I153" s="5">
        <v>-1035763000</v>
      </c>
      <c r="J153" s="5">
        <v>-447606000</v>
      </c>
      <c r="K153" s="5">
        <v>-476502000</v>
      </c>
      <c r="L153" s="5">
        <v>-30617000</v>
      </c>
    </row>
    <row r="154" spans="3:13" ht="15.5" x14ac:dyDescent="0.35">
      <c r="C154" t="s">
        <v>158</v>
      </c>
      <c r="F154" s="5">
        <v>-137853000</v>
      </c>
      <c r="I154" s="5">
        <v>-137853000</v>
      </c>
      <c r="J154" s="5">
        <v>-71645000</v>
      </c>
    </row>
    <row r="155" spans="3:13" ht="15.5" x14ac:dyDescent="0.35">
      <c r="C155" t="s">
        <v>284</v>
      </c>
      <c r="J155" s="5">
        <v>-2645264000</v>
      </c>
    </row>
    <row r="156" spans="3:13" ht="15.5" x14ac:dyDescent="0.35">
      <c r="C156" t="s">
        <v>229</v>
      </c>
      <c r="F156" s="5">
        <v>-1000</v>
      </c>
      <c r="I156" s="5">
        <v>256772211000</v>
      </c>
    </row>
    <row r="157" spans="3:13" ht="15.5" x14ac:dyDescent="0.35">
      <c r="C157" t="s">
        <v>317</v>
      </c>
      <c r="G157" s="5">
        <v>-4550000000</v>
      </c>
      <c r="I157" s="5">
        <v>-4550000000</v>
      </c>
    </row>
    <row r="158" spans="3:13" ht="15.5" x14ac:dyDescent="0.35">
      <c r="C158" t="s">
        <v>671</v>
      </c>
      <c r="G158" s="5">
        <v>-70000</v>
      </c>
      <c r="I158" s="5">
        <v>-70000</v>
      </c>
    </row>
    <row r="159" spans="3:13" ht="15.5" x14ac:dyDescent="0.35">
      <c r="C159" t="s">
        <v>309</v>
      </c>
      <c r="J159" s="5">
        <v>8735500000</v>
      </c>
    </row>
    <row r="160" spans="3:13" ht="15.5" x14ac:dyDescent="0.35">
      <c r="C160" t="s">
        <v>167</v>
      </c>
      <c r="D160" s="5">
        <v>6141990000</v>
      </c>
      <c r="E160" s="5">
        <v>8453416000</v>
      </c>
      <c r="F160" s="5">
        <v>-1768829000</v>
      </c>
      <c r="G160" s="5">
        <v>-7178869000</v>
      </c>
      <c r="I160" s="5">
        <v>253411380000</v>
      </c>
      <c r="J160" s="5">
        <v>-1341467000</v>
      </c>
      <c r="K160" s="5">
        <v>3435861000</v>
      </c>
      <c r="L160" s="5">
        <v>5453525000</v>
      </c>
      <c r="M160" s="5">
        <v>6626554000</v>
      </c>
    </row>
    <row r="161" spans="2:13" ht="15.5" x14ac:dyDescent="0.35">
      <c r="C161" t="s">
        <v>242</v>
      </c>
    </row>
    <row r="162" spans="2:13" ht="15.5" x14ac:dyDescent="0.35">
      <c r="C162" t="s">
        <v>168</v>
      </c>
      <c r="E162" s="5">
        <v>271086908000</v>
      </c>
      <c r="I162" s="5">
        <v>17675528000</v>
      </c>
      <c r="J162" s="5">
        <v>19016995000</v>
      </c>
      <c r="K162" s="5">
        <v>15581134000</v>
      </c>
      <c r="L162" s="5">
        <v>10127609000</v>
      </c>
      <c r="M162" s="5">
        <v>3501055000</v>
      </c>
    </row>
    <row r="163" spans="2:13" ht="15.5" x14ac:dyDescent="0.35">
      <c r="C163" t="s">
        <v>169</v>
      </c>
      <c r="D163" s="5">
        <v>6141990000</v>
      </c>
      <c r="E163" s="5">
        <v>279540324000</v>
      </c>
      <c r="F163" s="5">
        <v>-1768829000</v>
      </c>
      <c r="G163" s="5">
        <v>-7178869000</v>
      </c>
      <c r="I163" s="5">
        <v>271086908000</v>
      </c>
      <c r="J163" s="5">
        <v>17675528000</v>
      </c>
      <c r="K163" s="5">
        <v>19016995000</v>
      </c>
      <c r="L163" s="5">
        <v>15581134000</v>
      </c>
      <c r="M163" s="5">
        <v>10127609000</v>
      </c>
    </row>
    <row r="165" spans="2:13" ht="15.5" x14ac:dyDescent="0.35">
      <c r="B165" t="s">
        <v>170</v>
      </c>
      <c r="C165" t="s">
        <v>12</v>
      </c>
      <c r="D165" s="5">
        <v>6500000000</v>
      </c>
      <c r="E165" s="5">
        <v>6500000000</v>
      </c>
      <c r="F165" s="5">
        <v>6500000000</v>
      </c>
      <c r="G165" s="5">
        <v>6500000000</v>
      </c>
      <c r="I165" s="5">
        <v>6500000000</v>
      </c>
      <c r="J165" s="5">
        <v>5200000000</v>
      </c>
      <c r="K165" s="5">
        <v>0</v>
      </c>
      <c r="L165" s="5">
        <v>0</v>
      </c>
      <c r="M165" s="5">
        <v>0</v>
      </c>
    </row>
    <row r="166" spans="2:13" ht="15.5" x14ac:dyDescent="0.35">
      <c r="C166" t="s">
        <v>171</v>
      </c>
      <c r="D166" s="6">
        <v>0.89</v>
      </c>
      <c r="E166" s="6">
        <v>0.9</v>
      </c>
      <c r="F166" s="6">
        <v>0.57999999999999996</v>
      </c>
      <c r="G166" s="6">
        <v>0.32</v>
      </c>
    </row>
    <row r="167" spans="2:13" ht="15.5" x14ac:dyDescent="0.35">
      <c r="C167" t="s">
        <v>172</v>
      </c>
      <c r="D167" s="6">
        <v>137.08000000000001</v>
      </c>
      <c r="E167" s="6">
        <v>152.22</v>
      </c>
      <c r="F167" s="6">
        <v>260.33999999999997</v>
      </c>
      <c r="G167" s="5">
        <v>500</v>
      </c>
    </row>
    <row r="168" spans="2:13" ht="15.5" x14ac:dyDescent="0.35">
      <c r="C168" t="s">
        <v>60</v>
      </c>
      <c r="D168" s="6">
        <v>41.95</v>
      </c>
      <c r="E168" s="6">
        <v>49.58</v>
      </c>
      <c r="F168" s="6">
        <v>58.07</v>
      </c>
      <c r="G168" s="6">
        <v>99.76</v>
      </c>
    </row>
    <row r="169" spans="2:13" ht="15.5" x14ac:dyDescent="0.35">
      <c r="C169" t="s">
        <v>173</v>
      </c>
      <c r="D169" s="5">
        <v>7820000000</v>
      </c>
      <c r="E169" s="5">
        <v>7680000000</v>
      </c>
      <c r="F169" s="5">
        <v>5600000000</v>
      </c>
      <c r="G169" s="5">
        <v>2130000000</v>
      </c>
    </row>
    <row r="170" spans="2:13" ht="15.5" x14ac:dyDescent="0.35">
      <c r="C170" t="s">
        <v>174</v>
      </c>
      <c r="D170" s="6">
        <v>6.0000000000000001E-3</v>
      </c>
      <c r="E170" s="6">
        <v>6.0999999999999995E-3</v>
      </c>
      <c r="F170" s="6">
        <v>3.9000000000000003E-3</v>
      </c>
      <c r="G170" s="6">
        <v>2.2000000000000001E-3</v>
      </c>
    </row>
    <row r="171" spans="2:13" ht="15.5" x14ac:dyDescent="0.35">
      <c r="C171" t="s">
        <v>175</v>
      </c>
      <c r="D171" s="6">
        <v>7.6E-3</v>
      </c>
      <c r="E171" s="6">
        <v>7.7000000000000002E-3</v>
      </c>
      <c r="F171" s="6">
        <v>5.0000000000000001E-3</v>
      </c>
      <c r="G171" s="6">
        <v>2.8000000000000004E-3</v>
      </c>
    </row>
    <row r="172" spans="2:13" ht="15.5" x14ac:dyDescent="0.35">
      <c r="C172" t="s">
        <v>176</v>
      </c>
      <c r="D172" s="6">
        <v>8.3000000000000001E-3</v>
      </c>
      <c r="E172" s="6">
        <v>8.1000000000000013E-3</v>
      </c>
      <c r="F172" s="6">
        <v>5.7999999999999996E-3</v>
      </c>
      <c r="G172" s="6">
        <v>2E-3</v>
      </c>
    </row>
    <row r="173" spans="2:13" ht="15.5" x14ac:dyDescent="0.35">
      <c r="C173" t="s">
        <v>177</v>
      </c>
      <c r="D173" s="6">
        <v>2.81</v>
      </c>
      <c r="E173" s="6">
        <v>2.66</v>
      </c>
      <c r="F173" s="6">
        <v>1.8</v>
      </c>
      <c r="G173" s="6">
        <v>0.79</v>
      </c>
    </row>
    <row r="174" spans="2:13" ht="15.5" x14ac:dyDescent="0.35">
      <c r="C174" t="s">
        <v>178</v>
      </c>
      <c r="D174" s="5">
        <v>756000000000</v>
      </c>
      <c r="E174" s="5">
        <v>753000000000</v>
      </c>
      <c r="F174" s="5">
        <v>748000000000</v>
      </c>
      <c r="G174" s="5">
        <v>744000000000</v>
      </c>
    </row>
    <row r="175" spans="2:13" ht="15.5" x14ac:dyDescent="0.35">
      <c r="C175" t="s">
        <v>179</v>
      </c>
      <c r="D175" s="6">
        <v>1.05</v>
      </c>
      <c r="E175" s="6">
        <v>1.18</v>
      </c>
      <c r="F175" s="6">
        <v>1.31</v>
      </c>
      <c r="G175" s="6">
        <v>1.4</v>
      </c>
    </row>
    <row r="176" spans="2:13" ht="15.5" x14ac:dyDescent="0.35">
      <c r="C176" t="s">
        <v>180</v>
      </c>
      <c r="D176" s="6">
        <v>116.31</v>
      </c>
      <c r="E176" s="6">
        <v>115.85</v>
      </c>
      <c r="F176" s="6">
        <v>114.96</v>
      </c>
      <c r="G176" s="6">
        <v>114.41</v>
      </c>
    </row>
    <row r="177" spans="3:13" ht="15.5" x14ac:dyDescent="0.35">
      <c r="C177" t="s">
        <v>181</v>
      </c>
      <c r="D177" s="6">
        <v>1.05</v>
      </c>
      <c r="E177" s="6">
        <v>1.18</v>
      </c>
      <c r="F177" s="6">
        <v>1.31</v>
      </c>
      <c r="G177" s="6">
        <v>1.4</v>
      </c>
    </row>
    <row r="178" spans="3:13" ht="15.5" x14ac:dyDescent="0.35">
      <c r="C178" t="s">
        <v>182</v>
      </c>
      <c r="D178" s="6">
        <v>116.31</v>
      </c>
      <c r="E178" s="6">
        <v>115.85</v>
      </c>
      <c r="F178" s="6">
        <v>114.96</v>
      </c>
      <c r="G178" s="6">
        <v>114.41</v>
      </c>
    </row>
    <row r="179" spans="3:13" ht="15.5" x14ac:dyDescent="0.35">
      <c r="C179" t="s">
        <v>183</v>
      </c>
      <c r="D179" s="5">
        <v>22000000000</v>
      </c>
      <c r="E179" s="5">
        <v>22000000000</v>
      </c>
      <c r="F179" s="5">
        <v>22000000000</v>
      </c>
      <c r="G179" s="5">
        <v>22000000000</v>
      </c>
    </row>
    <row r="180" spans="3:13" ht="15.5" x14ac:dyDescent="0.35">
      <c r="C180" t="s">
        <v>184</v>
      </c>
      <c r="D180" s="5">
        <v>59000000000</v>
      </c>
      <c r="E180" s="5">
        <v>65000000000</v>
      </c>
      <c r="F180" s="5">
        <v>72000000000</v>
      </c>
      <c r="G180" s="5">
        <v>77000000000</v>
      </c>
    </row>
    <row r="181" spans="3:13" ht="15.5" x14ac:dyDescent="0.35">
      <c r="C181" t="s">
        <v>185</v>
      </c>
      <c r="D181" s="5">
        <v>756000000000</v>
      </c>
      <c r="E181" s="5">
        <v>753000000000</v>
      </c>
      <c r="F181" s="5">
        <v>747000000000</v>
      </c>
      <c r="G181" s="5">
        <v>744000000000</v>
      </c>
    </row>
    <row r="182" spans="3:13" ht="15.5" x14ac:dyDescent="0.35">
      <c r="C182" t="s">
        <v>24</v>
      </c>
      <c r="D182" s="5">
        <v>81000000000</v>
      </c>
      <c r="E182" s="5">
        <v>87000000000</v>
      </c>
      <c r="F182" s="5">
        <v>94000000000</v>
      </c>
      <c r="G182" s="5">
        <v>99000000000</v>
      </c>
    </row>
    <row r="183" spans="3:13" ht="15.5" x14ac:dyDescent="0.35">
      <c r="C183" t="s">
        <v>21</v>
      </c>
      <c r="D183" s="5">
        <v>-205000000000</v>
      </c>
      <c r="E183" s="5">
        <v>-192000000000</v>
      </c>
      <c r="F183" s="5">
        <v>-177000000000</v>
      </c>
      <c r="G183" s="5">
        <v>-173000000000</v>
      </c>
    </row>
    <row r="184" spans="3:13" ht="15.5" x14ac:dyDescent="0.35">
      <c r="C184" t="s">
        <v>186</v>
      </c>
      <c r="D184" s="5">
        <v>334000000000</v>
      </c>
      <c r="E184" s="5">
        <v>332000000000</v>
      </c>
      <c r="F184" s="5">
        <v>327000000000</v>
      </c>
      <c r="G184" s="5">
        <v>324000000000</v>
      </c>
    </row>
    <row r="185" spans="3:13" ht="15.5" x14ac:dyDescent="0.35">
      <c r="C185" t="s">
        <v>187</v>
      </c>
      <c r="D185" s="5">
        <v>13000000000</v>
      </c>
      <c r="E185" s="5">
        <v>15000000000</v>
      </c>
      <c r="F185" s="5">
        <v>5000000000</v>
      </c>
      <c r="G185" s="5">
        <v>3000000000</v>
      </c>
    </row>
    <row r="186" spans="3:13" ht="15.5" x14ac:dyDescent="0.35">
      <c r="C186" t="s">
        <v>188</v>
      </c>
      <c r="D186" s="5">
        <v>0</v>
      </c>
      <c r="E186" s="5">
        <v>0</v>
      </c>
      <c r="F186" s="5">
        <v>-1000000000</v>
      </c>
      <c r="G186" s="5">
        <v>0</v>
      </c>
    </row>
    <row r="187" spans="3:13" ht="15.5" x14ac:dyDescent="0.35">
      <c r="C187" t="s">
        <v>13</v>
      </c>
      <c r="D187" s="5">
        <v>13000000000</v>
      </c>
      <c r="E187" s="5">
        <v>15000000000</v>
      </c>
      <c r="F187" s="5">
        <v>4000000000</v>
      </c>
      <c r="G187" s="5">
        <v>3000000000</v>
      </c>
    </row>
    <row r="188" spans="3:13" ht="15.5" x14ac:dyDescent="0.35">
      <c r="C188" t="s">
        <v>16</v>
      </c>
      <c r="D188" s="6">
        <v>1.93</v>
      </c>
      <c r="E188" s="6">
        <v>2.36</v>
      </c>
      <c r="F188" s="6">
        <v>0.56000000000000005</v>
      </c>
      <c r="G188" s="6">
        <v>0.51</v>
      </c>
    </row>
    <row r="189" spans="3:13" ht="15.5" x14ac:dyDescent="0.35">
      <c r="C189" t="s">
        <v>45</v>
      </c>
      <c r="I189" s="6">
        <v>2.63</v>
      </c>
      <c r="J189" s="6">
        <v>7.29</v>
      </c>
      <c r="K189" s="6">
        <v>201099.96</v>
      </c>
      <c r="L189" s="6">
        <v>194867.95</v>
      </c>
      <c r="M189" s="6">
        <v>650095.92000000004</v>
      </c>
    </row>
    <row r="190" spans="3:13" ht="15.5" x14ac:dyDescent="0.35">
      <c r="C190" t="s">
        <v>59</v>
      </c>
      <c r="I190" s="6">
        <v>57.41</v>
      </c>
      <c r="J190" s="5">
        <v>0</v>
      </c>
      <c r="K190" s="5">
        <v>0</v>
      </c>
      <c r="L190" s="5">
        <v>0</v>
      </c>
      <c r="M190" s="5">
        <v>0</v>
      </c>
    </row>
    <row r="191" spans="3:13" ht="15.5" x14ac:dyDescent="0.35">
      <c r="C191" t="s">
        <v>62</v>
      </c>
      <c r="I191" s="6">
        <v>15.59</v>
      </c>
      <c r="J191" s="5">
        <v>0</v>
      </c>
      <c r="K191" s="5">
        <v>0</v>
      </c>
      <c r="L191" s="5">
        <v>0</v>
      </c>
      <c r="M191" s="5">
        <v>0</v>
      </c>
    </row>
    <row r="192" spans="3:13" ht="15.5" x14ac:dyDescent="0.35">
      <c r="C192" t="s">
        <v>189</v>
      </c>
      <c r="I192" s="5">
        <v>23630000000</v>
      </c>
      <c r="J192" s="5">
        <v>62330000000</v>
      </c>
      <c r="K192" s="5">
        <v>53280000000</v>
      </c>
      <c r="L192" s="5">
        <v>49180000000</v>
      </c>
      <c r="M192" s="5">
        <v>121550000000</v>
      </c>
    </row>
    <row r="193" spans="3:13" ht="15.5" x14ac:dyDescent="0.35">
      <c r="C193" t="s">
        <v>190</v>
      </c>
      <c r="I193" s="6">
        <v>1.7899999999999999E-2</v>
      </c>
      <c r="J193" s="6">
        <v>5.2999999999999999E-2</v>
      </c>
      <c r="K193" s="6">
        <v>3.4099999999999998E-2</v>
      </c>
      <c r="L193" s="6">
        <v>3.2400000000000005E-2</v>
      </c>
      <c r="M193" s="6">
        <v>0.10779999999999999</v>
      </c>
    </row>
    <row r="194" spans="3:13" ht="15.5" x14ac:dyDescent="0.35">
      <c r="C194" t="s">
        <v>191</v>
      </c>
      <c r="I194" s="6">
        <v>2.29E-2</v>
      </c>
      <c r="J194" s="6">
        <v>7.8899999999999998E-2</v>
      </c>
      <c r="K194" s="6">
        <v>6.2300000000000001E-2</v>
      </c>
      <c r="L194" s="6">
        <v>6.3200000000000006E-2</v>
      </c>
      <c r="M194" s="6">
        <v>0.2243</v>
      </c>
    </row>
    <row r="195" spans="3:13" ht="15.5" x14ac:dyDescent="0.35">
      <c r="C195" t="s">
        <v>192</v>
      </c>
      <c r="I195" s="6">
        <v>2.8399999999999998E-2</v>
      </c>
      <c r="J195" s="6">
        <v>0.1008</v>
      </c>
      <c r="K195" s="6">
        <v>9.5299999999999996E-2</v>
      </c>
      <c r="L195" s="6">
        <v>8.7799999999999989E-2</v>
      </c>
      <c r="M195" s="6">
        <v>0.439</v>
      </c>
    </row>
    <row r="196" spans="3:13" ht="15.5" x14ac:dyDescent="0.35">
      <c r="C196" t="s">
        <v>193</v>
      </c>
      <c r="I196" s="6">
        <v>2.21</v>
      </c>
      <c r="J196" s="6">
        <v>4.6100000000000003</v>
      </c>
      <c r="K196" s="6">
        <v>2.69</v>
      </c>
      <c r="L196" s="6">
        <v>3.03</v>
      </c>
      <c r="M196" s="6">
        <v>11.64</v>
      </c>
    </row>
    <row r="197" spans="3:13" ht="15.5" x14ac:dyDescent="0.35">
      <c r="C197" t="s">
        <v>56</v>
      </c>
      <c r="I197" s="6">
        <v>1.31</v>
      </c>
      <c r="J197" s="5">
        <v>0</v>
      </c>
      <c r="K197" s="5">
        <v>0</v>
      </c>
      <c r="L197" s="5">
        <v>0</v>
      </c>
      <c r="M197" s="5">
        <v>0</v>
      </c>
    </row>
    <row r="198" spans="3:13" ht="15.5" x14ac:dyDescent="0.35">
      <c r="C198" t="s">
        <v>53</v>
      </c>
      <c r="I198" s="6">
        <v>114.96</v>
      </c>
      <c r="J198" s="6">
        <v>92.45</v>
      </c>
      <c r="K198" s="6">
        <v>3229299.38</v>
      </c>
      <c r="L198" s="6">
        <v>3082716.09</v>
      </c>
      <c r="M198" s="6">
        <v>2898764.27</v>
      </c>
    </row>
    <row r="199" spans="3:13" ht="15.5" x14ac:dyDescent="0.35">
      <c r="C199" t="s">
        <v>194</v>
      </c>
      <c r="I199" s="6">
        <v>1.31</v>
      </c>
      <c r="J199" s="5">
        <v>0</v>
      </c>
      <c r="K199" s="5">
        <v>0</v>
      </c>
      <c r="L199" s="5">
        <v>0</v>
      </c>
      <c r="M199" s="5">
        <v>0</v>
      </c>
    </row>
    <row r="200" spans="3:13" ht="15.5" x14ac:dyDescent="0.35">
      <c r="C200" t="s">
        <v>195</v>
      </c>
      <c r="I200" s="6">
        <v>114.96</v>
      </c>
      <c r="J200" s="6">
        <v>92.45</v>
      </c>
      <c r="K200" s="6">
        <v>3229299.38</v>
      </c>
      <c r="L200" s="6">
        <v>3082716.09</v>
      </c>
      <c r="M200" s="6">
        <v>2898764.27</v>
      </c>
    </row>
    <row r="201" spans="3:13" ht="15.5" x14ac:dyDescent="0.35">
      <c r="C201" t="s">
        <v>196</v>
      </c>
      <c r="I201" s="5">
        <v>22000000000</v>
      </c>
      <c r="J201" s="5">
        <v>28000000000</v>
      </c>
      <c r="K201" s="5">
        <v>162000000000</v>
      </c>
      <c r="L201" s="5">
        <v>175000000000</v>
      </c>
      <c r="M201" s="5">
        <v>176000000000</v>
      </c>
    </row>
    <row r="202" spans="3:13" ht="15.5" x14ac:dyDescent="0.35">
      <c r="C202" t="s">
        <v>197</v>
      </c>
      <c r="I202" s="5">
        <v>72000000000</v>
      </c>
      <c r="J202" s="5">
        <v>94000000000</v>
      </c>
      <c r="K202" s="5">
        <v>8000000000</v>
      </c>
      <c r="L202" s="5">
        <v>40000000000</v>
      </c>
      <c r="M202" s="5">
        <v>65000000000</v>
      </c>
    </row>
    <row r="203" spans="3:13" ht="15.5" x14ac:dyDescent="0.35">
      <c r="C203" t="s">
        <v>26</v>
      </c>
      <c r="I203" s="5">
        <v>94000000000</v>
      </c>
      <c r="J203" s="5">
        <v>122000000000</v>
      </c>
      <c r="K203" s="5">
        <v>171000000000</v>
      </c>
      <c r="L203" s="5">
        <v>215000000000</v>
      </c>
      <c r="M203" s="5">
        <v>241000000000</v>
      </c>
    </row>
    <row r="204" spans="3:13" ht="15.5" x14ac:dyDescent="0.35">
      <c r="C204" t="s">
        <v>23</v>
      </c>
      <c r="I204" s="5">
        <v>-177000000000</v>
      </c>
      <c r="J204" s="5">
        <v>104000000000</v>
      </c>
      <c r="K204" s="5">
        <v>152000000000</v>
      </c>
      <c r="L204" s="5">
        <v>199000000000</v>
      </c>
      <c r="M204" s="5">
        <v>231000000000</v>
      </c>
    </row>
    <row r="205" spans="3:13" ht="15.5" x14ac:dyDescent="0.35">
      <c r="C205" t="s">
        <v>198</v>
      </c>
      <c r="I205" s="5">
        <v>327000000000</v>
      </c>
      <c r="J205" s="5">
        <v>73000000000</v>
      </c>
      <c r="K205" s="5">
        <v>-72000000000</v>
      </c>
      <c r="L205" s="5">
        <v>-83000000000</v>
      </c>
      <c r="M205" s="5">
        <v>-96000000000</v>
      </c>
    </row>
    <row r="206" spans="3:13" ht="15.5" x14ac:dyDescent="0.35">
      <c r="C206" t="s">
        <v>199</v>
      </c>
      <c r="I206" s="5">
        <v>33000000000</v>
      </c>
      <c r="J206" s="5">
        <v>52000000000</v>
      </c>
      <c r="K206" s="5">
        <v>52000000000</v>
      </c>
      <c r="L206" s="5">
        <v>34000000000</v>
      </c>
      <c r="M206" s="5">
        <v>-3000000000</v>
      </c>
    </row>
    <row r="207" spans="3:13" ht="15.5" x14ac:dyDescent="0.35">
      <c r="C207" t="s">
        <v>200</v>
      </c>
      <c r="I207" s="5">
        <v>-2000000000</v>
      </c>
      <c r="J207" s="5">
        <v>-1000000000</v>
      </c>
      <c r="K207" s="5">
        <v>-1000000000</v>
      </c>
      <c r="L207" s="5">
        <v>-2000000000</v>
      </c>
      <c r="M207" s="5">
        <v>-1000000000</v>
      </c>
    </row>
    <row r="208" spans="3:13" ht="15.5" x14ac:dyDescent="0.35">
      <c r="C208" t="s">
        <v>15</v>
      </c>
      <c r="I208" s="5">
        <v>31000000000</v>
      </c>
      <c r="J208" s="5">
        <v>52000000000</v>
      </c>
      <c r="K208" s="5">
        <v>51000000000</v>
      </c>
      <c r="L208" s="5">
        <v>32000000000</v>
      </c>
      <c r="M208" s="5">
        <v>-3000000000</v>
      </c>
    </row>
    <row r="209" spans="3:13" ht="15.5" x14ac:dyDescent="0.35">
      <c r="C209" t="s">
        <v>17</v>
      </c>
      <c r="I209" s="6">
        <v>4.82</v>
      </c>
      <c r="J209" s="6">
        <v>9.94</v>
      </c>
      <c r="K209" s="6">
        <v>389915.49</v>
      </c>
      <c r="L209" s="6">
        <v>249040.27</v>
      </c>
      <c r="M209" s="6">
        <v>-25711.82</v>
      </c>
    </row>
  </sheetData>
  <pageMargins left="0.7" right="0.7" top="0.75" bottom="0.75" header="0.3" footer="0.3"/>
  <ignoredErrors>
    <ignoredError sqref="A1:M210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672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673</v>
      </c>
      <c r="D2" s="2" vm="55">
        <f ca="1">IFERROR(_xlfn.STOCKHISTORY("XIDX:" &amp; $C$1, D3, , 0, 0, 1), "Libur")</f>
        <v>74</v>
      </c>
      <c r="E2" s="2" vm="56">
        <f ca="1">IFERROR(_xlfn.STOCKHISTORY("XIDX:" &amp; $C$1, E3, , 0, 0, 1), "Libur")</f>
        <v>54</v>
      </c>
      <c r="H2" s="2" vm="56">
        <f ca="1">IFERROR(INDEX(D2:G2,COUNT(D2:G2)),"")</f>
        <v>54</v>
      </c>
      <c r="I2" s="2" vm="57">
        <f ca="1">IFERROR(_xlfn.STOCKHISTORY("XIDX:" &amp; $C$1, I1, , 0, 0, 1), "Libur")</f>
        <v>109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26818919669</v>
      </c>
      <c r="E4" s="2">
        <f>IFERROR(INDEX(E51:E500,MATCH($C$4,$C$51:$C$500,0)),"")</f>
        <v>31097175208</v>
      </c>
      <c r="H4" s="2">
        <f>IFERROR(SUM(D4:G4)*(4/MAX(1,COUNT(D4:G4))),"")</f>
        <v>115832189754</v>
      </c>
      <c r="I4" s="2">
        <f>IFERROR(INDEX(I51:I500,MATCH($C$4,$C$51:$C$500,0)),"")</f>
        <v>118975404478</v>
      </c>
      <c r="J4" s="2">
        <f>IFERROR(INDEX(J51:J500,MATCH($C$4,$C$51:$C$500,0)),"")</f>
        <v>96027401512</v>
      </c>
      <c r="K4" s="2">
        <f>IFERROR(INDEX(K51:K500,MATCH($C$4,$C$51:$C$500,0)),"")</f>
        <v>100091423271</v>
      </c>
      <c r="L4" s="2">
        <f>IFERROR(INDEX(L51:L500,MATCH($C$4,$C$51:$C$500,0)),"")</f>
        <v>42627459448</v>
      </c>
      <c r="M4" s="2">
        <f>IFERROR(INDEX(M51:M500,MATCH($C$4,$C$51:$C$500,0)),"")</f>
        <v>36919958216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-895123597</v>
      </c>
      <c r="E5" s="2">
        <f>IFERROR(INDEX(E51:E500,MATCH($C$5,$C$51:$C$500,0)),"")</f>
        <v>1369158709</v>
      </c>
      <c r="H5" s="2">
        <f>IFERROR(SUM(D5:G5)*(4/MAX(1,COUNT(D5:G5))),"")</f>
        <v>948070224</v>
      </c>
      <c r="I5" s="2">
        <f>IFERROR(INDEX(I51:I500,MATCH($C$5,$C$51:$C$500,0)),"")</f>
        <v>1494930985</v>
      </c>
      <c r="J5" s="2">
        <f>IFERROR(INDEX(J51:J500,MATCH($C$5,$C$51:$C$500,0)),"")</f>
        <v>1177812524</v>
      </c>
      <c r="K5" s="2">
        <f>IFERROR(INDEX(K51:K500,MATCH($C$5,$C$51:$C$500,0)),"")</f>
        <v>4712127320</v>
      </c>
      <c r="L5" s="2">
        <f>IFERROR(INDEX(L51:L500,MATCH($C$5,$C$51:$C$500,0)),"")</f>
        <v>3710882212</v>
      </c>
      <c r="M5" s="2">
        <f>IFERROR(INDEX(M51:M500,MATCH($C$5,$C$51:$C$500,0)),"")</f>
        <v>522444841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85625633592</v>
      </c>
      <c r="E6" s="2">
        <f>IFERROR(INDEX(E51:E500,MATCH($C$6,$C$51:$C$500,0)),"")</f>
        <v>86520757189</v>
      </c>
      <c r="H6" s="2">
        <f>IFERROR(INDEX(D6:G6,COUNT(D6:G6)),"")</f>
        <v>86520757189</v>
      </c>
      <c r="I6" s="2">
        <f>IFERROR(INDEX(I51:I500,MATCH($C$6,$C$51:$C$500,0)),"")</f>
        <v>79730296980</v>
      </c>
      <c r="J6" s="2">
        <f>IFERROR(INDEX(J51:J500,MATCH($C$6,$C$51:$C$500,0)),"")</f>
        <v>20105191239</v>
      </c>
      <c r="K6" s="2">
        <f>IFERROR(INDEX(K51:K500,MATCH($C$6,$C$51:$C$500,0)),"")</f>
        <v>18927378715</v>
      </c>
      <c r="L6" s="2">
        <f>IFERROR(INDEX(L51:L500,MATCH($C$6,$C$51:$C$500,0)),"")</f>
        <v>14315251395</v>
      </c>
      <c r="M6" s="2">
        <f>IFERROR(INDEX(M51:M500,MATCH($C$6,$C$51:$C$500,0)),"")</f>
        <v>12804369183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0.99</v>
      </c>
      <c r="E7" s="3">
        <f>IFERROR(INDEX(E51:E500,MATCH($C$7,$C$51:$C$500,0))/1000000000,"")</f>
        <v>0.99</v>
      </c>
      <c r="H7" s="3">
        <f>IFERROR(INDEX(D7:G7,COUNT(D7:G7)),"")</f>
        <v>0.99</v>
      </c>
      <c r="I7" s="3">
        <f>IFERROR(INDEX(I51:I500,MATCH($C$7,$C$51:$C$500,0))/1000000000,"")</f>
        <v>0.97</v>
      </c>
      <c r="J7" s="3">
        <f>IFERROR(INDEX(J51:J500,MATCH($C$7,$C$51:$C$500,0))/1000000000,"")</f>
        <v>0.68</v>
      </c>
      <c r="K7" s="3">
        <f>IFERROR(INDEX(K51:K500,MATCH($C$7,$C$51:$C$500,0))/1000000000,"")</f>
        <v>0.01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>IFERROR(INDEX(I51:I500,MATCH($C$8,$C$51:$C$500,0)),"")</f>
        <v>-48000000000</v>
      </c>
      <c r="J8" s="2">
        <f>IFERROR(INDEX(J51:J500,MATCH($C$8,$C$51:$C$500,0)),"")</f>
        <v>-3000000000</v>
      </c>
      <c r="K8" s="2">
        <f>IFERROR(INDEX(K51:K500,MATCH($C$8,$C$51:$C$500,0)),"")</f>
        <v>1000000000</v>
      </c>
      <c r="L8" s="2">
        <f>IFERROR(INDEX(L51:L500,MATCH($C$8,$C$51:$C$500,0)),"")</f>
        <v>1000000000</v>
      </c>
      <c r="M8" s="2">
        <f>IFERROR(INDEX(M51:M500,MATCH($C$8,$C$51:$C$500,0)),"")</f>
        <v>6000000000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0.44</v>
      </c>
      <c r="E9" s="3">
        <f>IFERROR(INDEX(E51:E500,MATCH("Free cash flow per share (Quarter)",$C$51:$C$500,0)),"")</f>
        <v>-2.0299999999999998</v>
      </c>
      <c r="H9" s="3">
        <f>IFERROR(INDEX(D9:G9,COUNT(D9:G9)),"")</f>
        <v>-2.0299999999999998</v>
      </c>
      <c r="I9" s="3">
        <f>IFERROR(INDEX(I51:I500,MATCH($C$9,$C$51:$C$500,0)),"")</f>
        <v>-49.59</v>
      </c>
      <c r="J9" s="3">
        <f>IFERROR(INDEX(J51:J500,MATCH($C$9,$C$51:$C$500,0)),"")</f>
        <v>-5.13</v>
      </c>
      <c r="K9" s="3">
        <f>IFERROR(INDEX(K51:K500,MATCH($C$9,$C$51:$C$500,0)),"")</f>
        <v>266.99</v>
      </c>
      <c r="L9" s="3">
        <f>IFERROR(INDEX(L51:L500,MATCH($C$9,$C$51:$C$500,0)),"")</f>
        <v>751.71</v>
      </c>
      <c r="M9" s="3">
        <f>IFERROR(INDEX(M51:M500,MATCH($C$9,$C$51:$C$500,0)),"")</f>
        <v>8026.41</v>
      </c>
    </row>
    <row r="10" spans="1:13" ht="15.5" x14ac:dyDescent="0.35">
      <c r="C10" t="s">
        <v>18</v>
      </c>
      <c r="D10" s="3">
        <f ca="1">IFERROR(IF(D9=0,"",D2/D9),"")</f>
        <v>168.18181818181819</v>
      </c>
      <c r="E10" s="3">
        <f ca="1">IFERROR(IF(E9=0,"",E2/E9),"")</f>
        <v>-26.600985221674879</v>
      </c>
      <c r="I10" s="3">
        <f ca="1">IFERROR(IF(I9=0,"",I2/I9),"")</f>
        <v>-2.1980237951199837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147318161</v>
      </c>
      <c r="E11" s="2">
        <f>IFERROR(INDEX(E51:E500,MATCH($C$11,$C$51:$C$500,0)),"")</f>
        <v>313760957</v>
      </c>
      <c r="H11" s="2">
        <f>IFERROR(INDEX(D11:G11,COUNT(D11:G11)),"")</f>
        <v>313760957</v>
      </c>
      <c r="I11" s="2">
        <f>IFERROR(INDEX(I51:I500,MATCH($C$11,$C$51:$C$500,0)),"")</f>
        <v>7902920650</v>
      </c>
      <c r="J11" s="2">
        <f>IFERROR(INDEX(J51:J500,MATCH($C$11,$C$51:$C$500,0)),"")</f>
        <v>739346596</v>
      </c>
      <c r="K11" s="2">
        <f>IFERROR(INDEX(K51:K500,MATCH($C$11,$C$51:$C$500,0)),"")</f>
        <v>591379695</v>
      </c>
      <c r="L11" s="2">
        <f>IFERROR(INDEX(L51:L500,MATCH($C$11,$C$51:$C$500,0)),"")</f>
        <v>487788218</v>
      </c>
      <c r="M11" s="2">
        <f>IFERROR(INDEX(M51:M500,MATCH($C$11,$C$51:$C$500,0)),"")</f>
        <v>8168888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9000000000</v>
      </c>
      <c r="E12" s="2">
        <f>IFERROR(INDEX(E51:E500,MATCH("Net Debt (Quarter)",$C$51:$C$500,0)),"")</f>
        <v>9000000000</v>
      </c>
      <c r="H12" s="2">
        <f>IFERROR(INDEX(D12:G12,COUNT(D12:G12)),"")</f>
        <v>9000000000</v>
      </c>
      <c r="I12" s="2">
        <f>IFERROR(INDEX(I51:I500,MATCH($C$12,$C$51:$C$500,0)),"")</f>
        <v>6000000000</v>
      </c>
      <c r="J12" s="2">
        <f>IFERROR(INDEX(J51:J500,MATCH($C$12,$C$51:$C$500,0)),"")</f>
        <v>13000000000</v>
      </c>
      <c r="K12" s="2">
        <f>IFERROR(INDEX(K51:K500,MATCH($C$12,$C$51:$C$500,0)),"")</f>
        <v>8000000000</v>
      </c>
      <c r="L12" s="2">
        <f>IFERROR(INDEX(L51:L500,MATCH($C$12,$C$51:$C$500,0)),"")</f>
        <v>7000000000</v>
      </c>
      <c r="M12" s="2">
        <f>IFERROR(INDEX(M51:M500,MATCH($C$12,$C$51:$C$500,0)),"")</f>
        <v>1000000000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9000000000</v>
      </c>
      <c r="E13" s="2">
        <f>IFERROR(INDEX(E51:E500,MATCH("Total Debt (Quarter)",$C$51:$C$500,0)),"")</f>
        <v>10000000000</v>
      </c>
      <c r="H13" s="2">
        <f>IFERROR(INDEX(D13:G13,COUNT(D13:G13)),"")</f>
        <v>10000000000</v>
      </c>
      <c r="I13" s="2">
        <f>IFERROR(INDEX(I51:I500,MATCH($C$13,$C$51:$C$500,0)),"")</f>
        <v>14000000000</v>
      </c>
      <c r="J13" s="2">
        <f>IFERROR(INDEX(J51:J500,MATCH($C$13,$C$51:$C$500,0)),"")</f>
        <v>14000000000</v>
      </c>
      <c r="K13" s="2">
        <f>IFERROR(INDEX(K51:K500,MATCH($C$13,$C$51:$C$500,0)),"")</f>
        <v>9000000000</v>
      </c>
      <c r="L13" s="2">
        <f>IFERROR(INDEX(L51:L500,MATCH($C$13,$C$51:$C$500,0)),"")</f>
        <v>7000000000</v>
      </c>
      <c r="M13" s="2">
        <f>IFERROR(INDEX(M51:M500,MATCH($C$13,$C$51:$C$500,0)),"")</f>
        <v>1000000000</v>
      </c>
    </row>
    <row r="14" spans="1:13" ht="15.5" x14ac:dyDescent="0.35">
      <c r="C14" t="s">
        <v>27</v>
      </c>
      <c r="D14" s="2">
        <f>IFERROR(INDEX(D51:D500,MATCH($C$14,$C$51:$C$500,0)),"")</f>
        <v>-406238975</v>
      </c>
      <c r="E14" s="2">
        <f>IFERROR(INDEX(E51:E500,MATCH($C$14,$C$51:$C$500,0)),"")</f>
        <v>-488236884</v>
      </c>
      <c r="H14" s="2">
        <f>IFERROR(SUM(D14:G14)*(4/MAX(1,COUNT(D14:G14))),"")</f>
        <v>-1788951718</v>
      </c>
      <c r="I14" s="2">
        <f>IFERROR(INDEX(I51:I500,MATCH($C$14,$C$51:$C$500,0)),"")</f>
        <v>-1695444488</v>
      </c>
      <c r="J14" s="2">
        <f>IFERROR(INDEX(J51:J500,MATCH($C$14,$C$51:$C$500,0)),"")</f>
        <v>-1052685104</v>
      </c>
      <c r="K14" s="2">
        <f>IFERROR(INDEX(K51:K500,MATCH($C$14,$C$51:$C$500,0)),"")</f>
        <v>-859675420</v>
      </c>
      <c r="L14" s="2">
        <f>IFERROR(INDEX(L51:L500,MATCH($C$14,$C$51:$C$500,0)),"")</f>
        <v>-517771355</v>
      </c>
      <c r="M14" s="2">
        <f>IFERROR(INDEX(M51:M500,MATCH($C$14,$C$51:$C$500,0)),"")</f>
        <v>-94389497</v>
      </c>
    </row>
    <row r="15" spans="1:13" ht="15.5" x14ac:dyDescent="0.35">
      <c r="C15" t="s">
        <v>28</v>
      </c>
      <c r="D15" s="2">
        <f>IFERROR(INDEX(D51:D500,MATCH($C$15,$C$51:$C$500,0)),"")</f>
        <v>-35689940</v>
      </c>
      <c r="E15" s="2">
        <f>IFERROR(INDEX(E51:E500,MATCH($C$15,$C$51:$C$500,0)),"")</f>
        <v>3054700</v>
      </c>
      <c r="H15" s="2">
        <f>IFERROR(SUM(D15:G15)*(4/MAX(1,COUNT(D15:G15))),"")</f>
        <v>-65270480</v>
      </c>
      <c r="I15" s="2">
        <f>IFERROR(INDEX(I51:I500,MATCH($C$15,$C$51:$C$500,0)),"")</f>
        <v>-2067816612</v>
      </c>
      <c r="J15" s="2">
        <f>IFERROR(INDEX(J51:J500,MATCH($C$15,$C$51:$C$500,0)),"")</f>
        <v>-820912644</v>
      </c>
      <c r="K15" s="2">
        <f>IFERROR(INDEX(K51:K500,MATCH($C$15,$C$51:$C$500,0)),"")</f>
        <v>-1687793715</v>
      </c>
      <c r="L15" s="2">
        <f>IFERROR(INDEX(L51:L500,MATCH($C$15,$C$51:$C$500,0)),"")</f>
        <v>-1094883948</v>
      </c>
      <c r="M15" s="2">
        <f>IFERROR(INDEX(M51:M500,MATCH($C$15,$C$51:$C$500,0)),"")</f>
        <v>-256414582</v>
      </c>
    </row>
    <row r="16" spans="1:13" ht="15.5" x14ac:dyDescent="0.35">
      <c r="C16" t="s">
        <v>29</v>
      </c>
      <c r="D16" s="2">
        <f>IFERROR(INDEX(D51:D500,MATCH($C$16,$C$51:$C$500,0)),"")</f>
        <v>-859551577</v>
      </c>
      <c r="E16" s="2">
        <f>IFERROR(INDEX(E51:E500,MATCH($C$16,$C$51:$C$500,0)),"")</f>
        <v>1365894969</v>
      </c>
      <c r="H16" s="2">
        <f>IFERROR(SUM(D16:G16)*(4/MAX(1,COUNT(D16:G16))),"")</f>
        <v>1012686784</v>
      </c>
      <c r="I16" s="2">
        <f>IFERROR(INDEX(I51:I500,MATCH($C$16,$C$51:$C$500,0)),"")</f>
        <v>3561911437</v>
      </c>
      <c r="J16" s="2">
        <f>IFERROR(INDEX(J51:J500,MATCH($C$16,$C$51:$C$500,0)),"")</f>
        <v>1996617608</v>
      </c>
      <c r="K16" s="2">
        <f>IFERROR(INDEX(K51:K500,MATCH($C$16,$C$51:$C$500,0)),"")</f>
        <v>6358231595</v>
      </c>
      <c r="L16" s="2">
        <f>IFERROR(INDEX(L51:L500,MATCH($C$16,$C$51:$C$500,0)),"")</f>
        <v>4786088320</v>
      </c>
      <c r="M16" s="2">
        <f>IFERROR(INDEX(M51:M500,MATCH($C$16,$C$51:$C$500,0)),"")</f>
        <v>778859423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73260000000</v>
      </c>
      <c r="E20" s="2">
        <f ca="1">IFERROR(E21*E2,"")</f>
        <v>53460000000</v>
      </c>
      <c r="H20" s="2">
        <f t="shared" ref="H20:M20" ca="1" si="0">IFERROR(H21*H2,"")</f>
        <v>53460000000</v>
      </c>
      <c r="I20" s="2">
        <f t="shared" ca="1" si="0"/>
        <v>105730000000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990000000</v>
      </c>
      <c r="E21" s="2">
        <f>IFERROR(INDEX(E51:E500,MATCH($C$7,$C$51:$C$500,0)),"")</f>
        <v>990000000</v>
      </c>
      <c r="H21" s="2">
        <f>IFERROR(INDEX(D21:G21,COUNT(D21:G21)),"")</f>
        <v>990000000</v>
      </c>
      <c r="I21" s="2">
        <f>IFERROR(INDEX(I51:I500,MATCH($C$7,$C$51:$C$500,0)),"")</f>
        <v>970000000</v>
      </c>
      <c r="J21" s="2">
        <f>IFERROR(INDEX(J51:J500,MATCH($C$7,$C$51:$C$500,0)),"")</f>
        <v>680000000</v>
      </c>
      <c r="K21" s="2">
        <f>IFERROR(INDEX(K51:K500,MATCH($C$7,$C$51:$C$500,0)),"")</f>
        <v>10000000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-1.0453920858153292</v>
      </c>
      <c r="E23" s="3">
        <f>IFERROR(E5/E6*100,"")</f>
        <v>1.5824626985281063</v>
      </c>
      <c r="H23" s="3">
        <f t="shared" ref="H23:M23" si="1">IFERROR(H5/H6*100,"")</f>
        <v>1.0957719913719559</v>
      </c>
      <c r="I23" s="3">
        <f t="shared" si="1"/>
        <v>1.8749848446883335</v>
      </c>
      <c r="J23" s="3">
        <f t="shared" si="1"/>
        <v>5.8582507870667859</v>
      </c>
      <c r="K23" s="3">
        <f t="shared" si="1"/>
        <v>24.895826257576946</v>
      </c>
      <c r="L23" s="3">
        <f t="shared" si="1"/>
        <v>25.922578022598536</v>
      </c>
      <c r="M23" s="3">
        <f t="shared" si="1"/>
        <v>4.0802075723779918</v>
      </c>
    </row>
    <row r="24" spans="1:13" ht="15.5" x14ac:dyDescent="0.35">
      <c r="C24" t="s">
        <v>43</v>
      </c>
      <c r="D24" s="4" t="str">
        <f>IFERROR(_xlfn.RRI(5,I23,D23),"")</f>
        <v/>
      </c>
      <c r="E24" s="4">
        <f>IFERROR(_xlfn.RRI(5,J23,E23),"")</f>
        <v>-0.23031485549625252</v>
      </c>
      <c r="H24" s="4">
        <f t="shared" ref="H24:M24" si="2">IFERROR(_xlfn.RRI(5,M23,H23),"")</f>
        <v>-0.231210244385605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1.54</v>
      </c>
      <c r="J25" s="3">
        <f>IFERROR(INDEX(J51:J500,MATCH($C$25,$C$51:$C$500,0)),"")</f>
        <v>1.73</v>
      </c>
      <c r="K25" s="3">
        <f>IFERROR(INDEX(K51:K500,MATCH($C$25,$C$51:$C$500,0)),"")</f>
        <v>934.09</v>
      </c>
      <c r="L25" s="3">
        <f>IFERROR(INDEX(L51:L500,MATCH($C$25,$C$51:$C$500,0)),"")</f>
        <v>4921.6099999999997</v>
      </c>
      <c r="M25" s="3">
        <f>IFERROR(INDEX(M51:M500,MATCH($C$25,$C$51:$C$500,0)),"")</f>
        <v>696.59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27.089817847474748</v>
      </c>
      <c r="E27" s="3">
        <f>IFERROR(E4/E21,"")</f>
        <v>31.411288088888888</v>
      </c>
      <c r="H27" s="3">
        <f t="shared" ref="H27:M27" si="4">IFERROR(H4/H21,"")</f>
        <v>117.00221187272727</v>
      </c>
      <c r="I27" s="3">
        <f t="shared" si="4"/>
        <v>122.65505616288659</v>
      </c>
      <c r="J27" s="3">
        <f t="shared" si="4"/>
        <v>141.21676692941176</v>
      </c>
      <c r="K27" s="3">
        <f t="shared" si="4"/>
        <v>10009.1423271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-0.26069417872620126</v>
      </c>
      <c r="E28" s="4">
        <f>IFERROR(_xlfn.RRI(5,J27,E27),"")</f>
        <v>-0.25964520018325188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-0.1098265895953757</v>
      </c>
      <c r="J29" s="4">
        <f t="shared" si="6"/>
        <v>-0.99814793007097813</v>
      </c>
      <c r="K29" s="4">
        <f t="shared" si="6"/>
        <v>-0.81020641619307499</v>
      </c>
      <c r="L29" s="4">
        <f t="shared" si="6"/>
        <v>6.0652894816175937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-4.6087331961695191E-2</v>
      </c>
      <c r="I30" s="4">
        <f t="shared" si="7"/>
        <v>-0.13144126699773104</v>
      </c>
      <c r="J30" s="4">
        <f t="shared" si="7"/>
        <v>-0.9858912220133923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86.09</v>
      </c>
      <c r="E32" s="3">
        <f>IFERROR(INDEX(E51:E500,MATCH($A$32,$C$51:$C$500,0)),"")</f>
        <v>86.99</v>
      </c>
      <c r="H32" s="3">
        <f>IFERROR(INDEX(D32:G32,COUNT(D32:G32)),"")</f>
        <v>86.99</v>
      </c>
      <c r="I32" s="3">
        <f>IFERROR(INDEX(I51:I500,MATCH($C$32,$C$51:$C$500,0)),"")</f>
        <v>82.07</v>
      </c>
      <c r="J32" s="3">
        <f>IFERROR(INDEX(J51:J500,MATCH($C$32,$C$51:$C$500,0)),"")</f>
        <v>29.57</v>
      </c>
      <c r="K32" s="3">
        <f>IFERROR(INDEX(K51:K500,MATCH($C$32,$C$51:$C$500,0)),"")</f>
        <v>3785.48</v>
      </c>
      <c r="L32" s="3">
        <f>IFERROR(INDEX(L51:L500,MATCH($C$32,$C$51:$C$500,0)),"")</f>
        <v>19087</v>
      </c>
      <c r="M32" s="3">
        <f>IFERROR(INDEX(M51:M500,MATCH($C$32,$C$51:$C$500,0)),"")</f>
        <v>17072.490000000002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0.63</v>
      </c>
      <c r="E33" s="3">
        <f>IFERROR(INDEX(E51:E500,MATCH($A$33,$C$51:$C$500,0)),"")</f>
        <v>0.85</v>
      </c>
      <c r="H33" s="3">
        <f>IFERROR(INDEX(D33:G33,COUNT(D33:G33)),"")</f>
        <v>0.85</v>
      </c>
      <c r="I33" s="3">
        <f>IFERROR(INDEX(I51:I500,MATCH($C$33,$C$51:$C$500,0)),"")</f>
        <v>1.33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-60</v>
      </c>
      <c r="E34" s="3">
        <f>IFERROR(INDEX(E51:E500,MATCH($A$34,$C$51:$C$500,0)),"")</f>
        <v>53.62</v>
      </c>
      <c r="H34" s="3">
        <f>IFERROR(INDEX(D34:G34,COUNT(D34:G34)),"")</f>
        <v>53.62</v>
      </c>
      <c r="I34" s="3">
        <f>IFERROR(INDEX(I51:I500,MATCH($C$34,$C$51:$C$500,0)),"")</f>
        <v>70.78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</v>
      </c>
      <c r="E35" s="3">
        <f>IFERROR(INDEX(E51:E500,MATCH($A$35,$C$51:$C$500,0)),"")</f>
        <v>2.37</v>
      </c>
      <c r="H35" s="3">
        <f>IFERROR(INDEX(D35:G35,COUNT(D35:G35)),"")</f>
        <v>2.37</v>
      </c>
      <c r="I35" s="3">
        <f>IFERROR(INDEX(I51:I500,MATCH($C$35,$C$51:$C$500,0)),"")</f>
        <v>0.89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26818919669</v>
      </c>
      <c r="E51" s="5">
        <v>31097175208</v>
      </c>
      <c r="F51" s="5">
        <v>35264324584</v>
      </c>
      <c r="G51" s="5">
        <v>29046806496</v>
      </c>
      <c r="I51" s="5">
        <v>118975404478</v>
      </c>
      <c r="J51" s="5">
        <v>96027401512</v>
      </c>
      <c r="K51" s="5">
        <v>100091423271</v>
      </c>
      <c r="L51" s="5">
        <v>42627459448</v>
      </c>
      <c r="M51" s="5">
        <v>36919958216</v>
      </c>
    </row>
    <row r="52" spans="2:13" ht="15.5" x14ac:dyDescent="0.35">
      <c r="C52" t="s">
        <v>72</v>
      </c>
      <c r="D52" s="5">
        <v>-24801845805</v>
      </c>
      <c r="E52" s="5">
        <v>-25621371528</v>
      </c>
      <c r="F52" s="5">
        <v>-27988891639</v>
      </c>
      <c r="G52" s="5">
        <v>-23859868815</v>
      </c>
      <c r="I52" s="5">
        <v>-95340508332</v>
      </c>
      <c r="J52" s="5">
        <v>-77864635753</v>
      </c>
      <c r="K52" s="5">
        <v>-84203677101</v>
      </c>
      <c r="L52" s="5">
        <v>-33169634777</v>
      </c>
      <c r="M52" s="5">
        <v>-30829492839</v>
      </c>
    </row>
    <row r="53" spans="2:13" ht="15.5" x14ac:dyDescent="0.35">
      <c r="C53" t="s">
        <v>73</v>
      </c>
      <c r="D53" s="5">
        <v>2017073864</v>
      </c>
      <c r="E53" s="5">
        <v>5475803680</v>
      </c>
      <c r="F53" s="5">
        <v>7275432945</v>
      </c>
      <c r="G53" s="5">
        <v>5186937681</v>
      </c>
      <c r="I53" s="5">
        <v>23634896146</v>
      </c>
      <c r="J53" s="5">
        <v>18162765759</v>
      </c>
      <c r="K53" s="5">
        <v>15887746170</v>
      </c>
      <c r="L53" s="5">
        <v>9457824671</v>
      </c>
      <c r="M53" s="5">
        <v>6090465377</v>
      </c>
    </row>
    <row r="54" spans="2:13" ht="15.5" x14ac:dyDescent="0.35">
      <c r="C54" t="s">
        <v>74</v>
      </c>
      <c r="D54" s="5">
        <v>-2470386466</v>
      </c>
      <c r="E54" s="5">
        <v>-3621671827</v>
      </c>
      <c r="F54" s="5">
        <v>-5023538923</v>
      </c>
      <c r="G54" s="5">
        <v>-3984435144</v>
      </c>
      <c r="I54" s="5">
        <v>-18406340212</v>
      </c>
      <c r="J54" s="5">
        <v>-15121079608</v>
      </c>
      <c r="K54" s="5">
        <v>-8698214155</v>
      </c>
      <c r="L54" s="5">
        <v>-4153964996</v>
      </c>
      <c r="M54" s="5">
        <v>-5217216457</v>
      </c>
    </row>
    <row r="55" spans="2:13" ht="15.5" x14ac:dyDescent="0.35">
      <c r="C55" t="s">
        <v>76</v>
      </c>
      <c r="D55" s="5">
        <v>-3036006276</v>
      </c>
      <c r="E55" s="5">
        <v>-5349814270</v>
      </c>
      <c r="F55" s="5">
        <v>-4339707854</v>
      </c>
      <c r="G55" s="5">
        <v>-4445604691</v>
      </c>
      <c r="I55" s="5">
        <v>-18799550263</v>
      </c>
      <c r="J55" s="5">
        <v>-15108100612</v>
      </c>
      <c r="K55" s="5">
        <v>-8698214155</v>
      </c>
      <c r="L55" s="5">
        <v>-4153964996</v>
      </c>
      <c r="M55" s="5">
        <v>-5217216457</v>
      </c>
    </row>
    <row r="56" spans="2:13" ht="15.5" x14ac:dyDescent="0.35">
      <c r="C56" t="s">
        <v>79</v>
      </c>
    </row>
    <row r="57" spans="2:13" ht="15.5" x14ac:dyDescent="0.35">
      <c r="C57" t="s">
        <v>77</v>
      </c>
      <c r="D57" s="5">
        <v>-453312602</v>
      </c>
      <c r="E57" s="5">
        <v>1854131853</v>
      </c>
      <c r="F57" s="5">
        <v>2251894022</v>
      </c>
      <c r="G57" s="5">
        <v>1202502537</v>
      </c>
      <c r="I57" s="5">
        <v>5228555934</v>
      </c>
      <c r="J57" s="5">
        <v>3041686151</v>
      </c>
      <c r="K57" s="5">
        <v>7189532015</v>
      </c>
      <c r="L57" s="5">
        <v>5303859675</v>
      </c>
      <c r="M57" s="5">
        <v>873248920</v>
      </c>
    </row>
    <row r="58" spans="2:13" ht="15.5" x14ac:dyDescent="0.35">
      <c r="C58" t="s">
        <v>78</v>
      </c>
      <c r="D58" s="5">
        <v>-406238975</v>
      </c>
      <c r="E58" s="5">
        <v>-488236884</v>
      </c>
      <c r="F58" s="5">
        <v>-246973095</v>
      </c>
      <c r="G58" s="5">
        <v>-660273322</v>
      </c>
      <c r="I58" s="5">
        <v>-1666644497</v>
      </c>
      <c r="J58" s="5">
        <v>-1045068543</v>
      </c>
      <c r="K58" s="5">
        <v>-831300420</v>
      </c>
      <c r="L58" s="5">
        <v>-517771355</v>
      </c>
      <c r="M58" s="5">
        <v>-94389497</v>
      </c>
    </row>
    <row r="59" spans="2:13" ht="15.5" x14ac:dyDescent="0.35">
      <c r="C59" t="s">
        <v>27</v>
      </c>
      <c r="D59" s="5">
        <v>-406238975</v>
      </c>
      <c r="E59" s="5">
        <v>-488236884</v>
      </c>
      <c r="F59" s="5">
        <v>-275773086</v>
      </c>
      <c r="G59" s="5">
        <v>-660273322</v>
      </c>
      <c r="I59" s="5">
        <v>-1695444488</v>
      </c>
      <c r="J59" s="5">
        <v>-1052685104</v>
      </c>
      <c r="K59" s="5">
        <v>-859675420</v>
      </c>
      <c r="L59" s="5">
        <v>-517771355</v>
      </c>
      <c r="M59" s="5">
        <v>-94389497</v>
      </c>
    </row>
    <row r="60" spans="2:13" ht="15.5" x14ac:dyDescent="0.35">
      <c r="C60" t="s">
        <v>80</v>
      </c>
      <c r="D60" s="5">
        <v>-406238975</v>
      </c>
      <c r="E60" s="5">
        <v>-488236884</v>
      </c>
      <c r="F60" s="5">
        <v>-246973095</v>
      </c>
      <c r="G60" s="5">
        <v>-660273322</v>
      </c>
      <c r="I60" s="5">
        <v>-1666644497</v>
      </c>
      <c r="J60" s="5">
        <v>-1045068543</v>
      </c>
      <c r="K60" s="5">
        <v>-831300420</v>
      </c>
      <c r="L60" s="5">
        <v>-517771355</v>
      </c>
      <c r="M60" s="5">
        <v>-94389497</v>
      </c>
    </row>
    <row r="61" spans="2:13" ht="15.5" x14ac:dyDescent="0.35">
      <c r="C61" t="s">
        <v>29</v>
      </c>
      <c r="D61" s="5">
        <v>-859551577</v>
      </c>
      <c r="E61" s="5">
        <v>1365894969</v>
      </c>
      <c r="F61" s="5">
        <v>2004920927</v>
      </c>
      <c r="G61" s="5">
        <v>542229215</v>
      </c>
      <c r="I61" s="5">
        <v>3561911437</v>
      </c>
      <c r="J61" s="5">
        <v>1996617608</v>
      </c>
      <c r="K61" s="5">
        <v>6358231595</v>
      </c>
      <c r="L61" s="5">
        <v>4786088320</v>
      </c>
      <c r="M61" s="5">
        <v>778859423</v>
      </c>
    </row>
    <row r="62" spans="2:13" ht="15.5" x14ac:dyDescent="0.35">
      <c r="C62" t="s">
        <v>28</v>
      </c>
      <c r="D62" s="5">
        <v>-35689940</v>
      </c>
      <c r="E62" s="5">
        <v>3054700</v>
      </c>
      <c r="F62" s="5">
        <v>-1614428683</v>
      </c>
      <c r="G62" s="5">
        <v>-86426741</v>
      </c>
      <c r="I62" s="5">
        <v>-2067816612</v>
      </c>
      <c r="J62" s="5">
        <v>-820912644</v>
      </c>
      <c r="K62" s="5">
        <v>-1687793715</v>
      </c>
      <c r="L62" s="5">
        <v>-1094883948</v>
      </c>
      <c r="M62" s="5">
        <v>-256414582</v>
      </c>
    </row>
    <row r="63" spans="2:13" ht="15.5" x14ac:dyDescent="0.35">
      <c r="C63" t="s">
        <v>81</v>
      </c>
      <c r="D63" s="5">
        <v>-26367220</v>
      </c>
      <c r="E63" s="5">
        <v>-92180</v>
      </c>
      <c r="F63" s="5">
        <v>-398435620</v>
      </c>
      <c r="G63" s="5">
        <v>-66665060</v>
      </c>
      <c r="I63" s="5">
        <v>-849509540</v>
      </c>
      <c r="J63" s="5">
        <v>-801428100</v>
      </c>
      <c r="K63" s="5">
        <v>-1647873040</v>
      </c>
      <c r="L63" s="5">
        <v>-1091695933</v>
      </c>
      <c r="M63" s="5">
        <v>-284181109</v>
      </c>
    </row>
    <row r="64" spans="2:13" ht="15.5" x14ac:dyDescent="0.35">
      <c r="C64" t="s">
        <v>82</v>
      </c>
      <c r="D64" s="5">
        <v>-9322720</v>
      </c>
      <c r="E64" s="5">
        <v>3146880</v>
      </c>
      <c r="F64" s="5">
        <v>-1215993063</v>
      </c>
      <c r="G64" s="5">
        <v>-19761681</v>
      </c>
      <c r="I64" s="5">
        <v>-1218307072</v>
      </c>
      <c r="J64" s="5">
        <v>-19484544</v>
      </c>
      <c r="K64" s="5">
        <v>-39920675</v>
      </c>
      <c r="L64" s="5">
        <v>-3188015</v>
      </c>
      <c r="M64" s="5">
        <v>27766527</v>
      </c>
    </row>
    <row r="65" spans="2:13" ht="15.5" x14ac:dyDescent="0.35">
      <c r="C65" t="s">
        <v>83</v>
      </c>
    </row>
    <row r="66" spans="2:13" ht="15.5" x14ac:dyDescent="0.35">
      <c r="C66" t="s">
        <v>84</v>
      </c>
      <c r="D66" s="5">
        <v>-35689940</v>
      </c>
      <c r="E66" s="5">
        <v>3054700</v>
      </c>
      <c r="F66" s="5">
        <v>-1614428683</v>
      </c>
      <c r="G66" s="5">
        <v>-86426741</v>
      </c>
      <c r="I66" s="5">
        <v>-2067816612</v>
      </c>
      <c r="J66" s="5">
        <v>-820912644</v>
      </c>
      <c r="K66" s="5">
        <v>-1687793715</v>
      </c>
      <c r="L66" s="5">
        <v>-1094883948</v>
      </c>
      <c r="M66" s="5">
        <v>-256414582</v>
      </c>
    </row>
    <row r="67" spans="2:13" ht="15.5" x14ac:dyDescent="0.35">
      <c r="C67" t="s">
        <v>86</v>
      </c>
      <c r="D67" s="5">
        <v>-895241517</v>
      </c>
      <c r="E67" s="5">
        <v>1368949669</v>
      </c>
      <c r="F67" s="5">
        <v>390492244</v>
      </c>
      <c r="G67" s="5">
        <v>455802474</v>
      </c>
      <c r="I67" s="5">
        <v>1494094825</v>
      </c>
      <c r="J67" s="5">
        <v>1175704964</v>
      </c>
      <c r="K67" s="5">
        <v>4670437880</v>
      </c>
      <c r="L67" s="5">
        <v>3691204372</v>
      </c>
      <c r="M67" s="5">
        <v>522444841</v>
      </c>
    </row>
    <row r="68" spans="2:13" ht="15.5" x14ac:dyDescent="0.35">
      <c r="C68" t="s">
        <v>87</v>
      </c>
      <c r="D68" s="5">
        <v>117920</v>
      </c>
      <c r="E68" s="5">
        <v>209040</v>
      </c>
      <c r="F68" s="5">
        <v>-744510</v>
      </c>
      <c r="G68" s="5">
        <v>526890</v>
      </c>
      <c r="I68" s="5">
        <v>836160</v>
      </c>
      <c r="J68" s="5">
        <v>2107560</v>
      </c>
      <c r="K68" s="5">
        <v>41689440</v>
      </c>
      <c r="L68" s="5">
        <v>19677840</v>
      </c>
    </row>
    <row r="69" spans="2:13" ht="15.5" x14ac:dyDescent="0.35">
      <c r="C69" t="s">
        <v>88</v>
      </c>
      <c r="D69" s="5">
        <v>117920</v>
      </c>
      <c r="E69" s="5">
        <v>209040</v>
      </c>
      <c r="F69" s="5">
        <v>-744510</v>
      </c>
      <c r="G69" s="5">
        <v>526890</v>
      </c>
      <c r="I69" s="5">
        <v>836160</v>
      </c>
      <c r="J69" s="5">
        <v>2107560</v>
      </c>
      <c r="K69" s="5">
        <v>41689440</v>
      </c>
      <c r="L69" s="5">
        <v>19677840</v>
      </c>
    </row>
    <row r="70" spans="2:13" ht="15.5" x14ac:dyDescent="0.35">
      <c r="C70" t="s">
        <v>89</v>
      </c>
      <c r="D70" s="5">
        <v>-895123597</v>
      </c>
      <c r="E70" s="5">
        <v>1369158709</v>
      </c>
      <c r="F70" s="5">
        <v>389747734</v>
      </c>
      <c r="G70" s="5">
        <v>456329364</v>
      </c>
      <c r="I70" s="5">
        <v>1494930985</v>
      </c>
      <c r="J70" s="5">
        <v>1177812524</v>
      </c>
      <c r="K70" s="5">
        <v>4712127320</v>
      </c>
      <c r="L70" s="5">
        <v>3710882212</v>
      </c>
      <c r="M70" s="5">
        <v>522444841</v>
      </c>
    </row>
    <row r="71" spans="2:13" ht="15.5" x14ac:dyDescent="0.35">
      <c r="C71" t="s">
        <v>90</v>
      </c>
      <c r="D71" s="5">
        <v>-895241517</v>
      </c>
      <c r="E71" s="5">
        <v>1368949669</v>
      </c>
      <c r="F71" s="5">
        <v>390492244</v>
      </c>
      <c r="G71" s="5">
        <v>455802474</v>
      </c>
      <c r="I71" s="5">
        <v>1494094825</v>
      </c>
      <c r="J71" s="5">
        <v>1175704964</v>
      </c>
      <c r="K71" s="5">
        <v>4670437880</v>
      </c>
      <c r="L71" s="5">
        <v>3691204372</v>
      </c>
      <c r="M71" s="5">
        <v>522444841</v>
      </c>
    </row>
    <row r="72" spans="2:13" ht="15.5" x14ac:dyDescent="0.35">
      <c r="C72" t="s">
        <v>8</v>
      </c>
      <c r="D72" s="5">
        <v>-895123597</v>
      </c>
      <c r="E72" s="5">
        <v>1369158709</v>
      </c>
      <c r="F72" s="5">
        <v>389747734</v>
      </c>
      <c r="G72" s="5">
        <v>456329364</v>
      </c>
      <c r="I72" s="5">
        <v>1494930985</v>
      </c>
      <c r="J72" s="5">
        <v>1177812524</v>
      </c>
      <c r="K72" s="5">
        <v>4712127320</v>
      </c>
      <c r="L72" s="5">
        <v>3710882212</v>
      </c>
      <c r="M72" s="5">
        <v>522444841</v>
      </c>
    </row>
    <row r="73" spans="2:13" ht="15.5" x14ac:dyDescent="0.35">
      <c r="C73" t="s">
        <v>91</v>
      </c>
      <c r="D73" s="5">
        <v>-895241517</v>
      </c>
      <c r="E73" s="5">
        <v>1368949669</v>
      </c>
      <c r="F73" s="5">
        <v>390492244</v>
      </c>
      <c r="G73" s="5">
        <v>455802474</v>
      </c>
      <c r="I73" s="5">
        <v>1494094825</v>
      </c>
      <c r="J73" s="5">
        <v>1175704964</v>
      </c>
      <c r="K73" s="5">
        <v>4670437880</v>
      </c>
      <c r="L73" s="5">
        <v>3691204372</v>
      </c>
      <c r="M73" s="5">
        <v>522444841</v>
      </c>
    </row>
    <row r="74" spans="2:13" ht="15.5" x14ac:dyDescent="0.35">
      <c r="C74" t="s">
        <v>92</v>
      </c>
      <c r="D74" s="5">
        <v>-895123597</v>
      </c>
      <c r="E74" s="5">
        <v>1369158709</v>
      </c>
      <c r="F74" s="5">
        <v>389747734</v>
      </c>
      <c r="G74" s="5">
        <v>456329364</v>
      </c>
      <c r="I74" s="5">
        <v>1494930985</v>
      </c>
      <c r="J74" s="5">
        <v>1177812524</v>
      </c>
      <c r="K74" s="5">
        <v>4712127320</v>
      </c>
      <c r="L74" s="5">
        <v>3710882212</v>
      </c>
      <c r="M74" s="5">
        <v>522444841</v>
      </c>
    </row>
    <row r="75" spans="2:13" ht="15.5" x14ac:dyDescent="0.35">
      <c r="C75" t="s">
        <v>93</v>
      </c>
      <c r="D75" s="5">
        <v>-895123597</v>
      </c>
      <c r="E75" s="5">
        <v>1369158709</v>
      </c>
      <c r="F75" s="5">
        <v>389747734</v>
      </c>
      <c r="G75" s="5">
        <v>456329364</v>
      </c>
      <c r="I75" s="5">
        <v>1494930985</v>
      </c>
      <c r="J75" s="5">
        <v>1177812524</v>
      </c>
      <c r="K75" s="5">
        <v>4712127320</v>
      </c>
      <c r="L75" s="5">
        <v>3710882212</v>
      </c>
      <c r="M75" s="5">
        <v>522444841</v>
      </c>
    </row>
    <row r="77" spans="2:13" ht="15.5" x14ac:dyDescent="0.35">
      <c r="B77" t="s">
        <v>94</v>
      </c>
      <c r="C77" t="s">
        <v>95</v>
      </c>
    </row>
    <row r="78" spans="2:13" ht="15.5" x14ac:dyDescent="0.35">
      <c r="C78" t="s">
        <v>96</v>
      </c>
    </row>
    <row r="79" spans="2:13" ht="15.5" x14ac:dyDescent="0.35">
      <c r="C79" t="s">
        <v>20</v>
      </c>
      <c r="D79" s="5">
        <v>147318161</v>
      </c>
      <c r="E79" s="5">
        <v>313760957</v>
      </c>
      <c r="F79" s="5">
        <v>7902920650</v>
      </c>
      <c r="G79" s="5">
        <v>4357543996</v>
      </c>
      <c r="I79" s="5">
        <v>7902920650</v>
      </c>
      <c r="J79" s="5">
        <v>739346596</v>
      </c>
      <c r="K79" s="5">
        <v>591379695</v>
      </c>
      <c r="L79" s="5">
        <v>487788218</v>
      </c>
      <c r="M79" s="5">
        <v>8168888</v>
      </c>
    </row>
    <row r="80" spans="2:13" ht="15.5" x14ac:dyDescent="0.35">
      <c r="C80" t="s">
        <v>97</v>
      </c>
      <c r="D80" s="5">
        <v>33062119597</v>
      </c>
      <c r="E80" s="5">
        <v>27326098088</v>
      </c>
      <c r="F80" s="5">
        <v>42309590545</v>
      </c>
      <c r="G80" s="5">
        <v>39121320459</v>
      </c>
      <c r="I80" s="5">
        <v>42309590545</v>
      </c>
      <c r="J80" s="5">
        <v>18927397436</v>
      </c>
      <c r="K80" s="5">
        <v>19586453241</v>
      </c>
      <c r="L80" s="5">
        <v>13213985794</v>
      </c>
      <c r="M80" s="5">
        <v>4801521636</v>
      </c>
    </row>
    <row r="81" spans="3:13" ht="15.5" x14ac:dyDescent="0.35">
      <c r="C81" t="s">
        <v>98</v>
      </c>
      <c r="D81" s="5">
        <v>1007316202</v>
      </c>
      <c r="E81" s="5">
        <v>1263541631</v>
      </c>
      <c r="F81" s="5">
        <v>872212198</v>
      </c>
      <c r="G81" s="5">
        <v>1053906185</v>
      </c>
      <c r="I81" s="5">
        <v>872212198</v>
      </c>
      <c r="J81" s="5">
        <v>1085435816</v>
      </c>
    </row>
    <row r="82" spans="3:13" ht="15.5" x14ac:dyDescent="0.35">
      <c r="C82" t="s">
        <v>99</v>
      </c>
      <c r="K82" s="5">
        <v>171500000</v>
      </c>
      <c r="L82" s="5">
        <v>936475</v>
      </c>
      <c r="M82" s="5">
        <v>649313569</v>
      </c>
    </row>
    <row r="83" spans="3:13" ht="15.5" x14ac:dyDescent="0.35">
      <c r="C83" t="s">
        <v>100</v>
      </c>
      <c r="D83" s="5">
        <v>33062119597</v>
      </c>
      <c r="E83" s="5">
        <v>27326098088</v>
      </c>
      <c r="F83" s="5">
        <v>42309590545</v>
      </c>
      <c r="G83" s="5">
        <v>39121320459</v>
      </c>
      <c r="I83" s="5">
        <v>42309590545</v>
      </c>
      <c r="J83" s="5">
        <v>18927397436</v>
      </c>
      <c r="K83" s="5">
        <v>19586453241</v>
      </c>
      <c r="L83" s="5">
        <v>13213985794</v>
      </c>
      <c r="M83" s="5">
        <v>4801521636</v>
      </c>
    </row>
    <row r="84" spans="3:13" ht="15.5" x14ac:dyDescent="0.35">
      <c r="C84" t="s">
        <v>101</v>
      </c>
      <c r="F84" s="5">
        <v>20000000</v>
      </c>
      <c r="G84" s="5">
        <v>21500000</v>
      </c>
      <c r="I84" s="5">
        <v>20000000</v>
      </c>
      <c r="J84" s="5">
        <v>12000000</v>
      </c>
      <c r="K84" s="5">
        <v>5653000</v>
      </c>
    </row>
    <row r="85" spans="3:13" ht="15.5" x14ac:dyDescent="0.35">
      <c r="C85" t="s">
        <v>102</v>
      </c>
      <c r="F85" s="5">
        <v>20000000</v>
      </c>
      <c r="G85" s="5">
        <v>21500000</v>
      </c>
      <c r="I85" s="5">
        <v>20000000</v>
      </c>
      <c r="J85" s="5">
        <v>12000000</v>
      </c>
      <c r="K85" s="5">
        <v>5653000</v>
      </c>
    </row>
    <row r="86" spans="3:13" ht="15.5" x14ac:dyDescent="0.35">
      <c r="C86" t="s">
        <v>103</v>
      </c>
      <c r="D86" s="5">
        <v>18735001380</v>
      </c>
      <c r="E86" s="5">
        <v>13754720367</v>
      </c>
      <c r="F86" s="5">
        <v>18953248962</v>
      </c>
      <c r="G86" s="5">
        <v>20473826812</v>
      </c>
      <c r="I86" s="5">
        <v>18953248962</v>
      </c>
      <c r="J86" s="5">
        <v>3805898912</v>
      </c>
      <c r="K86" s="5">
        <v>3555298335</v>
      </c>
      <c r="L86" s="5">
        <v>2059781812</v>
      </c>
      <c r="M86" s="5">
        <v>1526545757</v>
      </c>
    </row>
    <row r="87" spans="3:13" ht="15.5" x14ac:dyDescent="0.35">
      <c r="C87" t="s">
        <v>79</v>
      </c>
      <c r="D87" s="5">
        <v>64637960</v>
      </c>
      <c r="E87" s="5">
        <v>64520040</v>
      </c>
      <c r="F87" s="5">
        <v>64311000</v>
      </c>
      <c r="G87" s="5">
        <v>65055510</v>
      </c>
      <c r="I87" s="5">
        <v>64311000</v>
      </c>
      <c r="J87" s="5">
        <v>63474840</v>
      </c>
      <c r="K87" s="5">
        <v>61367280</v>
      </c>
      <c r="L87" s="5">
        <v>-130322160</v>
      </c>
      <c r="M87" s="5">
        <v>-150000000</v>
      </c>
    </row>
    <row r="88" spans="3:13" ht="15.5" x14ac:dyDescent="0.35">
      <c r="C88" t="s">
        <v>104</v>
      </c>
      <c r="D88" s="5">
        <v>67185462902</v>
      </c>
      <c r="E88" s="5">
        <v>60153349804</v>
      </c>
      <c r="F88" s="5">
        <v>69926594098</v>
      </c>
      <c r="G88" s="5">
        <v>68723014876</v>
      </c>
      <c r="I88" s="5">
        <v>69926594098</v>
      </c>
      <c r="J88" s="5">
        <v>26066039201</v>
      </c>
      <c r="K88" s="5">
        <v>23738784271</v>
      </c>
      <c r="L88" s="5">
        <v>15761555824</v>
      </c>
      <c r="M88" s="5">
        <v>6336236281</v>
      </c>
    </row>
    <row r="89" spans="3:13" ht="15.5" x14ac:dyDescent="0.35">
      <c r="C89" t="s">
        <v>105</v>
      </c>
    </row>
    <row r="90" spans="3:13" ht="15.5" x14ac:dyDescent="0.35">
      <c r="C90" t="s">
        <v>106</v>
      </c>
      <c r="D90" s="5">
        <v>61986245518</v>
      </c>
      <c r="E90" s="5">
        <v>64843891118</v>
      </c>
      <c r="F90" s="5">
        <v>53257609088</v>
      </c>
      <c r="G90" s="5">
        <v>41954360546</v>
      </c>
      <c r="I90" s="5">
        <v>53257609088</v>
      </c>
      <c r="J90" s="5">
        <v>30132402539</v>
      </c>
      <c r="K90" s="5">
        <v>23862318380</v>
      </c>
      <c r="L90" s="5">
        <v>16911598903</v>
      </c>
      <c r="M90" s="5">
        <v>14022774508</v>
      </c>
    </row>
    <row r="91" spans="3:13" ht="15.5" x14ac:dyDescent="0.35">
      <c r="C91" t="s">
        <v>107</v>
      </c>
      <c r="L91" s="5">
        <v>19028352</v>
      </c>
      <c r="M91" s="5">
        <v>27766527</v>
      </c>
    </row>
    <row r="92" spans="3:13" ht="15.5" x14ac:dyDescent="0.35">
      <c r="C92" t="s">
        <v>108</v>
      </c>
      <c r="D92" s="5">
        <v>65232201378</v>
      </c>
      <c r="E92" s="5">
        <v>66032786676</v>
      </c>
      <c r="F92" s="5">
        <v>53564609088</v>
      </c>
      <c r="G92" s="5">
        <v>43447245281</v>
      </c>
      <c r="I92" s="5">
        <v>53564609088</v>
      </c>
      <c r="J92" s="5">
        <v>31079930160</v>
      </c>
      <c r="K92" s="5">
        <v>24862318380</v>
      </c>
      <c r="L92" s="5">
        <v>17930627255</v>
      </c>
      <c r="M92" s="5">
        <v>14050541035</v>
      </c>
    </row>
    <row r="93" spans="3:13" ht="15.5" x14ac:dyDescent="0.35">
      <c r="C93" t="s">
        <v>109</v>
      </c>
      <c r="D93" s="5">
        <v>132417664280</v>
      </c>
      <c r="E93" s="5">
        <v>126186136480</v>
      </c>
      <c r="F93" s="5">
        <v>123491203186</v>
      </c>
      <c r="G93" s="5">
        <v>112170260157</v>
      </c>
      <c r="I93" s="5">
        <v>123491203186</v>
      </c>
      <c r="J93" s="5">
        <v>57145969361</v>
      </c>
      <c r="K93" s="5">
        <v>48601102651</v>
      </c>
      <c r="L93" s="5">
        <v>33692183079</v>
      </c>
      <c r="M93" s="5">
        <v>20386777316</v>
      </c>
    </row>
    <row r="94" spans="3:13" ht="15.5" x14ac:dyDescent="0.35">
      <c r="C94" t="s">
        <v>110</v>
      </c>
    </row>
    <row r="95" spans="3:13" ht="15.5" x14ac:dyDescent="0.35">
      <c r="C95" t="s">
        <v>111</v>
      </c>
    </row>
    <row r="96" spans="3:13" ht="15.5" x14ac:dyDescent="0.35">
      <c r="C96" t="s">
        <v>112</v>
      </c>
      <c r="D96" s="5">
        <v>43415409741</v>
      </c>
      <c r="E96" s="5">
        <v>36186663224</v>
      </c>
      <c r="F96" s="5">
        <v>37582512649</v>
      </c>
      <c r="G96" s="5">
        <v>28599239054</v>
      </c>
      <c r="I96" s="5">
        <v>37582512649</v>
      </c>
      <c r="J96" s="5">
        <v>31946940416</v>
      </c>
      <c r="K96" s="5">
        <v>22378281728</v>
      </c>
      <c r="L96" s="5">
        <v>12880968563</v>
      </c>
      <c r="M96" s="5">
        <v>7049791174</v>
      </c>
    </row>
    <row r="97" spans="3:13" ht="15.5" x14ac:dyDescent="0.35">
      <c r="C97" t="s">
        <v>113</v>
      </c>
    </row>
    <row r="98" spans="3:13" ht="15.5" x14ac:dyDescent="0.35">
      <c r="C98" t="s">
        <v>114</v>
      </c>
      <c r="D98" s="5">
        <v>29523744910</v>
      </c>
      <c r="E98" s="5">
        <v>20699027432</v>
      </c>
      <c r="F98" s="5">
        <v>17675126176</v>
      </c>
      <c r="G98" s="5">
        <v>14095986354</v>
      </c>
      <c r="I98" s="5">
        <v>17675126176</v>
      </c>
      <c r="J98" s="5">
        <v>16301904212</v>
      </c>
      <c r="K98" s="5">
        <v>13080900633</v>
      </c>
      <c r="L98" s="5">
        <v>8018160991</v>
      </c>
      <c r="M98" s="5">
        <v>3327808656</v>
      </c>
    </row>
    <row r="99" spans="3:13" ht="15.5" x14ac:dyDescent="0.35">
      <c r="C99" t="s">
        <v>206</v>
      </c>
    </row>
    <row r="100" spans="3:13" ht="15.5" x14ac:dyDescent="0.35">
      <c r="C100" t="s">
        <v>207</v>
      </c>
      <c r="D100" s="5">
        <v>1007316202</v>
      </c>
      <c r="E100" s="5">
        <v>1263541631</v>
      </c>
      <c r="F100" s="5">
        <v>872212198</v>
      </c>
      <c r="G100" s="5">
        <v>1053906185</v>
      </c>
      <c r="I100" s="5">
        <v>872212198</v>
      </c>
      <c r="J100" s="5">
        <v>1085435816</v>
      </c>
      <c r="K100" s="5">
        <v>171500000</v>
      </c>
      <c r="L100" s="5">
        <v>936475</v>
      </c>
      <c r="M100" s="5">
        <v>649313569</v>
      </c>
    </row>
    <row r="101" spans="3:13" ht="15.5" x14ac:dyDescent="0.35">
      <c r="C101" t="s">
        <v>115</v>
      </c>
      <c r="D101" s="5">
        <v>7500000000</v>
      </c>
      <c r="E101" s="5">
        <v>7500000000</v>
      </c>
      <c r="F101" s="5">
        <v>7500000000</v>
      </c>
      <c r="G101" s="5">
        <v>7500000000</v>
      </c>
      <c r="I101" s="5">
        <v>7500000000</v>
      </c>
      <c r="J101" s="5">
        <v>7500000000</v>
      </c>
    </row>
    <row r="102" spans="3:13" ht="15.5" x14ac:dyDescent="0.35">
      <c r="C102" t="s">
        <v>117</v>
      </c>
      <c r="D102" s="5">
        <v>2848290672</v>
      </c>
      <c r="E102" s="5">
        <v>2945865204</v>
      </c>
      <c r="F102" s="5">
        <v>2615675247</v>
      </c>
      <c r="G102" s="5">
        <v>1593877689</v>
      </c>
      <c r="I102" s="5">
        <v>2615675247</v>
      </c>
      <c r="J102" s="5">
        <v>2648883494</v>
      </c>
      <c r="K102" s="5">
        <v>6701793460</v>
      </c>
      <c r="L102" s="5">
        <v>3426519732</v>
      </c>
      <c r="M102" s="5">
        <v>1733180067</v>
      </c>
    </row>
    <row r="103" spans="3:13" ht="15.5" x14ac:dyDescent="0.35">
      <c r="C103" t="s">
        <v>116</v>
      </c>
      <c r="D103" s="5">
        <v>610492287</v>
      </c>
      <c r="E103" s="5">
        <v>380000000</v>
      </c>
      <c r="F103" s="5">
        <v>580886745</v>
      </c>
      <c r="G103" s="5">
        <v>595000000</v>
      </c>
      <c r="I103" s="5">
        <v>580886745</v>
      </c>
      <c r="J103" s="5">
        <v>1386328328</v>
      </c>
      <c r="K103" s="5">
        <v>1035935757</v>
      </c>
      <c r="L103" s="5">
        <v>637899509</v>
      </c>
      <c r="M103" s="5">
        <v>584201984</v>
      </c>
    </row>
    <row r="104" spans="3:13" ht="15.5" x14ac:dyDescent="0.35">
      <c r="C104" t="s">
        <v>119</v>
      </c>
    </row>
    <row r="105" spans="3:13" ht="15.5" x14ac:dyDescent="0.35">
      <c r="C105" t="s">
        <v>121</v>
      </c>
      <c r="D105" s="5">
        <v>1126990000</v>
      </c>
      <c r="E105" s="5">
        <v>1251940000</v>
      </c>
      <c r="F105" s="5">
        <v>1335240000</v>
      </c>
      <c r="G105" s="5">
        <v>1458750000</v>
      </c>
      <c r="I105" s="5">
        <v>1335240000</v>
      </c>
      <c r="J105" s="5">
        <v>1833600000</v>
      </c>
      <c r="K105" s="5">
        <v>5000000000</v>
      </c>
      <c r="L105" s="5">
        <v>5135109321</v>
      </c>
      <c r="M105" s="5">
        <v>307451959</v>
      </c>
    </row>
    <row r="106" spans="3:13" ht="15.5" x14ac:dyDescent="0.35">
      <c r="C106" t="s">
        <v>258</v>
      </c>
      <c r="D106" s="5">
        <v>206072964</v>
      </c>
      <c r="E106" s="5">
        <v>206072964</v>
      </c>
      <c r="F106" s="5">
        <v>2725807470</v>
      </c>
      <c r="G106" s="5">
        <v>1654931639</v>
      </c>
      <c r="I106" s="5">
        <v>2725807470</v>
      </c>
      <c r="J106" s="5">
        <v>2306099554</v>
      </c>
      <c r="K106" s="5">
        <v>2167698325</v>
      </c>
      <c r="L106" s="5">
        <v>1222070800</v>
      </c>
      <c r="M106" s="5">
        <v>109890000</v>
      </c>
    </row>
    <row r="107" spans="3:13" ht="15.5" x14ac:dyDescent="0.35">
      <c r="C107" t="s">
        <v>509</v>
      </c>
    </row>
    <row r="108" spans="3:13" ht="15.5" x14ac:dyDescent="0.35">
      <c r="C108" t="s">
        <v>122</v>
      </c>
      <c r="D108" s="5">
        <v>647892303</v>
      </c>
      <c r="E108" s="5">
        <v>683996780</v>
      </c>
      <c r="F108" s="5">
        <v>2461372067</v>
      </c>
      <c r="G108" s="5">
        <v>3429566416</v>
      </c>
      <c r="I108" s="5">
        <v>2461372067</v>
      </c>
      <c r="J108" s="5">
        <v>2380734680</v>
      </c>
      <c r="K108" s="5">
        <v>1388151878</v>
      </c>
      <c r="L108" s="5">
        <v>656224356</v>
      </c>
      <c r="M108" s="5">
        <v>439428898</v>
      </c>
    </row>
    <row r="109" spans="3:13" ht="15.5" x14ac:dyDescent="0.35">
      <c r="C109" t="s">
        <v>123</v>
      </c>
      <c r="D109" s="5">
        <v>3376620947</v>
      </c>
      <c r="E109" s="5">
        <v>3478716067</v>
      </c>
      <c r="F109" s="5">
        <v>6178393557</v>
      </c>
      <c r="G109" s="5">
        <v>4235139527</v>
      </c>
      <c r="I109" s="5">
        <v>6178393557</v>
      </c>
      <c r="J109" s="5">
        <v>5093837706</v>
      </c>
      <c r="K109" s="5">
        <v>7295442208</v>
      </c>
      <c r="L109" s="5">
        <v>6495963121</v>
      </c>
      <c r="M109" s="5">
        <v>532616959</v>
      </c>
    </row>
    <row r="110" spans="3:13" ht="15.5" x14ac:dyDescent="0.35">
      <c r="C110" t="s">
        <v>124</v>
      </c>
      <c r="D110" s="5">
        <v>3376620947</v>
      </c>
      <c r="E110" s="5">
        <v>3478716067</v>
      </c>
      <c r="F110" s="5">
        <v>6178393557</v>
      </c>
      <c r="G110" s="5">
        <v>4235139527</v>
      </c>
      <c r="I110" s="5">
        <v>6178393557</v>
      </c>
      <c r="J110" s="5">
        <v>5093837706</v>
      </c>
      <c r="K110" s="5">
        <v>7295442208</v>
      </c>
      <c r="L110" s="5">
        <v>6495963121</v>
      </c>
      <c r="M110" s="5">
        <v>532616959</v>
      </c>
    </row>
    <row r="111" spans="3:13" ht="15.5" x14ac:dyDescent="0.35">
      <c r="C111" t="s">
        <v>125</v>
      </c>
    </row>
    <row r="112" spans="3:13" ht="15.5" x14ac:dyDescent="0.35">
      <c r="C112" t="s">
        <v>126</v>
      </c>
      <c r="D112" s="5">
        <v>1900589208</v>
      </c>
      <c r="E112" s="5">
        <v>2025539208</v>
      </c>
      <c r="F112" s="5">
        <v>4735896778</v>
      </c>
      <c r="G112" s="5">
        <v>3982596571</v>
      </c>
      <c r="I112" s="5">
        <v>4735896778</v>
      </c>
      <c r="J112" s="5">
        <v>4887751839</v>
      </c>
      <c r="K112" s="5">
        <v>7167698325</v>
      </c>
      <c r="L112" s="5">
        <v>6357180121</v>
      </c>
      <c r="M112" s="5">
        <v>417341959</v>
      </c>
    </row>
    <row r="113" spans="2:13" ht="15.5" x14ac:dyDescent="0.35">
      <c r="C113" t="s">
        <v>211</v>
      </c>
      <c r="D113" s="5">
        <v>1277271739</v>
      </c>
      <c r="E113" s="5">
        <v>1268184859</v>
      </c>
      <c r="F113" s="5">
        <v>1271272779</v>
      </c>
      <c r="G113" s="5">
        <v>55489706</v>
      </c>
      <c r="I113" s="5">
        <v>1271272779</v>
      </c>
      <c r="J113" s="5">
        <v>52729867</v>
      </c>
      <c r="K113" s="5">
        <v>32650883</v>
      </c>
    </row>
    <row r="114" spans="2:13" ht="15.5" x14ac:dyDescent="0.35">
      <c r="C114" t="s">
        <v>127</v>
      </c>
      <c r="D114" s="5">
        <v>46792030688</v>
      </c>
      <c r="E114" s="5">
        <v>39665379291</v>
      </c>
      <c r="F114" s="5">
        <v>43760906206</v>
      </c>
      <c r="G114" s="5">
        <v>32834378581</v>
      </c>
      <c r="I114" s="5">
        <v>43760906206</v>
      </c>
      <c r="J114" s="5">
        <v>37040778122</v>
      </c>
      <c r="K114" s="5">
        <v>29673723936</v>
      </c>
      <c r="L114" s="5">
        <v>19376931684</v>
      </c>
      <c r="M114" s="5">
        <v>7582408133</v>
      </c>
    </row>
    <row r="115" spans="2:13" ht="15.5" x14ac:dyDescent="0.35">
      <c r="C115" t="s">
        <v>128</v>
      </c>
    </row>
    <row r="116" spans="2:13" ht="15.5" x14ac:dyDescent="0.35">
      <c r="C116" t="s">
        <v>129</v>
      </c>
      <c r="D116" s="5">
        <v>24865075900</v>
      </c>
      <c r="E116" s="5">
        <v>24865075900</v>
      </c>
      <c r="F116" s="5">
        <v>24288420650</v>
      </c>
      <c r="G116" s="5">
        <v>24287500000</v>
      </c>
      <c r="I116" s="5">
        <v>24288420650</v>
      </c>
      <c r="J116" s="5">
        <v>17000000000</v>
      </c>
      <c r="K116" s="5">
        <v>5000000000</v>
      </c>
      <c r="L116" s="5">
        <v>750000000</v>
      </c>
      <c r="M116" s="5">
        <v>750000000</v>
      </c>
    </row>
    <row r="117" spans="2:13" ht="15.5" x14ac:dyDescent="0.35">
      <c r="C117" t="s">
        <v>130</v>
      </c>
      <c r="D117" s="5">
        <v>55686400356</v>
      </c>
      <c r="E117" s="5">
        <v>55686400356</v>
      </c>
      <c r="F117" s="5">
        <v>50841754106</v>
      </c>
      <c r="G117" s="5">
        <v>50838007086</v>
      </c>
      <c r="I117" s="5">
        <v>50841754106</v>
      </c>
    </row>
    <row r="118" spans="2:13" ht="15.5" x14ac:dyDescent="0.35">
      <c r="C118" t="s">
        <v>131</v>
      </c>
      <c r="D118" s="5">
        <v>5009519376</v>
      </c>
      <c r="E118" s="5">
        <v>5904760893</v>
      </c>
      <c r="F118" s="5">
        <v>4535811224</v>
      </c>
      <c r="G118" s="5">
        <v>4145318980</v>
      </c>
      <c r="I118" s="5">
        <v>4535811224</v>
      </c>
      <c r="J118" s="5">
        <v>3041716399</v>
      </c>
      <c r="K118" s="5">
        <v>13866011435</v>
      </c>
      <c r="L118" s="5">
        <v>13695573555</v>
      </c>
      <c r="M118" s="5">
        <v>12204369183</v>
      </c>
    </row>
    <row r="119" spans="2:13" ht="15.5" x14ac:dyDescent="0.35">
      <c r="C119" t="s">
        <v>132</v>
      </c>
      <c r="D119" s="5">
        <v>1100000000</v>
      </c>
      <c r="E119" s="5">
        <v>1100000000</v>
      </c>
      <c r="F119" s="5">
        <v>1100000000</v>
      </c>
      <c r="G119" s="5">
        <v>1100000000</v>
      </c>
      <c r="I119" s="5">
        <v>1100000000</v>
      </c>
      <c r="J119" s="5">
        <v>1000000000</v>
      </c>
      <c r="K119" s="5">
        <v>150000000</v>
      </c>
      <c r="L119" s="5">
        <v>125000000</v>
      </c>
      <c r="M119" s="5">
        <v>100000000</v>
      </c>
    </row>
    <row r="120" spans="2:13" ht="15.5" x14ac:dyDescent="0.35">
      <c r="C120" t="s">
        <v>133</v>
      </c>
      <c r="D120" s="5">
        <v>3909519376</v>
      </c>
      <c r="E120" s="5">
        <v>4804760893</v>
      </c>
      <c r="F120" s="5">
        <v>3435811224</v>
      </c>
      <c r="G120" s="5">
        <v>3045318980</v>
      </c>
      <c r="I120" s="5">
        <v>3435811224</v>
      </c>
      <c r="J120" s="5">
        <v>2041716399</v>
      </c>
      <c r="K120" s="5">
        <v>13716011435</v>
      </c>
      <c r="L120" s="5">
        <v>13570573555</v>
      </c>
      <c r="M120" s="5">
        <v>12104369183</v>
      </c>
    </row>
    <row r="121" spans="2:13" ht="15.5" x14ac:dyDescent="0.35">
      <c r="C121" t="s">
        <v>134</v>
      </c>
      <c r="D121" s="5">
        <v>5009519376</v>
      </c>
      <c r="E121" s="5">
        <v>5904760893</v>
      </c>
      <c r="F121" s="5">
        <v>4535811224</v>
      </c>
      <c r="G121" s="5">
        <v>4145318980</v>
      </c>
      <c r="I121" s="5">
        <v>4535811224</v>
      </c>
      <c r="J121" s="5">
        <v>3041716399</v>
      </c>
      <c r="K121" s="5">
        <v>13866011435</v>
      </c>
      <c r="L121" s="5">
        <v>13695573555</v>
      </c>
      <c r="M121" s="5">
        <v>12204369183</v>
      </c>
    </row>
    <row r="122" spans="2:13" ht="15.5" x14ac:dyDescent="0.35">
      <c r="C122" t="s">
        <v>212</v>
      </c>
    </row>
    <row r="123" spans="2:13" ht="15.5" x14ac:dyDescent="0.35">
      <c r="C123" t="s">
        <v>10</v>
      </c>
      <c r="D123" s="5">
        <v>85625633592</v>
      </c>
      <c r="E123" s="5">
        <v>86520757189</v>
      </c>
      <c r="F123" s="5">
        <v>79730296980</v>
      </c>
      <c r="G123" s="5">
        <v>79335881576</v>
      </c>
      <c r="I123" s="5">
        <v>79730296980</v>
      </c>
      <c r="J123" s="5">
        <v>20105191239</v>
      </c>
      <c r="K123" s="5">
        <v>18927378715</v>
      </c>
      <c r="L123" s="5">
        <v>14315251395</v>
      </c>
      <c r="M123" s="5">
        <v>12804369183</v>
      </c>
    </row>
    <row r="124" spans="2:13" ht="15.5" x14ac:dyDescent="0.35">
      <c r="C124" t="s">
        <v>135</v>
      </c>
      <c r="D124" s="5">
        <v>132417664280</v>
      </c>
      <c r="E124" s="5">
        <v>126186136480</v>
      </c>
      <c r="F124" s="5">
        <v>123491203186</v>
      </c>
      <c r="G124" s="5">
        <v>112170260157</v>
      </c>
      <c r="I124" s="5">
        <v>123491203186</v>
      </c>
      <c r="J124" s="5">
        <v>57145969361</v>
      </c>
      <c r="K124" s="5">
        <v>48601102651</v>
      </c>
      <c r="L124" s="5">
        <v>33692183079</v>
      </c>
      <c r="M124" s="5">
        <v>20386777316</v>
      </c>
    </row>
    <row r="125" spans="2:13" ht="15.5" x14ac:dyDescent="0.35">
      <c r="C125" t="s">
        <v>136</v>
      </c>
      <c r="D125" s="5">
        <v>994603036</v>
      </c>
      <c r="E125" s="5">
        <v>994603036</v>
      </c>
      <c r="F125" s="5">
        <v>971536826</v>
      </c>
      <c r="G125" s="5">
        <v>971500000</v>
      </c>
      <c r="I125" s="5">
        <v>971536826</v>
      </c>
      <c r="J125" s="5">
        <v>680000000</v>
      </c>
      <c r="K125" s="5">
        <v>5000000</v>
      </c>
      <c r="L125" s="5">
        <v>750000</v>
      </c>
      <c r="M125" s="5">
        <v>750000</v>
      </c>
    </row>
    <row r="127" spans="2:13" ht="15.5" x14ac:dyDescent="0.35">
      <c r="B127" t="s">
        <v>137</v>
      </c>
      <c r="C127" t="s">
        <v>138</v>
      </c>
      <c r="D127" s="5">
        <v>100590329</v>
      </c>
      <c r="E127" s="5">
        <v>9967399642</v>
      </c>
      <c r="F127" s="5">
        <v>15640251197</v>
      </c>
      <c r="G127" s="5">
        <v>4629473395</v>
      </c>
      <c r="I127" s="5">
        <v>-23646250726</v>
      </c>
      <c r="J127" s="5">
        <v>3581896489</v>
      </c>
      <c r="K127" s="5">
        <v>7313776451</v>
      </c>
      <c r="L127" s="5">
        <v>563784910</v>
      </c>
      <c r="M127" s="5">
        <v>6019805219</v>
      </c>
    </row>
    <row r="128" spans="2:13" ht="15.5" x14ac:dyDescent="0.35">
      <c r="C128" t="s">
        <v>139</v>
      </c>
      <c r="D128" s="5">
        <v>21413409624</v>
      </c>
      <c r="E128" s="5">
        <v>44229200224</v>
      </c>
      <c r="F128" s="5">
        <v>37250387920</v>
      </c>
      <c r="G128" s="5">
        <v>27284521011</v>
      </c>
      <c r="I128" s="5">
        <v>100454793318</v>
      </c>
      <c r="J128" s="5">
        <v>96872319332</v>
      </c>
      <c r="K128" s="5">
        <v>93635483069</v>
      </c>
      <c r="L128" s="5">
        <v>33945334791</v>
      </c>
      <c r="M128" s="5">
        <v>38449381682</v>
      </c>
    </row>
    <row r="129" spans="3:13" ht="15.5" x14ac:dyDescent="0.35">
      <c r="C129" t="s">
        <v>141</v>
      </c>
      <c r="D129" s="5">
        <v>-2556876336</v>
      </c>
      <c r="E129" s="5">
        <v>-4474793838</v>
      </c>
      <c r="F129" s="5">
        <v>-3584576404</v>
      </c>
      <c r="G129" s="5">
        <v>-4879775209</v>
      </c>
      <c r="I129" s="5">
        <v>-18814339884</v>
      </c>
      <c r="J129" s="5">
        <v>-12041386528</v>
      </c>
      <c r="K129" s="5">
        <v>-11832783169</v>
      </c>
      <c r="L129" s="5">
        <v>-4390567782</v>
      </c>
      <c r="M129" s="5">
        <v>-6087531772</v>
      </c>
    </row>
    <row r="130" spans="3:13" ht="15.5" x14ac:dyDescent="0.35">
      <c r="C130" t="s">
        <v>140</v>
      </c>
      <c r="D130" s="5">
        <v>-21362705824</v>
      </c>
      <c r="E130" s="5">
        <v>-26343203659</v>
      </c>
      <c r="F130" s="5">
        <v>-16173896903</v>
      </c>
      <c r="G130" s="5">
        <v>-15569439815</v>
      </c>
      <c r="I130" s="5">
        <v>-97789039147</v>
      </c>
      <c r="J130" s="5">
        <v>-65633000051</v>
      </c>
      <c r="K130" s="5">
        <v>-71812447003</v>
      </c>
      <c r="L130" s="5">
        <v>-25971183574</v>
      </c>
      <c r="M130" s="5">
        <v>-26450006793</v>
      </c>
    </row>
    <row r="131" spans="3:13" ht="15.5" x14ac:dyDescent="0.35">
      <c r="C131" t="s">
        <v>329</v>
      </c>
      <c r="D131" s="5">
        <v>3443803085</v>
      </c>
      <c r="E131" s="5">
        <v>-3443803085</v>
      </c>
      <c r="F131" s="5">
        <v>-1047803035</v>
      </c>
      <c r="G131" s="5">
        <v>-1463815518</v>
      </c>
      <c r="I131" s="5">
        <v>-4353536476</v>
      </c>
      <c r="J131" s="5">
        <v>-11627401426</v>
      </c>
      <c r="K131" s="5">
        <v>-1761801026</v>
      </c>
      <c r="L131" s="5">
        <v>-2471120045</v>
      </c>
      <c r="M131" s="5">
        <v>233267724</v>
      </c>
    </row>
    <row r="132" spans="3:13" ht="15.5" x14ac:dyDescent="0.35">
      <c r="C132" t="s">
        <v>143</v>
      </c>
      <c r="D132" s="5">
        <v>-591422115</v>
      </c>
      <c r="F132" s="5">
        <v>-543739607</v>
      </c>
      <c r="G132" s="5">
        <v>-93031300</v>
      </c>
      <c r="I132" s="5">
        <v>-1498199007</v>
      </c>
      <c r="J132" s="5">
        <v>-2981099929</v>
      </c>
      <c r="K132" s="5">
        <v>-55000000</v>
      </c>
      <c r="L132" s="5">
        <v>-30907125</v>
      </c>
      <c r="M132" s="5">
        <v>-30916125</v>
      </c>
    </row>
    <row r="133" spans="3:13" ht="15.5" x14ac:dyDescent="0.35">
      <c r="C133" t="s">
        <v>144</v>
      </c>
      <c r="D133" s="5">
        <v>-245618105</v>
      </c>
      <c r="F133" s="5">
        <v>-260120774</v>
      </c>
      <c r="G133" s="5">
        <v>-648985774</v>
      </c>
      <c r="I133" s="5">
        <v>-1645929530</v>
      </c>
      <c r="J133" s="5">
        <v>-1007534909</v>
      </c>
      <c r="K133" s="5">
        <v>-859675420</v>
      </c>
      <c r="L133" s="5">
        <v>-517771355</v>
      </c>
      <c r="M133" s="5">
        <v>-94389497</v>
      </c>
    </row>
    <row r="134" spans="3:13" ht="15.5" x14ac:dyDescent="0.35">
      <c r="C134" t="s">
        <v>145</v>
      </c>
      <c r="D134" s="5">
        <v>-161354477</v>
      </c>
      <c r="E134" s="5">
        <v>-4382568627</v>
      </c>
      <c r="F134" s="5">
        <v>-2075770115</v>
      </c>
      <c r="G134" s="5">
        <v>206733937</v>
      </c>
      <c r="I134" s="5">
        <v>54855885002</v>
      </c>
      <c r="J134" s="5">
        <v>3630538745</v>
      </c>
      <c r="K134" s="5">
        <v>-1310346757</v>
      </c>
      <c r="L134" s="5">
        <v>-84165580</v>
      </c>
      <c r="M134" s="5">
        <v>-6230302897</v>
      </c>
    </row>
    <row r="135" spans="3:13" ht="15.5" x14ac:dyDescent="0.35">
      <c r="C135" t="s">
        <v>146</v>
      </c>
      <c r="D135" s="5">
        <v>1963469408</v>
      </c>
      <c r="E135" s="5">
        <v>-11983177588</v>
      </c>
      <c r="F135" s="5">
        <v>-10019104428</v>
      </c>
      <c r="G135" s="5">
        <v>-5121622810</v>
      </c>
      <c r="I135" s="5">
        <v>-24046060222</v>
      </c>
      <c r="J135" s="5">
        <v>-7064468333</v>
      </c>
      <c r="K135" s="5">
        <v>-5899838217</v>
      </c>
    </row>
    <row r="136" spans="3:13" ht="15.5" x14ac:dyDescent="0.35">
      <c r="C136" t="s">
        <v>147</v>
      </c>
      <c r="D136" s="5">
        <v>2372645600</v>
      </c>
      <c r="E136" s="5">
        <v>-10801282030</v>
      </c>
      <c r="F136" s="5">
        <v>-10849641388</v>
      </c>
      <c r="G136" s="5">
        <v>-4133387248</v>
      </c>
      <c r="I136" s="5">
        <v>-24231060222</v>
      </c>
      <c r="J136" s="5">
        <v>-6119940712</v>
      </c>
      <c r="K136" s="5">
        <v>-5978838217</v>
      </c>
    </row>
    <row r="137" spans="3:13" ht="15.5" x14ac:dyDescent="0.35">
      <c r="C137" t="s">
        <v>276</v>
      </c>
      <c r="D137" s="5">
        <v>-2031060302</v>
      </c>
      <c r="E137" s="5">
        <v>-1181895558</v>
      </c>
      <c r="F137" s="5">
        <v>830536960</v>
      </c>
      <c r="G137" s="5">
        <v>-988235562</v>
      </c>
      <c r="I137" s="5">
        <v>-300000000</v>
      </c>
      <c r="J137" s="5">
        <v>-947527621</v>
      </c>
    </row>
    <row r="138" spans="3:13" ht="15.5" x14ac:dyDescent="0.35">
      <c r="C138" t="s">
        <v>222</v>
      </c>
      <c r="D138" s="5">
        <v>1621884110</v>
      </c>
      <c r="I138" s="5">
        <v>485000000</v>
      </c>
      <c r="J138" s="5">
        <v>3000000</v>
      </c>
      <c r="K138" s="5">
        <v>79000000</v>
      </c>
    </row>
    <row r="139" spans="3:13" ht="15.5" x14ac:dyDescent="0.35">
      <c r="C139" t="s">
        <v>152</v>
      </c>
      <c r="D139" s="5">
        <v>-161354477</v>
      </c>
      <c r="E139" s="5">
        <v>-4382568627</v>
      </c>
      <c r="F139" s="5">
        <v>-2075770115</v>
      </c>
      <c r="G139" s="5">
        <v>206733937</v>
      </c>
      <c r="I139" s="5">
        <v>54855885002</v>
      </c>
      <c r="J139" s="5">
        <v>3630538745</v>
      </c>
      <c r="K139" s="5">
        <v>-1310346757</v>
      </c>
      <c r="L139" s="5">
        <v>-84165580</v>
      </c>
      <c r="M139" s="5">
        <v>-6230302897</v>
      </c>
    </row>
    <row r="140" spans="3:13" ht="15.5" x14ac:dyDescent="0.35">
      <c r="C140" t="s">
        <v>319</v>
      </c>
      <c r="F140" s="5">
        <v>-61215000000</v>
      </c>
      <c r="K140" s="5">
        <v>4250000000</v>
      </c>
    </row>
    <row r="141" spans="3:13" ht="15.5" x14ac:dyDescent="0.35">
      <c r="C141" t="s">
        <v>446</v>
      </c>
      <c r="F141" s="5">
        <v>7733460</v>
      </c>
      <c r="I141" s="5">
        <v>7733460</v>
      </c>
    </row>
    <row r="142" spans="3:13" ht="15.5" x14ac:dyDescent="0.35">
      <c r="C142" t="s">
        <v>674</v>
      </c>
      <c r="I142" s="5">
        <v>-3092558704</v>
      </c>
    </row>
    <row r="143" spans="3:13" ht="15.5" x14ac:dyDescent="0.35">
      <c r="C143" t="s">
        <v>521</v>
      </c>
      <c r="K143" s="5">
        <v>150000000</v>
      </c>
    </row>
    <row r="144" spans="3:13" ht="15.5" x14ac:dyDescent="0.35">
      <c r="C144" t="s">
        <v>209</v>
      </c>
    </row>
    <row r="145" spans="2:13" ht="15.5" x14ac:dyDescent="0.35">
      <c r="C145" t="s">
        <v>150</v>
      </c>
      <c r="J145" s="5">
        <v>9792200000</v>
      </c>
      <c r="L145" s="5">
        <v>5000000000</v>
      </c>
      <c r="M145" s="5">
        <v>500000000</v>
      </c>
    </row>
    <row r="146" spans="2:13" ht="15.5" x14ac:dyDescent="0.35">
      <c r="C146" t="s">
        <v>156</v>
      </c>
      <c r="D146" s="5">
        <v>-36104477</v>
      </c>
      <c r="E146" s="5">
        <v>-4298339210</v>
      </c>
      <c r="F146" s="5">
        <v>-1772993575</v>
      </c>
      <c r="G146" s="5">
        <v>-37147277</v>
      </c>
      <c r="I146" s="5">
        <v>-2699129754</v>
      </c>
      <c r="J146" s="5">
        <v>-802928095</v>
      </c>
      <c r="K146" s="5">
        <v>-1035209440</v>
      </c>
      <c r="L146" s="5">
        <v>-160190200</v>
      </c>
      <c r="M146" s="5">
        <v>-9990000</v>
      </c>
    </row>
    <row r="147" spans="2:13" ht="15.5" x14ac:dyDescent="0.35">
      <c r="C147" t="s">
        <v>469</v>
      </c>
      <c r="D147" s="5">
        <v>-125250000</v>
      </c>
      <c r="E147" s="5">
        <v>-83000000</v>
      </c>
      <c r="F147" s="5">
        <v>-123510000</v>
      </c>
      <c r="G147" s="5">
        <v>156881214</v>
      </c>
      <c r="I147" s="5">
        <v>-457160000</v>
      </c>
      <c r="J147" s="5">
        <v>4656466840</v>
      </c>
      <c r="K147" s="5">
        <v>-175137317</v>
      </c>
      <c r="L147" s="5">
        <v>4603949620</v>
      </c>
      <c r="M147" s="5">
        <v>206920853</v>
      </c>
    </row>
    <row r="148" spans="2:13" ht="15.5" x14ac:dyDescent="0.35">
      <c r="C148" t="s">
        <v>155</v>
      </c>
    </row>
    <row r="149" spans="2:13" ht="15.5" x14ac:dyDescent="0.35">
      <c r="C149" t="s">
        <v>157</v>
      </c>
      <c r="D149" s="5">
        <v>-36104477</v>
      </c>
      <c r="E149" s="5">
        <v>-4298339210</v>
      </c>
      <c r="F149" s="5">
        <v>-1772993575</v>
      </c>
      <c r="G149" s="5">
        <v>-37147277</v>
      </c>
      <c r="I149" s="5">
        <v>-2699129754</v>
      </c>
      <c r="J149" s="5">
        <v>-802928095</v>
      </c>
      <c r="K149" s="5">
        <v>-1035209440</v>
      </c>
      <c r="L149" s="5">
        <v>-160190200</v>
      </c>
      <c r="M149" s="5">
        <v>-9990000</v>
      </c>
    </row>
    <row r="150" spans="2:13" ht="15.5" x14ac:dyDescent="0.35">
      <c r="C150" t="s">
        <v>158</v>
      </c>
      <c r="E150" s="5">
        <v>-1229417</v>
      </c>
      <c r="F150" s="5">
        <v>-187000000</v>
      </c>
      <c r="G150" s="5">
        <v>87000000</v>
      </c>
      <c r="I150" s="5">
        <v>-118000000</v>
      </c>
      <c r="J150" s="5">
        <v>-223000000</v>
      </c>
      <c r="L150" s="5">
        <v>-2327925000</v>
      </c>
      <c r="M150" s="5">
        <v>-6427233750</v>
      </c>
    </row>
    <row r="151" spans="2:13" ht="15.5" x14ac:dyDescent="0.35">
      <c r="C151" t="s">
        <v>339</v>
      </c>
      <c r="K151" s="5">
        <v>-4500000000</v>
      </c>
      <c r="L151" s="5">
        <v>-2200000000</v>
      </c>
    </row>
    <row r="152" spans="2:13" ht="15.5" x14ac:dyDescent="0.35">
      <c r="C152" t="s">
        <v>167</v>
      </c>
      <c r="D152" s="5">
        <v>1902705260</v>
      </c>
      <c r="E152" s="5">
        <v>-6398346573</v>
      </c>
      <c r="F152" s="5">
        <v>3545376654</v>
      </c>
      <c r="G152" s="5">
        <v>-285415478</v>
      </c>
      <c r="I152" s="5">
        <v>7163574054</v>
      </c>
      <c r="J152" s="5">
        <v>147966901</v>
      </c>
      <c r="K152" s="5">
        <v>103591477</v>
      </c>
      <c r="L152" s="5">
        <v>479619330</v>
      </c>
      <c r="M152" s="5">
        <v>-210497678</v>
      </c>
    </row>
    <row r="153" spans="2:13" ht="15.5" x14ac:dyDescent="0.35">
      <c r="C153" t="s">
        <v>168</v>
      </c>
      <c r="D153" s="5">
        <v>-2069148056</v>
      </c>
      <c r="E153" s="5">
        <v>6712107530</v>
      </c>
      <c r="I153" s="5">
        <v>739346596</v>
      </c>
      <c r="J153" s="5">
        <v>591379695</v>
      </c>
      <c r="K153" s="5">
        <v>487788218</v>
      </c>
      <c r="L153" s="5">
        <v>8168888</v>
      </c>
      <c r="M153" s="5">
        <v>218666566</v>
      </c>
    </row>
    <row r="154" spans="2:13" ht="15.5" x14ac:dyDescent="0.35">
      <c r="C154" t="s">
        <v>169</v>
      </c>
      <c r="D154" s="5">
        <v>-166442796</v>
      </c>
      <c r="E154" s="5">
        <v>313760957</v>
      </c>
      <c r="F154" s="5">
        <v>3545376654</v>
      </c>
      <c r="G154" s="5">
        <v>-285415478</v>
      </c>
      <c r="I154" s="5">
        <v>7902920650</v>
      </c>
      <c r="J154" s="5">
        <v>739346596</v>
      </c>
      <c r="K154" s="5">
        <v>591379695</v>
      </c>
      <c r="L154" s="5">
        <v>487788218</v>
      </c>
      <c r="M154" s="5">
        <v>8168888</v>
      </c>
    </row>
    <row r="156" spans="2:13" ht="15.5" x14ac:dyDescent="0.35">
      <c r="B156" t="s">
        <v>170</v>
      </c>
      <c r="C156" t="s">
        <v>12</v>
      </c>
      <c r="D156" s="5">
        <v>990000000</v>
      </c>
      <c r="E156" s="5">
        <v>990000000</v>
      </c>
      <c r="F156" s="5">
        <v>970000000</v>
      </c>
      <c r="G156" s="5">
        <v>970000000</v>
      </c>
      <c r="I156" s="5">
        <v>970000000</v>
      </c>
      <c r="J156" s="5">
        <v>680000000</v>
      </c>
      <c r="K156" s="5">
        <v>10000000</v>
      </c>
      <c r="L156" s="5">
        <v>0</v>
      </c>
      <c r="M156" s="5">
        <v>0</v>
      </c>
    </row>
    <row r="157" spans="2:13" ht="15.5" x14ac:dyDescent="0.35">
      <c r="C157" t="s">
        <v>171</v>
      </c>
      <c r="D157" s="6">
        <v>-0.9</v>
      </c>
      <c r="E157" s="6">
        <v>1.38</v>
      </c>
      <c r="F157" s="6">
        <v>0.4</v>
      </c>
      <c r="G157" s="6">
        <v>0.47</v>
      </c>
    </row>
    <row r="158" spans="2:13" ht="15.5" x14ac:dyDescent="0.35">
      <c r="C158" t="s">
        <v>172</v>
      </c>
      <c r="D158" s="5">
        <v>-60</v>
      </c>
      <c r="E158" s="6">
        <v>53.62</v>
      </c>
      <c r="F158" s="6">
        <v>272.5</v>
      </c>
      <c r="G158" s="6">
        <v>163.83000000000001</v>
      </c>
    </row>
    <row r="159" spans="2:13" ht="15.5" x14ac:dyDescent="0.35">
      <c r="C159" t="s">
        <v>60</v>
      </c>
      <c r="D159" s="5">
        <v>2</v>
      </c>
      <c r="E159" s="6">
        <v>2.37</v>
      </c>
      <c r="F159" s="5">
        <v>3</v>
      </c>
      <c r="G159" s="6">
        <v>2.58</v>
      </c>
    </row>
    <row r="160" spans="2:13" ht="15.5" x14ac:dyDescent="0.35">
      <c r="C160" t="s">
        <v>173</v>
      </c>
      <c r="D160" s="5">
        <v>2520000000</v>
      </c>
      <c r="E160" s="5">
        <v>2930000000</v>
      </c>
      <c r="F160" s="5">
        <v>3970000000</v>
      </c>
      <c r="G160" s="5">
        <v>2630000000</v>
      </c>
    </row>
    <row r="161" spans="3:7" ht="15.5" x14ac:dyDescent="0.35">
      <c r="C161" t="s">
        <v>174</v>
      </c>
      <c r="D161" s="6">
        <v>-6.8000000000000005E-3</v>
      </c>
      <c r="E161" s="6">
        <v>1.0800000000000001E-2</v>
      </c>
      <c r="F161" s="6">
        <v>3.2000000000000002E-3</v>
      </c>
      <c r="G161" s="6">
        <v>4.0999999999999995E-3</v>
      </c>
    </row>
    <row r="162" spans="3:7" ht="15.5" x14ac:dyDescent="0.35">
      <c r="C162" t="s">
        <v>175</v>
      </c>
      <c r="D162" s="6">
        <v>-1.0500000000000001E-2</v>
      </c>
      <c r="E162" s="6">
        <v>1.5800000000000002E-2</v>
      </c>
      <c r="F162" s="6">
        <v>4.8999999999999998E-3</v>
      </c>
      <c r="G162" s="6">
        <v>5.6999999999999993E-3</v>
      </c>
    </row>
    <row r="163" spans="3:7" ht="15.5" x14ac:dyDescent="0.35">
      <c r="C163" t="s">
        <v>176</v>
      </c>
      <c r="D163" s="6">
        <v>-5.1000000000000004E-3</v>
      </c>
      <c r="E163" s="6">
        <v>2.1099999999999997E-2</v>
      </c>
      <c r="F163" s="6">
        <v>2.6600000000000002E-2</v>
      </c>
      <c r="G163" s="6">
        <v>1.44E-2</v>
      </c>
    </row>
    <row r="164" spans="3:7" ht="15.5" x14ac:dyDescent="0.35">
      <c r="C164" t="s">
        <v>177</v>
      </c>
      <c r="D164" s="6">
        <v>-1.1200000000000001</v>
      </c>
      <c r="E164" s="6">
        <v>3.8</v>
      </c>
      <c r="F164" s="6">
        <v>8.17</v>
      </c>
      <c r="G164" s="6">
        <v>1.82</v>
      </c>
    </row>
    <row r="165" spans="3:7" ht="15.5" x14ac:dyDescent="0.35">
      <c r="C165" t="s">
        <v>178</v>
      </c>
      <c r="D165" s="5">
        <v>86000000000</v>
      </c>
      <c r="E165" s="5">
        <v>87000000000</v>
      </c>
      <c r="F165" s="5">
        <v>80000000000</v>
      </c>
      <c r="G165" s="5">
        <v>79000000000</v>
      </c>
    </row>
    <row r="166" spans="3:7" ht="15.5" x14ac:dyDescent="0.35">
      <c r="C166" t="s">
        <v>179</v>
      </c>
      <c r="D166" s="6">
        <v>0.63</v>
      </c>
      <c r="E166" s="6">
        <v>0.85</v>
      </c>
      <c r="F166" s="6">
        <v>1.33</v>
      </c>
      <c r="G166" s="6">
        <v>0.94</v>
      </c>
    </row>
    <row r="167" spans="3:7" ht="15.5" x14ac:dyDescent="0.35">
      <c r="C167" t="s">
        <v>180</v>
      </c>
      <c r="D167" s="6">
        <v>86.09</v>
      </c>
      <c r="E167" s="6">
        <v>86.99</v>
      </c>
      <c r="F167" s="6">
        <v>82.07</v>
      </c>
      <c r="G167" s="6">
        <v>81.66</v>
      </c>
    </row>
    <row r="168" spans="3:7" ht="15.5" x14ac:dyDescent="0.35">
      <c r="C168" t="s">
        <v>181</v>
      </c>
      <c r="D168" s="6">
        <v>0.63</v>
      </c>
      <c r="E168" s="6">
        <v>0.85</v>
      </c>
      <c r="F168" s="6">
        <v>1.33</v>
      </c>
      <c r="G168" s="6">
        <v>0.94</v>
      </c>
    </row>
    <row r="169" spans="3:7" ht="15.5" x14ac:dyDescent="0.35">
      <c r="C169" t="s">
        <v>182</v>
      </c>
      <c r="D169" s="6">
        <v>86.09</v>
      </c>
      <c r="E169" s="6">
        <v>86.99</v>
      </c>
      <c r="F169" s="6">
        <v>82.07</v>
      </c>
      <c r="G169" s="6">
        <v>81.66</v>
      </c>
    </row>
    <row r="170" spans="3:7" ht="15.5" x14ac:dyDescent="0.35">
      <c r="C170" t="s">
        <v>183</v>
      </c>
      <c r="D170" s="5">
        <v>8000000000</v>
      </c>
      <c r="E170" s="5">
        <v>8000000000</v>
      </c>
      <c r="F170" s="5">
        <v>10000000000</v>
      </c>
      <c r="G170" s="5">
        <v>11000000000</v>
      </c>
    </row>
    <row r="171" spans="3:7" ht="15.5" x14ac:dyDescent="0.35">
      <c r="C171" t="s">
        <v>184</v>
      </c>
      <c r="D171" s="5">
        <v>1000000000</v>
      </c>
      <c r="E171" s="5">
        <v>1000000000</v>
      </c>
      <c r="F171" s="5">
        <v>4000000000</v>
      </c>
      <c r="G171" s="5">
        <v>3000000000</v>
      </c>
    </row>
    <row r="172" spans="3:7" ht="15.5" x14ac:dyDescent="0.35">
      <c r="C172" t="s">
        <v>185</v>
      </c>
      <c r="D172" s="5">
        <v>86000000000</v>
      </c>
      <c r="E172" s="5">
        <v>87000000000</v>
      </c>
      <c r="F172" s="5">
        <v>80000000000</v>
      </c>
      <c r="G172" s="5">
        <v>79000000000</v>
      </c>
    </row>
    <row r="173" spans="3:7" ht="15.5" x14ac:dyDescent="0.35">
      <c r="C173" t="s">
        <v>24</v>
      </c>
      <c r="D173" s="5">
        <v>9000000000</v>
      </c>
      <c r="E173" s="5">
        <v>10000000000</v>
      </c>
      <c r="F173" s="5">
        <v>14000000000</v>
      </c>
      <c r="G173" s="5">
        <v>14000000000</v>
      </c>
    </row>
    <row r="174" spans="3:7" ht="15.5" x14ac:dyDescent="0.35">
      <c r="C174" t="s">
        <v>21</v>
      </c>
      <c r="D174" s="5">
        <v>9000000000</v>
      </c>
      <c r="E174" s="5">
        <v>9000000000</v>
      </c>
      <c r="F174" s="5">
        <v>6000000000</v>
      </c>
      <c r="G174" s="5">
        <v>10000000000</v>
      </c>
    </row>
    <row r="175" spans="3:7" ht="15.5" x14ac:dyDescent="0.35">
      <c r="C175" t="s">
        <v>186</v>
      </c>
      <c r="D175" s="5">
        <v>24000000000</v>
      </c>
      <c r="E175" s="5">
        <v>24000000000</v>
      </c>
      <c r="F175" s="5">
        <v>32000000000</v>
      </c>
      <c r="G175" s="5">
        <v>40000000000</v>
      </c>
    </row>
    <row r="176" spans="3:7" ht="15.5" x14ac:dyDescent="0.35">
      <c r="C176" t="s">
        <v>187</v>
      </c>
      <c r="D176" s="5">
        <v>0</v>
      </c>
      <c r="E176" s="5">
        <v>10000000000</v>
      </c>
      <c r="F176" s="5">
        <v>16000000000</v>
      </c>
      <c r="G176" s="5">
        <v>5000000000</v>
      </c>
    </row>
    <row r="177" spans="3:13" ht="15.5" x14ac:dyDescent="0.35">
      <c r="C177" t="s">
        <v>188</v>
      </c>
      <c r="D177" s="5">
        <v>0</v>
      </c>
      <c r="E177" s="5">
        <v>-12000000000</v>
      </c>
      <c r="F177" s="5">
        <v>-10000000000</v>
      </c>
      <c r="G177" s="5">
        <v>-5000000000</v>
      </c>
    </row>
    <row r="178" spans="3:13" ht="15.5" x14ac:dyDescent="0.35">
      <c r="C178" t="s">
        <v>13</v>
      </c>
      <c r="D178" s="5">
        <v>0</v>
      </c>
      <c r="E178" s="5">
        <v>-2000000000</v>
      </c>
      <c r="F178" s="5">
        <v>6000000000</v>
      </c>
      <c r="G178" s="5">
        <v>0</v>
      </c>
    </row>
    <row r="179" spans="3:13" ht="15.5" x14ac:dyDescent="0.35">
      <c r="C179" t="s">
        <v>16</v>
      </c>
      <c r="D179" s="6">
        <v>0.44</v>
      </c>
      <c r="E179" s="6">
        <v>-2.0299999999999998</v>
      </c>
      <c r="F179" s="6">
        <v>5.79</v>
      </c>
      <c r="G179" s="6">
        <v>-0.51</v>
      </c>
    </row>
    <row r="180" spans="3:13" ht="15.5" x14ac:dyDescent="0.35">
      <c r="C180" t="s">
        <v>45</v>
      </c>
      <c r="I180" s="6">
        <v>1.54</v>
      </c>
      <c r="J180" s="6">
        <v>1.73</v>
      </c>
      <c r="K180" s="6">
        <v>934.09</v>
      </c>
      <c r="L180" s="6">
        <v>4921.6099999999997</v>
      </c>
      <c r="M180" s="6">
        <v>696.59</v>
      </c>
    </row>
    <row r="181" spans="3:13" ht="15.5" x14ac:dyDescent="0.35">
      <c r="C181" t="s">
        <v>59</v>
      </c>
      <c r="I181" s="6">
        <v>70.78</v>
      </c>
      <c r="J181" s="5">
        <v>0</v>
      </c>
      <c r="K181" s="5">
        <v>0</v>
      </c>
      <c r="L181" s="5">
        <v>0</v>
      </c>
      <c r="M181" s="5">
        <v>0</v>
      </c>
    </row>
    <row r="182" spans="3:13" ht="15.5" x14ac:dyDescent="0.35">
      <c r="C182" t="s">
        <v>62</v>
      </c>
      <c r="I182" s="6">
        <v>0.89</v>
      </c>
      <c r="J182" s="5">
        <v>0</v>
      </c>
      <c r="K182" s="5">
        <v>0</v>
      </c>
      <c r="L182" s="5">
        <v>0</v>
      </c>
      <c r="M182" s="5">
        <v>0</v>
      </c>
    </row>
    <row r="183" spans="3:13" ht="15.5" x14ac:dyDescent="0.35">
      <c r="C183" t="s">
        <v>189</v>
      </c>
      <c r="I183" s="5">
        <v>9770000000</v>
      </c>
      <c r="J183" s="5">
        <v>5420000000</v>
      </c>
      <c r="K183" s="5">
        <v>8920000000</v>
      </c>
      <c r="L183" s="5">
        <v>6460000000</v>
      </c>
      <c r="M183" s="5">
        <v>1820000000</v>
      </c>
    </row>
    <row r="184" spans="3:13" ht="15.5" x14ac:dyDescent="0.35">
      <c r="C184" t="s">
        <v>190</v>
      </c>
      <c r="I184" s="6">
        <v>1.21E-2</v>
      </c>
      <c r="J184" s="6">
        <v>2.06E-2</v>
      </c>
      <c r="K184" s="6">
        <v>9.6099999999999991E-2</v>
      </c>
      <c r="L184" s="6">
        <v>0.1096</v>
      </c>
      <c r="M184" s="6">
        <v>2.5600000000000001E-2</v>
      </c>
    </row>
    <row r="185" spans="3:13" ht="15.5" x14ac:dyDescent="0.35">
      <c r="C185" t="s">
        <v>191</v>
      </c>
      <c r="I185" s="6">
        <v>1.8700000000000001E-2</v>
      </c>
      <c r="J185" s="6">
        <v>5.8499999999999996E-2</v>
      </c>
      <c r="K185" s="6">
        <v>0.24679999999999999</v>
      </c>
      <c r="L185" s="6">
        <v>0.25790000000000002</v>
      </c>
      <c r="M185" s="6">
        <v>4.0800000000000003E-2</v>
      </c>
    </row>
    <row r="186" spans="3:13" ht="15.5" x14ac:dyDescent="0.35">
      <c r="C186" t="s">
        <v>192</v>
      </c>
      <c r="I186" s="6">
        <v>9.4100000000000003E-2</v>
      </c>
      <c r="J186" s="6">
        <v>0.1183</v>
      </c>
      <c r="K186" s="6">
        <v>0.30570000000000003</v>
      </c>
      <c r="L186" s="6">
        <v>0.31059999999999999</v>
      </c>
      <c r="M186" s="6">
        <v>0.13100000000000001</v>
      </c>
    </row>
    <row r="187" spans="3:13" ht="15.5" x14ac:dyDescent="0.35">
      <c r="C187" t="s">
        <v>193</v>
      </c>
      <c r="I187" s="6">
        <v>3.08</v>
      </c>
      <c r="J187" s="6">
        <v>2.89</v>
      </c>
      <c r="K187" s="6">
        <v>8.36</v>
      </c>
      <c r="L187" s="6">
        <v>10.24</v>
      </c>
      <c r="M187" s="6">
        <v>9.25</v>
      </c>
    </row>
    <row r="188" spans="3:13" ht="15.5" x14ac:dyDescent="0.35">
      <c r="C188" t="s">
        <v>56</v>
      </c>
      <c r="I188" s="6">
        <v>1.33</v>
      </c>
      <c r="J188" s="5">
        <v>0</v>
      </c>
      <c r="K188" s="5">
        <v>0</v>
      </c>
      <c r="L188" s="5">
        <v>0</v>
      </c>
      <c r="M188" s="5">
        <v>0</v>
      </c>
    </row>
    <row r="189" spans="3:13" ht="15.5" x14ac:dyDescent="0.35">
      <c r="C189" t="s">
        <v>53</v>
      </c>
      <c r="I189" s="6">
        <v>82.07</v>
      </c>
      <c r="J189" s="6">
        <v>29.57</v>
      </c>
      <c r="K189" s="6">
        <v>3785.48</v>
      </c>
      <c r="L189" s="5">
        <v>19087</v>
      </c>
      <c r="M189" s="6">
        <v>17072.490000000002</v>
      </c>
    </row>
    <row r="190" spans="3:13" ht="15.5" x14ac:dyDescent="0.35">
      <c r="C190" t="s">
        <v>194</v>
      </c>
      <c r="I190" s="6">
        <v>1.33</v>
      </c>
      <c r="J190" s="5">
        <v>0</v>
      </c>
      <c r="K190" s="5">
        <v>0</v>
      </c>
      <c r="L190" s="5">
        <v>0</v>
      </c>
      <c r="M190" s="5">
        <v>0</v>
      </c>
    </row>
    <row r="191" spans="3:13" ht="15.5" x14ac:dyDescent="0.35">
      <c r="C191" t="s">
        <v>195</v>
      </c>
      <c r="I191" s="6">
        <v>82.07</v>
      </c>
      <c r="J191" s="6">
        <v>29.57</v>
      </c>
      <c r="K191" s="6">
        <v>3785.48</v>
      </c>
      <c r="L191" s="5">
        <v>19087</v>
      </c>
      <c r="M191" s="6">
        <v>17072.490000000002</v>
      </c>
    </row>
    <row r="192" spans="3:13" ht="15.5" x14ac:dyDescent="0.35">
      <c r="C192" t="s">
        <v>196</v>
      </c>
      <c r="I192" s="5">
        <v>10000000000</v>
      </c>
      <c r="J192" s="5">
        <v>10000000000</v>
      </c>
      <c r="K192" s="5">
        <v>1000000000</v>
      </c>
      <c r="L192" s="5">
        <v>1000000000</v>
      </c>
      <c r="M192" s="5">
        <v>0</v>
      </c>
    </row>
    <row r="193" spans="3:13" ht="15.5" x14ac:dyDescent="0.35">
      <c r="C193" t="s">
        <v>197</v>
      </c>
      <c r="I193" s="5">
        <v>4000000000</v>
      </c>
      <c r="J193" s="5">
        <v>4000000000</v>
      </c>
      <c r="K193" s="5">
        <v>7000000000</v>
      </c>
      <c r="L193" s="5">
        <v>6000000000</v>
      </c>
      <c r="M193" s="5">
        <v>0</v>
      </c>
    </row>
    <row r="194" spans="3:13" ht="15.5" x14ac:dyDescent="0.35">
      <c r="C194" t="s">
        <v>26</v>
      </c>
      <c r="I194" s="5">
        <v>14000000000</v>
      </c>
      <c r="J194" s="5">
        <v>14000000000</v>
      </c>
      <c r="K194" s="5">
        <v>9000000000</v>
      </c>
      <c r="L194" s="5">
        <v>7000000000</v>
      </c>
      <c r="M194" s="5">
        <v>1000000000</v>
      </c>
    </row>
    <row r="195" spans="3:13" ht="15.5" x14ac:dyDescent="0.35">
      <c r="C195" t="s">
        <v>23</v>
      </c>
      <c r="I195" s="5">
        <v>6000000000</v>
      </c>
      <c r="J195" s="5">
        <v>13000000000</v>
      </c>
      <c r="K195" s="5">
        <v>8000000000</v>
      </c>
      <c r="L195" s="5">
        <v>7000000000</v>
      </c>
      <c r="M195" s="5">
        <v>1000000000</v>
      </c>
    </row>
    <row r="196" spans="3:13" ht="15.5" x14ac:dyDescent="0.35">
      <c r="C196" t="s">
        <v>198</v>
      </c>
      <c r="I196" s="5">
        <v>32000000000</v>
      </c>
      <c r="J196" s="5">
        <v>-6000000000</v>
      </c>
      <c r="K196" s="5">
        <v>1000000000</v>
      </c>
      <c r="L196" s="5">
        <v>3000000000</v>
      </c>
      <c r="M196" s="5">
        <v>-1000000000</v>
      </c>
    </row>
    <row r="197" spans="3:13" ht="15.5" x14ac:dyDescent="0.35">
      <c r="C197" t="s">
        <v>199</v>
      </c>
      <c r="I197" s="5">
        <v>-24000000000</v>
      </c>
      <c r="J197" s="5">
        <v>4000000000</v>
      </c>
      <c r="K197" s="5">
        <v>7000000000</v>
      </c>
      <c r="L197" s="5">
        <v>1000000000</v>
      </c>
      <c r="M197" s="5">
        <v>6000000000</v>
      </c>
    </row>
    <row r="198" spans="3:13" ht="15.5" x14ac:dyDescent="0.35">
      <c r="C198" t="s">
        <v>200</v>
      </c>
      <c r="I198" s="5">
        <v>-25000000000</v>
      </c>
      <c r="J198" s="5">
        <v>-7000000000</v>
      </c>
      <c r="K198" s="5">
        <v>-6000000000</v>
      </c>
    </row>
    <row r="199" spans="3:13" ht="15.5" x14ac:dyDescent="0.35">
      <c r="C199" t="s">
        <v>15</v>
      </c>
      <c r="I199" s="5">
        <v>-48000000000</v>
      </c>
      <c r="J199" s="5">
        <v>-3000000000</v>
      </c>
      <c r="K199" s="5">
        <v>1000000000</v>
      </c>
      <c r="L199" s="5">
        <v>1000000000</v>
      </c>
      <c r="M199" s="5">
        <v>6000000000</v>
      </c>
    </row>
    <row r="200" spans="3:13" ht="15.5" x14ac:dyDescent="0.35">
      <c r="C200" t="s">
        <v>17</v>
      </c>
      <c r="I200" s="6">
        <v>-49.59</v>
      </c>
      <c r="J200" s="6">
        <v>-5.13</v>
      </c>
      <c r="K200" s="6">
        <v>266.99</v>
      </c>
      <c r="L200" s="6">
        <v>751.71</v>
      </c>
      <c r="M200" s="6">
        <v>8026.41</v>
      </c>
    </row>
  </sheetData>
  <pageMargins left="0.7" right="0.7" top="0.75" bottom="0.75" header="0.3" footer="0.3"/>
  <ignoredErrors>
    <ignoredError sqref="A1:M20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675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676</v>
      </c>
      <c r="D2" s="2" vm="58">
        <f ca="1">IFERROR(_xlfn.STOCKHISTORY("XIDX:" &amp; $C$1, D3, , 0, 0, 1), "Libur")</f>
        <v>362</v>
      </c>
      <c r="E2" s="2" vm="59">
        <f ca="1">IFERROR(_xlfn.STOCKHISTORY("XIDX:" &amp; $C$1, E3, , 0, 0, 1), "Libur")</f>
        <v>280</v>
      </c>
      <c r="H2" s="2" vm="59">
        <f ca="1">IFERROR(INDEX(D2:G2,COUNT(D2:G2)),"")</f>
        <v>280</v>
      </c>
      <c r="I2" s="2" vm="60">
        <f ca="1">IFERROR(_xlfn.STOCKHISTORY("XIDX:" &amp; $C$1, I1, , 0, 0, 1), "Libur")</f>
        <v>382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1284900000000</v>
      </c>
      <c r="E4" s="2">
        <f>IFERROR(INDEX(E51:E500,MATCH($C$4,$C$51:$C$500,0)),"")</f>
        <v>1103383000000</v>
      </c>
      <c r="H4" s="2">
        <f>IFERROR(SUM(D4:G4)*(4/MAX(1,COUNT(D4:G4))),"")</f>
        <v>4776566000000</v>
      </c>
      <c r="I4" s="2">
        <f>IFERROR(INDEX(I51:I500,MATCH($C$4,$C$51:$C$500,0)),"")</f>
        <v>4147334000000</v>
      </c>
      <c r="J4" s="2">
        <f>IFERROR(INDEX(J51:J500,MATCH($C$4,$C$51:$C$500,0)),"")</f>
        <v>3373117000000</v>
      </c>
      <c r="K4" s="2">
        <f>IFERROR(INDEX(K51:K500,MATCH($C$4,$C$51:$C$500,0)),"")</f>
        <v>3039796000000</v>
      </c>
      <c r="L4" s="2">
        <f>IFERROR(INDEX(L51:L500,MATCH($C$4,$C$51:$C$500,0)),"")</f>
        <v>1687154000000</v>
      </c>
      <c r="M4" s="2">
        <f>IFERROR(INDEX(M51:M500,MATCH($C$4,$C$51:$C$500,0)),"")</f>
        <v>1383279000000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50340000000</v>
      </c>
      <c r="E5" s="2">
        <f>IFERROR(INDEX(E51:E500,MATCH($C$5,$C$51:$C$500,0)),"")</f>
        <v>49379000000</v>
      </c>
      <c r="H5" s="2">
        <f>IFERROR(SUM(D5:G5)*(4/MAX(1,COUNT(D5:G5))),"")</f>
        <v>199438000000</v>
      </c>
      <c r="I5" s="2">
        <f>IFERROR(INDEX(I51:I500,MATCH($C$5,$C$51:$C$500,0)),"")</f>
        <v>219549000000</v>
      </c>
      <c r="J5" s="2">
        <f>IFERROR(INDEX(J51:J500,MATCH($C$5,$C$51:$C$500,0)),"")</f>
        <v>182176000000</v>
      </c>
      <c r="K5" s="2">
        <f>IFERROR(INDEX(K51:K500,MATCH($C$5,$C$51:$C$500,0)),"")</f>
        <v>12658000000</v>
      </c>
      <c r="L5" s="2">
        <f>IFERROR(INDEX(L51:L500,MATCH($C$5,$C$51:$C$500,0)),"")</f>
        <v>141049000000</v>
      </c>
      <c r="M5" s="2">
        <f>IFERROR(INDEX(M51:M500,MATCH($C$5,$C$51:$C$500,0)),"")</f>
        <v>79002000000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1156424000000</v>
      </c>
      <c r="E6" s="2">
        <f>IFERROR(INDEX(E51:E500,MATCH($C$6,$C$51:$C$500,0)),"")</f>
        <v>1140841000000</v>
      </c>
      <c r="H6" s="2">
        <f>IFERROR(INDEX(D6:G6,COUNT(D6:G6)),"")</f>
        <v>1140841000000</v>
      </c>
      <c r="I6" s="2">
        <f>IFERROR(INDEX(I51:I500,MATCH($C$6,$C$51:$C$500,0)),"")</f>
        <v>1091106000000</v>
      </c>
      <c r="J6" s="2">
        <f>IFERROR(INDEX(J51:J500,MATCH($C$6,$C$51:$C$500,0)),"")</f>
        <v>781597000000</v>
      </c>
      <c r="K6" s="2">
        <f>IFERROR(INDEX(K51:K500,MATCH($C$6,$C$51:$C$500,0)),"")</f>
        <v>721459000000</v>
      </c>
      <c r="L6" s="2">
        <f>IFERROR(INDEX(L51:L500,MATCH($C$6,$C$51:$C$500,0)),"")</f>
        <v>537266000000</v>
      </c>
      <c r="M6" s="2">
        <f>IFERROR(INDEX(M51:M500,MATCH($C$6,$C$51:$C$500,0)),"")</f>
        <v>280531000000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5.88</v>
      </c>
      <c r="E7" s="3">
        <f>IFERROR(INDEX(E51:E500,MATCH($C$7,$C$51:$C$500,0))/1000000000,"")</f>
        <v>5.88</v>
      </c>
      <c r="H7" s="3">
        <f>IFERROR(INDEX(D7:G7,COUNT(D7:G7)),"")</f>
        <v>5.88</v>
      </c>
      <c r="I7" s="3">
        <f>IFERROR(INDEX(I51:I500,MATCH($C$7,$C$51:$C$500,0))/1000000000,"")</f>
        <v>5.88</v>
      </c>
      <c r="J7" s="3">
        <f>IFERROR(INDEX(J51:J500,MATCH($C$7,$C$51:$C$500,0))/1000000000,"")</f>
        <v>5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104000000000</v>
      </c>
      <c r="E8" s="2">
        <f>IFERROR(INDEX(E51:E500,MATCH("Free cash flow (Quarter)",$C$51:$C$500,0)),"")</f>
        <v>-133000000000</v>
      </c>
      <c r="H8" s="2">
        <f>IFERROR(INDEX(D8:G8,COUNT(D8:G8)),"")</f>
        <v>-133000000000</v>
      </c>
      <c r="I8" s="2">
        <f>IFERROR(INDEX(I51:I500,MATCH($C$8,$C$51:$C$500,0)),"")</f>
        <v>-25000000000</v>
      </c>
      <c r="J8" s="2">
        <f>IFERROR(INDEX(J51:J500,MATCH($C$8,$C$51:$C$500,0)),"")</f>
        <v>129000000000</v>
      </c>
      <c r="K8" s="2">
        <f>IFERROR(INDEX(K51:K500,MATCH($C$8,$C$51:$C$500,0)),"")</f>
        <v>130000000000</v>
      </c>
      <c r="L8" s="2">
        <f>IFERROR(INDEX(L51:L500,MATCH($C$8,$C$51:$C$500,0)),"")</f>
        <v>79000000000</v>
      </c>
      <c r="M8" s="2">
        <f>IFERROR(INDEX(M51:M500,MATCH($C$8,$C$51:$C$500,0)),"")</f>
        <v>-81000000000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17.71</v>
      </c>
      <c r="E9" s="3">
        <f>IFERROR(INDEX(E51:E500,MATCH("Free cash flow per share (Quarter)",$C$51:$C$500,0)),"")</f>
        <v>-22.56</v>
      </c>
      <c r="H9" s="3">
        <f>IFERROR(INDEX(D9:G9,COUNT(D9:G9)),"")</f>
        <v>-22.56</v>
      </c>
      <c r="I9" s="3">
        <f>IFERROR(INDEX(I51:I500,MATCH($C$9,$C$51:$C$500,0)),"")</f>
        <v>-4.24</v>
      </c>
      <c r="J9" s="3">
        <f>IFERROR(INDEX(J51:J500,MATCH($C$9,$C$51:$C$500,0)),"")</f>
        <v>25.9</v>
      </c>
      <c r="K9" s="3">
        <f>IFERROR(INDEX(K51:K500,MATCH($C$9,$C$51:$C$500,0)),"")</f>
        <v>78107.73</v>
      </c>
      <c r="L9" s="3">
        <f>IFERROR(INDEX(L51:L500,MATCH($C$9,$C$51:$C$500,0)),"")</f>
        <v>47498.65</v>
      </c>
      <c r="M9" s="3">
        <f>IFERROR(INDEX(M51:M500,MATCH($C$9,$C$51:$C$500,0)),"")</f>
        <v>-59764.66</v>
      </c>
    </row>
    <row r="10" spans="1:13" ht="15.5" x14ac:dyDescent="0.35">
      <c r="C10" t="s">
        <v>18</v>
      </c>
      <c r="D10" s="3">
        <f ca="1">IFERROR(IF(D9=0,"",D2/D9),"")</f>
        <v>20.44042913608131</v>
      </c>
      <c r="E10" s="3">
        <f ca="1">IFERROR(IF(E9=0,"",E2/E9),"")</f>
        <v>-12.411347517730498</v>
      </c>
      <c r="I10" s="3">
        <f ca="1">IFERROR(IF(I9=0,"",I2/I9),"")</f>
        <v>-90.094339622641499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155624000000</v>
      </c>
      <c r="E11" s="2">
        <f>IFERROR(INDEX(E51:E500,MATCH($C$11,$C$51:$C$500,0)),"")</f>
        <v>53846000000</v>
      </c>
      <c r="H11" s="2">
        <f>IFERROR(INDEX(D11:G11,COUNT(D11:G11)),"")</f>
        <v>53846000000</v>
      </c>
      <c r="I11" s="2">
        <f>IFERROR(INDEX(I51:I500,MATCH($C$11,$C$51:$C$500,0)),"")</f>
        <v>129538000000</v>
      </c>
      <c r="J11" s="2">
        <f>IFERROR(INDEX(J51:J500,MATCH($C$11,$C$51:$C$500,0)),"")</f>
        <v>63078000000</v>
      </c>
      <c r="K11" s="2">
        <f>IFERROR(INDEX(K51:K500,MATCH($C$11,$C$51:$C$500,0)),"")</f>
        <v>43938000000</v>
      </c>
      <c r="L11" s="2">
        <f>IFERROR(INDEX(L51:L500,MATCH($C$11,$C$51:$C$500,0)),"")</f>
        <v>23385000000</v>
      </c>
      <c r="M11" s="2">
        <f>IFERROR(INDEX(M51:M500,MATCH($C$11,$C$51:$C$500,0)),"")</f>
        <v>16099000000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1003000000000</v>
      </c>
      <c r="E12" s="2">
        <f>IFERROR(INDEX(E51:E500,MATCH("Net Debt (Quarter)",$C$51:$C$500,0)),"")</f>
        <v>1069000000000</v>
      </c>
      <c r="H12" s="2">
        <f>IFERROR(INDEX(D12:G12,COUNT(D12:G12)),"")</f>
        <v>1069000000000</v>
      </c>
      <c r="I12" s="2">
        <f>IFERROR(INDEX(I51:I500,MATCH($C$12,$C$51:$C$500,0)),"")</f>
        <v>963000000000</v>
      </c>
      <c r="J12" s="2">
        <f>IFERROR(INDEX(J51:J500,MATCH($C$12,$C$51:$C$500,0)),"")</f>
        <v>881000000000</v>
      </c>
      <c r="K12" s="2">
        <f>IFERROR(INDEX(K51:K500,MATCH($C$12,$C$51:$C$500,0)),"")</f>
        <v>870000000000</v>
      </c>
      <c r="L12" s="2">
        <f>IFERROR(INDEX(L51:L500,MATCH($C$12,$C$51:$C$500,0)),"")</f>
        <v>812000000000</v>
      </c>
      <c r="M12" s="2">
        <f>IFERROR(INDEX(M51:M500,MATCH($C$12,$C$51:$C$500,0)),"")</f>
        <v>189000000000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1159000000000</v>
      </c>
      <c r="E13" s="2">
        <f>IFERROR(INDEX(E51:E500,MATCH("Total Debt (Quarter)",$C$51:$C$500,0)),"")</f>
        <v>1123000000000</v>
      </c>
      <c r="H13" s="2">
        <f>IFERROR(INDEX(D13:G13,COUNT(D13:G13)),"")</f>
        <v>1123000000000</v>
      </c>
      <c r="I13" s="2">
        <f>IFERROR(INDEX(I51:I500,MATCH($C$13,$C$51:$C$500,0)),"")</f>
        <v>1093000000000</v>
      </c>
      <c r="J13" s="2">
        <f>IFERROR(INDEX(J51:J500,MATCH($C$13,$C$51:$C$500,0)),"")</f>
        <v>944000000000</v>
      </c>
      <c r="K13" s="2">
        <f>IFERROR(INDEX(K51:K500,MATCH($C$13,$C$51:$C$500,0)),"")</f>
        <v>914000000000</v>
      </c>
      <c r="L13" s="2">
        <f>IFERROR(INDEX(L51:L500,MATCH($C$13,$C$51:$C$500,0)),"")</f>
        <v>836000000000</v>
      </c>
      <c r="M13" s="2">
        <f>IFERROR(INDEX(M51:M500,MATCH($C$13,$C$51:$C$500,0)),"")</f>
        <v>205000000000</v>
      </c>
    </row>
    <row r="14" spans="1:1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28</v>
      </c>
      <c r="D15" s="2">
        <f>IFERROR(INDEX(D51:D500,MATCH($C$15,$C$51:$C$500,0)),"")</f>
        <v>-37042000000</v>
      </c>
      <c r="E15" s="2">
        <f>IFERROR(INDEX(E51:E500,MATCH($C$15,$C$51:$C$500,0)),"")</f>
        <v>0</v>
      </c>
      <c r="H15" s="2">
        <f>IFERROR(SUM(D15:G15)*(4/MAX(1,COUNT(D15:G15))),"")</f>
        <v>-74084000000</v>
      </c>
      <c r="I15" s="2">
        <f>IFERROR(INDEX(I51:I500,MATCH($C$15,$C$51:$C$500,0)),"")</f>
        <v>-71741000000</v>
      </c>
      <c r="J15" s="2">
        <f>IFERROR(INDEX(J51:J500,MATCH($C$15,$C$51:$C$500,0)),"")</f>
        <v>-30494000000</v>
      </c>
      <c r="K15" s="2">
        <f>IFERROR(INDEX(K51:K500,MATCH($C$15,$C$51:$C$500,0)),"")</f>
        <v>2632000000</v>
      </c>
      <c r="L15" s="2">
        <f>IFERROR(INDEX(L51:L500,MATCH($C$15,$C$51:$C$500,0)),"")</f>
        <v>1467000000</v>
      </c>
      <c r="M15" s="2">
        <f>IFERROR(INDEX(M51:M500,MATCH($C$15,$C$51:$C$500,0)),"")</f>
        <v>89000000</v>
      </c>
    </row>
    <row r="16" spans="1:13" ht="15.5" x14ac:dyDescent="0.35">
      <c r="C16" t="s">
        <v>29</v>
      </c>
      <c r="D16" s="2">
        <f>IFERROR(INDEX(D51:D500,MATCH($C$16,$C$51:$C$500,0)),"")</f>
        <v>90860000000</v>
      </c>
      <c r="E16" s="2">
        <f>IFERROR(INDEX(E51:E500,MATCH($C$16,$C$51:$C$500,0)),"")</f>
        <v>49736000000</v>
      </c>
      <c r="H16" s="2">
        <f>IFERROR(SUM(D16:G16)*(4/MAX(1,COUNT(D16:G16))),"")</f>
        <v>281192000000</v>
      </c>
      <c r="I16" s="2">
        <f>IFERROR(INDEX(I51:I500,MATCH($C$16,$C$51:$C$500,0)),"")</f>
        <v>295826000000</v>
      </c>
      <c r="J16" s="2">
        <f>IFERROR(INDEX(J51:J500,MATCH($C$16,$C$51:$C$500,0)),"")</f>
        <v>212380000000</v>
      </c>
      <c r="K16" s="2">
        <f>IFERROR(INDEX(K51:K500,MATCH($C$16,$C$51:$C$500,0)),"")</f>
        <v>19889000000</v>
      </c>
      <c r="L16" s="2">
        <f>IFERROR(INDEX(L51:L500,MATCH($C$16,$C$51:$C$500,0)),"")</f>
        <v>144081000000</v>
      </c>
      <c r="M16" s="2">
        <f>IFERROR(INDEX(M51:M500,MATCH($C$16,$C$51:$C$500,0)),"")</f>
        <v>83020000000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2128560000000</v>
      </c>
      <c r="E20" s="2">
        <f ca="1">IFERROR(E21*E2,"")</f>
        <v>1646400000000</v>
      </c>
      <c r="H20" s="2">
        <f t="shared" ref="H20:M20" ca="1" si="0">IFERROR(H21*H2,"")</f>
        <v>1646400000000</v>
      </c>
      <c r="I20" s="2">
        <f t="shared" ca="1" si="0"/>
        <v>2246160000000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5880000000</v>
      </c>
      <c r="E21" s="2">
        <f>IFERROR(INDEX(E51:E500,MATCH($C$7,$C$51:$C$500,0)),"")</f>
        <v>5880000000</v>
      </c>
      <c r="H21" s="2">
        <f>IFERROR(INDEX(D21:G21,COUNT(D21:G21)),"")</f>
        <v>5880000000</v>
      </c>
      <c r="I21" s="2">
        <f>IFERROR(INDEX(I51:I500,MATCH($C$7,$C$51:$C$500,0)),"")</f>
        <v>5880000000</v>
      </c>
      <c r="J21" s="2">
        <f>IFERROR(INDEX(J51:J500,MATCH($C$7,$C$51:$C$500,0)),"")</f>
        <v>5000000000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4.3530746508201146</v>
      </c>
      <c r="E23" s="3">
        <f>IFERROR(E5/E6*100,"")</f>
        <v>4.3282981589897274</v>
      </c>
      <c r="H23" s="3">
        <f t="shared" ref="H23:M23" si="1">IFERROR(H5/H6*100,"")</f>
        <v>17.481664841989375</v>
      </c>
      <c r="I23" s="3">
        <f t="shared" si="1"/>
        <v>20.12169303440729</v>
      </c>
      <c r="J23" s="3">
        <f t="shared" si="1"/>
        <v>23.308175440796216</v>
      </c>
      <c r="K23" s="3">
        <f t="shared" si="1"/>
        <v>1.7545002557317879</v>
      </c>
      <c r="L23" s="3">
        <f t="shared" si="1"/>
        <v>26.253103676763466</v>
      </c>
      <c r="M23" s="3">
        <f t="shared" si="1"/>
        <v>28.161593549376008</v>
      </c>
    </row>
    <row r="24" spans="1:13" ht="15.5" x14ac:dyDescent="0.35">
      <c r="C24" t="s">
        <v>43</v>
      </c>
      <c r="D24" s="4">
        <f>IFERROR(_xlfn.RRI(5,I23,D23),"")</f>
        <v>-0.26374828552869356</v>
      </c>
      <c r="E24" s="4">
        <f>IFERROR(_xlfn.RRI(5,J23,E23),"")</f>
        <v>-0.28589548605966608</v>
      </c>
      <c r="H24" s="4">
        <f t="shared" ref="H24:M24" si="2">IFERROR(_xlfn.RRI(5,M23,H23),"")</f>
        <v>-9.0955564522916088E-2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8.56</v>
      </c>
      <c r="E25" s="3">
        <f>IFERROR(INDEX(E51:E500,MATCH($A$25,$C$51:$C$500,0)),"")</f>
        <v>8.39</v>
      </c>
      <c r="H25" s="3">
        <f>IFERROR(INDEX(D25:G25,COUNT(D25:G25)),"")</f>
        <v>8.39</v>
      </c>
      <c r="I25" s="3">
        <f>IFERROR(INDEX(I51:I500,MATCH($C$25,$C$51:$C$500,0)),"")</f>
        <v>37.200000000000003</v>
      </c>
      <c r="J25" s="3">
        <f>IFERROR(INDEX(J51:J500,MATCH($C$25,$C$51:$C$500,0)),"")</f>
        <v>35.74</v>
      </c>
      <c r="K25" s="3">
        <f>IFERROR(INDEX(K51:K500,MATCH($C$25,$C$51:$C$500,0)),"")</f>
        <v>9170.0300000000007</v>
      </c>
      <c r="L25" s="3">
        <f>IFERROR(INDEX(L51:L500,MATCH($C$25,$C$51:$C$500,0)),"")</f>
        <v>85646.1</v>
      </c>
      <c r="M25" s="3">
        <f>IFERROR(INDEX(M51:M500,MATCH($C$25,$C$51:$C$500,0)),"")</f>
        <v>59783.839999999997</v>
      </c>
    </row>
    <row r="26" spans="1:13" ht="15.5" x14ac:dyDescent="0.35">
      <c r="C26" t="s">
        <v>46</v>
      </c>
      <c r="D26" s="4">
        <f>IFERROR(_xlfn.RRI(5,I25,D25),"")</f>
        <v>-0.25460553255302587</v>
      </c>
      <c r="E26" s="4">
        <f>IFERROR(_xlfn.RRI(5,J25,E25),"")</f>
        <v>-0.2516211893499728</v>
      </c>
      <c r="H26" s="4">
        <f t="shared" ref="H26:M26" si="3">IFERROR(_xlfn.RRI(5,M25,H25),"")</f>
        <v>-0.83039617957126444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218.5204081632653</v>
      </c>
      <c r="E27" s="3">
        <f>IFERROR(E4/E21,"")</f>
        <v>187.65017006802722</v>
      </c>
      <c r="H27" s="3">
        <f t="shared" ref="H27:M27" si="4">IFERROR(H4/H21,"")</f>
        <v>812.34115646258499</v>
      </c>
      <c r="I27" s="3">
        <f t="shared" si="4"/>
        <v>705.32891156462586</v>
      </c>
      <c r="J27" s="3">
        <f t="shared" si="4"/>
        <v>674.62339999999995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-0.20892062198192862</v>
      </c>
      <c r="E28" s="4">
        <f>IFERROR(_xlfn.RRI(5,J27,E27),"")</f>
        <v>-0.22579225380689405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-0.77446236559139781</v>
      </c>
      <c r="I29" s="4">
        <f t="shared" si="6"/>
        <v>4.0850587576944625E-2</v>
      </c>
      <c r="J29" s="4">
        <f t="shared" si="6"/>
        <v>-0.9961025209295935</v>
      </c>
      <c r="K29" s="4">
        <f t="shared" si="6"/>
        <v>-0.89293114339123436</v>
      </c>
      <c r="L29" s="4">
        <f t="shared" si="6"/>
        <v>0.43259616645568455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0.15171963483047174</v>
      </c>
      <c r="I30" s="4">
        <f t="shared" si="7"/>
        <v>4.551504078368155E-2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191.49</v>
      </c>
      <c r="E32" s="3">
        <f>IFERROR(INDEX(E51:E500,MATCH($A$32,$C$51:$C$500,0)),"")</f>
        <v>189.43</v>
      </c>
      <c r="H32" s="3">
        <f>IFERROR(INDEX(D32:G32,COUNT(D32:G32)),"")</f>
        <v>189.43</v>
      </c>
      <c r="I32" s="3">
        <f>IFERROR(INDEX(I51:I500,MATCH($C$32,$C$51:$C$500,0)),"")</f>
        <v>181.04</v>
      </c>
      <c r="J32" s="3">
        <f>IFERROR(INDEX(J51:J500,MATCH($C$32,$C$51:$C$500,0)),"")</f>
        <v>151.69</v>
      </c>
      <c r="K32" s="3">
        <f>IFERROR(INDEX(K51:K500,MATCH($C$32,$C$51:$C$500,0)),"")</f>
        <v>377059.28</v>
      </c>
      <c r="L32" s="3">
        <f>IFERROR(INDEX(L51:L500,MATCH($C$32,$C$51:$C$500,0)),"")</f>
        <v>314069.21000000002</v>
      </c>
      <c r="M32" s="3">
        <f>IFERROR(INDEX(M51:M500,MATCH($C$32,$C$51:$C$500,0)),"")</f>
        <v>206708.96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1.46</v>
      </c>
      <c r="E33" s="3">
        <f>IFERROR(INDEX(E51:E500,MATCH($A$33,$C$51:$C$500,0)),"")</f>
        <v>1.93</v>
      </c>
      <c r="H33" s="3">
        <f>IFERROR(INDEX(D33:G33,COUNT(D33:G33)),"")</f>
        <v>1.93</v>
      </c>
      <c r="I33" s="3">
        <f>IFERROR(INDEX(I51:I500,MATCH($C$33,$C$51:$C$500,0)),"")</f>
        <v>2.11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32.71</v>
      </c>
      <c r="E34" s="3">
        <f>IFERROR(INDEX(E51:E500,MATCH($A$34,$C$51:$C$500,0)),"")</f>
        <v>43.62</v>
      </c>
      <c r="H34" s="3">
        <f>IFERROR(INDEX(D34:G34,COUNT(D34:G34)),"")</f>
        <v>43.62</v>
      </c>
      <c r="I34" s="3">
        <f>IFERROR(INDEX(I51:I500,MATCH($C$34,$C$51:$C$500,0)),"")</f>
        <v>10.27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1.28</v>
      </c>
      <c r="E35" s="3">
        <f>IFERROR(INDEX(E51:E500,MATCH($A$35,$C$51:$C$500,0)),"")</f>
        <v>1.95</v>
      </c>
      <c r="H35" s="3">
        <f>IFERROR(INDEX(D35:G35,COUNT(D35:G35)),"")</f>
        <v>1.95</v>
      </c>
      <c r="I35" s="3">
        <f>IFERROR(INDEX(I51:I500,MATCH($C$35,$C$51:$C$500,0)),"")</f>
        <v>0.54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0.44240000000000002</v>
      </c>
      <c r="I36" s="4">
        <f t="shared" si="8"/>
        <v>0.4032</v>
      </c>
      <c r="J36" s="4">
        <f t="shared" si="8"/>
        <v>0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15</v>
      </c>
      <c r="I37" s="3">
        <f t="shared" si="9"/>
        <v>15</v>
      </c>
      <c r="J37" s="3">
        <f t="shared" si="9"/>
        <v>9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H50" t="s">
        <v>326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1284900000000</v>
      </c>
      <c r="E51" s="5">
        <v>1103383000000</v>
      </c>
      <c r="F51" s="5">
        <v>1502062000000</v>
      </c>
      <c r="G51" s="5">
        <v>995567000000</v>
      </c>
      <c r="I51" s="5">
        <v>4147334000000</v>
      </c>
      <c r="J51" s="5">
        <v>3373117000000</v>
      </c>
      <c r="K51" s="5">
        <v>3039796000000</v>
      </c>
      <c r="L51" s="5">
        <v>1687154000000</v>
      </c>
      <c r="M51" s="5">
        <v>1383279000000</v>
      </c>
    </row>
    <row r="52" spans="2:13" ht="15.5" x14ac:dyDescent="0.35">
      <c r="C52" t="s">
        <v>72</v>
      </c>
      <c r="D52" s="5">
        <v>-935621000000</v>
      </c>
      <c r="E52" s="5">
        <v>-833144000000</v>
      </c>
      <c r="F52" s="5">
        <v>-1135404000000</v>
      </c>
      <c r="G52" s="5">
        <v>-714334000000</v>
      </c>
      <c r="I52" s="5">
        <v>-3032439000000</v>
      </c>
      <c r="J52" s="5">
        <v>-2434371000000</v>
      </c>
      <c r="K52" s="5">
        <v>-2338009000000</v>
      </c>
      <c r="L52" s="5">
        <v>-1305976000000</v>
      </c>
      <c r="M52" s="5">
        <v>-1035886000000</v>
      </c>
    </row>
    <row r="53" spans="2:13" ht="15.5" x14ac:dyDescent="0.35">
      <c r="C53" t="s">
        <v>73</v>
      </c>
      <c r="D53" s="5">
        <v>349279000000</v>
      </c>
      <c r="E53" s="5">
        <v>270239000000</v>
      </c>
      <c r="F53" s="5">
        <v>366658000000</v>
      </c>
      <c r="G53" s="5">
        <v>281233000000</v>
      </c>
      <c r="I53" s="5">
        <v>1114895000000</v>
      </c>
      <c r="J53" s="5">
        <v>938746000000</v>
      </c>
      <c r="K53" s="5">
        <v>701787000000</v>
      </c>
      <c r="L53" s="5">
        <v>381178000000</v>
      </c>
      <c r="M53" s="5">
        <v>347393000000</v>
      </c>
    </row>
    <row r="54" spans="2:13" ht="15.5" x14ac:dyDescent="0.35">
      <c r="C54" t="s">
        <v>74</v>
      </c>
      <c r="D54" s="5">
        <v>-234133000000</v>
      </c>
      <c r="E54" s="5">
        <v>-169919000000</v>
      </c>
      <c r="F54" s="5">
        <v>-173607000000</v>
      </c>
      <c r="G54" s="5">
        <v>-176642000000</v>
      </c>
      <c r="I54" s="5">
        <v>-710004000000</v>
      </c>
      <c r="J54" s="5">
        <v>-654467000000</v>
      </c>
      <c r="K54" s="5">
        <v>-597319000000</v>
      </c>
      <c r="L54" s="5">
        <v>-258647000000</v>
      </c>
      <c r="M54" s="5">
        <v>-231657000000</v>
      </c>
    </row>
    <row r="55" spans="2:13" ht="15.5" x14ac:dyDescent="0.35">
      <c r="C55" t="s">
        <v>75</v>
      </c>
      <c r="D55" s="5">
        <v>-179583000000</v>
      </c>
      <c r="E55" s="5">
        <v>-132522000000</v>
      </c>
      <c r="F55" s="5">
        <v>-162367000000</v>
      </c>
      <c r="G55" s="5">
        <v>-132219000000</v>
      </c>
      <c r="I55" s="5">
        <v>-563199000000</v>
      </c>
      <c r="J55" s="5">
        <v>-532226000000</v>
      </c>
      <c r="K55" s="5">
        <v>-428205000000</v>
      </c>
      <c r="L55" s="5">
        <v>-195881000000</v>
      </c>
      <c r="M55" s="5">
        <v>-177361000000</v>
      </c>
    </row>
    <row r="56" spans="2:13" ht="15.5" x14ac:dyDescent="0.35">
      <c r="C56" t="s">
        <v>245</v>
      </c>
    </row>
    <row r="57" spans="2:13" ht="15.5" x14ac:dyDescent="0.35">
      <c r="C57" t="s">
        <v>76</v>
      </c>
      <c r="D57" s="5">
        <v>-52170000000</v>
      </c>
      <c r="E57" s="5">
        <v>-39777000000</v>
      </c>
      <c r="F57" s="5">
        <v>-14479000000</v>
      </c>
      <c r="G57" s="5">
        <v>-44423000000</v>
      </c>
      <c r="I57" s="5">
        <v>-150044000000</v>
      </c>
      <c r="J57" s="5">
        <v>-127695000000</v>
      </c>
      <c r="K57" s="5">
        <v>-169114000000</v>
      </c>
      <c r="L57" s="5">
        <v>-62766000000</v>
      </c>
      <c r="M57" s="5">
        <v>-54296000000</v>
      </c>
    </row>
    <row r="58" spans="2:13" ht="15.5" x14ac:dyDescent="0.35">
      <c r="C58" t="s">
        <v>79</v>
      </c>
      <c r="D58" s="5">
        <v>3478000000</v>
      </c>
      <c r="E58" s="5">
        <v>357000000</v>
      </c>
      <c r="F58" s="5">
        <v>2980000000</v>
      </c>
      <c r="G58" s="5">
        <v>772000000</v>
      </c>
      <c r="I58" s="5">
        <v>5232000000</v>
      </c>
      <c r="J58" s="5">
        <v>3287000000</v>
      </c>
      <c r="K58" s="5">
        <v>4599000000</v>
      </c>
      <c r="L58" s="5">
        <v>1877000000</v>
      </c>
      <c r="M58" s="5">
        <v>37000000</v>
      </c>
    </row>
    <row r="59" spans="2:13" ht="15.5" x14ac:dyDescent="0.35">
      <c r="C59" t="s">
        <v>77</v>
      </c>
      <c r="D59" s="5">
        <v>115146000000</v>
      </c>
      <c r="E59" s="5">
        <v>100320000000</v>
      </c>
      <c r="F59" s="5">
        <v>193051000000</v>
      </c>
      <c r="G59" s="5">
        <v>104591000000</v>
      </c>
      <c r="I59" s="5">
        <v>404891000000</v>
      </c>
      <c r="J59" s="5">
        <v>284279000000</v>
      </c>
      <c r="K59" s="5">
        <v>104468000000</v>
      </c>
      <c r="L59" s="5">
        <v>122531000000</v>
      </c>
      <c r="M59" s="5">
        <v>115736000000</v>
      </c>
    </row>
    <row r="60" spans="2:13" ht="15.5" x14ac:dyDescent="0.35">
      <c r="C60" t="s">
        <v>78</v>
      </c>
      <c r="D60" s="5">
        <v>-24286000000</v>
      </c>
      <c r="E60" s="5">
        <v>-50584000000</v>
      </c>
      <c r="F60" s="5">
        <v>-36675000000</v>
      </c>
      <c r="G60" s="5">
        <v>-37037000000</v>
      </c>
      <c r="I60" s="5">
        <v>-109065000000</v>
      </c>
      <c r="J60" s="5">
        <v>-71899000000</v>
      </c>
      <c r="K60" s="5">
        <v>-84579000000</v>
      </c>
      <c r="L60" s="5">
        <v>21550000000</v>
      </c>
      <c r="M60" s="5">
        <v>-34662000000</v>
      </c>
    </row>
    <row r="61" spans="2:13" ht="15.5" x14ac:dyDescent="0.35">
      <c r="C61" t="s">
        <v>80</v>
      </c>
      <c r="D61" s="5">
        <v>-24286000000</v>
      </c>
      <c r="E61" s="5">
        <v>-50584000000</v>
      </c>
      <c r="F61" s="5">
        <v>-36675000000</v>
      </c>
      <c r="G61" s="5">
        <v>-37037000000</v>
      </c>
      <c r="I61" s="5">
        <v>-109065000000</v>
      </c>
      <c r="J61" s="5">
        <v>-71899000000</v>
      </c>
      <c r="K61" s="5">
        <v>-84579000000</v>
      </c>
      <c r="L61" s="5">
        <v>21550000000</v>
      </c>
      <c r="M61" s="5">
        <v>-34662000000</v>
      </c>
    </row>
    <row r="62" spans="2:13" ht="15.5" x14ac:dyDescent="0.35">
      <c r="C62" t="s">
        <v>29</v>
      </c>
      <c r="D62" s="5">
        <v>90860000000</v>
      </c>
      <c r="E62" s="5">
        <v>49736000000</v>
      </c>
      <c r="F62" s="5">
        <v>156376000000</v>
      </c>
      <c r="G62" s="5">
        <v>67554000000</v>
      </c>
      <c r="I62" s="5">
        <v>295826000000</v>
      </c>
      <c r="J62" s="5">
        <v>212380000000</v>
      </c>
      <c r="K62" s="5">
        <v>19889000000</v>
      </c>
      <c r="L62" s="5">
        <v>144081000000</v>
      </c>
      <c r="M62" s="5">
        <v>83020000000</v>
      </c>
    </row>
    <row r="63" spans="2:13" ht="15.5" x14ac:dyDescent="0.35">
      <c r="C63" t="s">
        <v>28</v>
      </c>
      <c r="D63" s="5">
        <v>-37042000000</v>
      </c>
      <c r="F63" s="5">
        <v>-37860000000</v>
      </c>
      <c r="G63" s="5">
        <v>-15623000000</v>
      </c>
      <c r="I63" s="5">
        <v>-71741000000</v>
      </c>
      <c r="J63" s="5">
        <v>-30494000000</v>
      </c>
      <c r="K63" s="5">
        <v>2632000000</v>
      </c>
      <c r="L63" s="5">
        <v>1467000000</v>
      </c>
      <c r="M63" s="5">
        <v>89000000</v>
      </c>
    </row>
    <row r="64" spans="2:13" ht="15.5" x14ac:dyDescent="0.35">
      <c r="C64" t="s">
        <v>81</v>
      </c>
    </row>
    <row r="65" spans="2:13" ht="15.5" x14ac:dyDescent="0.35">
      <c r="C65" t="s">
        <v>82</v>
      </c>
    </row>
    <row r="66" spans="2:13" ht="15.5" x14ac:dyDescent="0.35">
      <c r="C66" t="s">
        <v>84</v>
      </c>
      <c r="D66" s="5">
        <v>-37042000000</v>
      </c>
      <c r="F66" s="5">
        <v>-37860000000</v>
      </c>
      <c r="G66" s="5">
        <v>-15623000000</v>
      </c>
      <c r="I66" s="5">
        <v>-71741000000</v>
      </c>
      <c r="J66" s="5">
        <v>-30494000000</v>
      </c>
      <c r="K66" s="5">
        <v>2632000000</v>
      </c>
      <c r="L66" s="5">
        <v>1467000000</v>
      </c>
      <c r="M66" s="5">
        <v>89000000</v>
      </c>
    </row>
    <row r="67" spans="2:13" ht="15.5" x14ac:dyDescent="0.35">
      <c r="C67" t="s">
        <v>86</v>
      </c>
      <c r="D67" s="5">
        <v>53818000000</v>
      </c>
      <c r="E67" s="5">
        <v>49736000000</v>
      </c>
      <c r="F67" s="5">
        <v>118516000000</v>
      </c>
      <c r="G67" s="5">
        <v>51931000000</v>
      </c>
      <c r="I67" s="5">
        <v>224085000000</v>
      </c>
      <c r="J67" s="5">
        <v>181886000000</v>
      </c>
      <c r="K67" s="5">
        <v>19889000000</v>
      </c>
      <c r="L67" s="5">
        <v>144237000000</v>
      </c>
      <c r="M67" s="5">
        <v>81074000000</v>
      </c>
    </row>
    <row r="68" spans="2:13" ht="15.5" x14ac:dyDescent="0.35">
      <c r="C68" t="s">
        <v>87</v>
      </c>
      <c r="F68" s="5">
        <v>685000000</v>
      </c>
      <c r="I68" s="5">
        <v>696000000</v>
      </c>
      <c r="J68" s="5">
        <v>3577000000</v>
      </c>
      <c r="K68" s="5">
        <v>-2632000000</v>
      </c>
      <c r="L68" s="5">
        <v>-1311000000</v>
      </c>
      <c r="M68" s="5">
        <v>-2035000000</v>
      </c>
    </row>
    <row r="69" spans="2:13" ht="15.5" x14ac:dyDescent="0.35">
      <c r="C69" t="s">
        <v>88</v>
      </c>
      <c r="F69" s="5">
        <v>685000000</v>
      </c>
      <c r="I69" s="5">
        <v>696000000</v>
      </c>
      <c r="J69" s="5">
        <v>3577000000</v>
      </c>
      <c r="K69" s="5">
        <v>-2632000000</v>
      </c>
      <c r="L69" s="5">
        <v>-1311000000</v>
      </c>
      <c r="M69" s="5">
        <v>-2035000000</v>
      </c>
    </row>
    <row r="70" spans="2:13" ht="15.5" x14ac:dyDescent="0.35">
      <c r="C70" t="s">
        <v>89</v>
      </c>
      <c r="D70" s="5">
        <v>53818000000</v>
      </c>
      <c r="E70" s="5">
        <v>49736000000</v>
      </c>
      <c r="F70" s="5">
        <v>119201000000</v>
      </c>
      <c r="G70" s="5">
        <v>51931000000</v>
      </c>
      <c r="I70" s="5">
        <v>224781000000</v>
      </c>
      <c r="J70" s="5">
        <v>185463000000</v>
      </c>
      <c r="K70" s="5">
        <v>17257000000</v>
      </c>
      <c r="L70" s="5">
        <v>142926000000</v>
      </c>
      <c r="M70" s="5">
        <v>79039000000</v>
      </c>
    </row>
    <row r="71" spans="2:13" ht="15.5" x14ac:dyDescent="0.35">
      <c r="C71" t="s">
        <v>90</v>
      </c>
      <c r="D71" s="5">
        <v>53818000000</v>
      </c>
      <c r="E71" s="5">
        <v>49736000000</v>
      </c>
      <c r="F71" s="5">
        <v>118516000000</v>
      </c>
      <c r="G71" s="5">
        <v>51931000000</v>
      </c>
      <c r="I71" s="5">
        <v>224085000000</v>
      </c>
      <c r="J71" s="5">
        <v>181886000000</v>
      </c>
      <c r="K71" s="5">
        <v>19889000000</v>
      </c>
      <c r="L71" s="5">
        <v>144237000000</v>
      </c>
      <c r="M71" s="5">
        <v>81074000000</v>
      </c>
    </row>
    <row r="72" spans="2:13" ht="15.5" x14ac:dyDescent="0.35">
      <c r="C72" t="s">
        <v>8</v>
      </c>
      <c r="D72" s="5">
        <v>50340000000</v>
      </c>
      <c r="E72" s="5">
        <v>49379000000</v>
      </c>
      <c r="F72" s="5">
        <v>116221000000</v>
      </c>
      <c r="G72" s="5">
        <v>51159000000</v>
      </c>
      <c r="I72" s="5">
        <v>219549000000</v>
      </c>
      <c r="J72" s="5">
        <v>182176000000</v>
      </c>
      <c r="K72" s="5">
        <v>12658000000</v>
      </c>
      <c r="L72" s="5">
        <v>141049000000</v>
      </c>
      <c r="M72" s="5">
        <v>79002000000</v>
      </c>
    </row>
    <row r="73" spans="2:13" ht="15.5" x14ac:dyDescent="0.35">
      <c r="C73" t="s">
        <v>91</v>
      </c>
      <c r="D73" s="5">
        <v>53818000000</v>
      </c>
      <c r="E73" s="5">
        <v>49736000000</v>
      </c>
      <c r="F73" s="5">
        <v>118516000000</v>
      </c>
      <c r="G73" s="5">
        <v>51931000000</v>
      </c>
      <c r="I73" s="5">
        <v>224085000000</v>
      </c>
      <c r="J73" s="5">
        <v>181886000000</v>
      </c>
      <c r="K73" s="5">
        <v>19889000000</v>
      </c>
      <c r="L73" s="5">
        <v>144237000000</v>
      </c>
      <c r="M73" s="5">
        <v>81074000000</v>
      </c>
    </row>
    <row r="74" spans="2:13" ht="15.5" x14ac:dyDescent="0.35">
      <c r="C74" t="s">
        <v>92</v>
      </c>
      <c r="D74" s="5">
        <v>53818000000</v>
      </c>
      <c r="E74" s="5">
        <v>49736000000</v>
      </c>
      <c r="F74" s="5">
        <v>119201000000</v>
      </c>
      <c r="G74" s="5">
        <v>51931000000</v>
      </c>
      <c r="I74" s="5">
        <v>224781000000</v>
      </c>
      <c r="J74" s="5">
        <v>185463000000</v>
      </c>
      <c r="K74" s="5">
        <v>17257000000</v>
      </c>
      <c r="L74" s="5">
        <v>142926000000</v>
      </c>
      <c r="M74" s="5">
        <v>79039000000</v>
      </c>
    </row>
    <row r="75" spans="2:13" ht="15.5" x14ac:dyDescent="0.35">
      <c r="C75" t="s">
        <v>93</v>
      </c>
      <c r="D75" s="5">
        <v>53818000000</v>
      </c>
      <c r="E75" s="5">
        <v>49736000000</v>
      </c>
      <c r="F75" s="5">
        <v>119201000000</v>
      </c>
      <c r="G75" s="5">
        <v>51931000000</v>
      </c>
      <c r="I75" s="5">
        <v>224781000000</v>
      </c>
      <c r="J75" s="5">
        <v>185463000000</v>
      </c>
      <c r="K75" s="5">
        <v>17257000000</v>
      </c>
      <c r="L75" s="5">
        <v>142926000000</v>
      </c>
      <c r="M75" s="5">
        <v>79039000000</v>
      </c>
    </row>
    <row r="77" spans="2:13" ht="15.5" x14ac:dyDescent="0.35">
      <c r="B77" t="s">
        <v>94</v>
      </c>
      <c r="C77" t="s">
        <v>95</v>
      </c>
    </row>
    <row r="78" spans="2:13" ht="15.5" x14ac:dyDescent="0.35">
      <c r="C78" t="s">
        <v>96</v>
      </c>
    </row>
    <row r="79" spans="2:13" ht="15.5" x14ac:dyDescent="0.35">
      <c r="C79" t="s">
        <v>20</v>
      </c>
      <c r="D79" s="5">
        <v>155624000000</v>
      </c>
      <c r="E79" s="5">
        <v>53846000000</v>
      </c>
      <c r="F79" s="5">
        <v>129538000000</v>
      </c>
      <c r="G79" s="5">
        <v>73614000000</v>
      </c>
      <c r="I79" s="5">
        <v>129538000000</v>
      </c>
      <c r="J79" s="5">
        <v>63078000000</v>
      </c>
      <c r="K79" s="5">
        <v>43938000000</v>
      </c>
      <c r="L79" s="5">
        <v>23385000000</v>
      </c>
      <c r="M79" s="5">
        <v>16099000000</v>
      </c>
    </row>
    <row r="80" spans="2:13" ht="15.5" x14ac:dyDescent="0.35">
      <c r="C80" t="s">
        <v>97</v>
      </c>
      <c r="D80" s="5">
        <v>1096841000000</v>
      </c>
      <c r="E80" s="5">
        <v>1225536000000</v>
      </c>
      <c r="F80" s="5">
        <v>1286532000000</v>
      </c>
      <c r="G80" s="5">
        <v>995907000000</v>
      </c>
      <c r="I80" s="5">
        <v>1286532000000</v>
      </c>
      <c r="J80" s="5">
        <v>980470000000</v>
      </c>
      <c r="K80" s="5">
        <v>685340000000</v>
      </c>
      <c r="L80" s="5">
        <v>867281000000</v>
      </c>
      <c r="M80" s="5">
        <v>534762000000</v>
      </c>
    </row>
    <row r="81" spans="3:13" ht="15.5" x14ac:dyDescent="0.35">
      <c r="C81" t="s">
        <v>99</v>
      </c>
      <c r="L81" s="5">
        <v>9002000000</v>
      </c>
    </row>
    <row r="82" spans="3:13" ht="15.5" x14ac:dyDescent="0.35">
      <c r="C82" t="s">
        <v>98</v>
      </c>
      <c r="L82" s="5">
        <v>75266000000</v>
      </c>
    </row>
    <row r="83" spans="3:13" ht="15.5" x14ac:dyDescent="0.35">
      <c r="C83" t="s">
        <v>100</v>
      </c>
      <c r="D83" s="5">
        <v>1096841000000</v>
      </c>
      <c r="E83" s="5">
        <v>1225536000000</v>
      </c>
      <c r="F83" s="5">
        <v>1286532000000</v>
      </c>
      <c r="G83" s="5">
        <v>995907000000</v>
      </c>
      <c r="I83" s="5">
        <v>1286532000000</v>
      </c>
      <c r="J83" s="5">
        <v>980470000000</v>
      </c>
      <c r="K83" s="5">
        <v>685340000000</v>
      </c>
      <c r="L83" s="5">
        <v>867281000000</v>
      </c>
      <c r="M83" s="5">
        <v>534762000000</v>
      </c>
    </row>
    <row r="84" spans="3:13" ht="15.5" x14ac:dyDescent="0.35">
      <c r="C84" t="s">
        <v>101</v>
      </c>
    </row>
    <row r="85" spans="3:13" ht="15.5" x14ac:dyDescent="0.35">
      <c r="C85" t="s">
        <v>102</v>
      </c>
      <c r="D85" s="5">
        <v>5149000000</v>
      </c>
      <c r="E85" s="5">
        <v>4725000000</v>
      </c>
      <c r="F85" s="5">
        <v>2914000000</v>
      </c>
      <c r="G85" s="5">
        <v>2389000000</v>
      </c>
      <c r="I85" s="5">
        <v>2914000000</v>
      </c>
      <c r="J85" s="5">
        <v>2189000000</v>
      </c>
      <c r="K85" s="5">
        <v>6060000000</v>
      </c>
      <c r="L85" s="5">
        <v>5558000000</v>
      </c>
      <c r="M85" s="5">
        <v>2148000000</v>
      </c>
    </row>
    <row r="86" spans="3:13" ht="15.5" x14ac:dyDescent="0.35">
      <c r="C86" t="s">
        <v>204</v>
      </c>
    </row>
    <row r="87" spans="3:13" ht="15.5" x14ac:dyDescent="0.35">
      <c r="C87" t="s">
        <v>103</v>
      </c>
      <c r="D87" s="5">
        <v>2085793000000</v>
      </c>
      <c r="E87" s="5">
        <v>1631847000000</v>
      </c>
      <c r="F87" s="5">
        <v>1629950000000</v>
      </c>
      <c r="G87" s="5">
        <v>1424798000000</v>
      </c>
      <c r="I87" s="5">
        <v>1629950000000</v>
      </c>
      <c r="J87" s="5">
        <v>929150000000</v>
      </c>
      <c r="K87" s="5">
        <v>962624000000</v>
      </c>
      <c r="L87" s="5">
        <v>937101000000</v>
      </c>
      <c r="M87" s="5">
        <v>271974000000</v>
      </c>
    </row>
    <row r="88" spans="3:13" ht="15.5" x14ac:dyDescent="0.35">
      <c r="C88" t="s">
        <v>79</v>
      </c>
      <c r="D88" s="5">
        <v>9952000000</v>
      </c>
      <c r="E88" s="5">
        <v>9952000000</v>
      </c>
      <c r="F88" s="5">
        <v>9952000000</v>
      </c>
      <c r="G88" s="5">
        <v>9952000000</v>
      </c>
      <c r="I88" s="5">
        <v>9952000000</v>
      </c>
      <c r="J88" s="5">
        <v>9952000000</v>
      </c>
      <c r="K88" s="5">
        <v>92000000000</v>
      </c>
      <c r="M88" s="5">
        <v>10654000000</v>
      </c>
    </row>
    <row r="89" spans="3:13" ht="15.5" x14ac:dyDescent="0.35">
      <c r="C89" t="s">
        <v>104</v>
      </c>
      <c r="D89" s="5">
        <v>3538101000000</v>
      </c>
      <c r="E89" s="5">
        <v>3064346000000</v>
      </c>
      <c r="F89" s="5">
        <v>3180012000000</v>
      </c>
      <c r="G89" s="5">
        <v>2610528000000</v>
      </c>
      <c r="I89" s="5">
        <v>3180012000000</v>
      </c>
      <c r="J89" s="5">
        <v>2077520000000</v>
      </c>
      <c r="K89" s="5">
        <v>1766263000000</v>
      </c>
      <c r="L89" s="5">
        <v>1861065000000</v>
      </c>
      <c r="M89" s="5">
        <v>833741000000</v>
      </c>
    </row>
    <row r="90" spans="3:13" ht="15.5" x14ac:dyDescent="0.35">
      <c r="C90" t="s">
        <v>105</v>
      </c>
    </row>
    <row r="91" spans="3:13" ht="15.5" x14ac:dyDescent="0.35">
      <c r="C91" t="s">
        <v>106</v>
      </c>
      <c r="D91" s="5">
        <v>583695000000</v>
      </c>
      <c r="E91" s="5">
        <v>585147000000</v>
      </c>
      <c r="F91" s="5">
        <v>584544000000</v>
      </c>
      <c r="G91" s="5">
        <v>597233000000</v>
      </c>
      <c r="I91" s="5">
        <v>584544000000</v>
      </c>
      <c r="J91" s="5">
        <v>577441000000</v>
      </c>
      <c r="K91" s="5">
        <v>442584000000</v>
      </c>
      <c r="L91" s="5">
        <v>183918000000</v>
      </c>
      <c r="M91" s="5">
        <v>79667000000</v>
      </c>
    </row>
    <row r="92" spans="3:13" ht="15.5" x14ac:dyDescent="0.35">
      <c r="C92" t="s">
        <v>464</v>
      </c>
      <c r="G92" s="5">
        <v>2268000000</v>
      </c>
      <c r="J92" s="5">
        <v>2268000000</v>
      </c>
      <c r="K92" s="5">
        <v>2268000000</v>
      </c>
      <c r="L92" s="5">
        <v>2268000000</v>
      </c>
    </row>
    <row r="93" spans="3:13" ht="15.5" x14ac:dyDescent="0.35">
      <c r="C93" t="s">
        <v>677</v>
      </c>
      <c r="D93" s="5">
        <v>16950000000</v>
      </c>
      <c r="E93" s="5">
        <v>17846000000</v>
      </c>
      <c r="F93" s="5">
        <v>18344000000</v>
      </c>
      <c r="G93" s="5">
        <v>17286000000</v>
      </c>
      <c r="I93" s="5">
        <v>18344000000</v>
      </c>
      <c r="J93" s="5">
        <v>19374000000</v>
      </c>
      <c r="K93" s="5">
        <v>37094000000</v>
      </c>
      <c r="L93" s="5">
        <v>38055000000</v>
      </c>
      <c r="M93" s="5">
        <v>39278000000</v>
      </c>
    </row>
    <row r="94" spans="3:13" ht="15.5" x14ac:dyDescent="0.35">
      <c r="C94" t="s">
        <v>107</v>
      </c>
      <c r="D94" s="5">
        <v>70424000000</v>
      </c>
      <c r="E94" s="5">
        <v>66018000000</v>
      </c>
      <c r="F94" s="5">
        <v>65545000000</v>
      </c>
      <c r="G94" s="5">
        <v>70020000000</v>
      </c>
      <c r="I94" s="5">
        <v>65545000000</v>
      </c>
      <c r="J94" s="5">
        <v>71810000000</v>
      </c>
      <c r="K94" s="5">
        <v>58940000000</v>
      </c>
      <c r="L94" s="5">
        <v>47377000000</v>
      </c>
      <c r="M94" s="5">
        <v>38110000000</v>
      </c>
    </row>
    <row r="95" spans="3:13" ht="15.5" x14ac:dyDescent="0.35">
      <c r="C95" t="s">
        <v>108</v>
      </c>
      <c r="D95" s="5">
        <v>915395000000</v>
      </c>
      <c r="E95" s="5">
        <v>923055000000</v>
      </c>
      <c r="F95" s="5">
        <v>860973000000</v>
      </c>
      <c r="G95" s="5">
        <v>876901000000</v>
      </c>
      <c r="I95" s="5">
        <v>860973000000</v>
      </c>
      <c r="J95" s="5">
        <v>832863000000</v>
      </c>
      <c r="K95" s="5">
        <v>653894000000</v>
      </c>
      <c r="L95" s="5">
        <v>329698000000</v>
      </c>
      <c r="M95" s="5">
        <v>157593000000</v>
      </c>
    </row>
    <row r="96" spans="3:13" ht="15.5" x14ac:dyDescent="0.35">
      <c r="C96" t="s">
        <v>109</v>
      </c>
      <c r="D96" s="5">
        <v>4453496000000</v>
      </c>
      <c r="E96" s="5">
        <v>3987401000000</v>
      </c>
      <c r="F96" s="5">
        <v>4040985000000</v>
      </c>
      <c r="G96" s="5">
        <v>3487429000000</v>
      </c>
      <c r="I96" s="5">
        <v>4040985000000</v>
      </c>
      <c r="J96" s="5">
        <v>2910383000000</v>
      </c>
      <c r="K96" s="5">
        <v>2420157000000</v>
      </c>
      <c r="L96" s="5">
        <v>2190763000000</v>
      </c>
      <c r="M96" s="5">
        <v>991334000000</v>
      </c>
    </row>
    <row r="97" spans="3:13" ht="15.5" x14ac:dyDescent="0.35">
      <c r="C97" t="s">
        <v>110</v>
      </c>
    </row>
    <row r="98" spans="3:13" ht="15.5" x14ac:dyDescent="0.35">
      <c r="C98" t="s">
        <v>111</v>
      </c>
    </row>
    <row r="99" spans="3:13" ht="15.5" x14ac:dyDescent="0.35">
      <c r="C99" t="s">
        <v>112</v>
      </c>
      <c r="D99" s="5">
        <v>3154282000000</v>
      </c>
      <c r="E99" s="5">
        <v>2686026000000</v>
      </c>
      <c r="F99" s="5">
        <v>2791405000000</v>
      </c>
      <c r="G99" s="5">
        <v>2360458000000</v>
      </c>
      <c r="I99" s="5">
        <v>2791405000000</v>
      </c>
      <c r="J99" s="5">
        <v>2025947000000</v>
      </c>
      <c r="K99" s="5">
        <v>1540428000000</v>
      </c>
      <c r="L99" s="5">
        <v>1531002000000</v>
      </c>
      <c r="M99" s="5">
        <v>654226000000</v>
      </c>
    </row>
    <row r="100" spans="3:13" ht="15.5" x14ac:dyDescent="0.35">
      <c r="C100" t="s">
        <v>113</v>
      </c>
    </row>
    <row r="101" spans="3:13" ht="15.5" x14ac:dyDescent="0.35">
      <c r="C101" t="s">
        <v>114</v>
      </c>
      <c r="D101" s="5">
        <v>1471761000000</v>
      </c>
      <c r="E101" s="5">
        <v>1139047000000</v>
      </c>
      <c r="F101" s="5">
        <v>1366404000000</v>
      </c>
      <c r="G101" s="5">
        <v>911983000000</v>
      </c>
      <c r="I101" s="5">
        <v>1366404000000</v>
      </c>
      <c r="J101" s="5">
        <v>768096000000</v>
      </c>
      <c r="K101" s="5">
        <v>554994000000</v>
      </c>
      <c r="L101" s="5">
        <v>573446000000</v>
      </c>
      <c r="M101" s="5">
        <v>280592000000</v>
      </c>
    </row>
    <row r="102" spans="3:13" ht="15.5" x14ac:dyDescent="0.35">
      <c r="C102" t="s">
        <v>206</v>
      </c>
      <c r="L102" s="5">
        <v>1020000000</v>
      </c>
    </row>
    <row r="103" spans="3:13" ht="15.5" x14ac:dyDescent="0.35">
      <c r="C103" t="s">
        <v>207</v>
      </c>
      <c r="L103" s="5">
        <v>1020000000</v>
      </c>
    </row>
    <row r="104" spans="3:13" ht="15.5" x14ac:dyDescent="0.35">
      <c r="C104" t="s">
        <v>662</v>
      </c>
    </row>
    <row r="105" spans="3:13" ht="15.5" x14ac:dyDescent="0.35">
      <c r="C105" t="s">
        <v>678</v>
      </c>
      <c r="G105" s="5">
        <v>4499000000</v>
      </c>
      <c r="J105" s="5">
        <v>8268000000</v>
      </c>
      <c r="K105" s="5">
        <v>8968000000</v>
      </c>
      <c r="L105" s="5">
        <v>15634000000</v>
      </c>
    </row>
    <row r="106" spans="3:13" ht="15.5" x14ac:dyDescent="0.35">
      <c r="C106" t="s">
        <v>119</v>
      </c>
    </row>
    <row r="107" spans="3:13" ht="15.5" x14ac:dyDescent="0.35">
      <c r="C107" t="s">
        <v>121</v>
      </c>
      <c r="D107" s="5">
        <v>47388000000</v>
      </c>
      <c r="E107" s="5">
        <v>22561000000</v>
      </c>
      <c r="F107" s="5">
        <v>51103000000</v>
      </c>
      <c r="I107" s="5">
        <v>51103000000</v>
      </c>
      <c r="J107" s="5">
        <v>109033000000</v>
      </c>
      <c r="K107" s="5">
        <v>3401000000</v>
      </c>
      <c r="L107" s="5">
        <v>4000000000</v>
      </c>
      <c r="M107" s="5">
        <v>4000000000</v>
      </c>
    </row>
    <row r="108" spans="3:13" ht="15.5" x14ac:dyDescent="0.35">
      <c r="C108" t="s">
        <v>509</v>
      </c>
      <c r="D108" s="5">
        <v>18985000000</v>
      </c>
      <c r="E108" s="5">
        <v>19441000000</v>
      </c>
      <c r="F108" s="5">
        <v>20378000000</v>
      </c>
      <c r="G108" s="5">
        <v>11604000000</v>
      </c>
      <c r="I108" s="5">
        <v>20378000000</v>
      </c>
      <c r="J108" s="5">
        <v>19275000000</v>
      </c>
      <c r="K108" s="5">
        <v>16194000000</v>
      </c>
      <c r="L108" s="5">
        <v>25596000000</v>
      </c>
      <c r="M108" s="5">
        <v>19465000000</v>
      </c>
    </row>
    <row r="109" spans="3:13" ht="15.5" x14ac:dyDescent="0.35">
      <c r="C109" t="s">
        <v>122</v>
      </c>
      <c r="D109" s="5">
        <v>66373000000</v>
      </c>
      <c r="E109" s="5">
        <v>42002000000</v>
      </c>
      <c r="F109" s="5">
        <v>71481000000</v>
      </c>
      <c r="G109" s="5">
        <v>11604000000</v>
      </c>
      <c r="I109" s="5">
        <v>71481000000</v>
      </c>
      <c r="J109" s="5">
        <v>128308000000</v>
      </c>
      <c r="K109" s="5">
        <v>19595000000</v>
      </c>
      <c r="L109" s="5">
        <v>29596000000</v>
      </c>
      <c r="M109" s="5">
        <v>23465000000</v>
      </c>
    </row>
    <row r="110" spans="3:13" ht="15.5" x14ac:dyDescent="0.35">
      <c r="C110" t="s">
        <v>115</v>
      </c>
      <c r="D110" s="5">
        <v>1002224000000</v>
      </c>
      <c r="E110" s="5">
        <v>973080000000</v>
      </c>
      <c r="F110" s="5">
        <v>915740000000</v>
      </c>
      <c r="G110" s="5">
        <v>2421000000</v>
      </c>
      <c r="I110" s="5">
        <v>915740000000</v>
      </c>
      <c r="J110" s="5">
        <v>757987000000</v>
      </c>
      <c r="K110" s="5">
        <v>159185000000</v>
      </c>
      <c r="L110" s="5">
        <v>149477000000</v>
      </c>
      <c r="M110" s="5">
        <v>99342000000</v>
      </c>
    </row>
    <row r="111" spans="3:13" ht="15.5" x14ac:dyDescent="0.35">
      <c r="C111" t="s">
        <v>117</v>
      </c>
      <c r="D111" s="5">
        <v>15390000000</v>
      </c>
      <c r="E111" s="5">
        <v>22916000000</v>
      </c>
      <c r="F111" s="5">
        <v>16823000000</v>
      </c>
      <c r="I111" s="5">
        <v>16823000000</v>
      </c>
      <c r="J111" s="5">
        <v>25958000000</v>
      </c>
    </row>
    <row r="112" spans="3:13" ht="15.5" x14ac:dyDescent="0.35">
      <c r="C112" t="s">
        <v>507</v>
      </c>
      <c r="D112" s="5">
        <v>15390000000</v>
      </c>
      <c r="E112" s="5">
        <v>22916000000</v>
      </c>
      <c r="F112" s="5">
        <v>16823000000</v>
      </c>
      <c r="G112" s="5">
        <v>23851000000</v>
      </c>
      <c r="I112" s="5">
        <v>16823000000</v>
      </c>
      <c r="J112" s="5">
        <v>25958000000</v>
      </c>
      <c r="K112" s="5">
        <v>31950000000</v>
      </c>
      <c r="L112" s="5">
        <v>62945000000</v>
      </c>
      <c r="M112" s="5">
        <v>37031000000</v>
      </c>
    </row>
    <row r="113" spans="3:13" ht="15.5" x14ac:dyDescent="0.35">
      <c r="C113" t="s">
        <v>116</v>
      </c>
      <c r="D113" s="5">
        <v>254121000000</v>
      </c>
      <c r="E113" s="5">
        <v>221741000000</v>
      </c>
      <c r="F113" s="5">
        <v>224789000000</v>
      </c>
      <c r="G113" s="5">
        <v>205266000000</v>
      </c>
      <c r="I113" s="5">
        <v>224789000000</v>
      </c>
      <c r="J113" s="5">
        <v>205420000000</v>
      </c>
    </row>
    <row r="114" spans="3:13" ht="15.5" x14ac:dyDescent="0.35">
      <c r="C114" t="s">
        <v>433</v>
      </c>
    </row>
    <row r="115" spans="3:13" ht="15.5" x14ac:dyDescent="0.35">
      <c r="C115" t="s">
        <v>123</v>
      </c>
      <c r="D115" s="5">
        <v>142790000000</v>
      </c>
      <c r="E115" s="5">
        <v>160534000000</v>
      </c>
      <c r="F115" s="5">
        <v>158474000000</v>
      </c>
      <c r="G115" s="5">
        <v>104420000000</v>
      </c>
      <c r="I115" s="5">
        <v>158474000000</v>
      </c>
      <c r="J115" s="5">
        <v>102839000000</v>
      </c>
      <c r="K115" s="5">
        <v>158270000000</v>
      </c>
      <c r="L115" s="5">
        <v>122495000000</v>
      </c>
      <c r="M115" s="5">
        <v>56577000000</v>
      </c>
    </row>
    <row r="116" spans="3:13" ht="15.5" x14ac:dyDescent="0.35">
      <c r="C116" t="s">
        <v>124</v>
      </c>
      <c r="D116" s="5">
        <v>142790000000</v>
      </c>
      <c r="E116" s="5">
        <v>160534000000</v>
      </c>
      <c r="F116" s="5">
        <v>158474000000</v>
      </c>
      <c r="G116" s="5">
        <v>104420000000</v>
      </c>
      <c r="I116" s="5">
        <v>158474000000</v>
      </c>
      <c r="J116" s="5">
        <v>102839000000</v>
      </c>
      <c r="K116" s="5">
        <v>158270000000</v>
      </c>
      <c r="L116" s="5">
        <v>122495000000</v>
      </c>
      <c r="M116" s="5">
        <v>56577000000</v>
      </c>
    </row>
    <row r="117" spans="3:13" ht="15.5" x14ac:dyDescent="0.35">
      <c r="C117" t="s">
        <v>208</v>
      </c>
      <c r="D117" s="5">
        <v>33771000000</v>
      </c>
      <c r="E117" s="5">
        <v>35900000000</v>
      </c>
      <c r="F117" s="5">
        <v>33321000000</v>
      </c>
      <c r="G117" s="5">
        <v>52109000000</v>
      </c>
      <c r="I117" s="5">
        <v>33321000000</v>
      </c>
      <c r="J117" s="5">
        <v>45183000000</v>
      </c>
      <c r="K117" s="5">
        <v>55858000000</v>
      </c>
      <c r="L117" s="5">
        <v>59426000000</v>
      </c>
      <c r="M117" s="5">
        <v>10280000000</v>
      </c>
    </row>
    <row r="118" spans="3:13" ht="15.5" x14ac:dyDescent="0.35">
      <c r="C118" t="s">
        <v>679</v>
      </c>
      <c r="D118" s="5">
        <v>56145000000</v>
      </c>
      <c r="E118" s="5">
        <v>71796000000</v>
      </c>
      <c r="F118" s="5">
        <v>72447000000</v>
      </c>
      <c r="G118" s="5">
        <v>2632000000</v>
      </c>
      <c r="I118" s="5">
        <v>72447000000</v>
      </c>
      <c r="J118" s="5">
        <v>4466000000</v>
      </c>
      <c r="K118" s="5">
        <v>48982000000</v>
      </c>
      <c r="L118" s="5">
        <v>9333000000</v>
      </c>
      <c r="M118" s="5">
        <v>13333000000</v>
      </c>
    </row>
    <row r="119" spans="3:13" ht="15.5" x14ac:dyDescent="0.35">
      <c r="C119" t="s">
        <v>680</v>
      </c>
    </row>
    <row r="120" spans="3:13" ht="15.5" x14ac:dyDescent="0.35">
      <c r="C120" t="s">
        <v>328</v>
      </c>
      <c r="G120" s="5">
        <v>4143000000</v>
      </c>
      <c r="J120" s="5">
        <v>4737000000</v>
      </c>
      <c r="K120" s="5">
        <v>5681000000</v>
      </c>
      <c r="L120" s="5">
        <v>2950000000</v>
      </c>
    </row>
    <row r="121" spans="3:13" ht="15.5" x14ac:dyDescent="0.35">
      <c r="C121" t="s">
        <v>127</v>
      </c>
      <c r="D121" s="5">
        <v>3297072000000</v>
      </c>
      <c r="E121" s="5">
        <v>2846560000000</v>
      </c>
      <c r="F121" s="5">
        <v>2949879000000</v>
      </c>
      <c r="G121" s="5">
        <v>2464878000000</v>
      </c>
      <c r="I121" s="5">
        <v>2949879000000</v>
      </c>
      <c r="J121" s="5">
        <v>2128786000000</v>
      </c>
      <c r="K121" s="5">
        <v>1698698000000</v>
      </c>
      <c r="L121" s="5">
        <v>1653497000000</v>
      </c>
      <c r="M121" s="5">
        <v>710803000000</v>
      </c>
    </row>
    <row r="122" spans="3:13" ht="15.5" x14ac:dyDescent="0.35">
      <c r="C122" t="s">
        <v>128</v>
      </c>
    </row>
    <row r="123" spans="3:13" ht="15.5" x14ac:dyDescent="0.35">
      <c r="C123" t="s">
        <v>129</v>
      </c>
      <c r="D123" s="5">
        <v>588235000000</v>
      </c>
      <c r="E123" s="5">
        <v>588235000000</v>
      </c>
      <c r="F123" s="5">
        <v>588235000000</v>
      </c>
      <c r="G123" s="5">
        <v>588235000000</v>
      </c>
      <c r="I123" s="5">
        <v>588235000000</v>
      </c>
      <c r="J123" s="5">
        <v>500000000000</v>
      </c>
      <c r="K123" s="5">
        <v>166150000000</v>
      </c>
      <c r="L123" s="5">
        <v>166150000000</v>
      </c>
      <c r="M123" s="5">
        <v>135550000000</v>
      </c>
    </row>
    <row r="124" spans="3:13" ht="15.5" x14ac:dyDescent="0.35">
      <c r="C124" t="s">
        <v>130</v>
      </c>
      <c r="D124" s="5">
        <v>229902000000</v>
      </c>
      <c r="E124" s="5">
        <v>229902000000</v>
      </c>
      <c r="F124" s="5">
        <v>229902000000</v>
      </c>
      <c r="G124" s="5">
        <v>229901000000</v>
      </c>
      <c r="I124" s="5">
        <v>229902000000</v>
      </c>
      <c r="J124" s="5">
        <v>128270000000</v>
      </c>
      <c r="K124" s="5">
        <v>128270000000</v>
      </c>
      <c r="L124" s="5">
        <v>128270000000</v>
      </c>
      <c r="M124" s="5">
        <v>47525000000</v>
      </c>
    </row>
    <row r="125" spans="3:13" ht="15.5" x14ac:dyDescent="0.35">
      <c r="C125" t="s">
        <v>131</v>
      </c>
      <c r="D125" s="5">
        <v>298330000000</v>
      </c>
      <c r="E125" s="5">
        <v>286225000000</v>
      </c>
      <c r="F125" s="5">
        <v>236847000000</v>
      </c>
      <c r="G125" s="5">
        <v>170627000000</v>
      </c>
      <c r="I125" s="5">
        <v>236847000000</v>
      </c>
      <c r="J125" s="5">
        <v>120240000000</v>
      </c>
      <c r="K125" s="5">
        <v>240064000000</v>
      </c>
      <c r="L125" s="5">
        <v>227406000000</v>
      </c>
      <c r="M125" s="5">
        <v>86465000000</v>
      </c>
    </row>
    <row r="126" spans="3:13" ht="15.5" x14ac:dyDescent="0.35">
      <c r="C126" t="s">
        <v>132</v>
      </c>
      <c r="D126" s="5">
        <v>44730000000</v>
      </c>
      <c r="E126" s="5">
        <v>38230000000</v>
      </c>
      <c r="F126" s="5">
        <v>38230000000</v>
      </c>
      <c r="G126" s="5">
        <v>33230000000</v>
      </c>
      <c r="I126" s="5">
        <v>38230000000</v>
      </c>
      <c r="J126" s="5">
        <v>33230000000</v>
      </c>
      <c r="K126" s="5">
        <v>4000000000</v>
      </c>
      <c r="L126" s="5">
        <v>4000000000</v>
      </c>
      <c r="M126" s="5">
        <v>4000000000</v>
      </c>
    </row>
    <row r="127" spans="3:13" ht="15.5" x14ac:dyDescent="0.35">
      <c r="C127" t="s">
        <v>133</v>
      </c>
      <c r="D127" s="5">
        <v>253600000000</v>
      </c>
      <c r="E127" s="5">
        <v>247995000000</v>
      </c>
      <c r="F127" s="5">
        <v>198617000000</v>
      </c>
      <c r="G127" s="5">
        <v>137397000000</v>
      </c>
      <c r="I127" s="5">
        <v>198617000000</v>
      </c>
      <c r="J127" s="5">
        <v>87010000000</v>
      </c>
      <c r="K127" s="5">
        <v>236064000000</v>
      </c>
      <c r="L127" s="5">
        <v>223406000000</v>
      </c>
      <c r="M127" s="5">
        <v>82465000000</v>
      </c>
    </row>
    <row r="128" spans="3:13" ht="15.5" x14ac:dyDescent="0.35">
      <c r="C128" t="s">
        <v>134</v>
      </c>
      <c r="D128" s="5">
        <v>298330000000</v>
      </c>
      <c r="E128" s="5">
        <v>286225000000</v>
      </c>
      <c r="F128" s="5">
        <v>236847000000</v>
      </c>
      <c r="G128" s="5">
        <v>170627000000</v>
      </c>
      <c r="I128" s="5">
        <v>236847000000</v>
      </c>
      <c r="J128" s="5">
        <v>120240000000</v>
      </c>
      <c r="K128" s="5">
        <v>240064000000</v>
      </c>
      <c r="L128" s="5">
        <v>227406000000</v>
      </c>
      <c r="M128" s="5">
        <v>86465000000</v>
      </c>
    </row>
    <row r="129" spans="2:13" ht="15.5" x14ac:dyDescent="0.35">
      <c r="C129" t="s">
        <v>212</v>
      </c>
      <c r="D129" s="5">
        <v>30005000000</v>
      </c>
      <c r="E129" s="5">
        <v>26527000000</v>
      </c>
      <c r="F129" s="5">
        <v>26170000000</v>
      </c>
      <c r="G129" s="5">
        <v>23836000000</v>
      </c>
      <c r="I129" s="5">
        <v>26170000000</v>
      </c>
      <c r="J129" s="5">
        <v>23135000000</v>
      </c>
      <c r="K129" s="5">
        <v>94975000000</v>
      </c>
      <c r="L129" s="5">
        <v>15440000000</v>
      </c>
      <c r="M129" s="5">
        <v>337000000</v>
      </c>
    </row>
    <row r="130" spans="2:13" ht="15.5" x14ac:dyDescent="0.35">
      <c r="C130" t="s">
        <v>10</v>
      </c>
      <c r="D130" s="5">
        <v>1156424000000</v>
      </c>
      <c r="E130" s="5">
        <v>1140841000000</v>
      </c>
      <c r="F130" s="5">
        <v>1091106000000</v>
      </c>
      <c r="G130" s="5">
        <v>1022551000000</v>
      </c>
      <c r="I130" s="5">
        <v>1091106000000</v>
      </c>
      <c r="J130" s="5">
        <v>781597000000</v>
      </c>
      <c r="K130" s="5">
        <v>721459000000</v>
      </c>
      <c r="L130" s="5">
        <v>537266000000</v>
      </c>
      <c r="M130" s="5">
        <v>280531000000</v>
      </c>
    </row>
    <row r="131" spans="2:13" ht="15.5" x14ac:dyDescent="0.35">
      <c r="C131" t="s">
        <v>135</v>
      </c>
      <c r="D131" s="5">
        <v>4453496000000</v>
      </c>
      <c r="E131" s="5">
        <v>3987401000000</v>
      </c>
      <c r="F131" s="5">
        <v>4040985000000</v>
      </c>
      <c r="G131" s="5">
        <v>3487429000000</v>
      </c>
      <c r="I131" s="5">
        <v>4040985000000</v>
      </c>
      <c r="J131" s="5">
        <v>2910383000000</v>
      </c>
      <c r="K131" s="5">
        <v>2420157000000</v>
      </c>
      <c r="L131" s="5">
        <v>2190763000000</v>
      </c>
      <c r="M131" s="5">
        <v>991334000000</v>
      </c>
    </row>
    <row r="132" spans="2:13" ht="15.5" x14ac:dyDescent="0.35">
      <c r="C132" t="s">
        <v>136</v>
      </c>
      <c r="D132" s="5">
        <v>5882353000</v>
      </c>
      <c r="E132" s="5">
        <v>5882353000</v>
      </c>
      <c r="F132" s="5">
        <v>5882353000</v>
      </c>
      <c r="G132" s="5">
        <v>5882353000</v>
      </c>
      <c r="I132" s="5">
        <v>5882353000</v>
      </c>
      <c r="J132" s="5">
        <v>5000000000</v>
      </c>
      <c r="K132" s="5">
        <v>1661500</v>
      </c>
      <c r="L132" s="5">
        <v>1661500</v>
      </c>
      <c r="M132" s="5">
        <v>1355500</v>
      </c>
    </row>
    <row r="134" spans="2:13" ht="15.5" x14ac:dyDescent="0.35">
      <c r="B134" t="s">
        <v>137</v>
      </c>
      <c r="C134" t="s">
        <v>138</v>
      </c>
      <c r="D134" s="5">
        <v>104165000000</v>
      </c>
      <c r="E134" s="5">
        <v>-132710000000</v>
      </c>
      <c r="F134" s="5">
        <v>145287000000</v>
      </c>
      <c r="G134" s="5">
        <v>-83101000000</v>
      </c>
      <c r="I134" s="5">
        <v>-24965000000</v>
      </c>
      <c r="J134" s="5">
        <v>129477000000</v>
      </c>
      <c r="K134" s="5">
        <v>129776000000</v>
      </c>
      <c r="L134" s="5">
        <v>78919000000</v>
      </c>
      <c r="M134" s="5">
        <v>-81011000000</v>
      </c>
    </row>
    <row r="135" spans="2:13" ht="15.5" x14ac:dyDescent="0.35">
      <c r="C135" t="s">
        <v>291</v>
      </c>
      <c r="D135" s="5">
        <v>1518139000000</v>
      </c>
      <c r="E135" s="5">
        <v>1244290000000</v>
      </c>
      <c r="F135" s="5">
        <v>1201298000000</v>
      </c>
      <c r="G135" s="5">
        <v>1030314000000</v>
      </c>
      <c r="I135" s="5">
        <v>3921718000000</v>
      </c>
      <c r="J135" s="5">
        <v>3120338000000</v>
      </c>
      <c r="K135" s="5">
        <v>3158748000000</v>
      </c>
      <c r="L135" s="5">
        <v>2588806000000</v>
      </c>
      <c r="M135" s="5">
        <v>1284749000000</v>
      </c>
    </row>
    <row r="136" spans="2:13" ht="15.5" x14ac:dyDescent="0.35">
      <c r="C136" t="s">
        <v>216</v>
      </c>
    </row>
    <row r="137" spans="2:13" ht="15.5" x14ac:dyDescent="0.35">
      <c r="C137" t="s">
        <v>434</v>
      </c>
    </row>
    <row r="138" spans="2:13" ht="15.5" x14ac:dyDescent="0.35">
      <c r="C138" t="s">
        <v>292</v>
      </c>
      <c r="D138" s="5">
        <v>-1222560000000</v>
      </c>
      <c r="E138" s="5">
        <v>-1310495000000</v>
      </c>
      <c r="F138" s="5">
        <v>-931063000000</v>
      </c>
      <c r="G138" s="5">
        <v>-975298000000</v>
      </c>
      <c r="I138" s="5">
        <v>-3521822000000</v>
      </c>
      <c r="J138" s="5">
        <v>-2584573000000</v>
      </c>
      <c r="K138" s="5">
        <v>-2633322000000</v>
      </c>
      <c r="L138" s="5">
        <v>-2287792000000</v>
      </c>
      <c r="M138" s="5">
        <v>-1227261000000</v>
      </c>
    </row>
    <row r="139" spans="2:13" ht="15.5" x14ac:dyDescent="0.35">
      <c r="C139" t="s">
        <v>435</v>
      </c>
    </row>
    <row r="140" spans="2:13" ht="15.5" x14ac:dyDescent="0.35">
      <c r="C140" t="s">
        <v>436</v>
      </c>
      <c r="D140" s="5">
        <v>-113886000000</v>
      </c>
      <c r="E140" s="5">
        <v>122000000</v>
      </c>
      <c r="F140" s="5">
        <v>-75499000000</v>
      </c>
      <c r="G140" s="5">
        <v>-63876000000</v>
      </c>
      <c r="I140" s="5">
        <v>-238541000000</v>
      </c>
      <c r="J140" s="5">
        <v>-259987000000</v>
      </c>
      <c r="K140" s="5">
        <v>-215432000000</v>
      </c>
      <c r="L140" s="5">
        <v>-132519000000</v>
      </c>
      <c r="M140" s="5">
        <v>-115024000000</v>
      </c>
    </row>
    <row r="141" spans="2:13" ht="15.5" x14ac:dyDescent="0.35">
      <c r="C141" t="s">
        <v>265</v>
      </c>
      <c r="D141" s="5">
        <v>-48293000000</v>
      </c>
      <c r="E141" s="5">
        <v>-36269000000</v>
      </c>
      <c r="F141" s="5">
        <v>-6345000000</v>
      </c>
      <c r="G141" s="5">
        <v>-50776000000</v>
      </c>
      <c r="I141" s="5">
        <v>-87295000000</v>
      </c>
      <c r="J141" s="5">
        <v>-78577000000</v>
      </c>
      <c r="K141" s="5">
        <v>-132204000000</v>
      </c>
      <c r="L141" s="5">
        <v>-67713000000</v>
      </c>
      <c r="M141" s="5">
        <v>-19414000000</v>
      </c>
    </row>
    <row r="142" spans="2:13" ht="15.5" x14ac:dyDescent="0.35">
      <c r="C142" t="s">
        <v>144</v>
      </c>
    </row>
    <row r="143" spans="2:13" ht="15.5" x14ac:dyDescent="0.35">
      <c r="C143" t="s">
        <v>515</v>
      </c>
      <c r="K143" s="5">
        <v>1661000000</v>
      </c>
      <c r="L143" s="5">
        <v>4000000</v>
      </c>
      <c r="M143" s="5">
        <v>2521000000</v>
      </c>
    </row>
    <row r="144" spans="2:13" ht="15.5" x14ac:dyDescent="0.35">
      <c r="C144" t="s">
        <v>494</v>
      </c>
    </row>
    <row r="145" spans="3:13" ht="15.5" x14ac:dyDescent="0.35">
      <c r="C145" t="s">
        <v>681</v>
      </c>
      <c r="E145" s="5">
        <v>1270000000</v>
      </c>
      <c r="F145" s="5">
        <v>975000000</v>
      </c>
      <c r="G145" s="5">
        <v>-1681000000</v>
      </c>
      <c r="I145" s="5">
        <v>1270000000</v>
      </c>
      <c r="J145" s="5">
        <v>744000000</v>
      </c>
      <c r="K145" s="5">
        <v>2418000000</v>
      </c>
    </row>
    <row r="146" spans="3:13" ht="15.5" x14ac:dyDescent="0.35">
      <c r="C146" t="s">
        <v>495</v>
      </c>
    </row>
    <row r="147" spans="3:13" ht="15.5" x14ac:dyDescent="0.35">
      <c r="C147" t="s">
        <v>280</v>
      </c>
      <c r="D147" s="5">
        <v>-29307000000</v>
      </c>
      <c r="E147" s="5">
        <v>-31715000000</v>
      </c>
      <c r="F147" s="5">
        <v>-42513000000</v>
      </c>
      <c r="G147" s="5">
        <v>-22101000000</v>
      </c>
      <c r="I147" s="5">
        <v>-101088000000</v>
      </c>
      <c r="J147" s="5">
        <v>-68746000000</v>
      </c>
      <c r="K147" s="5">
        <v>-52322000000</v>
      </c>
      <c r="L147" s="5">
        <v>-21945000000</v>
      </c>
      <c r="M147" s="5">
        <v>-6584000000</v>
      </c>
    </row>
    <row r="148" spans="3:13" ht="15.5" x14ac:dyDescent="0.35">
      <c r="C148" t="s">
        <v>331</v>
      </c>
      <c r="D148" s="5">
        <v>72000000</v>
      </c>
      <c r="E148" s="5">
        <v>87000000</v>
      </c>
      <c r="F148" s="5">
        <v>-1566000000</v>
      </c>
      <c r="G148" s="5">
        <v>317000000</v>
      </c>
      <c r="I148" s="5">
        <v>793000000</v>
      </c>
      <c r="J148" s="5">
        <v>278000000</v>
      </c>
      <c r="K148" s="5">
        <v>229000000</v>
      </c>
      <c r="L148" s="5">
        <v>78000000</v>
      </c>
      <c r="M148" s="5">
        <v>2000000</v>
      </c>
    </row>
    <row r="149" spans="3:13" ht="15.5" x14ac:dyDescent="0.35">
      <c r="C149" t="s">
        <v>166</v>
      </c>
    </row>
    <row r="150" spans="3:13" ht="15.5" x14ac:dyDescent="0.35">
      <c r="C150" t="s">
        <v>145</v>
      </c>
      <c r="D150" s="5">
        <v>33849000000</v>
      </c>
      <c r="E150" s="5">
        <v>20888000000</v>
      </c>
      <c r="F150" s="5">
        <v>-24975000000</v>
      </c>
      <c r="G150" s="5">
        <v>62618000000</v>
      </c>
      <c r="I150" s="5">
        <v>222606000000</v>
      </c>
      <c r="J150" s="5">
        <v>34547000000</v>
      </c>
      <c r="K150" s="5">
        <v>-88487000000</v>
      </c>
      <c r="L150" s="5">
        <v>52827000000</v>
      </c>
      <c r="M150" s="5">
        <v>22879000000</v>
      </c>
    </row>
    <row r="151" spans="3:13" ht="15.5" x14ac:dyDescent="0.35">
      <c r="C151" t="s">
        <v>146</v>
      </c>
      <c r="D151" s="5">
        <v>-7341000000</v>
      </c>
      <c r="E151" s="5">
        <v>-16359000000</v>
      </c>
      <c r="F151" s="5">
        <v>-15103000000</v>
      </c>
      <c r="G151" s="5">
        <v>-9996000000</v>
      </c>
      <c r="I151" s="5">
        <v>-96430000000</v>
      </c>
      <c r="J151" s="5">
        <v>-130153000000</v>
      </c>
      <c r="K151" s="5">
        <v>4812000000</v>
      </c>
      <c r="L151" s="5">
        <v>-108207000000</v>
      </c>
      <c r="M151" s="5">
        <v>408000000</v>
      </c>
    </row>
    <row r="152" spans="3:13" ht="15.5" x14ac:dyDescent="0.35">
      <c r="C152" t="s">
        <v>147</v>
      </c>
      <c r="F152" s="5">
        <v>81327000000</v>
      </c>
      <c r="G152" s="5">
        <v>-81327000000</v>
      </c>
    </row>
    <row r="153" spans="3:13" ht="15.5" x14ac:dyDescent="0.35">
      <c r="C153" t="s">
        <v>471</v>
      </c>
      <c r="D153" s="5">
        <v>-7667000000</v>
      </c>
      <c r="E153" s="5">
        <v>-16638000000</v>
      </c>
      <c r="F153" s="5">
        <v>-99089000000</v>
      </c>
      <c r="G153" s="5">
        <v>71331000000</v>
      </c>
      <c r="I153" s="5">
        <v>-99089000000</v>
      </c>
      <c r="J153" s="5">
        <v>-163369000000</v>
      </c>
      <c r="K153" s="5">
        <v>-83898000000</v>
      </c>
      <c r="L153" s="5">
        <v>-36349000000</v>
      </c>
      <c r="M153" s="5">
        <v>-3120000000</v>
      </c>
    </row>
    <row r="154" spans="3:13" ht="15.5" x14ac:dyDescent="0.35">
      <c r="C154" t="s">
        <v>682</v>
      </c>
      <c r="K154" s="5">
        <v>-280000000</v>
      </c>
    </row>
    <row r="155" spans="3:13" ht="15.5" x14ac:dyDescent="0.35">
      <c r="C155" t="s">
        <v>427</v>
      </c>
      <c r="D155" s="5">
        <v>326000000</v>
      </c>
      <c r="E155" s="5">
        <v>279000000</v>
      </c>
      <c r="F155" s="5">
        <v>2659000000</v>
      </c>
      <c r="I155" s="5">
        <v>2659000000</v>
      </c>
      <c r="J155" s="5">
        <v>2776000000</v>
      </c>
      <c r="K155" s="5">
        <v>3850000000</v>
      </c>
      <c r="L155" s="5">
        <v>3034000000</v>
      </c>
      <c r="M155" s="5">
        <v>3548000000</v>
      </c>
    </row>
    <row r="156" spans="3:13" ht="15.5" x14ac:dyDescent="0.35">
      <c r="C156" t="s">
        <v>575</v>
      </c>
      <c r="L156" s="5">
        <v>-30200000000</v>
      </c>
    </row>
    <row r="157" spans="3:13" ht="15.5" x14ac:dyDescent="0.35">
      <c r="C157" t="s">
        <v>683</v>
      </c>
      <c r="K157" s="5">
        <v>85964000000</v>
      </c>
    </row>
    <row r="158" spans="3:13" ht="15.5" x14ac:dyDescent="0.35">
      <c r="C158" t="s">
        <v>684</v>
      </c>
      <c r="J158" s="5">
        <v>-65175000000</v>
      </c>
      <c r="L158" s="5">
        <v>-30572000000</v>
      </c>
    </row>
    <row r="159" spans="3:13" ht="15.5" x14ac:dyDescent="0.35">
      <c r="C159" t="s">
        <v>685</v>
      </c>
      <c r="K159" s="5">
        <v>-824000000</v>
      </c>
      <c r="L159" s="5">
        <v>-20000000</v>
      </c>
      <c r="M159" s="5">
        <v>-20000000</v>
      </c>
    </row>
    <row r="160" spans="3:13" ht="15.5" x14ac:dyDescent="0.35">
      <c r="C160" t="s">
        <v>152</v>
      </c>
      <c r="D160" s="5">
        <v>33849000000</v>
      </c>
      <c r="E160" s="5">
        <v>20888000000</v>
      </c>
      <c r="F160" s="5">
        <v>-24975000000</v>
      </c>
      <c r="G160" s="5">
        <v>62618000000</v>
      </c>
      <c r="I160" s="5">
        <v>222606000000</v>
      </c>
      <c r="J160" s="5">
        <v>34547000000</v>
      </c>
      <c r="K160" s="5">
        <v>-88487000000</v>
      </c>
      <c r="L160" s="5">
        <v>52827000000</v>
      </c>
      <c r="M160" s="5">
        <v>22879000000</v>
      </c>
    </row>
    <row r="161" spans="3:13" ht="15.5" x14ac:dyDescent="0.35">
      <c r="C161" t="s">
        <v>476</v>
      </c>
      <c r="J161" s="5">
        <v>-19874000000</v>
      </c>
      <c r="K161" s="5">
        <v>-226145000000</v>
      </c>
      <c r="L161" s="5">
        <v>-46106000000</v>
      </c>
    </row>
    <row r="162" spans="3:13" ht="15.5" x14ac:dyDescent="0.35">
      <c r="C162" t="s">
        <v>686</v>
      </c>
      <c r="K162" s="5">
        <v>-75266000000</v>
      </c>
    </row>
    <row r="163" spans="3:13" ht="15.5" x14ac:dyDescent="0.35">
      <c r="C163" t="s">
        <v>309</v>
      </c>
      <c r="L163" s="5">
        <v>6335000000</v>
      </c>
      <c r="M163" s="5">
        <v>10351000000</v>
      </c>
    </row>
    <row r="164" spans="3:13" ht="15.5" x14ac:dyDescent="0.35">
      <c r="C164" t="s">
        <v>446</v>
      </c>
      <c r="G164" s="5">
        <v>1550000000</v>
      </c>
      <c r="I164" s="5">
        <v>189867000000</v>
      </c>
      <c r="J164" s="5">
        <v>241850000000</v>
      </c>
      <c r="L164" s="5">
        <v>30600000000</v>
      </c>
      <c r="M164" s="5">
        <v>115550000000</v>
      </c>
    </row>
    <row r="165" spans="3:13" ht="15.5" x14ac:dyDescent="0.35">
      <c r="C165" t="s">
        <v>537</v>
      </c>
      <c r="J165" s="5">
        <v>-9094000000</v>
      </c>
    </row>
    <row r="166" spans="3:13" ht="15.5" x14ac:dyDescent="0.35">
      <c r="C166" t="s">
        <v>687</v>
      </c>
      <c r="K166" s="5">
        <v>92000000000</v>
      </c>
    </row>
    <row r="167" spans="3:13" ht="15.5" x14ac:dyDescent="0.35">
      <c r="C167" t="s">
        <v>286</v>
      </c>
      <c r="D167" s="5">
        <v>1061099000000</v>
      </c>
      <c r="E167" s="5">
        <v>293353000000</v>
      </c>
      <c r="F167" s="5">
        <v>719714000000</v>
      </c>
      <c r="G167" s="5">
        <v>774827000000</v>
      </c>
      <c r="I167" s="5">
        <v>2586692000000</v>
      </c>
      <c r="J167" s="5">
        <v>2339578000000</v>
      </c>
      <c r="K167" s="5">
        <v>2065642000000</v>
      </c>
      <c r="L167" s="5">
        <v>447193000000</v>
      </c>
      <c r="M167" s="5">
        <v>93134000000</v>
      </c>
    </row>
    <row r="168" spans="3:13" ht="15.5" x14ac:dyDescent="0.35">
      <c r="C168" t="s">
        <v>230</v>
      </c>
    </row>
    <row r="169" spans="3:13" ht="15.5" x14ac:dyDescent="0.35">
      <c r="C169" t="s">
        <v>448</v>
      </c>
      <c r="D169" s="5">
        <v>1061099000000</v>
      </c>
      <c r="E169" s="5">
        <v>293353000000</v>
      </c>
      <c r="F169" s="5">
        <v>719714000000</v>
      </c>
      <c r="G169" s="5">
        <v>774827000000</v>
      </c>
      <c r="I169" s="5">
        <v>2586692000000</v>
      </c>
      <c r="J169" s="5">
        <v>2339578000000</v>
      </c>
      <c r="K169" s="5">
        <v>2065642000000</v>
      </c>
      <c r="L169" s="5">
        <v>447193000000</v>
      </c>
      <c r="M169" s="5">
        <v>93134000000</v>
      </c>
    </row>
    <row r="170" spans="3:13" ht="15.5" x14ac:dyDescent="0.35">
      <c r="C170" t="s">
        <v>285</v>
      </c>
      <c r="D170" s="5">
        <v>-1022779000000</v>
      </c>
      <c r="F170" s="5">
        <v>-686397000000</v>
      </c>
      <c r="G170" s="5">
        <v>-656328000000</v>
      </c>
      <c r="I170" s="5">
        <v>-2418888000000</v>
      </c>
      <c r="J170" s="5">
        <v>-2122101000000</v>
      </c>
      <c r="K170" s="5">
        <v>-1912534000000</v>
      </c>
      <c r="L170" s="5">
        <v>-330688000000</v>
      </c>
      <c r="M170" s="5">
        <v>-27802000000</v>
      </c>
    </row>
    <row r="171" spans="3:13" ht="15.5" x14ac:dyDescent="0.35">
      <c r="C171" t="s">
        <v>449</v>
      </c>
    </row>
    <row r="172" spans="3:13" ht="15.5" x14ac:dyDescent="0.35">
      <c r="C172" t="s">
        <v>450</v>
      </c>
      <c r="D172" s="5">
        <v>-1022779000000</v>
      </c>
      <c r="E172" s="5">
        <v>-265207000000</v>
      </c>
      <c r="F172" s="5">
        <v>-686397000000</v>
      </c>
      <c r="G172" s="5">
        <v>-656328000000</v>
      </c>
      <c r="I172" s="5">
        <v>-2418888000000</v>
      </c>
      <c r="J172" s="5">
        <v>-2122101000000</v>
      </c>
      <c r="K172" s="5">
        <v>-1912534000000</v>
      </c>
      <c r="L172" s="5">
        <v>-330688000000</v>
      </c>
      <c r="M172" s="5">
        <v>-27802000000</v>
      </c>
    </row>
    <row r="173" spans="3:13" ht="15.5" x14ac:dyDescent="0.35">
      <c r="C173" t="s">
        <v>339</v>
      </c>
      <c r="F173" s="5">
        <v>-50647000000</v>
      </c>
      <c r="G173" s="5">
        <v>-54492000000</v>
      </c>
      <c r="I173" s="5">
        <v>-105139000000</v>
      </c>
      <c r="J173" s="5">
        <v>-302000000000</v>
      </c>
      <c r="M173" s="5">
        <v>-150000000000</v>
      </c>
    </row>
    <row r="174" spans="3:13" ht="15.5" x14ac:dyDescent="0.35">
      <c r="C174" t="s">
        <v>688</v>
      </c>
      <c r="D174" s="5">
        <v>-4471000000</v>
      </c>
      <c r="E174" s="5">
        <v>-7258000000</v>
      </c>
      <c r="F174" s="5">
        <v>-7645000000</v>
      </c>
      <c r="G174" s="5">
        <v>-2939000000</v>
      </c>
      <c r="I174" s="5">
        <v>-29926000000</v>
      </c>
      <c r="J174" s="5">
        <v>-27617000000</v>
      </c>
      <c r="K174" s="5">
        <v>-30998000000</v>
      </c>
      <c r="L174" s="5">
        <v>-22015000000</v>
      </c>
      <c r="M174" s="5">
        <v>-18354000000</v>
      </c>
    </row>
    <row r="175" spans="3:13" ht="15.5" x14ac:dyDescent="0.35">
      <c r="C175" t="s">
        <v>441</v>
      </c>
      <c r="J175" s="5">
        <v>-1020000000</v>
      </c>
      <c r="K175" s="5">
        <v>-1186000000</v>
      </c>
      <c r="L175" s="5">
        <v>-1920000000</v>
      </c>
    </row>
    <row r="176" spans="3:13" ht="15.5" x14ac:dyDescent="0.35">
      <c r="C176" t="s">
        <v>167</v>
      </c>
      <c r="D176" s="5">
        <v>130673000000</v>
      </c>
      <c r="E176" s="5">
        <v>-128181000000</v>
      </c>
      <c r="F176" s="5">
        <v>105209000000</v>
      </c>
      <c r="G176" s="5">
        <v>-30479000000</v>
      </c>
      <c r="I176" s="5">
        <v>101211000000</v>
      </c>
      <c r="J176" s="5">
        <v>33871000000</v>
      </c>
      <c r="K176" s="5">
        <v>46101000000</v>
      </c>
      <c r="L176" s="5">
        <v>23539000000</v>
      </c>
      <c r="M176" s="5">
        <v>-57724000000</v>
      </c>
    </row>
    <row r="177" spans="2:13" ht="15.5" x14ac:dyDescent="0.35">
      <c r="C177" t="s">
        <v>242</v>
      </c>
      <c r="D177" s="5">
        <v>-12000000</v>
      </c>
      <c r="E177" s="5">
        <v>15000000</v>
      </c>
      <c r="F177" s="5">
        <v>11000000</v>
      </c>
      <c r="G177" s="5">
        <v>10000000</v>
      </c>
      <c r="I177" s="5">
        <v>23000000</v>
      </c>
      <c r="J177" s="5">
        <v>26000000</v>
      </c>
      <c r="K177" s="5">
        <v>-5000000</v>
      </c>
      <c r="L177" s="5">
        <v>29000000</v>
      </c>
    </row>
    <row r="178" spans="2:13" ht="15.5" x14ac:dyDescent="0.35">
      <c r="C178" t="s">
        <v>168</v>
      </c>
      <c r="E178" s="5">
        <v>103319000000</v>
      </c>
      <c r="I178" s="5">
        <v>2085000000</v>
      </c>
      <c r="J178" s="5">
        <v>-31812000000</v>
      </c>
      <c r="K178" s="5">
        <v>-77908000000</v>
      </c>
      <c r="L178" s="5">
        <v>-101476000000</v>
      </c>
      <c r="M178" s="5">
        <v>-43752000000</v>
      </c>
    </row>
    <row r="179" spans="2:13" ht="15.5" x14ac:dyDescent="0.35">
      <c r="C179" t="s">
        <v>169</v>
      </c>
      <c r="D179" s="5">
        <v>130661000000</v>
      </c>
      <c r="E179" s="5">
        <v>-24847000000</v>
      </c>
      <c r="F179" s="5">
        <v>105220000000</v>
      </c>
      <c r="G179" s="5">
        <v>-30469000000</v>
      </c>
      <c r="I179" s="5">
        <v>103319000000</v>
      </c>
      <c r="J179" s="5">
        <v>2085000000</v>
      </c>
      <c r="K179" s="5">
        <v>-31812000000</v>
      </c>
      <c r="L179" s="5">
        <v>-77908000000</v>
      </c>
      <c r="M179" s="5">
        <v>-101476000000</v>
      </c>
    </row>
    <row r="181" spans="2:13" ht="15.5" x14ac:dyDescent="0.35">
      <c r="B181" t="s">
        <v>170</v>
      </c>
      <c r="C181" t="s">
        <v>12</v>
      </c>
      <c r="D181" s="5">
        <v>5880000000</v>
      </c>
      <c r="E181" s="5">
        <v>5880000000</v>
      </c>
      <c r="F181" s="5">
        <v>5880000000</v>
      </c>
      <c r="G181" s="5">
        <v>5880000000</v>
      </c>
      <c r="I181" s="5">
        <v>5880000000</v>
      </c>
      <c r="J181" s="5">
        <v>5000000000</v>
      </c>
      <c r="K181" s="5">
        <v>0</v>
      </c>
      <c r="L181" s="5">
        <v>0</v>
      </c>
      <c r="M181" s="5">
        <v>0</v>
      </c>
    </row>
    <row r="182" spans="2:13" ht="15.5" x14ac:dyDescent="0.35">
      <c r="C182" t="s">
        <v>171</v>
      </c>
      <c r="D182" s="6">
        <v>8.56</v>
      </c>
      <c r="E182" s="6">
        <v>8.39</v>
      </c>
      <c r="F182" s="6">
        <v>19.64</v>
      </c>
      <c r="G182" s="6">
        <v>8.6999999999999993</v>
      </c>
    </row>
    <row r="183" spans="2:13" ht="15.5" x14ac:dyDescent="0.35">
      <c r="C183" t="s">
        <v>172</v>
      </c>
      <c r="D183" s="6">
        <v>32.71</v>
      </c>
      <c r="E183" s="6">
        <v>43.62</v>
      </c>
      <c r="F183" s="6">
        <v>19.45</v>
      </c>
      <c r="G183" s="6">
        <v>46.9</v>
      </c>
    </row>
    <row r="184" spans="2:13" ht="15.5" x14ac:dyDescent="0.35">
      <c r="C184" t="s">
        <v>60</v>
      </c>
      <c r="D184" s="6">
        <v>1.28</v>
      </c>
      <c r="E184" s="6">
        <v>1.95</v>
      </c>
      <c r="F184" s="6">
        <v>1.5</v>
      </c>
      <c r="G184" s="6">
        <v>2.41</v>
      </c>
    </row>
    <row r="185" spans="2:13" ht="15.5" x14ac:dyDescent="0.35">
      <c r="C185" t="s">
        <v>173</v>
      </c>
      <c r="D185" s="5">
        <v>129180000000</v>
      </c>
      <c r="E185" s="5">
        <v>115150000000</v>
      </c>
      <c r="F185" s="5">
        <v>212500000000</v>
      </c>
      <c r="G185" s="5">
        <v>119280000000</v>
      </c>
    </row>
    <row r="186" spans="2:13" ht="15.5" x14ac:dyDescent="0.35">
      <c r="C186" t="s">
        <v>174</v>
      </c>
      <c r="D186" s="6">
        <v>1.1299999999999999E-2</v>
      </c>
      <c r="E186" s="6">
        <v>1.24E-2</v>
      </c>
      <c r="F186" s="6">
        <v>2.86E-2</v>
      </c>
      <c r="G186" s="6">
        <v>1.47E-2</v>
      </c>
    </row>
    <row r="187" spans="2:13" ht="15.5" x14ac:dyDescent="0.35">
      <c r="C187" t="s">
        <v>175</v>
      </c>
      <c r="D187" s="6">
        <v>4.4699999999999997E-2</v>
      </c>
      <c r="E187" s="6">
        <v>4.4299999999999999E-2</v>
      </c>
      <c r="F187" s="6">
        <v>0.1085</v>
      </c>
      <c r="G187" s="6">
        <v>5.1200000000000002E-2</v>
      </c>
    </row>
    <row r="188" spans="2:13" ht="15.5" x14ac:dyDescent="0.35">
      <c r="C188" t="s">
        <v>176</v>
      </c>
      <c r="D188" s="6">
        <v>8.8599999999999998E-2</v>
      </c>
      <c r="E188" s="6">
        <v>7.8700000000000006E-2</v>
      </c>
      <c r="F188" s="6">
        <v>0.16250000000000001</v>
      </c>
      <c r="G188" s="6">
        <v>9.4800000000000009E-2</v>
      </c>
    </row>
    <row r="189" spans="2:13" ht="15.5" x14ac:dyDescent="0.35">
      <c r="C189" t="s">
        <v>177</v>
      </c>
    </row>
    <row r="190" spans="2:13" ht="15.5" x14ac:dyDescent="0.35">
      <c r="C190" t="s">
        <v>178</v>
      </c>
      <c r="D190" s="5">
        <v>1156000000000</v>
      </c>
      <c r="E190" s="5">
        <v>1141000000000</v>
      </c>
      <c r="F190" s="5">
        <v>1091000000000</v>
      </c>
      <c r="G190" s="5">
        <v>1023000000000</v>
      </c>
    </row>
    <row r="191" spans="2:13" ht="15.5" x14ac:dyDescent="0.35">
      <c r="C191" t="s">
        <v>179</v>
      </c>
      <c r="D191" s="6">
        <v>1.46</v>
      </c>
      <c r="E191" s="6">
        <v>1.93</v>
      </c>
      <c r="F191" s="6">
        <v>2.11</v>
      </c>
      <c r="G191" s="6">
        <v>2.4</v>
      </c>
    </row>
    <row r="192" spans="2:13" ht="15.5" x14ac:dyDescent="0.35">
      <c r="C192" t="s">
        <v>180</v>
      </c>
      <c r="D192" s="6">
        <v>191.49</v>
      </c>
      <c r="E192" s="6">
        <v>189.43</v>
      </c>
      <c r="F192" s="6">
        <v>181.04</v>
      </c>
      <c r="G192" s="6">
        <v>169.78</v>
      </c>
    </row>
    <row r="193" spans="3:13" ht="15.5" x14ac:dyDescent="0.35">
      <c r="C193" t="s">
        <v>181</v>
      </c>
      <c r="D193" s="6">
        <v>1.46</v>
      </c>
      <c r="E193" s="6">
        <v>1.93</v>
      </c>
      <c r="F193" s="6">
        <v>2.11</v>
      </c>
      <c r="G193" s="6">
        <v>2.41</v>
      </c>
    </row>
    <row r="194" spans="3:13" ht="15.5" x14ac:dyDescent="0.35">
      <c r="C194" t="s">
        <v>182</v>
      </c>
      <c r="D194" s="6">
        <v>191.49</v>
      </c>
      <c r="E194" s="6">
        <v>189.43</v>
      </c>
      <c r="F194" s="6">
        <v>181.04</v>
      </c>
      <c r="G194" s="6">
        <v>169.4</v>
      </c>
    </row>
    <row r="195" spans="3:13" ht="15.5" x14ac:dyDescent="0.35">
      <c r="C195" t="s">
        <v>183</v>
      </c>
      <c r="D195" s="5">
        <v>1069000000000</v>
      </c>
      <c r="E195" s="5">
        <v>1015000000000</v>
      </c>
      <c r="F195" s="5">
        <v>987000000000</v>
      </c>
      <c r="G195" s="5">
        <v>1015000000000</v>
      </c>
    </row>
    <row r="196" spans="3:13" ht="15.5" x14ac:dyDescent="0.35">
      <c r="C196" t="s">
        <v>184</v>
      </c>
      <c r="D196" s="5">
        <v>90000000000</v>
      </c>
      <c r="E196" s="5">
        <v>108000000000</v>
      </c>
      <c r="F196" s="5">
        <v>106000000000</v>
      </c>
      <c r="G196" s="5">
        <v>59000000000</v>
      </c>
    </row>
    <row r="197" spans="3:13" ht="15.5" x14ac:dyDescent="0.35">
      <c r="C197" t="s">
        <v>185</v>
      </c>
      <c r="D197" s="5">
        <v>1126000000000</v>
      </c>
      <c r="E197" s="5">
        <v>1114000000000</v>
      </c>
      <c r="F197" s="5">
        <v>1065000000000</v>
      </c>
      <c r="G197" s="5">
        <v>999000000000</v>
      </c>
    </row>
    <row r="198" spans="3:13" ht="15.5" x14ac:dyDescent="0.35">
      <c r="C198" t="s">
        <v>24</v>
      </c>
      <c r="D198" s="5">
        <v>1159000000000</v>
      </c>
      <c r="E198" s="5">
        <v>1123000000000</v>
      </c>
      <c r="F198" s="5">
        <v>1093000000000</v>
      </c>
      <c r="G198" s="5">
        <v>1074000000000</v>
      </c>
    </row>
    <row r="199" spans="3:13" ht="15.5" x14ac:dyDescent="0.35">
      <c r="C199" t="s">
        <v>21</v>
      </c>
      <c r="D199" s="5">
        <v>1003000000000</v>
      </c>
      <c r="E199" s="5">
        <v>1069000000000</v>
      </c>
      <c r="F199" s="5">
        <v>963000000000</v>
      </c>
      <c r="G199" s="5">
        <v>1000000000000</v>
      </c>
    </row>
    <row r="200" spans="3:13" ht="15.5" x14ac:dyDescent="0.35">
      <c r="C200" t="s">
        <v>186</v>
      </c>
      <c r="D200" s="5">
        <v>384000000000</v>
      </c>
      <c r="E200" s="5">
        <v>378000000000</v>
      </c>
      <c r="F200" s="5">
        <v>389000000000</v>
      </c>
      <c r="G200" s="5">
        <v>250000000000</v>
      </c>
    </row>
    <row r="201" spans="3:13" ht="15.5" x14ac:dyDescent="0.35">
      <c r="C201" t="s">
        <v>187</v>
      </c>
      <c r="D201" s="5">
        <v>104000000000</v>
      </c>
      <c r="E201" s="5">
        <v>-133000000000</v>
      </c>
      <c r="F201" s="5">
        <v>145000000000</v>
      </c>
      <c r="G201" s="5">
        <v>-83000000000</v>
      </c>
    </row>
    <row r="202" spans="3:13" ht="15.5" x14ac:dyDescent="0.35">
      <c r="C202" t="s">
        <v>188</v>
      </c>
      <c r="F202" s="5">
        <v>81000000000</v>
      </c>
      <c r="G202" s="5">
        <v>-81000000000</v>
      </c>
    </row>
    <row r="203" spans="3:13" ht="15.5" x14ac:dyDescent="0.35">
      <c r="C203" t="s">
        <v>13</v>
      </c>
      <c r="D203" s="5">
        <v>104000000000</v>
      </c>
      <c r="E203" s="5">
        <v>-133000000000</v>
      </c>
      <c r="F203" s="5">
        <v>227000000000</v>
      </c>
      <c r="G203" s="5">
        <v>-164000000000</v>
      </c>
    </row>
    <row r="204" spans="3:13" ht="15.5" x14ac:dyDescent="0.35">
      <c r="C204" t="s">
        <v>16</v>
      </c>
      <c r="D204" s="6">
        <v>17.71</v>
      </c>
      <c r="E204" s="6">
        <v>-22.56</v>
      </c>
      <c r="F204" s="6">
        <v>38.520000000000003</v>
      </c>
      <c r="G204" s="6">
        <v>-27.95</v>
      </c>
    </row>
    <row r="205" spans="3:13" ht="15.5" x14ac:dyDescent="0.35">
      <c r="C205" t="s">
        <v>45</v>
      </c>
      <c r="I205" s="6">
        <v>37.200000000000003</v>
      </c>
      <c r="J205" s="6">
        <v>35.74</v>
      </c>
      <c r="K205" s="6">
        <v>9170.0300000000007</v>
      </c>
      <c r="L205" s="6">
        <v>85646.1</v>
      </c>
      <c r="M205" s="6">
        <v>59783.839999999997</v>
      </c>
    </row>
    <row r="206" spans="3:13" ht="15.5" x14ac:dyDescent="0.35">
      <c r="C206" t="s">
        <v>59</v>
      </c>
      <c r="I206" s="6">
        <v>10.27</v>
      </c>
      <c r="J206" s="5">
        <v>0</v>
      </c>
      <c r="K206" s="5">
        <v>0</v>
      </c>
      <c r="L206" s="5">
        <v>0</v>
      </c>
      <c r="M206" s="5">
        <v>0</v>
      </c>
    </row>
    <row r="207" spans="3:13" ht="15.5" x14ac:dyDescent="0.35">
      <c r="C207" t="s">
        <v>62</v>
      </c>
      <c r="I207" s="6">
        <v>0.54</v>
      </c>
      <c r="J207" s="5">
        <v>0</v>
      </c>
      <c r="K207" s="5">
        <v>0</v>
      </c>
      <c r="L207" s="5">
        <v>0</v>
      </c>
      <c r="M207" s="5">
        <v>0</v>
      </c>
    </row>
    <row r="208" spans="3:13" ht="15.5" x14ac:dyDescent="0.35">
      <c r="C208" t="s">
        <v>189</v>
      </c>
      <c r="I208" s="5">
        <v>460790000000</v>
      </c>
      <c r="J208" s="5">
        <v>328660000000</v>
      </c>
      <c r="K208" s="5">
        <v>152050000000</v>
      </c>
      <c r="L208" s="5">
        <v>151100000000</v>
      </c>
      <c r="M208" s="5">
        <v>144830000000</v>
      </c>
    </row>
    <row r="209" spans="3:13" ht="15.5" x14ac:dyDescent="0.35">
      <c r="C209" t="s">
        <v>190</v>
      </c>
      <c r="I209" s="6">
        <v>5.4199999999999998E-2</v>
      </c>
      <c r="J209" s="6">
        <v>6.1399999999999996E-2</v>
      </c>
      <c r="K209" s="6">
        <v>6.3E-3</v>
      </c>
      <c r="L209" s="6">
        <v>6.5000000000000002E-2</v>
      </c>
      <c r="M209" s="6">
        <v>8.1699999999999995E-2</v>
      </c>
    </row>
    <row r="210" spans="3:13" ht="15.5" x14ac:dyDescent="0.35">
      <c r="C210" t="s">
        <v>191</v>
      </c>
      <c r="I210" s="6">
        <v>0.20550000000000002</v>
      </c>
      <c r="J210" s="6">
        <v>0.23559999999999998</v>
      </c>
      <c r="K210" s="6">
        <v>2.4300000000000002E-2</v>
      </c>
      <c r="L210" s="6">
        <v>0.2727</v>
      </c>
      <c r="M210" s="6">
        <v>0.28920000000000001</v>
      </c>
    </row>
    <row r="211" spans="3:13" ht="15.5" x14ac:dyDescent="0.35">
      <c r="C211" t="s">
        <v>192</v>
      </c>
      <c r="I211" s="6">
        <v>0.3795</v>
      </c>
      <c r="J211" s="6">
        <v>0.32229999999999998</v>
      </c>
      <c r="K211" s="6">
        <v>0.13570000000000002</v>
      </c>
      <c r="L211" s="6">
        <v>0.24579999999999999</v>
      </c>
      <c r="M211" s="6">
        <v>0.68659999999999999</v>
      </c>
    </row>
    <row r="212" spans="3:13" ht="15.5" x14ac:dyDescent="0.35">
      <c r="C212" t="s">
        <v>193</v>
      </c>
    </row>
    <row r="213" spans="3:13" ht="15.5" x14ac:dyDescent="0.35">
      <c r="C213" t="s">
        <v>56</v>
      </c>
      <c r="I213" s="6">
        <v>2.11</v>
      </c>
      <c r="J213" s="5">
        <v>0</v>
      </c>
      <c r="K213" s="5">
        <v>0</v>
      </c>
      <c r="L213" s="5">
        <v>0</v>
      </c>
      <c r="M213" s="5">
        <v>0</v>
      </c>
    </row>
    <row r="214" spans="3:13" ht="15.5" x14ac:dyDescent="0.35">
      <c r="C214" t="s">
        <v>53</v>
      </c>
      <c r="I214" s="6">
        <v>181.04</v>
      </c>
      <c r="J214" s="6">
        <v>151.69</v>
      </c>
      <c r="K214" s="6">
        <v>377059.28</v>
      </c>
      <c r="L214" s="6">
        <v>314069.21000000002</v>
      </c>
      <c r="M214" s="6">
        <v>206708.96</v>
      </c>
    </row>
    <row r="215" spans="3:13" ht="15.5" x14ac:dyDescent="0.35">
      <c r="C215" t="s">
        <v>194</v>
      </c>
      <c r="I215" s="6">
        <v>2.11</v>
      </c>
      <c r="J215" s="5">
        <v>0</v>
      </c>
      <c r="K215" s="5">
        <v>0</v>
      </c>
      <c r="L215" s="5">
        <v>0</v>
      </c>
      <c r="M215" s="5">
        <v>0</v>
      </c>
    </row>
    <row r="216" spans="3:13" ht="15.5" x14ac:dyDescent="0.35">
      <c r="C216" t="s">
        <v>195</v>
      </c>
      <c r="I216" s="6">
        <v>181.04</v>
      </c>
      <c r="J216" s="6">
        <v>151.24</v>
      </c>
      <c r="K216" s="6">
        <v>375694.25</v>
      </c>
      <c r="L216" s="6">
        <v>312704.18</v>
      </c>
      <c r="M216" s="6">
        <v>206708.96</v>
      </c>
    </row>
    <row r="217" spans="3:13" ht="15.5" x14ac:dyDescent="0.35">
      <c r="C217" t="s">
        <v>196</v>
      </c>
      <c r="I217" s="5">
        <v>987000000000</v>
      </c>
      <c r="J217" s="5">
        <v>886000000000</v>
      </c>
      <c r="K217" s="5">
        <v>800000000000</v>
      </c>
      <c r="L217" s="5">
        <v>751000000000</v>
      </c>
      <c r="M217" s="5">
        <v>181000000000</v>
      </c>
    </row>
    <row r="218" spans="3:13" ht="15.5" x14ac:dyDescent="0.35">
      <c r="C218" t="s">
        <v>197</v>
      </c>
      <c r="I218" s="5">
        <v>106000000000</v>
      </c>
      <c r="J218" s="5">
        <v>58000000000</v>
      </c>
      <c r="K218" s="5">
        <v>114000000000</v>
      </c>
      <c r="L218" s="5">
        <v>84000000000</v>
      </c>
      <c r="M218" s="5">
        <v>24000000000</v>
      </c>
    </row>
    <row r="219" spans="3:13" ht="15.5" x14ac:dyDescent="0.35">
      <c r="C219" t="s">
        <v>26</v>
      </c>
      <c r="I219" s="5">
        <v>1093000000000</v>
      </c>
      <c r="J219" s="5">
        <v>944000000000</v>
      </c>
      <c r="K219" s="5">
        <v>914000000000</v>
      </c>
      <c r="L219" s="5">
        <v>836000000000</v>
      </c>
      <c r="M219" s="5">
        <v>205000000000</v>
      </c>
    </row>
    <row r="220" spans="3:13" ht="15.5" x14ac:dyDescent="0.35">
      <c r="C220" t="s">
        <v>23</v>
      </c>
      <c r="I220" s="5">
        <v>963000000000</v>
      </c>
      <c r="J220" s="5">
        <v>881000000000</v>
      </c>
      <c r="K220" s="5">
        <v>870000000000</v>
      </c>
      <c r="L220" s="5">
        <v>812000000000</v>
      </c>
      <c r="M220" s="5">
        <v>189000000000</v>
      </c>
    </row>
    <row r="221" spans="3:13" ht="15.5" x14ac:dyDescent="0.35">
      <c r="C221" t="s">
        <v>198</v>
      </c>
      <c r="I221" s="5">
        <v>389000000000</v>
      </c>
      <c r="J221" s="5">
        <v>52000000000</v>
      </c>
      <c r="K221" s="5">
        <v>226000000000</v>
      </c>
      <c r="L221" s="5">
        <v>330000000000</v>
      </c>
      <c r="M221" s="5">
        <v>180000000000</v>
      </c>
    </row>
    <row r="222" spans="3:13" ht="15.5" x14ac:dyDescent="0.35">
      <c r="C222" t="s">
        <v>199</v>
      </c>
      <c r="I222" s="5">
        <v>-25000000000</v>
      </c>
      <c r="J222" s="5">
        <v>129000000000</v>
      </c>
      <c r="K222" s="5">
        <v>130000000000</v>
      </c>
      <c r="L222" s="5">
        <v>79000000000</v>
      </c>
      <c r="M222" s="5">
        <v>-81000000000</v>
      </c>
    </row>
    <row r="223" spans="3:13" ht="15.5" x14ac:dyDescent="0.35">
      <c r="C223" t="s">
        <v>200</v>
      </c>
    </row>
    <row r="224" spans="3:13" ht="15.5" x14ac:dyDescent="0.35">
      <c r="C224" t="s">
        <v>15</v>
      </c>
      <c r="I224" s="5">
        <v>-25000000000</v>
      </c>
      <c r="J224" s="5">
        <v>129000000000</v>
      </c>
      <c r="K224" s="5">
        <v>130000000000</v>
      </c>
      <c r="L224" s="5">
        <v>79000000000</v>
      </c>
      <c r="M224" s="5">
        <v>-81000000000</v>
      </c>
    </row>
    <row r="225" spans="2:13" ht="15.5" x14ac:dyDescent="0.35">
      <c r="C225" t="s">
        <v>17</v>
      </c>
      <c r="I225" s="6">
        <v>-4.24</v>
      </c>
      <c r="J225" s="6">
        <v>25.9</v>
      </c>
      <c r="K225" s="6">
        <v>78107.73</v>
      </c>
      <c r="L225" s="6">
        <v>47498.65</v>
      </c>
      <c r="M225" s="6">
        <v>-59764.66</v>
      </c>
    </row>
    <row r="227" spans="2:13" ht="15.5" x14ac:dyDescent="0.35">
      <c r="B227" t="s">
        <v>345</v>
      </c>
      <c r="C227" t="s">
        <v>689</v>
      </c>
      <c r="D227" s="5">
        <v>50000000000</v>
      </c>
      <c r="E227" s="5">
        <v>49000000000</v>
      </c>
      <c r="F227" s="5">
        <v>116000000000</v>
      </c>
      <c r="G227" s="5">
        <v>51000000000</v>
      </c>
      <c r="H227" s="5">
        <v>199000000000</v>
      </c>
      <c r="I227" s="5">
        <v>219000000000</v>
      </c>
      <c r="J227" s="5">
        <v>179000000000</v>
      </c>
      <c r="K227" s="5">
        <v>15000000000</v>
      </c>
      <c r="L227" s="5">
        <v>142000000000</v>
      </c>
      <c r="M227" s="5">
        <v>81000000000</v>
      </c>
    </row>
    <row r="228" spans="2:13" ht="15.5" x14ac:dyDescent="0.35">
      <c r="C228" t="s">
        <v>690</v>
      </c>
      <c r="H228" s="5">
        <v>15</v>
      </c>
      <c r="I228" s="5">
        <v>15</v>
      </c>
      <c r="J228" s="5">
        <v>9</v>
      </c>
    </row>
    <row r="229" spans="2:13" ht="15.5" x14ac:dyDescent="0.35">
      <c r="C229" t="s">
        <v>64</v>
      </c>
      <c r="H229" s="6">
        <v>0.44240000000000002</v>
      </c>
      <c r="I229" s="6">
        <v>0.4032</v>
      </c>
    </row>
    <row r="230" spans="2:13" ht="15.5" x14ac:dyDescent="0.35">
      <c r="C230" t="s">
        <v>691</v>
      </c>
      <c r="H230" s="6">
        <v>5.28E-2</v>
      </c>
      <c r="I230" s="6">
        <v>4.9699999999999994E-2</v>
      </c>
      <c r="J230" s="6">
        <v>2.0400000000000001E-2</v>
      </c>
    </row>
    <row r="231" spans="2:13" ht="15.5" x14ac:dyDescent="0.35">
      <c r="C231" t="s">
        <v>44</v>
      </c>
      <c r="D231" s="6">
        <v>8.56</v>
      </c>
      <c r="E231" s="6">
        <v>8.39</v>
      </c>
      <c r="F231" s="6">
        <v>19.64</v>
      </c>
      <c r="G231" s="6">
        <v>8.6999999999999993</v>
      </c>
      <c r="H231" s="6">
        <v>33.9</v>
      </c>
      <c r="I231" s="6">
        <v>37.200000000000003</v>
      </c>
      <c r="J231" s="6">
        <v>30.38</v>
      </c>
      <c r="K231" s="6">
        <v>2.59</v>
      </c>
      <c r="L231" s="6">
        <v>24.19</v>
      </c>
      <c r="M231" s="6">
        <v>13.78</v>
      </c>
    </row>
    <row r="232" spans="2:13" ht="15.5" x14ac:dyDescent="0.35">
      <c r="C232" t="s">
        <v>66</v>
      </c>
      <c r="H232" s="5">
        <v>15</v>
      </c>
      <c r="I232" s="5">
        <v>15</v>
      </c>
      <c r="J232" s="5">
        <v>9</v>
      </c>
    </row>
    <row r="233" spans="2:13" ht="15.5" x14ac:dyDescent="0.35">
      <c r="C233" t="s">
        <v>692</v>
      </c>
      <c r="H233" s="6">
        <v>0.44240000000000002</v>
      </c>
      <c r="I233" s="6">
        <v>0.4032</v>
      </c>
    </row>
    <row r="234" spans="2:13" ht="15.5" x14ac:dyDescent="0.35">
      <c r="C234" t="s">
        <v>693</v>
      </c>
      <c r="H234" s="6">
        <v>5.28E-2</v>
      </c>
      <c r="I234" s="6">
        <v>4.9699999999999994E-2</v>
      </c>
      <c r="J234" s="6">
        <v>2.0400000000000001E-2</v>
      </c>
    </row>
    <row r="235" spans="2:13" ht="15.5" x14ac:dyDescent="0.35">
      <c r="C235" t="s">
        <v>346</v>
      </c>
      <c r="D235" s="5">
        <v>1285000000000</v>
      </c>
      <c r="E235" s="5">
        <v>1103000000000</v>
      </c>
      <c r="F235" s="5">
        <v>1502000000000</v>
      </c>
      <c r="G235" s="5">
        <v>996000000000</v>
      </c>
      <c r="H235" s="5">
        <v>4777000000000</v>
      </c>
      <c r="I235" s="5">
        <v>4147000000000</v>
      </c>
      <c r="J235" s="5">
        <v>3373000000000</v>
      </c>
      <c r="K235" s="5">
        <v>3040000000000</v>
      </c>
      <c r="L235" s="5">
        <v>1687000000000</v>
      </c>
      <c r="M235" s="5">
        <v>1383000000000</v>
      </c>
    </row>
    <row r="236" spans="2:13" ht="15.5" x14ac:dyDescent="0.35">
      <c r="C236" t="s">
        <v>347</v>
      </c>
      <c r="H236" s="5">
        <v>15</v>
      </c>
      <c r="I236" s="5">
        <v>15</v>
      </c>
      <c r="J236" s="5">
        <v>9</v>
      </c>
    </row>
    <row r="237" spans="2:13" ht="15.5" x14ac:dyDescent="0.35">
      <c r="C237" t="s">
        <v>348</v>
      </c>
      <c r="H237" s="6">
        <v>0.44240000000000002</v>
      </c>
      <c r="I237" s="6">
        <v>0.4032</v>
      </c>
    </row>
    <row r="238" spans="2:13" ht="15.5" x14ac:dyDescent="0.35">
      <c r="C238" t="s">
        <v>349</v>
      </c>
      <c r="H238" s="6">
        <v>5.28E-2</v>
      </c>
      <c r="I238" s="6">
        <v>4.9699999999999994E-2</v>
      </c>
      <c r="J238" s="6">
        <v>2.0400000000000001E-2</v>
      </c>
    </row>
    <row r="239" spans="2:13" ht="15.5" x14ac:dyDescent="0.35">
      <c r="C239" t="s">
        <v>350</v>
      </c>
      <c r="I239" s="6">
        <v>8.3800000000000008</v>
      </c>
    </row>
    <row r="240" spans="2:13" ht="15.5" x14ac:dyDescent="0.35">
      <c r="C240" t="s">
        <v>351</v>
      </c>
      <c r="I240" s="6">
        <v>6.27</v>
      </c>
    </row>
    <row r="241" spans="3:9" ht="15.5" x14ac:dyDescent="0.35">
      <c r="C241" t="s">
        <v>352</v>
      </c>
      <c r="I241" s="6">
        <v>6.3</v>
      </c>
    </row>
    <row r="242" spans="3:9" ht="15.5" x14ac:dyDescent="0.35">
      <c r="C242" t="s">
        <v>353</v>
      </c>
      <c r="I242" s="6">
        <v>0.1595</v>
      </c>
    </row>
    <row r="243" spans="3:9" ht="15.5" x14ac:dyDescent="0.35">
      <c r="C243" t="s">
        <v>354</v>
      </c>
      <c r="I243" s="6">
        <v>0.34</v>
      </c>
    </row>
    <row r="244" spans="3:9" ht="15.5" x14ac:dyDescent="0.35">
      <c r="C244" t="s">
        <v>355</v>
      </c>
      <c r="I244" s="6">
        <v>1.48</v>
      </c>
    </row>
    <row r="245" spans="3:9" ht="15.5" x14ac:dyDescent="0.35">
      <c r="C245" t="s">
        <v>356</v>
      </c>
      <c r="I245" s="6">
        <v>49.66</v>
      </c>
    </row>
    <row r="246" spans="3:9" ht="15.5" x14ac:dyDescent="0.35">
      <c r="C246" t="s">
        <v>357</v>
      </c>
      <c r="I246" s="6">
        <v>49.66</v>
      </c>
    </row>
    <row r="247" spans="3:9" ht="15.5" x14ac:dyDescent="0.35">
      <c r="C247" t="s">
        <v>358</v>
      </c>
      <c r="I247" s="6">
        <v>5.22</v>
      </c>
    </row>
    <row r="248" spans="3:9" ht="15.5" x14ac:dyDescent="0.35">
      <c r="C248" t="s">
        <v>359</v>
      </c>
      <c r="I248" s="5">
        <v>5</v>
      </c>
    </row>
    <row r="249" spans="3:9" ht="15.5" x14ac:dyDescent="0.35">
      <c r="C249" t="s">
        <v>360</v>
      </c>
      <c r="I249" s="6">
        <v>1.5</v>
      </c>
    </row>
    <row r="250" spans="3:9" ht="15.5" x14ac:dyDescent="0.35">
      <c r="C250" t="s">
        <v>361</v>
      </c>
      <c r="I250" s="6">
        <v>-7.0000000000000007E-2</v>
      </c>
    </row>
    <row r="251" spans="3:9" ht="15.5" x14ac:dyDescent="0.35">
      <c r="C251" t="s">
        <v>362</v>
      </c>
      <c r="I251" s="6">
        <v>45.29</v>
      </c>
    </row>
    <row r="252" spans="3:9" ht="15.5" x14ac:dyDescent="0.35">
      <c r="C252" t="s">
        <v>363</v>
      </c>
      <c r="I252" s="6">
        <v>33.9</v>
      </c>
    </row>
    <row r="253" spans="3:9" ht="15.5" x14ac:dyDescent="0.35">
      <c r="C253" t="s">
        <v>364</v>
      </c>
      <c r="I253" s="6">
        <v>830.61</v>
      </c>
    </row>
    <row r="254" spans="3:9" ht="15.5" x14ac:dyDescent="0.35">
      <c r="C254" t="s">
        <v>365</v>
      </c>
      <c r="D254" s="6">
        <v>26.46</v>
      </c>
    </row>
    <row r="255" spans="3:9" ht="15.5" x14ac:dyDescent="0.35">
      <c r="C255" t="s">
        <v>366</v>
      </c>
      <c r="I255" s="6">
        <v>191.49</v>
      </c>
    </row>
    <row r="256" spans="3:9" ht="15.5" x14ac:dyDescent="0.35">
      <c r="C256" t="s">
        <v>367</v>
      </c>
      <c r="I256" s="6">
        <v>5.72</v>
      </c>
    </row>
    <row r="257" spans="3:9" ht="15.5" x14ac:dyDescent="0.35">
      <c r="C257" t="s">
        <v>368</v>
      </c>
      <c r="D257" s="6">
        <v>1.1200000000000001</v>
      </c>
    </row>
    <row r="258" spans="3:9" ht="15.5" x14ac:dyDescent="0.35">
      <c r="C258" t="s">
        <v>369</v>
      </c>
      <c r="D258" s="6">
        <v>0.46</v>
      </c>
    </row>
    <row r="259" spans="3:9" ht="15.5" x14ac:dyDescent="0.35">
      <c r="C259" t="s">
        <v>694</v>
      </c>
      <c r="D259" s="6">
        <v>1.03</v>
      </c>
    </row>
    <row r="260" spans="3:9" ht="15.5" x14ac:dyDescent="0.35">
      <c r="C260" t="s">
        <v>695</v>
      </c>
      <c r="D260" s="6">
        <v>0.08</v>
      </c>
    </row>
    <row r="261" spans="3:9" ht="15.5" x14ac:dyDescent="0.35">
      <c r="C261" t="s">
        <v>370</v>
      </c>
      <c r="D261" s="6">
        <v>2.93</v>
      </c>
    </row>
    <row r="262" spans="3:9" ht="15.5" x14ac:dyDescent="0.35">
      <c r="C262" t="s">
        <v>696</v>
      </c>
      <c r="D262" s="6">
        <v>0.26</v>
      </c>
    </row>
    <row r="263" spans="3:9" ht="15.5" x14ac:dyDescent="0.35">
      <c r="C263" t="s">
        <v>371</v>
      </c>
      <c r="D263" s="6">
        <v>3.95</v>
      </c>
    </row>
    <row r="264" spans="3:9" ht="15.5" x14ac:dyDescent="0.35">
      <c r="C264" t="s">
        <v>13</v>
      </c>
      <c r="D264" s="5">
        <v>104000000000</v>
      </c>
    </row>
    <row r="265" spans="3:9" ht="15.5" x14ac:dyDescent="0.35">
      <c r="C265" t="s">
        <v>373</v>
      </c>
      <c r="I265" s="6">
        <v>1.92</v>
      </c>
    </row>
    <row r="266" spans="3:9" ht="15.5" x14ac:dyDescent="0.35">
      <c r="C266" t="s">
        <v>374</v>
      </c>
      <c r="I266" s="6">
        <v>5.9800000000000006E-2</v>
      </c>
    </row>
    <row r="267" spans="3:9" ht="15.5" x14ac:dyDescent="0.35">
      <c r="C267" t="s">
        <v>375</v>
      </c>
      <c r="I267" s="6">
        <v>0.23649999999999999</v>
      </c>
    </row>
    <row r="268" spans="3:9" ht="15.5" x14ac:dyDescent="0.35">
      <c r="C268" t="s">
        <v>376</v>
      </c>
      <c r="I268" s="6">
        <v>0.39460000000000001</v>
      </c>
    </row>
    <row r="269" spans="3:9" ht="15.5" x14ac:dyDescent="0.35">
      <c r="C269" t="s">
        <v>377</v>
      </c>
      <c r="I269" s="6">
        <v>0.16850000000000001</v>
      </c>
    </row>
    <row r="270" spans="3:9" ht="15.5" x14ac:dyDescent="0.35">
      <c r="C270" t="s">
        <v>378</v>
      </c>
      <c r="D270" s="6">
        <v>82.24</v>
      </c>
    </row>
    <row r="271" spans="3:9" ht="15.5" x14ac:dyDescent="0.35">
      <c r="C271" t="s">
        <v>379</v>
      </c>
      <c r="D271" s="6">
        <v>180.79</v>
      </c>
    </row>
    <row r="272" spans="3:9" ht="15.5" x14ac:dyDescent="0.35">
      <c r="C272" t="s">
        <v>380</v>
      </c>
      <c r="D272" s="6">
        <v>126.97</v>
      </c>
    </row>
    <row r="273" spans="3:9" ht="15.5" x14ac:dyDescent="0.35">
      <c r="C273" t="s">
        <v>381</v>
      </c>
      <c r="D273" s="6">
        <v>136.06</v>
      </c>
    </row>
    <row r="274" spans="3:9" ht="15.5" x14ac:dyDescent="0.35">
      <c r="C274" t="s">
        <v>382</v>
      </c>
      <c r="D274" s="6">
        <v>1.1100000000000001</v>
      </c>
    </row>
    <row r="275" spans="3:9" ht="15.5" x14ac:dyDescent="0.35">
      <c r="C275" t="s">
        <v>383</v>
      </c>
      <c r="I275" s="6">
        <v>1.1599999999999999</v>
      </c>
    </row>
    <row r="276" spans="3:9" ht="15.5" x14ac:dyDescent="0.35">
      <c r="C276" t="s">
        <v>384</v>
      </c>
      <c r="I276" s="6">
        <v>1.95</v>
      </c>
    </row>
    <row r="277" spans="3:9" ht="15.5" x14ac:dyDescent="0.35">
      <c r="C277" t="s">
        <v>40</v>
      </c>
      <c r="I277" s="5">
        <v>1671000000000</v>
      </c>
    </row>
    <row r="278" spans="3:9" ht="15.5" x14ac:dyDescent="0.35">
      <c r="C278" t="s">
        <v>385</v>
      </c>
      <c r="I278" s="5">
        <v>2703000000000</v>
      </c>
    </row>
    <row r="279" spans="3:9" ht="15.5" x14ac:dyDescent="0.35">
      <c r="C279" t="s">
        <v>386</v>
      </c>
      <c r="I279" s="5">
        <v>5880000000</v>
      </c>
    </row>
    <row r="280" spans="3:9" ht="15.5" x14ac:dyDescent="0.35">
      <c r="C280" t="s">
        <v>387</v>
      </c>
      <c r="I280" s="6">
        <v>0.14910000000000001</v>
      </c>
    </row>
    <row r="281" spans="3:9" ht="15.5" x14ac:dyDescent="0.35">
      <c r="C281" t="s">
        <v>388</v>
      </c>
      <c r="D281" s="6">
        <v>0.27179999999999999</v>
      </c>
    </row>
    <row r="282" spans="3:9" ht="15.5" x14ac:dyDescent="0.35">
      <c r="C282" t="s">
        <v>389</v>
      </c>
      <c r="D282" s="6">
        <v>8.9600000000000013E-2</v>
      </c>
    </row>
    <row r="283" spans="3:9" ht="15.5" x14ac:dyDescent="0.35">
      <c r="C283" t="s">
        <v>390</v>
      </c>
      <c r="D283" s="6">
        <v>3.9199999999999999E-2</v>
      </c>
    </row>
    <row r="284" spans="3:9" ht="15.5" x14ac:dyDescent="0.35">
      <c r="C284" t="s">
        <v>391</v>
      </c>
      <c r="D284" s="6">
        <v>0.51780000000000004</v>
      </c>
    </row>
    <row r="285" spans="3:9" ht="15.5" x14ac:dyDescent="0.35">
      <c r="C285" t="s">
        <v>392</v>
      </c>
      <c r="D285" s="6">
        <v>0.45659999999999995</v>
      </c>
    </row>
    <row r="286" spans="3:9" ht="15.5" x14ac:dyDescent="0.35">
      <c r="C286" t="s">
        <v>393</v>
      </c>
      <c r="D286" s="6">
        <v>0.91639999999999999</v>
      </c>
    </row>
    <row r="287" spans="3:9" ht="15.5" x14ac:dyDescent="0.35">
      <c r="C287" t="s">
        <v>394</v>
      </c>
      <c r="I287" s="6">
        <v>6.5</v>
      </c>
    </row>
    <row r="288" spans="3:9" ht="15.5" x14ac:dyDescent="0.35">
      <c r="C288" t="s">
        <v>395</v>
      </c>
      <c r="I288" s="5">
        <v>15</v>
      </c>
    </row>
    <row r="289" spans="3:9" ht="15.5" x14ac:dyDescent="0.35">
      <c r="C289" t="s">
        <v>396</v>
      </c>
      <c r="I289" s="6">
        <v>0.44240000000000002</v>
      </c>
    </row>
    <row r="290" spans="3:9" ht="15.5" x14ac:dyDescent="0.35">
      <c r="C290" t="s">
        <v>397</v>
      </c>
      <c r="I290" s="6">
        <v>5.28E-2</v>
      </c>
    </row>
    <row r="291" spans="3:9" ht="15.5" x14ac:dyDescent="0.35">
      <c r="C291" t="s">
        <v>398</v>
      </c>
      <c r="I291" t="s">
        <v>697</v>
      </c>
    </row>
    <row r="292" spans="3:9" ht="15.5" x14ac:dyDescent="0.35">
      <c r="C292" t="s">
        <v>400</v>
      </c>
      <c r="I292" s="5">
        <v>5</v>
      </c>
    </row>
    <row r="293" spans="3:9" ht="15.5" x14ac:dyDescent="0.35">
      <c r="C293" t="s">
        <v>401</v>
      </c>
      <c r="I293" s="6">
        <v>0.51</v>
      </c>
    </row>
    <row r="294" spans="3:9" ht="15.5" x14ac:dyDescent="0.35">
      <c r="C294" t="s">
        <v>402</v>
      </c>
      <c r="I294" s="6">
        <v>0.61</v>
      </c>
    </row>
    <row r="295" spans="3:9" ht="15.5" x14ac:dyDescent="0.35">
      <c r="C295" t="s">
        <v>403</v>
      </c>
      <c r="I295" s="6">
        <v>0.79</v>
      </c>
    </row>
    <row r="296" spans="3:9" ht="15.5" x14ac:dyDescent="0.35">
      <c r="C296" t="s">
        <v>404</v>
      </c>
      <c r="I296" s="6">
        <v>0.82</v>
      </c>
    </row>
    <row r="297" spans="3:9" ht="15.5" x14ac:dyDescent="0.35">
      <c r="C297" t="s">
        <v>405</v>
      </c>
      <c r="I297" s="6">
        <v>0.39</v>
      </c>
    </row>
    <row r="298" spans="3:9" ht="15.5" x14ac:dyDescent="0.35">
      <c r="C298" t="s">
        <v>406</v>
      </c>
      <c r="I298" s="6">
        <v>0.45</v>
      </c>
    </row>
    <row r="299" spans="3:9" ht="15.5" x14ac:dyDescent="0.35">
      <c r="C299" t="s">
        <v>407</v>
      </c>
      <c r="I299" s="5">
        <v>4886000000000</v>
      </c>
    </row>
    <row r="300" spans="3:9" ht="15.5" x14ac:dyDescent="0.35">
      <c r="C300" t="s">
        <v>408</v>
      </c>
      <c r="I300" s="5">
        <v>1267000000000</v>
      </c>
    </row>
    <row r="301" spans="3:9" ht="15.5" x14ac:dyDescent="0.35">
      <c r="C301" t="s">
        <v>409</v>
      </c>
      <c r="I301" s="5">
        <v>576000000000</v>
      </c>
    </row>
    <row r="302" spans="3:9" ht="15.5" x14ac:dyDescent="0.35">
      <c r="C302" t="s">
        <v>410</v>
      </c>
      <c r="I302" s="5">
        <v>266000000000</v>
      </c>
    </row>
    <row r="303" spans="3:9" ht="15.5" x14ac:dyDescent="0.35">
      <c r="C303" t="s">
        <v>411</v>
      </c>
      <c r="D303" s="5">
        <v>156000000000</v>
      </c>
    </row>
    <row r="304" spans="3:9" ht="15.5" x14ac:dyDescent="0.35">
      <c r="C304" t="s">
        <v>412</v>
      </c>
      <c r="D304" s="5">
        <v>4453000000000</v>
      </c>
    </row>
    <row r="305" spans="3:9" ht="15.5" x14ac:dyDescent="0.35">
      <c r="C305" t="s">
        <v>413</v>
      </c>
      <c r="D305" s="5">
        <v>3297000000000</v>
      </c>
    </row>
    <row r="306" spans="3:9" ht="15.5" x14ac:dyDescent="0.35">
      <c r="C306" t="s">
        <v>186</v>
      </c>
      <c r="D306" s="5">
        <v>384000000000</v>
      </c>
    </row>
    <row r="307" spans="3:9" ht="15.5" x14ac:dyDescent="0.35">
      <c r="C307" t="s">
        <v>185</v>
      </c>
      <c r="I307" s="5">
        <v>1126000000000</v>
      </c>
    </row>
    <row r="308" spans="3:9" ht="15.5" x14ac:dyDescent="0.35">
      <c r="C308" t="s">
        <v>184</v>
      </c>
      <c r="D308" s="5">
        <v>90000000000</v>
      </c>
    </row>
    <row r="309" spans="3:9" ht="15.5" x14ac:dyDescent="0.35">
      <c r="C309" t="s">
        <v>183</v>
      </c>
      <c r="D309" s="5">
        <v>1069000000000</v>
      </c>
    </row>
    <row r="310" spans="3:9" ht="15.5" x14ac:dyDescent="0.35">
      <c r="C310" t="s">
        <v>24</v>
      </c>
      <c r="D310" s="5">
        <v>1159000000000</v>
      </c>
    </row>
    <row r="311" spans="3:9" ht="15.5" x14ac:dyDescent="0.35">
      <c r="C311" t="s">
        <v>21</v>
      </c>
      <c r="D311" s="5">
        <v>1003000000000</v>
      </c>
    </row>
    <row r="312" spans="3:9" ht="15.5" x14ac:dyDescent="0.35">
      <c r="C312" t="s">
        <v>414</v>
      </c>
      <c r="I312" s="5">
        <v>1156000000000</v>
      </c>
    </row>
    <row r="313" spans="3:9" ht="15.5" x14ac:dyDescent="0.35">
      <c r="C313" t="s">
        <v>415</v>
      </c>
      <c r="I313" s="5">
        <v>34000000000</v>
      </c>
    </row>
    <row r="314" spans="3:9" ht="15.5" x14ac:dyDescent="0.35">
      <c r="C314" t="s">
        <v>416</v>
      </c>
      <c r="I314" s="5">
        <v>-49000000000</v>
      </c>
    </row>
    <row r="315" spans="3:9" ht="15.5" x14ac:dyDescent="0.35">
      <c r="C315" t="s">
        <v>417</v>
      </c>
      <c r="I315" s="5">
        <v>92000000000</v>
      </c>
    </row>
    <row r="316" spans="3:9" ht="15.5" x14ac:dyDescent="0.35">
      <c r="C316" t="s">
        <v>419</v>
      </c>
      <c r="I316" s="5">
        <v>34000000000</v>
      </c>
    </row>
  </sheetData>
  <pageMargins left="0.7" right="0.7" top="0.75" bottom="0.75" header="0.3" footer="0.3"/>
  <ignoredErrors>
    <ignoredError sqref="A1:M317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698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699</v>
      </c>
      <c r="D2" s="2" vm="61">
        <f ca="1">IFERROR(_xlfn.STOCKHISTORY("XIDX:" &amp; $C$1, D3, , 0, 0, 1), "Libur")</f>
        <v>4480</v>
      </c>
      <c r="E2" s="2" vm="62">
        <f ca="1">IFERROR(_xlfn.STOCKHISTORY("XIDX:" &amp; $C$1, E3, , 0, 0, 1), "Libur")</f>
        <v>3340</v>
      </c>
      <c r="H2" s="2" vm="62">
        <f ca="1">IFERROR(INDEX(D2:G2,COUNT(D2:G2)),"")</f>
        <v>3340</v>
      </c>
      <c r="I2" s="2" vm="63">
        <f ca="1">IFERROR(_xlfn.STOCKHISTORY("XIDX:" &amp; $C$1, I1, , 0, 0, 1), "Libur")</f>
        <v>8750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1459236083000</v>
      </c>
      <c r="E4" s="2">
        <f>IFERROR(INDEX(E51:E500,MATCH($C$4,$C$51:$C$500,0)),"")</f>
        <v>742591511000</v>
      </c>
      <c r="H4" s="2">
        <f>IFERROR(SUM(D4:G4)*(4/MAX(1,COUNT(D4:G4))),"")</f>
        <v>4403655188000</v>
      </c>
      <c r="I4" s="2">
        <f>IFERROR(INDEX(I51:I500,MATCH($C$4,$C$51:$C$500,0)),"")</f>
        <v>2503637505000</v>
      </c>
      <c r="J4" s="2">
        <f>IFERROR(INDEX(J51:J500,MATCH($C$4,$C$51:$C$500,0)),"")</f>
        <v>2248978321000</v>
      </c>
      <c r="K4" s="2">
        <f>IFERROR(INDEX(K51:K500,MATCH($C$4,$C$51:$C$500,0)),"")</f>
        <v>1953493186000</v>
      </c>
      <c r="L4" s="2">
        <f>IFERROR(INDEX(L51:L500,MATCH($C$4,$C$51:$C$500,0)),"")</f>
        <v>574087977000</v>
      </c>
      <c r="M4" s="2">
        <f>IFERROR(INDEX(M51:M500,MATCH($C$4,$C$51:$C$500,0)),"")</f>
        <v>125150167000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1141362256000</v>
      </c>
      <c r="E5" s="2">
        <f>IFERROR(INDEX(E51:E500,MATCH($C$5,$C$51:$C$500,0)),"")</f>
        <v>541437397000</v>
      </c>
      <c r="H5" s="2">
        <f>IFERROR(SUM(D5:G5)*(4/MAX(1,COUNT(D5:G5))),"")</f>
        <v>3365599306000</v>
      </c>
      <c r="I5" s="2">
        <f>IFERROR(INDEX(I51:I500,MATCH($C$5,$C$51:$C$500,0)),"")</f>
        <v>1363908539000</v>
      </c>
      <c r="J5" s="2">
        <f>IFERROR(INDEX(J51:J500,MATCH($C$5,$C$51:$C$500,0)),"")</f>
        <v>924827903000</v>
      </c>
      <c r="K5" s="2">
        <f>IFERROR(INDEX(K51:K500,MATCH($C$5,$C$51:$C$500,0)),"")</f>
        <v>578770289000</v>
      </c>
      <c r="L5" s="2">
        <f>IFERROR(INDEX(L51:L500,MATCH($C$5,$C$51:$C$500,0)),"")</f>
        <v>276691934000</v>
      </c>
      <c r="M5" s="2">
        <f>IFERROR(INDEX(M51:M500,MATCH($C$5,$C$51:$C$500,0)),"")</f>
        <v>75459264000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13470142227000</v>
      </c>
      <c r="E6" s="2">
        <f>IFERROR(INDEX(E51:E500,MATCH($C$6,$C$51:$C$500,0)),"")</f>
        <v>12467756900000</v>
      </c>
      <c r="H6" s="2">
        <f>IFERROR(INDEX(D6:G6,COUNT(D6:G6)),"")</f>
        <v>12467756900000</v>
      </c>
      <c r="I6" s="2">
        <f>IFERROR(INDEX(I51:I500,MATCH($C$6,$C$51:$C$500,0)),"")</f>
        <v>11982449893000</v>
      </c>
      <c r="J6" s="2">
        <f>IFERROR(INDEX(J51:J500,MATCH($C$6,$C$51:$C$500,0)),"")</f>
        <v>8322829473000</v>
      </c>
      <c r="K6" s="2">
        <f>IFERROR(INDEX(K51:K500,MATCH($C$6,$C$51:$C$500,0)),"")</f>
        <v>7681879243000</v>
      </c>
      <c r="L6" s="2">
        <f>IFERROR(INDEX(L51:L500,MATCH($C$6,$C$51:$C$500,0)),"")</f>
        <v>7282632474000</v>
      </c>
      <c r="M6" s="2">
        <f>IFERROR(INDEX(M51:M500,MATCH($C$6,$C$51:$C$500,0)),"")</f>
        <v>432240750000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5.67</v>
      </c>
      <c r="E7" s="3">
        <f>IFERROR(INDEX(E51:E500,MATCH($C$7,$C$51:$C$500,0))/1000000000,"")</f>
        <v>5.67</v>
      </c>
      <c r="H7" s="3">
        <f>IFERROR(INDEX(D7:G7,COUNT(D7:G7)),"")</f>
        <v>5.67</v>
      </c>
      <c r="I7" s="3">
        <f>IFERROR(INDEX(I51:I500,MATCH($C$7,$C$51:$C$500,0))/1000000000,"")</f>
        <v>5.67</v>
      </c>
      <c r="J7" s="3">
        <f>IFERROR(INDEX(J51:J500,MATCH($C$7,$C$51:$C$500,0))/1000000000,"")</f>
        <v>5.0999999999999996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59000000000</v>
      </c>
      <c r="E8" s="2">
        <f>IFERROR(INDEX(E51:E500,MATCH("Free cash flow (Quarter)",$C$51:$C$500,0)),"")</f>
        <v>-195000000000</v>
      </c>
      <c r="H8" s="2">
        <f>IFERROR(INDEX(D8:G8,COUNT(D8:G8)),"")</f>
        <v>-195000000000</v>
      </c>
      <c r="I8" s="2">
        <f>IFERROR(INDEX(I51:I500,MATCH($C$8,$C$51:$C$500,0)),"")</f>
        <v>555000000000</v>
      </c>
      <c r="J8" s="2">
        <f>IFERROR(INDEX(J51:J500,MATCH($C$8,$C$51:$C$500,0)),"")</f>
        <v>1615000000000</v>
      </c>
      <c r="K8" s="2">
        <f>IFERROR(INDEX(K51:K500,MATCH($C$8,$C$51:$C$500,0)),"")</f>
        <v>959000000000</v>
      </c>
      <c r="L8" s="2">
        <f>IFERROR(INDEX(L51:L500,MATCH($C$8,$C$51:$C$500,0)),"")</f>
        <v>597000000000</v>
      </c>
      <c r="M8" s="2">
        <f>IFERROR(INDEX(M51:M500,MATCH($C$8,$C$51:$C$500,0)),"")</f>
        <v>-88000000000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10.46</v>
      </c>
      <c r="E9" s="3">
        <f>IFERROR(INDEX(E51:E500,MATCH("Free cash flow per share (Quarter)",$C$51:$C$500,0)),"")</f>
        <v>-34.33</v>
      </c>
      <c r="H9" s="3">
        <f>IFERROR(INDEX(D9:G9,COUNT(D9:G9)),"")</f>
        <v>-34.33</v>
      </c>
      <c r="I9" s="3">
        <f>IFERROR(INDEX(I51:I500,MATCH($C$9,$C$51:$C$500,0)),"")</f>
        <v>97.99</v>
      </c>
      <c r="J9" s="3">
        <f>IFERROR(INDEX(J51:J500,MATCH($C$9,$C$51:$C$500,0)),"")</f>
        <v>316.49</v>
      </c>
      <c r="K9" s="3">
        <f>IFERROR(INDEX(K51:K500,MATCH($C$9,$C$51:$C$500,0)),"")</f>
        <v>4698052.5199999996</v>
      </c>
      <c r="L9" s="3">
        <f>IFERROR(INDEX(L51:L500,MATCH($C$9,$C$51:$C$500,0)),"")</f>
        <v>2925884.96</v>
      </c>
      <c r="M9" s="3">
        <f>IFERROR(INDEX(M51:M500,MATCH($C$9,$C$51:$C$500,0)),"")</f>
        <v>-879622.55</v>
      </c>
    </row>
    <row r="10" spans="1:13" ht="15.5" x14ac:dyDescent="0.35">
      <c r="C10" t="s">
        <v>18</v>
      </c>
      <c r="D10" s="3">
        <f ca="1">IFERROR(IF(D9=0,"",D2/D9),"")</f>
        <v>428.29827915869976</v>
      </c>
      <c r="E10" s="3">
        <f ca="1">IFERROR(IF(E9=0,"",E2/E9),"")</f>
        <v>-97.290999126128753</v>
      </c>
      <c r="I10" s="3">
        <f ca="1">IFERROR(IF(I9=0,"",I2/I9),"")</f>
        <v>89.294826002653338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3425899867000</v>
      </c>
      <c r="E11" s="2">
        <f>IFERROR(INDEX(E51:E500,MATCH($C$11,$C$51:$C$500,0)),"")</f>
        <v>2745465001000</v>
      </c>
      <c r="H11" s="2">
        <f>IFERROR(INDEX(D11:G11,COUNT(D11:G11)),"")</f>
        <v>2745465001000</v>
      </c>
      <c r="I11" s="2">
        <f>IFERROR(INDEX(I51:I500,MATCH($C$11,$C$51:$C$500,0)),"")</f>
        <v>3121049099000</v>
      </c>
      <c r="J11" s="2">
        <f>IFERROR(INDEX(J51:J500,MATCH($C$11,$C$51:$C$500,0)),"")</f>
        <v>3478680517000</v>
      </c>
      <c r="K11" s="2">
        <f>IFERROR(INDEX(K51:K500,MATCH($C$11,$C$51:$C$500,0)),"")</f>
        <v>287859225000</v>
      </c>
      <c r="L11" s="2">
        <f>IFERROR(INDEX(L51:L500,MATCH($C$11,$C$51:$C$500,0)),"")</f>
        <v>1354781900000</v>
      </c>
      <c r="M11" s="2">
        <f>IFERROR(INDEX(M51:M500,MATCH($C$11,$C$51:$C$500,0)),"")</f>
        <v>651672769000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-3208000000000</v>
      </c>
      <c r="E12" s="2">
        <f>IFERROR(INDEX(E51:E500,MATCH("Net Debt (Quarter)",$C$51:$C$500,0)),"")</f>
        <v>-2512000000000</v>
      </c>
      <c r="H12" s="2">
        <f>IFERROR(INDEX(D12:G12,COUNT(D12:G12)),"")</f>
        <v>-2512000000000</v>
      </c>
      <c r="I12" s="2">
        <f>IFERROR(INDEX(I51:I500,MATCH($C$12,$C$51:$C$500,0)),"")</f>
        <v>-2872000000000</v>
      </c>
      <c r="J12" s="2">
        <f>IFERROR(INDEX(J51:J500,MATCH($C$12,$C$51:$C$500,0)),"")</f>
        <v>-3118000000000</v>
      </c>
      <c r="K12" s="2">
        <f>IFERROR(INDEX(K51:K500,MATCH($C$12,$C$51:$C$500,0)),"")</f>
        <v>30000000000</v>
      </c>
      <c r="L12" s="2">
        <f>IFERROR(INDEX(L51:L500,MATCH($C$12,$C$51:$C$500,0)),"")</f>
        <v>-964000000000</v>
      </c>
      <c r="M12" s="2">
        <f>IFERROR(INDEX(M51:M500,MATCH($C$12,$C$51:$C$500,0)),"")</f>
        <v>3662000000000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217000000000</v>
      </c>
      <c r="E13" s="2">
        <f>IFERROR(INDEX(E51:E500,MATCH("Total Debt (Quarter)",$C$51:$C$500,0)),"")</f>
        <v>234000000000</v>
      </c>
      <c r="H13" s="2">
        <f>IFERROR(INDEX(D13:G13,COUNT(D13:G13)),"")</f>
        <v>234000000000</v>
      </c>
      <c r="I13" s="2">
        <f>IFERROR(INDEX(I51:I500,MATCH($C$13,$C$51:$C$500,0)),"")</f>
        <v>249000000000</v>
      </c>
      <c r="J13" s="2">
        <f>IFERROR(INDEX(J51:J500,MATCH($C$13,$C$51:$C$500,0)),"")</f>
        <v>360000000000</v>
      </c>
      <c r="K13" s="2">
        <f>IFERROR(INDEX(K51:K500,MATCH($C$13,$C$51:$C$500,0)),"")</f>
        <v>318000000000</v>
      </c>
      <c r="L13" s="2">
        <f>IFERROR(INDEX(L51:L500,MATCH($C$13,$C$51:$C$500,0)),"")</f>
        <v>390000000000</v>
      </c>
      <c r="M13" s="2">
        <f>IFERROR(INDEX(M51:M500,MATCH($C$13,$C$51:$C$500,0)),"")</f>
        <v>4314000000000</v>
      </c>
    </row>
    <row r="14" spans="1:13" ht="15.5" x14ac:dyDescent="0.35">
      <c r="C14" t="s">
        <v>27</v>
      </c>
      <c r="D14" s="2">
        <f>IFERROR(INDEX(D51:D500,MATCH($C$14,$C$51:$C$500,0)),"")</f>
        <v>-5288360000</v>
      </c>
      <c r="E14" s="2">
        <f>IFERROR(INDEX(E51:E500,MATCH($C$14,$C$51:$C$500,0)),"")</f>
        <v>-4322133000</v>
      </c>
      <c r="H14" s="2">
        <f>IFERROR(SUM(D14:G14)*(4/MAX(1,COUNT(D14:G14))),"")</f>
        <v>-19220986000</v>
      </c>
      <c r="I14" s="2">
        <f>IFERROR(INDEX(I51:I500,MATCH($C$14,$C$51:$C$500,0)),"")</f>
        <v>-25573198000</v>
      </c>
      <c r="J14" s="2">
        <f>IFERROR(INDEX(J51:J500,MATCH($C$14,$C$51:$C$500,0)),"")</f>
        <v>-29868553000</v>
      </c>
      <c r="K14" s="2">
        <f>IFERROR(INDEX(K51:K500,MATCH($C$14,$C$51:$C$500,0)),"")</f>
        <v>-64407152000</v>
      </c>
      <c r="L14" s="2">
        <f>IFERROR(INDEX(L51:L500,MATCH($C$14,$C$51:$C$500,0)),"")</f>
        <v>-26384639000</v>
      </c>
      <c r="M14" s="2">
        <f>IFERROR(INDEX(M51:M500,MATCH($C$14,$C$51:$C$500,0)),"")</f>
        <v>-3587263000</v>
      </c>
    </row>
    <row r="15" spans="1:13" ht="15.5" x14ac:dyDescent="0.35">
      <c r="C15" t="s">
        <v>28</v>
      </c>
      <c r="D15" s="2">
        <f>IFERROR(INDEX(D51:D500,MATCH($C$15,$C$51:$C$500,0)),"")</f>
        <v>-42012348000</v>
      </c>
      <c r="E15" s="2">
        <f>IFERROR(INDEX(E51:E500,MATCH($C$15,$C$51:$C$500,0)),"")</f>
        <v>-21722060000</v>
      </c>
      <c r="H15" s="2">
        <f>IFERROR(SUM(D15:G15)*(4/MAX(1,COUNT(D15:G15))),"")</f>
        <v>-127468816000</v>
      </c>
      <c r="I15" s="2">
        <f>IFERROR(INDEX(I51:I500,MATCH($C$15,$C$51:$C$500,0)),"")</f>
        <v>-163442951000</v>
      </c>
      <c r="J15" s="2">
        <f>IFERROR(INDEX(J51:J500,MATCH($C$15,$C$51:$C$500,0)),"")</f>
        <v>-74267597000</v>
      </c>
      <c r="K15" s="2">
        <f>IFERROR(INDEX(K51:K500,MATCH($C$15,$C$51:$C$500,0)),"")</f>
        <v>-99123653000</v>
      </c>
      <c r="L15" s="2">
        <f>IFERROR(INDEX(L51:L500,MATCH($C$15,$C$51:$C$500,0)),"")</f>
        <v>-14368823000</v>
      </c>
      <c r="M15" s="2">
        <f>IFERROR(INDEX(M51:M500,MATCH($C$15,$C$51:$C$500,0)),"")</f>
        <v>-3129254000</v>
      </c>
    </row>
    <row r="16" spans="1:13" ht="15.5" x14ac:dyDescent="0.35">
      <c r="C16" t="s">
        <v>29</v>
      </c>
      <c r="D16" s="2">
        <f>IFERROR(INDEX(D51:D500,MATCH($C$16,$C$51:$C$500,0)),"")</f>
        <v>1187772361000</v>
      </c>
      <c r="E16" s="2">
        <f>IFERROR(INDEX(E51:E500,MATCH($C$16,$C$51:$C$500,0)),"")</f>
        <v>567959904000</v>
      </c>
      <c r="H16" s="2">
        <f>IFERROR(SUM(D16:G16)*(4/MAX(1,COUNT(D16:G16))),"")</f>
        <v>3511464530000</v>
      </c>
      <c r="I16" s="2">
        <f>IFERROR(INDEX(I51:I500,MATCH($C$16,$C$51:$C$500,0)),"")</f>
        <v>1630791274000</v>
      </c>
      <c r="J16" s="2">
        <f>IFERROR(INDEX(J51:J500,MATCH($C$16,$C$51:$C$500,0)),"")</f>
        <v>1156752524000</v>
      </c>
      <c r="K16" s="2">
        <f>IFERROR(INDEX(K51:K500,MATCH($C$16,$C$51:$C$500,0)),"")</f>
        <v>903659283000</v>
      </c>
      <c r="L16" s="2">
        <f>IFERROR(INDEX(L51:L500,MATCH($C$16,$C$51:$C$500,0)),"")</f>
        <v>271957510000</v>
      </c>
      <c r="M16" s="2">
        <f>IFERROR(INDEX(M51:M500,MATCH($C$16,$C$51:$C$500,0)),"")</f>
        <v>31681032000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25401600000000</v>
      </c>
      <c r="E20" s="2">
        <f ca="1">IFERROR(E21*E2,"")</f>
        <v>18937800000000</v>
      </c>
      <c r="H20" s="2">
        <f t="shared" ref="H20:M20" ca="1" si="0">IFERROR(H21*H2,"")</f>
        <v>18937800000000</v>
      </c>
      <c r="I20" s="2">
        <f t="shared" ca="1" si="0"/>
        <v>49612500000000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5670000000</v>
      </c>
      <c r="E21" s="2">
        <f>IFERROR(INDEX(E51:E500,MATCH($C$7,$C$51:$C$500,0)),"")</f>
        <v>5670000000</v>
      </c>
      <c r="H21" s="2">
        <f>IFERROR(INDEX(D21:G21,COUNT(D21:G21)),"")</f>
        <v>5670000000</v>
      </c>
      <c r="I21" s="2">
        <f>IFERROR(INDEX(I51:I500,MATCH($C$7,$C$51:$C$500,0)),"")</f>
        <v>5670000000</v>
      </c>
      <c r="J21" s="2">
        <f>IFERROR(INDEX(J51:J500,MATCH($C$7,$C$51:$C$500,0)),"")</f>
        <v>5100000000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8.4732754618746018</v>
      </c>
      <c r="E23" s="3">
        <f>IFERROR(E5/E6*100,"")</f>
        <v>4.3427009472730411</v>
      </c>
      <c r="H23" s="3">
        <f t="shared" ref="H23:M23" si="1">IFERROR(H5/H6*100,"")</f>
        <v>26.994425164000429</v>
      </c>
      <c r="I23" s="3">
        <f t="shared" si="1"/>
        <v>11.382551574839288</v>
      </c>
      <c r="J23" s="3">
        <f t="shared" si="1"/>
        <v>11.111941029192344</v>
      </c>
      <c r="K23" s="3">
        <f t="shared" si="1"/>
        <v>7.5342278977816006</v>
      </c>
      <c r="L23" s="3">
        <f t="shared" si="1"/>
        <v>3.7993395243797941</v>
      </c>
      <c r="M23" s="3">
        <f t="shared" si="1"/>
        <v>17.457693195285266</v>
      </c>
    </row>
    <row r="24" spans="1:13" ht="15.5" x14ac:dyDescent="0.35">
      <c r="C24" t="s">
        <v>43</v>
      </c>
      <c r="D24" s="4">
        <f>IFERROR(_xlfn.RRI(5,I23,D23),"")</f>
        <v>-5.7324240114873692E-2</v>
      </c>
      <c r="E24" s="4">
        <f>IFERROR(_xlfn.RRI(5,J23,E23),"")</f>
        <v>-0.17130637271703186</v>
      </c>
      <c r="H24" s="4">
        <f t="shared" ref="H24:M24" si="2">IFERROR(_xlfn.RRI(5,M23,H23),"")</f>
        <v>9.1082136351510634E-2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240.65</v>
      </c>
      <c r="J25" s="3">
        <f>IFERROR(INDEX(J51:J500,MATCH($C$25,$C$51:$C$500,0)),"")</f>
        <v>181.25</v>
      </c>
      <c r="K25" s="3">
        <f>IFERROR(INDEX(K51:K500,MATCH($C$25,$C$51:$C$500,0)),"")</f>
        <v>2834876.59</v>
      </c>
      <c r="L25" s="3">
        <f>IFERROR(INDEX(L51:L500,MATCH($C$25,$C$51:$C$500,0)),"")</f>
        <v>1353489.69</v>
      </c>
      <c r="M25" s="3">
        <f>IFERROR(INDEX(M51:M500,MATCH($C$25,$C$51:$C$500,0)),"")</f>
        <v>754527.92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257.3608611992945</v>
      </c>
      <c r="E27" s="3">
        <f>IFERROR(E4/E21,"")</f>
        <v>130.9685204585538</v>
      </c>
      <c r="H27" s="3">
        <f t="shared" ref="H27:M27" si="4">IFERROR(H4/H21,"")</f>
        <v>776.65876331569666</v>
      </c>
      <c r="I27" s="3">
        <f t="shared" si="4"/>
        <v>441.55864285714284</v>
      </c>
      <c r="J27" s="3">
        <f t="shared" si="4"/>
        <v>440.97614137254902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-0.10234217247449262</v>
      </c>
      <c r="E28" s="4">
        <f>IFERROR(_xlfn.RRI(5,J27,E27),"")</f>
        <v>-0.21557691586753402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0.3277241379310345</v>
      </c>
      <c r="J29" s="4">
        <f t="shared" si="6"/>
        <v>-0.99993606423622128</v>
      </c>
      <c r="K29" s="4">
        <f t="shared" si="6"/>
        <v>1.0944944102233982</v>
      </c>
      <c r="L29" s="4">
        <f t="shared" si="6"/>
        <v>0.79382320272522167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0.75890286800924089</v>
      </c>
      <c r="I30" s="4">
        <f t="shared" si="7"/>
        <v>1.3209365086754349E-3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1863.86</v>
      </c>
      <c r="E32" s="3">
        <f>IFERROR(INDEX(E51:E500,MATCH($A$32,$C$51:$C$500,0)),"")</f>
        <v>1676.94</v>
      </c>
      <c r="H32" s="3">
        <f>IFERROR(INDEX(D32:G32,COUNT(D32:G32)),"")</f>
        <v>1676.94</v>
      </c>
      <c r="I32" s="3">
        <f>IFERROR(INDEX(I51:I500,MATCH($C$32,$C$51:$C$500,0)),"")</f>
        <v>1592.24</v>
      </c>
      <c r="J32" s="3">
        <f>IFERROR(INDEX(J51:J500,MATCH($C$32,$C$51:$C$500,0)),"")</f>
        <v>891.72</v>
      </c>
      <c r="K32" s="3">
        <f>IFERROR(INDEX(K51:K500,MATCH($C$32,$C$51:$C$500,0)),"")</f>
        <v>18173574.420000002</v>
      </c>
      <c r="L32" s="3">
        <f>IFERROR(INDEX(L51:L500,MATCH($C$32,$C$51:$C$500,0)),"")</f>
        <v>18522599.370000001</v>
      </c>
      <c r="M32" s="3">
        <f>IFERROR(INDEX(M51:M500,MATCH($C$32,$C$51:$C$500,0)),"")</f>
        <v>2200360.87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1.79</v>
      </c>
      <c r="E33" s="3">
        <f>IFERROR(INDEX(E51:E500,MATCH($A$33,$C$51:$C$500,0)),"")</f>
        <v>2.68</v>
      </c>
      <c r="H33" s="3">
        <f>IFERROR(INDEX(D33:G33,COUNT(D33:G33)),"")</f>
        <v>2.68</v>
      </c>
      <c r="I33" s="3">
        <f>IFERROR(INDEX(I51:I500,MATCH($C$33,$C$51:$C$500,0)),"")</f>
        <v>5.5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16.59</v>
      </c>
      <c r="E34" s="3">
        <f>IFERROR(INDEX(E51:E500,MATCH($A$34,$C$51:$C$500,0)),"")</f>
        <v>47.01</v>
      </c>
      <c r="H34" s="3">
        <f>IFERROR(INDEX(D34:G34,COUNT(D34:G34)),"")</f>
        <v>47.01</v>
      </c>
      <c r="I34" s="3">
        <f>IFERROR(INDEX(I51:I500,MATCH($C$34,$C$51:$C$500,0)),"")</f>
        <v>36.36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12.98</v>
      </c>
      <c r="E35" s="3">
        <f>IFERROR(INDEX(E51:E500,MATCH($A$35,$C$51:$C$500,0)),"")</f>
        <v>34.28</v>
      </c>
      <c r="H35" s="3">
        <f>IFERROR(INDEX(D35:G35,COUNT(D35:G35)),"")</f>
        <v>34.28</v>
      </c>
      <c r="I35" s="3">
        <f>IFERROR(INDEX(I51:I500,MATCH($C$35,$C$51:$C$500,0)),"")</f>
        <v>19.809999999999999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1459236083000</v>
      </c>
      <c r="E51" s="5">
        <v>742591511000</v>
      </c>
      <c r="F51" s="5">
        <v>205498122000</v>
      </c>
      <c r="G51" s="5">
        <v>1102667028000</v>
      </c>
      <c r="I51" s="5">
        <v>2503637505000</v>
      </c>
      <c r="J51" s="5">
        <v>2248978321000</v>
      </c>
      <c r="K51" s="5">
        <v>1953493186000</v>
      </c>
      <c r="L51" s="5">
        <v>574087977000</v>
      </c>
      <c r="M51" s="5">
        <v>125150167000</v>
      </c>
    </row>
    <row r="52" spans="2:13" ht="15.5" x14ac:dyDescent="0.35">
      <c r="C52" t="s">
        <v>72</v>
      </c>
      <c r="D52" s="5">
        <v>-225873145000</v>
      </c>
      <c r="E52" s="5">
        <v>-126701820000</v>
      </c>
      <c r="F52" s="5">
        <v>-148442031000</v>
      </c>
      <c r="G52" s="5">
        <v>-231732670000</v>
      </c>
      <c r="I52" s="5">
        <v>-850035806000</v>
      </c>
      <c r="J52" s="5">
        <v>-976613585000</v>
      </c>
      <c r="K52" s="5">
        <v>-966623300000</v>
      </c>
      <c r="L52" s="5">
        <v>-176636895000</v>
      </c>
      <c r="M52" s="5">
        <v>-63345813000</v>
      </c>
    </row>
    <row r="53" spans="2:13" ht="15.5" x14ac:dyDescent="0.35">
      <c r="C53" t="s">
        <v>73</v>
      </c>
      <c r="D53" s="5">
        <v>1233362938000</v>
      </c>
      <c r="E53" s="5">
        <v>615889691000</v>
      </c>
      <c r="F53" s="5">
        <v>57056091000</v>
      </c>
      <c r="G53" s="5">
        <v>870934358000</v>
      </c>
      <c r="I53" s="5">
        <v>1653601699000</v>
      </c>
      <c r="J53" s="5">
        <v>1272364736000</v>
      </c>
      <c r="K53" s="5">
        <v>986869886000</v>
      </c>
      <c r="L53" s="5">
        <v>397451082000</v>
      </c>
      <c r="M53" s="5">
        <v>61804354000</v>
      </c>
    </row>
    <row r="54" spans="2:13" ht="15.5" x14ac:dyDescent="0.35">
      <c r="C54" t="s">
        <v>74</v>
      </c>
      <c r="D54" s="5">
        <v>-53162552000</v>
      </c>
      <c r="E54" s="5">
        <v>-62246862000</v>
      </c>
      <c r="F54" s="5">
        <v>-60150403000</v>
      </c>
      <c r="G54" s="5">
        <v>-47355502000</v>
      </c>
      <c r="I54" s="5">
        <v>-221807796000</v>
      </c>
      <c r="J54" s="5">
        <v>-158004288000</v>
      </c>
      <c r="K54" s="5">
        <v>-148747493000</v>
      </c>
      <c r="L54" s="5">
        <v>-127996215000</v>
      </c>
      <c r="M54" s="5">
        <v>-50667620000</v>
      </c>
    </row>
    <row r="55" spans="2:13" ht="15.5" x14ac:dyDescent="0.35">
      <c r="C55" t="s">
        <v>75</v>
      </c>
      <c r="D55" s="5">
        <v>-5006229000</v>
      </c>
      <c r="E55" s="5">
        <v>-13033079000</v>
      </c>
      <c r="F55" s="5">
        <v>-20725557000</v>
      </c>
      <c r="G55" s="5">
        <v>-4204736000</v>
      </c>
      <c r="I55" s="5">
        <v>-55474621000</v>
      </c>
      <c r="J55" s="5">
        <v>-41148058000</v>
      </c>
      <c r="K55" s="5">
        <v>-43144342000</v>
      </c>
      <c r="L55" s="5">
        <v>-13014974000</v>
      </c>
      <c r="M55" s="5">
        <v>-24697059000</v>
      </c>
    </row>
    <row r="56" spans="2:13" ht="15.5" x14ac:dyDescent="0.35">
      <c r="C56" t="s">
        <v>76</v>
      </c>
      <c r="D56" s="5">
        <v>-48156323000</v>
      </c>
      <c r="E56" s="5">
        <v>-49213783000</v>
      </c>
      <c r="F56" s="5">
        <v>-39424846000</v>
      </c>
      <c r="G56" s="5">
        <v>-43150766000</v>
      </c>
      <c r="I56" s="5">
        <v>-166333175000</v>
      </c>
      <c r="J56" s="5">
        <v>-116856230000</v>
      </c>
      <c r="K56" s="5">
        <v>-105603151000</v>
      </c>
      <c r="L56" s="5">
        <v>-114981241000</v>
      </c>
      <c r="M56" s="5">
        <v>-25970561000</v>
      </c>
    </row>
    <row r="57" spans="2:13" ht="15.5" x14ac:dyDescent="0.35">
      <c r="C57" t="s">
        <v>77</v>
      </c>
      <c r="D57" s="5">
        <v>1180200386000</v>
      </c>
      <c r="E57" s="5">
        <v>553642829000</v>
      </c>
      <c r="F57" s="5">
        <v>-3094312000</v>
      </c>
      <c r="G57" s="5">
        <v>823578856000</v>
      </c>
      <c r="I57" s="5">
        <v>1431793903000</v>
      </c>
      <c r="J57" s="5">
        <v>1114360448000</v>
      </c>
      <c r="K57" s="5">
        <v>838122393000</v>
      </c>
      <c r="L57" s="5">
        <v>269454867000</v>
      </c>
      <c r="M57" s="5">
        <v>11136734000</v>
      </c>
    </row>
    <row r="58" spans="2:13" ht="15.5" x14ac:dyDescent="0.35">
      <c r="C58" t="s">
        <v>78</v>
      </c>
      <c r="D58" s="5">
        <v>7571975000</v>
      </c>
      <c r="E58" s="5">
        <v>14317075000</v>
      </c>
      <c r="F58" s="5">
        <v>144390801000</v>
      </c>
      <c r="G58" s="5">
        <v>78222759000</v>
      </c>
      <c r="I58" s="5">
        <v>198997371000</v>
      </c>
      <c r="J58" s="5">
        <v>42392076000</v>
      </c>
      <c r="K58" s="5">
        <v>65536890000</v>
      </c>
      <c r="L58" s="5">
        <v>2502643000</v>
      </c>
      <c r="M58" s="5">
        <v>20544298000</v>
      </c>
    </row>
    <row r="59" spans="2:13" ht="15.5" x14ac:dyDescent="0.35">
      <c r="C59" t="s">
        <v>251</v>
      </c>
      <c r="D59" s="5">
        <v>-3632279000</v>
      </c>
      <c r="E59" s="5">
        <v>-5853666000</v>
      </c>
      <c r="F59" s="5">
        <v>-8720228000</v>
      </c>
      <c r="G59" s="5">
        <v>-4703505000</v>
      </c>
      <c r="I59" s="5">
        <v>-27717209000</v>
      </c>
      <c r="J59" s="5">
        <v>-10819618000</v>
      </c>
      <c r="K59" s="5">
        <v>-304529000</v>
      </c>
      <c r="L59" s="5">
        <v>10995731000</v>
      </c>
      <c r="M59" s="5">
        <v>15657968000</v>
      </c>
    </row>
    <row r="60" spans="2:13" ht="15.5" x14ac:dyDescent="0.35">
      <c r="C60" t="s">
        <v>247</v>
      </c>
      <c r="D60" s="5">
        <v>22090633000</v>
      </c>
      <c r="E60" s="5">
        <v>24554909000</v>
      </c>
      <c r="F60" s="5">
        <v>159877968000</v>
      </c>
      <c r="G60" s="5">
        <v>51848667000</v>
      </c>
      <c r="I60" s="5">
        <v>253855920000</v>
      </c>
      <c r="J60" s="5">
        <v>82976325000</v>
      </c>
      <c r="K60" s="5">
        <v>130791670000</v>
      </c>
      <c r="L60" s="5">
        <v>18367990000</v>
      </c>
      <c r="M60" s="5">
        <v>8742862000</v>
      </c>
    </row>
    <row r="61" spans="2:13" ht="15.5" x14ac:dyDescent="0.35">
      <c r="C61" t="s">
        <v>27</v>
      </c>
      <c r="D61" s="5">
        <v>-5288360000</v>
      </c>
      <c r="E61" s="5">
        <v>-4322133000</v>
      </c>
      <c r="F61" s="5">
        <v>-6470723000</v>
      </c>
      <c r="G61" s="5">
        <v>-6021287000</v>
      </c>
      <c r="I61" s="5">
        <v>-25573198000</v>
      </c>
      <c r="J61" s="5">
        <v>-29868553000</v>
      </c>
      <c r="K61" s="5">
        <v>-64407152000</v>
      </c>
      <c r="L61" s="5">
        <v>-26384639000</v>
      </c>
      <c r="M61" s="5">
        <v>-3587263000</v>
      </c>
    </row>
    <row r="62" spans="2:13" ht="15.5" x14ac:dyDescent="0.35">
      <c r="C62" t="s">
        <v>79</v>
      </c>
      <c r="D62" s="5">
        <v>-5598019000</v>
      </c>
      <c r="E62" s="5">
        <v>-62035000</v>
      </c>
      <c r="F62" s="5">
        <v>-296216000</v>
      </c>
      <c r="G62" s="5">
        <v>37098884000</v>
      </c>
      <c r="I62" s="5">
        <v>-1568142000</v>
      </c>
      <c r="J62" s="5">
        <v>103922000</v>
      </c>
      <c r="K62" s="5">
        <v>-543099000</v>
      </c>
      <c r="L62" s="5">
        <v>-476439000</v>
      </c>
      <c r="M62" s="5">
        <v>-269269000</v>
      </c>
    </row>
    <row r="63" spans="2:13" ht="15.5" x14ac:dyDescent="0.35">
      <c r="C63" t="s">
        <v>80</v>
      </c>
      <c r="D63" s="5">
        <v>7571975000</v>
      </c>
      <c r="E63" s="5">
        <v>14317075000</v>
      </c>
      <c r="F63" s="5">
        <v>144390801000</v>
      </c>
      <c r="G63" s="5">
        <v>78222759000</v>
      </c>
      <c r="I63" s="5">
        <v>198997371000</v>
      </c>
      <c r="J63" s="5">
        <v>42392076000</v>
      </c>
      <c r="K63" s="5">
        <v>65536890000</v>
      </c>
      <c r="L63" s="5">
        <v>2502643000</v>
      </c>
      <c r="M63" s="5">
        <v>20544298000</v>
      </c>
    </row>
    <row r="64" spans="2:13" ht="15.5" x14ac:dyDescent="0.35">
      <c r="C64" t="s">
        <v>29</v>
      </c>
      <c r="D64" s="5">
        <v>1187772361000</v>
      </c>
      <c r="E64" s="5">
        <v>567959904000</v>
      </c>
      <c r="F64" s="5">
        <v>141296489000</v>
      </c>
      <c r="G64" s="5">
        <v>901801615000</v>
      </c>
      <c r="I64" s="5">
        <v>1630791274000</v>
      </c>
      <c r="J64" s="5">
        <v>1156752524000</v>
      </c>
      <c r="K64" s="5">
        <v>903659283000</v>
      </c>
      <c r="L64" s="5">
        <v>271957510000</v>
      </c>
      <c r="M64" s="5">
        <v>31681032000</v>
      </c>
    </row>
    <row r="65" spans="2:13" ht="15.5" x14ac:dyDescent="0.35">
      <c r="C65" t="s">
        <v>28</v>
      </c>
      <c r="D65" s="5">
        <v>-42012348000</v>
      </c>
      <c r="E65" s="5">
        <v>-21722060000</v>
      </c>
      <c r="F65" s="5">
        <v>-87965370000</v>
      </c>
      <c r="G65" s="5">
        <v>-74913863000</v>
      </c>
      <c r="I65" s="5">
        <v>-163442951000</v>
      </c>
      <c r="J65" s="5">
        <v>-74267597000</v>
      </c>
      <c r="K65" s="5">
        <v>-99123653000</v>
      </c>
      <c r="L65" s="5">
        <v>-14368823000</v>
      </c>
      <c r="M65" s="5">
        <v>-3129254000</v>
      </c>
    </row>
    <row r="66" spans="2:13" ht="15.5" x14ac:dyDescent="0.35">
      <c r="C66" t="s">
        <v>83</v>
      </c>
      <c r="D66" s="5">
        <v>-42012348000</v>
      </c>
      <c r="E66" s="5">
        <v>-21722060000</v>
      </c>
      <c r="F66" s="5">
        <v>-39578235000</v>
      </c>
      <c r="I66" s="5">
        <v>-114343780000</v>
      </c>
      <c r="J66" s="5">
        <v>-60221833000</v>
      </c>
      <c r="K66" s="5">
        <v>-77216632000</v>
      </c>
      <c r="L66" s="5">
        <v>-14362612000</v>
      </c>
      <c r="M66" s="5">
        <v>-3128755000</v>
      </c>
    </row>
    <row r="67" spans="2:13" ht="15.5" x14ac:dyDescent="0.35">
      <c r="C67" t="s">
        <v>82</v>
      </c>
      <c r="F67" s="5">
        <v>-48387135000</v>
      </c>
      <c r="I67" s="5">
        <v>-49099171000</v>
      </c>
      <c r="J67" s="5">
        <v>-14045764000</v>
      </c>
      <c r="K67" s="5">
        <v>-21907021000</v>
      </c>
      <c r="L67" s="5">
        <v>-6211000</v>
      </c>
      <c r="M67" s="5">
        <v>-499000</v>
      </c>
    </row>
    <row r="68" spans="2:13" ht="15.5" x14ac:dyDescent="0.35">
      <c r="C68" t="s">
        <v>84</v>
      </c>
      <c r="D68" s="5">
        <v>-42012348000</v>
      </c>
      <c r="E68" s="5">
        <v>-21722060000</v>
      </c>
      <c r="F68" s="5">
        <v>-87965370000</v>
      </c>
      <c r="G68" s="5">
        <v>-74913863000</v>
      </c>
      <c r="I68" s="5">
        <v>-163442951000</v>
      </c>
      <c r="J68" s="5">
        <v>-74267597000</v>
      </c>
      <c r="K68" s="5">
        <v>-99123653000</v>
      </c>
      <c r="L68" s="5">
        <v>-14368823000</v>
      </c>
      <c r="M68" s="5">
        <v>-3129254000</v>
      </c>
    </row>
    <row r="69" spans="2:13" ht="15.5" x14ac:dyDescent="0.35">
      <c r="C69" t="s">
        <v>85</v>
      </c>
      <c r="J69" s="5">
        <v>13124097000</v>
      </c>
      <c r="L69" s="5">
        <v>38407833000</v>
      </c>
      <c r="M69" s="5">
        <v>46863204000</v>
      </c>
    </row>
    <row r="70" spans="2:13" ht="15.5" x14ac:dyDescent="0.35">
      <c r="C70" t="s">
        <v>86</v>
      </c>
      <c r="D70" s="5">
        <v>1145760013000</v>
      </c>
      <c r="E70" s="5">
        <v>546237844000</v>
      </c>
      <c r="F70" s="5">
        <v>53331119000</v>
      </c>
      <c r="G70" s="5">
        <v>826887752000</v>
      </c>
      <c r="I70" s="5">
        <v>1467348323000</v>
      </c>
      <c r="J70" s="5">
        <v>1095609024000</v>
      </c>
      <c r="K70" s="5">
        <v>804535630000</v>
      </c>
      <c r="L70" s="5">
        <v>295996520000</v>
      </c>
      <c r="M70" s="5">
        <v>75414982000</v>
      </c>
    </row>
    <row r="71" spans="2:13" ht="15.5" x14ac:dyDescent="0.35">
      <c r="C71" t="s">
        <v>87</v>
      </c>
      <c r="F71" s="5">
        <v>-429893000</v>
      </c>
      <c r="I71" s="5">
        <v>-429893000</v>
      </c>
      <c r="J71" s="5">
        <v>180227000</v>
      </c>
      <c r="K71" s="5">
        <v>626018000</v>
      </c>
      <c r="L71" s="5">
        <v>830858000</v>
      </c>
      <c r="M71" s="5">
        <v>6472000</v>
      </c>
    </row>
    <row r="72" spans="2:13" ht="15.5" x14ac:dyDescent="0.35">
      <c r="C72" t="s">
        <v>89</v>
      </c>
      <c r="D72" s="5">
        <v>1145760013000</v>
      </c>
      <c r="E72" s="5">
        <v>546237844000</v>
      </c>
      <c r="F72" s="5">
        <v>52901226000</v>
      </c>
      <c r="G72" s="5">
        <v>826887752000</v>
      </c>
      <c r="I72" s="5">
        <v>1466918430000</v>
      </c>
      <c r="J72" s="5">
        <v>1095789251000</v>
      </c>
      <c r="K72" s="5">
        <v>805161648000</v>
      </c>
      <c r="L72" s="5">
        <v>296827378000</v>
      </c>
      <c r="M72" s="5">
        <v>75421454000</v>
      </c>
    </row>
    <row r="73" spans="2:13" ht="15.5" x14ac:dyDescent="0.35">
      <c r="C73" t="s">
        <v>90</v>
      </c>
      <c r="D73" s="5">
        <v>1145760013000</v>
      </c>
      <c r="E73" s="5">
        <v>546237844000</v>
      </c>
      <c r="F73" s="5">
        <v>53331119000</v>
      </c>
      <c r="G73" s="5">
        <v>826887752000</v>
      </c>
      <c r="I73" s="5">
        <v>1467348323000</v>
      </c>
      <c r="J73" s="5">
        <v>1095609024000</v>
      </c>
      <c r="K73" s="5">
        <v>804535630000</v>
      </c>
      <c r="L73" s="5">
        <v>295996520000</v>
      </c>
      <c r="M73" s="5">
        <v>75414982000</v>
      </c>
    </row>
    <row r="74" spans="2:13" ht="15.5" x14ac:dyDescent="0.35">
      <c r="C74" t="s">
        <v>8</v>
      </c>
      <c r="D74" s="5">
        <v>1141362256000</v>
      </c>
      <c r="E74" s="5">
        <v>541437397000</v>
      </c>
      <c r="F74" s="5">
        <v>52364015000</v>
      </c>
      <c r="G74" s="5">
        <v>794549115000</v>
      </c>
      <c r="I74" s="5">
        <v>1363908539000</v>
      </c>
      <c r="J74" s="5">
        <v>924827903000</v>
      </c>
      <c r="K74" s="5">
        <v>578770289000</v>
      </c>
      <c r="L74" s="5">
        <v>276691934000</v>
      </c>
      <c r="M74" s="5">
        <v>75459264000</v>
      </c>
    </row>
    <row r="75" spans="2:13" ht="15.5" x14ac:dyDescent="0.35">
      <c r="C75" t="s">
        <v>203</v>
      </c>
      <c r="D75" s="5">
        <v>4397757000</v>
      </c>
      <c r="E75" s="5">
        <v>4800447000</v>
      </c>
      <c r="F75" s="5">
        <v>537211000</v>
      </c>
      <c r="G75" s="5">
        <v>32338637000</v>
      </c>
      <c r="I75" s="5">
        <v>103009891000</v>
      </c>
      <c r="J75" s="5">
        <v>170961348000</v>
      </c>
      <c r="K75" s="5">
        <v>226391359000</v>
      </c>
      <c r="L75" s="5">
        <v>20135444000</v>
      </c>
      <c r="M75" s="5">
        <v>-37810000</v>
      </c>
    </row>
    <row r="76" spans="2:13" ht="15.5" x14ac:dyDescent="0.35">
      <c r="C76" t="s">
        <v>91</v>
      </c>
      <c r="D76" s="5">
        <v>1145760013000</v>
      </c>
      <c r="E76" s="5">
        <v>546237844000</v>
      </c>
      <c r="F76" s="5">
        <v>53331119000</v>
      </c>
      <c r="G76" s="5">
        <v>826887752000</v>
      </c>
      <c r="I76" s="5">
        <v>1467348323000</v>
      </c>
      <c r="J76" s="5">
        <v>1095609024000</v>
      </c>
      <c r="K76" s="5">
        <v>804535630000</v>
      </c>
      <c r="L76" s="5">
        <v>295996520000</v>
      </c>
      <c r="M76" s="5">
        <v>75414982000</v>
      </c>
    </row>
    <row r="77" spans="2:13" ht="15.5" x14ac:dyDescent="0.35">
      <c r="C77" t="s">
        <v>92</v>
      </c>
      <c r="D77" s="5">
        <v>1145760013000</v>
      </c>
      <c r="E77" s="5">
        <v>546237844000</v>
      </c>
      <c r="F77" s="5">
        <v>52901226000</v>
      </c>
      <c r="G77" s="5">
        <v>826887752000</v>
      </c>
      <c r="I77" s="5">
        <v>1466918430000</v>
      </c>
      <c r="J77" s="5">
        <v>1095789251000</v>
      </c>
      <c r="K77" s="5">
        <v>805161648000</v>
      </c>
      <c r="L77" s="5">
        <v>296827378000</v>
      </c>
      <c r="M77" s="5">
        <v>75421454000</v>
      </c>
    </row>
    <row r="78" spans="2:13" ht="15.5" x14ac:dyDescent="0.35">
      <c r="C78" t="s">
        <v>93</v>
      </c>
      <c r="D78" s="5">
        <v>1145760013000</v>
      </c>
      <c r="E78" s="5">
        <v>546237844000</v>
      </c>
      <c r="F78" s="5">
        <v>52901226000</v>
      </c>
      <c r="G78" s="5">
        <v>826887752000</v>
      </c>
      <c r="I78" s="5">
        <v>1466918430000</v>
      </c>
      <c r="J78" s="5">
        <v>1095789251000</v>
      </c>
      <c r="K78" s="5">
        <v>805161648000</v>
      </c>
      <c r="L78" s="5">
        <v>296827378000</v>
      </c>
      <c r="M78" s="5">
        <v>75421454000</v>
      </c>
    </row>
    <row r="80" spans="2:13" ht="15.5" x14ac:dyDescent="0.35">
      <c r="B80" t="s">
        <v>94</v>
      </c>
      <c r="C80" t="s">
        <v>95</v>
      </c>
    </row>
    <row r="81" spans="3:13" ht="15.5" x14ac:dyDescent="0.35">
      <c r="C81" t="s">
        <v>96</v>
      </c>
    </row>
    <row r="82" spans="3:13" ht="15.5" x14ac:dyDescent="0.35">
      <c r="C82" t="s">
        <v>20</v>
      </c>
      <c r="D82" s="5">
        <v>3425899867000</v>
      </c>
      <c r="E82" s="5">
        <v>2745465001000</v>
      </c>
      <c r="F82" s="5">
        <v>3121049099000</v>
      </c>
      <c r="G82" s="5">
        <v>4223559822000</v>
      </c>
      <c r="I82" s="5">
        <v>3121049099000</v>
      </c>
      <c r="J82" s="5">
        <v>3478680517000</v>
      </c>
      <c r="K82" s="5">
        <v>287859225000</v>
      </c>
      <c r="L82" s="5">
        <v>1354781900000</v>
      </c>
      <c r="M82" s="5">
        <v>651672769000</v>
      </c>
    </row>
    <row r="83" spans="3:13" ht="15.5" x14ac:dyDescent="0.35">
      <c r="C83" t="s">
        <v>97</v>
      </c>
      <c r="D83" s="5">
        <v>6706610000</v>
      </c>
      <c r="E83" s="5">
        <v>395615000</v>
      </c>
      <c r="F83" s="5">
        <v>1800396000</v>
      </c>
      <c r="G83" s="5">
        <v>223408000</v>
      </c>
      <c r="I83" s="5">
        <v>1800396000</v>
      </c>
      <c r="J83" s="5">
        <v>213474347000</v>
      </c>
      <c r="K83" s="5">
        <v>348935000</v>
      </c>
      <c r="L83" s="5">
        <v>486159000</v>
      </c>
      <c r="M83" s="5">
        <v>580455000</v>
      </c>
    </row>
    <row r="84" spans="3:13" ht="15.5" x14ac:dyDescent="0.35">
      <c r="C84" t="s">
        <v>99</v>
      </c>
      <c r="D84" s="5">
        <v>34224298000</v>
      </c>
      <c r="E84" s="5">
        <v>8453210000</v>
      </c>
      <c r="F84" s="5">
        <v>10520659000</v>
      </c>
      <c r="G84" s="5">
        <v>6895584000</v>
      </c>
      <c r="I84" s="5">
        <v>10520659000</v>
      </c>
      <c r="J84" s="5">
        <v>1020588854000</v>
      </c>
      <c r="K84" s="5">
        <v>23414045000</v>
      </c>
      <c r="L84" s="5">
        <v>4943045000</v>
      </c>
      <c r="M84" s="5">
        <v>3051032823000</v>
      </c>
    </row>
    <row r="85" spans="3:13" ht="15.5" x14ac:dyDescent="0.35">
      <c r="C85" t="s">
        <v>98</v>
      </c>
      <c r="D85" s="5">
        <v>190542087000</v>
      </c>
      <c r="E85" s="5">
        <v>172881839000</v>
      </c>
      <c r="F85" s="5">
        <v>176477637000</v>
      </c>
      <c r="G85" s="5">
        <v>270206453000</v>
      </c>
      <c r="I85" s="5">
        <v>176477637000</v>
      </c>
      <c r="J85" s="5">
        <v>174212847000</v>
      </c>
      <c r="K85" s="5">
        <v>285795000</v>
      </c>
      <c r="L85" s="5">
        <v>42393000</v>
      </c>
      <c r="M85" s="5">
        <v>33659242000</v>
      </c>
    </row>
    <row r="86" spans="3:13" ht="15.5" x14ac:dyDescent="0.35">
      <c r="C86" t="s">
        <v>100</v>
      </c>
      <c r="D86" s="5">
        <v>6706610000</v>
      </c>
      <c r="E86" s="5">
        <v>395615000</v>
      </c>
      <c r="F86" s="5">
        <v>1800396000</v>
      </c>
      <c r="G86" s="5">
        <v>223408000</v>
      </c>
      <c r="I86" s="5">
        <v>1800396000</v>
      </c>
      <c r="J86" s="5">
        <v>213474347000</v>
      </c>
      <c r="K86" s="5">
        <v>348935000</v>
      </c>
      <c r="L86" s="5">
        <v>486159000</v>
      </c>
      <c r="M86" s="5">
        <v>580455000</v>
      </c>
    </row>
    <row r="87" spans="3:13" ht="15.5" x14ac:dyDescent="0.35">
      <c r="C87" t="s">
        <v>101</v>
      </c>
      <c r="K87" s="5">
        <v>270130575000</v>
      </c>
      <c r="L87" s="5">
        <v>541882088000</v>
      </c>
      <c r="M87" s="5">
        <v>744918525000</v>
      </c>
    </row>
    <row r="88" spans="3:13" ht="15.5" x14ac:dyDescent="0.35">
      <c r="C88" t="s">
        <v>102</v>
      </c>
      <c r="K88" s="5">
        <v>270130575000</v>
      </c>
      <c r="L88" s="5">
        <v>541882088000</v>
      </c>
      <c r="M88" s="5">
        <v>744918525000</v>
      </c>
    </row>
    <row r="89" spans="3:13" ht="15.5" x14ac:dyDescent="0.35">
      <c r="C89" t="s">
        <v>103</v>
      </c>
      <c r="D89" s="5">
        <v>7017417408000</v>
      </c>
      <c r="E89" s="5">
        <v>6987721898000</v>
      </c>
      <c r="F89" s="5">
        <v>6910838797000</v>
      </c>
      <c r="G89" s="5">
        <v>6805728504000</v>
      </c>
      <c r="I89" s="5">
        <v>6910838797000</v>
      </c>
      <c r="J89" s="5">
        <v>6616353935000</v>
      </c>
      <c r="K89" s="5">
        <v>6395669933000</v>
      </c>
      <c r="L89" s="5">
        <v>5462627040000</v>
      </c>
      <c r="M89" s="5">
        <v>7193698928000</v>
      </c>
    </row>
    <row r="90" spans="3:13" ht="15.5" x14ac:dyDescent="0.35">
      <c r="C90" t="s">
        <v>79</v>
      </c>
      <c r="D90" s="5">
        <v>-114753329000</v>
      </c>
      <c r="E90" s="5">
        <v>-61283337000</v>
      </c>
      <c r="J90" s="5">
        <v>-6206843000</v>
      </c>
      <c r="M90" s="5">
        <v>24950124000</v>
      </c>
    </row>
    <row r="91" spans="3:13" ht="15.5" x14ac:dyDescent="0.35">
      <c r="C91" t="s">
        <v>104</v>
      </c>
      <c r="D91" s="5">
        <v>11377101934000</v>
      </c>
      <c r="E91" s="5">
        <v>10790758626000</v>
      </c>
      <c r="F91" s="5">
        <v>11085040054000</v>
      </c>
      <c r="G91" s="5">
        <v>12094116262000</v>
      </c>
      <c r="I91" s="5">
        <v>11085040054000</v>
      </c>
      <c r="J91" s="5">
        <v>11699012012000</v>
      </c>
      <c r="K91" s="5">
        <v>9650871150000</v>
      </c>
      <c r="L91" s="5">
        <v>8938941797000</v>
      </c>
      <c r="M91" s="5">
        <v>4373812434000</v>
      </c>
    </row>
    <row r="92" spans="3:13" ht="15.5" x14ac:dyDescent="0.35">
      <c r="C92" t="s">
        <v>105</v>
      </c>
    </row>
    <row r="93" spans="3:13" ht="15.5" x14ac:dyDescent="0.35">
      <c r="C93" t="s">
        <v>256</v>
      </c>
      <c r="D93" s="5">
        <v>71533111000</v>
      </c>
      <c r="E93" s="5">
        <v>71608800000</v>
      </c>
      <c r="F93" s="5">
        <v>73238111000</v>
      </c>
      <c r="G93" s="5">
        <v>73686313000</v>
      </c>
      <c r="I93" s="5">
        <v>73238111000</v>
      </c>
      <c r="J93" s="5">
        <v>88920952000</v>
      </c>
      <c r="K93" s="5">
        <v>100116842000</v>
      </c>
      <c r="L93" s="5">
        <v>141863802000</v>
      </c>
      <c r="M93" s="5">
        <v>171687263000</v>
      </c>
    </row>
    <row r="94" spans="3:13" ht="15.5" x14ac:dyDescent="0.35">
      <c r="C94" t="s">
        <v>257</v>
      </c>
      <c r="G94" s="5">
        <v>623703184000</v>
      </c>
      <c r="K94" s="5">
        <v>653519783000</v>
      </c>
      <c r="L94" s="5">
        <v>653824312000</v>
      </c>
      <c r="M94" s="5">
        <v>642828581000</v>
      </c>
    </row>
    <row r="95" spans="3:13" ht="15.5" x14ac:dyDescent="0.35">
      <c r="C95" t="s">
        <v>677</v>
      </c>
      <c r="D95" s="5">
        <v>2497337515000</v>
      </c>
      <c r="E95" s="5">
        <v>2529695256000</v>
      </c>
      <c r="F95" s="5">
        <v>2562040903000</v>
      </c>
      <c r="G95" s="5">
        <v>2117590037000</v>
      </c>
      <c r="I95" s="5">
        <v>2562040903000</v>
      </c>
      <c r="J95" s="5">
        <v>874455309000</v>
      </c>
    </row>
    <row r="96" spans="3:13" ht="15.5" x14ac:dyDescent="0.35">
      <c r="C96" t="s">
        <v>106</v>
      </c>
      <c r="D96" s="5">
        <v>568089463000</v>
      </c>
      <c r="E96" s="5">
        <v>497197723000</v>
      </c>
      <c r="F96" s="5">
        <v>442339826000</v>
      </c>
      <c r="G96" s="5">
        <v>278812318000</v>
      </c>
      <c r="I96" s="5">
        <v>442339826000</v>
      </c>
      <c r="J96" s="5">
        <v>142592771000</v>
      </c>
      <c r="K96" s="5">
        <v>15326076000</v>
      </c>
      <c r="L96" s="5">
        <v>9128598000</v>
      </c>
      <c r="M96" s="5">
        <v>5400548000</v>
      </c>
    </row>
    <row r="97" spans="3:13" ht="15.5" x14ac:dyDescent="0.35">
      <c r="C97" t="s">
        <v>108</v>
      </c>
      <c r="D97" s="5">
        <v>10843897251000</v>
      </c>
      <c r="E97" s="5">
        <v>11640460261000</v>
      </c>
      <c r="F97" s="5">
        <v>11491235717000</v>
      </c>
      <c r="G97" s="5">
        <v>9965523031000</v>
      </c>
      <c r="I97" s="5">
        <v>11491235717000</v>
      </c>
      <c r="J97" s="5">
        <v>8570676922000</v>
      </c>
      <c r="K97" s="5">
        <v>7446764209000</v>
      </c>
      <c r="L97" s="5">
        <v>6816592214000</v>
      </c>
      <c r="M97" s="5">
        <v>8758533845000</v>
      </c>
    </row>
    <row r="98" spans="3:13" ht="15.5" x14ac:dyDescent="0.35">
      <c r="C98" t="s">
        <v>109</v>
      </c>
      <c r="D98" s="5">
        <v>22220999185000</v>
      </c>
      <c r="E98" s="5">
        <v>22431218887000</v>
      </c>
      <c r="F98" s="5">
        <v>22576275771000</v>
      </c>
      <c r="G98" s="5">
        <v>22059639293000</v>
      </c>
      <c r="I98" s="5">
        <v>22576275771000</v>
      </c>
      <c r="J98" s="5">
        <v>20269688934000</v>
      </c>
      <c r="K98" s="5">
        <v>17097635359000</v>
      </c>
      <c r="L98" s="5">
        <v>15755534011000</v>
      </c>
      <c r="M98" s="5">
        <v>13132346279000</v>
      </c>
    </row>
    <row r="99" spans="3:13" ht="15.5" x14ac:dyDescent="0.35">
      <c r="C99" t="s">
        <v>110</v>
      </c>
    </row>
    <row r="100" spans="3:13" ht="15.5" x14ac:dyDescent="0.35">
      <c r="C100" t="s">
        <v>111</v>
      </c>
    </row>
    <row r="101" spans="3:13" ht="15.5" x14ac:dyDescent="0.35">
      <c r="C101" t="s">
        <v>112</v>
      </c>
      <c r="D101" s="5">
        <v>7555752957000</v>
      </c>
      <c r="E101" s="5">
        <v>8637407029000</v>
      </c>
      <c r="F101" s="5">
        <v>9244344322000</v>
      </c>
      <c r="G101" s="5">
        <v>9098282073000</v>
      </c>
      <c r="I101" s="5">
        <v>9244344322000</v>
      </c>
      <c r="J101" s="5">
        <v>9359569292000</v>
      </c>
      <c r="K101" s="5">
        <v>6380563549000</v>
      </c>
      <c r="L101" s="5">
        <v>5460034169000</v>
      </c>
      <c r="M101" s="5">
        <v>9730284005000</v>
      </c>
    </row>
    <row r="102" spans="3:13" ht="15.5" x14ac:dyDescent="0.35">
      <c r="C102" t="s">
        <v>113</v>
      </c>
    </row>
    <row r="103" spans="3:13" ht="15.5" x14ac:dyDescent="0.35">
      <c r="C103" t="s">
        <v>114</v>
      </c>
      <c r="D103" s="5">
        <v>179812544000</v>
      </c>
      <c r="E103" s="5">
        <v>160149497000</v>
      </c>
      <c r="F103" s="5">
        <v>186221876000</v>
      </c>
      <c r="G103" s="5">
        <v>237221313000</v>
      </c>
      <c r="I103" s="5">
        <v>186221876000</v>
      </c>
      <c r="J103" s="5">
        <v>381655139000</v>
      </c>
      <c r="K103" s="5">
        <v>325348590000</v>
      </c>
      <c r="L103" s="5">
        <v>449896601000</v>
      </c>
      <c r="M103" s="5">
        <v>352154332000</v>
      </c>
    </row>
    <row r="104" spans="3:13" ht="15.5" x14ac:dyDescent="0.35">
      <c r="C104" t="s">
        <v>206</v>
      </c>
    </row>
    <row r="105" spans="3:13" ht="15.5" x14ac:dyDescent="0.35">
      <c r="C105" t="s">
        <v>207</v>
      </c>
      <c r="D105" s="5">
        <v>224766385000</v>
      </c>
      <c r="E105" s="5">
        <v>181335049000</v>
      </c>
      <c r="F105" s="5">
        <v>186998296000</v>
      </c>
      <c r="G105" s="5">
        <v>277102037000</v>
      </c>
      <c r="I105" s="5">
        <v>186998296000</v>
      </c>
      <c r="J105" s="5">
        <v>1194801701000</v>
      </c>
      <c r="K105" s="5">
        <v>23699840000</v>
      </c>
      <c r="L105" s="5">
        <v>4985438000</v>
      </c>
      <c r="M105" s="5">
        <v>3084692065000</v>
      </c>
    </row>
    <row r="106" spans="3:13" ht="15.5" x14ac:dyDescent="0.35">
      <c r="C106" t="s">
        <v>117</v>
      </c>
      <c r="D106" s="5">
        <v>6051809000</v>
      </c>
      <c r="E106" s="5">
        <v>13904917000</v>
      </c>
      <c r="F106" s="5">
        <v>36321343000</v>
      </c>
      <c r="G106" s="5">
        <v>22495348000</v>
      </c>
      <c r="I106" s="5">
        <v>36321343000</v>
      </c>
      <c r="J106" s="5">
        <v>39413364000</v>
      </c>
      <c r="K106" s="5">
        <v>29568033000</v>
      </c>
      <c r="L106" s="5">
        <v>48992084000</v>
      </c>
      <c r="M106" s="5">
        <v>36301301000</v>
      </c>
    </row>
    <row r="107" spans="3:13" ht="15.5" x14ac:dyDescent="0.35">
      <c r="C107" t="s">
        <v>116</v>
      </c>
      <c r="D107" s="5">
        <v>197281850000</v>
      </c>
      <c r="E107" s="5">
        <v>269146205000</v>
      </c>
      <c r="F107" s="5">
        <v>366008697000</v>
      </c>
      <c r="G107" s="5">
        <v>2490946000</v>
      </c>
      <c r="I107" s="5">
        <v>366008697000</v>
      </c>
      <c r="J107" s="5">
        <v>16699674000</v>
      </c>
      <c r="K107" s="5">
        <v>2191358000</v>
      </c>
      <c r="M107" s="5">
        <v>59452193000</v>
      </c>
    </row>
    <row r="108" spans="3:13" ht="15.5" x14ac:dyDescent="0.35">
      <c r="C108" t="s">
        <v>465</v>
      </c>
      <c r="M108" s="5">
        <v>4137800000000</v>
      </c>
    </row>
    <row r="109" spans="3:13" ht="15.5" x14ac:dyDescent="0.35">
      <c r="C109" t="s">
        <v>119</v>
      </c>
    </row>
    <row r="110" spans="3:13" ht="15.5" x14ac:dyDescent="0.35">
      <c r="C110" t="s">
        <v>121</v>
      </c>
      <c r="D110" s="5">
        <v>172459060000</v>
      </c>
      <c r="E110" s="5">
        <v>183445256000</v>
      </c>
      <c r="F110" s="5">
        <v>195283497000</v>
      </c>
      <c r="G110" s="5">
        <v>219500390000</v>
      </c>
      <c r="I110" s="5">
        <v>195283497000</v>
      </c>
      <c r="J110" s="5">
        <v>285080821000</v>
      </c>
      <c r="K110" s="5">
        <v>269778554000</v>
      </c>
      <c r="L110" s="5">
        <v>262021727000</v>
      </c>
      <c r="M110" s="5">
        <v>83227749000</v>
      </c>
    </row>
    <row r="111" spans="3:13" ht="15.5" x14ac:dyDescent="0.35">
      <c r="C111" t="s">
        <v>258</v>
      </c>
      <c r="L111" s="5">
        <v>2528181000</v>
      </c>
    </row>
    <row r="112" spans="3:13" ht="15.5" x14ac:dyDescent="0.35">
      <c r="C112" t="s">
        <v>122</v>
      </c>
      <c r="D112" s="5">
        <v>50318369000</v>
      </c>
      <c r="E112" s="5">
        <v>54953484000</v>
      </c>
      <c r="F112" s="5">
        <v>57999692000</v>
      </c>
      <c r="G112" s="5">
        <v>72459818000</v>
      </c>
      <c r="I112" s="5">
        <v>57999692000</v>
      </c>
      <c r="J112" s="5">
        <v>78943932000</v>
      </c>
      <c r="K112" s="5">
        <v>51852546000</v>
      </c>
      <c r="L112" s="5">
        <v>125792978000</v>
      </c>
      <c r="M112" s="5">
        <v>93044128000</v>
      </c>
    </row>
    <row r="113" spans="3:13" ht="15.5" x14ac:dyDescent="0.35">
      <c r="C113" t="s">
        <v>123</v>
      </c>
      <c r="D113" s="5">
        <v>1195104001000</v>
      </c>
      <c r="E113" s="5">
        <v>1326054958000</v>
      </c>
      <c r="F113" s="5">
        <v>1349481556000</v>
      </c>
      <c r="G113" s="5">
        <v>967946232000</v>
      </c>
      <c r="I113" s="5">
        <v>1349481556000</v>
      </c>
      <c r="J113" s="5">
        <v>2587290169000</v>
      </c>
      <c r="K113" s="5">
        <v>3035192567000</v>
      </c>
      <c r="L113" s="5">
        <v>3012867368000</v>
      </c>
      <c r="M113" s="5">
        <v>2969821524000</v>
      </c>
    </row>
    <row r="114" spans="3:13" ht="15.5" x14ac:dyDescent="0.35">
      <c r="C114" t="s">
        <v>124</v>
      </c>
      <c r="D114" s="5">
        <v>1195104001000</v>
      </c>
      <c r="E114" s="5">
        <v>1326054958000</v>
      </c>
      <c r="F114" s="5">
        <v>1349481556000</v>
      </c>
      <c r="G114" s="5">
        <v>967946232000</v>
      </c>
      <c r="I114" s="5">
        <v>1349481556000</v>
      </c>
      <c r="J114" s="5">
        <v>2587290169000</v>
      </c>
      <c r="K114" s="5">
        <v>3035192567000</v>
      </c>
      <c r="L114" s="5">
        <v>3012867368000</v>
      </c>
      <c r="M114" s="5">
        <v>2969821524000</v>
      </c>
    </row>
    <row r="115" spans="3:13" ht="15.5" x14ac:dyDescent="0.35">
      <c r="C115" t="s">
        <v>125</v>
      </c>
    </row>
    <row r="116" spans="3:13" ht="15.5" x14ac:dyDescent="0.35">
      <c r="C116" t="s">
        <v>126</v>
      </c>
      <c r="D116" s="5">
        <v>192012817000</v>
      </c>
      <c r="E116" s="5">
        <v>202293540000</v>
      </c>
      <c r="F116" s="5">
        <v>213426308000</v>
      </c>
      <c r="G116" s="5">
        <v>235125981000</v>
      </c>
      <c r="I116" s="5">
        <v>213426308000</v>
      </c>
      <c r="J116" s="5">
        <v>298779858000</v>
      </c>
      <c r="K116" s="5">
        <v>284535629000</v>
      </c>
      <c r="L116" s="5">
        <v>290258622000</v>
      </c>
      <c r="M116" s="5">
        <v>89365758000</v>
      </c>
    </row>
    <row r="117" spans="3:13" ht="15.5" x14ac:dyDescent="0.35">
      <c r="C117" t="s">
        <v>127</v>
      </c>
      <c r="D117" s="5">
        <v>8750856958000</v>
      </c>
      <c r="E117" s="5">
        <v>9963461987000</v>
      </c>
      <c r="F117" s="5">
        <v>10593825878000</v>
      </c>
      <c r="G117" s="5">
        <v>10066228305000</v>
      </c>
      <c r="I117" s="5">
        <v>10593825878000</v>
      </c>
      <c r="J117" s="5">
        <v>11946859461000</v>
      </c>
      <c r="K117" s="5">
        <v>9415756116000</v>
      </c>
      <c r="L117" s="5">
        <v>8472901537000</v>
      </c>
      <c r="M117" s="5">
        <v>12700105529000</v>
      </c>
    </row>
    <row r="118" spans="3:13" ht="15.5" x14ac:dyDescent="0.35">
      <c r="C118" t="s">
        <v>128</v>
      </c>
    </row>
    <row r="119" spans="3:13" ht="15.5" x14ac:dyDescent="0.35">
      <c r="C119" t="s">
        <v>129</v>
      </c>
      <c r="D119" s="5">
        <v>113378890000</v>
      </c>
      <c r="E119" s="5">
        <v>113378890000</v>
      </c>
      <c r="F119" s="5">
        <v>113378890000</v>
      </c>
      <c r="G119" s="5">
        <v>113378890000</v>
      </c>
      <c r="I119" s="5">
        <v>113378890000</v>
      </c>
      <c r="J119" s="5">
        <v>102041000000</v>
      </c>
      <c r="K119" s="5">
        <v>102041000000</v>
      </c>
      <c r="L119" s="5">
        <v>102041000000</v>
      </c>
      <c r="M119" s="5">
        <v>50000000000</v>
      </c>
    </row>
    <row r="120" spans="3:13" ht="15.5" x14ac:dyDescent="0.35">
      <c r="C120" t="s">
        <v>130</v>
      </c>
      <c r="D120" s="5">
        <v>6662547055000</v>
      </c>
      <c r="E120" s="5">
        <v>6662547055000</v>
      </c>
      <c r="F120" s="5">
        <v>6662547055000</v>
      </c>
      <c r="G120" s="5">
        <v>6779168097000</v>
      </c>
      <c r="I120" s="5">
        <v>6662547055000</v>
      </c>
      <c r="J120" s="5">
        <v>3538946302000</v>
      </c>
      <c r="K120" s="5">
        <v>3256310228000</v>
      </c>
      <c r="L120" s="5">
        <v>3256310228000</v>
      </c>
    </row>
    <row r="121" spans="3:13" ht="15.5" x14ac:dyDescent="0.35">
      <c r="C121" t="s">
        <v>131</v>
      </c>
      <c r="D121" s="5">
        <v>3904948570000</v>
      </c>
      <c r="E121" s="5">
        <v>2791829980000</v>
      </c>
      <c r="F121" s="5">
        <v>2250392583000</v>
      </c>
      <c r="G121" s="5">
        <v>2198028568000</v>
      </c>
      <c r="I121" s="5">
        <v>2250392583000</v>
      </c>
      <c r="J121" s="5">
        <v>914828767000</v>
      </c>
      <c r="K121" s="5">
        <v>350548186000</v>
      </c>
      <c r="L121" s="5">
        <v>421777897000</v>
      </c>
      <c r="M121" s="5">
        <v>145085963000</v>
      </c>
    </row>
    <row r="122" spans="3:13" ht="15.5" x14ac:dyDescent="0.35">
      <c r="C122" t="s">
        <v>132</v>
      </c>
      <c r="D122" s="5">
        <v>12100000000</v>
      </c>
      <c r="E122" s="5">
        <v>11100000000</v>
      </c>
      <c r="F122" s="5">
        <v>11100000000</v>
      </c>
      <c r="G122" s="5">
        <v>11100000000</v>
      </c>
      <c r="I122" s="5">
        <v>11100000000</v>
      </c>
      <c r="J122" s="5">
        <v>10100000000</v>
      </c>
      <c r="K122" s="5">
        <v>10000000000</v>
      </c>
      <c r="L122" s="5">
        <v>10000000000</v>
      </c>
      <c r="M122" s="5">
        <v>10000000000</v>
      </c>
    </row>
    <row r="123" spans="3:13" ht="15.5" x14ac:dyDescent="0.35">
      <c r="C123" t="s">
        <v>133</v>
      </c>
      <c r="D123" s="5">
        <v>3892848570000</v>
      </c>
      <c r="E123" s="5">
        <v>2780729980000</v>
      </c>
      <c r="F123" s="5">
        <v>2239292583000</v>
      </c>
      <c r="G123" s="5">
        <v>2186928568000</v>
      </c>
      <c r="I123" s="5">
        <v>2239292583000</v>
      </c>
      <c r="J123" s="5">
        <v>904728767000</v>
      </c>
      <c r="K123" s="5">
        <v>340548186000</v>
      </c>
      <c r="L123" s="5">
        <v>411777897000</v>
      </c>
      <c r="M123" s="5">
        <v>135085963000</v>
      </c>
    </row>
    <row r="124" spans="3:13" ht="15.5" x14ac:dyDescent="0.35">
      <c r="C124" t="s">
        <v>134</v>
      </c>
      <c r="D124" s="5">
        <v>3904948570000</v>
      </c>
      <c r="E124" s="5">
        <v>2791829980000</v>
      </c>
      <c r="F124" s="5">
        <v>2250392583000</v>
      </c>
      <c r="G124" s="5">
        <v>2198028568000</v>
      </c>
      <c r="I124" s="5">
        <v>2250392583000</v>
      </c>
      <c r="J124" s="5">
        <v>914828767000</v>
      </c>
      <c r="K124" s="5">
        <v>350548186000</v>
      </c>
      <c r="L124" s="5">
        <v>421777897000</v>
      </c>
      <c r="M124" s="5">
        <v>145085963000</v>
      </c>
    </row>
    <row r="125" spans="3:13" ht="15.5" x14ac:dyDescent="0.35">
      <c r="C125" t="s">
        <v>212</v>
      </c>
      <c r="D125" s="5">
        <v>2904021041000</v>
      </c>
      <c r="E125" s="5">
        <v>2961284312000</v>
      </c>
      <c r="F125" s="5">
        <v>2956131365000</v>
      </c>
      <c r="G125" s="5">
        <v>2902835433000</v>
      </c>
      <c r="I125" s="5">
        <v>2956131365000</v>
      </c>
      <c r="J125" s="5">
        <v>3773220247000</v>
      </c>
      <c r="K125" s="5">
        <v>3972979829000</v>
      </c>
      <c r="L125" s="5">
        <v>3502503349000</v>
      </c>
      <c r="M125" s="5">
        <v>212204663000</v>
      </c>
    </row>
    <row r="126" spans="3:13" ht="15.5" x14ac:dyDescent="0.35">
      <c r="C126" t="s">
        <v>10</v>
      </c>
      <c r="D126" s="5">
        <v>13470142227000</v>
      </c>
      <c r="E126" s="5">
        <v>12467756900000</v>
      </c>
      <c r="F126" s="5">
        <v>11982449893000</v>
      </c>
      <c r="G126" s="5">
        <v>11993410988000</v>
      </c>
      <c r="I126" s="5">
        <v>11982449893000</v>
      </c>
      <c r="J126" s="5">
        <v>8322829473000</v>
      </c>
      <c r="K126" s="5">
        <v>7681879243000</v>
      </c>
      <c r="L126" s="5">
        <v>7282632474000</v>
      </c>
      <c r="M126" s="5">
        <v>432240750000</v>
      </c>
    </row>
    <row r="127" spans="3:13" ht="15.5" x14ac:dyDescent="0.35">
      <c r="C127" t="s">
        <v>135</v>
      </c>
      <c r="D127" s="5">
        <v>22220999185000</v>
      </c>
      <c r="E127" s="5">
        <v>22431218887000</v>
      </c>
      <c r="F127" s="5">
        <v>22576275771000</v>
      </c>
      <c r="G127" s="5">
        <v>22059639293000</v>
      </c>
      <c r="I127" s="5">
        <v>22576275771000</v>
      </c>
      <c r="J127" s="5">
        <v>20269688934000</v>
      </c>
      <c r="K127" s="5">
        <v>17097635359000</v>
      </c>
      <c r="L127" s="5">
        <v>15755534011000</v>
      </c>
      <c r="M127" s="5">
        <v>13132346279000</v>
      </c>
    </row>
    <row r="128" spans="3:13" ht="15.5" x14ac:dyDescent="0.35">
      <c r="C128" t="s">
        <v>136</v>
      </c>
      <c r="D128" s="5">
        <v>5668944500</v>
      </c>
      <c r="E128" s="5">
        <v>5668944500</v>
      </c>
      <c r="F128" s="5">
        <v>5668944500</v>
      </c>
      <c r="G128" s="5">
        <v>5668944500</v>
      </c>
      <c r="I128" s="5">
        <v>5668944500</v>
      </c>
      <c r="J128" s="5">
        <v>5102050000</v>
      </c>
      <c r="K128" s="5">
        <v>204082</v>
      </c>
      <c r="L128" s="5">
        <v>204082</v>
      </c>
      <c r="M128" s="5">
        <v>100000</v>
      </c>
    </row>
    <row r="130" spans="2:13" ht="15.5" x14ac:dyDescent="0.35">
      <c r="B130" t="s">
        <v>137</v>
      </c>
      <c r="C130" t="s">
        <v>138</v>
      </c>
      <c r="D130" s="5">
        <v>148981286000</v>
      </c>
      <c r="E130" s="5">
        <v>-130875795000</v>
      </c>
      <c r="F130" s="5">
        <v>14798254000</v>
      </c>
      <c r="G130" s="5">
        <v>145505065000</v>
      </c>
      <c r="I130" s="5">
        <v>719356366000</v>
      </c>
      <c r="J130" s="5">
        <v>1730272271000</v>
      </c>
      <c r="K130" s="5">
        <v>966766816000</v>
      </c>
      <c r="L130" s="5">
        <v>601994275000</v>
      </c>
      <c r="M130" s="5">
        <v>-82023210000</v>
      </c>
    </row>
    <row r="131" spans="2:13" ht="15.5" x14ac:dyDescent="0.35">
      <c r="C131" t="s">
        <v>139</v>
      </c>
      <c r="D131" s="5">
        <v>271858977000</v>
      </c>
      <c r="E131" s="5">
        <v>278825921000</v>
      </c>
      <c r="F131" s="5">
        <v>531437938000</v>
      </c>
      <c r="G131" s="5">
        <v>468355742000</v>
      </c>
      <c r="I131" s="5">
        <v>2325595329000</v>
      </c>
      <c r="J131" s="5">
        <v>3273858582000</v>
      </c>
      <c r="K131" s="5">
        <v>3099214716000</v>
      </c>
      <c r="L131" s="5">
        <v>3279862335000</v>
      </c>
      <c r="M131" s="5">
        <v>2375431345000</v>
      </c>
    </row>
    <row r="132" spans="2:13" ht="15.5" x14ac:dyDescent="0.35">
      <c r="C132" t="s">
        <v>140</v>
      </c>
      <c r="D132" s="5">
        <v>-104605178000</v>
      </c>
      <c r="E132" s="5">
        <v>-390121871000</v>
      </c>
      <c r="F132" s="5">
        <v>-1628935719000</v>
      </c>
      <c r="G132" s="5">
        <v>648640687000</v>
      </c>
      <c r="I132" s="5">
        <v>-1628935719000</v>
      </c>
      <c r="J132" s="5">
        <v>-1401733554000</v>
      </c>
      <c r="K132" s="5">
        <v>-1991659972000</v>
      </c>
      <c r="L132" s="5">
        <v>-2526463044000</v>
      </c>
      <c r="M132" s="5">
        <v>-2401608667000</v>
      </c>
    </row>
    <row r="133" spans="2:13" ht="15.5" x14ac:dyDescent="0.35">
      <c r="C133" t="s">
        <v>141</v>
      </c>
      <c r="D133" s="5">
        <v>-18093974000</v>
      </c>
      <c r="E133" s="5">
        <v>-21079731000</v>
      </c>
      <c r="F133" s="5">
        <v>-16226808000</v>
      </c>
      <c r="G133" s="5">
        <v>-16836823000</v>
      </c>
      <c r="I133" s="5">
        <v>-69713287000</v>
      </c>
      <c r="J133" s="5">
        <v>-53414557000</v>
      </c>
      <c r="K133" s="5">
        <v>-64046892000</v>
      </c>
      <c r="L133" s="5">
        <v>-71152302000</v>
      </c>
      <c r="M133" s="5">
        <v>-15132907000</v>
      </c>
    </row>
    <row r="134" spans="2:13" ht="15.5" x14ac:dyDescent="0.35">
      <c r="C134" t="s">
        <v>700</v>
      </c>
      <c r="F134" s="5">
        <v>1061265022000</v>
      </c>
      <c r="G134" s="5">
        <v>-985208415000</v>
      </c>
    </row>
    <row r="135" spans="2:13" ht="15.5" x14ac:dyDescent="0.35">
      <c r="C135" t="s">
        <v>701</v>
      </c>
      <c r="D135" s="5">
        <v>-28682211000</v>
      </c>
      <c r="G135" s="5">
        <v>40855339000</v>
      </c>
    </row>
    <row r="136" spans="2:13" ht="15.5" x14ac:dyDescent="0.35">
      <c r="C136" t="s">
        <v>216</v>
      </c>
      <c r="D136" s="5">
        <v>20012855000</v>
      </c>
      <c r="E136" s="5">
        <v>16054909000</v>
      </c>
      <c r="F136" s="5">
        <v>159671469000</v>
      </c>
      <c r="G136" s="5">
        <v>51174497000</v>
      </c>
      <c r="I136" s="5">
        <v>250302895000</v>
      </c>
      <c r="J136" s="5">
        <v>19604917000</v>
      </c>
      <c r="K136" s="5">
        <v>31216670000</v>
      </c>
      <c r="L136" s="5">
        <v>18367990000</v>
      </c>
      <c r="M136" s="5">
        <v>8742862000</v>
      </c>
    </row>
    <row r="137" spans="2:13" ht="15.5" x14ac:dyDescent="0.35">
      <c r="C137" t="s">
        <v>564</v>
      </c>
      <c r="D137" s="5">
        <v>14555023000</v>
      </c>
      <c r="E137" s="5">
        <v>-14555023000</v>
      </c>
      <c r="F137" s="5">
        <v>-49856462000</v>
      </c>
      <c r="G137" s="5">
        <v>-61374836000</v>
      </c>
      <c r="I137" s="5">
        <v>-111231298000</v>
      </c>
      <c r="J137" s="5">
        <v>-89749004000</v>
      </c>
      <c r="K137" s="5">
        <v>-93919412000</v>
      </c>
      <c r="L137" s="5">
        <v>-98620205000</v>
      </c>
      <c r="M137" s="5">
        <v>-49454919000</v>
      </c>
    </row>
    <row r="138" spans="2:13" ht="15.5" x14ac:dyDescent="0.35">
      <c r="C138" t="s">
        <v>265</v>
      </c>
      <c r="D138" s="5">
        <v>-6064206000</v>
      </c>
      <c r="F138" s="5">
        <v>-42557186000</v>
      </c>
      <c r="G138" s="5">
        <v>-101126000</v>
      </c>
      <c r="I138" s="5">
        <v>-46661554000</v>
      </c>
      <c r="J138" s="5">
        <v>-18294113000</v>
      </c>
      <c r="K138" s="5">
        <v>-14038294000</v>
      </c>
      <c r="L138" s="5">
        <v>-499000</v>
      </c>
      <c r="M138" s="5">
        <v>-924000</v>
      </c>
    </row>
    <row r="139" spans="2:13" ht="15.5" x14ac:dyDescent="0.35">
      <c r="C139" t="s">
        <v>145</v>
      </c>
      <c r="D139" s="5">
        <v>-136955884000</v>
      </c>
      <c r="E139" s="5">
        <v>-89891965000</v>
      </c>
      <c r="F139" s="5">
        <v>-105953269000</v>
      </c>
      <c r="G139" s="5">
        <v>-23916400000</v>
      </c>
      <c r="I139" s="5">
        <v>1038284695000</v>
      </c>
      <c r="J139" s="5">
        <v>474978205000</v>
      </c>
      <c r="K139" s="5">
        <v>-672672847000</v>
      </c>
      <c r="L139" s="5">
        <v>76165215000</v>
      </c>
      <c r="M139" s="5">
        <v>762318837000</v>
      </c>
    </row>
    <row r="140" spans="2:13" ht="15.5" x14ac:dyDescent="0.35">
      <c r="C140" t="s">
        <v>146</v>
      </c>
      <c r="D140" s="5">
        <v>668178115000</v>
      </c>
      <c r="E140" s="5">
        <v>-154816338000</v>
      </c>
      <c r="F140" s="5">
        <v>-1011355708000</v>
      </c>
      <c r="G140" s="5">
        <v>-444711847000</v>
      </c>
      <c r="I140" s="5">
        <v>-2115272479000</v>
      </c>
      <c r="J140" s="5">
        <v>979545585000</v>
      </c>
      <c r="K140" s="5">
        <v>-1361016644000</v>
      </c>
      <c r="L140" s="5">
        <v>24949641000</v>
      </c>
      <c r="M140" s="5">
        <v>-161908753000</v>
      </c>
    </row>
    <row r="141" spans="2:13" ht="15.5" x14ac:dyDescent="0.35">
      <c r="C141" t="s">
        <v>532</v>
      </c>
      <c r="G141" s="5">
        <v>11609730000</v>
      </c>
      <c r="L141" s="5">
        <v>627935186000</v>
      </c>
      <c r="M141" s="5">
        <v>602945462000</v>
      </c>
    </row>
    <row r="142" spans="2:13" ht="15.5" x14ac:dyDescent="0.35">
      <c r="C142" t="s">
        <v>702</v>
      </c>
      <c r="D142" s="5">
        <v>10577778000</v>
      </c>
      <c r="E142" s="5">
        <v>79851000</v>
      </c>
      <c r="F142" s="5">
        <v>25079000</v>
      </c>
      <c r="G142" s="5">
        <v>1490395000</v>
      </c>
      <c r="I142" s="5">
        <v>4090199000</v>
      </c>
      <c r="J142" s="5">
        <v>67877995000</v>
      </c>
      <c r="K142" s="5">
        <v>94451389000</v>
      </c>
    </row>
    <row r="143" spans="2:13" ht="15.5" x14ac:dyDescent="0.35">
      <c r="C143" t="s">
        <v>648</v>
      </c>
      <c r="D143" s="5">
        <v>2523337000</v>
      </c>
      <c r="E143" s="5">
        <v>2826009000</v>
      </c>
      <c r="F143" s="5">
        <v>3041220000</v>
      </c>
      <c r="G143" s="5">
        <v>9008749000</v>
      </c>
      <c r="I143" s="5">
        <v>21321806000</v>
      </c>
      <c r="J143" s="5">
        <v>32481209000</v>
      </c>
      <c r="K143" s="5">
        <v>60246464000</v>
      </c>
      <c r="L143" s="5">
        <v>35110400000</v>
      </c>
    </row>
    <row r="144" spans="2:13" ht="15.5" x14ac:dyDescent="0.35">
      <c r="C144" t="s">
        <v>703</v>
      </c>
      <c r="D144" s="5">
        <v>197628000</v>
      </c>
      <c r="E144" s="5">
        <v>-197628000</v>
      </c>
      <c r="K144" s="5">
        <v>-2224000000000</v>
      </c>
    </row>
    <row r="145" spans="3:13" ht="15.5" x14ac:dyDescent="0.35">
      <c r="C145" t="s">
        <v>147</v>
      </c>
      <c r="D145" s="5">
        <v>-89682450000</v>
      </c>
      <c r="E145" s="5">
        <v>-63765398000</v>
      </c>
      <c r="F145" s="5">
        <v>-39780828000</v>
      </c>
      <c r="G145" s="5">
        <v>-43422829000</v>
      </c>
      <c r="I145" s="5">
        <v>-163857454000</v>
      </c>
      <c r="J145" s="5">
        <v>-115537578000</v>
      </c>
      <c r="K145" s="5">
        <v>-7978861000</v>
      </c>
      <c r="L145" s="5">
        <v>-4873820000</v>
      </c>
      <c r="M145" s="5">
        <v>-5939045000</v>
      </c>
    </row>
    <row r="146" spans="3:13" ht="15.5" x14ac:dyDescent="0.35">
      <c r="C146" t="s">
        <v>527</v>
      </c>
      <c r="D146" s="5">
        <v>-2447648000</v>
      </c>
      <c r="E146" s="5">
        <v>-1196698000</v>
      </c>
      <c r="F146" s="5">
        <v>-2593018000</v>
      </c>
      <c r="G146" s="5">
        <v>-3045947000</v>
      </c>
      <c r="I146" s="5">
        <v>-5638965000</v>
      </c>
      <c r="J146" s="5">
        <v>-21285319000</v>
      </c>
      <c r="K146" s="5">
        <v>-18499504000</v>
      </c>
      <c r="L146" s="5">
        <v>-5286939000</v>
      </c>
      <c r="M146" s="5">
        <v>-155969708000</v>
      </c>
    </row>
    <row r="147" spans="3:13" ht="15.5" x14ac:dyDescent="0.35">
      <c r="C147" t="s">
        <v>704</v>
      </c>
      <c r="D147" s="5">
        <v>-105693269000</v>
      </c>
      <c r="E147" s="5">
        <v>-62292448000</v>
      </c>
      <c r="F147" s="5">
        <v>-113796924000</v>
      </c>
      <c r="G147" s="5">
        <v>-429805151000</v>
      </c>
      <c r="I147" s="5">
        <v>-1147537164000</v>
      </c>
      <c r="J147" s="5">
        <v>-804199864000</v>
      </c>
    </row>
    <row r="148" spans="3:13" ht="15.5" x14ac:dyDescent="0.35">
      <c r="C148" t="s">
        <v>705</v>
      </c>
      <c r="F148" s="5">
        <v>691560000</v>
      </c>
      <c r="G148" s="5">
        <v>-975960000</v>
      </c>
      <c r="I148" s="5">
        <v>-284400000</v>
      </c>
    </row>
    <row r="149" spans="3:13" ht="15.5" x14ac:dyDescent="0.35">
      <c r="C149" t="s">
        <v>706</v>
      </c>
      <c r="F149" s="5">
        <v>-25224310000</v>
      </c>
      <c r="G149" s="5">
        <v>-352833000</v>
      </c>
      <c r="I149" s="5">
        <v>-25577143000</v>
      </c>
    </row>
    <row r="150" spans="3:13" ht="15.5" x14ac:dyDescent="0.35">
      <c r="C150" t="s">
        <v>707</v>
      </c>
      <c r="D150" s="5">
        <v>-45529000000</v>
      </c>
      <c r="E150" s="5">
        <v>-64600000000</v>
      </c>
    </row>
    <row r="151" spans="3:13" ht="15.5" x14ac:dyDescent="0.35">
      <c r="C151" t="s">
        <v>708</v>
      </c>
      <c r="D151" s="5">
        <v>898659395000</v>
      </c>
      <c r="E151" s="5">
        <v>26040605000</v>
      </c>
    </row>
    <row r="152" spans="3:13" ht="15.5" x14ac:dyDescent="0.35">
      <c r="C152" t="s">
        <v>274</v>
      </c>
      <c r="G152" s="5">
        <v>-99000000</v>
      </c>
      <c r="I152" s="5">
        <v>-99000000</v>
      </c>
    </row>
    <row r="153" spans="3:13" ht="15.5" x14ac:dyDescent="0.35">
      <c r="C153" t="s">
        <v>709</v>
      </c>
      <c r="F153" s="5">
        <v>-850000000000</v>
      </c>
      <c r="G153" s="5">
        <v>-17727128000</v>
      </c>
      <c r="I153" s="5">
        <v>-850000000000</v>
      </c>
      <c r="K153" s="5">
        <v>-12001000000</v>
      </c>
    </row>
    <row r="154" spans="3:13" ht="15.5" x14ac:dyDescent="0.35">
      <c r="C154" t="s">
        <v>152</v>
      </c>
      <c r="D154" s="5">
        <v>-136955884000</v>
      </c>
      <c r="E154" s="5">
        <v>-89891965000</v>
      </c>
      <c r="F154" s="5">
        <v>-105953269000</v>
      </c>
      <c r="G154" s="5">
        <v>-23916400000</v>
      </c>
      <c r="I154" s="5">
        <v>1038284695000</v>
      </c>
      <c r="J154" s="5">
        <v>474978205000</v>
      </c>
      <c r="K154" s="5">
        <v>-672672847000</v>
      </c>
      <c r="L154" s="5">
        <v>76165215000</v>
      </c>
      <c r="M154" s="5">
        <v>762318837000</v>
      </c>
    </row>
    <row r="155" spans="3:13" ht="15.5" x14ac:dyDescent="0.35">
      <c r="C155" t="s">
        <v>286</v>
      </c>
      <c r="J155" s="5">
        <v>158970123000</v>
      </c>
      <c r="K155" s="5">
        <v>69984840000</v>
      </c>
      <c r="L155" s="5">
        <v>349858403000</v>
      </c>
      <c r="M155" s="5">
        <v>67083550000</v>
      </c>
    </row>
    <row r="156" spans="3:13" ht="15.5" x14ac:dyDescent="0.35">
      <c r="C156" t="s">
        <v>442</v>
      </c>
      <c r="D156" s="5">
        <v>-152180000</v>
      </c>
      <c r="E156" s="5">
        <v>1529078000</v>
      </c>
      <c r="F156" s="5">
        <v>775301000</v>
      </c>
      <c r="G156" s="5">
        <v>3118853000</v>
      </c>
      <c r="I156" s="5">
        <v>19230372000</v>
      </c>
      <c r="J156" s="5">
        <v>1029922104000</v>
      </c>
      <c r="K156" s="5">
        <v>23215470000</v>
      </c>
      <c r="L156" s="5">
        <v>699063466000</v>
      </c>
      <c r="M156" s="5">
        <v>418607073000</v>
      </c>
    </row>
    <row r="157" spans="3:13" ht="15.5" x14ac:dyDescent="0.35">
      <c r="C157" t="s">
        <v>285</v>
      </c>
      <c r="D157" s="5">
        <v>-16384300000</v>
      </c>
      <c r="E157" s="5">
        <v>-15647438000</v>
      </c>
      <c r="F157" s="5">
        <v>-37174889000</v>
      </c>
      <c r="G157" s="5">
        <v>-18214932000</v>
      </c>
      <c r="I157" s="5">
        <v>-110924356000</v>
      </c>
      <c r="J157" s="5">
        <v>-116452480000</v>
      </c>
      <c r="K157" s="5">
        <v>-135088433000</v>
      </c>
      <c r="L157" s="5">
        <v>-143133865000</v>
      </c>
      <c r="M157" s="5">
        <v>-79946074000</v>
      </c>
    </row>
    <row r="158" spans="3:13" ht="15.5" x14ac:dyDescent="0.35">
      <c r="C158" t="s">
        <v>441</v>
      </c>
      <c r="D158" s="5">
        <v>-24000</v>
      </c>
      <c r="E158" s="5">
        <v>-10520635000</v>
      </c>
      <c r="F158" s="5">
        <v>628796000</v>
      </c>
      <c r="G158" s="5">
        <v>-3118467000</v>
      </c>
      <c r="I158" s="5">
        <v>-1038191413000</v>
      </c>
      <c r="J158" s="5">
        <v>-117993511000</v>
      </c>
      <c r="K158" s="5">
        <v>-10205670000</v>
      </c>
      <c r="L158" s="5">
        <v>-3748216844000</v>
      </c>
      <c r="M158" s="5">
        <v>-63282600000</v>
      </c>
    </row>
    <row r="159" spans="3:13" ht="15.5" x14ac:dyDescent="0.35">
      <c r="C159" t="s">
        <v>339</v>
      </c>
      <c r="I159" s="5">
        <v>-28344723000</v>
      </c>
      <c r="J159" s="5">
        <v>-360547322000</v>
      </c>
      <c r="K159" s="5">
        <v>-650000000000</v>
      </c>
      <c r="M159" s="5">
        <v>-500000000000</v>
      </c>
    </row>
    <row r="160" spans="3:13" ht="15.5" x14ac:dyDescent="0.35">
      <c r="C160" t="s">
        <v>710</v>
      </c>
      <c r="D160" s="5">
        <v>-5288360000</v>
      </c>
      <c r="E160" s="5">
        <v>-4322133000</v>
      </c>
      <c r="F160" s="5">
        <v>-6470723000</v>
      </c>
      <c r="G160" s="5">
        <v>-6021287000</v>
      </c>
      <c r="I160" s="5">
        <v>-25573198000</v>
      </c>
      <c r="J160" s="5">
        <v>-29868553000</v>
      </c>
      <c r="K160" s="5">
        <v>-64168754000</v>
      </c>
      <c r="L160" s="5">
        <v>-25567021000</v>
      </c>
      <c r="M160" s="5">
        <v>-3587263000</v>
      </c>
    </row>
    <row r="161" spans="2:13" ht="15.5" x14ac:dyDescent="0.35">
      <c r="C161" t="s">
        <v>711</v>
      </c>
      <c r="D161" s="5">
        <v>-62366028000</v>
      </c>
      <c r="E161" s="5">
        <v>352500000</v>
      </c>
      <c r="F161" s="5">
        <v>150567000</v>
      </c>
      <c r="G161" s="5">
        <v>378183000</v>
      </c>
      <c r="I161" s="5">
        <v>528750000</v>
      </c>
      <c r="K161" s="5">
        <v>97648934000</v>
      </c>
      <c r="L161" s="5">
        <v>92051279000</v>
      </c>
      <c r="M161" s="5">
        <v>100000000000</v>
      </c>
    </row>
    <row r="162" spans="2:13" ht="15.5" x14ac:dyDescent="0.35">
      <c r="C162" t="s">
        <v>712</v>
      </c>
      <c r="I162" s="5">
        <v>-4501606000</v>
      </c>
      <c r="J162" s="5">
        <v>-967300000</v>
      </c>
    </row>
    <row r="163" spans="2:13" ht="15.5" x14ac:dyDescent="0.35">
      <c r="C163" t="s">
        <v>713</v>
      </c>
      <c r="D163" s="5">
        <v>-53469992000</v>
      </c>
      <c r="E163" s="5">
        <v>-61283337000</v>
      </c>
    </row>
    <row r="164" spans="2:13" ht="15.5" x14ac:dyDescent="0.35">
      <c r="C164" t="s">
        <v>158</v>
      </c>
      <c r="K164" s="5">
        <v>-3822836000</v>
      </c>
      <c r="L164" s="5">
        <v>-6610662000</v>
      </c>
    </row>
    <row r="165" spans="2:13" ht="15.5" x14ac:dyDescent="0.35">
      <c r="C165" t="s">
        <v>714</v>
      </c>
      <c r="K165" s="5">
        <v>-238398000</v>
      </c>
    </row>
    <row r="166" spans="2:13" ht="15.5" x14ac:dyDescent="0.35">
      <c r="C166" t="s">
        <v>340</v>
      </c>
      <c r="F166" s="5">
        <v>-63862321000</v>
      </c>
      <c r="G166" s="5">
        <v>-11668480000</v>
      </c>
      <c r="I166" s="5">
        <v>-75530801000</v>
      </c>
      <c r="J166" s="5">
        <v>-88084856000</v>
      </c>
      <c r="K166" s="5">
        <v>2000000</v>
      </c>
    </row>
    <row r="167" spans="2:13" ht="15.5" x14ac:dyDescent="0.35">
      <c r="C167" t="s">
        <v>446</v>
      </c>
      <c r="M167" s="5">
        <v>922300000000</v>
      </c>
    </row>
    <row r="168" spans="2:13" ht="15.5" x14ac:dyDescent="0.35">
      <c r="C168" t="s">
        <v>715</v>
      </c>
      <c r="L168" s="5">
        <v>-4137800000000</v>
      </c>
      <c r="M168" s="5">
        <v>-662015745000</v>
      </c>
    </row>
    <row r="169" spans="2:13" ht="15.5" x14ac:dyDescent="0.35">
      <c r="C169" t="s">
        <v>716</v>
      </c>
      <c r="L169" s="5">
        <v>-131335627000</v>
      </c>
      <c r="M169" s="5">
        <v>-39785566000</v>
      </c>
    </row>
    <row r="170" spans="2:13" ht="15.5" x14ac:dyDescent="0.35">
      <c r="C170" t="s">
        <v>167</v>
      </c>
      <c r="D170" s="5">
        <v>680434866000</v>
      </c>
      <c r="E170" s="5">
        <v>-375584098000</v>
      </c>
      <c r="F170" s="5">
        <v>-1102510723000</v>
      </c>
      <c r="G170" s="5">
        <v>-326239448000</v>
      </c>
      <c r="I170" s="5">
        <v>-357631418000</v>
      </c>
      <c r="J170" s="5">
        <v>3184796061000</v>
      </c>
      <c r="K170" s="5">
        <v>-1066922675000</v>
      </c>
      <c r="L170" s="5">
        <v>703109131000</v>
      </c>
      <c r="M170" s="5">
        <v>518386874000</v>
      </c>
    </row>
    <row r="171" spans="2:13" ht="15.5" x14ac:dyDescent="0.35">
      <c r="C171" t="s">
        <v>168</v>
      </c>
      <c r="E171" s="5">
        <v>3121049099000</v>
      </c>
      <c r="I171" s="5">
        <v>3478680517000</v>
      </c>
      <c r="J171" s="5">
        <v>293961956000</v>
      </c>
      <c r="K171" s="5">
        <v>1354781900000</v>
      </c>
      <c r="L171" s="5">
        <v>651672769000</v>
      </c>
      <c r="M171" s="5">
        <v>133285895000</v>
      </c>
    </row>
    <row r="172" spans="2:13" ht="15.5" x14ac:dyDescent="0.35">
      <c r="C172" t="s">
        <v>169</v>
      </c>
      <c r="D172" s="5">
        <v>680434866000</v>
      </c>
      <c r="E172" s="5">
        <v>2745465001000</v>
      </c>
      <c r="F172" s="5">
        <v>-1102510723000</v>
      </c>
      <c r="G172" s="5">
        <v>-326239448000</v>
      </c>
      <c r="I172" s="5">
        <v>3121049099000</v>
      </c>
      <c r="J172" s="5">
        <v>3478758017000</v>
      </c>
      <c r="K172" s="5">
        <v>287859225000</v>
      </c>
      <c r="L172" s="5">
        <v>1354781900000</v>
      </c>
      <c r="M172" s="5">
        <v>651672769000</v>
      </c>
    </row>
    <row r="174" spans="2:13" ht="15.5" x14ac:dyDescent="0.35">
      <c r="B174" t="s">
        <v>170</v>
      </c>
      <c r="C174" t="s">
        <v>12</v>
      </c>
      <c r="D174" s="5">
        <v>5670000000</v>
      </c>
      <c r="E174" s="5">
        <v>5670000000</v>
      </c>
      <c r="F174" s="5">
        <v>5670000000</v>
      </c>
      <c r="G174" s="5">
        <v>5670000000</v>
      </c>
      <c r="I174" s="5">
        <v>5670000000</v>
      </c>
      <c r="J174" s="5">
        <v>5100000000</v>
      </c>
      <c r="K174" s="5">
        <v>0</v>
      </c>
      <c r="L174" s="5">
        <v>0</v>
      </c>
      <c r="M174" s="5">
        <v>0</v>
      </c>
    </row>
    <row r="175" spans="2:13" ht="15.5" x14ac:dyDescent="0.35">
      <c r="C175" t="s">
        <v>171</v>
      </c>
      <c r="D175" s="6">
        <v>201.34</v>
      </c>
      <c r="E175" s="6">
        <v>95.51</v>
      </c>
      <c r="F175" s="6">
        <v>9.3000000000000007</v>
      </c>
      <c r="G175" s="6">
        <v>140.16</v>
      </c>
    </row>
    <row r="176" spans="2:13" ht="15.5" x14ac:dyDescent="0.35">
      <c r="C176" t="s">
        <v>172</v>
      </c>
      <c r="D176" s="6">
        <v>16.59</v>
      </c>
      <c r="E176" s="6">
        <v>47.01</v>
      </c>
      <c r="F176" s="6">
        <v>940.86</v>
      </c>
      <c r="G176" s="6">
        <v>48.34</v>
      </c>
    </row>
    <row r="177" spans="3:7" ht="15.5" x14ac:dyDescent="0.35">
      <c r="C177" t="s">
        <v>60</v>
      </c>
      <c r="D177" s="6">
        <v>12.98</v>
      </c>
      <c r="E177" s="6">
        <v>34.28</v>
      </c>
      <c r="F177" s="6">
        <v>241.38</v>
      </c>
      <c r="G177" s="6">
        <v>34.83</v>
      </c>
    </row>
    <row r="178" spans="3:7" ht="15.5" x14ac:dyDescent="0.35">
      <c r="C178" t="s">
        <v>173</v>
      </c>
      <c r="D178" s="5">
        <v>1219980000000</v>
      </c>
      <c r="E178" s="5">
        <v>593320000000</v>
      </c>
      <c r="F178" s="5">
        <v>36250000000</v>
      </c>
      <c r="G178" s="5">
        <v>824980000000</v>
      </c>
    </row>
    <row r="179" spans="3:7" ht="15.5" x14ac:dyDescent="0.35">
      <c r="C179" t="s">
        <v>174</v>
      </c>
      <c r="D179" s="6">
        <v>5.1399999999999994E-2</v>
      </c>
      <c r="E179" s="6">
        <v>2.41E-2</v>
      </c>
      <c r="F179" s="6">
        <v>2.3E-3</v>
      </c>
      <c r="G179" s="6">
        <v>3.6000000000000004E-2</v>
      </c>
    </row>
    <row r="180" spans="3:7" ht="15.5" x14ac:dyDescent="0.35">
      <c r="C180" t="s">
        <v>175</v>
      </c>
      <c r="D180" s="6">
        <v>0.10800000000000001</v>
      </c>
      <c r="E180" s="6">
        <v>5.7000000000000002E-2</v>
      </c>
      <c r="F180" s="6">
        <v>5.7999999999999996E-3</v>
      </c>
      <c r="G180" s="6">
        <v>8.7400000000000005E-2</v>
      </c>
    </row>
    <row r="181" spans="3:7" ht="15.5" x14ac:dyDescent="0.35">
      <c r="C181" t="s">
        <v>176</v>
      </c>
      <c r="D181" s="6">
        <v>8.2899999999999988E-2</v>
      </c>
      <c r="E181" s="6">
        <v>4.0800000000000003E-2</v>
      </c>
      <c r="F181" s="6">
        <v>-2.0000000000000001E-4</v>
      </c>
      <c r="G181" s="6">
        <v>6.5199999999999994E-2</v>
      </c>
    </row>
    <row r="182" spans="3:7" ht="15.5" x14ac:dyDescent="0.35">
      <c r="C182" t="s">
        <v>177</v>
      </c>
      <c r="D182" s="6">
        <v>223.17</v>
      </c>
      <c r="E182" s="6">
        <v>128.09</v>
      </c>
      <c r="F182" s="6">
        <v>-0.48</v>
      </c>
      <c r="G182" s="6">
        <v>136.78</v>
      </c>
    </row>
    <row r="183" spans="3:7" ht="15.5" x14ac:dyDescent="0.35">
      <c r="C183" t="s">
        <v>178</v>
      </c>
      <c r="D183" s="5">
        <v>13470000000000</v>
      </c>
      <c r="E183" s="5">
        <v>12468000000000</v>
      </c>
      <c r="F183" s="5">
        <v>11982000000000</v>
      </c>
      <c r="G183" s="5">
        <v>11993000000000</v>
      </c>
    </row>
    <row r="184" spans="3:7" ht="15.5" x14ac:dyDescent="0.35">
      <c r="C184" t="s">
        <v>179</v>
      </c>
      <c r="D184" s="6">
        <v>1.79</v>
      </c>
      <c r="E184" s="6">
        <v>2.68</v>
      </c>
      <c r="F184" s="6">
        <v>5.5</v>
      </c>
      <c r="G184" s="6">
        <v>4.22</v>
      </c>
    </row>
    <row r="185" spans="3:7" ht="15.5" x14ac:dyDescent="0.35">
      <c r="C185" t="s">
        <v>180</v>
      </c>
      <c r="D185" s="6">
        <v>1863.86</v>
      </c>
      <c r="E185" s="6">
        <v>1676.94</v>
      </c>
      <c r="F185" s="6">
        <v>1592.24</v>
      </c>
      <c r="G185" s="6">
        <v>1603.57</v>
      </c>
    </row>
    <row r="186" spans="3:7" ht="15.5" x14ac:dyDescent="0.35">
      <c r="C186" t="s">
        <v>181</v>
      </c>
      <c r="D186" s="6">
        <v>1.79</v>
      </c>
      <c r="E186" s="6">
        <v>2.68</v>
      </c>
      <c r="F186" s="6">
        <v>5.5</v>
      </c>
      <c r="G186" s="6">
        <v>4.22</v>
      </c>
    </row>
    <row r="187" spans="3:7" ht="15.5" x14ac:dyDescent="0.35">
      <c r="C187" t="s">
        <v>182</v>
      </c>
      <c r="D187" s="6">
        <v>1863.86</v>
      </c>
      <c r="E187" s="6">
        <v>1676.94</v>
      </c>
      <c r="F187" s="6">
        <v>1592.24</v>
      </c>
      <c r="G187" s="6">
        <v>1603.57</v>
      </c>
    </row>
    <row r="188" spans="3:7" ht="15.5" x14ac:dyDescent="0.35">
      <c r="C188" t="s">
        <v>183</v>
      </c>
      <c r="D188" s="5">
        <v>45000000000</v>
      </c>
      <c r="E188" s="5">
        <v>50000000000</v>
      </c>
      <c r="F188" s="5">
        <v>54000000000</v>
      </c>
      <c r="G188" s="5">
        <v>67000000000</v>
      </c>
    </row>
    <row r="189" spans="3:7" ht="15.5" x14ac:dyDescent="0.35">
      <c r="C189" t="s">
        <v>184</v>
      </c>
      <c r="D189" s="5">
        <v>172000000000</v>
      </c>
      <c r="E189" s="5">
        <v>183000000000</v>
      </c>
      <c r="F189" s="5">
        <v>195000000000</v>
      </c>
      <c r="G189" s="5">
        <v>220000000000</v>
      </c>
    </row>
    <row r="190" spans="3:7" ht="15.5" x14ac:dyDescent="0.35">
      <c r="C190" t="s">
        <v>185</v>
      </c>
      <c r="D190" s="5">
        <v>10566000000000</v>
      </c>
      <c r="E190" s="5">
        <v>9506000000000</v>
      </c>
      <c r="F190" s="5">
        <v>9026000000000</v>
      </c>
      <c r="G190" s="5">
        <v>9091000000000</v>
      </c>
    </row>
    <row r="191" spans="3:7" ht="15.5" x14ac:dyDescent="0.35">
      <c r="C191" t="s">
        <v>24</v>
      </c>
      <c r="D191" s="5">
        <v>217000000000</v>
      </c>
      <c r="E191" s="5">
        <v>234000000000</v>
      </c>
      <c r="F191" s="5">
        <v>249000000000</v>
      </c>
      <c r="G191" s="5">
        <v>287000000000</v>
      </c>
    </row>
    <row r="192" spans="3:7" ht="15.5" x14ac:dyDescent="0.35">
      <c r="C192" t="s">
        <v>21</v>
      </c>
      <c r="D192" s="5">
        <v>-3208000000000</v>
      </c>
      <c r="E192" s="5">
        <v>-2512000000000</v>
      </c>
      <c r="F192" s="5">
        <v>-2872000000000</v>
      </c>
      <c r="G192" s="5">
        <v>-3937000000000</v>
      </c>
    </row>
    <row r="193" spans="3:13" ht="15.5" x14ac:dyDescent="0.35">
      <c r="C193" t="s">
        <v>186</v>
      </c>
      <c r="D193" s="5">
        <v>3821000000000</v>
      </c>
      <c r="E193" s="5">
        <v>2153000000000</v>
      </c>
      <c r="F193" s="5">
        <v>1841000000000</v>
      </c>
      <c r="G193" s="5">
        <v>2996000000000</v>
      </c>
    </row>
    <row r="194" spans="3:13" ht="15.5" x14ac:dyDescent="0.35">
      <c r="C194" t="s">
        <v>187</v>
      </c>
      <c r="D194" s="5">
        <v>149000000000</v>
      </c>
      <c r="E194" s="5">
        <v>-131000000000</v>
      </c>
      <c r="F194" s="5">
        <v>15000000000</v>
      </c>
      <c r="G194" s="5">
        <v>146000000000</v>
      </c>
    </row>
    <row r="195" spans="3:13" ht="15.5" x14ac:dyDescent="0.35">
      <c r="C195" t="s">
        <v>188</v>
      </c>
      <c r="D195" s="5">
        <v>-90000000000</v>
      </c>
      <c r="E195" s="5">
        <v>-64000000000</v>
      </c>
      <c r="F195" s="5">
        <v>-40000000000</v>
      </c>
      <c r="G195" s="5">
        <v>-43000000000</v>
      </c>
    </row>
    <row r="196" spans="3:13" ht="15.5" x14ac:dyDescent="0.35">
      <c r="C196" t="s">
        <v>13</v>
      </c>
      <c r="D196" s="5">
        <v>59000000000</v>
      </c>
      <c r="E196" s="5">
        <v>-195000000000</v>
      </c>
      <c r="F196" s="5">
        <v>-25000000000</v>
      </c>
      <c r="G196" s="5">
        <v>102000000000</v>
      </c>
    </row>
    <row r="197" spans="3:13" ht="15.5" x14ac:dyDescent="0.35">
      <c r="C197" t="s">
        <v>16</v>
      </c>
      <c r="D197" s="6">
        <v>10.46</v>
      </c>
      <c r="E197" s="6">
        <v>-34.33</v>
      </c>
      <c r="F197" s="6">
        <v>-4.41</v>
      </c>
      <c r="G197" s="6">
        <v>18.010000000000002</v>
      </c>
    </row>
    <row r="198" spans="3:13" ht="15.5" x14ac:dyDescent="0.35">
      <c r="C198" t="s">
        <v>45</v>
      </c>
      <c r="I198" s="6">
        <v>240.65</v>
      </c>
      <c r="J198" s="6">
        <v>181.25</v>
      </c>
      <c r="K198" s="6">
        <v>2834876.59</v>
      </c>
      <c r="L198" s="6">
        <v>1353489.69</v>
      </c>
      <c r="M198" s="6">
        <v>754527.92</v>
      </c>
    </row>
    <row r="199" spans="3:13" ht="15.5" x14ac:dyDescent="0.35">
      <c r="C199" t="s">
        <v>59</v>
      </c>
      <c r="I199" s="6">
        <v>36.36</v>
      </c>
      <c r="J199" s="5">
        <v>0</v>
      </c>
      <c r="K199" s="5">
        <v>0</v>
      </c>
      <c r="L199" s="5">
        <v>0</v>
      </c>
      <c r="M199" s="5">
        <v>0</v>
      </c>
    </row>
    <row r="200" spans="3:13" ht="15.5" x14ac:dyDescent="0.35">
      <c r="C200" t="s">
        <v>62</v>
      </c>
      <c r="I200" s="6">
        <v>19.809999999999999</v>
      </c>
      <c r="J200" s="5">
        <v>0</v>
      </c>
      <c r="K200" s="5">
        <v>0</v>
      </c>
      <c r="L200" s="5">
        <v>0</v>
      </c>
      <c r="M200" s="5">
        <v>0</v>
      </c>
    </row>
    <row r="201" spans="3:13" ht="15.5" x14ac:dyDescent="0.35">
      <c r="C201" t="s">
        <v>189</v>
      </c>
      <c r="I201" s="5">
        <v>1474940000000</v>
      </c>
      <c r="J201" s="5">
        <v>1117730000000</v>
      </c>
      <c r="K201" s="5">
        <v>843540000000</v>
      </c>
      <c r="L201" s="5">
        <v>276750000000</v>
      </c>
      <c r="M201" s="5">
        <v>11740000000</v>
      </c>
    </row>
    <row r="202" spans="3:13" ht="15.5" x14ac:dyDescent="0.35">
      <c r="C202" t="s">
        <v>190</v>
      </c>
      <c r="I202" s="6">
        <v>6.0400000000000002E-2</v>
      </c>
      <c r="J202" s="6">
        <v>4.5599999999999995E-2</v>
      </c>
      <c r="K202" s="6">
        <v>3.3799999999999997E-2</v>
      </c>
      <c r="L202" s="6">
        <v>1.7500000000000002E-2</v>
      </c>
      <c r="M202" s="6">
        <v>5.6999999999999993E-3</v>
      </c>
    </row>
    <row r="203" spans="3:13" ht="15.5" x14ac:dyDescent="0.35">
      <c r="C203" t="s">
        <v>191</v>
      </c>
      <c r="I203" s="6">
        <v>0.15109999999999998</v>
      </c>
      <c r="J203" s="6">
        <v>0.20329999999999998</v>
      </c>
      <c r="K203" s="6">
        <v>0.156</v>
      </c>
      <c r="L203" s="6">
        <v>7.3099999999999998E-2</v>
      </c>
      <c r="M203" s="6">
        <v>0.34289999999999998</v>
      </c>
    </row>
    <row r="204" spans="3:13" ht="15.5" x14ac:dyDescent="0.35">
      <c r="C204" t="s">
        <v>192</v>
      </c>
      <c r="I204" s="6">
        <v>0.11810000000000001</v>
      </c>
      <c r="J204" s="6">
        <v>0.10310000000000001</v>
      </c>
      <c r="K204" s="6">
        <v>7.980000000000001E-2</v>
      </c>
      <c r="L204" s="6">
        <v>3.9300000000000002E-2</v>
      </c>
      <c r="M204" s="6">
        <v>6.5000000000000006E-3</v>
      </c>
    </row>
    <row r="205" spans="3:13" ht="15.5" x14ac:dyDescent="0.35">
      <c r="C205" t="s">
        <v>193</v>
      </c>
      <c r="I205" s="6">
        <v>55.99</v>
      </c>
      <c r="J205" s="6">
        <v>37.31</v>
      </c>
      <c r="K205" s="6">
        <v>13.01</v>
      </c>
      <c r="L205" s="6">
        <v>10.210000000000001</v>
      </c>
      <c r="M205" s="6">
        <v>3.1</v>
      </c>
    </row>
    <row r="206" spans="3:13" ht="15.5" x14ac:dyDescent="0.35">
      <c r="C206" t="s">
        <v>56</v>
      </c>
      <c r="I206" s="6">
        <v>5.5</v>
      </c>
      <c r="J206" s="5">
        <v>0</v>
      </c>
      <c r="K206" s="5">
        <v>0</v>
      </c>
      <c r="L206" s="5">
        <v>0</v>
      </c>
      <c r="M206" s="5">
        <v>0</v>
      </c>
    </row>
    <row r="207" spans="3:13" ht="15.5" x14ac:dyDescent="0.35">
      <c r="C207" t="s">
        <v>53</v>
      </c>
      <c r="I207" s="6">
        <v>1592.24</v>
      </c>
      <c r="J207" s="6">
        <v>891.72</v>
      </c>
      <c r="K207" s="6">
        <v>18173574.420000002</v>
      </c>
      <c r="L207" s="6">
        <v>18522599.370000001</v>
      </c>
      <c r="M207" s="6">
        <v>2200360.87</v>
      </c>
    </row>
    <row r="208" spans="3:13" ht="15.5" x14ac:dyDescent="0.35">
      <c r="C208" t="s">
        <v>194</v>
      </c>
      <c r="I208" s="6">
        <v>5.5</v>
      </c>
      <c r="J208" s="5">
        <v>0</v>
      </c>
      <c r="K208" s="5">
        <v>0</v>
      </c>
      <c r="L208" s="5">
        <v>0</v>
      </c>
      <c r="M208" s="5">
        <v>0</v>
      </c>
    </row>
    <row r="209" spans="3:13" ht="15.5" x14ac:dyDescent="0.35">
      <c r="C209" t="s">
        <v>195</v>
      </c>
      <c r="I209" s="6">
        <v>1592.24</v>
      </c>
      <c r="J209" s="6">
        <v>891.72</v>
      </c>
      <c r="K209" s="6">
        <v>18173574.420000002</v>
      </c>
      <c r="L209" s="6">
        <v>18522599.370000001</v>
      </c>
      <c r="M209" s="6">
        <v>2200360.87</v>
      </c>
    </row>
    <row r="210" spans="3:13" ht="15.5" x14ac:dyDescent="0.35">
      <c r="C210" t="s">
        <v>196</v>
      </c>
      <c r="I210" s="5">
        <v>54000000000</v>
      </c>
      <c r="J210" s="5">
        <v>75000000000</v>
      </c>
      <c r="K210" s="5">
        <v>48000000000</v>
      </c>
      <c r="L210" s="5">
        <v>126000000000</v>
      </c>
      <c r="M210" s="5">
        <v>4231000000000</v>
      </c>
    </row>
    <row r="211" spans="3:13" ht="15.5" x14ac:dyDescent="0.35">
      <c r="C211" t="s">
        <v>197</v>
      </c>
      <c r="I211" s="5">
        <v>195000000000</v>
      </c>
      <c r="J211" s="5">
        <v>285000000000</v>
      </c>
      <c r="K211" s="5">
        <v>270000000000</v>
      </c>
      <c r="L211" s="5">
        <v>265000000000</v>
      </c>
      <c r="M211" s="5">
        <v>83000000000</v>
      </c>
    </row>
    <row r="212" spans="3:13" ht="15.5" x14ac:dyDescent="0.35">
      <c r="C212" t="s">
        <v>26</v>
      </c>
      <c r="I212" s="5">
        <v>249000000000</v>
      </c>
      <c r="J212" s="5">
        <v>360000000000</v>
      </c>
      <c r="K212" s="5">
        <v>318000000000</v>
      </c>
      <c r="L212" s="5">
        <v>390000000000</v>
      </c>
      <c r="M212" s="5">
        <v>4314000000000</v>
      </c>
    </row>
    <row r="213" spans="3:13" ht="15.5" x14ac:dyDescent="0.35">
      <c r="C213" t="s">
        <v>23</v>
      </c>
      <c r="I213" s="5">
        <v>-2872000000000</v>
      </c>
      <c r="J213" s="5">
        <v>-3118000000000</v>
      </c>
      <c r="K213" s="5">
        <v>30000000000</v>
      </c>
      <c r="L213" s="5">
        <v>-964000000000</v>
      </c>
      <c r="M213" s="5">
        <v>3662000000000</v>
      </c>
    </row>
    <row r="214" spans="3:13" ht="15.5" x14ac:dyDescent="0.35">
      <c r="C214" t="s">
        <v>198</v>
      </c>
      <c r="I214" s="5">
        <v>1841000000000</v>
      </c>
      <c r="J214" s="5">
        <v>2339000000000</v>
      </c>
      <c r="K214" s="5">
        <v>3270000000000</v>
      </c>
      <c r="L214" s="5">
        <v>3479000000000</v>
      </c>
      <c r="M214" s="5">
        <v>-5356000000000</v>
      </c>
    </row>
    <row r="215" spans="3:13" ht="15.5" x14ac:dyDescent="0.35">
      <c r="C215" t="s">
        <v>199</v>
      </c>
      <c r="I215" s="5">
        <v>719000000000</v>
      </c>
      <c r="J215" s="5">
        <v>1730000000000</v>
      </c>
      <c r="K215" s="5">
        <v>967000000000</v>
      </c>
      <c r="L215" s="5">
        <v>602000000000</v>
      </c>
      <c r="M215" s="5">
        <v>-82000000000</v>
      </c>
    </row>
    <row r="216" spans="3:13" ht="15.5" x14ac:dyDescent="0.35">
      <c r="C216" t="s">
        <v>200</v>
      </c>
      <c r="I216" s="5">
        <v>-164000000000</v>
      </c>
      <c r="J216" s="5">
        <v>-116000000000</v>
      </c>
      <c r="K216" s="5">
        <v>-8000000000</v>
      </c>
      <c r="L216" s="5">
        <v>-5000000000</v>
      </c>
      <c r="M216" s="5">
        <v>-6000000000</v>
      </c>
    </row>
    <row r="217" spans="3:13" ht="15.5" x14ac:dyDescent="0.35">
      <c r="C217" t="s">
        <v>15</v>
      </c>
      <c r="I217" s="5">
        <v>555000000000</v>
      </c>
      <c r="J217" s="5">
        <v>1615000000000</v>
      </c>
      <c r="K217" s="5">
        <v>959000000000</v>
      </c>
      <c r="L217" s="5">
        <v>597000000000</v>
      </c>
      <c r="M217" s="5">
        <v>-88000000000</v>
      </c>
    </row>
    <row r="218" spans="3:13" ht="15.5" x14ac:dyDescent="0.35">
      <c r="C218" t="s">
        <v>17</v>
      </c>
      <c r="I218" s="6">
        <v>97.99</v>
      </c>
      <c r="J218" s="6">
        <v>316.49</v>
      </c>
      <c r="K218" s="6">
        <v>4698052.5199999996</v>
      </c>
      <c r="L218" s="6">
        <v>2925884.96</v>
      </c>
      <c r="M218" s="6">
        <v>-879622.55</v>
      </c>
    </row>
  </sheetData>
  <pageMargins left="0.7" right="0.7" top="0.75" bottom="0.75" header="0.3" footer="0.3"/>
  <ignoredErrors>
    <ignoredError sqref="A1:M219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717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718</v>
      </c>
      <c r="D2" s="2" vm="64">
        <f ca="1">IFERROR(_xlfn.STOCKHISTORY("XIDX:" &amp; $C$1, D3, , 0, 0, 1), "Libur")</f>
        <v>350</v>
      </c>
      <c r="E2" s="2" vm="65">
        <f ca="1">IFERROR(_xlfn.STOCKHISTORY("XIDX:" &amp; $C$1, E3, , 0, 0, 1), "Libur")</f>
        <v>230</v>
      </c>
      <c r="H2" s="2" vm="65">
        <f ca="1">IFERROR(INDEX(D2:G2,COUNT(D2:G2)),"")</f>
        <v>230</v>
      </c>
      <c r="I2" s="2" vm="66">
        <f ca="1">IFERROR(_xlfn.STOCKHISTORY("XIDX:" &amp; $C$1, I1, , 0, 0, 1), "Libur")</f>
        <v>388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45182691777</v>
      </c>
      <c r="E4" s="2">
        <f>IFERROR(INDEX(E51:E500,MATCH($C$4,$C$51:$C$500,0)),"")</f>
        <v>43823271397</v>
      </c>
      <c r="H4" s="2">
        <f>IFERROR(SUM(D4:G4)*(4/MAX(1,COUNT(D4:G4))),"")</f>
        <v>178011926348</v>
      </c>
      <c r="I4" s="2">
        <f>IFERROR(INDEX(I51:I500,MATCH($C$4,$C$51:$C$500,0)),"")</f>
        <v>160118097369</v>
      </c>
      <c r="J4" s="2">
        <f>IFERROR(INDEX(J51:J500,MATCH($C$4,$C$51:$C$500,0)),"")</f>
        <v>120626811471</v>
      </c>
      <c r="K4" s="2">
        <f>IFERROR(INDEX(K51:K500,MATCH($C$4,$C$51:$C$500,0)),"")</f>
        <v>56930100939</v>
      </c>
      <c r="L4" s="2">
        <f>IFERROR(INDEX(L51:L500,MATCH($C$4,$C$51:$C$500,0)),"")</f>
        <v>38495534971</v>
      </c>
      <c r="M4" s="2">
        <f>IFERROR(INDEX(M51:M500,MATCH($C$4,$C$51:$C$500,0)),"")</f>
        <v>37853059931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4403315165</v>
      </c>
      <c r="E5" s="2">
        <f>IFERROR(INDEX(E51:E500,MATCH($C$5,$C$51:$C$500,0)),"")</f>
        <v>2915849929</v>
      </c>
      <c r="H5" s="2">
        <f>IFERROR(SUM(D5:G5)*(4/MAX(1,COUNT(D5:G5))),"")</f>
        <v>14638330188</v>
      </c>
      <c r="I5" s="2">
        <f>IFERROR(INDEX(I51:I500,MATCH($C$5,$C$51:$C$500,0)),"")</f>
        <v>22633798644</v>
      </c>
      <c r="J5" s="2">
        <f>IFERROR(INDEX(J51:J500,MATCH($C$5,$C$51:$C$500,0)),"")</f>
        <v>29427949709</v>
      </c>
      <c r="K5" s="2">
        <f>IFERROR(INDEX(K51:K500,MATCH($C$5,$C$51:$C$500,0)),"")</f>
        <v>11972347197</v>
      </c>
      <c r="L5" s="2">
        <f>IFERROR(INDEX(L51:L500,MATCH($C$5,$C$51:$C$500,0)),"")</f>
        <v>12384193052</v>
      </c>
      <c r="M5" s="2">
        <f>IFERROR(INDEX(M51:M500,MATCH($C$5,$C$51:$C$500,0)),"")</f>
        <v>15649225341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142129320281</v>
      </c>
      <c r="E6" s="2">
        <f>IFERROR(INDEX(E51:E500,MATCH($C$6,$C$51:$C$500,0)),"")</f>
        <v>143021276315</v>
      </c>
      <c r="H6" s="2">
        <f>IFERROR(INDEX(D6:G6,COUNT(D6:G6)),"")</f>
        <v>143021276315</v>
      </c>
      <c r="I6" s="2">
        <f>IFERROR(INDEX(I51:I500,MATCH($C$6,$C$51:$C$500,0)),"")</f>
        <v>110015197187</v>
      </c>
      <c r="J6" s="2">
        <f>IFERROR(INDEX(J51:J500,MATCH($C$6,$C$51:$C$500,0)),"")</f>
        <v>43690256384</v>
      </c>
      <c r="K6" s="2">
        <f>IFERROR(INDEX(K51:K500,MATCH($C$6,$C$51:$C$500,0)),"")</f>
        <v>19343509448</v>
      </c>
      <c r="L6" s="2">
        <f>IFERROR(INDEX(L51:L500,MATCH($C$6,$C$51:$C$500,0)),"")</f>
        <v>15374214306</v>
      </c>
      <c r="M6" s="2">
        <f>IFERROR(INDEX(M51:M500,MATCH($C$6,$C$51:$C$500,0)),"")</f>
        <v>18291533420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0.68</v>
      </c>
      <c r="E7" s="3">
        <f>IFERROR(INDEX(E51:E500,MATCH($C$7,$C$51:$C$500,0))/1000000000,"")</f>
        <v>0.6</v>
      </c>
      <c r="H7" s="3">
        <f>IFERROR(INDEX(D7:G7,COUNT(D7:G7)),"")</f>
        <v>0.6</v>
      </c>
      <c r="I7" s="3">
        <f>IFERROR(INDEX(I51:I500,MATCH($C$7,$C$51:$C$500,0))/1000000000,"")</f>
        <v>0.6</v>
      </c>
      <c r="J7" s="3">
        <f>IFERROR(INDEX(J51:J500,MATCH($C$7,$C$51:$C$500,0))/1000000000,"")</f>
        <v>0.43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-5000000000</v>
      </c>
      <c r="H8" s="2">
        <f>IFERROR(INDEX(D8:G8,COUNT(D8:G8)),"")</f>
        <v>-5000000000</v>
      </c>
      <c r="I8" s="2">
        <f>IFERROR(INDEX(I51:I500,MATCH($C$8,$C$51:$C$500,0)),"")</f>
        <v>3000000000</v>
      </c>
      <c r="J8" s="2">
        <f>IFERROR(INDEX(J51:J500,MATCH($C$8,$C$51:$C$500,0)),"")</f>
        <v>6000000000</v>
      </c>
      <c r="K8" s="2">
        <f>IFERROR(INDEX(K51:K500,MATCH($C$8,$C$51:$C$500,0)),"")</f>
        <v>7000000000</v>
      </c>
      <c r="L8" s="2">
        <f>IFERROR(INDEX(L51:L500,MATCH($C$8,$C$51:$C$500,0)),"")</f>
        <v>7000000000</v>
      </c>
      <c r="M8" s="2">
        <f>IFERROR(INDEX(M51:M500,MATCH($C$8,$C$51:$C$500,0)),"")</f>
        <v>15000000000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-8.94</v>
      </c>
      <c r="E9" s="3">
        <f>IFERROR(INDEX(E51:E500,MATCH("Free cash flow per share (Quarter)",$C$51:$C$500,0)),"")</f>
        <v>-7.62</v>
      </c>
      <c r="H9" s="3">
        <f>IFERROR(INDEX(D9:G9,COUNT(D9:G9)),"")</f>
        <v>-7.62</v>
      </c>
      <c r="I9" s="3">
        <f>IFERROR(INDEX(I51:I500,MATCH($C$9,$C$51:$C$500,0)),"")</f>
        <v>5.34</v>
      </c>
      <c r="J9" s="3">
        <f>IFERROR(INDEX(J51:J500,MATCH($C$9,$C$51:$C$500,0)),"")</f>
        <v>14.78</v>
      </c>
      <c r="K9" s="3">
        <f>IFERROR(INDEX(K51:K500,MATCH($C$9,$C$51:$C$500,0)),"")</f>
        <v>1632065.52</v>
      </c>
      <c r="L9" s="3">
        <f>IFERROR(INDEX(L51:L500,MATCH($C$9,$C$51:$C$500,0)),"")</f>
        <v>1786976.99</v>
      </c>
      <c r="M9" s="3">
        <f>IFERROR(INDEX(M51:M500,MATCH($C$9,$C$51:$C$500,0)),"")</f>
        <v>14907790.359999999</v>
      </c>
    </row>
    <row r="10" spans="1:13" ht="15.5" x14ac:dyDescent="0.35">
      <c r="C10" t="s">
        <v>18</v>
      </c>
      <c r="D10" s="3">
        <f ca="1">IFERROR(IF(D9=0,"",D2/D9),"")</f>
        <v>-39.149888143176739</v>
      </c>
      <c r="E10" s="3">
        <f ca="1">IFERROR(IF(E9=0,"",E2/E9),"")</f>
        <v>-30.183727034120736</v>
      </c>
      <c r="I10" s="3">
        <f ca="1">IFERROR(IF(I9=0,"",I2/I9),"")</f>
        <v>72.659176029962552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26934415643</v>
      </c>
      <c r="E11" s="2">
        <f>IFERROR(INDEX(E51:E500,MATCH($C$11,$C$51:$C$500,0)),"")</f>
        <v>28187999160</v>
      </c>
      <c r="H11" s="2">
        <f>IFERROR(INDEX(D11:G11,COUNT(D11:G11)),"")</f>
        <v>28187999160</v>
      </c>
      <c r="I11" s="2">
        <f>IFERROR(INDEX(I51:I500,MATCH($C$11,$C$51:$C$500,0)),"")</f>
        <v>29319871604</v>
      </c>
      <c r="J11" s="2">
        <f>IFERROR(INDEX(J51:J500,MATCH($C$11,$C$51:$C$500,0)),"")</f>
        <v>6371490290</v>
      </c>
      <c r="K11" s="2">
        <f>IFERROR(INDEX(K51:K500,MATCH($C$11,$C$51:$C$500,0)),"")</f>
        <v>3987739189</v>
      </c>
      <c r="L11" s="2">
        <f>IFERROR(INDEX(L51:L500,MATCH($C$11,$C$51:$C$500,0)),"")</f>
        <v>989695498</v>
      </c>
      <c r="M11" s="2">
        <f>IFERROR(INDEX(M51:M500,MATCH($C$11,$C$51:$C$500,0)),"")</f>
        <v>1963886006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-21000000000</v>
      </c>
      <c r="E12" s="2">
        <f>IFERROR(INDEX(E51:E500,MATCH("Net Debt (Quarter)",$C$51:$C$500,0)),"")</f>
        <v>-22000000000</v>
      </c>
      <c r="H12" s="2">
        <f>IFERROR(INDEX(D12:G12,COUNT(D12:G12)),"")</f>
        <v>-22000000000</v>
      </c>
      <c r="I12" s="2">
        <f>IFERROR(INDEX(I51:I500,MATCH($C$12,$C$51:$C$500,0)),"")</f>
        <v>-22000000000</v>
      </c>
      <c r="J12" s="2">
        <f>IFERROR(INDEX(J51:J500,MATCH($C$12,$C$51:$C$500,0)),"")</f>
        <v>3000000000</v>
      </c>
      <c r="K12" s="2">
        <f>IFERROR(INDEX(K51:K500,MATCH($C$12,$C$51:$C$500,0)),"")</f>
        <v>-3000000000</v>
      </c>
      <c r="L12" s="2">
        <f>IFERROR(INDEX(L51:L500,MATCH($C$12,$C$51:$C$500,0)),"")</f>
        <v>-1000000000</v>
      </c>
      <c r="M12" s="2">
        <f>IFERROR(INDEX(M51:M500,MATCH($C$12,$C$51:$C$500,0)),"")</f>
        <v>-2000000000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6000000000</v>
      </c>
      <c r="E13" s="2">
        <f>IFERROR(INDEX(E51:E500,MATCH("Total Debt (Quarter)",$C$51:$C$500,0)),"")</f>
        <v>7000000000</v>
      </c>
      <c r="H13" s="2">
        <f>IFERROR(INDEX(D13:G13,COUNT(D13:G13)),"")</f>
        <v>7000000000</v>
      </c>
      <c r="I13" s="2">
        <f>IFERROR(INDEX(I51:I500,MATCH($C$13,$C$51:$C$500,0)),"")</f>
        <v>7000000000</v>
      </c>
      <c r="J13" s="2">
        <f>IFERROR(INDEX(J51:J500,MATCH($C$13,$C$51:$C$500,0)),"")</f>
        <v>9000000000</v>
      </c>
      <c r="K13" s="2">
        <f>IFERROR(INDEX(K51:K500,MATCH($C$13,$C$51:$C$500,0)),"")</f>
        <v>1000000000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-720821894</v>
      </c>
      <c r="E14" s="2">
        <f>IFERROR(INDEX(E51:E500,MATCH($C$14,$C$51:$C$500,0)),"")</f>
        <v>-280423070</v>
      </c>
      <c r="H14" s="2">
        <f>IFERROR(SUM(D14:G14)*(4/MAX(1,COUNT(D14:G14))),"")</f>
        <v>-2002489928</v>
      </c>
      <c r="I14" s="2">
        <f>IFERROR(INDEX(I51:I500,MATCH($C$14,$C$51:$C$500,0)),"")</f>
        <v>-1879025509</v>
      </c>
      <c r="J14" s="2">
        <f>IFERROR(INDEX(J51:J500,MATCH($C$14,$C$51:$C$500,0)),"")</f>
        <v>-1409802276</v>
      </c>
      <c r="K14" s="2">
        <f>IFERROR(INDEX(K51:K500,MATCH($C$14,$C$51:$C$500,0)),"")</f>
        <v>-1262674715</v>
      </c>
      <c r="L14" s="2">
        <f>IFERROR(INDEX(L51:L500,MATCH($C$14,$C$51:$C$500,0)),"")</f>
        <v>-855015367</v>
      </c>
      <c r="M14" s="2">
        <f>IFERROR(INDEX(M51:M500,MATCH($C$14,$C$51:$C$500,0)),"")</f>
        <v>-292823663</v>
      </c>
    </row>
    <row r="15" spans="1:13" ht="15.5" x14ac:dyDescent="0.35">
      <c r="C15" t="s">
        <v>28</v>
      </c>
      <c r="D15" s="2">
        <f>IFERROR(INDEX(D51:D500,MATCH($C$15,$C$51:$C$500,0)),"")</f>
        <v>-1392528807</v>
      </c>
      <c r="E15" s="2">
        <f>IFERROR(INDEX(E51:E500,MATCH($C$15,$C$51:$C$500,0)),"")</f>
        <v>0</v>
      </c>
      <c r="H15" s="2">
        <f>IFERROR(SUM(D15:G15)*(4/MAX(1,COUNT(D15:G15))),"")</f>
        <v>-2785057614</v>
      </c>
      <c r="I15" s="2">
        <f>IFERROR(INDEX(I51:I500,MATCH($C$15,$C$51:$C$500,0)),"")</f>
        <v>-7269623961</v>
      </c>
      <c r="J15" s="2">
        <f>IFERROR(INDEX(J51:J500,MATCH($C$15,$C$51:$C$500,0)),"")</f>
        <v>-9027896338</v>
      </c>
      <c r="K15" s="2">
        <f>IFERROR(INDEX(K51:K500,MATCH($C$15,$C$51:$C$500,0)),"")</f>
        <v>-2849110833</v>
      </c>
      <c r="L15" s="2">
        <f>IFERROR(INDEX(L51:L500,MATCH($C$15,$C$51:$C$500,0)),"")</f>
        <v>-2505146040</v>
      </c>
      <c r="M15" s="2">
        <f>IFERROR(INDEX(M51:M500,MATCH($C$15,$C$51:$C$500,0)),"")</f>
        <v>-3452910136</v>
      </c>
    </row>
    <row r="16" spans="1:13" ht="15.5" x14ac:dyDescent="0.35">
      <c r="C16" t="s">
        <v>29</v>
      </c>
      <c r="D16" s="2">
        <f>IFERROR(INDEX(D51:D500,MATCH($C$16,$C$51:$C$500,0)),"")</f>
        <v>5832055161</v>
      </c>
      <c r="E16" s="2">
        <f>IFERROR(INDEX(E51:E500,MATCH($C$16,$C$51:$C$500,0)),"")</f>
        <v>4874277878</v>
      </c>
      <c r="H16" s="2">
        <f>IFERROR(SUM(D16:G16)*(4/MAX(1,COUNT(D16:G16))),"")</f>
        <v>21412666078</v>
      </c>
      <c r="I16" s="2">
        <f>IFERROR(INDEX(I51:I500,MATCH($C$16,$C$51:$C$500,0)),"")</f>
        <v>32851654600</v>
      </c>
      <c r="J16" s="2">
        <f>IFERROR(INDEX(J51:J500,MATCH($C$16,$C$51:$C$500,0)),"")</f>
        <v>39526709270</v>
      </c>
      <c r="K16" s="2">
        <f>IFERROR(INDEX(K51:K500,MATCH($C$16,$C$51:$C$500,0)),"")</f>
        <v>14756834156</v>
      </c>
      <c r="L16" s="2">
        <f>IFERROR(INDEX(L51:L500,MATCH($C$16,$C$51:$C$500,0)),"")</f>
        <v>14129661242</v>
      </c>
      <c r="M16" s="2">
        <f>IFERROR(INDEX(M51:M500,MATCH($C$16,$C$51:$C$500,0)),"")</f>
        <v>18759447749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238000000000</v>
      </c>
      <c r="E20" s="2">
        <f ca="1">IFERROR(E21*E2,"")</f>
        <v>138000000000</v>
      </c>
      <c r="H20" s="2">
        <f t="shared" ref="H20:M20" ca="1" si="0">IFERROR(H21*H2,"")</f>
        <v>138000000000</v>
      </c>
      <c r="I20" s="2">
        <f t="shared" ca="1" si="0"/>
        <v>232800000000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680000000</v>
      </c>
      <c r="E21" s="2">
        <f>IFERROR(INDEX(E51:E500,MATCH($C$7,$C$51:$C$500,0)),"")</f>
        <v>600000000</v>
      </c>
      <c r="H21" s="2">
        <f>IFERROR(INDEX(D21:G21,COUNT(D21:G21)),"")</f>
        <v>600000000</v>
      </c>
      <c r="I21" s="2">
        <f>IFERROR(INDEX(I51:I500,MATCH($C$7,$C$51:$C$500,0)),"")</f>
        <v>600000000</v>
      </c>
      <c r="J21" s="2">
        <f>IFERROR(INDEX(J51:J500,MATCH($C$7,$C$51:$C$500,0)),"")</f>
        <v>430000000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3.098104709355062</v>
      </c>
      <c r="E23" s="3">
        <f>IFERROR(E5/E6*100,"")</f>
        <v>2.0387525577508687</v>
      </c>
      <c r="H23" s="3">
        <f t="shared" ref="H23:M23" si="1">IFERROR(H5/H6*100,"")</f>
        <v>10.235071707624483</v>
      </c>
      <c r="I23" s="3">
        <f t="shared" si="1"/>
        <v>20.573338250285421</v>
      </c>
      <c r="J23" s="3">
        <f t="shared" si="1"/>
        <v>67.355864086384571</v>
      </c>
      <c r="K23" s="3">
        <f t="shared" si="1"/>
        <v>61.893356162616428</v>
      </c>
      <c r="L23" s="3">
        <f t="shared" si="1"/>
        <v>80.55171344376862</v>
      </c>
      <c r="M23" s="3">
        <f t="shared" si="1"/>
        <v>85.554474748897249</v>
      </c>
    </row>
    <row r="24" spans="1:13" ht="15.5" x14ac:dyDescent="0.35">
      <c r="C24" t="s">
        <v>43</v>
      </c>
      <c r="D24" s="4">
        <f>IFERROR(_xlfn.RRI(5,I23,D23),"")</f>
        <v>-0.31520865124419584</v>
      </c>
      <c r="E24" s="4">
        <f>IFERROR(_xlfn.RRI(5,J23,E23),"")</f>
        <v>-0.50318142892824103</v>
      </c>
      <c r="H24" s="4">
        <f t="shared" ref="H24:M24" si="2">IFERROR(_xlfn.RRI(5,M23,H23),"")</f>
        <v>-0.34601222207252247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37.74</v>
      </c>
      <c r="J25" s="3">
        <f>IFERROR(INDEX(J51:J500,MATCH($C$25,$C$51:$C$500,0)),"")</f>
        <v>68.430000000000007</v>
      </c>
      <c r="K25" s="3">
        <f>IFERROR(INDEX(K51:K500,MATCH($C$25,$C$51:$C$500,0)),"")</f>
        <v>2993415.14</v>
      </c>
      <c r="L25" s="3">
        <f>IFERROR(INDEX(L51:L500,MATCH($C$25,$C$51:$C$500,0)),"")</f>
        <v>3096068.99</v>
      </c>
      <c r="M25" s="3">
        <f>IFERROR(INDEX(M51:M500,MATCH($C$25,$C$51:$C$500,0)),"")</f>
        <v>15649225.34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66.445134966176468</v>
      </c>
      <c r="E27" s="3">
        <f>IFERROR(E4/E21,"")</f>
        <v>73.038785661666665</v>
      </c>
      <c r="H27" s="3">
        <f t="shared" ref="H27:M27" si="4">IFERROR(H4/H21,"")</f>
        <v>296.68654391333331</v>
      </c>
      <c r="I27" s="3">
        <f t="shared" si="4"/>
        <v>266.86349561499998</v>
      </c>
      <c r="J27" s="3">
        <f t="shared" si="4"/>
        <v>280.5274685372093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-0.24275780885592346</v>
      </c>
      <c r="E28" s="4">
        <f>IFERROR(_xlfn.RRI(5,J27,E27),"")</f>
        <v>-0.23596081918862577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-0.44848750548005262</v>
      </c>
      <c r="J29" s="4">
        <f t="shared" si="6"/>
        <v>-0.9999771398229782</v>
      </c>
      <c r="K29" s="4">
        <f t="shared" si="6"/>
        <v>-3.3156189455584476E-2</v>
      </c>
      <c r="L29" s="4">
        <f t="shared" si="6"/>
        <v>-0.80215832268154941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0.11175394457606373</v>
      </c>
      <c r="I30" s="4">
        <f t="shared" si="7"/>
        <v>-4.8708146098701666E-2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201.71</v>
      </c>
      <c r="E32" s="3">
        <f>IFERROR(INDEX(E51:E500,MATCH($A$32,$C$51:$C$500,0)),"")</f>
        <v>229.96</v>
      </c>
      <c r="H32" s="3">
        <f>IFERROR(INDEX(D32:G32,COUNT(D32:G32)),"")</f>
        <v>229.96</v>
      </c>
      <c r="I32" s="3">
        <f>IFERROR(INDEX(I51:I500,MATCH($C$32,$C$51:$C$500,0)),"")</f>
        <v>178.21</v>
      </c>
      <c r="J32" s="3">
        <f>IFERROR(INDEX(J51:J500,MATCH($C$32,$C$51:$C$500,0)),"")</f>
        <v>98.28</v>
      </c>
      <c r="K32" s="3">
        <f>IFERROR(INDEX(K51:K500,MATCH($C$32,$C$51:$C$500,0)),"")</f>
        <v>4653901.26</v>
      </c>
      <c r="L32" s="3">
        <f>IFERROR(INDEX(L51:L500,MATCH($C$32,$C$51:$C$500,0)),"")</f>
        <v>3710738.08</v>
      </c>
      <c r="M32" s="3">
        <f>IFERROR(INDEX(M51:M500,MATCH($C$32,$C$51:$C$500,0)),"")</f>
        <v>18181699.539999999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1.1399999999999999</v>
      </c>
      <c r="E33" s="3">
        <f>IFERROR(INDEX(E51:E500,MATCH($A$33,$C$51:$C$500,0)),"")</f>
        <v>1.51</v>
      </c>
      <c r="H33" s="3">
        <f>IFERROR(INDEX(D33:G33,COUNT(D33:G33)),"")</f>
        <v>1.51</v>
      </c>
      <c r="I33" s="3">
        <f>IFERROR(INDEX(I51:I500,MATCH($C$33,$C$51:$C$500,0)),"")</f>
        <v>2.1800000000000002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35.549999999999997</v>
      </c>
      <c r="E34" s="3">
        <f>IFERROR(INDEX(E51:E500,MATCH($A$34,$C$51:$C$500,0)),"")</f>
        <v>71.599999999999994</v>
      </c>
      <c r="H34" s="3">
        <f>IFERROR(INDEX(D34:G34,COUNT(D34:G34)),"")</f>
        <v>71.599999999999994</v>
      </c>
      <c r="I34" s="3">
        <f>IFERROR(INDEX(I51:I500,MATCH($C$34,$C$51:$C$500,0)),"")</f>
        <v>10.28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3.46</v>
      </c>
      <c r="E35" s="3">
        <f>IFERROR(INDEX(E51:E500,MATCH($A$35,$C$51:$C$500,0)),"")</f>
        <v>4.76</v>
      </c>
      <c r="H35" s="3">
        <f>IFERROR(INDEX(D35:G35,COUNT(D35:G35)),"")</f>
        <v>4.76</v>
      </c>
      <c r="I35" s="3">
        <f>IFERROR(INDEX(I51:I500,MATCH($C$35,$C$51:$C$500,0)),"")</f>
        <v>1.45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45182691777</v>
      </c>
      <c r="E51" s="5">
        <v>43823271397</v>
      </c>
      <c r="F51" s="5">
        <v>45370870873</v>
      </c>
      <c r="G51" s="5">
        <v>38182308058</v>
      </c>
      <c r="I51" s="5">
        <v>160118097369</v>
      </c>
      <c r="J51" s="5">
        <v>120626811471</v>
      </c>
      <c r="K51" s="5">
        <v>56930100939</v>
      </c>
      <c r="L51" s="5">
        <v>38495534971</v>
      </c>
      <c r="M51" s="5">
        <v>37853059931</v>
      </c>
    </row>
    <row r="52" spans="2:13" ht="15.5" x14ac:dyDescent="0.35">
      <c r="C52" t="s">
        <v>72</v>
      </c>
      <c r="D52" s="5">
        <v>-28031376714</v>
      </c>
      <c r="E52" s="5">
        <v>-27997042293</v>
      </c>
      <c r="F52" s="5">
        <v>-35281700508</v>
      </c>
      <c r="G52" s="5">
        <v>-18539980562</v>
      </c>
      <c r="I52" s="5">
        <v>-97262307551</v>
      </c>
      <c r="J52" s="5">
        <v>-62752328543</v>
      </c>
      <c r="K52" s="5">
        <v>-34252740134</v>
      </c>
      <c r="L52" s="5">
        <v>-18802065300</v>
      </c>
      <c r="M52" s="5">
        <v>-14486176528</v>
      </c>
    </row>
    <row r="53" spans="2:13" ht="15.5" x14ac:dyDescent="0.35">
      <c r="C53" t="s">
        <v>73</v>
      </c>
      <c r="D53" s="5">
        <v>17151315063</v>
      </c>
      <c r="E53" s="5">
        <v>15826229104</v>
      </c>
      <c r="F53" s="5">
        <v>10089170365</v>
      </c>
      <c r="G53" s="5">
        <v>19642327496</v>
      </c>
      <c r="I53" s="5">
        <v>62855789818</v>
      </c>
      <c r="J53" s="5">
        <v>57874482928</v>
      </c>
      <c r="K53" s="5">
        <v>22677360805</v>
      </c>
      <c r="L53" s="5">
        <v>19693469671</v>
      </c>
      <c r="M53" s="5">
        <v>23366883403</v>
      </c>
    </row>
    <row r="54" spans="2:13" ht="15.5" x14ac:dyDescent="0.35">
      <c r="C54" t="s">
        <v>74</v>
      </c>
      <c r="D54" s="5">
        <v>-10939135167</v>
      </c>
      <c r="E54" s="5">
        <v>-11000514566</v>
      </c>
      <c r="F54" s="5">
        <v>-7001173160</v>
      </c>
      <c r="G54" s="5">
        <v>-8914986311</v>
      </c>
      <c r="I54" s="5">
        <v>-29798201190</v>
      </c>
      <c r="J54" s="5">
        <v>-19694188305</v>
      </c>
      <c r="K54" s="5">
        <v>-8487541660</v>
      </c>
      <c r="L54" s="5">
        <v>-6085227203</v>
      </c>
      <c r="M54" s="5">
        <v>-5080504233</v>
      </c>
    </row>
    <row r="55" spans="2:13" ht="15.5" x14ac:dyDescent="0.35">
      <c r="C55" t="s">
        <v>76</v>
      </c>
      <c r="D55" s="5">
        <v>-4229384012</v>
      </c>
      <c r="E55" s="5">
        <v>-5658926432</v>
      </c>
      <c r="F55" s="5">
        <v>-2090331467</v>
      </c>
      <c r="G55" s="5">
        <v>-4539039171</v>
      </c>
      <c r="I55" s="5">
        <v>-14690270855</v>
      </c>
      <c r="J55" s="5">
        <v>-11976062175</v>
      </c>
      <c r="K55" s="5">
        <v>-4235086644</v>
      </c>
      <c r="L55" s="5">
        <v>-3238706777</v>
      </c>
      <c r="M55" s="5">
        <v>-2968488879</v>
      </c>
    </row>
    <row r="56" spans="2:13" ht="15.5" x14ac:dyDescent="0.35">
      <c r="C56" t="s">
        <v>75</v>
      </c>
      <c r="D56" s="5">
        <v>-6895413902</v>
      </c>
      <c r="E56" s="5">
        <v>-5381199941</v>
      </c>
      <c r="F56" s="5">
        <v>-4239249070</v>
      </c>
      <c r="G56" s="5">
        <v>-4510517650</v>
      </c>
      <c r="I56" s="5">
        <v>-15694389272</v>
      </c>
      <c r="J56" s="5">
        <v>-8271295055</v>
      </c>
      <c r="K56" s="5">
        <v>-3843748620</v>
      </c>
      <c r="L56" s="5">
        <v>-2793373534</v>
      </c>
      <c r="M56" s="5">
        <v>-1931358761</v>
      </c>
    </row>
    <row r="57" spans="2:13" ht="15.5" x14ac:dyDescent="0.35">
      <c r="C57" t="s">
        <v>79</v>
      </c>
      <c r="K57" s="5">
        <v>337114823</v>
      </c>
      <c r="L57" s="5">
        <v>816751397</v>
      </c>
      <c r="M57" s="5">
        <v>731404944</v>
      </c>
    </row>
    <row r="58" spans="2:13" ht="15.5" x14ac:dyDescent="0.35">
      <c r="C58" t="s">
        <v>77</v>
      </c>
      <c r="D58" s="5">
        <v>6212179896</v>
      </c>
      <c r="E58" s="5">
        <v>4825714538</v>
      </c>
      <c r="F58" s="5">
        <v>3087997205</v>
      </c>
      <c r="G58" s="5">
        <v>10727341185</v>
      </c>
      <c r="I58" s="5">
        <v>33057588628</v>
      </c>
      <c r="J58" s="5">
        <v>38180294623</v>
      </c>
      <c r="K58" s="5">
        <v>14189819145</v>
      </c>
      <c r="L58" s="5">
        <v>13608242468</v>
      </c>
      <c r="M58" s="5">
        <v>18286379170</v>
      </c>
    </row>
    <row r="59" spans="2:13" ht="15.5" x14ac:dyDescent="0.35">
      <c r="C59" t="s">
        <v>78</v>
      </c>
      <c r="D59" s="5">
        <v>-380124735</v>
      </c>
      <c r="E59" s="5">
        <v>48563340</v>
      </c>
      <c r="F59" s="5">
        <v>184604970</v>
      </c>
      <c r="G59" s="5">
        <v>-61479598</v>
      </c>
      <c r="I59" s="5">
        <v>-205934028</v>
      </c>
      <c r="J59" s="5">
        <v>1346414647</v>
      </c>
      <c r="K59" s="5">
        <v>567015011</v>
      </c>
      <c r="L59" s="5">
        <v>521418774</v>
      </c>
      <c r="M59" s="5">
        <v>473068579</v>
      </c>
    </row>
    <row r="60" spans="2:13" ht="15.5" x14ac:dyDescent="0.35">
      <c r="C60" t="s">
        <v>247</v>
      </c>
      <c r="D60" s="5">
        <v>340697159</v>
      </c>
      <c r="E60" s="5">
        <v>328986410</v>
      </c>
      <c r="F60" s="5">
        <v>1455317385</v>
      </c>
      <c r="G60" s="5">
        <v>184783631</v>
      </c>
      <c r="I60" s="5">
        <v>1673091481</v>
      </c>
      <c r="J60" s="5">
        <v>2756216923</v>
      </c>
      <c r="K60" s="5">
        <v>1829689726</v>
      </c>
      <c r="L60" s="5">
        <v>1376434141</v>
      </c>
      <c r="M60" s="5">
        <v>765892242</v>
      </c>
    </row>
    <row r="61" spans="2:13" ht="15.5" x14ac:dyDescent="0.35">
      <c r="C61" t="s">
        <v>27</v>
      </c>
      <c r="D61" s="5">
        <v>-720821894</v>
      </c>
      <c r="E61" s="5">
        <v>-280423070</v>
      </c>
      <c r="F61" s="5">
        <v>-1270712415</v>
      </c>
      <c r="G61" s="5">
        <v>-246263229</v>
      </c>
      <c r="I61" s="5">
        <v>-1879025509</v>
      </c>
      <c r="J61" s="5">
        <v>-1409802276</v>
      </c>
      <c r="K61" s="5">
        <v>-1262674715</v>
      </c>
      <c r="L61" s="5">
        <v>-855015367</v>
      </c>
      <c r="M61" s="5">
        <v>-292823663</v>
      </c>
    </row>
    <row r="62" spans="2:13" ht="15.5" x14ac:dyDescent="0.35">
      <c r="C62" t="s">
        <v>80</v>
      </c>
      <c r="D62" s="5">
        <v>-380124735</v>
      </c>
      <c r="E62" s="5">
        <v>48563340</v>
      </c>
      <c r="F62" s="5">
        <v>184604970</v>
      </c>
      <c r="G62" s="5">
        <v>-61479598</v>
      </c>
      <c r="I62" s="5">
        <v>-205934028</v>
      </c>
      <c r="J62" s="5">
        <v>1346414647</v>
      </c>
      <c r="K62" s="5">
        <v>567015011</v>
      </c>
      <c r="L62" s="5">
        <v>521418774</v>
      </c>
      <c r="M62" s="5">
        <v>473068579</v>
      </c>
    </row>
    <row r="63" spans="2:13" ht="15.5" x14ac:dyDescent="0.35">
      <c r="C63" t="s">
        <v>29</v>
      </c>
      <c r="D63" s="5">
        <v>5832055161</v>
      </c>
      <c r="E63" s="5">
        <v>4874277878</v>
      </c>
      <c r="F63" s="5">
        <v>3272602175</v>
      </c>
      <c r="G63" s="5">
        <v>10665861587</v>
      </c>
      <c r="I63" s="5">
        <v>32851654600</v>
      </c>
      <c r="J63" s="5">
        <v>39526709270</v>
      </c>
      <c r="K63" s="5">
        <v>14756834156</v>
      </c>
      <c r="L63" s="5">
        <v>14129661242</v>
      </c>
      <c r="M63" s="5">
        <v>18759447749</v>
      </c>
    </row>
    <row r="64" spans="2:13" ht="15.5" x14ac:dyDescent="0.35">
      <c r="C64" t="s">
        <v>28</v>
      </c>
      <c r="D64" s="5">
        <v>-1392528807</v>
      </c>
      <c r="F64" s="5">
        <v>-2804843861</v>
      </c>
      <c r="G64" s="5">
        <v>-4464780100</v>
      </c>
      <c r="I64" s="5">
        <v>-7269623961</v>
      </c>
      <c r="J64" s="5">
        <v>-9027896338</v>
      </c>
      <c r="K64" s="5">
        <v>-2849110833</v>
      </c>
      <c r="L64" s="5">
        <v>-2505146040</v>
      </c>
      <c r="M64" s="5">
        <v>-3452910136</v>
      </c>
    </row>
    <row r="65" spans="2:13" ht="15.5" x14ac:dyDescent="0.35">
      <c r="C65" t="s">
        <v>81</v>
      </c>
      <c r="D65" s="5">
        <v>-1398011463</v>
      </c>
      <c r="F65" s="5">
        <v>-2873115662</v>
      </c>
      <c r="G65" s="5">
        <v>-4464780100</v>
      </c>
      <c r="I65" s="5">
        <v>-7337895762</v>
      </c>
      <c r="J65" s="5">
        <v>-9033364010</v>
      </c>
      <c r="K65" s="5">
        <v>-3190446930</v>
      </c>
      <c r="L65" s="5">
        <v>-3322475530</v>
      </c>
      <c r="M65" s="5">
        <v>-4185855080</v>
      </c>
    </row>
    <row r="66" spans="2:13" ht="15.5" x14ac:dyDescent="0.35">
      <c r="C66" t="s">
        <v>82</v>
      </c>
      <c r="D66" s="5">
        <v>5482656</v>
      </c>
      <c r="F66" s="5">
        <v>68271801</v>
      </c>
      <c r="I66" s="5">
        <v>68271801</v>
      </c>
      <c r="J66" s="5">
        <v>5467672</v>
      </c>
      <c r="K66" s="5">
        <v>4221274</v>
      </c>
      <c r="L66" s="5">
        <v>578093</v>
      </c>
      <c r="M66" s="5">
        <v>1540000</v>
      </c>
    </row>
    <row r="67" spans="2:13" ht="15.5" x14ac:dyDescent="0.35">
      <c r="C67" t="s">
        <v>84</v>
      </c>
      <c r="D67" s="5">
        <v>-1392528807</v>
      </c>
      <c r="F67" s="5">
        <v>-2804843861</v>
      </c>
      <c r="G67" s="5">
        <v>-4464780100</v>
      </c>
      <c r="I67" s="5">
        <v>-7269623961</v>
      </c>
      <c r="J67" s="5">
        <v>-9027896338</v>
      </c>
      <c r="K67" s="5">
        <v>-2849110833</v>
      </c>
      <c r="L67" s="5">
        <v>-2505146040</v>
      </c>
      <c r="M67" s="5">
        <v>-3452910136</v>
      </c>
    </row>
    <row r="68" spans="2:13" ht="15.5" x14ac:dyDescent="0.35">
      <c r="C68" t="s">
        <v>86</v>
      </c>
      <c r="D68" s="5">
        <v>4439526354</v>
      </c>
      <c r="E68" s="5">
        <v>4874277878</v>
      </c>
      <c r="F68" s="5">
        <v>467758314</v>
      </c>
      <c r="G68" s="5">
        <v>6201081487</v>
      </c>
      <c r="I68" s="5">
        <v>25582030639</v>
      </c>
      <c r="J68" s="5">
        <v>30498812932</v>
      </c>
      <c r="K68" s="5">
        <v>11907723323</v>
      </c>
      <c r="L68" s="5">
        <v>11624515202</v>
      </c>
      <c r="M68" s="5">
        <v>15306537613</v>
      </c>
    </row>
    <row r="69" spans="2:13" ht="15.5" x14ac:dyDescent="0.35">
      <c r="C69" t="s">
        <v>87</v>
      </c>
      <c r="F69" s="5">
        <v>-8140200</v>
      </c>
      <c r="I69" s="5">
        <v>-8140200</v>
      </c>
      <c r="J69" s="5">
        <v>2401720</v>
      </c>
      <c r="K69" s="5">
        <v>-1313358</v>
      </c>
      <c r="L69" s="5">
        <v>-82919</v>
      </c>
    </row>
    <row r="70" spans="2:13" ht="15.5" x14ac:dyDescent="0.35">
      <c r="C70" t="s">
        <v>89</v>
      </c>
      <c r="D70" s="5">
        <v>4439526354</v>
      </c>
      <c r="E70" s="5">
        <v>4874277878</v>
      </c>
      <c r="F70" s="5">
        <v>459618114</v>
      </c>
      <c r="G70" s="5">
        <v>6201081487</v>
      </c>
      <c r="I70" s="5">
        <v>25573890439</v>
      </c>
      <c r="J70" s="5">
        <v>30501214652</v>
      </c>
      <c r="K70" s="5">
        <v>11906409965</v>
      </c>
      <c r="L70" s="5">
        <v>11624432283</v>
      </c>
      <c r="M70" s="5">
        <v>15306537613</v>
      </c>
    </row>
    <row r="71" spans="2:13" ht="15.5" x14ac:dyDescent="0.35">
      <c r="C71" t="s">
        <v>90</v>
      </c>
      <c r="D71" s="5">
        <v>4439526354</v>
      </c>
      <c r="E71" s="5">
        <v>4874277878</v>
      </c>
      <c r="F71" s="5">
        <v>467758314</v>
      </c>
      <c r="G71" s="5">
        <v>6201081487</v>
      </c>
      <c r="I71" s="5">
        <v>25582030639</v>
      </c>
      <c r="J71" s="5">
        <v>30498812932</v>
      </c>
      <c r="K71" s="5">
        <v>11907723325</v>
      </c>
      <c r="L71" s="5">
        <v>11624515202</v>
      </c>
      <c r="M71" s="5">
        <v>15306537613</v>
      </c>
    </row>
    <row r="72" spans="2:13" ht="15.5" x14ac:dyDescent="0.35">
      <c r="C72" t="s">
        <v>8</v>
      </c>
      <c r="D72" s="5">
        <v>4403315165</v>
      </c>
      <c r="E72" s="5">
        <v>2915849929</v>
      </c>
      <c r="F72" s="5">
        <v>2459723442</v>
      </c>
      <c r="G72" s="5">
        <v>2376370046</v>
      </c>
      <c r="I72" s="5">
        <v>22633798644</v>
      </c>
      <c r="J72" s="5">
        <v>29427949709</v>
      </c>
      <c r="K72" s="5">
        <v>11972347197</v>
      </c>
      <c r="L72" s="5">
        <v>12384193052</v>
      </c>
      <c r="M72" s="5">
        <v>15649225341</v>
      </c>
    </row>
    <row r="73" spans="2:13" ht="15.5" x14ac:dyDescent="0.35">
      <c r="C73" t="s">
        <v>203</v>
      </c>
      <c r="D73" s="5">
        <v>36211189</v>
      </c>
      <c r="E73" s="5">
        <v>1958427949</v>
      </c>
      <c r="F73" s="5">
        <v>-2000105328</v>
      </c>
      <c r="G73" s="5">
        <v>3824711441</v>
      </c>
      <c r="I73" s="5">
        <v>2940091795</v>
      </c>
      <c r="J73" s="5">
        <v>1073264943</v>
      </c>
      <c r="K73" s="5">
        <v>-65937232</v>
      </c>
      <c r="L73" s="5">
        <v>-759760769</v>
      </c>
      <c r="M73" s="5">
        <v>-342687728</v>
      </c>
    </row>
    <row r="74" spans="2:13" ht="15.5" x14ac:dyDescent="0.35">
      <c r="C74" t="s">
        <v>91</v>
      </c>
      <c r="D74" s="5">
        <v>4439526354</v>
      </c>
      <c r="E74" s="5">
        <v>4874277878</v>
      </c>
      <c r="F74" s="5">
        <v>467758314</v>
      </c>
      <c r="G74" s="5">
        <v>6201081487</v>
      </c>
      <c r="I74" s="5">
        <v>25582030639</v>
      </c>
      <c r="J74" s="5">
        <v>30498812932</v>
      </c>
      <c r="K74" s="5">
        <v>11907723325</v>
      </c>
      <c r="L74" s="5">
        <v>11624515202</v>
      </c>
      <c r="M74" s="5">
        <v>15306537613</v>
      </c>
    </row>
    <row r="75" spans="2:13" ht="15.5" x14ac:dyDescent="0.35">
      <c r="C75" t="s">
        <v>92</v>
      </c>
      <c r="D75" s="5">
        <v>4439526354</v>
      </c>
      <c r="E75" s="5">
        <v>4874277878</v>
      </c>
      <c r="F75" s="5">
        <v>459618114</v>
      </c>
      <c r="G75" s="5">
        <v>6201081487</v>
      </c>
      <c r="I75" s="5">
        <v>25573890439</v>
      </c>
      <c r="J75" s="5">
        <v>30501214652</v>
      </c>
      <c r="K75" s="5">
        <v>11906409965</v>
      </c>
      <c r="L75" s="5">
        <v>11624432283</v>
      </c>
      <c r="M75" s="5">
        <v>15306537613</v>
      </c>
    </row>
    <row r="76" spans="2:13" ht="15.5" x14ac:dyDescent="0.35">
      <c r="C76" t="s">
        <v>93</v>
      </c>
      <c r="D76" s="5">
        <v>4439526354</v>
      </c>
      <c r="E76" s="5">
        <v>4874277878</v>
      </c>
      <c r="F76" s="5">
        <v>459618114</v>
      </c>
      <c r="G76" s="5">
        <v>6201081487</v>
      </c>
      <c r="I76" s="5">
        <v>25573890439</v>
      </c>
      <c r="J76" s="5">
        <v>30501214652</v>
      </c>
      <c r="K76" s="5">
        <v>11906409965</v>
      </c>
      <c r="L76" s="5">
        <v>11624432283</v>
      </c>
      <c r="M76" s="5">
        <v>15306537613</v>
      </c>
    </row>
    <row r="78" spans="2:13" ht="15.5" x14ac:dyDescent="0.35">
      <c r="B78" t="s">
        <v>94</v>
      </c>
      <c r="C78" t="s">
        <v>95</v>
      </c>
    </row>
    <row r="79" spans="2:13" ht="15.5" x14ac:dyDescent="0.35">
      <c r="C79" t="s">
        <v>96</v>
      </c>
    </row>
    <row r="80" spans="2:13" ht="15.5" x14ac:dyDescent="0.35">
      <c r="C80" t="s">
        <v>20</v>
      </c>
      <c r="D80" s="5">
        <v>26934415643</v>
      </c>
      <c r="E80" s="5">
        <v>28187999160</v>
      </c>
      <c r="F80" s="5">
        <v>29319871604</v>
      </c>
      <c r="G80" s="5">
        <v>25495637713</v>
      </c>
      <c r="I80" s="5">
        <v>29319871604</v>
      </c>
      <c r="J80" s="5">
        <v>6371490290</v>
      </c>
      <c r="K80" s="5">
        <v>3987739189</v>
      </c>
      <c r="L80" s="5">
        <v>989695498</v>
      </c>
      <c r="M80" s="5">
        <v>1963886006</v>
      </c>
    </row>
    <row r="81" spans="3:13" ht="15.5" x14ac:dyDescent="0.35">
      <c r="C81" t="s">
        <v>289</v>
      </c>
      <c r="D81" s="5">
        <v>21320000000</v>
      </c>
      <c r="E81" s="5">
        <v>26820000000</v>
      </c>
      <c r="F81" s="5">
        <v>13320000000</v>
      </c>
      <c r="G81" s="5">
        <v>19320000000</v>
      </c>
      <c r="I81" s="5">
        <v>13320000000</v>
      </c>
      <c r="J81" s="5">
        <v>820000000</v>
      </c>
    </row>
    <row r="82" spans="3:13" ht="15.5" x14ac:dyDescent="0.35">
      <c r="C82" t="s">
        <v>97</v>
      </c>
      <c r="D82" s="5">
        <v>10510378358</v>
      </c>
      <c r="E82" s="5">
        <v>9023265109</v>
      </c>
      <c r="F82" s="5">
        <v>5629517338</v>
      </c>
      <c r="G82" s="5">
        <v>8635122118</v>
      </c>
      <c r="I82" s="5">
        <v>5629517338</v>
      </c>
      <c r="J82" s="5">
        <v>3877637280</v>
      </c>
      <c r="K82" s="5">
        <v>2616090347</v>
      </c>
      <c r="L82" s="5">
        <v>611396200</v>
      </c>
      <c r="M82" s="5">
        <v>605183758</v>
      </c>
    </row>
    <row r="83" spans="3:13" ht="15.5" x14ac:dyDescent="0.35">
      <c r="C83" t="s">
        <v>99</v>
      </c>
      <c r="D83" s="5">
        <v>3205548331</v>
      </c>
      <c r="E83" s="5">
        <v>3487656022</v>
      </c>
      <c r="F83" s="5">
        <v>3516077586</v>
      </c>
      <c r="G83" s="5">
        <v>1802011986</v>
      </c>
      <c r="I83" s="5">
        <v>3516077586</v>
      </c>
      <c r="J83" s="5">
        <v>1820026269</v>
      </c>
      <c r="K83" s="5">
        <v>429319285</v>
      </c>
      <c r="L83" s="5">
        <v>244540030</v>
      </c>
      <c r="M83" s="5">
        <v>316561941</v>
      </c>
    </row>
    <row r="84" spans="3:13" ht="15.5" x14ac:dyDescent="0.35">
      <c r="C84" t="s">
        <v>98</v>
      </c>
      <c r="D84" s="5">
        <v>424727558</v>
      </c>
      <c r="E84" s="5">
        <v>427790869</v>
      </c>
      <c r="F84" s="5">
        <v>437234508</v>
      </c>
      <c r="G84" s="5">
        <v>59908360</v>
      </c>
      <c r="I84" s="5">
        <v>437234508</v>
      </c>
    </row>
    <row r="85" spans="3:13" ht="15.5" x14ac:dyDescent="0.35">
      <c r="C85" t="s">
        <v>100</v>
      </c>
      <c r="D85" s="5">
        <v>10510378358</v>
      </c>
      <c r="E85" s="5">
        <v>9023265109</v>
      </c>
      <c r="F85" s="5">
        <v>5629517338</v>
      </c>
      <c r="G85" s="5">
        <v>8635122118</v>
      </c>
      <c r="I85" s="5">
        <v>5629517338</v>
      </c>
      <c r="J85" s="5">
        <v>3877637280</v>
      </c>
      <c r="K85" s="5">
        <v>2616090347</v>
      </c>
      <c r="L85" s="5">
        <v>611396200</v>
      </c>
      <c r="M85" s="5">
        <v>605183758</v>
      </c>
    </row>
    <row r="86" spans="3:13" ht="15.5" x14ac:dyDescent="0.35">
      <c r="C86" t="s">
        <v>101</v>
      </c>
      <c r="D86" s="5">
        <v>16681102401</v>
      </c>
      <c r="E86" s="5">
        <v>22350628042</v>
      </c>
      <c r="F86" s="5">
        <v>11239407028</v>
      </c>
      <c r="G86" s="5">
        <v>6835334958</v>
      </c>
      <c r="I86" s="5">
        <v>11239407028</v>
      </c>
      <c r="J86" s="5">
        <v>2657564496</v>
      </c>
      <c r="K86" s="5">
        <v>1360261769</v>
      </c>
      <c r="L86" s="5">
        <v>4050000000</v>
      </c>
      <c r="M86" s="5">
        <v>10100000000</v>
      </c>
    </row>
    <row r="87" spans="3:13" ht="15.5" x14ac:dyDescent="0.35">
      <c r="C87" t="s">
        <v>102</v>
      </c>
      <c r="D87" s="5">
        <v>16681102401</v>
      </c>
      <c r="E87" s="5">
        <v>22350628042</v>
      </c>
      <c r="F87" s="5">
        <v>11239407028</v>
      </c>
      <c r="G87" s="5">
        <v>6835334958</v>
      </c>
      <c r="I87" s="5">
        <v>11239407028</v>
      </c>
      <c r="J87" s="5">
        <v>2657564496</v>
      </c>
      <c r="K87" s="5">
        <v>1360261769</v>
      </c>
      <c r="L87" s="5">
        <v>4050000000</v>
      </c>
      <c r="M87" s="5">
        <v>10100000000</v>
      </c>
    </row>
    <row r="88" spans="3:13" ht="15.5" x14ac:dyDescent="0.35">
      <c r="C88" t="s">
        <v>103</v>
      </c>
      <c r="D88" s="5">
        <v>24022655856</v>
      </c>
      <c r="E88" s="5">
        <v>21141529636</v>
      </c>
      <c r="F88" s="5">
        <v>19851901510</v>
      </c>
      <c r="G88" s="5">
        <v>18924157639</v>
      </c>
      <c r="I88" s="5">
        <v>19851901510</v>
      </c>
      <c r="J88" s="5">
        <v>13541958552</v>
      </c>
      <c r="K88" s="5">
        <v>7339386118</v>
      </c>
      <c r="L88" s="5">
        <v>4641367918</v>
      </c>
      <c r="M88" s="5">
        <v>2851399938</v>
      </c>
    </row>
    <row r="89" spans="3:13" ht="15.5" x14ac:dyDescent="0.35">
      <c r="C89" t="s">
        <v>79</v>
      </c>
      <c r="D89" s="5">
        <v>-7134757</v>
      </c>
      <c r="E89" s="5">
        <v>-7134757</v>
      </c>
      <c r="F89" s="5">
        <v>-7134757</v>
      </c>
      <c r="G89" s="5">
        <v>1005443</v>
      </c>
      <c r="I89" s="5">
        <v>-7134757</v>
      </c>
      <c r="J89" s="5">
        <v>1005443</v>
      </c>
      <c r="K89" s="5">
        <v>-1396545933</v>
      </c>
      <c r="L89" s="5">
        <v>-1058117752</v>
      </c>
      <c r="M89" s="5">
        <v>1671472270</v>
      </c>
    </row>
    <row r="90" spans="3:13" ht="15.5" x14ac:dyDescent="0.35">
      <c r="C90" t="s">
        <v>104</v>
      </c>
      <c r="D90" s="5">
        <v>91566540155</v>
      </c>
      <c r="E90" s="5">
        <v>94277690473</v>
      </c>
      <c r="F90" s="5">
        <v>73088988277</v>
      </c>
      <c r="G90" s="5">
        <v>94575828153</v>
      </c>
      <c r="I90" s="5">
        <v>73088988277</v>
      </c>
      <c r="J90" s="5">
        <v>35096116683</v>
      </c>
      <c r="K90" s="5">
        <v>14637148045</v>
      </c>
      <c r="L90" s="5">
        <v>6681376234</v>
      </c>
      <c r="M90" s="5">
        <v>5920553383</v>
      </c>
    </row>
    <row r="91" spans="3:13" ht="15.5" x14ac:dyDescent="0.35">
      <c r="C91" t="s">
        <v>105</v>
      </c>
    </row>
    <row r="92" spans="3:13" ht="15.5" x14ac:dyDescent="0.35">
      <c r="C92" t="s">
        <v>106</v>
      </c>
      <c r="D92" s="5">
        <v>49741756184</v>
      </c>
      <c r="E92" s="5">
        <v>43453711479</v>
      </c>
      <c r="F92" s="5">
        <v>40055010008</v>
      </c>
      <c r="G92" s="5">
        <v>29814956544</v>
      </c>
      <c r="I92" s="5">
        <v>40055010008</v>
      </c>
      <c r="J92" s="5">
        <v>22105190705</v>
      </c>
      <c r="K92" s="5">
        <v>18476596387</v>
      </c>
      <c r="L92" s="5">
        <v>13112421543</v>
      </c>
      <c r="M92" s="5">
        <v>7072175641</v>
      </c>
    </row>
    <row r="93" spans="3:13" ht="15.5" x14ac:dyDescent="0.35">
      <c r="C93" t="s">
        <v>257</v>
      </c>
      <c r="D93" s="5">
        <v>124086194</v>
      </c>
      <c r="E93" s="5">
        <v>124063548</v>
      </c>
      <c r="F93" s="5">
        <v>124086194</v>
      </c>
      <c r="G93" s="5">
        <v>216107494</v>
      </c>
      <c r="I93" s="5">
        <v>124086194</v>
      </c>
      <c r="J93" s="5">
        <v>176023611</v>
      </c>
      <c r="K93" s="5">
        <v>354812460</v>
      </c>
      <c r="L93" s="5">
        <v>375076574</v>
      </c>
    </row>
    <row r="94" spans="3:13" ht="15.5" x14ac:dyDescent="0.35">
      <c r="C94" t="s">
        <v>464</v>
      </c>
      <c r="D94" s="5">
        <v>802570141</v>
      </c>
      <c r="E94" s="5">
        <v>802570141</v>
      </c>
      <c r="F94" s="5">
        <v>802570141</v>
      </c>
      <c r="I94" s="5">
        <v>802570141</v>
      </c>
    </row>
    <row r="95" spans="3:13" ht="15.5" x14ac:dyDescent="0.35">
      <c r="C95" t="s">
        <v>107</v>
      </c>
      <c r="D95" s="5">
        <v>87573862</v>
      </c>
      <c r="E95" s="5">
        <v>82091206</v>
      </c>
      <c r="F95" s="5">
        <v>82091206</v>
      </c>
      <c r="G95" s="5">
        <v>11523452</v>
      </c>
      <c r="I95" s="5">
        <v>82091206</v>
      </c>
      <c r="J95" s="5">
        <v>11523452</v>
      </c>
      <c r="K95" s="5">
        <v>6733188</v>
      </c>
      <c r="L95" s="5">
        <v>2141480</v>
      </c>
      <c r="M95" s="5">
        <v>1540000</v>
      </c>
    </row>
    <row r="96" spans="3:13" ht="15.5" x14ac:dyDescent="0.35">
      <c r="C96" t="s">
        <v>108</v>
      </c>
      <c r="D96" s="5">
        <v>72678797045</v>
      </c>
      <c r="E96" s="5">
        <v>72387822679</v>
      </c>
      <c r="F96" s="5">
        <v>57915097840</v>
      </c>
      <c r="G96" s="5">
        <v>42633309354</v>
      </c>
      <c r="I96" s="5">
        <v>57915097840</v>
      </c>
      <c r="J96" s="5">
        <v>30790069852</v>
      </c>
      <c r="K96" s="5">
        <v>21661202750</v>
      </c>
      <c r="L96" s="5">
        <v>18984468393</v>
      </c>
      <c r="M96" s="5">
        <v>18854342341</v>
      </c>
    </row>
    <row r="97" spans="3:13" ht="15.5" x14ac:dyDescent="0.35">
      <c r="C97" t="s">
        <v>109</v>
      </c>
      <c r="D97" s="5">
        <v>164245337200</v>
      </c>
      <c r="E97" s="5">
        <v>166665513152</v>
      </c>
      <c r="F97" s="5">
        <v>131004086117</v>
      </c>
      <c r="G97" s="5">
        <v>137209137507</v>
      </c>
      <c r="I97" s="5">
        <v>131004086117</v>
      </c>
      <c r="J97" s="5">
        <v>65886186535</v>
      </c>
      <c r="K97" s="5">
        <v>36298350795</v>
      </c>
      <c r="L97" s="5">
        <v>25665844627</v>
      </c>
      <c r="M97" s="5">
        <v>24774895724</v>
      </c>
    </row>
    <row r="98" spans="3:13" ht="15.5" x14ac:dyDescent="0.35">
      <c r="C98" t="s">
        <v>110</v>
      </c>
    </row>
    <row r="99" spans="3:13" ht="15.5" x14ac:dyDescent="0.35">
      <c r="C99" t="s">
        <v>111</v>
      </c>
    </row>
    <row r="100" spans="3:13" ht="15.5" x14ac:dyDescent="0.35">
      <c r="C100" t="s">
        <v>112</v>
      </c>
      <c r="D100" s="5">
        <v>13871495444</v>
      </c>
      <c r="E100" s="5">
        <v>14066073018</v>
      </c>
      <c r="F100" s="5">
        <v>10997874793</v>
      </c>
      <c r="G100" s="5">
        <v>12741438676</v>
      </c>
      <c r="I100" s="5">
        <v>10997874793</v>
      </c>
      <c r="J100" s="5">
        <v>11432837836</v>
      </c>
      <c r="K100" s="5">
        <v>14843224759</v>
      </c>
      <c r="L100" s="5">
        <v>9975366595</v>
      </c>
      <c r="M100" s="5">
        <v>6063057939</v>
      </c>
    </row>
    <row r="101" spans="3:13" ht="15.5" x14ac:dyDescent="0.35">
      <c r="C101" t="s">
        <v>113</v>
      </c>
    </row>
    <row r="102" spans="3:13" ht="15.5" x14ac:dyDescent="0.35">
      <c r="C102" t="s">
        <v>114</v>
      </c>
      <c r="D102" s="5">
        <v>2696124572</v>
      </c>
      <c r="E102" s="5">
        <v>1294517979</v>
      </c>
      <c r="F102" s="5">
        <v>900062913</v>
      </c>
      <c r="G102" s="5">
        <v>1113908174</v>
      </c>
      <c r="I102" s="5">
        <v>900062913</v>
      </c>
      <c r="J102" s="5">
        <v>376945015</v>
      </c>
      <c r="K102" s="5">
        <v>881156077</v>
      </c>
      <c r="L102" s="5">
        <v>743388032</v>
      </c>
      <c r="M102" s="5">
        <v>314596000</v>
      </c>
    </row>
    <row r="103" spans="3:13" ht="15.5" x14ac:dyDescent="0.35">
      <c r="C103" t="s">
        <v>206</v>
      </c>
    </row>
    <row r="104" spans="3:13" ht="15.5" x14ac:dyDescent="0.35">
      <c r="C104" t="s">
        <v>207</v>
      </c>
      <c r="D104" s="5">
        <v>3630275889</v>
      </c>
      <c r="E104" s="5">
        <v>3915446891</v>
      </c>
      <c r="F104" s="5">
        <v>3953312094</v>
      </c>
      <c r="G104" s="5">
        <v>1861920346</v>
      </c>
      <c r="I104" s="5">
        <v>3953312094</v>
      </c>
      <c r="J104" s="5">
        <v>1820026269</v>
      </c>
      <c r="K104" s="5">
        <v>429319285</v>
      </c>
      <c r="L104" s="5">
        <v>244540030</v>
      </c>
      <c r="M104" s="5">
        <v>316561941</v>
      </c>
    </row>
    <row r="105" spans="3:13" ht="15.5" x14ac:dyDescent="0.35">
      <c r="C105" t="s">
        <v>117</v>
      </c>
      <c r="D105" s="5">
        <v>7239382221</v>
      </c>
      <c r="E105" s="5">
        <v>9123730537</v>
      </c>
      <c r="F105" s="5">
        <v>7357093204</v>
      </c>
      <c r="G105" s="5">
        <v>7838566168</v>
      </c>
      <c r="I105" s="5">
        <v>7357093204</v>
      </c>
      <c r="J105" s="5">
        <v>8638907761</v>
      </c>
      <c r="K105" s="5">
        <v>11351681165</v>
      </c>
      <c r="L105" s="5">
        <v>7527617554</v>
      </c>
      <c r="M105" s="5">
        <v>4185855080</v>
      </c>
    </row>
    <row r="106" spans="3:13" ht="15.5" x14ac:dyDescent="0.35">
      <c r="C106" t="s">
        <v>116</v>
      </c>
      <c r="D106" s="5">
        <v>519560780</v>
      </c>
      <c r="E106" s="5">
        <v>484203327</v>
      </c>
      <c r="F106" s="5">
        <v>484203327</v>
      </c>
      <c r="G106" s="5">
        <v>571072467</v>
      </c>
      <c r="I106" s="5">
        <v>484203327</v>
      </c>
      <c r="J106" s="5">
        <v>36972467</v>
      </c>
      <c r="K106" s="5">
        <v>34234336</v>
      </c>
      <c r="L106" s="5">
        <v>7712610</v>
      </c>
    </row>
    <row r="107" spans="3:13" ht="15.5" x14ac:dyDescent="0.35">
      <c r="C107" t="s">
        <v>115</v>
      </c>
    </row>
    <row r="108" spans="3:13" ht="15.5" x14ac:dyDescent="0.35">
      <c r="C108" t="s">
        <v>119</v>
      </c>
    </row>
    <row r="109" spans="3:13" ht="15.5" x14ac:dyDescent="0.35">
      <c r="C109" t="s">
        <v>258</v>
      </c>
      <c r="D109" s="5">
        <v>372717417</v>
      </c>
      <c r="E109" s="5">
        <v>124492500</v>
      </c>
      <c r="F109" s="5">
        <v>136950000</v>
      </c>
      <c r="G109" s="5">
        <v>273706112</v>
      </c>
      <c r="I109" s="5">
        <v>136950000</v>
      </c>
      <c r="J109" s="5">
        <v>186750000</v>
      </c>
      <c r="K109" s="5">
        <v>2280000</v>
      </c>
      <c r="L109" s="5">
        <v>29640000</v>
      </c>
      <c r="M109" s="5">
        <v>57000000</v>
      </c>
    </row>
    <row r="110" spans="3:13" ht="15.5" x14ac:dyDescent="0.35">
      <c r="C110" t="s">
        <v>209</v>
      </c>
      <c r="D110" s="5">
        <v>4041718326</v>
      </c>
      <c r="E110" s="5">
        <v>5162260040</v>
      </c>
      <c r="F110" s="5">
        <v>5524787655</v>
      </c>
      <c r="G110" s="5">
        <v>7236949399</v>
      </c>
      <c r="I110" s="5">
        <v>5524787655</v>
      </c>
      <c r="J110" s="5">
        <v>8336568610</v>
      </c>
      <c r="K110" s="5">
        <v>1425000000</v>
      </c>
    </row>
    <row r="111" spans="3:13" ht="15.5" x14ac:dyDescent="0.35">
      <c r="C111" t="s">
        <v>122</v>
      </c>
      <c r="D111" s="5">
        <v>2036843530</v>
      </c>
      <c r="E111" s="5">
        <v>1451613939</v>
      </c>
      <c r="F111" s="5">
        <v>1451613939</v>
      </c>
      <c r="G111" s="5">
        <v>82008636</v>
      </c>
      <c r="I111" s="5">
        <v>1451613939</v>
      </c>
      <c r="J111" s="5">
        <v>586203636</v>
      </c>
      <c r="K111" s="5">
        <v>123744713</v>
      </c>
      <c r="L111" s="5">
        <v>313542527</v>
      </c>
      <c r="M111" s="5">
        <v>74537382</v>
      </c>
    </row>
    <row r="112" spans="3:13" ht="15.5" x14ac:dyDescent="0.35">
      <c r="C112" t="s">
        <v>123</v>
      </c>
      <c r="D112" s="5">
        <v>8244521475</v>
      </c>
      <c r="E112" s="5">
        <v>9578163819</v>
      </c>
      <c r="F112" s="5">
        <v>9991014137</v>
      </c>
      <c r="G112" s="5">
        <v>9792323293</v>
      </c>
      <c r="I112" s="5">
        <v>9991014137</v>
      </c>
      <c r="J112" s="5">
        <v>10763092315</v>
      </c>
      <c r="K112" s="5">
        <v>2111616588</v>
      </c>
      <c r="L112" s="5">
        <v>316263727</v>
      </c>
      <c r="M112" s="5">
        <v>420304365</v>
      </c>
    </row>
    <row r="113" spans="3:13" ht="15.5" x14ac:dyDescent="0.35">
      <c r="C113" t="s">
        <v>124</v>
      </c>
      <c r="D113" s="5">
        <v>8244521475</v>
      </c>
      <c r="E113" s="5">
        <v>9578163819</v>
      </c>
      <c r="F113" s="5">
        <v>9991014137</v>
      </c>
      <c r="G113" s="5">
        <v>9792323293</v>
      </c>
      <c r="I113" s="5">
        <v>9991014137</v>
      </c>
      <c r="J113" s="5">
        <v>10763092315</v>
      </c>
      <c r="K113" s="5">
        <v>2111616588</v>
      </c>
      <c r="L113" s="5">
        <v>316263727</v>
      </c>
      <c r="M113" s="5">
        <v>420304365</v>
      </c>
    </row>
    <row r="114" spans="3:13" ht="15.5" x14ac:dyDescent="0.35">
      <c r="C114" t="s">
        <v>125</v>
      </c>
    </row>
    <row r="115" spans="3:13" ht="15.5" x14ac:dyDescent="0.35">
      <c r="C115" t="s">
        <v>126</v>
      </c>
      <c r="D115" s="5">
        <v>4566269076</v>
      </c>
      <c r="E115" s="5">
        <v>5614740418</v>
      </c>
      <c r="F115" s="5">
        <v>5989725533</v>
      </c>
      <c r="G115" s="5">
        <v>7909640359</v>
      </c>
      <c r="I115" s="5">
        <v>5989725533</v>
      </c>
      <c r="J115" s="5">
        <v>8922303458</v>
      </c>
      <c r="K115" s="5">
        <v>1665310303</v>
      </c>
      <c r="L115" s="5">
        <v>66609697</v>
      </c>
      <c r="M115" s="5">
        <v>101242424</v>
      </c>
    </row>
    <row r="116" spans="3:13" ht="15.5" x14ac:dyDescent="0.35">
      <c r="C116" t="s">
        <v>211</v>
      </c>
    </row>
    <row r="117" spans="3:13" ht="15.5" x14ac:dyDescent="0.35">
      <c r="C117" t="s">
        <v>127</v>
      </c>
      <c r="D117" s="5">
        <v>22116016919</v>
      </c>
      <c r="E117" s="5">
        <v>23644236837</v>
      </c>
      <c r="F117" s="5">
        <v>20988888930</v>
      </c>
      <c r="G117" s="5">
        <v>22533761969</v>
      </c>
      <c r="I117" s="5">
        <v>20988888930</v>
      </c>
      <c r="J117" s="5">
        <v>22195930151</v>
      </c>
      <c r="K117" s="5">
        <v>16954841347</v>
      </c>
      <c r="L117" s="5">
        <v>10291630322</v>
      </c>
      <c r="M117" s="5">
        <v>6483362304</v>
      </c>
    </row>
    <row r="118" spans="3:13" ht="15.5" x14ac:dyDescent="0.35">
      <c r="C118" t="s">
        <v>128</v>
      </c>
    </row>
    <row r="119" spans="3:13" ht="15.5" x14ac:dyDescent="0.35">
      <c r="C119" t="s">
        <v>129</v>
      </c>
      <c r="D119" s="5">
        <v>34018828750</v>
      </c>
      <c r="E119" s="5">
        <v>30000000000</v>
      </c>
      <c r="F119" s="5">
        <v>30000000000</v>
      </c>
      <c r="G119" s="5">
        <v>30000000000</v>
      </c>
      <c r="I119" s="5">
        <v>30000000000</v>
      </c>
      <c r="J119" s="5">
        <v>21500000000</v>
      </c>
      <c r="K119" s="5">
        <v>2000000000</v>
      </c>
      <c r="L119" s="5">
        <v>2000000000</v>
      </c>
      <c r="M119" s="5">
        <v>500000000</v>
      </c>
    </row>
    <row r="120" spans="3:13" ht="15.5" x14ac:dyDescent="0.35">
      <c r="C120" t="s">
        <v>130</v>
      </c>
      <c r="D120" s="5">
        <v>72162060362</v>
      </c>
      <c r="E120" s="5">
        <v>76180889112</v>
      </c>
      <c r="F120" s="5">
        <v>48049087862</v>
      </c>
      <c r="G120" s="5">
        <v>51570677627</v>
      </c>
      <c r="I120" s="5">
        <v>48049087862</v>
      </c>
      <c r="J120" s="5">
        <v>505707433</v>
      </c>
      <c r="K120" s="5">
        <v>1361266206</v>
      </c>
      <c r="L120" s="5">
        <v>1521988586</v>
      </c>
    </row>
    <row r="121" spans="3:13" ht="15.5" x14ac:dyDescent="0.35">
      <c r="C121" t="s">
        <v>131</v>
      </c>
      <c r="D121" s="5">
        <v>31067888840</v>
      </c>
      <c r="E121" s="5">
        <v>31800056063</v>
      </c>
      <c r="F121" s="5">
        <v>28884206134</v>
      </c>
      <c r="G121" s="5">
        <v>26732371957</v>
      </c>
      <c r="I121" s="5">
        <v>28884206134</v>
      </c>
      <c r="J121" s="5">
        <v>20252420120</v>
      </c>
      <c r="K121" s="5">
        <v>16650884748</v>
      </c>
      <c r="L121" s="5">
        <v>12379081492</v>
      </c>
      <c r="M121" s="5">
        <v>16010227265</v>
      </c>
    </row>
    <row r="122" spans="3:13" ht="15.5" x14ac:dyDescent="0.35">
      <c r="C122" t="s">
        <v>132</v>
      </c>
      <c r="D122" s="5">
        <v>200000000</v>
      </c>
      <c r="E122" s="5">
        <v>200000000</v>
      </c>
      <c r="F122" s="5">
        <v>200000000</v>
      </c>
      <c r="G122" s="5">
        <v>200000000</v>
      </c>
      <c r="I122" s="5">
        <v>200000000</v>
      </c>
      <c r="J122" s="5">
        <v>200000000</v>
      </c>
      <c r="K122" s="5">
        <v>175000000</v>
      </c>
      <c r="L122" s="5">
        <v>150000000</v>
      </c>
      <c r="M122" s="5">
        <v>125000000</v>
      </c>
    </row>
    <row r="123" spans="3:13" ht="15.5" x14ac:dyDescent="0.35">
      <c r="C123" t="s">
        <v>133</v>
      </c>
      <c r="D123" s="5">
        <v>30867888840</v>
      </c>
      <c r="E123" s="5">
        <v>31600056063</v>
      </c>
      <c r="F123" s="5">
        <v>28684206134</v>
      </c>
      <c r="G123" s="5">
        <v>26532371957</v>
      </c>
      <c r="I123" s="5">
        <v>28684206134</v>
      </c>
      <c r="J123" s="5">
        <v>20052420120</v>
      </c>
      <c r="K123" s="5">
        <v>16475884748</v>
      </c>
      <c r="L123" s="5">
        <v>12229081492</v>
      </c>
      <c r="M123" s="5">
        <v>15885227265</v>
      </c>
    </row>
    <row r="124" spans="3:13" ht="15.5" x14ac:dyDescent="0.35">
      <c r="C124" t="s">
        <v>134</v>
      </c>
      <c r="D124" s="5">
        <v>31067888840</v>
      </c>
      <c r="E124" s="5">
        <v>31800056063</v>
      </c>
      <c r="F124" s="5">
        <v>28884206134</v>
      </c>
      <c r="G124" s="5">
        <v>26732371957</v>
      </c>
      <c r="I124" s="5">
        <v>28884206134</v>
      </c>
      <c r="J124" s="5">
        <v>20252420120</v>
      </c>
      <c r="K124" s="5">
        <v>16650884748</v>
      </c>
      <c r="L124" s="5">
        <v>12379081492</v>
      </c>
      <c r="M124" s="5">
        <v>16010227265</v>
      </c>
    </row>
    <row r="125" spans="3:13" ht="15.5" x14ac:dyDescent="0.35">
      <c r="C125" t="s">
        <v>212</v>
      </c>
      <c r="D125" s="5">
        <v>4887677086</v>
      </c>
      <c r="E125" s="5">
        <v>5047465897</v>
      </c>
      <c r="F125" s="5">
        <v>3089037948</v>
      </c>
      <c r="G125" s="5">
        <v>6371320511</v>
      </c>
      <c r="I125" s="5">
        <v>3089037948</v>
      </c>
      <c r="J125" s="5">
        <v>1431123388</v>
      </c>
      <c r="K125" s="5">
        <v>727904427</v>
      </c>
      <c r="L125" s="5">
        <v>531261980</v>
      </c>
      <c r="M125" s="5">
        <v>109833885</v>
      </c>
    </row>
    <row r="126" spans="3:13" ht="15.5" x14ac:dyDescent="0.35">
      <c r="C126" t="s">
        <v>10</v>
      </c>
      <c r="D126" s="5">
        <v>142129320281</v>
      </c>
      <c r="E126" s="5">
        <v>143021276315</v>
      </c>
      <c r="F126" s="5">
        <v>110015197187</v>
      </c>
      <c r="G126" s="5">
        <v>114675375538</v>
      </c>
      <c r="I126" s="5">
        <v>110015197187</v>
      </c>
      <c r="J126" s="5">
        <v>43690256384</v>
      </c>
      <c r="K126" s="5">
        <v>19343509448</v>
      </c>
      <c r="L126" s="5">
        <v>15374214306</v>
      </c>
      <c r="M126" s="5">
        <v>18291533420</v>
      </c>
    </row>
    <row r="127" spans="3:13" ht="15.5" x14ac:dyDescent="0.35">
      <c r="C127" t="s">
        <v>135</v>
      </c>
      <c r="D127" s="5">
        <v>164245337200</v>
      </c>
      <c r="E127" s="5">
        <v>166665513152</v>
      </c>
      <c r="F127" s="5">
        <v>131004086117</v>
      </c>
      <c r="G127" s="5">
        <v>137209137507</v>
      </c>
      <c r="I127" s="5">
        <v>131004086117</v>
      </c>
      <c r="J127" s="5">
        <v>65886186535</v>
      </c>
      <c r="K127" s="5">
        <v>36298350795</v>
      </c>
      <c r="L127" s="5">
        <v>25665844628</v>
      </c>
      <c r="M127" s="5">
        <v>24774895724</v>
      </c>
    </row>
    <row r="128" spans="3:13" ht="15.5" x14ac:dyDescent="0.35">
      <c r="C128" t="s">
        <v>136</v>
      </c>
      <c r="D128" s="5">
        <v>680376575</v>
      </c>
      <c r="E128" s="5">
        <v>600000000</v>
      </c>
      <c r="F128" s="5">
        <v>600000000</v>
      </c>
      <c r="G128" s="5">
        <v>600000000</v>
      </c>
      <c r="I128" s="5">
        <v>600000000</v>
      </c>
      <c r="J128" s="5">
        <v>430000000</v>
      </c>
      <c r="K128" s="5">
        <v>4000</v>
      </c>
      <c r="L128" s="5">
        <v>4000</v>
      </c>
      <c r="M128" s="5">
        <v>1000</v>
      </c>
    </row>
    <row r="130" spans="2:13" ht="15.5" x14ac:dyDescent="0.35">
      <c r="B130" t="s">
        <v>137</v>
      </c>
      <c r="C130" t="s">
        <v>138</v>
      </c>
      <c r="D130" s="5">
        <v>1994389633</v>
      </c>
      <c r="E130" s="5">
        <v>-892545525</v>
      </c>
      <c r="F130" s="5">
        <v>21169690120</v>
      </c>
      <c r="G130" s="5">
        <v>-10243892470</v>
      </c>
      <c r="I130" s="5">
        <v>23723588604</v>
      </c>
      <c r="J130" s="5">
        <v>12962336175</v>
      </c>
      <c r="K130" s="5">
        <v>14016751941</v>
      </c>
      <c r="L130" s="5">
        <v>14472678249</v>
      </c>
      <c r="M130" s="5">
        <v>18648277352</v>
      </c>
    </row>
    <row r="131" spans="2:13" ht="15.5" x14ac:dyDescent="0.35">
      <c r="C131" t="s">
        <v>291</v>
      </c>
      <c r="D131" s="5">
        <v>43168515437</v>
      </c>
      <c r="E131" s="5">
        <v>41336629457</v>
      </c>
      <c r="F131" s="5">
        <v>46339042432</v>
      </c>
      <c r="G131" s="5">
        <v>37644675170</v>
      </c>
      <c r="I131" s="5">
        <v>157670858364</v>
      </c>
      <c r="J131" s="5">
        <v>118680767465</v>
      </c>
      <c r="K131" s="5">
        <v>55978069984</v>
      </c>
      <c r="L131" s="5">
        <v>38384238924</v>
      </c>
      <c r="M131" s="5">
        <v>38195936861</v>
      </c>
    </row>
    <row r="132" spans="2:13" ht="15.5" x14ac:dyDescent="0.35">
      <c r="C132" t="s">
        <v>292</v>
      </c>
      <c r="D132" s="5">
        <v>-21181044506</v>
      </c>
      <c r="E132" s="5">
        <v>-24589188125</v>
      </c>
      <c r="F132" s="5">
        <v>-15384289763</v>
      </c>
      <c r="G132" s="5">
        <v>-16631331650</v>
      </c>
      <c r="I132" s="5">
        <v>-76034915365</v>
      </c>
      <c r="J132" s="5">
        <v>-65505550192</v>
      </c>
      <c r="K132" s="5">
        <v>-31474415355</v>
      </c>
      <c r="L132" s="5">
        <v>-16603773302</v>
      </c>
      <c r="M132" s="5">
        <v>-13746522134</v>
      </c>
    </row>
    <row r="133" spans="2:13" ht="15.5" x14ac:dyDescent="0.35">
      <c r="C133" t="s">
        <v>141</v>
      </c>
      <c r="D133" s="5">
        <v>-4439299168</v>
      </c>
      <c r="E133" s="5">
        <v>-1757463484</v>
      </c>
      <c r="F133" s="5">
        <v>-1473163863</v>
      </c>
      <c r="G133" s="5">
        <v>-1238443508</v>
      </c>
      <c r="I133" s="5">
        <v>-5415657518</v>
      </c>
      <c r="J133" s="5">
        <v>-3723285427</v>
      </c>
      <c r="K133" s="5">
        <v>-1647695931</v>
      </c>
      <c r="L133" s="5">
        <v>-1561753159</v>
      </c>
      <c r="M133" s="5">
        <v>-1295831025</v>
      </c>
    </row>
    <row r="134" spans="2:13" ht="15.5" x14ac:dyDescent="0.35">
      <c r="C134" t="s">
        <v>294</v>
      </c>
      <c r="D134" s="5">
        <v>-31104744108</v>
      </c>
      <c r="F134" s="5">
        <v>-52132270629</v>
      </c>
      <c r="G134" s="5">
        <v>13836946309</v>
      </c>
      <c r="I134" s="5">
        <v>-52132270629</v>
      </c>
      <c r="J134" s="5">
        <v>-37838963844</v>
      </c>
      <c r="K134" s="5">
        <v>-9406221768</v>
      </c>
      <c r="L134" s="5">
        <v>-6267452988</v>
      </c>
      <c r="M134" s="5">
        <v>-4978374929</v>
      </c>
    </row>
    <row r="135" spans="2:13" ht="15.5" x14ac:dyDescent="0.35">
      <c r="C135" t="s">
        <v>295</v>
      </c>
      <c r="D135" s="5">
        <v>-328986410</v>
      </c>
      <c r="E135" s="5">
        <v>328986410</v>
      </c>
    </row>
    <row r="136" spans="2:13" ht="15.5" x14ac:dyDescent="0.35">
      <c r="C136" t="s">
        <v>296</v>
      </c>
      <c r="D136" s="5">
        <v>-720821894</v>
      </c>
      <c r="E136" s="5">
        <v>-280423070</v>
      </c>
      <c r="F136" s="5">
        <v>-1261342553</v>
      </c>
      <c r="G136" s="5">
        <v>-246263229</v>
      </c>
      <c r="I136" s="5">
        <v>-1869655647</v>
      </c>
      <c r="J136" s="5">
        <v>-1406848749</v>
      </c>
      <c r="K136" s="5">
        <v>-1262674715</v>
      </c>
      <c r="L136" s="5">
        <v>-855015367</v>
      </c>
      <c r="M136" s="5">
        <v>-292823663</v>
      </c>
    </row>
    <row r="137" spans="2:13" ht="15.5" x14ac:dyDescent="0.35">
      <c r="C137" t="s">
        <v>297</v>
      </c>
      <c r="D137" s="5">
        <v>669683569</v>
      </c>
      <c r="F137" s="5">
        <v>1287455303</v>
      </c>
      <c r="G137" s="5">
        <v>184783631</v>
      </c>
      <c r="I137" s="5">
        <v>1505229399</v>
      </c>
      <c r="J137" s="5">
        <v>2756216922</v>
      </c>
      <c r="K137" s="5">
        <v>1829689726</v>
      </c>
      <c r="L137" s="5">
        <v>1376434141</v>
      </c>
      <c r="M137" s="5">
        <v>765892242</v>
      </c>
    </row>
    <row r="138" spans="2:13" ht="15.5" x14ac:dyDescent="0.35">
      <c r="C138" t="s">
        <v>293</v>
      </c>
      <c r="D138" s="5">
        <v>15931086713</v>
      </c>
      <c r="E138" s="5">
        <v>-15931086713</v>
      </c>
      <c r="F138" s="5">
        <v>43794259193</v>
      </c>
      <c r="G138" s="5">
        <v>-43794259193</v>
      </c>
    </row>
    <row r="139" spans="2:13" ht="15.5" x14ac:dyDescent="0.35">
      <c r="C139" t="s">
        <v>339</v>
      </c>
    </row>
    <row r="140" spans="2:13" ht="15.5" x14ac:dyDescent="0.35">
      <c r="C140" t="s">
        <v>298</v>
      </c>
    </row>
    <row r="141" spans="2:13" ht="15.5" x14ac:dyDescent="0.35">
      <c r="C141" t="s">
        <v>265</v>
      </c>
    </row>
    <row r="142" spans="2:13" ht="15.5" x14ac:dyDescent="0.35">
      <c r="C142" t="s">
        <v>145</v>
      </c>
      <c r="D142" s="5">
        <v>-691260587</v>
      </c>
      <c r="E142" s="5">
        <v>16659374549</v>
      </c>
      <c r="F142" s="5">
        <v>-2875342659</v>
      </c>
      <c r="G142" s="5">
        <v>13460401775</v>
      </c>
      <c r="I142" s="5">
        <v>33951133814</v>
      </c>
      <c r="J142" s="5">
        <v>-1728384571</v>
      </c>
      <c r="K142" s="5">
        <v>-3550482513</v>
      </c>
      <c r="L142" s="5">
        <v>-7522021912</v>
      </c>
      <c r="M142" s="5">
        <v>-13582014646</v>
      </c>
    </row>
    <row r="143" spans="2:13" ht="15.5" x14ac:dyDescent="0.35">
      <c r="C143" t="s">
        <v>146</v>
      </c>
      <c r="D143" s="5">
        <v>-2556712563</v>
      </c>
      <c r="E143" s="5">
        <v>-16898701468</v>
      </c>
      <c r="F143" s="5">
        <v>-9465121365</v>
      </c>
      <c r="G143" s="5">
        <v>-22524413711</v>
      </c>
      <c r="I143" s="5">
        <v>-34726341103</v>
      </c>
      <c r="J143" s="5">
        <v>-8850200503</v>
      </c>
      <c r="K143" s="5">
        <v>-7468225735</v>
      </c>
      <c r="L143" s="5">
        <v>-7924846846</v>
      </c>
      <c r="M143" s="5">
        <v>-3705486996</v>
      </c>
    </row>
    <row r="144" spans="2:13" ht="15.5" x14ac:dyDescent="0.35">
      <c r="C144" t="s">
        <v>147</v>
      </c>
      <c r="D144" s="5">
        <v>-8078853039</v>
      </c>
      <c r="E144" s="5">
        <v>-3676560992</v>
      </c>
      <c r="F144" s="5">
        <v>-10547238474</v>
      </c>
      <c r="G144" s="5">
        <v>-3621699434</v>
      </c>
      <c r="I144" s="5">
        <v>-20519840729</v>
      </c>
      <c r="J144" s="5">
        <v>-6607119916</v>
      </c>
      <c r="K144" s="5">
        <v>-7488489848</v>
      </c>
      <c r="L144" s="5">
        <v>-7324770272</v>
      </c>
      <c r="M144" s="5">
        <v>-3740486996</v>
      </c>
    </row>
    <row r="145" spans="3:13" ht="15.5" x14ac:dyDescent="0.35">
      <c r="C145" t="s">
        <v>719</v>
      </c>
      <c r="J145" s="5">
        <v>-995000000</v>
      </c>
      <c r="K145" s="5">
        <v>-250000000</v>
      </c>
    </row>
    <row r="146" spans="3:13" ht="15.5" x14ac:dyDescent="0.35">
      <c r="C146" t="s">
        <v>720</v>
      </c>
      <c r="F146" s="5">
        <v>-3500000000</v>
      </c>
      <c r="G146" s="5">
        <v>-9000000000</v>
      </c>
      <c r="I146" s="5">
        <v>-12500000000</v>
      </c>
      <c r="J146" s="5">
        <v>-820000000</v>
      </c>
    </row>
    <row r="147" spans="3:13" ht="15.5" x14ac:dyDescent="0.35">
      <c r="C147" t="s">
        <v>721</v>
      </c>
      <c r="F147" s="5">
        <v>-500000000</v>
      </c>
      <c r="G147" s="5">
        <v>500000000</v>
      </c>
    </row>
    <row r="148" spans="3:13" ht="15.5" x14ac:dyDescent="0.35">
      <c r="C148" t="s">
        <v>722</v>
      </c>
      <c r="F148" s="5">
        <v>10000000000</v>
      </c>
      <c r="G148" s="5">
        <v>-10000000000</v>
      </c>
    </row>
    <row r="149" spans="3:13" ht="15.5" x14ac:dyDescent="0.35">
      <c r="C149" t="s">
        <v>459</v>
      </c>
      <c r="F149" s="5">
        <v>91824061</v>
      </c>
      <c r="I149" s="5">
        <v>51740178</v>
      </c>
      <c r="J149" s="5">
        <v>178788849</v>
      </c>
      <c r="K149" s="5">
        <v>20264113</v>
      </c>
      <c r="L149" s="5">
        <v>-375076574</v>
      </c>
    </row>
    <row r="150" spans="3:13" ht="15.5" x14ac:dyDescent="0.35">
      <c r="C150" t="s">
        <v>723</v>
      </c>
      <c r="F150" s="5">
        <v>-49500000</v>
      </c>
      <c r="G150" s="5">
        <v>-402714277</v>
      </c>
      <c r="I150" s="5">
        <v>-49500000</v>
      </c>
      <c r="J150" s="5">
        <v>-606869436</v>
      </c>
      <c r="K150" s="5">
        <v>250000000</v>
      </c>
      <c r="L150" s="5">
        <v>-225000000</v>
      </c>
      <c r="M150" s="5">
        <v>35000000</v>
      </c>
    </row>
    <row r="151" spans="3:13" ht="15.5" x14ac:dyDescent="0.35">
      <c r="C151" t="s">
        <v>724</v>
      </c>
      <c r="F151" s="5">
        <v>-2074834853</v>
      </c>
      <c r="I151" s="5">
        <v>-2074834853</v>
      </c>
    </row>
    <row r="152" spans="3:13" ht="15.5" x14ac:dyDescent="0.35">
      <c r="C152" t="s">
        <v>301</v>
      </c>
    </row>
    <row r="153" spans="3:13" ht="15.5" x14ac:dyDescent="0.35">
      <c r="C153" t="s">
        <v>725</v>
      </c>
      <c r="D153" s="5">
        <v>5500000000</v>
      </c>
      <c r="E153" s="5">
        <v>-13500000000</v>
      </c>
    </row>
    <row r="154" spans="3:13" ht="15.5" x14ac:dyDescent="0.35">
      <c r="C154" t="s">
        <v>726</v>
      </c>
      <c r="F154" s="5">
        <v>-2995461613</v>
      </c>
      <c r="I154" s="5">
        <v>256004787</v>
      </c>
    </row>
    <row r="155" spans="3:13" ht="15.5" x14ac:dyDescent="0.35">
      <c r="C155" t="s">
        <v>302</v>
      </c>
    </row>
    <row r="156" spans="3:13" ht="15.5" x14ac:dyDescent="0.35">
      <c r="C156" t="s">
        <v>304</v>
      </c>
      <c r="D156" s="5">
        <v>-277859524</v>
      </c>
      <c r="E156" s="5">
        <v>277859524</v>
      </c>
      <c r="F156" s="5">
        <v>110089514</v>
      </c>
      <c r="I156" s="5">
        <v>110089514</v>
      </c>
    </row>
    <row r="157" spans="3:13" ht="15.5" x14ac:dyDescent="0.35">
      <c r="C157" t="s">
        <v>306</v>
      </c>
    </row>
    <row r="158" spans="3:13" ht="15.5" x14ac:dyDescent="0.35">
      <c r="C158" t="s">
        <v>307</v>
      </c>
      <c r="D158" s="5">
        <v>300000000</v>
      </c>
    </row>
    <row r="159" spans="3:13" ht="15.5" x14ac:dyDescent="0.35">
      <c r="C159" t="s">
        <v>308</v>
      </c>
    </row>
    <row r="160" spans="3:13" ht="15.5" x14ac:dyDescent="0.35">
      <c r="C160" t="s">
        <v>152</v>
      </c>
      <c r="D160" s="5">
        <v>-691260587</v>
      </c>
      <c r="E160" s="5">
        <v>16659374549</v>
      </c>
      <c r="F160" s="5">
        <v>-2875342659</v>
      </c>
      <c r="G160" s="5">
        <v>13460401775</v>
      </c>
      <c r="I160" s="5">
        <v>33951133814</v>
      </c>
      <c r="J160" s="5">
        <v>-1728384571</v>
      </c>
      <c r="K160" s="5">
        <v>-3550482513</v>
      </c>
      <c r="L160" s="5">
        <v>-7522021912</v>
      </c>
      <c r="M160" s="5">
        <v>-13582014646</v>
      </c>
    </row>
    <row r="161" spans="3:13" ht="15.5" x14ac:dyDescent="0.35">
      <c r="C161" t="s">
        <v>309</v>
      </c>
      <c r="D161" s="5">
        <v>36075419928</v>
      </c>
      <c r="E161" s="5">
        <v>-11109899086</v>
      </c>
      <c r="F161" s="5">
        <v>-6727298994</v>
      </c>
      <c r="G161" s="5">
        <v>-57116170423</v>
      </c>
      <c r="I161" s="5">
        <v>-6727298994</v>
      </c>
      <c r="J161" s="5">
        <v>235046819</v>
      </c>
      <c r="K161" s="5">
        <v>2874517487</v>
      </c>
      <c r="L161" s="5">
        <v>5977978088</v>
      </c>
    </row>
    <row r="162" spans="3:13" ht="15.5" x14ac:dyDescent="0.35">
      <c r="C162" t="s">
        <v>310</v>
      </c>
    </row>
    <row r="163" spans="3:13" ht="15.5" x14ac:dyDescent="0.35">
      <c r="C163" t="s">
        <v>231</v>
      </c>
      <c r="D163" s="5">
        <v>362527615</v>
      </c>
      <c r="E163" s="5">
        <v>-362527615</v>
      </c>
    </row>
    <row r="164" spans="3:13" ht="15.5" x14ac:dyDescent="0.35">
      <c r="C164" t="s">
        <v>311</v>
      </c>
      <c r="D164" s="5">
        <v>-30718145470</v>
      </c>
      <c r="F164" s="5">
        <v>4218284745</v>
      </c>
      <c r="G164" s="5">
        <v>72602101384</v>
      </c>
      <c r="M164" s="5">
        <v>-5582014646</v>
      </c>
    </row>
    <row r="165" spans="3:13" ht="15.5" x14ac:dyDescent="0.35">
      <c r="C165" t="s">
        <v>312</v>
      </c>
    </row>
    <row r="166" spans="3:13" ht="15.5" x14ac:dyDescent="0.35">
      <c r="C166" t="s">
        <v>313</v>
      </c>
    </row>
    <row r="167" spans="3:13" ht="15.5" x14ac:dyDescent="0.35">
      <c r="C167" t="s">
        <v>727</v>
      </c>
      <c r="D167" s="5">
        <v>-9772740250</v>
      </c>
      <c r="E167" s="5">
        <v>28131801250</v>
      </c>
    </row>
    <row r="168" spans="3:13" ht="15.5" x14ac:dyDescent="0.35">
      <c r="C168" t="s">
        <v>728</v>
      </c>
      <c r="D168" s="5">
        <v>9772740250</v>
      </c>
    </row>
    <row r="169" spans="3:13" ht="15.5" x14ac:dyDescent="0.35">
      <c r="C169" t="s">
        <v>729</v>
      </c>
      <c r="D169" s="5">
        <v>-196000000</v>
      </c>
    </row>
    <row r="170" spans="3:13" ht="15.5" x14ac:dyDescent="0.35">
      <c r="C170" t="s">
        <v>730</v>
      </c>
      <c r="J170" s="5">
        <v>-3800000000</v>
      </c>
    </row>
    <row r="171" spans="3:13" ht="15.5" x14ac:dyDescent="0.35">
      <c r="C171" t="s">
        <v>314</v>
      </c>
    </row>
    <row r="172" spans="3:13" ht="15.5" x14ac:dyDescent="0.35">
      <c r="C172" t="s">
        <v>317</v>
      </c>
      <c r="D172" s="5">
        <v>-5135482388</v>
      </c>
      <c r="I172" s="5">
        <v>-13424000000</v>
      </c>
      <c r="J172" s="5">
        <v>-25050000000</v>
      </c>
      <c r="K172" s="5">
        <v>-7850000000</v>
      </c>
      <c r="L172" s="5">
        <v>-15000000000</v>
      </c>
      <c r="M172" s="5">
        <v>-8000000000</v>
      </c>
    </row>
    <row r="173" spans="3:13" ht="15.5" x14ac:dyDescent="0.35">
      <c r="C173" t="s">
        <v>158</v>
      </c>
    </row>
    <row r="174" spans="3:13" ht="15.5" x14ac:dyDescent="0.35">
      <c r="C174" t="s">
        <v>731</v>
      </c>
      <c r="I174" s="5">
        <v>-3456619571</v>
      </c>
    </row>
    <row r="175" spans="3:13" ht="15.5" x14ac:dyDescent="0.35">
      <c r="C175" t="s">
        <v>320</v>
      </c>
      <c r="J175" s="5">
        <v>19500000000</v>
      </c>
      <c r="L175" s="5">
        <v>1500000000</v>
      </c>
    </row>
    <row r="176" spans="3:13" ht="15.5" x14ac:dyDescent="0.35">
      <c r="C176" t="s">
        <v>321</v>
      </c>
      <c r="I176" s="5">
        <v>59500000000</v>
      </c>
    </row>
    <row r="177" spans="2:13" ht="15.5" x14ac:dyDescent="0.35">
      <c r="C177" t="s">
        <v>167</v>
      </c>
      <c r="D177" s="5">
        <v>-1253583517</v>
      </c>
      <c r="E177" s="5">
        <v>-1131872444</v>
      </c>
      <c r="F177" s="5">
        <v>8829226096</v>
      </c>
      <c r="G177" s="5">
        <v>-19307904406</v>
      </c>
      <c r="I177" s="5">
        <v>22948381315</v>
      </c>
      <c r="J177" s="5">
        <v>2383751101</v>
      </c>
      <c r="K177" s="5">
        <v>2998043693</v>
      </c>
      <c r="L177" s="5">
        <v>-974190509</v>
      </c>
      <c r="M177" s="5">
        <v>1360775710</v>
      </c>
    </row>
    <row r="178" spans="2:13" ht="15.5" x14ac:dyDescent="0.35">
      <c r="C178" t="s">
        <v>322</v>
      </c>
    </row>
    <row r="179" spans="2:13" ht="15.5" x14ac:dyDescent="0.35">
      <c r="C179" t="s">
        <v>323</v>
      </c>
    </row>
    <row r="180" spans="2:13" ht="15.5" x14ac:dyDescent="0.35">
      <c r="C180" t="s">
        <v>168</v>
      </c>
      <c r="E180" s="5">
        <v>29319871604</v>
      </c>
      <c r="I180" s="5">
        <v>6371490290</v>
      </c>
      <c r="J180" s="5">
        <v>3987739189</v>
      </c>
      <c r="K180" s="5">
        <v>989695498</v>
      </c>
      <c r="L180" s="5">
        <v>1963886006</v>
      </c>
      <c r="M180" s="5">
        <v>603110296</v>
      </c>
    </row>
    <row r="181" spans="2:13" ht="15.5" x14ac:dyDescent="0.35">
      <c r="C181" t="s">
        <v>169</v>
      </c>
      <c r="D181" s="5">
        <v>-1253583517</v>
      </c>
      <c r="E181" s="5">
        <v>28187999160</v>
      </c>
      <c r="F181" s="5">
        <v>8829226096</v>
      </c>
      <c r="G181" s="5">
        <v>-19307904406</v>
      </c>
      <c r="I181" s="5">
        <v>29319871605</v>
      </c>
      <c r="J181" s="5">
        <v>6371490290</v>
      </c>
      <c r="K181" s="5">
        <v>3987739191</v>
      </c>
      <c r="L181" s="5">
        <v>989695497</v>
      </c>
      <c r="M181" s="5">
        <v>1963886006</v>
      </c>
    </row>
    <row r="183" spans="2:13" ht="15.5" x14ac:dyDescent="0.35">
      <c r="B183" t="s">
        <v>170</v>
      </c>
      <c r="C183" t="s">
        <v>12</v>
      </c>
      <c r="D183" s="5">
        <v>680000000</v>
      </c>
      <c r="E183" s="5">
        <v>600000000</v>
      </c>
      <c r="F183" s="5">
        <v>600000000</v>
      </c>
      <c r="G183" s="5">
        <v>600000000</v>
      </c>
      <c r="I183" s="5">
        <v>600000000</v>
      </c>
      <c r="J183" s="5">
        <v>430000000</v>
      </c>
      <c r="K183" s="5">
        <v>0</v>
      </c>
      <c r="L183" s="5">
        <v>0</v>
      </c>
      <c r="M183" s="5">
        <v>0</v>
      </c>
    </row>
    <row r="184" spans="2:13" ht="15.5" x14ac:dyDescent="0.35">
      <c r="C184" t="s">
        <v>171</v>
      </c>
      <c r="D184" s="6">
        <v>6.47</v>
      </c>
      <c r="E184" s="6">
        <v>4.8600000000000003</v>
      </c>
      <c r="F184" s="6">
        <v>4.1100000000000003</v>
      </c>
      <c r="G184" s="6">
        <v>3.96</v>
      </c>
    </row>
    <row r="185" spans="2:13" ht="15.5" x14ac:dyDescent="0.35">
      <c r="C185" t="s">
        <v>172</v>
      </c>
      <c r="D185" s="6">
        <v>35.549999999999997</v>
      </c>
      <c r="E185" s="6">
        <v>71.599999999999994</v>
      </c>
      <c r="F185" s="6">
        <v>94.4</v>
      </c>
      <c r="G185" s="6">
        <v>113.64</v>
      </c>
    </row>
    <row r="186" spans="2:13" ht="15.5" x14ac:dyDescent="0.35">
      <c r="C186" t="s">
        <v>60</v>
      </c>
      <c r="D186" s="6">
        <v>3.46</v>
      </c>
      <c r="E186" s="6">
        <v>4.76</v>
      </c>
      <c r="F186" s="6">
        <v>5.13</v>
      </c>
      <c r="G186" s="6">
        <v>7.07</v>
      </c>
    </row>
    <row r="187" spans="2:13" ht="15.5" x14ac:dyDescent="0.35">
      <c r="C187" t="s">
        <v>173</v>
      </c>
      <c r="D187" s="5">
        <v>7410000000</v>
      </c>
      <c r="E187" s="5">
        <v>5760000000</v>
      </c>
      <c r="F187" s="5">
        <v>3820000000</v>
      </c>
      <c r="G187" s="5">
        <v>11710000000</v>
      </c>
    </row>
    <row r="188" spans="2:13" ht="15.5" x14ac:dyDescent="0.35">
      <c r="C188" t="s">
        <v>174</v>
      </c>
      <c r="D188" s="6">
        <v>2.6800000000000001E-2</v>
      </c>
      <c r="E188" s="6">
        <v>1.7500000000000002E-2</v>
      </c>
      <c r="F188" s="6">
        <v>1.8799999999999997E-2</v>
      </c>
      <c r="G188" s="6">
        <v>1.7299999999999999E-2</v>
      </c>
    </row>
    <row r="189" spans="2:13" ht="15.5" x14ac:dyDescent="0.35">
      <c r="C189" t="s">
        <v>175</v>
      </c>
      <c r="D189" s="6">
        <v>3.2099999999999997E-2</v>
      </c>
      <c r="E189" s="6">
        <v>2.1099999999999997E-2</v>
      </c>
      <c r="F189" s="6">
        <v>2.3099999999999999E-2</v>
      </c>
      <c r="G189" s="6">
        <v>2.1899999999999999E-2</v>
      </c>
    </row>
    <row r="190" spans="2:13" ht="15.5" x14ac:dyDescent="0.35">
      <c r="C190" t="s">
        <v>176</v>
      </c>
      <c r="D190" s="6">
        <v>4.0999999999999995E-2</v>
      </c>
      <c r="E190" s="6">
        <v>3.5400000000000001E-2</v>
      </c>
      <c r="F190" s="6">
        <v>2.53E-2</v>
      </c>
      <c r="G190" s="6">
        <v>8.6699999999999999E-2</v>
      </c>
    </row>
    <row r="191" spans="2:13" ht="15.5" x14ac:dyDescent="0.35">
      <c r="C191" t="s">
        <v>177</v>
      </c>
      <c r="D191" s="6">
        <v>8.6199999999999992</v>
      </c>
      <c r="E191" s="6">
        <v>17.21</v>
      </c>
      <c r="F191" s="6">
        <v>2.4300000000000002</v>
      </c>
      <c r="G191" s="6">
        <v>43.56</v>
      </c>
    </row>
    <row r="192" spans="2:13" ht="15.5" x14ac:dyDescent="0.35">
      <c r="C192" t="s">
        <v>178</v>
      </c>
      <c r="D192" s="5">
        <v>142000000000</v>
      </c>
      <c r="E192" s="5">
        <v>143000000000</v>
      </c>
      <c r="F192" s="5">
        <v>110000000000</v>
      </c>
      <c r="G192" s="5">
        <v>115000000000</v>
      </c>
    </row>
    <row r="193" spans="3:13" ht="15.5" x14ac:dyDescent="0.35">
      <c r="C193" t="s">
        <v>179</v>
      </c>
      <c r="D193" s="6">
        <v>1.1399999999999999</v>
      </c>
      <c r="E193" s="6">
        <v>1.51</v>
      </c>
      <c r="F193" s="6">
        <v>2.1800000000000002</v>
      </c>
      <c r="G193" s="6">
        <v>2.4900000000000002</v>
      </c>
    </row>
    <row r="194" spans="3:13" ht="15.5" x14ac:dyDescent="0.35">
      <c r="C194" t="s">
        <v>180</v>
      </c>
      <c r="D194" s="6">
        <v>201.71</v>
      </c>
      <c r="E194" s="6">
        <v>229.96</v>
      </c>
      <c r="F194" s="6">
        <v>178.21</v>
      </c>
      <c r="G194" s="6">
        <v>180.51</v>
      </c>
    </row>
    <row r="195" spans="3:13" ht="15.5" x14ac:dyDescent="0.35">
      <c r="C195" t="s">
        <v>181</v>
      </c>
      <c r="D195" s="6">
        <v>1.1499999999999999</v>
      </c>
      <c r="E195" s="6">
        <v>1.52</v>
      </c>
      <c r="F195" s="6">
        <v>2.19</v>
      </c>
      <c r="G195" s="6">
        <v>2.4900000000000002</v>
      </c>
    </row>
    <row r="196" spans="3:13" ht="15.5" x14ac:dyDescent="0.35">
      <c r="C196" t="s">
        <v>182</v>
      </c>
      <c r="D196" s="6">
        <v>200.53</v>
      </c>
      <c r="E196" s="6">
        <v>228.62</v>
      </c>
      <c r="F196" s="6">
        <v>176.87</v>
      </c>
      <c r="G196" s="6">
        <v>180.51</v>
      </c>
    </row>
    <row r="197" spans="3:13" ht="15.5" x14ac:dyDescent="0.35">
      <c r="C197" t="s">
        <v>183</v>
      </c>
      <c r="D197" s="5">
        <v>2000000000</v>
      </c>
      <c r="E197" s="5">
        <v>1000000000</v>
      </c>
      <c r="F197" s="5">
        <v>1000000000</v>
      </c>
      <c r="G197" s="5">
        <v>0</v>
      </c>
    </row>
    <row r="198" spans="3:13" ht="15.5" x14ac:dyDescent="0.35">
      <c r="C198" t="s">
        <v>184</v>
      </c>
      <c r="D198" s="5">
        <v>4000000000</v>
      </c>
      <c r="E198" s="5">
        <v>5000000000</v>
      </c>
      <c r="F198" s="5">
        <v>6000000000</v>
      </c>
      <c r="G198" s="5">
        <v>8000000000</v>
      </c>
    </row>
    <row r="199" spans="3:13" ht="15.5" x14ac:dyDescent="0.35">
      <c r="C199" t="s">
        <v>185</v>
      </c>
      <c r="D199" s="5">
        <v>137000000000</v>
      </c>
      <c r="E199" s="5">
        <v>138000000000</v>
      </c>
      <c r="F199" s="5">
        <v>107000000000</v>
      </c>
      <c r="G199" s="5">
        <v>108000000000</v>
      </c>
    </row>
    <row r="200" spans="3:13" ht="15.5" x14ac:dyDescent="0.35">
      <c r="C200" t="s">
        <v>24</v>
      </c>
      <c r="D200" s="5">
        <v>6000000000</v>
      </c>
      <c r="E200" s="5">
        <v>7000000000</v>
      </c>
      <c r="F200" s="5">
        <v>7000000000</v>
      </c>
      <c r="G200" s="5">
        <v>8000000000</v>
      </c>
    </row>
    <row r="201" spans="3:13" ht="15.5" x14ac:dyDescent="0.35">
      <c r="C201" t="s">
        <v>21</v>
      </c>
      <c r="D201" s="5">
        <v>-21000000000</v>
      </c>
      <c r="E201" s="5">
        <v>-22000000000</v>
      </c>
      <c r="F201" s="5">
        <v>-22000000000</v>
      </c>
      <c r="G201" s="5">
        <v>-18000000000</v>
      </c>
    </row>
    <row r="202" spans="3:13" ht="15.5" x14ac:dyDescent="0.35">
      <c r="C202" t="s">
        <v>186</v>
      </c>
      <c r="D202" s="5">
        <v>78000000000</v>
      </c>
      <c r="E202" s="5">
        <v>80000000000</v>
      </c>
      <c r="F202" s="5">
        <v>62000000000</v>
      </c>
      <c r="G202" s="5">
        <v>82000000000</v>
      </c>
    </row>
    <row r="203" spans="3:13" ht="15.5" x14ac:dyDescent="0.35">
      <c r="C203" t="s">
        <v>187</v>
      </c>
      <c r="D203" s="5">
        <v>2000000000</v>
      </c>
      <c r="E203" s="5">
        <v>-1000000000</v>
      </c>
      <c r="F203" s="5">
        <v>21000000000</v>
      </c>
      <c r="G203" s="5">
        <v>-10000000000</v>
      </c>
    </row>
    <row r="204" spans="3:13" ht="15.5" x14ac:dyDescent="0.35">
      <c r="C204" t="s">
        <v>188</v>
      </c>
      <c r="D204" s="5">
        <v>-8000000000</v>
      </c>
      <c r="E204" s="5">
        <v>-4000000000</v>
      </c>
      <c r="F204" s="5">
        <v>-11000000000</v>
      </c>
      <c r="G204" s="5">
        <v>-4000000000</v>
      </c>
    </row>
    <row r="205" spans="3:13" ht="15.5" x14ac:dyDescent="0.35">
      <c r="C205" t="s">
        <v>13</v>
      </c>
      <c r="D205" s="5">
        <v>-6000000000</v>
      </c>
      <c r="E205" s="5">
        <v>-5000000000</v>
      </c>
      <c r="F205" s="5">
        <v>11000000000</v>
      </c>
      <c r="G205" s="5">
        <v>-14000000000</v>
      </c>
    </row>
    <row r="206" spans="3:13" ht="15.5" x14ac:dyDescent="0.35">
      <c r="C206" t="s">
        <v>16</v>
      </c>
      <c r="D206" s="6">
        <v>-8.94</v>
      </c>
      <c r="E206" s="6">
        <v>-7.62</v>
      </c>
      <c r="F206" s="6">
        <v>17.7</v>
      </c>
      <c r="G206" s="6">
        <v>-23.11</v>
      </c>
    </row>
    <row r="207" spans="3:13" ht="15.5" x14ac:dyDescent="0.35">
      <c r="C207" t="s">
        <v>45</v>
      </c>
      <c r="I207" s="6">
        <v>37.74</v>
      </c>
      <c r="J207" s="6">
        <v>68.430000000000007</v>
      </c>
      <c r="K207" s="6">
        <v>2993415.14</v>
      </c>
      <c r="L207" s="6">
        <v>3096068.99</v>
      </c>
      <c r="M207" s="6">
        <v>15649225.34</v>
      </c>
    </row>
    <row r="208" spans="3:13" ht="15.5" x14ac:dyDescent="0.35">
      <c r="C208" t="s">
        <v>59</v>
      </c>
      <c r="I208" s="6">
        <v>10.28</v>
      </c>
      <c r="J208" s="5">
        <v>0</v>
      </c>
      <c r="K208" s="5">
        <v>0</v>
      </c>
      <c r="L208" s="5">
        <v>0</v>
      </c>
      <c r="M208" s="5">
        <v>0</v>
      </c>
    </row>
    <row r="209" spans="3:13" ht="15.5" x14ac:dyDescent="0.35">
      <c r="C209" t="s">
        <v>62</v>
      </c>
      <c r="I209" s="6">
        <v>1.45</v>
      </c>
      <c r="J209" s="5">
        <v>0</v>
      </c>
      <c r="K209" s="5">
        <v>0</v>
      </c>
      <c r="L209" s="5">
        <v>0</v>
      </c>
      <c r="M209" s="5">
        <v>0</v>
      </c>
    </row>
    <row r="210" spans="3:13" ht="15.5" x14ac:dyDescent="0.35">
      <c r="C210" t="s">
        <v>189</v>
      </c>
      <c r="I210" s="5">
        <v>36140000000</v>
      </c>
      <c r="J210" s="5">
        <v>40510000000</v>
      </c>
      <c r="K210" s="5">
        <v>16290000000</v>
      </c>
      <c r="L210" s="5">
        <v>14880000000</v>
      </c>
      <c r="M210" s="5">
        <v>19030000000</v>
      </c>
    </row>
    <row r="211" spans="3:13" ht="15.5" x14ac:dyDescent="0.35">
      <c r="C211" t="s">
        <v>190</v>
      </c>
      <c r="I211" s="6">
        <v>0.17280000000000001</v>
      </c>
      <c r="J211" s="6">
        <v>0.44659999999999994</v>
      </c>
      <c r="K211" s="6">
        <v>0.32990000000000003</v>
      </c>
      <c r="L211" s="6">
        <v>0.48249999999999998</v>
      </c>
      <c r="M211" s="6">
        <v>0.63170000000000004</v>
      </c>
    </row>
    <row r="212" spans="3:13" ht="15.5" x14ac:dyDescent="0.35">
      <c r="C212" t="s">
        <v>191</v>
      </c>
      <c r="I212" s="6">
        <v>0.21179999999999999</v>
      </c>
      <c r="J212" s="6">
        <v>0.69629999999999992</v>
      </c>
      <c r="K212" s="6">
        <v>0.64319999999999988</v>
      </c>
      <c r="L212" s="6">
        <v>0.83440000000000003</v>
      </c>
      <c r="M212" s="6">
        <v>0.86069999999999991</v>
      </c>
    </row>
    <row r="213" spans="3:13" ht="15.5" x14ac:dyDescent="0.35">
      <c r="C213" t="s">
        <v>192</v>
      </c>
      <c r="I213" s="6">
        <v>0.379</v>
      </c>
      <c r="J213" s="6">
        <v>1.006</v>
      </c>
      <c r="K213" s="6">
        <v>0.76400000000000001</v>
      </c>
      <c r="L213" s="6">
        <v>0.79110000000000003</v>
      </c>
      <c r="M213" s="6">
        <v>1.9544999999999999</v>
      </c>
    </row>
    <row r="214" spans="3:13" ht="15.5" x14ac:dyDescent="0.35">
      <c r="C214" t="s">
        <v>193</v>
      </c>
      <c r="I214" s="6">
        <v>17.59</v>
      </c>
      <c r="J214" s="6">
        <v>27.08</v>
      </c>
      <c r="K214" s="6">
        <v>11.24</v>
      </c>
      <c r="L214" s="6">
        <v>15.92</v>
      </c>
      <c r="M214" s="6">
        <v>62.45</v>
      </c>
    </row>
    <row r="215" spans="3:13" ht="15.5" x14ac:dyDescent="0.35">
      <c r="C215" t="s">
        <v>56</v>
      </c>
      <c r="I215" s="6">
        <v>2.1800000000000002</v>
      </c>
      <c r="J215" s="5">
        <v>0</v>
      </c>
      <c r="K215" s="5">
        <v>0</v>
      </c>
      <c r="L215" s="5">
        <v>0</v>
      </c>
      <c r="M215" s="5">
        <v>0</v>
      </c>
    </row>
    <row r="216" spans="3:13" ht="15.5" x14ac:dyDescent="0.35">
      <c r="C216" t="s">
        <v>53</v>
      </c>
      <c r="I216" s="6">
        <v>178.21</v>
      </c>
      <c r="J216" s="6">
        <v>98.28</v>
      </c>
      <c r="K216" s="6">
        <v>4653901.26</v>
      </c>
      <c r="L216" s="6">
        <v>3710738.08</v>
      </c>
      <c r="M216" s="6">
        <v>18181699.539999999</v>
      </c>
    </row>
    <row r="217" spans="3:13" ht="15.5" x14ac:dyDescent="0.35">
      <c r="C217" t="s">
        <v>194</v>
      </c>
      <c r="I217" s="6">
        <v>2.19</v>
      </c>
      <c r="J217" s="5">
        <v>0</v>
      </c>
      <c r="K217" s="5">
        <v>0</v>
      </c>
      <c r="L217" s="5">
        <v>0</v>
      </c>
      <c r="M217" s="5">
        <v>0</v>
      </c>
    </row>
    <row r="218" spans="3:13" ht="15.5" x14ac:dyDescent="0.35">
      <c r="C218" t="s">
        <v>195</v>
      </c>
      <c r="I218" s="6">
        <v>176.87</v>
      </c>
      <c r="J218" s="6">
        <v>98.28</v>
      </c>
      <c r="K218" s="6">
        <v>4653901.26</v>
      </c>
      <c r="L218" s="6">
        <v>3710738.08</v>
      </c>
      <c r="M218" s="6">
        <v>18181699.539999999</v>
      </c>
    </row>
    <row r="219" spans="3:13" ht="15.5" x14ac:dyDescent="0.35">
      <c r="C219" t="s">
        <v>196</v>
      </c>
      <c r="I219" s="5">
        <v>1000000000</v>
      </c>
      <c r="J219" s="5">
        <v>1000000000</v>
      </c>
      <c r="K219" s="5">
        <v>0</v>
      </c>
      <c r="L219" s="5">
        <v>0</v>
      </c>
      <c r="M219" s="5">
        <v>0</v>
      </c>
    </row>
    <row r="220" spans="3:13" ht="15.5" x14ac:dyDescent="0.35">
      <c r="C220" t="s">
        <v>197</v>
      </c>
      <c r="I220" s="5">
        <v>6000000000</v>
      </c>
      <c r="J220" s="5">
        <v>9000000000</v>
      </c>
      <c r="K220" s="5">
        <v>1000000000</v>
      </c>
      <c r="L220" s="5">
        <v>0</v>
      </c>
      <c r="M220" s="5">
        <v>0</v>
      </c>
    </row>
    <row r="221" spans="3:13" ht="15.5" x14ac:dyDescent="0.35">
      <c r="C221" t="s">
        <v>26</v>
      </c>
      <c r="I221" s="5">
        <v>7000000000</v>
      </c>
      <c r="J221" s="5">
        <v>9000000000</v>
      </c>
      <c r="K221" s="5">
        <v>1000000000</v>
      </c>
      <c r="L221" s="5">
        <v>0</v>
      </c>
      <c r="M221" s="5">
        <v>0</v>
      </c>
    </row>
    <row r="222" spans="3:13" ht="15.5" x14ac:dyDescent="0.35">
      <c r="C222" t="s">
        <v>23</v>
      </c>
      <c r="I222" s="5">
        <v>-22000000000</v>
      </c>
      <c r="J222" s="5">
        <v>3000000000</v>
      </c>
      <c r="K222" s="5">
        <v>-3000000000</v>
      </c>
      <c r="L222" s="5">
        <v>-1000000000</v>
      </c>
      <c r="M222" s="5">
        <v>-2000000000</v>
      </c>
    </row>
    <row r="223" spans="3:13" ht="15.5" x14ac:dyDescent="0.35">
      <c r="C223" t="s">
        <v>198</v>
      </c>
      <c r="I223" s="5">
        <v>62000000000</v>
      </c>
      <c r="J223" s="5">
        <v>24000000000</v>
      </c>
      <c r="K223" s="5">
        <v>0</v>
      </c>
      <c r="L223" s="5">
        <v>-3000000000</v>
      </c>
      <c r="M223" s="5">
        <v>0</v>
      </c>
    </row>
    <row r="224" spans="3:13" ht="15.5" x14ac:dyDescent="0.35">
      <c r="C224" t="s">
        <v>199</v>
      </c>
      <c r="I224" s="5">
        <v>24000000000</v>
      </c>
      <c r="J224" s="5">
        <v>13000000000</v>
      </c>
      <c r="K224" s="5">
        <v>14000000000</v>
      </c>
      <c r="L224" s="5">
        <v>14000000000</v>
      </c>
      <c r="M224" s="5">
        <v>19000000000</v>
      </c>
    </row>
    <row r="225" spans="3:13" ht="15.5" x14ac:dyDescent="0.35">
      <c r="C225" t="s">
        <v>200</v>
      </c>
      <c r="I225" s="5">
        <v>-21000000000</v>
      </c>
      <c r="J225" s="5">
        <v>-7000000000</v>
      </c>
      <c r="K225" s="5">
        <v>-7000000000</v>
      </c>
      <c r="L225" s="5">
        <v>-7000000000</v>
      </c>
      <c r="M225" s="5">
        <v>-4000000000</v>
      </c>
    </row>
    <row r="226" spans="3:13" ht="15.5" x14ac:dyDescent="0.35">
      <c r="C226" t="s">
        <v>15</v>
      </c>
      <c r="I226" s="5">
        <v>3000000000</v>
      </c>
      <c r="J226" s="5">
        <v>6000000000</v>
      </c>
      <c r="K226" s="5">
        <v>7000000000</v>
      </c>
      <c r="L226" s="5">
        <v>7000000000</v>
      </c>
      <c r="M226" s="5">
        <v>15000000000</v>
      </c>
    </row>
    <row r="227" spans="3:13" ht="15.5" x14ac:dyDescent="0.35">
      <c r="C227" t="s">
        <v>17</v>
      </c>
      <c r="I227" s="6">
        <v>5.34</v>
      </c>
      <c r="J227" s="6">
        <v>14.78</v>
      </c>
      <c r="K227" s="6">
        <v>1632065.52</v>
      </c>
      <c r="L227" s="6">
        <v>1786976.99</v>
      </c>
      <c r="M227" s="6">
        <v>14907790.359999999</v>
      </c>
    </row>
  </sheetData>
  <pageMargins left="0.7" right="0.7" top="0.75" bottom="0.75" header="0.3" footer="0.3"/>
  <ignoredErrors>
    <ignoredError sqref="A1:M228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732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733</v>
      </c>
      <c r="D2" s="2" vm="67">
        <f ca="1">IFERROR(_xlfn.STOCKHISTORY("XIDX:" &amp; $C$1, D3, , 0, 0, 1), "Libur")</f>
        <v>334</v>
      </c>
      <c r="E2" s="2" vm="68">
        <f ca="1">IFERROR(_xlfn.STOCKHISTORY("XIDX:" &amp; $C$1, E3, , 0, 0, 1), "Libur")</f>
        <v>204</v>
      </c>
      <c r="H2" s="2" vm="68">
        <f ca="1">IFERROR(INDEX(D2:G2,COUNT(D2:G2)),"")</f>
        <v>204</v>
      </c>
      <c r="I2" s="2" vm="69">
        <f ca="1">IFERROR(_xlfn.STOCKHISTORY("XIDX:" &amp; $C$1, I1, , 0, 0, 1), "Libur")</f>
        <v>462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544314000000</v>
      </c>
      <c r="E4" s="2">
        <f>IFERROR(INDEX(E51:E500,MATCH($C$4,$C$51:$C$500,0)),"")</f>
        <v>676199000000</v>
      </c>
      <c r="H4" s="2">
        <f>IFERROR(SUM(D4:G4)*(4/MAX(1,COUNT(D4:G4))),"")</f>
        <v>2441026000000</v>
      </c>
      <c r="I4" s="2">
        <f>IFERROR(INDEX(I51:I500,MATCH($C$4,$C$51:$C$500,0)),"")</f>
        <v>2362331000000</v>
      </c>
      <c r="J4" s="2">
        <f>IFERROR(INDEX(J51:J500,MATCH($C$4,$C$51:$C$500,0)),"")</f>
        <v>2118702000000</v>
      </c>
      <c r="K4" s="2">
        <f>IFERROR(INDEX(K51:K500,MATCH($C$4,$C$51:$C$500,0)),"")</f>
        <v>1759355000000</v>
      </c>
      <c r="L4" s="2">
        <f>IFERROR(INDEX(L51:L500,MATCH($C$4,$C$51:$C$500,0)),"")</f>
        <v>1433458000000</v>
      </c>
      <c r="M4" s="2">
        <f>IFERROR(INDEX(M51:M500,MATCH($C$4,$C$51:$C$500,0)),"")</f>
        <v>917990000000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38791000000</v>
      </c>
      <c r="E5" s="2">
        <f>IFERROR(INDEX(E51:E500,MATCH($C$5,$C$51:$C$500,0)),"")</f>
        <v>61630000000</v>
      </c>
      <c r="H5" s="2">
        <f>IFERROR(SUM(D5:G5)*(4/MAX(1,COUNT(D5:G5))),"")</f>
        <v>200842000000</v>
      </c>
      <c r="I5" s="2">
        <f>IFERROR(INDEX(I51:I500,MATCH($C$5,$C$51:$C$500,0)),"")</f>
        <v>200836000000</v>
      </c>
      <c r="J5" s="2">
        <f>IFERROR(INDEX(J51:J500,MATCH($C$5,$C$51:$C$500,0)),"")</f>
        <v>306499000000</v>
      </c>
      <c r="K5" s="2">
        <f>IFERROR(INDEX(K51:K500,MATCH($C$5,$C$51:$C$500,0)),"")</f>
        <v>217289000000</v>
      </c>
      <c r="L5" s="2">
        <f>IFERROR(INDEX(L51:L500,MATCH($C$5,$C$51:$C$500,0)),"")</f>
        <v>110222000000</v>
      </c>
      <c r="M5" s="2">
        <f>IFERROR(INDEX(M51:M500,MATCH($C$5,$C$51:$C$500,0)),"")</f>
        <v>66226000000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975115000000</v>
      </c>
      <c r="E6" s="2">
        <f>IFERROR(INDEX(E51:E500,MATCH($C$6,$C$51:$C$500,0)),"")</f>
        <v>996569000000</v>
      </c>
      <c r="H6" s="2">
        <f>IFERROR(INDEX(D6:G6,COUNT(D6:G6)),"")</f>
        <v>996569000000</v>
      </c>
      <c r="I6" s="2">
        <f>IFERROR(INDEX(I51:I500,MATCH($C$6,$C$51:$C$500,0)),"")</f>
        <v>934939000000</v>
      </c>
      <c r="J6" s="2">
        <f>IFERROR(INDEX(J51:J500,MATCH($C$6,$C$51:$C$500,0)),"")</f>
        <v>606449000000</v>
      </c>
      <c r="K6" s="2">
        <f>IFERROR(INDEX(K51:K500,MATCH($C$6,$C$51:$C$500,0)),"")</f>
        <v>399950000000</v>
      </c>
      <c r="L6" s="2">
        <f>IFERROR(INDEX(L51:L500,MATCH($C$6,$C$51:$C$500,0)),"")</f>
        <v>182661000000</v>
      </c>
      <c r="M6" s="2">
        <f>IFERROR(INDEX(M51:M500,MATCH($C$6,$C$51:$C$500,0)),"")</f>
        <v>72439000000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4.08</v>
      </c>
      <c r="E7" s="3">
        <f>IFERROR(INDEX(E51:E500,MATCH($C$7,$C$51:$C$500,0))/1000000000,"")</f>
        <v>4.08</v>
      </c>
      <c r="H7" s="3">
        <f>IFERROR(INDEX(D7:G7,COUNT(D7:G7)),"")</f>
        <v>4.08</v>
      </c>
      <c r="I7" s="3">
        <f>IFERROR(INDEX(I51:I500,MATCH($C$7,$C$51:$C$500,0))/1000000000,"")</f>
        <v>4.08</v>
      </c>
      <c r="J7" s="3">
        <f>IFERROR(INDEX(J51:J500,MATCH($C$7,$C$51:$C$500,0))/1000000000,"")</f>
        <v>3.47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128000000000</v>
      </c>
      <c r="E8" s="2">
        <f>IFERROR(INDEX(E51:E500,MATCH("Free cash flow (Quarter)",$C$51:$C$500,0)),"")</f>
        <v>356000000000</v>
      </c>
      <c r="H8" s="2">
        <f>IFERROR(INDEX(D8:G8,COUNT(D8:G8)),"")</f>
        <v>356000000000</v>
      </c>
      <c r="I8" s="2">
        <f>IFERROR(INDEX(I51:I500,MATCH($C$8,$C$51:$C$500,0)),"")</f>
        <v>12000000000</v>
      </c>
      <c r="J8" s="2">
        <f>IFERROR(INDEX(J51:J500,MATCH($C$8,$C$51:$C$500,0)),"")</f>
        <v>92000000000</v>
      </c>
      <c r="K8" s="2">
        <f>IFERROR(INDEX(K51:K500,MATCH($C$8,$C$51:$C$500,0)),"")</f>
        <v>117000000000</v>
      </c>
      <c r="L8" s="2">
        <f>IFERROR(INDEX(L51:L500,MATCH($C$8,$C$51:$C$500,0)),"")</f>
        <v>103000000000</v>
      </c>
      <c r="M8" s="2">
        <f>IFERROR(INDEX(M51:M500,MATCH($C$8,$C$51:$C$500,0)),"")</f>
        <v>73000000000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31.25</v>
      </c>
      <c r="E9" s="3">
        <f>IFERROR(INDEX(E51:E500,MATCH("Free cash flow per share (Quarter)",$C$51:$C$500,0)),"")</f>
        <v>87.17</v>
      </c>
      <c r="H9" s="3">
        <f>IFERROR(INDEX(D9:G9,COUNT(D9:G9)),"")</f>
        <v>87.17</v>
      </c>
      <c r="I9" s="3">
        <f>IFERROR(INDEX(I51:I500,MATCH($C$9,$C$51:$C$500,0)),"")</f>
        <v>2.93</v>
      </c>
      <c r="J9" s="3">
        <f>IFERROR(INDEX(J51:J500,MATCH($C$9,$C$51:$C$500,0)),"")</f>
        <v>26.58</v>
      </c>
      <c r="K9" s="3">
        <f>IFERROR(INDEX(K51:K500,MATCH($C$9,$C$51:$C$500,0)),"")</f>
        <v>681463.59</v>
      </c>
      <c r="L9" s="3">
        <f>IFERROR(INDEX(L51:L500,MATCH($C$9,$C$51:$C$500,0)),"")</f>
        <v>597613.09</v>
      </c>
      <c r="M9" s="3">
        <f>IFERROR(INDEX(M51:M500,MATCH($C$9,$C$51:$C$500,0)),"")</f>
        <v>424585.2</v>
      </c>
    </row>
    <row r="10" spans="1:13" ht="15.5" x14ac:dyDescent="0.35">
      <c r="C10" t="s">
        <v>18</v>
      </c>
      <c r="D10" s="3">
        <f ca="1">IFERROR(IF(D9=0,"",D2/D9),"")</f>
        <v>10.688000000000001</v>
      </c>
      <c r="E10" s="3">
        <f ca="1">IFERROR(IF(E9=0,"",E2/E9),"")</f>
        <v>2.3402546747734312</v>
      </c>
      <c r="I10" s="3">
        <f ca="1">IFERROR(IF(I9=0,"",I2/I9),"")</f>
        <v>157.67918088737201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376477000000</v>
      </c>
      <c r="E11" s="2">
        <f>IFERROR(INDEX(E51:E500,MATCH($C$11,$C$51:$C$500,0)),"")</f>
        <v>346069000000</v>
      </c>
      <c r="H11" s="2">
        <f>IFERROR(INDEX(D11:G11,COUNT(D11:G11)),"")</f>
        <v>346069000000</v>
      </c>
      <c r="I11" s="2">
        <f>IFERROR(INDEX(I51:I500,MATCH($C$11,$C$51:$C$500,0)),"")</f>
        <v>169325000000</v>
      </c>
      <c r="J11" s="2">
        <f>IFERROR(INDEX(J51:J500,MATCH($C$11,$C$51:$C$500,0)),"")</f>
        <v>97786000000</v>
      </c>
      <c r="K11" s="2">
        <f>IFERROR(INDEX(K51:K500,MATCH($C$11,$C$51:$C$500,0)),"")</f>
        <v>98243000000</v>
      </c>
      <c r="L11" s="2">
        <f>IFERROR(INDEX(L51:L500,MATCH($C$11,$C$51:$C$500,0)),"")</f>
        <v>2355000000</v>
      </c>
      <c r="M11" s="2">
        <f>IFERROR(INDEX(M51:M500,MATCH($C$11,$C$51:$C$500,0)),"")</f>
        <v>4807000000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-202000000000</v>
      </c>
      <c r="E12" s="2">
        <f>IFERROR(INDEX(E51:E500,MATCH("Net Debt (Quarter)",$C$51:$C$500,0)),"")</f>
        <v>-162000000000</v>
      </c>
      <c r="H12" s="2">
        <f>IFERROR(INDEX(D12:G12,COUNT(D12:G12)),"")</f>
        <v>-162000000000</v>
      </c>
      <c r="I12" s="2">
        <f>IFERROR(INDEX(I51:I500,MATCH($C$12,$C$51:$C$500,0)),"")</f>
        <v>19000000000</v>
      </c>
      <c r="J12" s="2">
        <f>IFERROR(INDEX(J51:J500,MATCH($C$12,$C$51:$C$500,0)),"")</f>
        <v>16000000000</v>
      </c>
      <c r="K12" s="2">
        <f>IFERROR(INDEX(K51:K500,MATCH($C$12,$C$51:$C$500,0)),"")</f>
        <v>15000000000</v>
      </c>
      <c r="L12" s="2">
        <f>IFERROR(INDEX(L51:L500,MATCH($C$12,$C$51:$C$500,0)),"")</f>
        <v>50000000000</v>
      </c>
      <c r="M12" s="2">
        <f>IFERROR(INDEX(M51:M500,MATCH($C$12,$C$51:$C$500,0)),"")</f>
        <v>86000000000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175000000000</v>
      </c>
      <c r="E13" s="2">
        <f>IFERROR(INDEX(E51:E500,MATCH("Total Debt (Quarter)",$C$51:$C$500,0)),"")</f>
        <v>185000000000</v>
      </c>
      <c r="H13" s="2">
        <f>IFERROR(INDEX(D13:G13,COUNT(D13:G13)),"")</f>
        <v>185000000000</v>
      </c>
      <c r="I13" s="2">
        <f>IFERROR(INDEX(I51:I500,MATCH($C$13,$C$51:$C$500,0)),"")</f>
        <v>189000000000</v>
      </c>
      <c r="J13" s="2">
        <f>IFERROR(INDEX(J51:J500,MATCH($C$13,$C$51:$C$500,0)),"")</f>
        <v>114000000000</v>
      </c>
      <c r="K13" s="2">
        <f>IFERROR(INDEX(K51:K500,MATCH($C$13,$C$51:$C$500,0)),"")</f>
        <v>113000000000</v>
      </c>
      <c r="L13" s="2">
        <f>IFERROR(INDEX(L51:L500,MATCH($C$13,$C$51:$C$500,0)),"")</f>
        <v>52000000000</v>
      </c>
      <c r="M13" s="2">
        <f>IFERROR(INDEX(M51:M500,MATCH($C$13,$C$51:$C$500,0)),"")</f>
        <v>90000000000</v>
      </c>
    </row>
    <row r="14" spans="1:13" ht="15.5" x14ac:dyDescent="0.35">
      <c r="C14" t="s">
        <v>27</v>
      </c>
      <c r="D14" s="2">
        <f>IFERROR(INDEX(D51:D500,MATCH($C$14,$C$51:$C$500,0)),"")</f>
        <v>-16505000000</v>
      </c>
      <c r="E14" s="2">
        <f>IFERROR(INDEX(E51:E500,MATCH($C$14,$C$51:$C$500,0)),"")</f>
        <v>-17686000000</v>
      </c>
      <c r="H14" s="2">
        <f>IFERROR(SUM(D14:G14)*(4/MAX(1,COUNT(D14:G14))),"")</f>
        <v>-68382000000</v>
      </c>
      <c r="I14" s="2">
        <f>IFERROR(INDEX(I51:I500,MATCH($C$14,$C$51:$C$500,0)),"")</f>
        <v>-66262000000</v>
      </c>
      <c r="J14" s="2">
        <f>IFERROR(INDEX(J51:J500,MATCH($C$14,$C$51:$C$500,0)),"")</f>
        <v>-33826000000</v>
      </c>
      <c r="K14" s="2">
        <f>IFERROR(INDEX(K51:K500,MATCH($C$14,$C$51:$C$500,0)),"")</f>
        <v>-24190000000</v>
      </c>
      <c r="L14" s="2">
        <f>IFERROR(INDEX(L51:L500,MATCH($C$14,$C$51:$C$500,0)),"")</f>
        <v>-39695000000</v>
      </c>
      <c r="M14" s="2">
        <f>IFERROR(INDEX(M51:M500,MATCH($C$14,$C$51:$C$500,0)),"")</f>
        <v>-51118000000</v>
      </c>
    </row>
    <row r="15" spans="1:13" ht="15.5" x14ac:dyDescent="0.35">
      <c r="C15" t="s">
        <v>28</v>
      </c>
      <c r="D15" s="2">
        <f>IFERROR(INDEX(D51:D500,MATCH($C$15,$C$51:$C$500,0)),"")</f>
        <v>353000000</v>
      </c>
      <c r="E15" s="2">
        <f>IFERROR(INDEX(E51:E500,MATCH($C$15,$C$51:$C$500,0)),"")</f>
        <v>-10390000000</v>
      </c>
      <c r="H15" s="2">
        <f>IFERROR(SUM(D15:G15)*(4/MAX(1,COUNT(D15:G15))),"")</f>
        <v>-20074000000</v>
      </c>
      <c r="I15" s="2">
        <f>IFERROR(INDEX(I51:I500,MATCH($C$15,$C$51:$C$500,0)),"")</f>
        <v>-14496000000</v>
      </c>
      <c r="J15" s="2">
        <f>IFERROR(INDEX(J51:J500,MATCH($C$15,$C$51:$C$500,0)),"")</f>
        <v>-87711000000</v>
      </c>
      <c r="K15" s="2">
        <f>IFERROR(INDEX(K51:K500,MATCH($C$15,$C$51:$C$500,0)),"")</f>
        <v>-107317000000</v>
      </c>
      <c r="L15" s="2">
        <f>IFERROR(INDEX(L51:L500,MATCH($C$15,$C$51:$C$500,0)),"")</f>
        <v>-930000000</v>
      </c>
      <c r="M15" s="2">
        <f>IFERROR(INDEX(M51:M500,MATCH($C$15,$C$51:$C$500,0)),"")</f>
        <v>-12902000000</v>
      </c>
    </row>
    <row r="16" spans="1:13" ht="15.5" x14ac:dyDescent="0.35">
      <c r="C16" t="s">
        <v>29</v>
      </c>
      <c r="D16" s="2">
        <f>IFERROR(INDEX(D51:D500,MATCH($C$16,$C$51:$C$500,0)),"")</f>
        <v>38757000000</v>
      </c>
      <c r="E16" s="2">
        <f>IFERROR(INDEX(E51:E500,MATCH($C$16,$C$51:$C$500,0)),"")</f>
        <v>72338000000</v>
      </c>
      <c r="H16" s="2">
        <f>IFERROR(SUM(D16:G16)*(4/MAX(1,COUNT(D16:G16))),"")</f>
        <v>222190000000</v>
      </c>
      <c r="I16" s="2">
        <f>IFERROR(INDEX(I51:I500,MATCH($C$16,$C$51:$C$500,0)),"")</f>
        <v>216525000000</v>
      </c>
      <c r="J16" s="2">
        <f>IFERROR(INDEX(J51:J500,MATCH($C$16,$C$51:$C$500,0)),"")</f>
        <v>393853000000</v>
      </c>
      <c r="K16" s="2">
        <f>IFERROR(INDEX(K51:K500,MATCH($C$16,$C$51:$C$500,0)),"")</f>
        <v>325418000000</v>
      </c>
      <c r="L16" s="2">
        <f>IFERROR(INDEX(L51:L500,MATCH($C$16,$C$51:$C$500,0)),"")</f>
        <v>110775000000</v>
      </c>
      <c r="M16" s="2">
        <f>IFERROR(INDEX(M51:M500,MATCH($C$16,$C$51:$C$500,0)),"")</f>
        <v>79281000000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1362720000000</v>
      </c>
      <c r="E20" s="2">
        <f ca="1">IFERROR(E21*E2,"")</f>
        <v>832320000000</v>
      </c>
      <c r="H20" s="2">
        <f t="shared" ref="H20:M20" ca="1" si="0">IFERROR(H21*H2,"")</f>
        <v>832320000000</v>
      </c>
      <c r="I20" s="2">
        <f t="shared" ca="1" si="0"/>
        <v>1884960000000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4080000000</v>
      </c>
      <c r="E21" s="2">
        <f>IFERROR(INDEX(E51:E500,MATCH($C$7,$C$51:$C$500,0)),"")</f>
        <v>4080000000</v>
      </c>
      <c r="H21" s="2">
        <f>IFERROR(INDEX(D21:G21,COUNT(D21:G21)),"")</f>
        <v>4080000000</v>
      </c>
      <c r="I21" s="2">
        <f>IFERROR(INDEX(I51:I500,MATCH($C$7,$C$51:$C$500,0)),"")</f>
        <v>4080000000</v>
      </c>
      <c r="J21" s="2">
        <f>IFERROR(INDEX(J51:J500,MATCH($C$7,$C$51:$C$500,0)),"")</f>
        <v>3470000000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3.9780948913717871</v>
      </c>
      <c r="E23" s="3">
        <f>IFERROR(E5/E6*100,"")</f>
        <v>6.1842180521368819</v>
      </c>
      <c r="H23" s="3">
        <f t="shared" ref="H23:M23" si="1">IFERROR(H5/H6*100,"")</f>
        <v>20.153346130573997</v>
      </c>
      <c r="I23" s="3">
        <f t="shared" si="1"/>
        <v>21.48118754271669</v>
      </c>
      <c r="J23" s="3">
        <f t="shared" si="1"/>
        <v>50.539946475301299</v>
      </c>
      <c r="K23" s="3">
        <f t="shared" si="1"/>
        <v>54.329041130141263</v>
      </c>
      <c r="L23" s="3">
        <f t="shared" si="1"/>
        <v>60.342382884140569</v>
      </c>
      <c r="M23" s="3">
        <f t="shared" si="1"/>
        <v>91.423128425295758</v>
      </c>
    </row>
    <row r="24" spans="1:13" ht="15.5" x14ac:dyDescent="0.35">
      <c r="C24" t="s">
        <v>43</v>
      </c>
      <c r="D24" s="4">
        <f>IFERROR(_xlfn.RRI(5,I23,D23),"")</f>
        <v>-0.28628738950519395</v>
      </c>
      <c r="E24" s="4">
        <f>IFERROR(_xlfn.RRI(5,J23,E23),"")</f>
        <v>-0.34305349983576128</v>
      </c>
      <c r="H24" s="4">
        <f t="shared" ref="H24:M24" si="2">IFERROR(_xlfn.RRI(5,M23,H23),"")</f>
        <v>-0.260976553645761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49.46</v>
      </c>
      <c r="J25" s="3">
        <f>IFERROR(INDEX(J51:J500,MATCH($C$25,$C$51:$C$500,0)),"")</f>
        <v>88.18</v>
      </c>
      <c r="K25" s="3">
        <f>IFERROR(INDEX(K51:K500,MATCH($C$25,$C$51:$C$500,0)),"")</f>
        <v>1269726.96</v>
      </c>
      <c r="L25" s="3">
        <f>IFERROR(INDEX(L51:L500,MATCH($C$25,$C$51:$C$500,0)),"")</f>
        <v>639488.85</v>
      </c>
      <c r="M25" s="3">
        <f>IFERROR(INDEX(M51:M500,MATCH($C$25,$C$51:$C$500,0)),"")</f>
        <v>386441.17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133.41029411764706</v>
      </c>
      <c r="E27" s="3">
        <f>IFERROR(E4/E21,"")</f>
        <v>165.73504901960786</v>
      </c>
      <c r="H27" s="3">
        <f t="shared" ref="H27:M27" si="4">IFERROR(H4/H21,"")</f>
        <v>598.29068627450977</v>
      </c>
      <c r="I27" s="3">
        <f t="shared" si="4"/>
        <v>579.00269607843143</v>
      </c>
      <c r="J27" s="3">
        <f t="shared" si="4"/>
        <v>610.57694524495673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-0.25440712166054447</v>
      </c>
      <c r="E28" s="4">
        <f>IFERROR(_xlfn.RRI(5,J27,E27),"")</f>
        <v>-0.22956715045302034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-0.43910183715128148</v>
      </c>
      <c r="J29" s="4">
        <f t="shared" si="6"/>
        <v>-0.99993055199836034</v>
      </c>
      <c r="K29" s="4">
        <f t="shared" si="6"/>
        <v>0.98553416529467242</v>
      </c>
      <c r="L29" s="4">
        <f t="shared" si="6"/>
        <v>0.65481553117127766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3.3312435894885015E-2</v>
      </c>
      <c r="I30" s="4">
        <f t="shared" si="7"/>
        <v>-5.1712154237756332E-2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238.74</v>
      </c>
      <c r="E32" s="3">
        <f>IFERROR(INDEX(E51:E500,MATCH($A$32,$C$51:$C$500,0)),"")</f>
        <v>243.99</v>
      </c>
      <c r="H32" s="3">
        <f>IFERROR(INDEX(D32:G32,COUNT(D32:G32)),"")</f>
        <v>243.99</v>
      </c>
      <c r="I32" s="3">
        <f>IFERROR(INDEX(I51:I500,MATCH($C$32,$C$51:$C$500,0)),"")</f>
        <v>228.9</v>
      </c>
      <c r="J32" s="3">
        <f>IFERROR(INDEX(J51:J500,MATCH($C$32,$C$51:$C$500,0)),"")</f>
        <v>174.68</v>
      </c>
      <c r="K32" s="3">
        <f>IFERROR(INDEX(K51:K500,MATCH($C$32,$C$51:$C$500,0)),"")</f>
        <v>2328404.2599999998</v>
      </c>
      <c r="L32" s="3">
        <f>IFERROR(INDEX(L51:L500,MATCH($C$32,$C$51:$C$500,0)),"")</f>
        <v>1063404.55</v>
      </c>
      <c r="M32" s="3">
        <f>IFERROR(INDEX(M51:M500,MATCH($C$32,$C$51:$C$500,0)),"")</f>
        <v>421720.91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0.85</v>
      </c>
      <c r="E33" s="3">
        <f>IFERROR(INDEX(E51:E500,MATCH($A$33,$C$51:$C$500,0)),"")</f>
        <v>1.37</v>
      </c>
      <c r="H33" s="3">
        <f>IFERROR(INDEX(D33:G33,COUNT(D33:G33)),"")</f>
        <v>1.37</v>
      </c>
      <c r="I33" s="3">
        <f>IFERROR(INDEX(I51:I500,MATCH($C$33,$C$51:$C$500,0)),"")</f>
        <v>2.02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21.29</v>
      </c>
      <c r="E34" s="3">
        <f>IFERROR(INDEX(E51:E500,MATCH($A$34,$C$51:$C$500,0)),"")</f>
        <v>22.02</v>
      </c>
      <c r="H34" s="3">
        <f>IFERROR(INDEX(D34:G34,COUNT(D34:G34)),"")</f>
        <v>22.02</v>
      </c>
      <c r="I34" s="3">
        <f>IFERROR(INDEX(I51:I500,MATCH($C$34,$C$51:$C$500,0)),"")</f>
        <v>9.34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1.53</v>
      </c>
      <c r="E35" s="3">
        <f>IFERROR(INDEX(E51:E500,MATCH($A$35,$C$51:$C$500,0)),"")</f>
        <v>2.02</v>
      </c>
      <c r="H35" s="3">
        <f>IFERROR(INDEX(D35:G35,COUNT(D35:G35)),"")</f>
        <v>2.02</v>
      </c>
      <c r="I35" s="3">
        <f>IFERROR(INDEX(I51:I500,MATCH($C$35,$C$51:$C$500,0)),"")</f>
        <v>0.8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544314000000</v>
      </c>
      <c r="E51" s="5">
        <v>676199000000</v>
      </c>
      <c r="F51" s="5">
        <v>578705000000</v>
      </c>
      <c r="G51" s="5">
        <v>633584000000</v>
      </c>
      <c r="I51" s="5">
        <v>2362331000000</v>
      </c>
      <c r="J51" s="5">
        <v>2118702000000</v>
      </c>
      <c r="K51" s="5">
        <v>1759355000000</v>
      </c>
      <c r="L51" s="5">
        <v>1433458000000</v>
      </c>
      <c r="M51" s="5">
        <v>917990000000</v>
      </c>
    </row>
    <row r="52" spans="2:13" ht="15.5" x14ac:dyDescent="0.35">
      <c r="C52" t="s">
        <v>72</v>
      </c>
      <c r="D52" s="5">
        <v>-464404000000</v>
      </c>
      <c r="E52" s="5">
        <v>-557899000000</v>
      </c>
      <c r="F52" s="5">
        <v>-478562000000</v>
      </c>
      <c r="G52" s="5">
        <v>-548362000000</v>
      </c>
      <c r="I52" s="5">
        <v>-1956519000000</v>
      </c>
      <c r="J52" s="5">
        <v>-1560768000000</v>
      </c>
      <c r="K52" s="5">
        <v>-1334007000000</v>
      </c>
      <c r="L52" s="5">
        <v>-1211267000000</v>
      </c>
      <c r="M52" s="5">
        <v>-733948000000</v>
      </c>
    </row>
    <row r="53" spans="2:13" ht="15.5" x14ac:dyDescent="0.35">
      <c r="C53" t="s">
        <v>73</v>
      </c>
      <c r="D53" s="5">
        <v>79910000000</v>
      </c>
      <c r="E53" s="5">
        <v>118300000000</v>
      </c>
      <c r="F53" s="5">
        <v>100143000000</v>
      </c>
      <c r="G53" s="5">
        <v>85222000000</v>
      </c>
      <c r="I53" s="5">
        <v>405812000000</v>
      </c>
      <c r="J53" s="5">
        <v>557934000000</v>
      </c>
      <c r="K53" s="5">
        <v>425348000000</v>
      </c>
      <c r="L53" s="5">
        <v>222191000000</v>
      </c>
      <c r="M53" s="5">
        <v>184042000000</v>
      </c>
    </row>
    <row r="54" spans="2:13" ht="15.5" x14ac:dyDescent="0.35">
      <c r="C54" t="s">
        <v>74</v>
      </c>
      <c r="D54" s="5">
        <v>-32277000000</v>
      </c>
      <c r="E54" s="5">
        <v>-30321000000</v>
      </c>
      <c r="F54" s="5">
        <v>-27987000000</v>
      </c>
      <c r="G54" s="5">
        <v>-23503000000</v>
      </c>
      <c r="I54" s="5">
        <v>-99638000000</v>
      </c>
      <c r="J54" s="5">
        <v>-124697000000</v>
      </c>
      <c r="K54" s="5">
        <v>-55053000000</v>
      </c>
      <c r="L54" s="5">
        <v>-44288000000</v>
      </c>
      <c r="M54" s="5">
        <v>-45562000000</v>
      </c>
    </row>
    <row r="55" spans="2:13" ht="15.5" x14ac:dyDescent="0.35">
      <c r="C55" t="s">
        <v>75</v>
      </c>
    </row>
    <row r="56" spans="2:13" ht="15.5" x14ac:dyDescent="0.35">
      <c r="C56" t="s">
        <v>245</v>
      </c>
      <c r="D56" s="5">
        <v>-32277000000</v>
      </c>
      <c r="E56" s="5">
        <v>-30321000000</v>
      </c>
      <c r="F56" s="5">
        <v>-27987000000</v>
      </c>
      <c r="G56" s="5">
        <v>-23503000000</v>
      </c>
      <c r="I56" s="5">
        <v>-99638000000</v>
      </c>
      <c r="J56" s="5">
        <v>-124697000000</v>
      </c>
      <c r="K56" s="5">
        <v>-55053000000</v>
      </c>
      <c r="L56" s="5">
        <v>-44288000000</v>
      </c>
      <c r="M56" s="5">
        <v>-45562000000</v>
      </c>
    </row>
    <row r="57" spans="2:13" ht="15.5" x14ac:dyDescent="0.35">
      <c r="C57" t="s">
        <v>76</v>
      </c>
    </row>
    <row r="58" spans="2:13" ht="15.5" x14ac:dyDescent="0.35">
      <c r="C58" t="s">
        <v>79</v>
      </c>
      <c r="D58" s="5">
        <v>7629000000</v>
      </c>
      <c r="E58" s="5">
        <v>2045000000</v>
      </c>
      <c r="F58" s="5">
        <v>-229000000</v>
      </c>
      <c r="G58" s="5">
        <v>-24264000000</v>
      </c>
      <c r="I58" s="5">
        <v>-23387000000</v>
      </c>
      <c r="J58" s="5">
        <v>-5558000000</v>
      </c>
      <c r="K58" s="5">
        <v>-20687000000</v>
      </c>
      <c r="L58" s="5">
        <v>-27433000000</v>
      </c>
      <c r="M58" s="5">
        <v>-8081000000</v>
      </c>
    </row>
    <row r="59" spans="2:13" ht="15.5" x14ac:dyDescent="0.35">
      <c r="C59" t="s">
        <v>77</v>
      </c>
      <c r="D59" s="5">
        <v>47633000000</v>
      </c>
      <c r="E59" s="5">
        <v>87979000000</v>
      </c>
      <c r="F59" s="5">
        <v>72156000000</v>
      </c>
      <c r="G59" s="5">
        <v>61719000000</v>
      </c>
      <c r="I59" s="5">
        <v>306174000000</v>
      </c>
      <c r="J59" s="5">
        <v>433237000000</v>
      </c>
      <c r="K59" s="5">
        <v>370295000000</v>
      </c>
      <c r="L59" s="5">
        <v>177903000000</v>
      </c>
      <c r="M59" s="5">
        <v>138480000000</v>
      </c>
    </row>
    <row r="60" spans="2:13" ht="15.5" x14ac:dyDescent="0.35">
      <c r="C60" t="s">
        <v>78</v>
      </c>
      <c r="D60" s="5">
        <v>-8876000000</v>
      </c>
      <c r="E60" s="5">
        <v>-15641000000</v>
      </c>
      <c r="F60" s="5">
        <v>-20343000000</v>
      </c>
      <c r="G60" s="5">
        <v>-41638000000</v>
      </c>
      <c r="I60" s="5">
        <v>-89649000000</v>
      </c>
      <c r="J60" s="5">
        <v>-39384000000</v>
      </c>
      <c r="K60" s="5">
        <v>-44877000000</v>
      </c>
      <c r="L60" s="5">
        <v>-67128000000</v>
      </c>
      <c r="M60" s="5">
        <v>-59199000000</v>
      </c>
    </row>
    <row r="61" spans="2:13" ht="15.5" x14ac:dyDescent="0.35">
      <c r="C61" t="s">
        <v>27</v>
      </c>
      <c r="D61" s="5">
        <v>-16505000000</v>
      </c>
      <c r="E61" s="5">
        <v>-17686000000</v>
      </c>
      <c r="F61" s="5">
        <v>-20114000000</v>
      </c>
      <c r="G61" s="5">
        <v>-17374000000</v>
      </c>
      <c r="I61" s="5">
        <v>-66262000000</v>
      </c>
      <c r="J61" s="5">
        <v>-33826000000</v>
      </c>
      <c r="K61" s="5">
        <v>-24190000000</v>
      </c>
      <c r="L61" s="5">
        <v>-39695000000</v>
      </c>
      <c r="M61" s="5">
        <v>-51118000000</v>
      </c>
    </row>
    <row r="62" spans="2:13" ht="15.5" x14ac:dyDescent="0.35">
      <c r="C62" t="s">
        <v>80</v>
      </c>
      <c r="D62" s="5">
        <v>-8876000000</v>
      </c>
      <c r="E62" s="5">
        <v>-15641000000</v>
      </c>
      <c r="F62" s="5">
        <v>-20343000000</v>
      </c>
      <c r="G62" s="5">
        <v>-41638000000</v>
      </c>
      <c r="I62" s="5">
        <v>-89649000000</v>
      </c>
      <c r="J62" s="5">
        <v>-39384000000</v>
      </c>
      <c r="K62" s="5">
        <v>-44877000000</v>
      </c>
      <c r="L62" s="5">
        <v>-67128000000</v>
      </c>
      <c r="M62" s="5">
        <v>-59199000000</v>
      </c>
    </row>
    <row r="63" spans="2:13" ht="15.5" x14ac:dyDescent="0.35">
      <c r="C63" t="s">
        <v>29</v>
      </c>
      <c r="D63" s="5">
        <v>38757000000</v>
      </c>
      <c r="E63" s="5">
        <v>72338000000</v>
      </c>
      <c r="F63" s="5">
        <v>51813000000</v>
      </c>
      <c r="G63" s="5">
        <v>20081000000</v>
      </c>
      <c r="I63" s="5">
        <v>216525000000</v>
      </c>
      <c r="J63" s="5">
        <v>393853000000</v>
      </c>
      <c r="K63" s="5">
        <v>325418000000</v>
      </c>
      <c r="L63" s="5">
        <v>110775000000</v>
      </c>
      <c r="M63" s="5">
        <v>79281000000</v>
      </c>
    </row>
    <row r="64" spans="2:13" ht="15.5" x14ac:dyDescent="0.35">
      <c r="C64" t="s">
        <v>28</v>
      </c>
      <c r="D64" s="5">
        <v>353000000</v>
      </c>
      <c r="E64" s="5">
        <v>-10390000000</v>
      </c>
      <c r="F64" s="5">
        <v>4673000000</v>
      </c>
      <c r="G64" s="5">
        <v>7482000000</v>
      </c>
      <c r="I64" s="5">
        <v>-14496000000</v>
      </c>
      <c r="J64" s="5">
        <v>-87711000000</v>
      </c>
      <c r="K64" s="5">
        <v>-107317000000</v>
      </c>
      <c r="L64" s="5">
        <v>-930000000</v>
      </c>
      <c r="M64" s="5">
        <v>-12902000000</v>
      </c>
    </row>
    <row r="65" spans="2:13" ht="15.5" x14ac:dyDescent="0.35">
      <c r="C65" t="s">
        <v>81</v>
      </c>
      <c r="D65" s="5">
        <v>-12865000000</v>
      </c>
      <c r="E65" s="5">
        <v>-18961000000</v>
      </c>
      <c r="F65" s="5">
        <v>-35143000000</v>
      </c>
      <c r="G65" s="5">
        <v>12607000000</v>
      </c>
      <c r="I65" s="5">
        <v>-62324000000</v>
      </c>
      <c r="J65" s="5">
        <v>-96843000000</v>
      </c>
      <c r="K65" s="5">
        <v>-73204000000</v>
      </c>
      <c r="L65" s="5">
        <v>-22228000000</v>
      </c>
      <c r="M65" s="5">
        <v>-15518000000</v>
      </c>
    </row>
    <row r="66" spans="2:13" ht="15.5" x14ac:dyDescent="0.35">
      <c r="C66" t="s">
        <v>82</v>
      </c>
      <c r="D66" s="5">
        <v>13218000000</v>
      </c>
      <c r="E66" s="5">
        <v>8571000000</v>
      </c>
      <c r="F66" s="5">
        <v>39816000000</v>
      </c>
      <c r="G66" s="5">
        <v>-5125000000</v>
      </c>
      <c r="I66" s="5">
        <v>47828000000</v>
      </c>
      <c r="J66" s="5">
        <v>9132000000</v>
      </c>
      <c r="K66" s="5">
        <v>-34113000000</v>
      </c>
      <c r="L66" s="5">
        <v>21298000000</v>
      </c>
      <c r="M66" s="5">
        <v>2616000000</v>
      </c>
    </row>
    <row r="67" spans="2:13" ht="15.5" x14ac:dyDescent="0.35">
      <c r="C67" t="s">
        <v>84</v>
      </c>
      <c r="D67" s="5">
        <v>353000000</v>
      </c>
      <c r="E67" s="5">
        <v>-10390000000</v>
      </c>
      <c r="F67" s="5">
        <v>4673000000</v>
      </c>
      <c r="G67" s="5">
        <v>7482000000</v>
      </c>
      <c r="I67" s="5">
        <v>-14496000000</v>
      </c>
      <c r="J67" s="5">
        <v>-87711000000</v>
      </c>
      <c r="K67" s="5">
        <v>-107317000000</v>
      </c>
      <c r="L67" s="5">
        <v>-930000000</v>
      </c>
      <c r="M67" s="5">
        <v>-12902000000</v>
      </c>
    </row>
    <row r="68" spans="2:13" ht="15.5" x14ac:dyDescent="0.35">
      <c r="C68" t="s">
        <v>86</v>
      </c>
      <c r="D68" s="5">
        <v>39110000000</v>
      </c>
      <c r="E68" s="5">
        <v>61948000000</v>
      </c>
      <c r="F68" s="5">
        <v>56486000000</v>
      </c>
      <c r="G68" s="5">
        <v>27563000000</v>
      </c>
      <c r="I68" s="5">
        <v>202029000000</v>
      </c>
      <c r="J68" s="5">
        <v>306142000000</v>
      </c>
      <c r="K68" s="5">
        <v>218101000000</v>
      </c>
      <c r="L68" s="5">
        <v>109845000000</v>
      </c>
      <c r="M68" s="5">
        <v>66379000000</v>
      </c>
    </row>
    <row r="69" spans="2:13" ht="15.5" x14ac:dyDescent="0.35">
      <c r="C69" t="s">
        <v>87</v>
      </c>
      <c r="D69" s="5">
        <v>-319000000</v>
      </c>
      <c r="E69" s="5">
        <v>-318000000</v>
      </c>
      <c r="F69" s="5">
        <v>311000000</v>
      </c>
      <c r="G69" s="5">
        <v>-523000000</v>
      </c>
      <c r="I69" s="5">
        <v>-1193000000</v>
      </c>
      <c r="J69" s="5">
        <v>357000000</v>
      </c>
      <c r="K69" s="5">
        <v>-812000000</v>
      </c>
      <c r="L69" s="5">
        <v>377000000</v>
      </c>
      <c r="M69" s="5">
        <v>-153000000</v>
      </c>
    </row>
    <row r="70" spans="2:13" ht="15.5" x14ac:dyDescent="0.35">
      <c r="C70" t="s">
        <v>89</v>
      </c>
      <c r="D70" s="5">
        <v>38791000000</v>
      </c>
      <c r="E70" s="5">
        <v>61630000000</v>
      </c>
      <c r="F70" s="5">
        <v>56797000000</v>
      </c>
      <c r="G70" s="5">
        <v>27040000000</v>
      </c>
      <c r="I70" s="5">
        <v>200836000000</v>
      </c>
      <c r="J70" s="5">
        <v>306499000000</v>
      </c>
      <c r="K70" s="5">
        <v>217289000000</v>
      </c>
      <c r="L70" s="5">
        <v>110222000000</v>
      </c>
      <c r="M70" s="5">
        <v>66226000000</v>
      </c>
    </row>
    <row r="71" spans="2:13" ht="15.5" x14ac:dyDescent="0.35">
      <c r="C71" t="s">
        <v>90</v>
      </c>
      <c r="D71" s="5">
        <v>39110000000</v>
      </c>
      <c r="E71" s="5">
        <v>61948000000</v>
      </c>
      <c r="F71" s="5">
        <v>56486000000</v>
      </c>
      <c r="G71" s="5">
        <v>27563000000</v>
      </c>
      <c r="I71" s="5">
        <v>202029000000</v>
      </c>
      <c r="J71" s="5">
        <v>306142000000</v>
      </c>
      <c r="K71" s="5">
        <v>218101000000</v>
      </c>
      <c r="L71" s="5">
        <v>109845000000</v>
      </c>
      <c r="M71" s="5">
        <v>66379000000</v>
      </c>
    </row>
    <row r="72" spans="2:13" ht="15.5" x14ac:dyDescent="0.35">
      <c r="C72" t="s">
        <v>8</v>
      </c>
      <c r="D72" s="5">
        <v>38791000000</v>
      </c>
      <c r="E72" s="5">
        <v>61630000000</v>
      </c>
      <c r="F72" s="5">
        <v>56797000000</v>
      </c>
      <c r="G72" s="5">
        <v>27040000000</v>
      </c>
      <c r="I72" s="5">
        <v>200836000000</v>
      </c>
      <c r="J72" s="5">
        <v>306499000000</v>
      </c>
      <c r="K72" s="5">
        <v>217289000000</v>
      </c>
      <c r="L72" s="5">
        <v>110222000000</v>
      </c>
      <c r="M72" s="5">
        <v>66226000000</v>
      </c>
    </row>
    <row r="73" spans="2:13" ht="15.5" x14ac:dyDescent="0.35">
      <c r="C73" t="s">
        <v>203</v>
      </c>
    </row>
    <row r="74" spans="2:13" ht="15.5" x14ac:dyDescent="0.35">
      <c r="C74" t="s">
        <v>91</v>
      </c>
      <c r="D74" s="5">
        <v>39110000000</v>
      </c>
      <c r="E74" s="5">
        <v>61948000000</v>
      </c>
      <c r="F74" s="5">
        <v>56486000000</v>
      </c>
      <c r="G74" s="5">
        <v>27563000000</v>
      </c>
      <c r="I74" s="5">
        <v>202029000000</v>
      </c>
      <c r="J74" s="5">
        <v>306142000000</v>
      </c>
      <c r="K74" s="5">
        <v>218101000000</v>
      </c>
      <c r="L74" s="5">
        <v>109845000000</v>
      </c>
      <c r="M74" s="5">
        <v>66379000000</v>
      </c>
    </row>
    <row r="75" spans="2:13" ht="15.5" x14ac:dyDescent="0.35">
      <c r="C75" t="s">
        <v>92</v>
      </c>
      <c r="D75" s="5">
        <v>38791000000</v>
      </c>
      <c r="E75" s="5">
        <v>61630000000</v>
      </c>
      <c r="F75" s="5">
        <v>56797000000</v>
      </c>
      <c r="G75" s="5">
        <v>27040000000</v>
      </c>
      <c r="I75" s="5">
        <v>200836000000</v>
      </c>
      <c r="J75" s="5">
        <v>306499000000</v>
      </c>
      <c r="K75" s="5">
        <v>217289000000</v>
      </c>
      <c r="L75" s="5">
        <v>110222000000</v>
      </c>
      <c r="M75" s="5">
        <v>66226000000</v>
      </c>
    </row>
    <row r="76" spans="2:13" ht="15.5" x14ac:dyDescent="0.35">
      <c r="C76" t="s">
        <v>93</v>
      </c>
      <c r="D76" s="5">
        <v>38791000000</v>
      </c>
      <c r="E76" s="5">
        <v>61630000000</v>
      </c>
      <c r="F76" s="5">
        <v>56797000000</v>
      </c>
      <c r="G76" s="5">
        <v>27040000000</v>
      </c>
      <c r="I76" s="5">
        <v>200836000000</v>
      </c>
      <c r="J76" s="5">
        <v>306499000000</v>
      </c>
      <c r="K76" s="5">
        <v>217289000000</v>
      </c>
      <c r="L76" s="5">
        <v>110222000000</v>
      </c>
      <c r="M76" s="5">
        <v>66226000000</v>
      </c>
    </row>
    <row r="78" spans="2:13" ht="15.5" x14ac:dyDescent="0.35">
      <c r="B78" t="s">
        <v>94</v>
      </c>
      <c r="C78" t="s">
        <v>95</v>
      </c>
    </row>
    <row r="79" spans="2:13" ht="15.5" x14ac:dyDescent="0.35">
      <c r="C79" t="s">
        <v>96</v>
      </c>
    </row>
    <row r="80" spans="2:13" ht="15.5" x14ac:dyDescent="0.35">
      <c r="C80" t="s">
        <v>20</v>
      </c>
      <c r="D80" s="5">
        <v>376477000000</v>
      </c>
      <c r="E80" s="5">
        <v>346069000000</v>
      </c>
      <c r="F80" s="5">
        <v>169325000000</v>
      </c>
      <c r="G80" s="5">
        <v>176900000000</v>
      </c>
      <c r="I80" s="5">
        <v>169325000000</v>
      </c>
      <c r="J80" s="5">
        <v>97786000000</v>
      </c>
      <c r="K80" s="5">
        <v>98243000000</v>
      </c>
      <c r="L80" s="5">
        <v>2355000000</v>
      </c>
      <c r="M80" s="5">
        <v>4807000000</v>
      </c>
    </row>
    <row r="81" spans="3:13" ht="15.5" x14ac:dyDescent="0.35">
      <c r="C81" t="s">
        <v>97</v>
      </c>
      <c r="D81" s="5">
        <v>280562000000</v>
      </c>
      <c r="E81" s="5">
        <v>179586000000</v>
      </c>
      <c r="F81" s="5">
        <v>502420000000</v>
      </c>
      <c r="G81" s="5">
        <v>234410000000</v>
      </c>
      <c r="I81" s="5">
        <v>502420000000</v>
      </c>
      <c r="J81" s="5">
        <v>248479000000</v>
      </c>
      <c r="K81" s="5">
        <v>122276000000</v>
      </c>
      <c r="L81" s="5">
        <v>152395000000</v>
      </c>
      <c r="M81" s="5">
        <v>33931000000</v>
      </c>
    </row>
    <row r="82" spans="3:13" ht="15.5" x14ac:dyDescent="0.35">
      <c r="C82" t="s">
        <v>99</v>
      </c>
    </row>
    <row r="83" spans="3:13" ht="15.5" x14ac:dyDescent="0.35">
      <c r="C83" t="s">
        <v>98</v>
      </c>
      <c r="D83" s="5">
        <v>190000000</v>
      </c>
      <c r="E83" s="5">
        <v>84000000</v>
      </c>
      <c r="F83" s="5">
        <v>192000000</v>
      </c>
      <c r="G83" s="5">
        <v>1026000000</v>
      </c>
      <c r="I83" s="5">
        <v>192000000</v>
      </c>
      <c r="J83" s="5">
        <v>1075000000</v>
      </c>
      <c r="K83" s="5">
        <v>346000000</v>
      </c>
      <c r="L83" s="5">
        <v>557000000</v>
      </c>
      <c r="M83" s="5">
        <v>839000000</v>
      </c>
    </row>
    <row r="84" spans="3:13" ht="15.5" x14ac:dyDescent="0.35">
      <c r="C84" t="s">
        <v>100</v>
      </c>
      <c r="D84" s="5">
        <v>280562000000</v>
      </c>
      <c r="E84" s="5">
        <v>179586000000</v>
      </c>
      <c r="F84" s="5">
        <v>502420000000</v>
      </c>
      <c r="G84" s="5">
        <v>234410000000</v>
      </c>
      <c r="I84" s="5">
        <v>502420000000</v>
      </c>
      <c r="J84" s="5">
        <v>248479000000</v>
      </c>
      <c r="K84" s="5">
        <v>122276000000</v>
      </c>
      <c r="L84" s="5">
        <v>152395000000</v>
      </c>
      <c r="M84" s="5">
        <v>33931000000</v>
      </c>
    </row>
    <row r="85" spans="3:13" ht="15.5" x14ac:dyDescent="0.35">
      <c r="C85" t="s">
        <v>101</v>
      </c>
      <c r="D85" s="5">
        <v>314000000</v>
      </c>
      <c r="E85" s="5">
        <v>531000000</v>
      </c>
      <c r="F85" s="5">
        <v>401000000</v>
      </c>
      <c r="G85" s="5">
        <v>1339000000</v>
      </c>
      <c r="I85" s="5">
        <v>401000000</v>
      </c>
      <c r="J85" s="5">
        <v>1085000000</v>
      </c>
      <c r="K85" s="5">
        <v>971000000</v>
      </c>
      <c r="L85" s="5">
        <v>22778000000</v>
      </c>
      <c r="M85" s="5">
        <v>29616000000</v>
      </c>
    </row>
    <row r="86" spans="3:13" ht="15.5" x14ac:dyDescent="0.35">
      <c r="C86" t="s">
        <v>102</v>
      </c>
      <c r="D86" s="5">
        <v>314000000</v>
      </c>
      <c r="E86" s="5">
        <v>531000000</v>
      </c>
      <c r="F86" s="5">
        <v>401000000</v>
      </c>
      <c r="G86" s="5">
        <v>1339000000</v>
      </c>
      <c r="I86" s="5">
        <v>401000000</v>
      </c>
      <c r="J86" s="5">
        <v>1085000000</v>
      </c>
      <c r="K86" s="5">
        <v>971000000</v>
      </c>
      <c r="L86" s="5">
        <v>22778000000</v>
      </c>
      <c r="M86" s="5">
        <v>29616000000</v>
      </c>
    </row>
    <row r="87" spans="3:13" ht="15.5" x14ac:dyDescent="0.35">
      <c r="C87" t="s">
        <v>493</v>
      </c>
      <c r="D87" s="5">
        <v>216779000000</v>
      </c>
      <c r="E87" s="5">
        <v>390291000000</v>
      </c>
      <c r="F87" s="5">
        <v>260330000000</v>
      </c>
      <c r="G87" s="5">
        <v>512455000000</v>
      </c>
      <c r="I87" s="5">
        <v>260330000000</v>
      </c>
      <c r="J87" s="5">
        <v>481396000000</v>
      </c>
      <c r="K87" s="5">
        <v>323407000000</v>
      </c>
      <c r="L87" s="5">
        <v>140732000000</v>
      </c>
      <c r="M87" s="5">
        <v>108604000000</v>
      </c>
    </row>
    <row r="88" spans="3:13" ht="15.5" x14ac:dyDescent="0.35">
      <c r="C88" t="s">
        <v>103</v>
      </c>
      <c r="D88" s="5">
        <v>97202000000</v>
      </c>
      <c r="E88" s="5">
        <v>86403000000</v>
      </c>
      <c r="F88" s="5">
        <v>83999000000</v>
      </c>
      <c r="G88" s="5">
        <v>77606000000</v>
      </c>
      <c r="I88" s="5">
        <v>83999000000</v>
      </c>
      <c r="J88" s="5">
        <v>48243000000</v>
      </c>
      <c r="K88" s="5">
        <v>33870000000</v>
      </c>
      <c r="L88" s="5">
        <v>37799000000</v>
      </c>
      <c r="M88" s="5">
        <v>51065000000</v>
      </c>
    </row>
    <row r="89" spans="3:13" ht="15.5" x14ac:dyDescent="0.35">
      <c r="C89" t="s">
        <v>79</v>
      </c>
      <c r="D89" s="5">
        <v>3000000</v>
      </c>
      <c r="E89" s="5">
        <v>322000000</v>
      </c>
      <c r="F89" s="5">
        <v>640000000</v>
      </c>
      <c r="G89" s="5">
        <v>329000000</v>
      </c>
      <c r="I89" s="5">
        <v>640000000</v>
      </c>
      <c r="J89" s="5">
        <v>1833000000</v>
      </c>
      <c r="K89" s="5">
        <v>1476000000</v>
      </c>
      <c r="L89" s="5">
        <v>2288000000</v>
      </c>
      <c r="M89" s="5">
        <v>1911000000</v>
      </c>
    </row>
    <row r="90" spans="3:13" ht="15.5" x14ac:dyDescent="0.35">
      <c r="C90" t="s">
        <v>104</v>
      </c>
      <c r="D90" s="5">
        <v>1052198000000</v>
      </c>
      <c r="E90" s="5">
        <v>1068691000000</v>
      </c>
      <c r="F90" s="5">
        <v>1088513000000</v>
      </c>
      <c r="G90" s="5">
        <v>1096483000000</v>
      </c>
      <c r="I90" s="5">
        <v>1088513000000</v>
      </c>
      <c r="J90" s="5">
        <v>948419000000</v>
      </c>
      <c r="K90" s="5">
        <v>607693000000</v>
      </c>
      <c r="L90" s="5">
        <v>370867000000</v>
      </c>
      <c r="M90" s="5">
        <v>242199000000</v>
      </c>
    </row>
    <row r="91" spans="3:13" ht="15.5" x14ac:dyDescent="0.35">
      <c r="C91" t="s">
        <v>105</v>
      </c>
    </row>
    <row r="92" spans="3:13" ht="15.5" x14ac:dyDescent="0.35">
      <c r="C92" t="s">
        <v>106</v>
      </c>
      <c r="D92" s="5">
        <v>752494000000</v>
      </c>
      <c r="E92" s="5">
        <v>815371000000</v>
      </c>
      <c r="F92" s="5">
        <v>896041000000</v>
      </c>
      <c r="G92" s="5">
        <v>973035000000</v>
      </c>
      <c r="I92" s="5">
        <v>896041000000</v>
      </c>
      <c r="J92" s="5">
        <v>627596000000</v>
      </c>
      <c r="K92" s="5">
        <v>397894000000</v>
      </c>
      <c r="L92" s="5">
        <v>295238000000</v>
      </c>
      <c r="M92" s="5">
        <v>377822000000</v>
      </c>
    </row>
    <row r="93" spans="3:13" ht="15.5" x14ac:dyDescent="0.35">
      <c r="C93" t="s">
        <v>464</v>
      </c>
    </row>
    <row r="94" spans="3:13" ht="15.5" x14ac:dyDescent="0.35">
      <c r="C94" t="s">
        <v>677</v>
      </c>
    </row>
    <row r="95" spans="3:13" ht="15.5" x14ac:dyDescent="0.35">
      <c r="C95" t="s">
        <v>107</v>
      </c>
      <c r="D95" s="5">
        <v>101049000000</v>
      </c>
      <c r="E95" s="5">
        <v>87741000000</v>
      </c>
      <c r="F95" s="5">
        <v>79080000000</v>
      </c>
      <c r="G95" s="5">
        <v>39352000000</v>
      </c>
      <c r="I95" s="5">
        <v>79080000000</v>
      </c>
      <c r="J95" s="5">
        <v>30916000000</v>
      </c>
      <c r="K95" s="5">
        <v>21885000000</v>
      </c>
      <c r="L95" s="5">
        <v>55769000000</v>
      </c>
      <c r="M95" s="5">
        <v>34577000000</v>
      </c>
    </row>
    <row r="96" spans="3:13" ht="15.5" x14ac:dyDescent="0.35">
      <c r="C96" t="s">
        <v>108</v>
      </c>
      <c r="D96" s="5">
        <v>868989000000</v>
      </c>
      <c r="E96" s="5">
        <v>916894000000</v>
      </c>
      <c r="F96" s="5">
        <v>988779000000</v>
      </c>
      <c r="G96" s="5">
        <v>1046887000000</v>
      </c>
      <c r="I96" s="5">
        <v>988779000000</v>
      </c>
      <c r="J96" s="5">
        <v>665890000000</v>
      </c>
      <c r="K96" s="5">
        <v>427022000000</v>
      </c>
      <c r="L96" s="5">
        <v>354232000000</v>
      </c>
      <c r="M96" s="5">
        <v>415624000000</v>
      </c>
    </row>
    <row r="97" spans="3:13" ht="15.5" x14ac:dyDescent="0.35">
      <c r="C97" t="s">
        <v>109</v>
      </c>
      <c r="D97" s="5">
        <v>1921187000000</v>
      </c>
      <c r="E97" s="5">
        <v>1985585000000</v>
      </c>
      <c r="F97" s="5">
        <v>2077292000000</v>
      </c>
      <c r="G97" s="5">
        <v>2143370000000</v>
      </c>
      <c r="I97" s="5">
        <v>2077292000000</v>
      </c>
      <c r="J97" s="5">
        <v>1614309000000</v>
      </c>
      <c r="K97" s="5">
        <v>1034715000000</v>
      </c>
      <c r="L97" s="5">
        <v>725099000000</v>
      </c>
      <c r="M97" s="5">
        <v>657823000000</v>
      </c>
    </row>
    <row r="98" spans="3:13" ht="15.5" x14ac:dyDescent="0.35">
      <c r="C98" t="s">
        <v>110</v>
      </c>
    </row>
    <row r="99" spans="3:13" ht="15.5" x14ac:dyDescent="0.35">
      <c r="C99" t="s">
        <v>111</v>
      </c>
    </row>
    <row r="100" spans="3:13" ht="15.5" x14ac:dyDescent="0.35">
      <c r="C100" t="s">
        <v>112</v>
      </c>
      <c r="D100" s="5">
        <v>355322000000</v>
      </c>
      <c r="E100" s="5">
        <v>305955000000</v>
      </c>
      <c r="F100" s="5">
        <v>322502000000</v>
      </c>
      <c r="G100" s="5">
        <v>298080000000</v>
      </c>
      <c r="I100" s="5">
        <v>322502000000</v>
      </c>
      <c r="J100" s="5">
        <v>259305000000</v>
      </c>
      <c r="K100" s="5">
        <v>147214000000</v>
      </c>
      <c r="L100" s="5">
        <v>111988000000</v>
      </c>
      <c r="M100" s="5">
        <v>193026000000</v>
      </c>
    </row>
    <row r="101" spans="3:13" ht="15.5" x14ac:dyDescent="0.35">
      <c r="C101" t="s">
        <v>113</v>
      </c>
    </row>
    <row r="102" spans="3:13" ht="15.5" x14ac:dyDescent="0.35">
      <c r="C102" t="s">
        <v>206</v>
      </c>
    </row>
    <row r="103" spans="3:13" ht="15.5" x14ac:dyDescent="0.35">
      <c r="C103" t="s">
        <v>662</v>
      </c>
    </row>
    <row r="104" spans="3:13" ht="15.5" x14ac:dyDescent="0.35">
      <c r="C104" t="s">
        <v>117</v>
      </c>
      <c r="D104" s="5">
        <v>27419000000</v>
      </c>
      <c r="E104" s="5">
        <v>14300000000</v>
      </c>
      <c r="F104" s="5">
        <v>33299000000</v>
      </c>
      <c r="G104" s="5">
        <v>7853000000</v>
      </c>
      <c r="I104" s="5">
        <v>33299000000</v>
      </c>
      <c r="J104" s="5">
        <v>29932000000</v>
      </c>
      <c r="K104" s="5">
        <v>56026000000</v>
      </c>
      <c r="L104" s="5">
        <v>20877000000</v>
      </c>
      <c r="M104" s="5">
        <v>19645000000</v>
      </c>
    </row>
    <row r="105" spans="3:13" ht="15.5" x14ac:dyDescent="0.35">
      <c r="C105" t="s">
        <v>116</v>
      </c>
      <c r="D105" s="5">
        <v>114901000000</v>
      </c>
      <c r="E105" s="5">
        <v>72161000000</v>
      </c>
      <c r="F105" s="5">
        <v>72637000000</v>
      </c>
      <c r="G105" s="5">
        <v>78658000000</v>
      </c>
      <c r="I105" s="5">
        <v>72637000000</v>
      </c>
      <c r="J105" s="5">
        <v>132109000000</v>
      </c>
      <c r="K105" s="5">
        <v>84187000000</v>
      </c>
      <c r="L105" s="5">
        <v>33805000000</v>
      </c>
      <c r="M105" s="5">
        <v>43580000000</v>
      </c>
    </row>
    <row r="106" spans="3:13" ht="15.5" x14ac:dyDescent="0.35">
      <c r="C106" t="s">
        <v>118</v>
      </c>
      <c r="D106" s="5">
        <v>17377000000</v>
      </c>
      <c r="E106" s="5">
        <v>16898000000</v>
      </c>
      <c r="F106" s="5">
        <v>16433000000</v>
      </c>
      <c r="G106" s="5">
        <v>16056000000</v>
      </c>
      <c r="I106" s="5">
        <v>16433000000</v>
      </c>
      <c r="J106" s="5">
        <v>9214000000</v>
      </c>
    </row>
    <row r="107" spans="3:13" ht="15.5" x14ac:dyDescent="0.35">
      <c r="C107" t="s">
        <v>123</v>
      </c>
      <c r="D107" s="5">
        <v>291359000000</v>
      </c>
      <c r="E107" s="5">
        <v>341339000000</v>
      </c>
      <c r="F107" s="5">
        <v>389266000000</v>
      </c>
      <c r="G107" s="5">
        <v>392872000000</v>
      </c>
      <c r="I107" s="5">
        <v>376251000000</v>
      </c>
      <c r="J107" s="5">
        <v>221585000000</v>
      </c>
      <c r="K107" s="5">
        <v>133925000000</v>
      </c>
      <c r="L107" s="5">
        <v>60624000000</v>
      </c>
      <c r="M107" s="5">
        <v>144969000000</v>
      </c>
    </row>
    <row r="108" spans="3:13" ht="15.5" x14ac:dyDescent="0.35">
      <c r="C108" t="s">
        <v>124</v>
      </c>
      <c r="D108" s="5">
        <v>291359000000</v>
      </c>
      <c r="E108" s="5">
        <v>341339000000</v>
      </c>
      <c r="F108" s="5">
        <v>389266000000</v>
      </c>
      <c r="G108" s="5">
        <v>392872000000</v>
      </c>
      <c r="I108" s="5">
        <v>376251000000</v>
      </c>
      <c r="J108" s="5">
        <v>221585000000</v>
      </c>
      <c r="K108" s="5">
        <v>133925000000</v>
      </c>
      <c r="L108" s="5">
        <v>60624000000</v>
      </c>
      <c r="M108" s="5">
        <v>144969000000</v>
      </c>
    </row>
    <row r="109" spans="3:13" ht="15.5" x14ac:dyDescent="0.35">
      <c r="C109" t="s">
        <v>468</v>
      </c>
    </row>
    <row r="110" spans="3:13" ht="15.5" x14ac:dyDescent="0.35">
      <c r="C110" t="s">
        <v>680</v>
      </c>
      <c r="D110" s="5">
        <v>149320000000</v>
      </c>
      <c r="E110" s="5">
        <v>150407000000</v>
      </c>
      <c r="F110" s="5">
        <v>146196000000</v>
      </c>
      <c r="G110" s="5">
        <v>96634000000</v>
      </c>
      <c r="I110" s="5">
        <v>146196000000</v>
      </c>
      <c r="J110" s="5">
        <v>72388000000</v>
      </c>
      <c r="K110" s="5">
        <v>113104000000</v>
      </c>
      <c r="L110" s="5">
        <v>52262000000</v>
      </c>
      <c r="M110" s="5">
        <v>90426000000</v>
      </c>
    </row>
    <row r="111" spans="3:13" ht="15.5" x14ac:dyDescent="0.35">
      <c r="C111" t="s">
        <v>258</v>
      </c>
      <c r="D111" s="5">
        <v>4084000000</v>
      </c>
      <c r="E111" s="5">
        <v>8612000000</v>
      </c>
      <c r="F111" s="5">
        <v>13015000000</v>
      </c>
      <c r="G111" s="5">
        <v>17297000000</v>
      </c>
      <c r="I111" s="5">
        <v>13015000000</v>
      </c>
      <c r="J111" s="5">
        <v>15960000000</v>
      </c>
    </row>
    <row r="112" spans="3:13" ht="15.5" x14ac:dyDescent="0.35">
      <c r="C112" t="s">
        <v>678</v>
      </c>
      <c r="D112" s="5">
        <v>149320000000</v>
      </c>
      <c r="E112" s="5">
        <v>150407000000</v>
      </c>
      <c r="F112" s="5">
        <v>146196000000</v>
      </c>
      <c r="G112" s="5">
        <v>96634000000</v>
      </c>
      <c r="I112" s="5">
        <v>146196000000</v>
      </c>
      <c r="J112" s="5">
        <v>72388000000</v>
      </c>
      <c r="K112" s="5">
        <v>113104000000</v>
      </c>
      <c r="L112" s="5">
        <v>52262000000</v>
      </c>
      <c r="M112" s="5">
        <v>90426000000</v>
      </c>
    </row>
    <row r="113" spans="2:13" ht="15.5" x14ac:dyDescent="0.35">
      <c r="C113" t="s">
        <v>127</v>
      </c>
      <c r="D113" s="5">
        <v>646681000000</v>
      </c>
      <c r="E113" s="5">
        <v>647294000000</v>
      </c>
      <c r="F113" s="5">
        <v>711768000000</v>
      </c>
      <c r="G113" s="5">
        <v>690952000000</v>
      </c>
      <c r="I113" s="5">
        <v>698753000000</v>
      </c>
      <c r="J113" s="5">
        <v>480890000000</v>
      </c>
      <c r="K113" s="5">
        <v>281139000000</v>
      </c>
      <c r="L113" s="5">
        <v>172612000000</v>
      </c>
      <c r="M113" s="5">
        <v>337995000000</v>
      </c>
    </row>
    <row r="114" spans="2:13" ht="15.5" x14ac:dyDescent="0.35">
      <c r="C114" t="s">
        <v>128</v>
      </c>
    </row>
    <row r="115" spans="2:13" ht="15.5" x14ac:dyDescent="0.35">
      <c r="C115" t="s">
        <v>129</v>
      </c>
      <c r="D115" s="5">
        <v>408444000000</v>
      </c>
      <c r="E115" s="5">
        <v>408444000000</v>
      </c>
      <c r="F115" s="5">
        <v>408444000000</v>
      </c>
      <c r="G115" s="5">
        <v>408444000000</v>
      </c>
      <c r="I115" s="5">
        <v>408444000000</v>
      </c>
      <c r="J115" s="5">
        <v>347177000000</v>
      </c>
      <c r="K115" s="5">
        <v>17177000000</v>
      </c>
      <c r="L115" s="5">
        <v>17177000000</v>
      </c>
      <c r="M115" s="5">
        <v>17177000000</v>
      </c>
    </row>
    <row r="116" spans="2:13" ht="15.5" x14ac:dyDescent="0.35">
      <c r="C116" t="s">
        <v>130</v>
      </c>
      <c r="D116" s="5">
        <v>69362000000</v>
      </c>
      <c r="E116" s="5">
        <v>69362000000</v>
      </c>
      <c r="F116" s="5">
        <v>69362000000</v>
      </c>
      <c r="G116" s="5">
        <v>69362000000</v>
      </c>
      <c r="I116" s="5">
        <v>69362000000</v>
      </c>
      <c r="J116" s="5">
        <v>2975000000</v>
      </c>
      <c r="K116" s="5">
        <v>2975000000</v>
      </c>
      <c r="L116" s="5">
        <v>2975000000</v>
      </c>
      <c r="M116" s="5">
        <v>2975000000</v>
      </c>
    </row>
    <row r="117" spans="2:13" ht="15.5" x14ac:dyDescent="0.35">
      <c r="C117" t="s">
        <v>131</v>
      </c>
      <c r="D117" s="5">
        <v>497306000000</v>
      </c>
      <c r="E117" s="5">
        <v>518441000000</v>
      </c>
      <c r="F117" s="5">
        <v>456493000000</v>
      </c>
      <c r="G117" s="5">
        <v>400007000000</v>
      </c>
      <c r="I117" s="5">
        <v>456493000000</v>
      </c>
      <c r="J117" s="5">
        <v>254464000000</v>
      </c>
      <c r="K117" s="5">
        <v>378322000000</v>
      </c>
      <c r="L117" s="5">
        <v>160221000000</v>
      </c>
      <c r="M117" s="5">
        <v>50376000000</v>
      </c>
    </row>
    <row r="118" spans="2:13" ht="15.5" x14ac:dyDescent="0.35">
      <c r="C118" t="s">
        <v>132</v>
      </c>
      <c r="D118" s="5">
        <v>3500000000</v>
      </c>
      <c r="E118" s="5">
        <v>3500000000</v>
      </c>
      <c r="F118" s="5">
        <v>3500000000</v>
      </c>
      <c r="G118" s="5">
        <v>3500000000</v>
      </c>
      <c r="I118" s="5">
        <v>3500000000</v>
      </c>
      <c r="J118" s="5">
        <v>3500000000</v>
      </c>
    </row>
    <row r="119" spans="2:13" ht="15.5" x14ac:dyDescent="0.35">
      <c r="C119" t="s">
        <v>133</v>
      </c>
      <c r="D119" s="5">
        <v>493806000000</v>
      </c>
      <c r="E119" s="5">
        <v>514941000000</v>
      </c>
      <c r="F119" s="5">
        <v>452993000000</v>
      </c>
      <c r="G119" s="5">
        <v>396507000000</v>
      </c>
      <c r="I119" s="5">
        <v>452993000000</v>
      </c>
      <c r="J119" s="5">
        <v>250964000000</v>
      </c>
      <c r="K119" s="5">
        <v>378322000000</v>
      </c>
      <c r="L119" s="5">
        <v>160221000000</v>
      </c>
      <c r="M119" s="5">
        <v>50376000000</v>
      </c>
    </row>
    <row r="120" spans="2:13" ht="15.5" x14ac:dyDescent="0.35">
      <c r="C120" t="s">
        <v>134</v>
      </c>
      <c r="D120" s="5">
        <v>497306000000</v>
      </c>
      <c r="E120" s="5">
        <v>518441000000</v>
      </c>
      <c r="F120" s="5">
        <v>456493000000</v>
      </c>
      <c r="G120" s="5">
        <v>400007000000</v>
      </c>
      <c r="I120" s="5">
        <v>456493000000</v>
      </c>
      <c r="J120" s="5">
        <v>254464000000</v>
      </c>
      <c r="K120" s="5">
        <v>378322000000</v>
      </c>
      <c r="L120" s="5">
        <v>160221000000</v>
      </c>
      <c r="M120" s="5">
        <v>50376000000</v>
      </c>
    </row>
    <row r="121" spans="2:13" ht="15.5" x14ac:dyDescent="0.35">
      <c r="C121" t="s">
        <v>212</v>
      </c>
    </row>
    <row r="122" spans="2:13" ht="15.5" x14ac:dyDescent="0.35">
      <c r="C122" t="s">
        <v>10</v>
      </c>
      <c r="D122" s="5">
        <v>975115000000</v>
      </c>
      <c r="E122" s="5">
        <v>996569000000</v>
      </c>
      <c r="F122" s="5">
        <v>934939000000</v>
      </c>
      <c r="G122" s="5">
        <v>878142000000</v>
      </c>
      <c r="I122" s="5">
        <v>934939000000</v>
      </c>
      <c r="J122" s="5">
        <v>606449000000</v>
      </c>
      <c r="K122" s="5">
        <v>399950000000</v>
      </c>
      <c r="L122" s="5">
        <v>182661000000</v>
      </c>
      <c r="M122" s="5">
        <v>72439000000</v>
      </c>
    </row>
    <row r="123" spans="2:13" ht="15.5" x14ac:dyDescent="0.35">
      <c r="C123" t="s">
        <v>135</v>
      </c>
      <c r="D123" s="5">
        <v>1621796000000</v>
      </c>
      <c r="E123" s="5">
        <v>1643863000000</v>
      </c>
      <c r="F123" s="5">
        <v>1646707000000</v>
      </c>
      <c r="G123" s="5">
        <v>1569094000000</v>
      </c>
      <c r="I123" s="5">
        <v>1633692000000</v>
      </c>
      <c r="J123" s="5">
        <v>1087339000000</v>
      </c>
      <c r="K123" s="5">
        <v>681089000000</v>
      </c>
      <c r="L123" s="5">
        <v>355273000000</v>
      </c>
      <c r="M123" s="5">
        <v>410434000000</v>
      </c>
    </row>
    <row r="124" spans="2:13" ht="15.5" x14ac:dyDescent="0.35">
      <c r="C124" t="s">
        <v>136</v>
      </c>
      <c r="D124" s="5">
        <v>4084435300</v>
      </c>
      <c r="E124" s="5">
        <v>4084435300</v>
      </c>
      <c r="F124" s="5">
        <v>4084435300</v>
      </c>
      <c r="G124" s="5">
        <v>4084435300</v>
      </c>
      <c r="I124" s="5">
        <v>4084435300</v>
      </c>
      <c r="J124" s="5">
        <v>3471770000</v>
      </c>
      <c r="K124" s="5">
        <v>171770</v>
      </c>
      <c r="L124" s="5">
        <v>171770</v>
      </c>
      <c r="M124" s="5">
        <v>171770</v>
      </c>
    </row>
    <row r="126" spans="2:13" ht="15.5" x14ac:dyDescent="0.35">
      <c r="B126" t="s">
        <v>137</v>
      </c>
      <c r="C126" t="s">
        <v>138</v>
      </c>
      <c r="D126" s="5">
        <v>194184000000</v>
      </c>
      <c r="E126" s="5">
        <v>366938000000</v>
      </c>
      <c r="F126" s="5">
        <v>53647000000</v>
      </c>
      <c r="G126" s="5">
        <v>29118000000</v>
      </c>
      <c r="I126" s="5">
        <v>295130000000</v>
      </c>
      <c r="J126" s="5">
        <v>240850000000</v>
      </c>
      <c r="K126" s="5">
        <v>348104000000</v>
      </c>
      <c r="L126" s="5">
        <v>127029000000</v>
      </c>
      <c r="M126" s="5">
        <v>96527000000</v>
      </c>
    </row>
    <row r="127" spans="2:13" ht="15.5" x14ac:dyDescent="0.35">
      <c r="C127" t="s">
        <v>291</v>
      </c>
      <c r="D127" s="5">
        <v>625153000000</v>
      </c>
      <c r="E127" s="5">
        <v>869025000000</v>
      </c>
      <c r="F127" s="5">
        <v>562684000000</v>
      </c>
      <c r="G127" s="5">
        <v>547237000000</v>
      </c>
      <c r="I127" s="5">
        <v>2329276000000</v>
      </c>
      <c r="J127" s="5">
        <v>1916173000000</v>
      </c>
      <c r="K127" s="5">
        <v>1605746000000</v>
      </c>
      <c r="L127" s="5">
        <v>1282811000000</v>
      </c>
      <c r="M127" s="5">
        <v>830393000000</v>
      </c>
    </row>
    <row r="128" spans="2:13" ht="15.5" x14ac:dyDescent="0.35">
      <c r="C128" t="s">
        <v>216</v>
      </c>
    </row>
    <row r="129" spans="3:13" ht="15.5" x14ac:dyDescent="0.35">
      <c r="C129" t="s">
        <v>434</v>
      </c>
      <c r="D129" s="5">
        <v>19000000</v>
      </c>
      <c r="G129" s="5">
        <v>564000000</v>
      </c>
      <c r="K129" s="5">
        <v>10972000000</v>
      </c>
      <c r="L129" s="5">
        <v>-4067000000</v>
      </c>
      <c r="M129" s="5">
        <v>-5230000000</v>
      </c>
    </row>
    <row r="130" spans="3:13" ht="15.5" x14ac:dyDescent="0.35">
      <c r="C130" t="s">
        <v>292</v>
      </c>
      <c r="D130" s="5">
        <v>-275203000000</v>
      </c>
      <c r="E130" s="5">
        <v>-339541000000</v>
      </c>
      <c r="F130" s="5">
        <v>-363116000000</v>
      </c>
      <c r="G130" s="5">
        <v>-376084000000</v>
      </c>
      <c r="I130" s="5">
        <v>-1449927000000</v>
      </c>
      <c r="J130" s="5">
        <v>-1129110000000</v>
      </c>
      <c r="K130" s="5">
        <v>-959766000000</v>
      </c>
      <c r="L130" s="5">
        <v>-847351000000</v>
      </c>
      <c r="M130" s="5">
        <v>-496752000000</v>
      </c>
    </row>
    <row r="131" spans="3:13" ht="15.5" x14ac:dyDescent="0.35">
      <c r="C131" t="s">
        <v>435</v>
      </c>
      <c r="D131" s="5">
        <v>-24945000000</v>
      </c>
      <c r="E131" s="5">
        <v>-14874000000</v>
      </c>
      <c r="F131" s="5">
        <v>-11347000000</v>
      </c>
      <c r="G131" s="5">
        <v>-12954000000</v>
      </c>
      <c r="I131" s="5">
        <v>-55466000000</v>
      </c>
      <c r="J131" s="5">
        <v>-93304000000</v>
      </c>
      <c r="K131" s="5">
        <v>-23584000000</v>
      </c>
      <c r="L131" s="5">
        <v>-26238000000</v>
      </c>
      <c r="M131" s="5">
        <v>-29600000000</v>
      </c>
    </row>
    <row r="132" spans="3:13" ht="15.5" x14ac:dyDescent="0.35">
      <c r="C132" t="s">
        <v>436</v>
      </c>
      <c r="D132" s="5">
        <v>-103185000000</v>
      </c>
      <c r="E132" s="5">
        <v>-111074000000</v>
      </c>
      <c r="F132" s="5">
        <v>-98360000000</v>
      </c>
      <c r="G132" s="5">
        <v>-89615000000</v>
      </c>
      <c r="I132" s="5">
        <v>-367701000000</v>
      </c>
      <c r="J132" s="5">
        <v>-292708000000</v>
      </c>
      <c r="K132" s="5">
        <v>-227075000000</v>
      </c>
      <c r="L132" s="5">
        <v>-214381000000</v>
      </c>
      <c r="M132" s="5">
        <v>-141507000000</v>
      </c>
    </row>
    <row r="133" spans="3:13" ht="15.5" x14ac:dyDescent="0.35">
      <c r="C133" t="s">
        <v>265</v>
      </c>
      <c r="D133" s="5">
        <v>-11571000000</v>
      </c>
      <c r="E133" s="5">
        <v>-17125000000</v>
      </c>
      <c r="F133" s="5">
        <v>-14461000000</v>
      </c>
      <c r="G133" s="5">
        <v>-19879000000</v>
      </c>
      <c r="I133" s="5">
        <v>-89273000000</v>
      </c>
      <c r="J133" s="5">
        <v>-117971000000</v>
      </c>
      <c r="K133" s="5">
        <v>-31217000000</v>
      </c>
      <c r="L133" s="5">
        <v>-22262000000</v>
      </c>
      <c r="M133" s="5">
        <v>-15141000000</v>
      </c>
    </row>
    <row r="134" spans="3:13" ht="15.5" x14ac:dyDescent="0.35">
      <c r="C134" t="s">
        <v>734</v>
      </c>
      <c r="J134" s="5">
        <v>-9826000000</v>
      </c>
      <c r="K134" s="5">
        <v>-1299000000</v>
      </c>
      <c r="M134" s="5">
        <v>-436000000</v>
      </c>
    </row>
    <row r="135" spans="3:13" ht="15.5" x14ac:dyDescent="0.35">
      <c r="C135" t="s">
        <v>735</v>
      </c>
      <c r="D135" s="5">
        <v>318000000</v>
      </c>
      <c r="E135" s="5">
        <v>-318000000</v>
      </c>
    </row>
    <row r="136" spans="3:13" ht="15.5" x14ac:dyDescent="0.35">
      <c r="C136" t="s">
        <v>564</v>
      </c>
      <c r="D136" s="5">
        <v>333000000</v>
      </c>
      <c r="E136" s="5">
        <v>-1804000000</v>
      </c>
      <c r="F136" s="5">
        <v>-1405000000</v>
      </c>
      <c r="G136" s="5">
        <v>-2363000000</v>
      </c>
      <c r="I136" s="5">
        <v>-4942000000</v>
      </c>
      <c r="J136" s="5">
        <v>-190000000</v>
      </c>
      <c r="K136" s="5">
        <v>-1810000000</v>
      </c>
      <c r="L136" s="5">
        <v>-4988000000</v>
      </c>
      <c r="M136" s="5">
        <v>-282000000</v>
      </c>
    </row>
    <row r="137" spans="3:13" ht="15.5" x14ac:dyDescent="0.35">
      <c r="C137" t="s">
        <v>736</v>
      </c>
      <c r="F137" s="5">
        <v>-477000000</v>
      </c>
      <c r="G137" s="5">
        <v>-1431000000</v>
      </c>
      <c r="I137" s="5">
        <v>-1908000000</v>
      </c>
    </row>
    <row r="138" spans="3:13" ht="15.5" x14ac:dyDescent="0.35">
      <c r="C138" t="s">
        <v>494</v>
      </c>
    </row>
    <row r="139" spans="3:13" ht="15.5" x14ac:dyDescent="0.35">
      <c r="C139" t="s">
        <v>737</v>
      </c>
      <c r="F139" s="5">
        <v>260000000</v>
      </c>
      <c r="G139" s="5">
        <v>-260000000</v>
      </c>
    </row>
    <row r="140" spans="3:13" ht="15.5" x14ac:dyDescent="0.35">
      <c r="C140" t="s">
        <v>738</v>
      </c>
      <c r="F140" s="5">
        <v>-260000000</v>
      </c>
      <c r="I140" s="5">
        <v>-260000000</v>
      </c>
    </row>
    <row r="141" spans="3:13" ht="15.5" x14ac:dyDescent="0.35">
      <c r="C141" t="s">
        <v>681</v>
      </c>
    </row>
    <row r="142" spans="3:13" ht="15.5" x14ac:dyDescent="0.35">
      <c r="C142" t="s">
        <v>495</v>
      </c>
      <c r="D142" s="5">
        <v>-954000000</v>
      </c>
      <c r="G142" s="5">
        <v>954000000</v>
      </c>
    </row>
    <row r="143" spans="3:13" ht="15.5" x14ac:dyDescent="0.35">
      <c r="C143" t="s">
        <v>280</v>
      </c>
      <c r="D143" s="5">
        <v>-16505000000</v>
      </c>
      <c r="E143" s="5">
        <v>-17686000000</v>
      </c>
      <c r="F143" s="5">
        <v>-20114000000</v>
      </c>
      <c r="G143" s="5">
        <v>-17374000000</v>
      </c>
      <c r="I143" s="5">
        <v>-66262000000</v>
      </c>
      <c r="J143" s="5">
        <v>-33826000000</v>
      </c>
      <c r="K143" s="5">
        <v>-24190000000</v>
      </c>
      <c r="L143" s="5">
        <v>-39695000000</v>
      </c>
      <c r="M143" s="5">
        <v>-51118000000</v>
      </c>
    </row>
    <row r="144" spans="3:13" ht="15.5" x14ac:dyDescent="0.35">
      <c r="C144" t="s">
        <v>331</v>
      </c>
      <c r="D144" s="5">
        <v>724000000</v>
      </c>
      <c r="E144" s="5">
        <v>335000000</v>
      </c>
      <c r="F144" s="5">
        <v>243000000</v>
      </c>
      <c r="G144" s="5">
        <v>323000000</v>
      </c>
      <c r="I144" s="5">
        <v>1593000000</v>
      </c>
      <c r="J144" s="5">
        <v>1612000000</v>
      </c>
      <c r="K144" s="5">
        <v>327000000</v>
      </c>
      <c r="L144" s="5">
        <v>3200000000</v>
      </c>
      <c r="M144" s="5">
        <v>6200000000</v>
      </c>
    </row>
    <row r="145" spans="3:13" ht="15.5" x14ac:dyDescent="0.35">
      <c r="C145" t="s">
        <v>166</v>
      </c>
    </row>
    <row r="146" spans="3:13" ht="15.5" x14ac:dyDescent="0.35">
      <c r="C146" t="s">
        <v>145</v>
      </c>
      <c r="D146" s="5">
        <v>-133267000000</v>
      </c>
      <c r="E146" s="5">
        <v>-145238000000</v>
      </c>
      <c r="F146" s="5">
        <v>-23756000000</v>
      </c>
      <c r="G146" s="5">
        <v>-12170000000</v>
      </c>
      <c r="I146" s="5">
        <v>61531000000</v>
      </c>
      <c r="J146" s="5">
        <v>-94845000000</v>
      </c>
      <c r="K146" s="5">
        <v>-46353000000</v>
      </c>
      <c r="L146" s="5">
        <v>-105219000000</v>
      </c>
      <c r="M146" s="5">
        <v>-77661000000</v>
      </c>
    </row>
    <row r="147" spans="3:13" ht="15.5" x14ac:dyDescent="0.35">
      <c r="C147" t="s">
        <v>146</v>
      </c>
      <c r="D147" s="5">
        <v>-30509000000</v>
      </c>
      <c r="E147" s="5">
        <v>-44956000000</v>
      </c>
      <c r="F147" s="5">
        <v>-37466000000</v>
      </c>
      <c r="G147" s="5">
        <v>-25586000000</v>
      </c>
      <c r="I147" s="5">
        <v>-285122000000</v>
      </c>
      <c r="J147" s="5">
        <v>-146462000000</v>
      </c>
      <c r="K147" s="5">
        <v>-205863000000</v>
      </c>
      <c r="L147" s="5">
        <v>-24262000000</v>
      </c>
      <c r="M147" s="5">
        <v>-23796000000</v>
      </c>
    </row>
    <row r="148" spans="3:13" ht="15.5" x14ac:dyDescent="0.35">
      <c r="C148" t="s">
        <v>147</v>
      </c>
      <c r="D148" s="5">
        <v>-66535000000</v>
      </c>
      <c r="E148" s="5">
        <v>-10891000000</v>
      </c>
      <c r="F148" s="5">
        <v>-43800000000</v>
      </c>
      <c r="G148" s="5">
        <v>-30976000000</v>
      </c>
      <c r="I148" s="5">
        <v>-283175000000</v>
      </c>
      <c r="J148" s="5">
        <v>-148581000000</v>
      </c>
      <c r="K148" s="5">
        <v>-231049000000</v>
      </c>
      <c r="L148" s="5">
        <v>-24377000000</v>
      </c>
      <c r="M148" s="5">
        <v>-23596000000</v>
      </c>
    </row>
    <row r="149" spans="3:13" ht="15.5" x14ac:dyDescent="0.35">
      <c r="C149" t="s">
        <v>301</v>
      </c>
      <c r="F149" s="5">
        <v>-330000000</v>
      </c>
      <c r="G149" s="5">
        <v>-2220000000</v>
      </c>
      <c r="I149" s="5">
        <v>-2550000000</v>
      </c>
    </row>
    <row r="150" spans="3:13" ht="15.5" x14ac:dyDescent="0.35">
      <c r="C150" t="s">
        <v>471</v>
      </c>
      <c r="D150" s="5">
        <v>19825000000</v>
      </c>
      <c r="E150" s="5">
        <v>-23808000000</v>
      </c>
      <c r="F150" s="5">
        <v>-1173000000</v>
      </c>
      <c r="G150" s="5">
        <v>13671000000</v>
      </c>
      <c r="I150" s="5">
        <v>-1173000000</v>
      </c>
      <c r="J150" s="5">
        <v>-595000000</v>
      </c>
    </row>
    <row r="151" spans="3:13" ht="15.5" x14ac:dyDescent="0.35">
      <c r="C151" t="s">
        <v>683</v>
      </c>
    </row>
    <row r="152" spans="3:13" ht="15.5" x14ac:dyDescent="0.35">
      <c r="C152" t="s">
        <v>427</v>
      </c>
      <c r="D152" s="5">
        <v>5372000000</v>
      </c>
      <c r="E152" s="5">
        <v>1072000000</v>
      </c>
      <c r="F152" s="5">
        <v>-5555000000</v>
      </c>
      <c r="G152" s="5">
        <v>3625000000</v>
      </c>
      <c r="I152" s="5">
        <v>-1930000000</v>
      </c>
      <c r="J152" s="5">
        <v>-6378000000</v>
      </c>
      <c r="K152" s="5">
        <v>22961000000</v>
      </c>
      <c r="L152" s="5">
        <v>115000000</v>
      </c>
    </row>
    <row r="153" spans="3:13" ht="15.5" x14ac:dyDescent="0.35">
      <c r="C153" t="s">
        <v>574</v>
      </c>
      <c r="F153" s="5">
        <v>8964000000</v>
      </c>
      <c r="G153" s="5">
        <v>-8964000000</v>
      </c>
    </row>
    <row r="154" spans="3:13" ht="15.5" x14ac:dyDescent="0.35">
      <c r="C154" t="s">
        <v>739</v>
      </c>
      <c r="D154" s="5">
        <v>-1664000000</v>
      </c>
      <c r="E154" s="5">
        <v>1164000000</v>
      </c>
      <c r="F154" s="5">
        <v>4428000000</v>
      </c>
      <c r="G154" s="5">
        <v>-722000000</v>
      </c>
      <c r="I154" s="5">
        <v>3706000000</v>
      </c>
      <c r="J154" s="5">
        <v>9092000000</v>
      </c>
      <c r="K154" s="5">
        <v>2225000000</v>
      </c>
      <c r="M154" s="5">
        <v>-200000000</v>
      </c>
    </row>
    <row r="155" spans="3:13" ht="15.5" x14ac:dyDescent="0.35">
      <c r="C155" t="s">
        <v>740</v>
      </c>
      <c r="D155" s="5">
        <v>12493000000</v>
      </c>
      <c r="E155" s="5">
        <v>-12493000000</v>
      </c>
    </row>
    <row r="156" spans="3:13" ht="15.5" x14ac:dyDescent="0.35">
      <c r="C156" t="s">
        <v>685</v>
      </c>
    </row>
    <row r="157" spans="3:13" ht="15.5" x14ac:dyDescent="0.35">
      <c r="C157" t="s">
        <v>152</v>
      </c>
      <c r="D157" s="5">
        <v>-133267000000</v>
      </c>
      <c r="E157" s="5">
        <v>-145238000000</v>
      </c>
      <c r="F157" s="5">
        <v>-23756000000</v>
      </c>
      <c r="G157" s="5">
        <v>-12170000000</v>
      </c>
      <c r="I157" s="5">
        <v>61531000000</v>
      </c>
      <c r="J157" s="5">
        <v>-94845000000</v>
      </c>
      <c r="K157" s="5">
        <v>-46353000000</v>
      </c>
      <c r="L157" s="5">
        <v>-105219000000</v>
      </c>
      <c r="M157" s="5">
        <v>-77661000000</v>
      </c>
    </row>
    <row r="158" spans="3:13" ht="15.5" x14ac:dyDescent="0.35">
      <c r="C158" t="s">
        <v>476</v>
      </c>
      <c r="K158" s="5">
        <v>-1000000000</v>
      </c>
      <c r="M158" s="5">
        <v>-13988000000</v>
      </c>
    </row>
    <row r="159" spans="3:13" ht="15.5" x14ac:dyDescent="0.35">
      <c r="C159" t="s">
        <v>686</v>
      </c>
      <c r="K159" s="5">
        <v>-8000000000</v>
      </c>
    </row>
    <row r="160" spans="3:13" ht="15.5" x14ac:dyDescent="0.35">
      <c r="C160" t="s">
        <v>684</v>
      </c>
    </row>
    <row r="161" spans="3:13" ht="15.5" x14ac:dyDescent="0.35">
      <c r="C161" t="s">
        <v>741</v>
      </c>
      <c r="D161" s="5">
        <v>-4049000000</v>
      </c>
      <c r="E161" s="5">
        <v>-3938000000</v>
      </c>
      <c r="F161" s="5">
        <v>-3904000000</v>
      </c>
      <c r="G161" s="5">
        <v>-3799000000</v>
      </c>
      <c r="I161" s="5">
        <v>-14570000000</v>
      </c>
    </row>
    <row r="162" spans="3:13" ht="15.5" x14ac:dyDescent="0.35">
      <c r="C162" t="s">
        <v>742</v>
      </c>
      <c r="K162" s="5">
        <v>4000000000</v>
      </c>
    </row>
    <row r="163" spans="3:13" ht="15.5" x14ac:dyDescent="0.35">
      <c r="C163" t="s">
        <v>485</v>
      </c>
      <c r="M163" s="5">
        <v>1000000000</v>
      </c>
    </row>
    <row r="164" spans="3:13" ht="15.5" x14ac:dyDescent="0.35">
      <c r="C164" t="s">
        <v>240</v>
      </c>
      <c r="I164" s="5">
        <v>129423000000</v>
      </c>
      <c r="M164" s="5">
        <v>14000000000</v>
      </c>
    </row>
    <row r="165" spans="3:13" ht="15.5" x14ac:dyDescent="0.35">
      <c r="C165" t="s">
        <v>286</v>
      </c>
    </row>
    <row r="166" spans="3:13" ht="15.5" x14ac:dyDescent="0.35">
      <c r="C166" t="s">
        <v>230</v>
      </c>
      <c r="D166" s="5">
        <v>17082000000</v>
      </c>
      <c r="E166" s="5">
        <v>28626000000</v>
      </c>
      <c r="F166" s="5">
        <v>85149000000</v>
      </c>
      <c r="G166" s="5">
        <v>50290000000</v>
      </c>
      <c r="I166" s="5">
        <v>200594000000</v>
      </c>
      <c r="K166" s="5">
        <v>116653000000</v>
      </c>
      <c r="L166" s="5">
        <v>50786000000</v>
      </c>
      <c r="M166" s="5">
        <v>54774000000</v>
      </c>
    </row>
    <row r="167" spans="3:13" ht="15.5" x14ac:dyDescent="0.35">
      <c r="C167" t="s">
        <v>448</v>
      </c>
      <c r="D167" s="5">
        <v>17082000000</v>
      </c>
      <c r="E167" s="5">
        <v>28626000000</v>
      </c>
      <c r="F167" s="5">
        <v>681879000000</v>
      </c>
      <c r="G167" s="5">
        <v>48835000000</v>
      </c>
      <c r="I167" s="5">
        <v>1748230000000</v>
      </c>
      <c r="J167" s="5">
        <v>114816000000</v>
      </c>
      <c r="K167" s="5">
        <v>1312199000000</v>
      </c>
      <c r="L167" s="5">
        <v>904034000000</v>
      </c>
      <c r="M167" s="5">
        <v>54774000000</v>
      </c>
    </row>
    <row r="168" spans="3:13" ht="15.5" x14ac:dyDescent="0.35">
      <c r="C168" t="s">
        <v>285</v>
      </c>
    </row>
    <row r="169" spans="3:13" ht="15.5" x14ac:dyDescent="0.35">
      <c r="C169" t="s">
        <v>449</v>
      </c>
      <c r="D169" s="5">
        <v>-33954000000</v>
      </c>
      <c r="E169" s="5">
        <v>-28075000000</v>
      </c>
      <c r="F169" s="5">
        <v>-24247000000</v>
      </c>
      <c r="G169" s="5">
        <v>-16652000000</v>
      </c>
      <c r="I169" s="5">
        <v>-71002000000</v>
      </c>
      <c r="J169" s="5">
        <v>-44810000000</v>
      </c>
      <c r="K169" s="5">
        <v>-28035000000</v>
      </c>
      <c r="L169" s="5">
        <v>-94069000000</v>
      </c>
      <c r="M169" s="5">
        <v>-42995000000</v>
      </c>
    </row>
    <row r="170" spans="3:13" ht="15.5" x14ac:dyDescent="0.35">
      <c r="C170" t="s">
        <v>450</v>
      </c>
      <c r="D170" s="5">
        <v>-33954000000</v>
      </c>
      <c r="E170" s="5">
        <v>-122581000000</v>
      </c>
      <c r="F170" s="5">
        <v>-655626000000</v>
      </c>
      <c r="G170" s="5">
        <v>-16653000000</v>
      </c>
      <c r="I170" s="5">
        <v>-1663894000000</v>
      </c>
      <c r="J170" s="5">
        <v>-60701000000</v>
      </c>
      <c r="K170" s="5">
        <v>-1294578000000</v>
      </c>
      <c r="L170" s="5">
        <v>-890800000000</v>
      </c>
      <c r="M170" s="5">
        <v>-43376000000</v>
      </c>
    </row>
    <row r="171" spans="3:13" ht="15.5" x14ac:dyDescent="0.35">
      <c r="C171" t="s">
        <v>339</v>
      </c>
      <c r="D171" s="5">
        <v>-60245000000</v>
      </c>
      <c r="J171" s="5">
        <v>-100000000000</v>
      </c>
    </row>
    <row r="172" spans="3:13" ht="15.5" x14ac:dyDescent="0.35">
      <c r="C172" t="s">
        <v>158</v>
      </c>
      <c r="D172" s="5">
        <v>-52101000000</v>
      </c>
      <c r="E172" s="5">
        <v>-47345000000</v>
      </c>
      <c r="F172" s="5">
        <v>-46105000000</v>
      </c>
      <c r="G172" s="5">
        <v>-40553000000</v>
      </c>
      <c r="I172" s="5">
        <v>-137658000000</v>
      </c>
      <c r="J172" s="5">
        <v>-48960000000</v>
      </c>
      <c r="K172" s="5">
        <v>-58974000000</v>
      </c>
      <c r="L172" s="5">
        <v>-118453000000</v>
      </c>
      <c r="M172" s="5">
        <v>-90071000000</v>
      </c>
    </row>
    <row r="173" spans="3:13" ht="15.5" x14ac:dyDescent="0.35">
      <c r="C173" t="s">
        <v>441</v>
      </c>
    </row>
    <row r="174" spans="3:13" ht="15.5" x14ac:dyDescent="0.35">
      <c r="C174" t="s">
        <v>167</v>
      </c>
      <c r="D174" s="5">
        <v>30408000000</v>
      </c>
      <c r="E174" s="5">
        <v>176744000000</v>
      </c>
      <c r="F174" s="5">
        <v>-7575000000</v>
      </c>
      <c r="G174" s="5">
        <v>-8638000000</v>
      </c>
      <c r="I174" s="5">
        <v>71539000000</v>
      </c>
      <c r="J174" s="5">
        <v>-457000000</v>
      </c>
      <c r="K174" s="5">
        <v>95888000000</v>
      </c>
      <c r="L174" s="5">
        <v>-2452000000</v>
      </c>
      <c r="M174" s="5">
        <v>-4930000000</v>
      </c>
    </row>
    <row r="175" spans="3:13" ht="15.5" x14ac:dyDescent="0.35">
      <c r="C175" t="s">
        <v>168</v>
      </c>
      <c r="E175" s="5">
        <v>169325000000</v>
      </c>
      <c r="I175" s="5">
        <v>97786000000</v>
      </c>
      <c r="J175" s="5">
        <v>98243000000</v>
      </c>
      <c r="K175" s="5">
        <v>2355000000</v>
      </c>
      <c r="L175" s="5">
        <v>4807000000</v>
      </c>
      <c r="M175" s="5">
        <v>9737000000</v>
      </c>
    </row>
    <row r="176" spans="3:13" ht="15.5" x14ac:dyDescent="0.35">
      <c r="C176" t="s">
        <v>169</v>
      </c>
      <c r="D176" s="5">
        <v>30408000000</v>
      </c>
      <c r="E176" s="5">
        <v>346069000000</v>
      </c>
      <c r="F176" s="5">
        <v>-7575000000</v>
      </c>
      <c r="G176" s="5">
        <v>-8638000000</v>
      </c>
      <c r="I176" s="5">
        <v>169325000000</v>
      </c>
      <c r="J176" s="5">
        <v>97786000000</v>
      </c>
      <c r="K176" s="5">
        <v>98243000000</v>
      </c>
      <c r="L176" s="5">
        <v>2355000000</v>
      </c>
      <c r="M176" s="5">
        <v>4807000000</v>
      </c>
    </row>
    <row r="178" spans="2:13" ht="15.5" x14ac:dyDescent="0.35">
      <c r="B178" t="s">
        <v>170</v>
      </c>
      <c r="C178" t="s">
        <v>12</v>
      </c>
      <c r="D178" s="5">
        <v>4080000000</v>
      </c>
      <c r="E178" s="5">
        <v>4080000000</v>
      </c>
      <c r="F178" s="5">
        <v>4080000000</v>
      </c>
      <c r="G178" s="5">
        <v>4080000000</v>
      </c>
      <c r="I178" s="5">
        <v>4080000000</v>
      </c>
      <c r="J178" s="5">
        <v>3470000000</v>
      </c>
      <c r="K178" s="5">
        <v>0</v>
      </c>
      <c r="L178" s="5">
        <v>0</v>
      </c>
      <c r="M178" s="5">
        <v>0</v>
      </c>
    </row>
    <row r="179" spans="2:13" ht="15.5" x14ac:dyDescent="0.35">
      <c r="C179" t="s">
        <v>171</v>
      </c>
      <c r="D179" s="6">
        <v>9.58</v>
      </c>
      <c r="E179" s="6">
        <v>15.17</v>
      </c>
      <c r="F179" s="6">
        <v>13.83</v>
      </c>
      <c r="G179" s="6">
        <v>6.75</v>
      </c>
    </row>
    <row r="180" spans="2:13" ht="15.5" x14ac:dyDescent="0.35">
      <c r="C180" t="s">
        <v>172</v>
      </c>
      <c r="D180" s="6">
        <v>21.29</v>
      </c>
      <c r="E180" s="6">
        <v>22.02</v>
      </c>
      <c r="F180" s="6">
        <v>33.409999999999997</v>
      </c>
      <c r="G180" s="6">
        <v>81.48</v>
      </c>
    </row>
    <row r="181" spans="2:13" ht="15.5" x14ac:dyDescent="0.35">
      <c r="C181" t="s">
        <v>60</v>
      </c>
      <c r="D181" s="6">
        <v>1.53</v>
      </c>
      <c r="E181" s="6">
        <v>2.02</v>
      </c>
      <c r="F181" s="6">
        <v>3.26</v>
      </c>
      <c r="G181" s="6">
        <v>3.55</v>
      </c>
    </row>
    <row r="182" spans="2:13" ht="15.5" x14ac:dyDescent="0.35">
      <c r="C182" t="s">
        <v>173</v>
      </c>
      <c r="D182" s="5">
        <v>29020000000</v>
      </c>
      <c r="E182" s="5">
        <v>210640000000</v>
      </c>
      <c r="F182" s="5">
        <v>169540000000</v>
      </c>
      <c r="G182" s="5">
        <v>158420000000</v>
      </c>
    </row>
    <row r="183" spans="2:13" ht="15.5" x14ac:dyDescent="0.35">
      <c r="C183" t="s">
        <v>174</v>
      </c>
      <c r="D183" s="6">
        <v>2.0400000000000001E-2</v>
      </c>
      <c r="E183" s="6">
        <v>3.1200000000000002E-2</v>
      </c>
      <c r="F183" s="6">
        <v>2.7200000000000002E-2</v>
      </c>
      <c r="G183" s="6">
        <v>1.29E-2</v>
      </c>
    </row>
    <row r="184" spans="2:13" ht="15.5" x14ac:dyDescent="0.35">
      <c r="C184" t="s">
        <v>175</v>
      </c>
      <c r="D184" s="6">
        <v>4.0099999999999997E-2</v>
      </c>
      <c r="E184" s="6">
        <v>6.2199999999999998E-2</v>
      </c>
      <c r="F184" s="6">
        <v>6.0400000000000002E-2</v>
      </c>
      <c r="G184" s="6">
        <v>3.1400000000000004E-2</v>
      </c>
    </row>
    <row r="185" spans="2:13" ht="15.5" x14ac:dyDescent="0.35">
      <c r="C185" t="s">
        <v>176</v>
      </c>
      <c r="D185" s="6">
        <v>2.9399999999999999E-2</v>
      </c>
      <c r="E185" s="6">
        <v>5.1200000000000002E-2</v>
      </c>
      <c r="F185" s="6">
        <v>4.0099999999999997E-2</v>
      </c>
      <c r="G185" s="6">
        <v>3.4099999999999998E-2</v>
      </c>
    </row>
    <row r="186" spans="2:13" ht="15.5" x14ac:dyDescent="0.35">
      <c r="C186" t="s">
        <v>177</v>
      </c>
      <c r="D186" s="6">
        <v>2.89</v>
      </c>
      <c r="E186" s="6">
        <v>4.97</v>
      </c>
      <c r="F186" s="6">
        <v>3.59</v>
      </c>
      <c r="G186" s="6">
        <v>3.55</v>
      </c>
    </row>
    <row r="187" spans="2:13" ht="15.5" x14ac:dyDescent="0.35">
      <c r="C187" t="s">
        <v>178</v>
      </c>
      <c r="D187" s="5">
        <v>975000000000</v>
      </c>
      <c r="E187" s="5">
        <v>997000000000</v>
      </c>
      <c r="F187" s="5">
        <v>935000000000</v>
      </c>
      <c r="G187" s="5">
        <v>878000000000</v>
      </c>
    </row>
    <row r="188" spans="2:13" ht="15.5" x14ac:dyDescent="0.35">
      <c r="C188" t="s">
        <v>179</v>
      </c>
      <c r="D188" s="6">
        <v>0.85</v>
      </c>
      <c r="E188" s="6">
        <v>1.37</v>
      </c>
      <c r="F188" s="6">
        <v>2.02</v>
      </c>
      <c r="G188" s="6">
        <v>2.56</v>
      </c>
    </row>
    <row r="189" spans="2:13" ht="15.5" x14ac:dyDescent="0.35">
      <c r="C189" t="s">
        <v>180</v>
      </c>
      <c r="D189" s="6">
        <v>238.74</v>
      </c>
      <c r="E189" s="6">
        <v>243.99</v>
      </c>
      <c r="F189" s="6">
        <v>228.9</v>
      </c>
      <c r="G189" s="5">
        <v>215</v>
      </c>
    </row>
    <row r="190" spans="2:13" ht="15.5" x14ac:dyDescent="0.35">
      <c r="C190" t="s">
        <v>181</v>
      </c>
      <c r="D190" s="6">
        <v>0.85</v>
      </c>
      <c r="E190" s="6">
        <v>1.37</v>
      </c>
      <c r="F190" s="6">
        <v>2.02</v>
      </c>
      <c r="G190" s="6">
        <v>2.56</v>
      </c>
    </row>
    <row r="191" spans="2:13" ht="15.5" x14ac:dyDescent="0.35">
      <c r="C191" t="s">
        <v>182</v>
      </c>
      <c r="D191" s="6">
        <v>238.74</v>
      </c>
      <c r="E191" s="6">
        <v>243.99</v>
      </c>
      <c r="F191" s="6">
        <v>228.9</v>
      </c>
      <c r="G191" s="5">
        <v>215</v>
      </c>
    </row>
    <row r="192" spans="2:13" ht="15.5" x14ac:dyDescent="0.35">
      <c r="C192" t="s">
        <v>183</v>
      </c>
      <c r="D192" s="5">
        <v>17000000000</v>
      </c>
      <c r="E192" s="5">
        <v>17000000000</v>
      </c>
      <c r="F192" s="5">
        <v>16000000000</v>
      </c>
      <c r="G192" s="5">
        <v>16000000000</v>
      </c>
    </row>
    <row r="193" spans="3:13" ht="15.5" x14ac:dyDescent="0.35">
      <c r="C193" t="s">
        <v>184</v>
      </c>
      <c r="D193" s="5">
        <v>157000000000</v>
      </c>
      <c r="E193" s="5">
        <v>168000000000</v>
      </c>
      <c r="F193" s="5">
        <v>172000000000</v>
      </c>
      <c r="G193" s="5">
        <v>131000000000</v>
      </c>
    </row>
    <row r="194" spans="3:13" ht="15.5" x14ac:dyDescent="0.35">
      <c r="C194" t="s">
        <v>185</v>
      </c>
      <c r="D194" s="5">
        <v>975000000000</v>
      </c>
      <c r="E194" s="5">
        <v>997000000000</v>
      </c>
      <c r="F194" s="5">
        <v>935000000000</v>
      </c>
      <c r="G194" s="5">
        <v>878000000000</v>
      </c>
    </row>
    <row r="195" spans="3:13" ht="15.5" x14ac:dyDescent="0.35">
      <c r="C195" t="s">
        <v>24</v>
      </c>
      <c r="D195" s="5">
        <v>175000000000</v>
      </c>
      <c r="E195" s="5">
        <v>185000000000</v>
      </c>
      <c r="F195" s="5">
        <v>189000000000</v>
      </c>
      <c r="G195" s="5">
        <v>147000000000</v>
      </c>
    </row>
    <row r="196" spans="3:13" ht="15.5" x14ac:dyDescent="0.35">
      <c r="C196" t="s">
        <v>21</v>
      </c>
      <c r="D196" s="5">
        <v>-202000000000</v>
      </c>
      <c r="E196" s="5">
        <v>-162000000000</v>
      </c>
      <c r="F196" s="5">
        <v>19000000000</v>
      </c>
      <c r="G196" s="5">
        <v>-30000000000</v>
      </c>
    </row>
    <row r="197" spans="3:13" ht="15.5" x14ac:dyDescent="0.35">
      <c r="C197" t="s">
        <v>186</v>
      </c>
      <c r="D197" s="5">
        <v>697000000000</v>
      </c>
      <c r="E197" s="5">
        <v>763000000000</v>
      </c>
      <c r="F197" s="5">
        <v>766000000000</v>
      </c>
      <c r="G197" s="5">
        <v>798000000000</v>
      </c>
    </row>
    <row r="198" spans="3:13" ht="15.5" x14ac:dyDescent="0.35">
      <c r="C198" t="s">
        <v>187</v>
      </c>
      <c r="D198" s="5">
        <v>194000000000</v>
      </c>
      <c r="E198" s="5">
        <v>367000000000</v>
      </c>
      <c r="F198" s="5">
        <v>54000000000</v>
      </c>
      <c r="G198" s="5">
        <v>29000000000</v>
      </c>
    </row>
    <row r="199" spans="3:13" ht="15.5" x14ac:dyDescent="0.35">
      <c r="C199" t="s">
        <v>188</v>
      </c>
      <c r="D199" s="5">
        <v>-67000000000</v>
      </c>
      <c r="E199" s="5">
        <v>-11000000000</v>
      </c>
      <c r="F199" s="5">
        <v>-44000000000</v>
      </c>
      <c r="G199" s="5">
        <v>-31000000000</v>
      </c>
    </row>
    <row r="200" spans="3:13" ht="15.5" x14ac:dyDescent="0.35">
      <c r="C200" t="s">
        <v>13</v>
      </c>
      <c r="D200" s="5">
        <v>128000000000</v>
      </c>
      <c r="E200" s="5">
        <v>356000000000</v>
      </c>
      <c r="F200" s="5">
        <v>10000000000</v>
      </c>
      <c r="G200" s="5">
        <v>-2000000000</v>
      </c>
    </row>
    <row r="201" spans="3:13" ht="15.5" x14ac:dyDescent="0.35">
      <c r="C201" t="s">
        <v>16</v>
      </c>
      <c r="D201" s="6">
        <v>31.25</v>
      </c>
      <c r="E201" s="6">
        <v>87.17</v>
      </c>
      <c r="F201" s="6">
        <v>2.41</v>
      </c>
      <c r="G201" s="6">
        <v>-0.45</v>
      </c>
    </row>
    <row r="202" spans="3:13" ht="15.5" x14ac:dyDescent="0.35">
      <c r="C202" t="s">
        <v>45</v>
      </c>
      <c r="I202" s="6">
        <v>49.46</v>
      </c>
      <c r="J202" s="6">
        <v>88.18</v>
      </c>
      <c r="K202" s="6">
        <v>1269726.96</v>
      </c>
      <c r="L202" s="6">
        <v>639488.85</v>
      </c>
      <c r="M202" s="6">
        <v>386441.17</v>
      </c>
    </row>
    <row r="203" spans="3:13" ht="15.5" x14ac:dyDescent="0.35">
      <c r="C203" t="s">
        <v>59</v>
      </c>
      <c r="I203" s="6">
        <v>9.34</v>
      </c>
      <c r="J203" s="5">
        <v>0</v>
      </c>
      <c r="K203" s="5">
        <v>0</v>
      </c>
      <c r="L203" s="5">
        <v>0</v>
      </c>
      <c r="M203" s="5">
        <v>0</v>
      </c>
    </row>
    <row r="204" spans="3:13" ht="15.5" x14ac:dyDescent="0.35">
      <c r="C204" t="s">
        <v>62</v>
      </c>
      <c r="I204" s="6">
        <v>0.8</v>
      </c>
      <c r="J204" s="5">
        <v>0</v>
      </c>
      <c r="K204" s="5">
        <v>0</v>
      </c>
      <c r="L204" s="5">
        <v>0</v>
      </c>
      <c r="M204" s="5">
        <v>0</v>
      </c>
    </row>
    <row r="205" spans="3:13" ht="15.5" x14ac:dyDescent="0.35">
      <c r="C205" t="s">
        <v>189</v>
      </c>
      <c r="I205" s="5">
        <v>658350000000</v>
      </c>
      <c r="J205" s="5">
        <v>641780000000</v>
      </c>
      <c r="K205" s="5">
        <v>477750000000</v>
      </c>
    </row>
    <row r="206" spans="3:13" ht="15.5" x14ac:dyDescent="0.35">
      <c r="C206" t="s">
        <v>190</v>
      </c>
      <c r="I206" s="6">
        <v>9.7299999999999998E-2</v>
      </c>
      <c r="J206" s="6">
        <v>0.18960000000000002</v>
      </c>
      <c r="K206" s="6">
        <v>0.21079999999999999</v>
      </c>
      <c r="L206" s="6">
        <v>0.1515</v>
      </c>
      <c r="M206" s="6">
        <v>0.1009</v>
      </c>
    </row>
    <row r="207" spans="3:13" ht="15.5" x14ac:dyDescent="0.35">
      <c r="C207" t="s">
        <v>191</v>
      </c>
      <c r="I207" s="6">
        <v>0.21609999999999999</v>
      </c>
      <c r="J207" s="6">
        <v>0.50479999999999992</v>
      </c>
      <c r="K207" s="6">
        <v>0.54530000000000001</v>
      </c>
      <c r="L207" s="6">
        <v>0.60140000000000005</v>
      </c>
      <c r="M207" s="6">
        <v>0.9163</v>
      </c>
    </row>
    <row r="208" spans="3:13" ht="15.5" x14ac:dyDescent="0.35">
      <c r="C208" t="s">
        <v>192</v>
      </c>
      <c r="I208" s="6">
        <v>0.19690000000000002</v>
      </c>
      <c r="J208" s="6">
        <v>0.38640000000000002</v>
      </c>
      <c r="K208" s="6">
        <v>0.49349999999999999</v>
      </c>
      <c r="L208" s="6">
        <v>0.3301</v>
      </c>
      <c r="M208" s="6">
        <v>0.59589999999999999</v>
      </c>
    </row>
    <row r="209" spans="3:13" ht="15.5" x14ac:dyDescent="0.35">
      <c r="C209" t="s">
        <v>193</v>
      </c>
      <c r="I209" s="6">
        <v>4.62</v>
      </c>
      <c r="J209" s="6">
        <v>12.81</v>
      </c>
      <c r="K209" s="6">
        <v>15.31</v>
      </c>
      <c r="L209" s="6">
        <v>4.4800000000000004</v>
      </c>
      <c r="M209" s="6">
        <v>2.71</v>
      </c>
    </row>
    <row r="210" spans="3:13" ht="15.5" x14ac:dyDescent="0.35">
      <c r="C210" t="s">
        <v>56</v>
      </c>
      <c r="I210" s="6">
        <v>2.02</v>
      </c>
      <c r="J210" s="5">
        <v>0</v>
      </c>
      <c r="K210" s="5">
        <v>0</v>
      </c>
      <c r="L210" s="5">
        <v>0</v>
      </c>
      <c r="M210" s="5">
        <v>0</v>
      </c>
    </row>
    <row r="211" spans="3:13" ht="15.5" x14ac:dyDescent="0.35">
      <c r="C211" t="s">
        <v>53</v>
      </c>
      <c r="I211" s="6">
        <v>228.9</v>
      </c>
      <c r="J211" s="6">
        <v>174.68</v>
      </c>
      <c r="K211" s="6">
        <v>2328404.2599999998</v>
      </c>
      <c r="L211" s="6">
        <v>1063404.55</v>
      </c>
      <c r="M211" s="6">
        <v>421720.91</v>
      </c>
    </row>
    <row r="212" spans="3:13" ht="15.5" x14ac:dyDescent="0.35">
      <c r="C212" t="s">
        <v>194</v>
      </c>
      <c r="I212" s="6">
        <v>2.02</v>
      </c>
      <c r="J212" s="5">
        <v>0</v>
      </c>
      <c r="K212" s="5">
        <v>0</v>
      </c>
      <c r="L212" s="5">
        <v>0</v>
      </c>
      <c r="M212" s="5">
        <v>0</v>
      </c>
    </row>
    <row r="213" spans="3:13" ht="15.5" x14ac:dyDescent="0.35">
      <c r="C213" t="s">
        <v>195</v>
      </c>
      <c r="I213" s="6">
        <v>228.9</v>
      </c>
      <c r="J213" s="6">
        <v>174.68</v>
      </c>
      <c r="K213" s="6">
        <v>2328404.2599999998</v>
      </c>
      <c r="L213" s="6">
        <v>1063404.55</v>
      </c>
      <c r="M213" s="6">
        <v>421720.91</v>
      </c>
    </row>
    <row r="214" spans="3:13" ht="15.5" x14ac:dyDescent="0.35">
      <c r="C214" t="s">
        <v>196</v>
      </c>
      <c r="I214" s="5">
        <v>16000000000</v>
      </c>
      <c r="J214" s="5">
        <v>9000000000</v>
      </c>
    </row>
    <row r="215" spans="3:13" ht="15.5" x14ac:dyDescent="0.35">
      <c r="C215" t="s">
        <v>197</v>
      </c>
      <c r="I215" s="5">
        <v>172000000000</v>
      </c>
      <c r="J215" s="5">
        <v>104000000000</v>
      </c>
      <c r="K215" s="5">
        <v>113000000000</v>
      </c>
      <c r="L215" s="5">
        <v>52000000000</v>
      </c>
      <c r="M215" s="5">
        <v>90000000000</v>
      </c>
    </row>
    <row r="216" spans="3:13" ht="15.5" x14ac:dyDescent="0.35">
      <c r="C216" t="s">
        <v>26</v>
      </c>
      <c r="I216" s="5">
        <v>189000000000</v>
      </c>
      <c r="J216" s="5">
        <v>114000000000</v>
      </c>
      <c r="K216" s="5">
        <v>113000000000</v>
      </c>
      <c r="L216" s="5">
        <v>52000000000</v>
      </c>
      <c r="M216" s="5">
        <v>90000000000</v>
      </c>
    </row>
    <row r="217" spans="3:13" ht="15.5" x14ac:dyDescent="0.35">
      <c r="C217" t="s">
        <v>23</v>
      </c>
      <c r="I217" s="5">
        <v>19000000000</v>
      </c>
      <c r="J217" s="5">
        <v>16000000000</v>
      </c>
      <c r="K217" s="5">
        <v>15000000000</v>
      </c>
      <c r="L217" s="5">
        <v>50000000000</v>
      </c>
      <c r="M217" s="5">
        <v>86000000000</v>
      </c>
    </row>
    <row r="218" spans="3:13" ht="15.5" x14ac:dyDescent="0.35">
      <c r="C218" t="s">
        <v>198</v>
      </c>
      <c r="I218" s="5">
        <v>766000000000</v>
      </c>
      <c r="J218" s="5">
        <v>689000000000</v>
      </c>
      <c r="K218" s="5">
        <v>460000000000</v>
      </c>
      <c r="L218" s="5">
        <v>259000000000</v>
      </c>
      <c r="M218" s="5">
        <v>49000000000</v>
      </c>
    </row>
    <row r="219" spans="3:13" ht="15.5" x14ac:dyDescent="0.35">
      <c r="C219" t="s">
        <v>199</v>
      </c>
      <c r="I219" s="5">
        <v>295000000000</v>
      </c>
      <c r="J219" s="5">
        <v>241000000000</v>
      </c>
      <c r="K219" s="5">
        <v>348000000000</v>
      </c>
      <c r="L219" s="5">
        <v>127000000000</v>
      </c>
      <c r="M219" s="5">
        <v>97000000000</v>
      </c>
    </row>
    <row r="220" spans="3:13" ht="15.5" x14ac:dyDescent="0.35">
      <c r="C220" t="s">
        <v>200</v>
      </c>
      <c r="I220" s="5">
        <v>-283000000000</v>
      </c>
      <c r="J220" s="5">
        <v>-149000000000</v>
      </c>
      <c r="K220" s="5">
        <v>-231000000000</v>
      </c>
      <c r="L220" s="5">
        <v>-24000000000</v>
      </c>
      <c r="M220" s="5">
        <v>-24000000000</v>
      </c>
    </row>
    <row r="221" spans="3:13" ht="15.5" x14ac:dyDescent="0.35">
      <c r="C221" t="s">
        <v>15</v>
      </c>
      <c r="I221" s="5">
        <v>12000000000</v>
      </c>
      <c r="J221" s="5">
        <v>92000000000</v>
      </c>
      <c r="K221" s="5">
        <v>117000000000</v>
      </c>
      <c r="L221" s="5">
        <v>103000000000</v>
      </c>
      <c r="M221" s="5">
        <v>73000000000</v>
      </c>
    </row>
    <row r="222" spans="3:13" ht="15.5" x14ac:dyDescent="0.35">
      <c r="C222" t="s">
        <v>17</v>
      </c>
      <c r="I222" s="6">
        <v>2.93</v>
      </c>
      <c r="J222" s="6">
        <v>26.58</v>
      </c>
      <c r="K222" s="6">
        <v>681463.59</v>
      </c>
      <c r="L222" s="6">
        <v>597613.09</v>
      </c>
      <c r="M222" s="6">
        <v>424585.2</v>
      </c>
    </row>
  </sheetData>
  <pageMargins left="0.7" right="0.7" top="0.75" bottom="0.75" header="0.3" footer="0.3"/>
  <ignoredErrors>
    <ignoredError sqref="A1:M22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2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743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744</v>
      </c>
      <c r="D2" s="2" vm="70">
        <f ca="1">IFERROR(_xlfn.STOCKHISTORY("XIDX:" &amp; $C$1, D3, , 0, 0, 1), "Libur")</f>
        <v>85</v>
      </c>
      <c r="E2" s="2" vm="1">
        <f ca="1">IFERROR(_xlfn.STOCKHISTORY("XIDX:" &amp; $C$1, E3, , 0, 0, 1), "Libur")</f>
        <v>80</v>
      </c>
      <c r="H2" s="2" vm="1">
        <f ca="1">IFERROR(INDEX(D2:G2,COUNT(D2:G2)),"")</f>
        <v>80</v>
      </c>
      <c r="I2" s="2" vm="71">
        <f ca="1">IFERROR(_xlfn.STOCKHISTORY("XIDX:" &amp; $C$1, I1, , 0, 0, 1), "Libur")</f>
        <v>70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15075613323</v>
      </c>
      <c r="E4" s="2">
        <f>IFERROR(INDEX(E51:E500,MATCH($C$4,$C$51:$C$500,0)),"")</f>
        <v>18526653607</v>
      </c>
      <c r="H4" s="2">
        <f>IFERROR(SUM(D4:G4)*(4/MAX(1,COUNT(D4:G4))),"")</f>
        <v>67204533860</v>
      </c>
      <c r="I4" s="2">
        <f>IFERROR(INDEX(I51:I500,MATCH($C$4,$C$51:$C$500,0)),"")</f>
        <v>76839931752</v>
      </c>
      <c r="J4" s="2">
        <f>IFERROR(INDEX(J51:J500,MATCH($C$4,$C$51:$C$500,0)),"")</f>
        <v>57507282241</v>
      </c>
      <c r="K4" s="2">
        <f>IFERROR(INDEX(K51:K500,MATCH($C$4,$C$51:$C$500,0)),"")</f>
        <v>50011558103</v>
      </c>
      <c r="L4" s="2">
        <f>IFERROR(INDEX(L51:L500,MATCH($C$4,$C$51:$C$500,0)),"")</f>
        <v>6619094117</v>
      </c>
      <c r="M4" s="2">
        <f>IFERROR(INDEX(M51:M500,MATCH($C$4,$C$51:$C$500,0)),"")</f>
        <v>4394293000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4075741772</v>
      </c>
      <c r="E5" s="2">
        <f>IFERROR(INDEX(E51:E500,MATCH($C$5,$C$51:$C$500,0)),"")</f>
        <v>4207803347</v>
      </c>
      <c r="H5" s="2">
        <f>IFERROR(SUM(D5:G5)*(4/MAX(1,COUNT(D5:G5))),"")</f>
        <v>16567090238</v>
      </c>
      <c r="I5" s="2">
        <f>IFERROR(INDEX(I51:I500,MATCH($C$5,$C$51:$C$500,0)),"")</f>
        <v>9332486855</v>
      </c>
      <c r="J5" s="2">
        <f>IFERROR(INDEX(J51:J500,MATCH($C$5,$C$51:$C$500,0)),"")</f>
        <v>9264038563</v>
      </c>
      <c r="K5" s="2">
        <f>IFERROR(INDEX(K51:K500,MATCH($C$5,$C$51:$C$500,0)),"")</f>
        <v>1067427846</v>
      </c>
      <c r="L5" s="2">
        <f>IFERROR(INDEX(L51:L500,MATCH($C$5,$C$51:$C$500,0)),"")</f>
        <v>870481685</v>
      </c>
      <c r="M5" s="2">
        <f>IFERROR(INDEX(M51:M500,MATCH($C$5,$C$51:$C$500,0)),"")</f>
        <v>772251190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128120041757</v>
      </c>
      <c r="E6" s="2">
        <f>IFERROR(INDEX(E51:E500,MATCH($C$6,$C$51:$C$500,0)),"")</f>
        <v>124040659380</v>
      </c>
      <c r="H6" s="2">
        <f>IFERROR(INDEX(D6:G6,COUNT(D6:G6)),"")</f>
        <v>124040659380</v>
      </c>
      <c r="I6" s="2">
        <f>IFERROR(INDEX(I51:I500,MATCH($C$6,$C$51:$C$500,0)),"")</f>
        <v>119831816965</v>
      </c>
      <c r="J6" s="2">
        <f>IFERROR(INDEX(J51:J500,MATCH($C$6,$C$51:$C$500,0)),"")</f>
        <v>60912468196</v>
      </c>
      <c r="K6" s="2">
        <f>IFERROR(INDEX(K51:K500,MATCH($C$6,$C$51:$C$500,0)),"")</f>
        <v>51381612565</v>
      </c>
      <c r="L6" s="2">
        <f>IFERROR(INDEX(L51:L500,MATCH($C$6,$C$51:$C$500,0)),"")</f>
        <v>3184390817</v>
      </c>
      <c r="M6" s="2">
        <f>IFERROR(INDEX(M51:M500,MATCH($C$6,$C$51:$C$500,0)),"")</f>
        <v>2373909132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2.08</v>
      </c>
      <c r="E7" s="3">
        <f>IFERROR(INDEX(E51:E500,MATCH($C$7,$C$51:$C$500,0))/1000000000,"")</f>
        <v>2.08</v>
      </c>
      <c r="H7" s="3">
        <f>IFERROR(INDEX(D7:G7,COUNT(D7:G7)),"")</f>
        <v>2.08</v>
      </c>
      <c r="I7" s="3">
        <f>IFERROR(INDEX(I51:I500,MATCH($C$7,$C$51:$C$500,0))/1000000000,"")</f>
        <v>2.08</v>
      </c>
      <c r="J7" s="3">
        <f>IFERROR(INDEX(J51:J500,MATCH($C$7,$C$51:$C$500,0))/1000000000,"")</f>
        <v>1.63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>IFERROR(INDEX(I51:I500,MATCH($C$8,$C$51:$C$500,0)),"")</f>
        <v>-41000000000</v>
      </c>
      <c r="J8" s="2">
        <f>IFERROR(INDEX(J51:J500,MATCH($C$8,$C$51:$C$500,0)),"")</f>
        <v>-2000000000</v>
      </c>
      <c r="K8" s="2">
        <f>IFERROR(INDEX(K51:K500,MATCH($C$8,$C$51:$C$500,0)),"")</f>
        <v>-1000000000</v>
      </c>
      <c r="L8" s="2">
        <f>IFERROR(INDEX(L51:L500,MATCH($C$8,$C$51:$C$500,0)),"")</f>
        <v>-8000000000</v>
      </c>
      <c r="M8" s="2">
        <f>IFERROR(INDEX(M51:M500,MATCH($C$8,$C$51:$C$500,0)),"")</f>
        <v>1000000000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-2.27</v>
      </c>
      <c r="E9" s="3">
        <f>IFERROR(INDEX(E51:E500,MATCH("Free cash flow per share (Quarter)",$C$51:$C$500,0)),"")</f>
        <v>1.23</v>
      </c>
      <c r="H9" s="3">
        <f>IFERROR(INDEX(D9:G9,COUNT(D9:G9)),"")</f>
        <v>1.23</v>
      </c>
      <c r="I9" s="3">
        <f>IFERROR(INDEX(I51:I500,MATCH($C$9,$C$51:$C$500,0)),"")</f>
        <v>-19.55</v>
      </c>
      <c r="J9" s="3">
        <f>IFERROR(INDEX(J51:J500,MATCH($C$9,$C$51:$C$500,0)),"")</f>
        <v>-1.1399999999999999</v>
      </c>
      <c r="K9" s="3">
        <f>IFERROR(INDEX(K51:K500,MATCH($C$9,$C$51:$C$500,0)),"")</f>
        <v>-1721.34</v>
      </c>
      <c r="L9" s="3">
        <f>IFERROR(INDEX(L51:L500,MATCH($C$9,$C$51:$C$500,0)),"")</f>
        <v>-7537220.9000000004</v>
      </c>
      <c r="M9" s="3">
        <f>IFERROR(INDEX(M51:M500,MATCH($C$9,$C$51:$C$500,0)),"")</f>
        <v>850560.59</v>
      </c>
    </row>
    <row r="10" spans="1:13" ht="15.5" x14ac:dyDescent="0.35">
      <c r="C10" t="s">
        <v>18</v>
      </c>
      <c r="D10" s="3">
        <f ca="1">IFERROR(IF(D9=0,"",D2/D9),"")</f>
        <v>-37.444933920704848</v>
      </c>
      <c r="E10" s="3">
        <f ca="1">IFERROR(IF(E9=0,"",E2/E9),"")</f>
        <v>65.040650406504071</v>
      </c>
      <c r="I10" s="3">
        <f ca="1">IFERROR(IF(I9=0,"",I2/I9),"")</f>
        <v>-3.5805626598465472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24021762252</v>
      </c>
      <c r="E11" s="2">
        <f>IFERROR(INDEX(E51:E500,MATCH($C$11,$C$51:$C$500,0)),"")</f>
        <v>27653272603</v>
      </c>
      <c r="H11" s="2">
        <f>IFERROR(INDEX(D11:G11,COUNT(D11:G11)),"")</f>
        <v>27653272603</v>
      </c>
      <c r="I11" s="2">
        <f>IFERROR(INDEX(I51:I500,MATCH($C$11,$C$51:$C$500,0)),"")</f>
        <v>26630019997</v>
      </c>
      <c r="J11" s="2">
        <f>IFERROR(INDEX(J51:J500,MATCH($C$11,$C$51:$C$500,0)),"")</f>
        <v>18925727099</v>
      </c>
      <c r="K11" s="2">
        <f>IFERROR(INDEX(K51:K500,MATCH($C$11,$C$51:$C$500,0)),"")</f>
        <v>19599136854</v>
      </c>
      <c r="L11" s="2">
        <f>IFERROR(INDEX(L51:L500,MATCH($C$11,$C$51:$C$500,0)),"")</f>
        <v>5012867174</v>
      </c>
      <c r="M11" s="2">
        <f>IFERROR(INDEX(M51:M500,MATCH($C$11,$C$51:$C$500,0)),"")</f>
        <v>1897879894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-17000000000</v>
      </c>
      <c r="E12" s="2">
        <f>IFERROR(INDEX(E51:E500,MATCH("Net Debt (Quarter)",$C$51:$C$500,0)),"")</f>
        <v>-21000000000</v>
      </c>
      <c r="H12" s="2">
        <f>IFERROR(INDEX(D12:G12,COUNT(D12:G12)),"")</f>
        <v>-21000000000</v>
      </c>
      <c r="I12" s="2">
        <f>IFERROR(INDEX(I51:I500,MATCH($C$12,$C$51:$C$500,0)),"")</f>
        <v>-19000000000</v>
      </c>
      <c r="J12" s="2">
        <f>IFERROR(INDEX(J51:J500,MATCH($C$12,$C$51:$C$500,0)),"")</f>
        <v>-8000000000</v>
      </c>
      <c r="K12" s="2">
        <f>IFERROR(INDEX(K51:K500,MATCH($C$12,$C$51:$C$500,0)),"")</f>
        <v>-10000000000</v>
      </c>
      <c r="L12" s="2">
        <f>IFERROR(INDEX(L51:L500,MATCH($C$12,$C$51:$C$500,0)),"")</f>
        <v>2000000000</v>
      </c>
      <c r="M12" s="2">
        <f>IFERROR(INDEX(M51:M500,MATCH($C$12,$C$51:$C$500,0)),"")</f>
        <v>-2000000000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7000000000</v>
      </c>
      <c r="E13" s="2">
        <f>IFERROR(INDEX(E51:E500,MATCH("Total Debt (Quarter)",$C$51:$C$500,0)),"")</f>
        <v>7000000000</v>
      </c>
      <c r="H13" s="2">
        <f>IFERROR(INDEX(D13:G13,COUNT(D13:G13)),"")</f>
        <v>7000000000</v>
      </c>
      <c r="I13" s="2">
        <f>IFERROR(INDEX(I51:I500,MATCH($C$13,$C$51:$C$500,0)),"")</f>
        <v>7000000000</v>
      </c>
      <c r="J13" s="2">
        <f>IFERROR(INDEX(J51:J500,MATCH($C$13,$C$51:$C$500,0)),"")</f>
        <v>11000000000</v>
      </c>
      <c r="K13" s="2">
        <f>IFERROR(INDEX(K51:K500,MATCH($C$13,$C$51:$C$500,0)),"")</f>
        <v>9000000000</v>
      </c>
      <c r="L13" s="2">
        <f>IFERROR(INDEX(L51:L500,MATCH($C$13,$C$51:$C$500,0)),"")</f>
        <v>7000000000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-390461860</v>
      </c>
      <c r="E14" s="2">
        <f>IFERROR(INDEX(E51:E500,MATCH($C$14,$C$51:$C$500,0)),"")</f>
        <v>-399652971</v>
      </c>
      <c r="H14" s="2">
        <f>IFERROR(SUM(D14:G14)*(4/MAX(1,COUNT(D14:G14))),"")</f>
        <v>-1580229662</v>
      </c>
      <c r="I14" s="2">
        <f>IFERROR(INDEX(I51:I500,MATCH($C$14,$C$51:$C$500,0)),"")</f>
        <v>-1514417668</v>
      </c>
      <c r="J14" s="2">
        <f>IFERROR(INDEX(J51:J500,MATCH($C$14,$C$51:$C$500,0)),"")</f>
        <v>-1330896265</v>
      </c>
      <c r="K14" s="2">
        <f>IFERROR(INDEX(K51:K500,MATCH($C$14,$C$51:$C$500,0)),"")</f>
        <v>-1091041909</v>
      </c>
      <c r="L14" s="2">
        <f>IFERROR(INDEX(L51:L500,MATCH($C$14,$C$51:$C$500,0)),"")</f>
        <v>-417697516</v>
      </c>
      <c r="M14" s="2">
        <f>IFERROR(INDEX(M51:M500,MATCH($C$14,$C$51:$C$500,0)),"")</f>
        <v>-14863549</v>
      </c>
    </row>
    <row r="15" spans="1:13" ht="15.5" x14ac:dyDescent="0.35">
      <c r="C15" t="s">
        <v>28</v>
      </c>
      <c r="D15" s="2">
        <f>IFERROR(INDEX(D51:D500,MATCH($C$15,$C$51:$C$500,0)),"")</f>
        <v>-286628527</v>
      </c>
      <c r="E15" s="2">
        <f>IFERROR(INDEX(E51:E500,MATCH($C$15,$C$51:$C$500,0)),"")</f>
        <v>-635219460</v>
      </c>
      <c r="H15" s="2">
        <f>IFERROR(SUM(D15:G15)*(4/MAX(1,COUNT(D15:G15))),"")</f>
        <v>-1843695974</v>
      </c>
      <c r="I15" s="2">
        <f>IFERROR(INDEX(I51:I500,MATCH($C$15,$C$51:$C$500,0)),"")</f>
        <v>-1666763178</v>
      </c>
      <c r="J15" s="2">
        <f>IFERROR(INDEX(J51:J500,MATCH($C$15,$C$51:$C$500,0)),"")</f>
        <v>-1554029220</v>
      </c>
      <c r="K15" s="2">
        <f>IFERROR(INDEX(K51:K500,MATCH($C$15,$C$51:$C$500,0)),"")</f>
        <v>-1426094852</v>
      </c>
      <c r="L15" s="2">
        <f>IFERROR(INDEX(L51:L500,MATCH($C$15,$C$51:$C$500,0)),"")</f>
        <v>-142771704</v>
      </c>
      <c r="M15" s="2">
        <f>IFERROR(INDEX(M51:M500,MATCH($C$15,$C$51:$C$500,0)),"")</f>
        <v>-94606911</v>
      </c>
    </row>
    <row r="16" spans="1:13" ht="15.5" x14ac:dyDescent="0.35">
      <c r="C16" t="s">
        <v>29</v>
      </c>
      <c r="D16" s="2">
        <f>IFERROR(INDEX(D51:D500,MATCH($C$16,$C$51:$C$500,0)),"")</f>
        <v>4366010903</v>
      </c>
      <c r="E16" s="2">
        <f>IFERROR(INDEX(E51:E500,MATCH($C$16,$C$51:$C$500,0)),"")</f>
        <v>4858907406</v>
      </c>
      <c r="H16" s="2">
        <f>IFERROR(SUM(D16:G16)*(4/MAX(1,COUNT(D16:G16))),"")</f>
        <v>18449836618</v>
      </c>
      <c r="I16" s="2">
        <f>IFERROR(INDEX(I51:I500,MATCH($C$16,$C$51:$C$500,0)),"")</f>
        <v>11067157450</v>
      </c>
      <c r="J16" s="2">
        <f>IFERROR(INDEX(J51:J500,MATCH($C$16,$C$51:$C$500,0)),"")</f>
        <v>10670733898</v>
      </c>
      <c r="K16" s="2">
        <f>IFERROR(INDEX(K51:K500,MATCH($C$16,$C$51:$C$500,0)),"")</f>
        <v>11509054785</v>
      </c>
      <c r="L16" s="2">
        <f>IFERROR(INDEX(L51:L500,MATCH($C$16,$C$51:$C$500,0)),"")</f>
        <v>1011034330</v>
      </c>
      <c r="M16" s="2">
        <f>IFERROR(INDEX(M51:M500,MATCH($C$16,$C$51:$C$500,0)),"")</f>
        <v>826590479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176800000000</v>
      </c>
      <c r="E20" s="2">
        <f ca="1">IFERROR(E21*E2,"")</f>
        <v>166400000000</v>
      </c>
      <c r="H20" s="2">
        <f t="shared" ref="H20:M20" ca="1" si="0">IFERROR(H21*H2,"")</f>
        <v>166400000000</v>
      </c>
      <c r="I20" s="2">
        <f t="shared" ca="1" si="0"/>
        <v>145600000000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2080000000</v>
      </c>
      <c r="E21" s="2">
        <f>IFERROR(INDEX(E51:E500,MATCH($C$7,$C$51:$C$500,0)),"")</f>
        <v>2080000000</v>
      </c>
      <c r="H21" s="2">
        <f>IFERROR(INDEX(D21:G21,COUNT(D21:G21)),"")</f>
        <v>2080000000</v>
      </c>
      <c r="I21" s="2">
        <f>IFERROR(INDEX(I51:I500,MATCH($C$7,$C$51:$C$500,0)),"")</f>
        <v>2080000000</v>
      </c>
      <c r="J21" s="2">
        <f>IFERROR(INDEX(J51:J500,MATCH($C$7,$C$51:$C$500,0)),"")</f>
        <v>1630000000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3.1811898560962781</v>
      </c>
      <c r="E23" s="3">
        <f>IFERROR(E5/E6*100,"")</f>
        <v>3.3922774742025075</v>
      </c>
      <c r="H23" s="3">
        <f t="shared" ref="H23:M23" si="1">IFERROR(H5/H6*100,"")</f>
        <v>13.356177176748574</v>
      </c>
      <c r="I23" s="3">
        <f t="shared" si="1"/>
        <v>7.7879874405357601</v>
      </c>
      <c r="J23" s="3">
        <f t="shared" si="1"/>
        <v>15.208772255280817</v>
      </c>
      <c r="K23" s="3">
        <f t="shared" si="1"/>
        <v>2.0774510427240034</v>
      </c>
      <c r="L23" s="3">
        <f t="shared" si="1"/>
        <v>27.33589358293894</v>
      </c>
      <c r="M23" s="3">
        <f t="shared" si="1"/>
        <v>32.530781384601035</v>
      </c>
    </row>
    <row r="24" spans="1:13" ht="15.5" x14ac:dyDescent="0.35">
      <c r="C24" t="s">
        <v>43</v>
      </c>
      <c r="D24" s="4">
        <f>IFERROR(_xlfn.RRI(5,I23,D23),"")</f>
        <v>-0.16394881014623586</v>
      </c>
      <c r="E24" s="4">
        <f>IFERROR(_xlfn.RRI(5,J23,E23),"")</f>
        <v>-0.25923672618579729</v>
      </c>
      <c r="H24" s="4">
        <f t="shared" ref="H24:M24" si="2">IFERROR(_xlfn.RRI(5,M23,H23),"")</f>
        <v>-0.16309235458443161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4.53</v>
      </c>
      <c r="J25" s="3">
        <f>IFERROR(INDEX(J51:J500,MATCH($C$25,$C$51:$C$500,0)),"")</f>
        <v>5.61</v>
      </c>
      <c r="K25" s="3">
        <f>IFERROR(INDEX(K51:K500,MATCH($C$25,$C$51:$C$500,0)),"")</f>
        <v>2605.5500000000002</v>
      </c>
      <c r="L25" s="3">
        <f>IFERROR(INDEX(L51:L500,MATCH($C$25,$C$51:$C$500,0)),"")</f>
        <v>868262.63</v>
      </c>
      <c r="M25" s="3">
        <f>IFERROR(INDEX(M51:M500,MATCH($C$25,$C$51:$C$500,0)),"")</f>
        <v>731983.57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7.2478910206730767</v>
      </c>
      <c r="E27" s="3">
        <f>IFERROR(E4/E21,"")</f>
        <v>8.9070450033653845</v>
      </c>
      <c r="H27" s="3">
        <f t="shared" ref="H27:M27" si="4">IFERROR(H4/H21,"")</f>
        <v>32.309872048076926</v>
      </c>
      <c r="I27" s="3">
        <f t="shared" si="4"/>
        <v>36.942274880769233</v>
      </c>
      <c r="J27" s="3">
        <f t="shared" si="4"/>
        <v>35.280541252147238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-0.27799932459877763</v>
      </c>
      <c r="E28" s="4">
        <f>IFERROR(_xlfn.RRI(5,J27,E27),"")</f>
        <v>-0.24065404908409349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-0.19251336898395721</v>
      </c>
      <c r="J29" s="4">
        <f t="shared" si="6"/>
        <v>-0.99784690372474139</v>
      </c>
      <c r="K29" s="4">
        <f t="shared" si="6"/>
        <v>-0.99699912225866494</v>
      </c>
      <c r="L29" s="4">
        <f t="shared" si="6"/>
        <v>0.18617775806088116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-0.12539571121820012</v>
      </c>
      <c r="I30" s="4">
        <f t="shared" si="7"/>
        <v>4.7100570729505437E-2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61.71</v>
      </c>
      <c r="E32" s="3">
        <f>IFERROR(INDEX(E51:E500,MATCH($A$32,$C$51:$C$500,0)),"")</f>
        <v>59.74</v>
      </c>
      <c r="H32" s="3">
        <f>IFERROR(INDEX(D32:G32,COUNT(D32:G32)),"")</f>
        <v>59.74</v>
      </c>
      <c r="I32" s="3">
        <f>IFERROR(INDEX(I51:I500,MATCH($C$32,$C$51:$C$500,0)),"")</f>
        <v>57.72</v>
      </c>
      <c r="J32" s="3">
        <f>IFERROR(INDEX(J51:J500,MATCH($C$32,$C$51:$C$500,0)),"")</f>
        <v>37.46</v>
      </c>
      <c r="K32" s="3">
        <f>IFERROR(INDEX(K51:K500,MATCH($C$32,$C$51:$C$500,0)),"")</f>
        <v>126382.6</v>
      </c>
      <c r="L32" s="3">
        <f>IFERROR(INDEX(L51:L500,MATCH($C$32,$C$51:$C$500,0)),"")</f>
        <v>3184390.82</v>
      </c>
      <c r="M32" s="3">
        <f>IFERROR(INDEX(M51:M500,MATCH($C$32,$C$51:$C$500,0)),"")</f>
        <v>2373909.13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1.3</v>
      </c>
      <c r="E33" s="3">
        <f>IFERROR(INDEX(E51:E500,MATCH($A$33,$C$51:$C$500,0)),"")</f>
        <v>1.46</v>
      </c>
      <c r="H33" s="3">
        <f>IFERROR(INDEX(D33:G33,COUNT(D33:G33)),"")</f>
        <v>1.46</v>
      </c>
      <c r="I33" s="3">
        <f>IFERROR(INDEX(I51:I500,MATCH($C$33,$C$51:$C$500,0)),"")</f>
        <v>1.21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40.82</v>
      </c>
      <c r="E34" s="3">
        <f>IFERROR(INDEX(E51:E500,MATCH($A$34,$C$51:$C$500,0)),"")</f>
        <v>42.86</v>
      </c>
      <c r="H34" s="3">
        <f>IFERROR(INDEX(D34:G34,COUNT(D34:G34)),"")</f>
        <v>42.86</v>
      </c>
      <c r="I34" s="3">
        <f>IFERROR(INDEX(I51:I500,MATCH($C$34,$C$51:$C$500,0)),"")</f>
        <v>15.45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11.02</v>
      </c>
      <c r="E35" s="3">
        <f>IFERROR(INDEX(E51:E500,MATCH($A$35,$C$51:$C$500,0)),"")</f>
        <v>9.75</v>
      </c>
      <c r="H35" s="3">
        <f>IFERROR(INDEX(D35:G35,COUNT(D35:G35)),"")</f>
        <v>9.75</v>
      </c>
      <c r="I35" s="3">
        <f>IFERROR(INDEX(I51:I500,MATCH($C$35,$C$51:$C$500,0)),"")</f>
        <v>1.89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15075613323</v>
      </c>
      <c r="E51" s="5">
        <v>18526653607</v>
      </c>
      <c r="F51" s="5">
        <v>23608232840</v>
      </c>
      <c r="G51" s="5">
        <v>20054360893</v>
      </c>
      <c r="I51" s="5">
        <v>76839931752</v>
      </c>
      <c r="J51" s="5">
        <v>57507282241</v>
      </c>
      <c r="K51" s="5">
        <v>50011558103</v>
      </c>
      <c r="L51" s="5">
        <v>6619094117</v>
      </c>
      <c r="M51" s="5">
        <v>4394293000</v>
      </c>
    </row>
    <row r="52" spans="2:13" ht="15.5" x14ac:dyDescent="0.35">
      <c r="C52" t="s">
        <v>72</v>
      </c>
      <c r="D52" s="5">
        <v>-6630031675</v>
      </c>
      <c r="E52" s="5">
        <v>-8327440172</v>
      </c>
      <c r="F52" s="5">
        <v>-12994787820</v>
      </c>
      <c r="G52" s="5">
        <v>-11323231543</v>
      </c>
      <c r="I52" s="5">
        <v>-38672464576</v>
      </c>
      <c r="J52" s="5">
        <v>-25554254846</v>
      </c>
      <c r="K52" s="5">
        <v>-11350886980</v>
      </c>
      <c r="L52" s="5">
        <v>-1821292500</v>
      </c>
      <c r="M52" s="5">
        <v>-1331566878</v>
      </c>
    </row>
    <row r="53" spans="2:13" ht="15.5" x14ac:dyDescent="0.35">
      <c r="C53" t="s">
        <v>73</v>
      </c>
      <c r="D53" s="5">
        <v>8445581648</v>
      </c>
      <c r="E53" s="5">
        <v>10199213435</v>
      </c>
      <c r="F53" s="5">
        <v>10613445020</v>
      </c>
      <c r="G53" s="5">
        <v>8731129350</v>
      </c>
      <c r="I53" s="5">
        <v>38167467176</v>
      </c>
      <c r="J53" s="5">
        <v>31953027395</v>
      </c>
      <c r="K53" s="5">
        <v>38660671123</v>
      </c>
      <c r="L53" s="5">
        <v>4797801617</v>
      </c>
      <c r="M53" s="5">
        <v>3062726122</v>
      </c>
    </row>
    <row r="54" spans="2:13" ht="15.5" x14ac:dyDescent="0.35">
      <c r="C54" t="s">
        <v>74</v>
      </c>
      <c r="D54" s="5">
        <v>-5713535515</v>
      </c>
      <c r="E54" s="5">
        <v>-5862347284</v>
      </c>
      <c r="F54" s="5">
        <v>-6674154033</v>
      </c>
      <c r="G54" s="5">
        <v>-6585622842</v>
      </c>
      <c r="I54" s="5">
        <v>-26189360065</v>
      </c>
      <c r="J54" s="5">
        <v>-21089354982</v>
      </c>
      <c r="K54" s="5">
        <v>-26456867506</v>
      </c>
      <c r="L54" s="5">
        <v>-3378230805</v>
      </c>
      <c r="M54" s="5">
        <v>-2233550237</v>
      </c>
    </row>
    <row r="55" spans="2:13" ht="15.5" x14ac:dyDescent="0.35">
      <c r="C55" t="s">
        <v>76</v>
      </c>
      <c r="D55" s="5">
        <v>-5713535515</v>
      </c>
      <c r="E55" s="5">
        <v>-5862347284</v>
      </c>
      <c r="F55" s="5">
        <v>-6674154033</v>
      </c>
      <c r="G55" s="5">
        <v>-6585622842</v>
      </c>
      <c r="I55" s="5">
        <v>-26189360065</v>
      </c>
      <c r="J55" s="5">
        <v>-21089354982</v>
      </c>
      <c r="K55" s="5">
        <v>-26456867506</v>
      </c>
      <c r="L55" s="5">
        <v>-3378230805</v>
      </c>
      <c r="M55" s="5">
        <v>-2233550237</v>
      </c>
    </row>
    <row r="56" spans="2:13" ht="15.5" x14ac:dyDescent="0.35">
      <c r="C56" t="s">
        <v>166</v>
      </c>
    </row>
    <row r="57" spans="2:13" ht="15.5" x14ac:dyDescent="0.35">
      <c r="C57" t="s">
        <v>77</v>
      </c>
      <c r="D57" s="5">
        <v>2732046133</v>
      </c>
      <c r="E57" s="5">
        <v>4336866151</v>
      </c>
      <c r="F57" s="5">
        <v>3939290987</v>
      </c>
      <c r="G57" s="5">
        <v>2145506508</v>
      </c>
      <c r="I57" s="5">
        <v>11978107111</v>
      </c>
      <c r="J57" s="5">
        <v>10863672413</v>
      </c>
      <c r="K57" s="5">
        <v>12203803617</v>
      </c>
      <c r="L57" s="5">
        <v>1419570812</v>
      </c>
      <c r="M57" s="5">
        <v>829175885</v>
      </c>
    </row>
    <row r="58" spans="2:13" ht="15.5" x14ac:dyDescent="0.35">
      <c r="C58" t="s">
        <v>78</v>
      </c>
      <c r="D58" s="5">
        <v>1633964770</v>
      </c>
      <c r="E58" s="5">
        <v>522041255</v>
      </c>
      <c r="F58" s="5">
        <v>-300815726</v>
      </c>
      <c r="G58" s="5">
        <v>-372821219</v>
      </c>
      <c r="I58" s="5">
        <v>-910949661</v>
      </c>
      <c r="J58" s="5">
        <v>-192938515</v>
      </c>
      <c r="K58" s="5">
        <v>-694748832</v>
      </c>
      <c r="L58" s="5">
        <v>-408536482</v>
      </c>
      <c r="M58" s="5">
        <v>-2585406</v>
      </c>
    </row>
    <row r="59" spans="2:13" ht="15.5" x14ac:dyDescent="0.35">
      <c r="C59" t="s">
        <v>247</v>
      </c>
      <c r="D59" s="5">
        <v>136494945</v>
      </c>
      <c r="E59" s="5">
        <v>104701031</v>
      </c>
      <c r="F59" s="5">
        <v>120928851</v>
      </c>
      <c r="G59" s="5">
        <v>243042203</v>
      </c>
      <c r="I59" s="5">
        <v>646749733</v>
      </c>
      <c r="J59" s="5">
        <v>104999650</v>
      </c>
      <c r="K59" s="5">
        <v>190963002</v>
      </c>
      <c r="L59" s="5">
        <v>7882763</v>
      </c>
      <c r="M59" s="5">
        <v>5053456</v>
      </c>
    </row>
    <row r="60" spans="2:13" ht="15.5" x14ac:dyDescent="0.35">
      <c r="C60" t="s">
        <v>27</v>
      </c>
      <c r="D60" s="5">
        <v>-390461860</v>
      </c>
      <c r="E60" s="5">
        <v>-399652971</v>
      </c>
      <c r="F60" s="5">
        <v>-372362574</v>
      </c>
      <c r="G60" s="5">
        <v>-472228435</v>
      </c>
      <c r="I60" s="5">
        <v>-1514417668</v>
      </c>
      <c r="J60" s="5">
        <v>-1330896265</v>
      </c>
      <c r="K60" s="5">
        <v>-1091041909</v>
      </c>
      <c r="L60" s="5">
        <v>-417697516</v>
      </c>
      <c r="M60" s="5">
        <v>-14863549</v>
      </c>
    </row>
    <row r="61" spans="2:13" ht="15.5" x14ac:dyDescent="0.35">
      <c r="C61" t="s">
        <v>79</v>
      </c>
      <c r="D61" s="5">
        <v>3640605</v>
      </c>
      <c r="E61" s="5">
        <v>1039068</v>
      </c>
      <c r="F61" s="5">
        <v>1353598</v>
      </c>
      <c r="G61" s="5">
        <v>1037378</v>
      </c>
      <c r="I61" s="5">
        <v>5225294</v>
      </c>
      <c r="J61" s="5">
        <v>2788028</v>
      </c>
    </row>
    <row r="62" spans="2:13" ht="15.5" x14ac:dyDescent="0.35">
      <c r="C62" t="s">
        <v>80</v>
      </c>
      <c r="D62" s="5">
        <v>1633964770</v>
      </c>
      <c r="E62" s="5">
        <v>522041255</v>
      </c>
      <c r="F62" s="5">
        <v>-300815726</v>
      </c>
      <c r="G62" s="5">
        <v>-372821219</v>
      </c>
      <c r="I62" s="5">
        <v>-910949661</v>
      </c>
      <c r="J62" s="5">
        <v>-192938515</v>
      </c>
      <c r="K62" s="5">
        <v>-694748832</v>
      </c>
      <c r="L62" s="5">
        <v>-408536482</v>
      </c>
      <c r="M62" s="5">
        <v>-2585406</v>
      </c>
    </row>
    <row r="63" spans="2:13" ht="15.5" x14ac:dyDescent="0.35">
      <c r="C63" t="s">
        <v>29</v>
      </c>
      <c r="D63" s="5">
        <v>4366010903</v>
      </c>
      <c r="E63" s="5">
        <v>4858907406</v>
      </c>
      <c r="F63" s="5">
        <v>3638475261</v>
      </c>
      <c r="G63" s="5">
        <v>1772685289</v>
      </c>
      <c r="I63" s="5">
        <v>11067157450</v>
      </c>
      <c r="J63" s="5">
        <v>10670733898</v>
      </c>
      <c r="K63" s="5">
        <v>11509054785</v>
      </c>
      <c r="L63" s="5">
        <v>1011034330</v>
      </c>
      <c r="M63" s="5">
        <v>826590479</v>
      </c>
    </row>
    <row r="64" spans="2:13" ht="15.5" x14ac:dyDescent="0.35">
      <c r="C64" t="s">
        <v>28</v>
      </c>
      <c r="D64" s="5">
        <v>-286628527</v>
      </c>
      <c r="E64" s="5">
        <v>-635219460</v>
      </c>
      <c r="F64" s="5">
        <v>-622743865</v>
      </c>
      <c r="G64" s="5">
        <v>-332856135</v>
      </c>
      <c r="I64" s="5">
        <v>-1666763178</v>
      </c>
      <c r="J64" s="5">
        <v>-1554029220</v>
      </c>
      <c r="K64" s="5">
        <v>-1426094852</v>
      </c>
      <c r="L64" s="5">
        <v>-142771704</v>
      </c>
      <c r="M64" s="5">
        <v>-94606911</v>
      </c>
    </row>
    <row r="65" spans="2:13" ht="15.5" x14ac:dyDescent="0.35">
      <c r="C65" t="s">
        <v>81</v>
      </c>
      <c r="D65" s="5">
        <v>-286628527</v>
      </c>
      <c r="E65" s="5">
        <v>-672014873</v>
      </c>
      <c r="F65" s="5">
        <v>-693027959</v>
      </c>
      <c r="G65" s="5">
        <v>-356404452</v>
      </c>
      <c r="I65" s="5">
        <v>-1807692211</v>
      </c>
      <c r="J65" s="5">
        <v>-1554029220</v>
      </c>
      <c r="K65" s="5">
        <v>-1497693180</v>
      </c>
      <c r="L65" s="5">
        <v>-152054755</v>
      </c>
      <c r="M65" s="5">
        <v>-86791234</v>
      </c>
    </row>
    <row r="66" spans="2:13" ht="15.5" x14ac:dyDescent="0.35">
      <c r="C66" t="s">
        <v>82</v>
      </c>
      <c r="E66" s="5">
        <v>36795413</v>
      </c>
      <c r="F66" s="5">
        <v>70284094</v>
      </c>
      <c r="G66" s="5">
        <v>23548317</v>
      </c>
      <c r="I66" s="5">
        <v>140929033</v>
      </c>
      <c r="K66" s="5">
        <v>71598328</v>
      </c>
      <c r="L66" s="5">
        <v>9283051</v>
      </c>
      <c r="M66" s="5">
        <v>-7815677</v>
      </c>
    </row>
    <row r="67" spans="2:13" ht="15.5" x14ac:dyDescent="0.35">
      <c r="C67" t="s">
        <v>84</v>
      </c>
      <c r="D67" s="5">
        <v>-286628527</v>
      </c>
      <c r="E67" s="5">
        <v>-635219460</v>
      </c>
      <c r="F67" s="5">
        <v>-622743865</v>
      </c>
      <c r="G67" s="5">
        <v>-332856135</v>
      </c>
      <c r="I67" s="5">
        <v>-1666763178</v>
      </c>
      <c r="J67" s="5">
        <v>-1554029220</v>
      </c>
      <c r="K67" s="5">
        <v>-1426094852</v>
      </c>
      <c r="L67" s="5">
        <v>-142771704</v>
      </c>
      <c r="M67" s="5">
        <v>-94606911</v>
      </c>
    </row>
    <row r="68" spans="2:13" ht="15.5" x14ac:dyDescent="0.35">
      <c r="C68" t="s">
        <v>327</v>
      </c>
      <c r="D68" s="5">
        <v>4079382376</v>
      </c>
      <c r="E68" s="5">
        <v>4223687946</v>
      </c>
      <c r="F68" s="5">
        <v>3015731396</v>
      </c>
      <c r="G68" s="5">
        <v>1439829154</v>
      </c>
      <c r="I68" s="5">
        <v>9400394272</v>
      </c>
      <c r="J68" s="5">
        <v>9116704678</v>
      </c>
      <c r="K68" s="5">
        <v>10082959933</v>
      </c>
      <c r="L68" s="5">
        <v>868262626</v>
      </c>
      <c r="M68" s="5">
        <v>731983568</v>
      </c>
    </row>
    <row r="69" spans="2:13" ht="15.5" x14ac:dyDescent="0.35">
      <c r="C69" t="s">
        <v>85</v>
      </c>
      <c r="K69" s="5">
        <v>-9023932616</v>
      </c>
    </row>
    <row r="70" spans="2:13" ht="15.5" x14ac:dyDescent="0.35">
      <c r="C70" t="s">
        <v>86</v>
      </c>
      <c r="D70" s="5">
        <v>4079382376</v>
      </c>
      <c r="E70" s="5">
        <v>4223687946</v>
      </c>
      <c r="F70" s="5">
        <v>3015731396</v>
      </c>
      <c r="G70" s="5">
        <v>1439829154</v>
      </c>
      <c r="I70" s="5">
        <v>9400394272</v>
      </c>
      <c r="J70" s="5">
        <v>9116704678</v>
      </c>
      <c r="K70" s="5">
        <v>1059027317</v>
      </c>
      <c r="L70" s="5">
        <v>868262626</v>
      </c>
      <c r="M70" s="5">
        <v>731983568</v>
      </c>
    </row>
    <row r="71" spans="2:13" ht="15.5" x14ac:dyDescent="0.35">
      <c r="C71" t="s">
        <v>87</v>
      </c>
      <c r="D71" s="5">
        <v>1</v>
      </c>
      <c r="E71" s="5">
        <v>-14845531</v>
      </c>
      <c r="F71" s="5">
        <v>-175273557</v>
      </c>
      <c r="G71" s="5">
        <v>37530478</v>
      </c>
      <c r="I71" s="5">
        <v>-62682123</v>
      </c>
      <c r="J71" s="5">
        <v>150121913</v>
      </c>
      <c r="K71" s="5">
        <v>8400529</v>
      </c>
      <c r="L71" s="5">
        <v>2219059</v>
      </c>
      <c r="M71" s="5">
        <v>40267622</v>
      </c>
    </row>
    <row r="72" spans="2:13" ht="15.5" x14ac:dyDescent="0.35">
      <c r="C72" t="s">
        <v>89</v>
      </c>
      <c r="D72" s="5">
        <v>4079382377</v>
      </c>
      <c r="E72" s="5">
        <v>4208842415</v>
      </c>
      <c r="F72" s="5">
        <v>2840457839</v>
      </c>
      <c r="G72" s="5">
        <v>1477359632</v>
      </c>
      <c r="I72" s="5">
        <v>9337712149</v>
      </c>
      <c r="J72" s="5">
        <v>9266826591</v>
      </c>
      <c r="K72" s="5">
        <v>1067427846</v>
      </c>
      <c r="L72" s="5">
        <v>870481685</v>
      </c>
      <c r="M72" s="5">
        <v>772251190</v>
      </c>
    </row>
    <row r="73" spans="2:13" ht="15.5" x14ac:dyDescent="0.35">
      <c r="C73" t="s">
        <v>90</v>
      </c>
      <c r="D73" s="5">
        <v>4079382376</v>
      </c>
      <c r="E73" s="5">
        <v>4223687946</v>
      </c>
      <c r="F73" s="5">
        <v>3015731396</v>
      </c>
      <c r="G73" s="5">
        <v>1439829154</v>
      </c>
      <c r="I73" s="5">
        <v>9400394272</v>
      </c>
      <c r="J73" s="5">
        <v>9116704678</v>
      </c>
      <c r="K73" s="5">
        <v>1059027317</v>
      </c>
      <c r="L73" s="5">
        <v>868262626</v>
      </c>
      <c r="M73" s="5">
        <v>731983568</v>
      </c>
    </row>
    <row r="74" spans="2:13" ht="15.5" x14ac:dyDescent="0.35">
      <c r="C74" t="s">
        <v>8</v>
      </c>
      <c r="D74" s="5">
        <v>4075741772</v>
      </c>
      <c r="E74" s="5">
        <v>4207803347</v>
      </c>
      <c r="F74" s="5">
        <v>2839104241</v>
      </c>
      <c r="G74" s="5">
        <v>1476322254</v>
      </c>
      <c r="I74" s="5">
        <v>9332486855</v>
      </c>
      <c r="J74" s="5">
        <v>9264038563</v>
      </c>
      <c r="K74" s="5">
        <v>1067427846</v>
      </c>
      <c r="L74" s="5">
        <v>870481685</v>
      </c>
      <c r="M74" s="5">
        <v>772251190</v>
      </c>
    </row>
    <row r="75" spans="2:13" ht="15.5" x14ac:dyDescent="0.35">
      <c r="C75" t="s">
        <v>91</v>
      </c>
      <c r="D75" s="5">
        <v>4079382376</v>
      </c>
      <c r="E75" s="5">
        <v>4223687946</v>
      </c>
      <c r="F75" s="5">
        <v>3015731396</v>
      </c>
      <c r="G75" s="5">
        <v>1439829154</v>
      </c>
      <c r="I75" s="5">
        <v>9400394272</v>
      </c>
      <c r="J75" s="5">
        <v>9116704678</v>
      </c>
      <c r="K75" s="5">
        <v>1059027317</v>
      </c>
      <c r="L75" s="5">
        <v>868262626</v>
      </c>
      <c r="M75" s="5">
        <v>731983568</v>
      </c>
    </row>
    <row r="76" spans="2:13" ht="15.5" x14ac:dyDescent="0.35">
      <c r="C76" t="s">
        <v>92</v>
      </c>
      <c r="D76" s="5">
        <v>4079382377</v>
      </c>
      <c r="E76" s="5">
        <v>4208842415</v>
      </c>
      <c r="F76" s="5">
        <v>2840457839</v>
      </c>
      <c r="G76" s="5">
        <v>1477359632</v>
      </c>
      <c r="I76" s="5">
        <v>9337712149</v>
      </c>
      <c r="J76" s="5">
        <v>9266826591</v>
      </c>
      <c r="K76" s="5">
        <v>1067427846</v>
      </c>
      <c r="L76" s="5">
        <v>870481685</v>
      </c>
      <c r="M76" s="5">
        <v>772251190</v>
      </c>
    </row>
    <row r="77" spans="2:13" ht="15.5" x14ac:dyDescent="0.35">
      <c r="C77" t="s">
        <v>93</v>
      </c>
      <c r="D77" s="5">
        <v>4079382377</v>
      </c>
      <c r="E77" s="5">
        <v>4208842415</v>
      </c>
      <c r="F77" s="5">
        <v>2840457839</v>
      </c>
      <c r="G77" s="5">
        <v>1477359632</v>
      </c>
      <c r="I77" s="5">
        <v>9337712149</v>
      </c>
      <c r="J77" s="5">
        <v>9266826591</v>
      </c>
      <c r="K77" s="5">
        <v>1067427846</v>
      </c>
      <c r="L77" s="5">
        <v>870481685</v>
      </c>
      <c r="M77" s="5">
        <v>772251190</v>
      </c>
    </row>
    <row r="79" spans="2:13" ht="15.5" x14ac:dyDescent="0.35">
      <c r="B79" t="s">
        <v>94</v>
      </c>
      <c r="C79" t="s">
        <v>95</v>
      </c>
    </row>
    <row r="80" spans="2:13" ht="15.5" x14ac:dyDescent="0.35">
      <c r="C80" t="s">
        <v>96</v>
      </c>
    </row>
    <row r="81" spans="3:13" ht="15.5" x14ac:dyDescent="0.35">
      <c r="C81" t="s">
        <v>20</v>
      </c>
      <c r="D81" s="5">
        <v>24021762252</v>
      </c>
      <c r="E81" s="5">
        <v>27653272603</v>
      </c>
      <c r="F81" s="5">
        <v>26630019997</v>
      </c>
      <c r="G81" s="5">
        <v>26471354363</v>
      </c>
      <c r="I81" s="5">
        <v>26630019997</v>
      </c>
      <c r="J81" s="5">
        <v>18925727099</v>
      </c>
      <c r="K81" s="5">
        <v>19599136854</v>
      </c>
      <c r="L81" s="5">
        <v>5012867174</v>
      </c>
      <c r="M81" s="5">
        <v>1897879894</v>
      </c>
    </row>
    <row r="82" spans="3:13" ht="15.5" x14ac:dyDescent="0.35">
      <c r="C82" t="s">
        <v>97</v>
      </c>
      <c r="D82" s="5">
        <v>232397945</v>
      </c>
      <c r="E82" s="5">
        <v>205833787</v>
      </c>
      <c r="F82" s="5">
        <v>181549081</v>
      </c>
      <c r="G82" s="5">
        <v>207130365</v>
      </c>
      <c r="I82" s="5">
        <v>181549081</v>
      </c>
      <c r="J82" s="5">
        <v>158606069</v>
      </c>
      <c r="K82" s="5">
        <v>51001536</v>
      </c>
    </row>
    <row r="83" spans="3:13" ht="15.5" x14ac:dyDescent="0.35">
      <c r="C83" t="s">
        <v>101</v>
      </c>
      <c r="E83" s="5">
        <v>3793142</v>
      </c>
      <c r="F83" s="5">
        <v>11551760</v>
      </c>
      <c r="G83" s="5">
        <v>715107776</v>
      </c>
      <c r="I83" s="5">
        <v>11551760</v>
      </c>
      <c r="J83" s="5">
        <v>975126846</v>
      </c>
      <c r="K83" s="5">
        <v>1489939227</v>
      </c>
    </row>
    <row r="84" spans="3:13" ht="15.5" x14ac:dyDescent="0.35">
      <c r="C84" t="s">
        <v>98</v>
      </c>
      <c r="D84" s="5">
        <v>1690760057</v>
      </c>
      <c r="E84" s="5">
        <v>208125000</v>
      </c>
      <c r="F84" s="5">
        <v>208125000</v>
      </c>
      <c r="G84" s="5">
        <v>48307728</v>
      </c>
      <c r="I84" s="5">
        <v>208125000</v>
      </c>
      <c r="J84" s="5">
        <v>177819752</v>
      </c>
    </row>
    <row r="85" spans="3:13" ht="15.5" x14ac:dyDescent="0.35">
      <c r="C85" t="s">
        <v>99</v>
      </c>
      <c r="K85" s="5">
        <v>1254500000</v>
      </c>
      <c r="L85" s="5">
        <v>2435995747</v>
      </c>
    </row>
    <row r="86" spans="3:13" ht="15.5" x14ac:dyDescent="0.35">
      <c r="C86" t="s">
        <v>102</v>
      </c>
      <c r="E86" s="5">
        <v>3793142</v>
      </c>
      <c r="F86" s="5">
        <v>11551760</v>
      </c>
      <c r="G86" s="5">
        <v>715107776</v>
      </c>
      <c r="I86" s="5">
        <v>11551760</v>
      </c>
      <c r="J86" s="5">
        <v>975126846</v>
      </c>
      <c r="K86" s="5">
        <v>1489939227</v>
      </c>
    </row>
    <row r="87" spans="3:13" ht="15.5" x14ac:dyDescent="0.35">
      <c r="C87" t="s">
        <v>103</v>
      </c>
      <c r="D87" s="5">
        <v>3880766342</v>
      </c>
      <c r="E87" s="5">
        <v>3773786042</v>
      </c>
      <c r="F87" s="5">
        <v>4821513311</v>
      </c>
      <c r="G87" s="5">
        <v>5742986226</v>
      </c>
      <c r="I87" s="5">
        <v>4821513311</v>
      </c>
      <c r="J87" s="5">
        <v>3494687055</v>
      </c>
      <c r="K87" s="5">
        <v>1406978549</v>
      </c>
      <c r="L87" s="5">
        <v>264621400</v>
      </c>
    </row>
    <row r="88" spans="3:13" ht="15.5" x14ac:dyDescent="0.35">
      <c r="C88" t="s">
        <v>79</v>
      </c>
      <c r="D88" s="5">
        <v>123700577</v>
      </c>
      <c r="E88" s="5">
        <v>123736847</v>
      </c>
      <c r="F88" s="5">
        <v>138546107</v>
      </c>
      <c r="G88" s="5">
        <v>313726027</v>
      </c>
      <c r="I88" s="5">
        <v>138546107</v>
      </c>
      <c r="J88" s="5">
        <v>201080820</v>
      </c>
      <c r="K88" s="5">
        <v>50887210</v>
      </c>
      <c r="L88" s="5">
        <v>42486681</v>
      </c>
      <c r="M88" s="5">
        <v>40267622</v>
      </c>
    </row>
    <row r="89" spans="3:13" ht="15.5" x14ac:dyDescent="0.35">
      <c r="C89" t="s">
        <v>104</v>
      </c>
      <c r="D89" s="5">
        <v>35356567311</v>
      </c>
      <c r="E89" s="5">
        <v>35777048121</v>
      </c>
      <c r="F89" s="5">
        <v>33906770532</v>
      </c>
      <c r="G89" s="5">
        <v>36821001527</v>
      </c>
      <c r="I89" s="5">
        <v>33906770532</v>
      </c>
      <c r="J89" s="5">
        <v>27725730253</v>
      </c>
      <c r="K89" s="5">
        <v>24566011119</v>
      </c>
      <c r="L89" s="5">
        <v>6604482565</v>
      </c>
      <c r="M89" s="5">
        <v>1897879894</v>
      </c>
    </row>
    <row r="90" spans="3:13" ht="15.5" x14ac:dyDescent="0.35">
      <c r="C90" t="s">
        <v>105</v>
      </c>
    </row>
    <row r="91" spans="3:13" ht="15.5" x14ac:dyDescent="0.35">
      <c r="C91" t="s">
        <v>107</v>
      </c>
      <c r="D91" s="5">
        <v>547930674</v>
      </c>
      <c r="E91" s="5">
        <v>547930673</v>
      </c>
      <c r="F91" s="5">
        <v>506948059</v>
      </c>
      <c r="G91" s="5">
        <v>391458602</v>
      </c>
      <c r="I91" s="5">
        <v>506948059</v>
      </c>
      <c r="J91" s="5">
        <v>352570221</v>
      </c>
      <c r="K91" s="5">
        <v>307979046</v>
      </c>
      <c r="L91" s="5">
        <v>43633936</v>
      </c>
      <c r="M91" s="5">
        <v>34976773</v>
      </c>
    </row>
    <row r="92" spans="3:13" ht="15.5" x14ac:dyDescent="0.35">
      <c r="C92" t="s">
        <v>106</v>
      </c>
      <c r="D92" s="5">
        <v>114270048018</v>
      </c>
      <c r="E92" s="5">
        <v>106388816508</v>
      </c>
      <c r="F92" s="5">
        <v>103404076360</v>
      </c>
      <c r="G92" s="5">
        <v>97445725220</v>
      </c>
      <c r="I92" s="5">
        <v>103404076360</v>
      </c>
      <c r="J92" s="5">
        <v>46776280988</v>
      </c>
      <c r="K92" s="5">
        <v>39203414044</v>
      </c>
      <c r="L92" s="5">
        <v>9618825341</v>
      </c>
      <c r="M92" s="5">
        <v>626188746</v>
      </c>
    </row>
    <row r="93" spans="3:13" ht="15.5" x14ac:dyDescent="0.35">
      <c r="C93" t="s">
        <v>108</v>
      </c>
      <c r="D93" s="5">
        <v>114918978692</v>
      </c>
      <c r="E93" s="5">
        <v>107015540323</v>
      </c>
      <c r="F93" s="5">
        <v>103997576179</v>
      </c>
      <c r="G93" s="5">
        <v>98637291598</v>
      </c>
      <c r="I93" s="5">
        <v>103997576179</v>
      </c>
      <c r="J93" s="5">
        <v>48128978055</v>
      </c>
      <c r="K93" s="5">
        <v>41001332317</v>
      </c>
      <c r="L93" s="5">
        <v>9662459277</v>
      </c>
      <c r="M93" s="5">
        <v>661165519</v>
      </c>
    </row>
    <row r="94" spans="3:13" ht="15.5" x14ac:dyDescent="0.35">
      <c r="C94" t="s">
        <v>109</v>
      </c>
      <c r="D94" s="5">
        <v>150275546003</v>
      </c>
      <c r="E94" s="5">
        <v>142792588444</v>
      </c>
      <c r="F94" s="5">
        <v>137904346711</v>
      </c>
      <c r="G94" s="5">
        <v>135458293125</v>
      </c>
      <c r="I94" s="5">
        <v>137904346711</v>
      </c>
      <c r="J94" s="5">
        <v>75854708308</v>
      </c>
      <c r="K94" s="5">
        <v>65567343436</v>
      </c>
      <c r="L94" s="5">
        <v>16266941842</v>
      </c>
      <c r="M94" s="5">
        <v>2559045413</v>
      </c>
    </row>
    <row r="95" spans="3:13" ht="15.5" x14ac:dyDescent="0.35">
      <c r="C95" t="s">
        <v>110</v>
      </c>
    </row>
    <row r="96" spans="3:13" ht="15.5" x14ac:dyDescent="0.35">
      <c r="C96" t="s">
        <v>111</v>
      </c>
    </row>
    <row r="97" spans="3:13" ht="15.5" x14ac:dyDescent="0.35">
      <c r="C97" t="s">
        <v>112</v>
      </c>
      <c r="D97" s="5">
        <v>5936491232</v>
      </c>
      <c r="E97" s="5">
        <v>4762981200</v>
      </c>
      <c r="F97" s="5">
        <v>5169561995</v>
      </c>
      <c r="G97" s="5">
        <v>5553417591</v>
      </c>
      <c r="I97" s="5">
        <v>5169561995</v>
      </c>
      <c r="J97" s="5">
        <v>5424392842</v>
      </c>
      <c r="K97" s="5">
        <v>6246851127</v>
      </c>
      <c r="L97" s="5">
        <v>4848219210</v>
      </c>
      <c r="M97" s="5">
        <v>26150949</v>
      </c>
    </row>
    <row r="98" spans="3:13" ht="15.5" x14ac:dyDescent="0.35">
      <c r="C98" t="s">
        <v>113</v>
      </c>
    </row>
    <row r="99" spans="3:13" ht="15.5" x14ac:dyDescent="0.35">
      <c r="C99" t="s">
        <v>114</v>
      </c>
      <c r="D99" s="5">
        <v>25527041</v>
      </c>
      <c r="E99" s="5">
        <v>15125849</v>
      </c>
      <c r="F99" s="5">
        <v>600199861</v>
      </c>
      <c r="G99" s="5">
        <v>359857242</v>
      </c>
      <c r="I99" s="5">
        <v>600199861</v>
      </c>
      <c r="J99" s="5">
        <v>259420517</v>
      </c>
      <c r="K99" s="5">
        <v>1156832732</v>
      </c>
      <c r="L99" s="5">
        <v>922862961</v>
      </c>
    </row>
    <row r="100" spans="3:13" ht="15.5" x14ac:dyDescent="0.35">
      <c r="C100" t="s">
        <v>206</v>
      </c>
    </row>
    <row r="101" spans="3:13" ht="15.5" x14ac:dyDescent="0.35">
      <c r="C101" t="s">
        <v>207</v>
      </c>
      <c r="K101" s="5">
        <v>1254500000</v>
      </c>
      <c r="L101" s="5">
        <v>2435995747</v>
      </c>
    </row>
    <row r="102" spans="3:13" ht="15.5" x14ac:dyDescent="0.35">
      <c r="C102" t="s">
        <v>117</v>
      </c>
      <c r="D102" s="5">
        <v>1067233597</v>
      </c>
      <c r="E102" s="5">
        <v>1663609059</v>
      </c>
      <c r="F102" s="5">
        <v>1304671268</v>
      </c>
      <c r="G102" s="5">
        <v>954544391</v>
      </c>
      <c r="I102" s="5">
        <v>1304671268</v>
      </c>
      <c r="J102" s="5">
        <v>1076864663</v>
      </c>
      <c r="K102" s="5">
        <v>1072957741</v>
      </c>
      <c r="L102" s="5">
        <v>75356249</v>
      </c>
      <c r="M102" s="5">
        <v>26150949</v>
      </c>
    </row>
    <row r="103" spans="3:13" ht="15.5" x14ac:dyDescent="0.35">
      <c r="C103" t="s">
        <v>116</v>
      </c>
      <c r="D103" s="5">
        <v>43900305</v>
      </c>
      <c r="E103" s="5">
        <v>43900305</v>
      </c>
      <c r="F103" s="5">
        <v>59290630</v>
      </c>
      <c r="G103" s="5">
        <v>49665125</v>
      </c>
      <c r="I103" s="5">
        <v>59290630</v>
      </c>
      <c r="J103" s="5">
        <v>58714283</v>
      </c>
      <c r="K103" s="5">
        <v>3186387</v>
      </c>
    </row>
    <row r="104" spans="3:13" ht="15.5" x14ac:dyDescent="0.35">
      <c r="C104" t="s">
        <v>119</v>
      </c>
    </row>
    <row r="105" spans="3:13" ht="15.5" x14ac:dyDescent="0.35">
      <c r="C105" t="s">
        <v>121</v>
      </c>
      <c r="D105" s="5">
        <v>4797820559</v>
      </c>
      <c r="E105" s="5">
        <v>4797820559</v>
      </c>
      <c r="F105" s="5">
        <v>5304658414</v>
      </c>
      <c r="G105" s="5">
        <v>5809159144</v>
      </c>
      <c r="I105" s="5">
        <v>5304658414</v>
      </c>
      <c r="J105" s="5">
        <v>7420255372</v>
      </c>
      <c r="K105" s="5">
        <v>4829813548</v>
      </c>
      <c r="L105" s="5">
        <v>5599999996</v>
      </c>
    </row>
    <row r="106" spans="3:13" ht="15.5" x14ac:dyDescent="0.35">
      <c r="C106" t="s">
        <v>258</v>
      </c>
      <c r="K106" s="5">
        <v>454661452</v>
      </c>
    </row>
    <row r="107" spans="3:13" ht="15.5" x14ac:dyDescent="0.35">
      <c r="C107" t="s">
        <v>122</v>
      </c>
      <c r="D107" s="5">
        <v>2678553306</v>
      </c>
      <c r="E107" s="5">
        <v>2808532042</v>
      </c>
      <c r="F107" s="5">
        <v>2964485844</v>
      </c>
      <c r="G107" s="5">
        <v>4117210735</v>
      </c>
      <c r="I107" s="5">
        <v>2964485844</v>
      </c>
      <c r="J107" s="5">
        <v>3844907461</v>
      </c>
      <c r="K107" s="5">
        <v>4009064267</v>
      </c>
      <c r="L107" s="5">
        <v>1600000000</v>
      </c>
    </row>
    <row r="108" spans="3:13" ht="15.5" x14ac:dyDescent="0.35">
      <c r="C108" t="s">
        <v>123</v>
      </c>
      <c r="D108" s="5">
        <v>16219013014</v>
      </c>
      <c r="E108" s="5">
        <v>13988947864</v>
      </c>
      <c r="F108" s="5">
        <v>12902967751</v>
      </c>
      <c r="G108" s="5">
        <v>12913516408</v>
      </c>
      <c r="I108" s="5">
        <v>12902967751</v>
      </c>
      <c r="J108" s="5">
        <v>9517847270</v>
      </c>
      <c r="K108" s="5">
        <v>7938879744</v>
      </c>
      <c r="L108" s="5">
        <v>8234331815</v>
      </c>
      <c r="M108" s="5">
        <v>158985332</v>
      </c>
    </row>
    <row r="109" spans="3:13" ht="15.5" x14ac:dyDescent="0.35">
      <c r="C109" t="s">
        <v>124</v>
      </c>
      <c r="D109" s="5">
        <v>16219013014</v>
      </c>
      <c r="E109" s="5">
        <v>13988947864</v>
      </c>
      <c r="F109" s="5">
        <v>12902967751</v>
      </c>
      <c r="G109" s="5">
        <v>12913516408</v>
      </c>
      <c r="I109" s="5">
        <v>12902967751</v>
      </c>
      <c r="J109" s="5">
        <v>9517847270</v>
      </c>
      <c r="K109" s="5">
        <v>7938879744</v>
      </c>
      <c r="L109" s="5">
        <v>8234331815</v>
      </c>
      <c r="M109" s="5">
        <v>158985332</v>
      </c>
    </row>
    <row r="110" spans="3:13" ht="15.5" x14ac:dyDescent="0.35">
      <c r="C110" t="s">
        <v>125</v>
      </c>
    </row>
    <row r="111" spans="3:13" ht="15.5" x14ac:dyDescent="0.35">
      <c r="C111" t="s">
        <v>126</v>
      </c>
      <c r="D111" s="5">
        <v>13728419067</v>
      </c>
      <c r="E111" s="5">
        <v>11498353918</v>
      </c>
      <c r="F111" s="5">
        <v>10598658414</v>
      </c>
      <c r="G111" s="5">
        <v>11134159144</v>
      </c>
      <c r="I111" s="5">
        <v>10598658414</v>
      </c>
      <c r="J111" s="5">
        <v>7915255372</v>
      </c>
      <c r="K111" s="5">
        <v>5284475000</v>
      </c>
      <c r="L111" s="5">
        <v>5599999996</v>
      </c>
    </row>
    <row r="112" spans="3:13" ht="15.5" x14ac:dyDescent="0.35">
      <c r="C112" t="s">
        <v>127</v>
      </c>
      <c r="D112" s="5">
        <v>22155504246</v>
      </c>
      <c r="E112" s="5">
        <v>18751929064</v>
      </c>
      <c r="F112" s="5">
        <v>18072529746</v>
      </c>
      <c r="G112" s="5">
        <v>18466933999</v>
      </c>
      <c r="I112" s="5">
        <v>18072529746</v>
      </c>
      <c r="J112" s="5">
        <v>14942240112</v>
      </c>
      <c r="K112" s="5">
        <v>14185730871</v>
      </c>
      <c r="L112" s="5">
        <v>13082551025</v>
      </c>
      <c r="M112" s="5">
        <v>185136281</v>
      </c>
    </row>
    <row r="113" spans="2:13" ht="15.5" x14ac:dyDescent="0.35">
      <c r="C113" t="s">
        <v>128</v>
      </c>
    </row>
    <row r="114" spans="2:13" ht="15.5" x14ac:dyDescent="0.35">
      <c r="C114" t="s">
        <v>129</v>
      </c>
      <c r="D114" s="5">
        <v>51895000000</v>
      </c>
      <c r="E114" s="5">
        <v>51895000000</v>
      </c>
      <c r="F114" s="5">
        <v>51895000000</v>
      </c>
      <c r="G114" s="5">
        <v>51895000000</v>
      </c>
      <c r="I114" s="5">
        <v>51895000000</v>
      </c>
      <c r="J114" s="5">
        <v>40645000000</v>
      </c>
      <c r="K114" s="5">
        <v>40381000000</v>
      </c>
      <c r="L114" s="5">
        <v>100000000</v>
      </c>
      <c r="M114" s="5">
        <v>100000000</v>
      </c>
    </row>
    <row r="115" spans="2:13" ht="15.5" x14ac:dyDescent="0.35">
      <c r="C115" t="s">
        <v>130</v>
      </c>
      <c r="D115" s="5">
        <v>47967053827</v>
      </c>
      <c r="E115" s="5">
        <v>47967053827</v>
      </c>
      <c r="F115" s="5">
        <v>47967053827</v>
      </c>
      <c r="G115" s="5">
        <v>47967053827</v>
      </c>
      <c r="I115" s="5">
        <v>47967053827</v>
      </c>
      <c r="J115" s="5">
        <v>9635388167</v>
      </c>
      <c r="K115" s="5">
        <v>9635388167</v>
      </c>
    </row>
    <row r="116" spans="2:13" ht="15.5" x14ac:dyDescent="0.35">
      <c r="C116" t="s">
        <v>131</v>
      </c>
      <c r="D116" s="5">
        <v>28108048882</v>
      </c>
      <c r="E116" s="5">
        <v>24032410581</v>
      </c>
      <c r="F116" s="5">
        <v>19809797974</v>
      </c>
      <c r="G116" s="5">
        <v>16795513813</v>
      </c>
      <c r="I116" s="5">
        <v>19809797974</v>
      </c>
      <c r="J116" s="5">
        <v>10414805415</v>
      </c>
      <c r="K116" s="5">
        <v>1300931453</v>
      </c>
      <c r="L116" s="5">
        <v>3041904136</v>
      </c>
      <c r="M116" s="5">
        <v>2233641510</v>
      </c>
    </row>
    <row r="117" spans="2:13" ht="15.5" x14ac:dyDescent="0.35">
      <c r="C117" t="s">
        <v>132</v>
      </c>
      <c r="D117" s="5">
        <v>9846827031</v>
      </c>
      <c r="E117" s="5">
        <v>451805463</v>
      </c>
      <c r="F117" s="5">
        <v>451805463</v>
      </c>
      <c r="G117" s="5">
        <v>451805463</v>
      </c>
      <c r="I117" s="5">
        <v>451805463</v>
      </c>
      <c r="J117" s="5">
        <v>451805463</v>
      </c>
      <c r="K117" s="5">
        <v>240000000</v>
      </c>
      <c r="L117" s="5">
        <v>240000000</v>
      </c>
    </row>
    <row r="118" spans="2:13" ht="15.5" x14ac:dyDescent="0.35">
      <c r="C118" t="s">
        <v>133</v>
      </c>
      <c r="D118" s="5">
        <v>18261221851</v>
      </c>
      <c r="E118" s="5">
        <v>23580605118</v>
      </c>
      <c r="F118" s="5">
        <v>19357992511</v>
      </c>
      <c r="G118" s="5">
        <v>16343708350</v>
      </c>
      <c r="I118" s="5">
        <v>19357992511</v>
      </c>
      <c r="J118" s="5">
        <v>9962999952</v>
      </c>
      <c r="K118" s="5">
        <v>1060931453</v>
      </c>
      <c r="L118" s="5">
        <v>2801904136</v>
      </c>
      <c r="M118" s="5">
        <v>2233641510</v>
      </c>
    </row>
    <row r="119" spans="2:13" ht="15.5" x14ac:dyDescent="0.35">
      <c r="C119" t="s">
        <v>134</v>
      </c>
      <c r="D119" s="5">
        <v>28108048882</v>
      </c>
      <c r="E119" s="5">
        <v>24032410581</v>
      </c>
      <c r="F119" s="5">
        <v>19809797974</v>
      </c>
      <c r="G119" s="5">
        <v>16795513813</v>
      </c>
      <c r="I119" s="5">
        <v>19809797974</v>
      </c>
      <c r="J119" s="5">
        <v>10414805415</v>
      </c>
      <c r="K119" s="5">
        <v>1300931453</v>
      </c>
      <c r="L119" s="5">
        <v>3041904136</v>
      </c>
      <c r="M119" s="5">
        <v>2233641510</v>
      </c>
    </row>
    <row r="120" spans="2:13" ht="15.5" x14ac:dyDescent="0.35">
      <c r="C120" t="s">
        <v>212</v>
      </c>
      <c r="D120" s="5">
        <v>26238471</v>
      </c>
      <c r="E120" s="5">
        <v>22458125</v>
      </c>
      <c r="F120" s="5">
        <v>21419057</v>
      </c>
      <c r="G120" s="5">
        <v>20065459</v>
      </c>
      <c r="I120" s="5">
        <v>21419057</v>
      </c>
      <c r="J120" s="5">
        <v>16193794</v>
      </c>
      <c r="K120" s="5">
        <v>13405735</v>
      </c>
    </row>
    <row r="121" spans="2:13" ht="15.5" x14ac:dyDescent="0.35">
      <c r="C121" t="s">
        <v>10</v>
      </c>
      <c r="D121" s="5">
        <v>128120041757</v>
      </c>
      <c r="E121" s="5">
        <v>124040659380</v>
      </c>
      <c r="F121" s="5">
        <v>119831816965</v>
      </c>
      <c r="G121" s="5">
        <v>116991359126</v>
      </c>
      <c r="I121" s="5">
        <v>119831816965</v>
      </c>
      <c r="J121" s="5">
        <v>60912468196</v>
      </c>
      <c r="K121" s="5">
        <v>51381612565</v>
      </c>
      <c r="L121" s="5">
        <v>3184390817</v>
      </c>
      <c r="M121" s="5">
        <v>2373909132</v>
      </c>
    </row>
    <row r="122" spans="2:13" ht="15.5" x14ac:dyDescent="0.35">
      <c r="C122" t="s">
        <v>135</v>
      </c>
      <c r="D122" s="5">
        <v>150275546003</v>
      </c>
      <c r="E122" s="5">
        <v>142792588444</v>
      </c>
      <c r="F122" s="5">
        <v>137904346711</v>
      </c>
      <c r="G122" s="5">
        <v>135458293125</v>
      </c>
      <c r="I122" s="5">
        <v>137904346711</v>
      </c>
      <c r="J122" s="5">
        <v>75854708308</v>
      </c>
      <c r="K122" s="5">
        <v>65567343436</v>
      </c>
      <c r="L122" s="5">
        <v>16266941842</v>
      </c>
      <c r="M122" s="5">
        <v>2559045413</v>
      </c>
    </row>
    <row r="123" spans="2:13" ht="15.5" x14ac:dyDescent="0.35">
      <c r="C123" t="s">
        <v>136</v>
      </c>
      <c r="D123" s="5">
        <v>2075800000</v>
      </c>
      <c r="E123" s="5">
        <v>2075800000</v>
      </c>
      <c r="F123" s="5">
        <v>2075800000</v>
      </c>
      <c r="G123" s="5">
        <v>2075800000</v>
      </c>
      <c r="I123" s="5">
        <v>2075800000</v>
      </c>
      <c r="J123" s="5">
        <v>1625800000</v>
      </c>
      <c r="K123" s="5">
        <v>406450</v>
      </c>
      <c r="L123" s="5">
        <v>1000</v>
      </c>
      <c r="M123" s="5">
        <v>1000</v>
      </c>
    </row>
    <row r="125" spans="2:13" ht="15.5" x14ac:dyDescent="0.35">
      <c r="B125" t="s">
        <v>137</v>
      </c>
      <c r="C125" t="s">
        <v>138</v>
      </c>
      <c r="D125" s="5">
        <v>433323570</v>
      </c>
      <c r="E125" s="5">
        <v>5730862948</v>
      </c>
      <c r="F125" s="5">
        <v>8514273283</v>
      </c>
      <c r="G125" s="5">
        <v>-1173297750</v>
      </c>
      <c r="I125" s="5">
        <v>11720045751</v>
      </c>
      <c r="J125" s="5">
        <v>10370856507</v>
      </c>
      <c r="K125" s="5">
        <v>14521841760</v>
      </c>
      <c r="L125" s="5">
        <v>2060301244</v>
      </c>
      <c r="M125" s="5">
        <v>870186589</v>
      </c>
    </row>
    <row r="126" spans="2:13" ht="15.5" x14ac:dyDescent="0.35">
      <c r="C126" t="s">
        <v>139</v>
      </c>
      <c r="D126" s="5">
        <v>15455877149</v>
      </c>
      <c r="E126" s="5">
        <v>18493268451</v>
      </c>
      <c r="F126" s="5">
        <v>23642771150</v>
      </c>
      <c r="G126" s="5">
        <v>20045717947</v>
      </c>
      <c r="I126" s="5">
        <v>76843111969</v>
      </c>
      <c r="J126" s="5">
        <v>57401533877</v>
      </c>
      <c r="K126" s="5">
        <v>49969990064</v>
      </c>
      <c r="L126" s="5">
        <v>6619094117</v>
      </c>
      <c r="M126" s="5">
        <v>4400993000</v>
      </c>
    </row>
    <row r="127" spans="2:13" ht="15.5" x14ac:dyDescent="0.35">
      <c r="C127" t="s">
        <v>140</v>
      </c>
      <c r="D127" s="5">
        <v>3205195266</v>
      </c>
      <c r="E127" s="5">
        <v>-7800422299</v>
      </c>
      <c r="F127" s="5">
        <v>-9262994014</v>
      </c>
      <c r="G127" s="5">
        <v>-15284431089</v>
      </c>
      <c r="I127" s="5">
        <v>-39905038688</v>
      </c>
      <c r="J127" s="5">
        <v>-28087814143</v>
      </c>
      <c r="K127" s="5">
        <v>-11121975205</v>
      </c>
      <c r="L127" s="5">
        <v>-1316257368</v>
      </c>
      <c r="M127" s="5">
        <v>-1331566878</v>
      </c>
    </row>
    <row r="128" spans="2:13" ht="15.5" x14ac:dyDescent="0.35">
      <c r="C128" t="s">
        <v>329</v>
      </c>
      <c r="D128" s="5">
        <v>-18984247597</v>
      </c>
      <c r="E128" s="5">
        <v>-4220465503</v>
      </c>
      <c r="F128" s="5">
        <v>-5168660724</v>
      </c>
      <c r="G128" s="5">
        <v>-5581307559</v>
      </c>
      <c r="I128" s="5">
        <v>-22517235492</v>
      </c>
      <c r="J128" s="5">
        <v>-15537382368</v>
      </c>
      <c r="K128" s="5">
        <v>-22616485682</v>
      </c>
      <c r="L128" s="5">
        <v>-2729561354</v>
      </c>
      <c r="M128" s="5">
        <v>-2126911436</v>
      </c>
    </row>
    <row r="129" spans="3:13" ht="15.5" x14ac:dyDescent="0.35">
      <c r="C129" t="s">
        <v>331</v>
      </c>
      <c r="D129" s="5">
        <v>2841419825</v>
      </c>
      <c r="E129" s="5">
        <v>104701031</v>
      </c>
      <c r="F129" s="5">
        <v>120928851</v>
      </c>
      <c r="G129" s="5">
        <v>243042203</v>
      </c>
      <c r="I129" s="5">
        <v>646749733</v>
      </c>
      <c r="J129" s="5">
        <v>104999650</v>
      </c>
      <c r="K129" s="5">
        <v>190963002</v>
      </c>
      <c r="L129" s="5">
        <v>7882763</v>
      </c>
      <c r="M129" s="5">
        <v>5053456</v>
      </c>
    </row>
    <row r="130" spans="3:13" ht="15.5" x14ac:dyDescent="0.35">
      <c r="C130" t="s">
        <v>294</v>
      </c>
      <c r="D130" s="5">
        <v>-953940403</v>
      </c>
    </row>
    <row r="131" spans="3:13" ht="15.5" x14ac:dyDescent="0.35">
      <c r="C131" t="s">
        <v>280</v>
      </c>
      <c r="D131" s="5">
        <v>-375071536</v>
      </c>
      <c r="E131" s="5">
        <v>-415043295</v>
      </c>
      <c r="F131" s="5">
        <v>-362737069</v>
      </c>
      <c r="G131" s="5">
        <v>-475249967</v>
      </c>
      <c r="I131" s="5">
        <v>-1513841321</v>
      </c>
      <c r="J131" s="5">
        <v>-1275368369</v>
      </c>
      <c r="K131" s="5">
        <v>-1091041909</v>
      </c>
      <c r="L131" s="5">
        <v>-417697516</v>
      </c>
      <c r="M131" s="5">
        <v>-14863549</v>
      </c>
    </row>
    <row r="132" spans="3:13" ht="15.5" x14ac:dyDescent="0.35">
      <c r="C132" t="s">
        <v>265</v>
      </c>
      <c r="D132" s="5">
        <v>-755909134</v>
      </c>
      <c r="E132" s="5">
        <v>-431175437</v>
      </c>
      <c r="F132" s="5">
        <v>-455034911</v>
      </c>
      <c r="G132" s="5">
        <v>-121069285</v>
      </c>
      <c r="I132" s="5">
        <v>-1833700450</v>
      </c>
      <c r="J132" s="5">
        <v>-2235112140</v>
      </c>
      <c r="K132" s="5">
        <v>-809608510</v>
      </c>
      <c r="L132" s="5">
        <v>-103159398</v>
      </c>
      <c r="M132" s="5">
        <v>-62518004</v>
      </c>
    </row>
    <row r="133" spans="3:13" ht="15.5" x14ac:dyDescent="0.35">
      <c r="C133" t="s">
        <v>145</v>
      </c>
      <c r="D133" s="5">
        <v>5254397442</v>
      </c>
      <c r="E133" s="5">
        <v>-662791656</v>
      </c>
      <c r="F133" s="5">
        <v>-688543706</v>
      </c>
      <c r="G133" s="5">
        <v>-886951393</v>
      </c>
      <c r="I133" s="5">
        <v>47943692085</v>
      </c>
      <c r="J133" s="5">
        <v>-1806921434</v>
      </c>
      <c r="K133" s="5">
        <v>25840016965</v>
      </c>
      <c r="L133" s="5">
        <v>11825995743</v>
      </c>
      <c r="M133" s="5">
        <v>-133793000</v>
      </c>
    </row>
    <row r="134" spans="3:13" ht="15.5" x14ac:dyDescent="0.35">
      <c r="C134" t="s">
        <v>146</v>
      </c>
      <c r="D134" s="5">
        <v>-9319231363</v>
      </c>
      <c r="E134" s="5">
        <v>-4044818686</v>
      </c>
      <c r="F134" s="5">
        <v>-7667382028</v>
      </c>
      <c r="G134" s="5">
        <v>-9474605690</v>
      </c>
      <c r="I134" s="5">
        <v>-51959444938</v>
      </c>
      <c r="J134" s="5">
        <v>-9237344828</v>
      </c>
      <c r="K134" s="5">
        <v>-35724041731</v>
      </c>
      <c r="L134" s="5">
        <v>-10771309707</v>
      </c>
      <c r="M134" s="5">
        <v>-19626000</v>
      </c>
    </row>
    <row r="135" spans="3:13" ht="15.5" x14ac:dyDescent="0.35">
      <c r="C135" t="s">
        <v>147</v>
      </c>
      <c r="D135" s="5">
        <v>-5151912167</v>
      </c>
      <c r="E135" s="5">
        <v>-3178439374</v>
      </c>
      <c r="F135" s="5">
        <v>-7718923328</v>
      </c>
      <c r="G135" s="5">
        <v>-9555478400</v>
      </c>
      <c r="I135" s="5">
        <v>-52310488361</v>
      </c>
      <c r="J135" s="5">
        <v>-12218031005</v>
      </c>
      <c r="K135" s="5">
        <v>-15221481811</v>
      </c>
      <c r="L135" s="5">
        <v>-9597522145</v>
      </c>
      <c r="M135" s="5">
        <v>-19626000</v>
      </c>
    </row>
    <row r="136" spans="3:13" ht="15.5" x14ac:dyDescent="0.35">
      <c r="C136" t="s">
        <v>426</v>
      </c>
      <c r="D136" s="5">
        <v>-106600000</v>
      </c>
    </row>
    <row r="137" spans="3:13" ht="15.5" x14ac:dyDescent="0.35">
      <c r="C137" t="s">
        <v>304</v>
      </c>
      <c r="I137" s="5">
        <v>1000000</v>
      </c>
      <c r="J137" s="5">
        <v>65000000</v>
      </c>
      <c r="K137" s="5">
        <v>17998775</v>
      </c>
    </row>
    <row r="138" spans="3:13" ht="15.5" x14ac:dyDescent="0.35">
      <c r="C138" t="s">
        <v>745</v>
      </c>
      <c r="D138" s="5">
        <v>900000000</v>
      </c>
      <c r="E138" s="5">
        <v>-900000000</v>
      </c>
      <c r="J138" s="5">
        <v>-60000000</v>
      </c>
      <c r="K138" s="5">
        <v>-330000000</v>
      </c>
    </row>
    <row r="139" spans="3:13" ht="15.5" x14ac:dyDescent="0.35">
      <c r="C139" t="s">
        <v>746</v>
      </c>
      <c r="D139" s="5">
        <v>-4901098508</v>
      </c>
    </row>
    <row r="140" spans="3:13" ht="15.5" x14ac:dyDescent="0.35">
      <c r="C140" t="s">
        <v>747</v>
      </c>
      <c r="D140" s="5">
        <v>-26000000</v>
      </c>
      <c r="F140" s="5">
        <v>10000000</v>
      </c>
      <c r="G140" s="5">
        <v>-50000000</v>
      </c>
      <c r="I140" s="5">
        <v>-50000000</v>
      </c>
      <c r="J140" s="5">
        <v>-25000000</v>
      </c>
    </row>
    <row r="141" spans="3:13" ht="15.5" x14ac:dyDescent="0.35">
      <c r="C141" t="s">
        <v>334</v>
      </c>
      <c r="K141" s="5">
        <v>-16251000000</v>
      </c>
    </row>
    <row r="142" spans="3:13" ht="15.5" x14ac:dyDescent="0.35">
      <c r="C142" t="s">
        <v>737</v>
      </c>
      <c r="J142" s="5">
        <v>-8528859428</v>
      </c>
      <c r="K142" s="5">
        <v>-4158750650</v>
      </c>
      <c r="L142" s="5">
        <v>-1569374018</v>
      </c>
    </row>
    <row r="143" spans="3:13" ht="15.5" x14ac:dyDescent="0.35">
      <c r="C143" t="s">
        <v>443</v>
      </c>
      <c r="D143" s="5">
        <v>-33620688</v>
      </c>
      <c r="E143" s="5">
        <v>33620688</v>
      </c>
      <c r="F143" s="5">
        <v>41541300</v>
      </c>
      <c r="G143" s="5">
        <v>130872710</v>
      </c>
      <c r="I143" s="5">
        <v>400043423</v>
      </c>
      <c r="J143" s="5">
        <v>11529545605</v>
      </c>
      <c r="K143" s="5">
        <v>219191955</v>
      </c>
      <c r="L143" s="5">
        <v>395586456</v>
      </c>
    </row>
    <row r="144" spans="3:13" ht="15.5" x14ac:dyDescent="0.35">
      <c r="C144" t="s">
        <v>152</v>
      </c>
      <c r="D144" s="5">
        <v>5254397442</v>
      </c>
      <c r="E144" s="5">
        <v>-662791656</v>
      </c>
      <c r="F144" s="5">
        <v>-688543706</v>
      </c>
      <c r="G144" s="5">
        <v>-886951393</v>
      </c>
      <c r="I144" s="5">
        <v>47943692085</v>
      </c>
      <c r="J144" s="5">
        <v>-1806921434</v>
      </c>
      <c r="K144" s="5">
        <v>25840016965</v>
      </c>
      <c r="L144" s="5">
        <v>11825995743</v>
      </c>
      <c r="M144" s="5">
        <v>-133793000</v>
      </c>
    </row>
    <row r="145" spans="3:13" ht="15.5" x14ac:dyDescent="0.35">
      <c r="C145" t="s">
        <v>748</v>
      </c>
      <c r="I145" s="5">
        <v>11250000000</v>
      </c>
      <c r="K145" s="5">
        <v>37481000000</v>
      </c>
    </row>
    <row r="146" spans="3:13" ht="15.5" x14ac:dyDescent="0.35">
      <c r="C146" t="s">
        <v>749</v>
      </c>
      <c r="L146" s="5">
        <v>-60000000</v>
      </c>
    </row>
    <row r="147" spans="3:13" ht="15.5" x14ac:dyDescent="0.35">
      <c r="C147" t="s">
        <v>430</v>
      </c>
      <c r="F147" s="5">
        <v>-41850000000</v>
      </c>
    </row>
    <row r="148" spans="3:13" ht="15.5" x14ac:dyDescent="0.35">
      <c r="C148" t="s">
        <v>284</v>
      </c>
      <c r="F148" s="5">
        <v>1200289340</v>
      </c>
    </row>
    <row r="149" spans="3:13" ht="15.5" x14ac:dyDescent="0.35">
      <c r="C149" t="s">
        <v>158</v>
      </c>
      <c r="D149" s="5">
        <v>2841598508</v>
      </c>
      <c r="F149" s="5">
        <v>495000000</v>
      </c>
      <c r="G149" s="5">
        <v>-165000000</v>
      </c>
    </row>
    <row r="150" spans="3:13" ht="15.5" x14ac:dyDescent="0.35">
      <c r="C150" t="s">
        <v>750</v>
      </c>
      <c r="F150" s="5">
        <v>-1200289340</v>
      </c>
      <c r="I150" s="5">
        <v>-1200289340</v>
      </c>
      <c r="J150" s="5">
        <v>-2073045000</v>
      </c>
      <c r="K150" s="5">
        <v>-245000000</v>
      </c>
    </row>
    <row r="151" spans="3:13" ht="15.5" x14ac:dyDescent="0.35">
      <c r="C151" t="s">
        <v>751</v>
      </c>
      <c r="F151" s="5">
        <v>41850000000</v>
      </c>
      <c r="I151" s="5">
        <v>41850000000</v>
      </c>
      <c r="J151" s="5">
        <v>264000000</v>
      </c>
    </row>
    <row r="152" spans="3:13" ht="15.5" x14ac:dyDescent="0.35">
      <c r="C152" t="s">
        <v>752</v>
      </c>
      <c r="J152" s="5">
        <v>5450000000</v>
      </c>
      <c r="K152" s="5">
        <v>1000000000</v>
      </c>
      <c r="L152" s="5">
        <v>8000000000</v>
      </c>
    </row>
    <row r="153" spans="3:13" ht="15.5" x14ac:dyDescent="0.35">
      <c r="C153" t="s">
        <v>285</v>
      </c>
      <c r="D153" s="5">
        <v>500021263</v>
      </c>
      <c r="E153" s="5">
        <v>-497791656</v>
      </c>
      <c r="F153" s="5">
        <v>-495970506</v>
      </c>
      <c r="G153" s="5">
        <v>-639231793</v>
      </c>
      <c r="I153" s="5">
        <v>-2841357375</v>
      </c>
      <c r="J153" s="5">
        <v>-3083417634</v>
      </c>
      <c r="K153" s="5">
        <v>-2793639656</v>
      </c>
      <c r="L153" s="5">
        <v>-800000004</v>
      </c>
    </row>
    <row r="154" spans="3:13" ht="15.5" x14ac:dyDescent="0.35">
      <c r="C154" t="s">
        <v>235</v>
      </c>
      <c r="F154" s="5">
        <v>-27573200</v>
      </c>
      <c r="G154" s="5">
        <v>-82719600</v>
      </c>
      <c r="I154" s="5">
        <v>-454661200</v>
      </c>
      <c r="J154" s="5">
        <v>-1054958800</v>
      </c>
      <c r="K154" s="5">
        <v>-1117044800</v>
      </c>
      <c r="M154" s="5">
        <v>-133793000</v>
      </c>
    </row>
    <row r="155" spans="3:13" ht="15.5" x14ac:dyDescent="0.35">
      <c r="C155" t="s">
        <v>753</v>
      </c>
      <c r="D155" s="5">
        <v>165000000</v>
      </c>
      <c r="E155" s="5">
        <v>-165000000</v>
      </c>
      <c r="F155" s="5">
        <v>-660000000</v>
      </c>
      <c r="I155" s="5">
        <v>-660000000</v>
      </c>
      <c r="J155" s="5">
        <v>-55000000</v>
      </c>
    </row>
    <row r="156" spans="3:13" ht="15.5" x14ac:dyDescent="0.35">
      <c r="C156" t="s">
        <v>754</v>
      </c>
      <c r="D156" s="5">
        <v>1328000</v>
      </c>
    </row>
    <row r="157" spans="3:13" ht="15.5" x14ac:dyDescent="0.35">
      <c r="C157" t="s">
        <v>442</v>
      </c>
      <c r="D157" s="5">
        <v>1746449671</v>
      </c>
      <c r="J157" s="5">
        <v>50000000</v>
      </c>
      <c r="K157" s="5">
        <v>1104500000</v>
      </c>
      <c r="L157" s="5">
        <v>7580791434</v>
      </c>
    </row>
    <row r="158" spans="3:13" ht="15.5" x14ac:dyDescent="0.35">
      <c r="C158" t="s">
        <v>441</v>
      </c>
      <c r="J158" s="5">
        <v>-1304500000</v>
      </c>
      <c r="K158" s="5">
        <v>-9589798579</v>
      </c>
      <c r="L158" s="5">
        <v>-2894795687</v>
      </c>
    </row>
    <row r="159" spans="3:13" ht="15.5" x14ac:dyDescent="0.35">
      <c r="C159" t="s">
        <v>167</v>
      </c>
      <c r="D159" s="5">
        <v>-3631510351</v>
      </c>
      <c r="E159" s="5">
        <v>1023252606</v>
      </c>
      <c r="F159" s="5">
        <v>158347549</v>
      </c>
      <c r="G159" s="5">
        <v>-11534854833</v>
      </c>
      <c r="I159" s="5">
        <v>7704292898</v>
      </c>
      <c r="J159" s="5">
        <v>-673409755</v>
      </c>
      <c r="K159" s="5">
        <v>4637816994</v>
      </c>
      <c r="L159" s="5">
        <v>3114987280</v>
      </c>
      <c r="M159" s="5">
        <v>716767589</v>
      </c>
    </row>
    <row r="160" spans="3:13" ht="15.5" x14ac:dyDescent="0.35">
      <c r="C160" t="s">
        <v>168</v>
      </c>
      <c r="E160" s="5">
        <v>26630019997</v>
      </c>
      <c r="I160" s="5">
        <v>18925727099</v>
      </c>
      <c r="J160" s="5">
        <v>19599136854</v>
      </c>
      <c r="K160" s="5">
        <v>5012867174</v>
      </c>
      <c r="L160" s="5">
        <v>1897879894</v>
      </c>
      <c r="M160" s="5">
        <v>1181112305</v>
      </c>
    </row>
    <row r="161" spans="2:13" ht="15.5" x14ac:dyDescent="0.35">
      <c r="C161" t="s">
        <v>589</v>
      </c>
      <c r="K161" s="5">
        <v>9948452686</v>
      </c>
    </row>
    <row r="162" spans="2:13" ht="15.5" x14ac:dyDescent="0.35">
      <c r="C162" t="s">
        <v>242</v>
      </c>
    </row>
    <row r="163" spans="2:13" ht="15.5" x14ac:dyDescent="0.35">
      <c r="C163" t="s">
        <v>169</v>
      </c>
      <c r="D163" s="5">
        <v>-3631510351</v>
      </c>
      <c r="E163" s="5">
        <v>27653272603</v>
      </c>
      <c r="F163" s="5">
        <v>158347549</v>
      </c>
      <c r="G163" s="5">
        <v>-11534854833</v>
      </c>
      <c r="I163" s="5">
        <v>26630019997</v>
      </c>
      <c r="J163" s="5">
        <v>18925727099</v>
      </c>
      <c r="K163" s="5">
        <v>19599136854</v>
      </c>
      <c r="L163" s="5">
        <v>5012867174</v>
      </c>
      <c r="M163" s="5">
        <v>1897879894</v>
      </c>
    </row>
    <row r="165" spans="2:13" ht="15.5" x14ac:dyDescent="0.35">
      <c r="B165" t="s">
        <v>170</v>
      </c>
      <c r="C165" t="s">
        <v>12</v>
      </c>
      <c r="D165" s="5">
        <v>2080000000</v>
      </c>
      <c r="E165" s="5">
        <v>2080000000</v>
      </c>
      <c r="F165" s="5">
        <v>2080000000</v>
      </c>
      <c r="G165" s="5">
        <v>2080000000</v>
      </c>
      <c r="I165" s="5">
        <v>2080000000</v>
      </c>
      <c r="J165" s="5">
        <v>1630000000</v>
      </c>
      <c r="K165" s="5">
        <v>0</v>
      </c>
      <c r="L165" s="5">
        <v>0</v>
      </c>
      <c r="M165" s="5">
        <v>0</v>
      </c>
    </row>
    <row r="166" spans="2:13" ht="15.5" x14ac:dyDescent="0.35">
      <c r="C166" t="s">
        <v>171</v>
      </c>
      <c r="D166" s="6">
        <v>1.96</v>
      </c>
      <c r="E166" s="6">
        <v>2.0299999999999998</v>
      </c>
      <c r="F166" s="6">
        <v>1.45</v>
      </c>
      <c r="G166" s="6">
        <v>0.69</v>
      </c>
    </row>
    <row r="167" spans="2:13" ht="15.5" x14ac:dyDescent="0.35">
      <c r="C167" t="s">
        <v>172</v>
      </c>
      <c r="D167" s="6">
        <v>40.82</v>
      </c>
      <c r="E167" s="6">
        <v>42.86</v>
      </c>
      <c r="F167" s="6">
        <v>48.28</v>
      </c>
      <c r="G167" s="6">
        <v>126.09</v>
      </c>
    </row>
    <row r="168" spans="2:13" ht="15.5" x14ac:dyDescent="0.35">
      <c r="C168" t="s">
        <v>60</v>
      </c>
      <c r="D168" s="6">
        <v>11.02</v>
      </c>
      <c r="E168" s="6">
        <v>9.75</v>
      </c>
      <c r="F168" s="6">
        <v>6.15</v>
      </c>
      <c r="G168" s="6">
        <v>9.01</v>
      </c>
    </row>
    <row r="169" spans="2:13" ht="15.5" x14ac:dyDescent="0.35">
      <c r="C169" t="s">
        <v>173</v>
      </c>
      <c r="D169" s="6">
        <v>4110000000.0000005</v>
      </c>
      <c r="E169" s="5">
        <v>5330000000</v>
      </c>
      <c r="F169" s="5">
        <v>5070000000</v>
      </c>
      <c r="G169" s="5">
        <v>3010000000</v>
      </c>
    </row>
    <row r="170" spans="2:13" ht="15.5" x14ac:dyDescent="0.35">
      <c r="C170" t="s">
        <v>174</v>
      </c>
      <c r="D170" s="6">
        <v>2.7099999999999999E-2</v>
      </c>
      <c r="E170" s="6">
        <v>2.9600000000000001E-2</v>
      </c>
      <c r="F170" s="6">
        <v>2.1899999999999999E-2</v>
      </c>
      <c r="G170" s="6">
        <v>1.06E-2</v>
      </c>
    </row>
    <row r="171" spans="2:13" ht="15.5" x14ac:dyDescent="0.35">
      <c r="C171" t="s">
        <v>175</v>
      </c>
      <c r="D171" s="6">
        <v>3.1800000000000002E-2</v>
      </c>
      <c r="E171" s="6">
        <v>3.4000000000000002E-2</v>
      </c>
      <c r="F171" s="6">
        <v>2.52E-2</v>
      </c>
      <c r="G171" s="6">
        <v>1.23E-2</v>
      </c>
    </row>
    <row r="172" spans="2:13" ht="15.5" x14ac:dyDescent="0.35">
      <c r="C172" t="s">
        <v>176</v>
      </c>
      <c r="D172" s="6">
        <v>1.9400000000000001E-2</v>
      </c>
      <c r="E172" s="6">
        <v>3.2000000000000001E-2</v>
      </c>
      <c r="F172" s="6">
        <v>0.03</v>
      </c>
      <c r="G172" s="6">
        <v>1.6899999999999998E-2</v>
      </c>
    </row>
    <row r="173" spans="2:13" ht="15.5" x14ac:dyDescent="0.35">
      <c r="C173" t="s">
        <v>177</v>
      </c>
      <c r="D173" s="5">
        <v>7</v>
      </c>
      <c r="E173" s="6">
        <v>10.85</v>
      </c>
      <c r="F173" s="6">
        <v>10.58</v>
      </c>
      <c r="G173" s="6">
        <v>4.54</v>
      </c>
    </row>
    <row r="174" spans="2:13" ht="15.5" x14ac:dyDescent="0.35">
      <c r="C174" t="s">
        <v>178</v>
      </c>
      <c r="D174" s="5">
        <v>128000000000</v>
      </c>
      <c r="E174" s="5">
        <v>124000000000</v>
      </c>
      <c r="F174" s="5">
        <v>120000000000</v>
      </c>
      <c r="G174" s="5">
        <v>117000000000</v>
      </c>
    </row>
    <row r="175" spans="2:13" ht="15.5" x14ac:dyDescent="0.35">
      <c r="C175" t="s">
        <v>179</v>
      </c>
      <c r="D175" s="6">
        <v>1.3</v>
      </c>
      <c r="E175" s="6">
        <v>1.46</v>
      </c>
      <c r="F175" s="6">
        <v>1.21</v>
      </c>
      <c r="G175" s="6">
        <v>1.54</v>
      </c>
    </row>
    <row r="176" spans="2:13" ht="15.5" x14ac:dyDescent="0.35">
      <c r="C176" t="s">
        <v>180</v>
      </c>
      <c r="D176" s="6">
        <v>61.71</v>
      </c>
      <c r="E176" s="6">
        <v>59.74</v>
      </c>
      <c r="F176" s="6">
        <v>57.72</v>
      </c>
      <c r="G176" s="6">
        <v>56.35</v>
      </c>
    </row>
    <row r="177" spans="3:13" ht="15.5" x14ac:dyDescent="0.35">
      <c r="C177" t="s">
        <v>181</v>
      </c>
      <c r="D177" s="6">
        <v>1.3</v>
      </c>
      <c r="E177" s="6">
        <v>1.46</v>
      </c>
      <c r="F177" s="6">
        <v>1.21</v>
      </c>
      <c r="G177" s="6">
        <v>1.54</v>
      </c>
    </row>
    <row r="178" spans="3:13" ht="15.5" x14ac:dyDescent="0.35">
      <c r="C178" t="s">
        <v>182</v>
      </c>
      <c r="D178" s="6">
        <v>61.71</v>
      </c>
      <c r="E178" s="6">
        <v>59.74</v>
      </c>
      <c r="F178" s="6">
        <v>57.72</v>
      </c>
      <c r="G178" s="6">
        <v>56.35</v>
      </c>
    </row>
    <row r="179" spans="3:13" ht="15.5" x14ac:dyDescent="0.35">
      <c r="C179" t="s">
        <v>183</v>
      </c>
      <c r="D179" s="5">
        <v>3000000000</v>
      </c>
      <c r="E179" s="5">
        <v>2000000000</v>
      </c>
      <c r="F179" s="5">
        <v>2000000000</v>
      </c>
      <c r="G179" s="5">
        <v>2000000000</v>
      </c>
    </row>
    <row r="180" spans="3:13" ht="15.5" x14ac:dyDescent="0.35">
      <c r="C180" t="s">
        <v>184</v>
      </c>
      <c r="D180" s="5">
        <v>5000000000</v>
      </c>
      <c r="E180" s="5">
        <v>5000000000</v>
      </c>
      <c r="F180" s="5">
        <v>5000000000</v>
      </c>
      <c r="G180" s="5">
        <v>6000000000</v>
      </c>
    </row>
    <row r="181" spans="3:13" ht="15.5" x14ac:dyDescent="0.35">
      <c r="C181" t="s">
        <v>185</v>
      </c>
      <c r="D181" s="5">
        <v>128000000000</v>
      </c>
      <c r="E181" s="5">
        <v>124000000000</v>
      </c>
      <c r="F181" s="5">
        <v>120000000000</v>
      </c>
      <c r="G181" s="5">
        <v>117000000000</v>
      </c>
    </row>
    <row r="182" spans="3:13" ht="15.5" x14ac:dyDescent="0.35">
      <c r="C182" t="s">
        <v>24</v>
      </c>
      <c r="D182" s="5">
        <v>7000000000</v>
      </c>
      <c r="E182" s="5">
        <v>7000000000</v>
      </c>
      <c r="F182" s="5">
        <v>7000000000</v>
      </c>
      <c r="G182" s="5">
        <v>8000000000</v>
      </c>
    </row>
    <row r="183" spans="3:13" ht="15.5" x14ac:dyDescent="0.35">
      <c r="C183" t="s">
        <v>21</v>
      </c>
      <c r="D183" s="5">
        <v>-17000000000</v>
      </c>
      <c r="E183" s="5">
        <v>-21000000000</v>
      </c>
      <c r="F183" s="5">
        <v>-19000000000</v>
      </c>
      <c r="G183" s="5">
        <v>-19000000000</v>
      </c>
    </row>
    <row r="184" spans="3:13" ht="15.5" x14ac:dyDescent="0.35">
      <c r="C184" t="s">
        <v>186</v>
      </c>
      <c r="D184" s="5">
        <v>29000000000</v>
      </c>
      <c r="E184" s="5">
        <v>31000000000</v>
      </c>
      <c r="F184" s="5">
        <v>29000000000</v>
      </c>
      <c r="G184" s="5">
        <v>31000000000</v>
      </c>
    </row>
    <row r="185" spans="3:13" ht="15.5" x14ac:dyDescent="0.35">
      <c r="C185" t="s">
        <v>187</v>
      </c>
      <c r="D185" s="5">
        <v>0</v>
      </c>
      <c r="E185" s="5">
        <v>6000000000</v>
      </c>
      <c r="F185" s="5">
        <v>9000000000</v>
      </c>
      <c r="G185" s="5">
        <v>-1000000000</v>
      </c>
    </row>
    <row r="186" spans="3:13" ht="15.5" x14ac:dyDescent="0.35">
      <c r="C186" t="s">
        <v>188</v>
      </c>
      <c r="D186" s="5">
        <v>-5000000000</v>
      </c>
      <c r="E186" s="5">
        <v>-3000000000</v>
      </c>
      <c r="F186" s="5">
        <v>-8000000000</v>
      </c>
      <c r="G186" s="5">
        <v>-10000000000</v>
      </c>
    </row>
    <row r="187" spans="3:13" ht="15.5" x14ac:dyDescent="0.35">
      <c r="C187" t="s">
        <v>13</v>
      </c>
      <c r="D187" s="5">
        <v>-5000000000</v>
      </c>
      <c r="E187" s="5">
        <v>3000000000</v>
      </c>
      <c r="F187" s="5">
        <v>1000000000</v>
      </c>
      <c r="G187" s="5">
        <v>-11000000000</v>
      </c>
    </row>
    <row r="188" spans="3:13" ht="15.5" x14ac:dyDescent="0.35">
      <c r="C188" t="s">
        <v>16</v>
      </c>
      <c r="D188" s="6">
        <v>-2.27</v>
      </c>
      <c r="E188" s="6">
        <v>1.23</v>
      </c>
      <c r="F188" s="6">
        <v>0.38</v>
      </c>
      <c r="G188" s="6">
        <v>-5.17</v>
      </c>
    </row>
    <row r="189" spans="3:13" ht="15.5" x14ac:dyDescent="0.35">
      <c r="C189" t="s">
        <v>45</v>
      </c>
      <c r="I189" s="6">
        <v>4.53</v>
      </c>
      <c r="J189" s="6">
        <v>5.61</v>
      </c>
      <c r="K189" s="6">
        <v>2605.5500000000002</v>
      </c>
      <c r="L189" s="6">
        <v>868262.63</v>
      </c>
      <c r="M189" s="6">
        <v>731983.57</v>
      </c>
    </row>
    <row r="190" spans="3:13" ht="15.5" x14ac:dyDescent="0.35">
      <c r="C190" t="s">
        <v>59</v>
      </c>
      <c r="I190" s="6">
        <v>15.45</v>
      </c>
      <c r="J190" s="5">
        <v>0</v>
      </c>
      <c r="K190" s="5">
        <v>0</v>
      </c>
      <c r="L190" s="5">
        <v>0</v>
      </c>
      <c r="M190" s="5">
        <v>0</v>
      </c>
    </row>
    <row r="191" spans="3:13" ht="15.5" x14ac:dyDescent="0.35">
      <c r="C191" t="s">
        <v>62</v>
      </c>
      <c r="I191" s="6">
        <v>1.89</v>
      </c>
      <c r="J191" s="5">
        <v>0</v>
      </c>
      <c r="K191" s="5">
        <v>0</v>
      </c>
      <c r="L191" s="5">
        <v>0</v>
      </c>
      <c r="M191" s="5">
        <v>0</v>
      </c>
    </row>
    <row r="192" spans="3:13" ht="15.5" x14ac:dyDescent="0.35">
      <c r="C192" t="s">
        <v>189</v>
      </c>
      <c r="I192" s="5">
        <v>15480000000</v>
      </c>
      <c r="J192" s="5">
        <v>14990000000</v>
      </c>
      <c r="K192" s="5">
        <v>15440000000</v>
      </c>
    </row>
    <row r="193" spans="3:13" ht="15.5" x14ac:dyDescent="0.35">
      <c r="C193" t="s">
        <v>190</v>
      </c>
      <c r="I193" s="6">
        <v>6.8099999999999994E-2</v>
      </c>
      <c r="J193" s="6">
        <v>0.1201</v>
      </c>
      <c r="K193" s="6">
        <v>1.6200000000000003E-2</v>
      </c>
      <c r="L193" s="6">
        <v>5.3399999999999996E-2</v>
      </c>
      <c r="M193" s="6">
        <v>0.28600000000000003</v>
      </c>
    </row>
    <row r="194" spans="3:13" ht="15.5" x14ac:dyDescent="0.35">
      <c r="C194" t="s">
        <v>191</v>
      </c>
      <c r="I194" s="6">
        <v>7.8399999999999997E-2</v>
      </c>
      <c r="J194" s="6">
        <v>0.1497</v>
      </c>
      <c r="K194" s="6">
        <v>2.06E-2</v>
      </c>
      <c r="L194" s="6">
        <v>0.2727</v>
      </c>
      <c r="M194" s="6">
        <v>0.30829999999999996</v>
      </c>
    </row>
    <row r="195" spans="3:13" ht="15.5" x14ac:dyDescent="0.35">
      <c r="C195" t="s">
        <v>192</v>
      </c>
      <c r="I195" s="6">
        <v>0.11789999999999999</v>
      </c>
      <c r="J195" s="6">
        <v>0.16750000000000001</v>
      </c>
      <c r="K195" s="6">
        <v>0.34499999999999997</v>
      </c>
      <c r="L195" s="6">
        <v>0.20350000000000001</v>
      </c>
      <c r="M195" s="6">
        <v>0.65469999999999995</v>
      </c>
    </row>
    <row r="196" spans="3:13" ht="15.5" x14ac:dyDescent="0.35">
      <c r="C196" t="s">
        <v>193</v>
      </c>
      <c r="I196" s="6">
        <v>7.91</v>
      </c>
      <c r="J196" s="6">
        <v>8.16</v>
      </c>
      <c r="K196" s="6">
        <v>11.19</v>
      </c>
      <c r="L196" s="6">
        <v>3.4</v>
      </c>
      <c r="M196" s="6">
        <v>55.79</v>
      </c>
    </row>
    <row r="197" spans="3:13" ht="15.5" x14ac:dyDescent="0.35">
      <c r="C197" t="s">
        <v>56</v>
      </c>
      <c r="I197" s="6">
        <v>1.21</v>
      </c>
      <c r="J197" s="5">
        <v>0</v>
      </c>
      <c r="K197" s="5">
        <v>0</v>
      </c>
      <c r="L197" s="5">
        <v>0</v>
      </c>
      <c r="M197" s="5">
        <v>0</v>
      </c>
    </row>
    <row r="198" spans="3:13" ht="15.5" x14ac:dyDescent="0.35">
      <c r="C198" t="s">
        <v>53</v>
      </c>
      <c r="I198" s="6">
        <v>57.72</v>
      </c>
      <c r="J198" s="6">
        <v>37.46</v>
      </c>
      <c r="K198" s="6">
        <v>126382.6</v>
      </c>
      <c r="L198" s="6">
        <v>3184390.82</v>
      </c>
      <c r="M198" s="6">
        <v>2373909.13</v>
      </c>
    </row>
    <row r="199" spans="3:13" ht="15.5" x14ac:dyDescent="0.35">
      <c r="C199" t="s">
        <v>194</v>
      </c>
      <c r="I199" s="6">
        <v>1.21</v>
      </c>
      <c r="J199" s="5">
        <v>0</v>
      </c>
      <c r="K199" s="5">
        <v>0</v>
      </c>
      <c r="L199" s="5">
        <v>0</v>
      </c>
      <c r="M199" s="5">
        <v>0</v>
      </c>
    </row>
    <row r="200" spans="3:13" ht="15.5" x14ac:dyDescent="0.35">
      <c r="C200" t="s">
        <v>195</v>
      </c>
      <c r="I200" s="6">
        <v>57.72</v>
      </c>
      <c r="J200" s="6">
        <v>37.46</v>
      </c>
      <c r="K200" s="6">
        <v>126382.6</v>
      </c>
      <c r="L200" s="6">
        <v>3184390.82</v>
      </c>
      <c r="M200" s="6">
        <v>2373909.13</v>
      </c>
    </row>
    <row r="201" spans="3:13" ht="15.5" x14ac:dyDescent="0.35">
      <c r="C201" t="s">
        <v>196</v>
      </c>
      <c r="I201" s="5">
        <v>2000000000</v>
      </c>
      <c r="J201" s="5">
        <v>3000000000</v>
      </c>
      <c r="K201" s="5">
        <v>4000000000</v>
      </c>
      <c r="L201" s="5">
        <v>2000000000</v>
      </c>
    </row>
    <row r="202" spans="3:13" ht="15.5" x14ac:dyDescent="0.35">
      <c r="C202" t="s">
        <v>197</v>
      </c>
      <c r="I202" s="5">
        <v>5000000000</v>
      </c>
      <c r="J202" s="5">
        <v>7000000000</v>
      </c>
      <c r="K202" s="5">
        <v>5000000000</v>
      </c>
      <c r="L202" s="5">
        <v>6000000000</v>
      </c>
    </row>
    <row r="203" spans="3:13" ht="15.5" x14ac:dyDescent="0.35">
      <c r="C203" t="s">
        <v>26</v>
      </c>
      <c r="I203" s="5">
        <v>7000000000</v>
      </c>
      <c r="J203" s="5">
        <v>11000000000</v>
      </c>
      <c r="K203" s="5">
        <v>9000000000</v>
      </c>
      <c r="L203" s="5">
        <v>7000000000</v>
      </c>
    </row>
    <row r="204" spans="3:13" ht="15.5" x14ac:dyDescent="0.35">
      <c r="C204" t="s">
        <v>23</v>
      </c>
      <c r="I204" s="5">
        <v>-19000000000</v>
      </c>
      <c r="J204" s="5">
        <v>-8000000000</v>
      </c>
      <c r="K204" s="5">
        <v>-10000000000</v>
      </c>
      <c r="L204" s="5">
        <v>2000000000</v>
      </c>
      <c r="M204" s="5">
        <v>-2000000000</v>
      </c>
    </row>
    <row r="205" spans="3:13" ht="15.5" x14ac:dyDescent="0.35">
      <c r="C205" t="s">
        <v>198</v>
      </c>
      <c r="I205" s="5">
        <v>29000000000</v>
      </c>
      <c r="J205" s="5">
        <v>22000000000</v>
      </c>
      <c r="K205" s="5">
        <v>18000000000</v>
      </c>
      <c r="L205" s="5">
        <v>2000000000</v>
      </c>
      <c r="M205" s="5">
        <v>2000000000</v>
      </c>
    </row>
    <row r="206" spans="3:13" ht="15.5" x14ac:dyDescent="0.35">
      <c r="C206" t="s">
        <v>199</v>
      </c>
      <c r="I206" s="5">
        <v>12000000000</v>
      </c>
      <c r="J206" s="5">
        <v>10000000000</v>
      </c>
      <c r="K206" s="5">
        <v>15000000000</v>
      </c>
      <c r="L206" s="5">
        <v>2000000000</v>
      </c>
      <c r="M206" s="5">
        <v>1000000000</v>
      </c>
    </row>
    <row r="207" spans="3:13" ht="15.5" x14ac:dyDescent="0.35">
      <c r="C207" t="s">
        <v>200</v>
      </c>
      <c r="I207" s="5">
        <v>-52000000000</v>
      </c>
      <c r="J207" s="5">
        <v>-12000000000</v>
      </c>
      <c r="K207" s="5">
        <v>-15000000000</v>
      </c>
      <c r="L207" s="5">
        <v>-10000000000</v>
      </c>
      <c r="M207" s="5">
        <v>0</v>
      </c>
    </row>
    <row r="208" spans="3:13" ht="15.5" x14ac:dyDescent="0.35">
      <c r="C208" t="s">
        <v>15</v>
      </c>
      <c r="I208" s="5">
        <v>-41000000000</v>
      </c>
      <c r="J208" s="5">
        <v>-2000000000</v>
      </c>
      <c r="K208" s="5">
        <v>-1000000000</v>
      </c>
      <c r="L208" s="5">
        <v>-8000000000</v>
      </c>
      <c r="M208" s="5">
        <v>1000000000</v>
      </c>
    </row>
    <row r="209" spans="3:13" ht="15.5" x14ac:dyDescent="0.35">
      <c r="C209" t="s">
        <v>17</v>
      </c>
      <c r="I209" s="6">
        <v>-19.55</v>
      </c>
      <c r="J209" s="6">
        <v>-1.1399999999999999</v>
      </c>
      <c r="K209" s="6">
        <v>-1721.34</v>
      </c>
      <c r="L209" s="6">
        <v>-7537220.9000000004</v>
      </c>
      <c r="M209" s="6">
        <v>850560.59</v>
      </c>
    </row>
  </sheetData>
  <pageMargins left="0.7" right="0.7" top="0.75" bottom="0.75" header="0.3" footer="0.3"/>
  <ignoredErrors>
    <ignoredError sqref="A1:M210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755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756</v>
      </c>
      <c r="D2" s="2" vm="72">
        <f ca="1">IFERROR(_xlfn.STOCKHISTORY("XIDX:" &amp; $C$1, D3, , 0, 0, 1), "Libur")</f>
        <v>1525</v>
      </c>
      <c r="E2" s="2" vm="73">
        <f ca="1">IFERROR(_xlfn.STOCKHISTORY("XIDX:" &amp; $C$1, E3, , 0, 0, 1), "Libur")</f>
        <v>1220</v>
      </c>
      <c r="H2" s="2" vm="73">
        <f ca="1">IFERROR(INDEX(D2:G2,COUNT(D2:G2)),"")</f>
        <v>1220</v>
      </c>
      <c r="I2" s="2" vm="74">
        <f ca="1">IFERROR(_xlfn.STOCKHISTORY("XIDX:" &amp; $C$1, I1, , 0, 0, 1), "Libur")</f>
        <v>1610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701653719006</v>
      </c>
      <c r="E4" s="2">
        <f>IFERROR(INDEX(E51:E500,MATCH($C$4,$C$51:$C$500,0)),"")</f>
        <v>763182015141</v>
      </c>
      <c r="H4" s="2">
        <f>IFERROR(SUM(D4:G4)*(4/MAX(1,COUNT(D4:G4))),"")</f>
        <v>2929671468294</v>
      </c>
      <c r="I4" s="2">
        <f>IFERROR(INDEX(I51:I500,MATCH($C$4,$C$51:$C$500,0)),"")</f>
        <v>2935842711060</v>
      </c>
      <c r="J4" s="2">
        <f>IFERROR(INDEX(J51:J500,MATCH($C$4,$C$51:$C$500,0)),"")</f>
        <v>3042762005598</v>
      </c>
      <c r="K4" s="2">
        <f>IFERROR(INDEX(K51:K500,MATCH($C$4,$C$51:$C$500,0)),"")</f>
        <v>3134978416726</v>
      </c>
      <c r="L4" s="2">
        <f>IFERROR(INDEX(L51:L500,MATCH($C$4,$C$51:$C$500,0)),"")</f>
        <v>2873062753230</v>
      </c>
      <c r="M4" s="2">
        <f>IFERROR(INDEX(M51:M500,MATCH($C$4,$C$51:$C$500,0)),"")</f>
        <v>2318022575855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145382263700</v>
      </c>
      <c r="E5" s="2">
        <f>IFERROR(INDEX(E51:E500,MATCH($C$5,$C$51:$C$500,0)),"")</f>
        <v>177021756388</v>
      </c>
      <c r="H5" s="2">
        <f>IFERROR(SUM(D5:G5)*(4/MAX(1,COUNT(D5:G5))),"")</f>
        <v>644808040176</v>
      </c>
      <c r="I5" s="2">
        <f>IFERROR(INDEX(I51:I500,MATCH($C$5,$C$51:$C$500,0)),"")</f>
        <v>617849127375</v>
      </c>
      <c r="J5" s="2">
        <f>IFERROR(INDEX(J51:J500,MATCH($C$5,$C$51:$C$500,0)),"")</f>
        <v>632345276971</v>
      </c>
      <c r="K5" s="2">
        <f>IFERROR(INDEX(K51:K500,MATCH($C$5,$C$51:$C$500,0)),"")</f>
        <v>562947309134</v>
      </c>
      <c r="L5" s="2">
        <f>IFERROR(INDEX(L51:L500,MATCH($C$5,$C$51:$C$500,0)),"")</f>
        <v>415438094350</v>
      </c>
      <c r="M5" s="2">
        <f>IFERROR(INDEX(M51:M500,MATCH($C$5,$C$51:$C$500,0)),"")</f>
        <v>392154020238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1740234341626</v>
      </c>
      <c r="E6" s="2">
        <f>IFERROR(INDEX(E51:E500,MATCH($C$6,$C$51:$C$500,0)),"")</f>
        <v>1736469240848</v>
      </c>
      <c r="H6" s="2">
        <f>IFERROR(INDEX(D6:G6,COUNT(D6:G6)),"")</f>
        <v>1736469240848</v>
      </c>
      <c r="I6" s="2">
        <f>IFERROR(INDEX(I51:I500,MATCH($C$6,$C$51:$C$500,0)),"")</f>
        <v>1559446509328</v>
      </c>
      <c r="J6" s="2">
        <f>IFERROR(INDEX(J51:J500,MATCH($C$6,$C$51:$C$500,0)),"")</f>
        <v>2244926503201</v>
      </c>
      <c r="K6" s="2">
        <f>IFERROR(INDEX(K51:K500,MATCH($C$6,$C$51:$C$500,0)),"")</f>
        <v>2102565803674</v>
      </c>
      <c r="L6" s="2">
        <f>IFERROR(INDEX(L51:L500,MATCH($C$6,$C$51:$C$500,0)),"")</f>
        <v>1264200429769</v>
      </c>
      <c r="M6" s="2">
        <f>IFERROR(INDEX(M51:M500,MATCH($C$6,$C$51:$C$500,0)),"")</f>
        <v>913746713106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8.5399999999999991</v>
      </c>
      <c r="E7" s="3">
        <f>IFERROR(INDEX(E51:E500,MATCH($C$7,$C$51:$C$500,0))/1000000000,"")</f>
        <v>8.5399999999999991</v>
      </c>
      <c r="H7" s="3">
        <f>IFERROR(INDEX(D7:G7,COUNT(D7:G7)),"")</f>
        <v>8.5399999999999991</v>
      </c>
      <c r="I7" s="3">
        <f>IFERROR(INDEX(I51:I500,MATCH($C$7,$C$51:$C$500,0))/1000000000,"")</f>
        <v>8.5399999999999991</v>
      </c>
      <c r="J7" s="3">
        <f>IFERROR(INDEX(J51:J500,MATCH($C$7,$C$51:$C$500,0))/1000000000,"")</f>
        <v>8.2899999999999991</v>
      </c>
      <c r="K7" s="3">
        <f>IFERROR(INDEX(K51:K500,MATCH($C$7,$C$51:$C$500,0))/1000000000,"")</f>
        <v>0.41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158000000000</v>
      </c>
      <c r="E8" s="2">
        <f>IFERROR(INDEX(E51:E500,MATCH("Free cash flow (Quarter)",$C$51:$C$500,0)),"")</f>
        <v>38000000000</v>
      </c>
      <c r="H8" s="2">
        <f>IFERROR(INDEX(D8:G8,COUNT(D8:G8)),"")</f>
        <v>38000000000</v>
      </c>
      <c r="I8" s="2">
        <f>IFERROR(INDEX(I51:I500,MATCH($C$8,$C$51:$C$500,0)),"")</f>
        <v>848000000000</v>
      </c>
      <c r="J8" s="2">
        <f>IFERROR(INDEX(J51:J500,MATCH($C$8,$C$51:$C$500,0)),"")</f>
        <v>377000000000</v>
      </c>
      <c r="K8" s="2">
        <f>IFERROR(INDEX(K51:K500,MATCH($C$8,$C$51:$C$500,0)),"")</f>
        <v>407000000000</v>
      </c>
      <c r="L8" s="2">
        <f>IFERROR(INDEX(L51:L500,MATCH($C$8,$C$51:$C$500,0)),"")</f>
        <v>75000000000</v>
      </c>
      <c r="M8" s="2">
        <f>IFERROR(INDEX(M51:M500,MATCH($C$8,$C$51:$C$500,0)),"")</f>
        <v>300000000000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18.47</v>
      </c>
      <c r="E9" s="3">
        <f>IFERROR(INDEX(E51:E500,MATCH("Free cash flow per share (Quarter)",$C$51:$C$500,0)),"")</f>
        <v>4.49</v>
      </c>
      <c r="H9" s="3">
        <f>IFERROR(INDEX(D9:G9,COUNT(D9:G9)),"")</f>
        <v>4.49</v>
      </c>
      <c r="I9" s="3">
        <f>IFERROR(INDEX(I51:I500,MATCH($C$9,$C$51:$C$500,0)),"")</f>
        <v>99.2</v>
      </c>
      <c r="J9" s="3">
        <f>IFERROR(INDEX(J51:J500,MATCH($C$9,$C$51:$C$500,0)),"")</f>
        <v>45.54</v>
      </c>
      <c r="K9" s="3">
        <f>IFERROR(INDEX(K51:K500,MATCH($C$9,$C$51:$C$500,0)),"")</f>
        <v>982.91</v>
      </c>
      <c r="L9" s="3">
        <f>IFERROR(INDEX(L51:L500,MATCH($C$9,$C$51:$C$500,0)),"")</f>
        <v>74837297.049999997</v>
      </c>
      <c r="M9" s="3">
        <f>IFERROR(INDEX(M51:M500,MATCH($C$9,$C$51:$C$500,0)),"")</f>
        <v>299664026.19999999</v>
      </c>
    </row>
    <row r="10" spans="1:13" ht="15.5" x14ac:dyDescent="0.35">
      <c r="C10" t="s">
        <v>18</v>
      </c>
      <c r="D10" s="3">
        <f ca="1">IFERROR(IF(D9=0,"",D2/D9),"")</f>
        <v>82.566323768272881</v>
      </c>
      <c r="E10" s="3">
        <f ca="1">IFERROR(IF(E9=0,"",E2/E9),"")</f>
        <v>271.71492204899778</v>
      </c>
      <c r="I10" s="3">
        <f ca="1">IFERROR(IF(I9=0,"",I2/I9),"")</f>
        <v>16.22983870967742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880531045455</v>
      </c>
      <c r="E11" s="2">
        <f>IFERROR(INDEX(E51:E500,MATCH($C$11,$C$51:$C$500,0)),"")</f>
        <v>892834085665</v>
      </c>
      <c r="H11" s="2">
        <f>IFERROR(INDEX(D11:G11,COUNT(D11:G11)),"")</f>
        <v>892834085665</v>
      </c>
      <c r="I11" s="2">
        <f>IFERROR(INDEX(I51:I500,MATCH($C$11,$C$51:$C$500,0)),"")</f>
        <v>867778291815</v>
      </c>
      <c r="J11" s="2">
        <f>IFERROR(INDEX(J51:J500,MATCH($C$11,$C$51:$C$500,0)),"")</f>
        <v>579329966321</v>
      </c>
      <c r="K11" s="2">
        <f>IFERROR(INDEX(K51:K500,MATCH($C$11,$C$51:$C$500,0)),"")</f>
        <v>781611999115</v>
      </c>
      <c r="L11" s="2">
        <f>IFERROR(INDEX(L51:L500,MATCH($C$11,$C$51:$C$500,0)),"")</f>
        <v>290456975749</v>
      </c>
      <c r="M11" s="2">
        <f>IFERROR(INDEX(M51:M500,MATCH($C$11,$C$51:$C$500,0)),"")</f>
        <v>390240487609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-108000000000</v>
      </c>
      <c r="E12" s="2">
        <f>IFERROR(INDEX(E51:E500,MATCH("Net Debt (Quarter)",$C$51:$C$500,0)),"")</f>
        <v>-120000000000</v>
      </c>
      <c r="H12" s="2">
        <f>IFERROR(INDEX(D12:G12,COUNT(D12:G12)),"")</f>
        <v>-120000000000</v>
      </c>
      <c r="I12" s="2">
        <f>IFERROR(INDEX(I51:I500,MATCH($C$12,$C$51:$C$500,0)),"")</f>
        <v>-93000000000</v>
      </c>
      <c r="J12" s="2">
        <f>IFERROR(INDEX(J51:J500,MATCH($C$12,$C$51:$C$500,0)),"")</f>
        <v>-579000000000</v>
      </c>
      <c r="K12" s="2">
        <f>IFERROR(INDEX(K51:K500,MATCH($C$12,$C$51:$C$500,0)),"")</f>
        <v>-704000000000</v>
      </c>
      <c r="L12" s="2">
        <f>IFERROR(INDEX(L51:L500,MATCH($C$12,$C$51:$C$500,0)),"")</f>
        <v>-176000000000</v>
      </c>
      <c r="M12" s="2">
        <f>IFERROR(INDEX(M51:M500,MATCH($C$12,$C$51:$C$500,0)),"")</f>
        <v>-244000000000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772000000000</v>
      </c>
      <c r="E13" s="2">
        <f>IFERROR(INDEX(E51:E500,MATCH("Total Debt (Quarter)",$C$51:$C$500,0)),"")</f>
        <v>773000000000</v>
      </c>
      <c r="H13" s="2">
        <f>IFERROR(INDEX(D13:G13,COUNT(D13:G13)),"")</f>
        <v>773000000000</v>
      </c>
      <c r="I13" s="2">
        <f>IFERROR(INDEX(I51:I500,MATCH($C$13,$C$51:$C$500,0)),"")</f>
        <v>775000000000</v>
      </c>
      <c r="J13" s="2">
        <f>IFERROR(INDEX(J51:J500,MATCH($C$13,$C$51:$C$500,0)),"")</f>
        <v>0</v>
      </c>
      <c r="K13" s="2">
        <f>IFERROR(INDEX(K51:K500,MATCH($C$13,$C$51:$C$500,0)),"")</f>
        <v>77000000000</v>
      </c>
      <c r="L13" s="2">
        <f>IFERROR(INDEX(L51:L500,MATCH($C$13,$C$51:$C$500,0)),"")</f>
        <v>115000000000</v>
      </c>
      <c r="M13" s="2">
        <f>IFERROR(INDEX(M51:M500,MATCH($C$13,$C$51:$C$500,0)),"")</f>
        <v>146000000000</v>
      </c>
    </row>
    <row r="14" spans="1:13" ht="15.5" x14ac:dyDescent="0.35">
      <c r="C14" t="s">
        <v>27</v>
      </c>
      <c r="D14" s="2">
        <f>IFERROR(INDEX(D51:D500,MATCH($C$14,$C$51:$C$500,0)),"")</f>
        <v>-15035688573</v>
      </c>
      <c r="E14" s="2">
        <f>IFERROR(INDEX(E51:E500,MATCH($C$14,$C$51:$C$500,0)),"")</f>
        <v>-12199554091</v>
      </c>
      <c r="H14" s="2">
        <f>IFERROR(SUM(D14:G14)*(4/MAX(1,COUNT(D14:G14))),"")</f>
        <v>-54470485328</v>
      </c>
      <c r="I14" s="2">
        <f>IFERROR(INDEX(I51:I500,MATCH($C$14,$C$51:$C$500,0)),"")</f>
        <v>-26615196081</v>
      </c>
      <c r="J14" s="2">
        <f>IFERROR(INDEX(J51:J500,MATCH($C$14,$C$51:$C$500,0)),"")</f>
        <v>-4258652748</v>
      </c>
      <c r="K14" s="2">
        <f>IFERROR(INDEX(K51:K500,MATCH($C$14,$C$51:$C$500,0)),"")</f>
        <v>-6655014432</v>
      </c>
      <c r="L14" s="2">
        <f>IFERROR(INDEX(L51:L500,MATCH($C$14,$C$51:$C$500,0)),"")</f>
        <v>-9411764434</v>
      </c>
      <c r="M14" s="2">
        <f>IFERROR(INDEX(M51:M500,MATCH($C$14,$C$51:$C$500,0)),"")</f>
        <v>-5219761135</v>
      </c>
    </row>
    <row r="15" spans="1:13" ht="15.5" x14ac:dyDescent="0.35">
      <c r="C15" t="s">
        <v>28</v>
      </c>
      <c r="D15" s="2">
        <f>IFERROR(INDEX(D51:D500,MATCH($C$15,$C$51:$C$500,0)),"")</f>
        <v>-41734729544</v>
      </c>
      <c r="E15" s="2">
        <f>IFERROR(INDEX(E51:E500,MATCH($C$15,$C$51:$C$500,0)),"")</f>
        <v>-49374096487</v>
      </c>
      <c r="H15" s="2">
        <f>IFERROR(SUM(D15:G15)*(4/MAX(1,COUNT(D15:G15))),"")</f>
        <v>-182217652062</v>
      </c>
      <c r="I15" s="2">
        <f>IFERROR(INDEX(I51:I500,MATCH($C$15,$C$51:$C$500,0)),"")</f>
        <v>-170706322134</v>
      </c>
      <c r="J15" s="2">
        <f>IFERROR(INDEX(J51:J500,MATCH($C$15,$C$51:$C$500,0)),"")</f>
        <v>-168117815168</v>
      </c>
      <c r="K15" s="2">
        <f>IFERROR(INDEX(K51:K500,MATCH($C$15,$C$51:$C$500,0)),"")</f>
        <v>-153575957008</v>
      </c>
      <c r="L15" s="2">
        <f>IFERROR(INDEX(L51:L500,MATCH($C$15,$C$51:$C$500,0)),"")</f>
        <v>-116767104375</v>
      </c>
      <c r="M15" s="2">
        <f>IFERROR(INDEX(M51:M500,MATCH($C$15,$C$51:$C$500,0)),"")</f>
        <v>-119822174507</v>
      </c>
    </row>
    <row r="16" spans="1:13" ht="15.5" x14ac:dyDescent="0.35">
      <c r="C16" t="s">
        <v>29</v>
      </c>
      <c r="D16" s="2">
        <f>IFERROR(INDEX(D51:D500,MATCH($C$16,$C$51:$C$500,0)),"")</f>
        <v>187118015534</v>
      </c>
      <c r="E16" s="2">
        <f>IFERROR(INDEX(E51:E500,MATCH($C$16,$C$51:$C$500,0)),"")</f>
        <v>226396828007</v>
      </c>
      <c r="H16" s="2">
        <f>IFERROR(SUM(D16:G16)*(4/MAX(1,COUNT(D16:G16))),"")</f>
        <v>827029687082</v>
      </c>
      <c r="I16" s="2">
        <f>IFERROR(INDEX(I51:I500,MATCH($C$16,$C$51:$C$500,0)),"")</f>
        <v>783842463440</v>
      </c>
      <c r="J16" s="2">
        <f>IFERROR(INDEX(J51:J500,MATCH($C$16,$C$51:$C$500,0)),"")</f>
        <v>797233267008</v>
      </c>
      <c r="K16" s="2">
        <f>IFERROR(INDEX(K51:K500,MATCH($C$16,$C$51:$C$500,0)),"")</f>
        <v>713332907013</v>
      </c>
      <c r="L16" s="2">
        <f>IFERROR(INDEX(L51:L500,MATCH($C$16,$C$51:$C$500,0)),"")</f>
        <v>521102066118</v>
      </c>
      <c r="M16" s="2">
        <f>IFERROR(INDEX(M51:M500,MATCH($C$16,$C$51:$C$500,0)),"")</f>
        <v>510900698111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13023499999999.998</v>
      </c>
      <c r="E20" s="2">
        <f ca="1">IFERROR(E21*E2,"")</f>
        <v>10418799999999.998</v>
      </c>
      <c r="H20" s="2">
        <f t="shared" ref="H20:M20" ca="1" si="0">IFERROR(H21*H2,"")</f>
        <v>10418799999999.998</v>
      </c>
      <c r="I20" s="2">
        <f t="shared" ca="1" si="0"/>
        <v>13749399999999.998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8539999999.999999</v>
      </c>
      <c r="E21" s="2">
        <f>IFERROR(INDEX(E51:E500,MATCH($C$7,$C$51:$C$500,0)),"")</f>
        <v>8539999999.999999</v>
      </c>
      <c r="H21" s="2">
        <f>IFERROR(INDEX(D21:G21,COUNT(D21:G21)),"")</f>
        <v>8539999999.999999</v>
      </c>
      <c r="I21" s="2">
        <f>IFERROR(INDEX(I51:I500,MATCH($C$7,$C$51:$C$500,0)),"")</f>
        <v>8539999999.999999</v>
      </c>
      <c r="J21" s="2">
        <f>IFERROR(INDEX(J51:J500,MATCH($C$7,$C$51:$C$500,0)),"")</f>
        <v>8289999999.999999</v>
      </c>
      <c r="K21" s="2">
        <f>IFERROR(INDEX(K51:K500,MATCH($C$7,$C$51:$C$500,0)),"")</f>
        <v>410000000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8.3541773784420936</v>
      </c>
      <c r="E23" s="3">
        <f>IFERROR(E5/E6*100,"")</f>
        <v>10.194350249564565</v>
      </c>
      <c r="H23" s="3">
        <f t="shared" ref="H23:M23" si="1">IFERROR(H5/H6*100,"")</f>
        <v>37.133283159171292</v>
      </c>
      <c r="I23" s="3">
        <f t="shared" si="1"/>
        <v>39.61977045568846</v>
      </c>
      <c r="J23" s="3">
        <f t="shared" si="1"/>
        <v>28.167749637654076</v>
      </c>
      <c r="K23" s="3">
        <f t="shared" si="1"/>
        <v>26.77430157716406</v>
      </c>
      <c r="L23" s="3">
        <f t="shared" si="1"/>
        <v>32.861727030571458</v>
      </c>
      <c r="M23" s="3">
        <f t="shared" si="1"/>
        <v>42.917147018235873</v>
      </c>
    </row>
    <row r="24" spans="1:13" ht="15.5" x14ac:dyDescent="0.35">
      <c r="C24" t="s">
        <v>43</v>
      </c>
      <c r="D24" s="4">
        <f>IFERROR(_xlfn.RRI(5,I23,D23),"")</f>
        <v>-0.26751565460973781</v>
      </c>
      <c r="E24" s="4">
        <f>IFERROR(_xlfn.RRI(5,J23,E23),"")</f>
        <v>-0.18394114857946231</v>
      </c>
      <c r="H24" s="4">
        <f t="shared" ref="H24:M24" si="2">IFERROR(_xlfn.RRI(5,M23,H23),"")</f>
        <v>-2.853647039944085E-2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71.760000000000005</v>
      </c>
      <c r="J25" s="3">
        <f>IFERROR(INDEX(J51:J500,MATCH($C$25,$C$51:$C$500,0)),"")</f>
        <v>75.900000000000006</v>
      </c>
      <c r="K25" s="3">
        <f>IFERROR(INDEX(K51:K500,MATCH($C$25,$C$51:$C$500,0)),"")</f>
        <v>1350.7</v>
      </c>
      <c r="L25" s="3">
        <f>IFERROR(INDEX(L51:L500,MATCH($C$25,$C$51:$C$500,0)),"")</f>
        <v>404319339.43000001</v>
      </c>
      <c r="M25" s="3">
        <f>IFERROR(INDEX(M51:M500,MATCH($C$25,$C$51:$C$500,0)),"")</f>
        <v>391057610.89999998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82.160857026463702</v>
      </c>
      <c r="E27" s="3">
        <f>IFERROR(E4/E21,"")</f>
        <v>89.365575543442631</v>
      </c>
      <c r="H27" s="3">
        <f t="shared" ref="H27:M27" si="4">IFERROR(H4/H21,"")</f>
        <v>343.0528651398127</v>
      </c>
      <c r="I27" s="3">
        <f t="shared" si="4"/>
        <v>343.7754930983607</v>
      </c>
      <c r="J27" s="3">
        <f t="shared" si="4"/>
        <v>367.04004892617615</v>
      </c>
      <c r="K27" s="3">
        <f t="shared" si="4"/>
        <v>7646.2888212829266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-0.2489341607182195</v>
      </c>
      <c r="E28" s="4">
        <f>IFERROR(_xlfn.RRI(5,J27,E27),"")</f>
        <v>-0.24613885371239619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-5.454545454545455E-2</v>
      </c>
      <c r="J29" s="4">
        <f t="shared" si="6"/>
        <v>-0.94380691493299762</v>
      </c>
      <c r="K29" s="4">
        <f t="shared" si="6"/>
        <v>-0.99999665932378623</v>
      </c>
      <c r="L29" s="4">
        <f t="shared" si="6"/>
        <v>3.3912467524871363E-2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-2.1020345343268705E-3</v>
      </c>
      <c r="I30" s="4">
        <f t="shared" si="7"/>
        <v>-6.3384243479366817E-2</v>
      </c>
      <c r="J30" s="4">
        <f t="shared" si="7"/>
        <v>-0.95199762165607116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203.65</v>
      </c>
      <c r="E32" s="3">
        <f>IFERROR(INDEX(E51:E500,MATCH($A$32,$C$51:$C$500,0)),"")</f>
        <v>203.21</v>
      </c>
      <c r="H32" s="3">
        <f>IFERROR(INDEX(D32:G32,COUNT(D32:G32)),"")</f>
        <v>203.21</v>
      </c>
      <c r="I32" s="3">
        <f>IFERROR(INDEX(I51:I500,MATCH($C$32,$C$51:$C$500,0)),"")</f>
        <v>182.49</v>
      </c>
      <c r="J32" s="3">
        <f>IFERROR(INDEX(J51:J500,MATCH($C$32,$C$51:$C$500,0)),"")</f>
        <v>270.83999999999997</v>
      </c>
      <c r="K32" s="3">
        <f>IFERROR(INDEX(K51:K500,MATCH($C$32,$C$51:$C$500,0)),"")</f>
        <v>5073.3</v>
      </c>
      <c r="L32" s="3">
        <f>IFERROR(INDEX(L51:L500,MATCH($C$32,$C$51:$C$500,0)),"")</f>
        <v>1264064589.8099999</v>
      </c>
      <c r="M32" s="3">
        <f>IFERROR(INDEX(M51:M500,MATCH($C$32,$C$51:$C$500,0)),"")</f>
        <v>913626495.46000004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5.99</v>
      </c>
      <c r="E33" s="3">
        <f>IFERROR(INDEX(E51:E500,MATCH($A$33,$C$51:$C$500,0)),"")</f>
        <v>7.31</v>
      </c>
      <c r="H33" s="3">
        <f>IFERROR(INDEX(D33:G33,COUNT(D33:G33)),"")</f>
        <v>7.31</v>
      </c>
      <c r="I33" s="3">
        <f>IFERROR(INDEX(I51:I500,MATCH($C$33,$C$51:$C$500,0)),"")</f>
        <v>8.82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71.72</v>
      </c>
      <c r="E34" s="3">
        <f>IFERROR(INDEX(E51:E500,MATCH($A$34,$C$51:$C$500,0)),"")</f>
        <v>71.67</v>
      </c>
      <c r="H34" s="3">
        <f>IFERROR(INDEX(D34:G34,COUNT(D34:G34)),"")</f>
        <v>71.67</v>
      </c>
      <c r="I34" s="3">
        <f>IFERROR(INDEX(I51:I500,MATCH($C$34,$C$51:$C$500,0)),"")</f>
        <v>22.44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14.86</v>
      </c>
      <c r="E35" s="3">
        <f>IFERROR(INDEX(E51:E500,MATCH($A$35,$C$51:$C$500,0)),"")</f>
        <v>16.63</v>
      </c>
      <c r="H35" s="3">
        <f>IFERROR(INDEX(D35:G35,COUNT(D35:G35)),"")</f>
        <v>16.63</v>
      </c>
      <c r="I35" s="3">
        <f>IFERROR(INDEX(I51:I500,MATCH($C$35,$C$51:$C$500,0)),"")</f>
        <v>4.6900000000000004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701653719006</v>
      </c>
      <c r="E51" s="5">
        <v>763182015141</v>
      </c>
      <c r="F51" s="5">
        <v>680415573449</v>
      </c>
      <c r="G51" s="5">
        <v>823479667579</v>
      </c>
      <c r="I51" s="5">
        <v>2935842711060</v>
      </c>
      <c r="J51" s="5">
        <v>3042762005598</v>
      </c>
      <c r="K51" s="5">
        <v>3134978416726</v>
      </c>
      <c r="L51" s="5">
        <v>2873062753230</v>
      </c>
      <c r="M51" s="5">
        <v>2318022575855</v>
      </c>
    </row>
    <row r="52" spans="2:13" ht="15.5" x14ac:dyDescent="0.35">
      <c r="C52" t="s">
        <v>72</v>
      </c>
      <c r="D52" s="5">
        <v>-425539431313</v>
      </c>
      <c r="E52" s="5">
        <v>-430272429627</v>
      </c>
      <c r="F52" s="5">
        <v>-421435845447</v>
      </c>
      <c r="G52" s="5">
        <v>-535935183350</v>
      </c>
      <c r="I52" s="5">
        <v>-1928094383049</v>
      </c>
      <c r="J52" s="5">
        <v>-2016205333481</v>
      </c>
      <c r="K52" s="5">
        <v>-2202728389509</v>
      </c>
      <c r="L52" s="5">
        <v>-2120054619260</v>
      </c>
      <c r="M52" s="5">
        <v>-1578338347669</v>
      </c>
    </row>
    <row r="53" spans="2:13" ht="15.5" x14ac:dyDescent="0.35">
      <c r="C53" t="s">
        <v>73</v>
      </c>
      <c r="D53" s="5">
        <v>276114287693</v>
      </c>
      <c r="E53" s="5">
        <v>332909585514</v>
      </c>
      <c r="F53" s="5">
        <v>258979728002</v>
      </c>
      <c r="G53" s="5">
        <v>287544484229</v>
      </c>
      <c r="I53" s="5">
        <v>1007748328011</v>
      </c>
      <c r="J53" s="5">
        <v>1026556672117</v>
      </c>
      <c r="K53" s="5">
        <v>932250027217</v>
      </c>
      <c r="L53" s="5">
        <v>753008133970</v>
      </c>
      <c r="M53" s="5">
        <v>739684228186</v>
      </c>
    </row>
    <row r="54" spans="2:13" ht="15.5" x14ac:dyDescent="0.35">
      <c r="C54" t="s">
        <v>74</v>
      </c>
      <c r="D54" s="5">
        <v>-79807638663</v>
      </c>
      <c r="E54" s="5">
        <v>-100070849237</v>
      </c>
      <c r="F54" s="5">
        <v>-87492964291</v>
      </c>
      <c r="G54" s="5">
        <v>-59368708777</v>
      </c>
      <c r="I54" s="5">
        <v>-239181084903</v>
      </c>
      <c r="J54" s="5">
        <v>-255028228134</v>
      </c>
      <c r="K54" s="5">
        <v>-222318609671</v>
      </c>
      <c r="L54" s="5">
        <v>-225305908246</v>
      </c>
      <c r="M54" s="5">
        <v>-226879746702</v>
      </c>
    </row>
    <row r="55" spans="2:13" ht="15.5" x14ac:dyDescent="0.35">
      <c r="C55" t="s">
        <v>76</v>
      </c>
      <c r="D55" s="5">
        <v>-44037835771</v>
      </c>
      <c r="E55" s="5">
        <v>-42941756586</v>
      </c>
      <c r="F55" s="5">
        <v>-32918651870</v>
      </c>
      <c r="G55" s="5">
        <v>-42865875746</v>
      </c>
      <c r="I55" s="5">
        <v>-121868073613</v>
      </c>
      <c r="J55" s="5">
        <v>-111060131543</v>
      </c>
      <c r="K55" s="5">
        <v>-154167111071</v>
      </c>
      <c r="L55" s="5">
        <v>-132290534028</v>
      </c>
      <c r="M55" s="5">
        <v>-132774083482</v>
      </c>
    </row>
    <row r="56" spans="2:13" ht="15.5" x14ac:dyDescent="0.35">
      <c r="C56" t="s">
        <v>75</v>
      </c>
      <c r="D56" s="5">
        <v>-45015210652</v>
      </c>
      <c r="E56" s="5">
        <v>-52921594780</v>
      </c>
      <c r="F56" s="5">
        <v>-52381207071</v>
      </c>
      <c r="G56" s="5">
        <v>-19240239134</v>
      </c>
      <c r="I56" s="5">
        <v>-128459592963</v>
      </c>
      <c r="J56" s="5">
        <v>-186244454760</v>
      </c>
      <c r="K56" s="5">
        <v>-120779967986</v>
      </c>
      <c r="L56" s="5">
        <v>-113079930732</v>
      </c>
      <c r="M56" s="5">
        <v>-104057368643</v>
      </c>
    </row>
    <row r="57" spans="2:13" ht="15.5" x14ac:dyDescent="0.35">
      <c r="C57" t="s">
        <v>79</v>
      </c>
      <c r="D57" s="5">
        <v>1022290</v>
      </c>
      <c r="E57" s="5">
        <v>975132</v>
      </c>
      <c r="F57" s="5">
        <v>807713</v>
      </c>
      <c r="G57" s="5">
        <v>346387</v>
      </c>
      <c r="I57" s="5">
        <v>-3564875</v>
      </c>
      <c r="J57" s="5">
        <v>15422556</v>
      </c>
      <c r="K57" s="5">
        <v>16614771</v>
      </c>
      <c r="L57" s="5">
        <v>15622313</v>
      </c>
      <c r="M57" s="5">
        <v>20912706</v>
      </c>
    </row>
    <row r="58" spans="2:13" ht="15.5" x14ac:dyDescent="0.35">
      <c r="C58" t="s">
        <v>77</v>
      </c>
      <c r="D58" s="5">
        <v>196306649030</v>
      </c>
      <c r="E58" s="5">
        <v>232838736277</v>
      </c>
      <c r="F58" s="5">
        <v>171486763711</v>
      </c>
      <c r="G58" s="5">
        <v>228175775452</v>
      </c>
      <c r="I58" s="5">
        <v>768567243108</v>
      </c>
      <c r="J58" s="5">
        <v>771528443983</v>
      </c>
      <c r="K58" s="5">
        <v>709931417546</v>
      </c>
      <c r="L58" s="5">
        <v>527702225724</v>
      </c>
      <c r="M58" s="5">
        <v>512804481484</v>
      </c>
    </row>
    <row r="59" spans="2:13" ht="15.5" x14ac:dyDescent="0.35">
      <c r="C59" t="s">
        <v>78</v>
      </c>
      <c r="D59" s="5">
        <v>-9188633496</v>
      </c>
      <c r="E59" s="5">
        <v>-6441908270</v>
      </c>
      <c r="F59" s="5">
        <v>19566474795</v>
      </c>
      <c r="G59" s="5">
        <v>-25851923818</v>
      </c>
      <c r="I59" s="5">
        <v>15275220332</v>
      </c>
      <c r="J59" s="5">
        <v>25704823025</v>
      </c>
      <c r="K59" s="5">
        <v>3401489467</v>
      </c>
      <c r="L59" s="5">
        <v>-6600159606</v>
      </c>
      <c r="M59" s="5">
        <v>-1903783373</v>
      </c>
    </row>
    <row r="60" spans="2:13" ht="15.5" x14ac:dyDescent="0.35">
      <c r="C60" t="s">
        <v>247</v>
      </c>
      <c r="D60" s="5">
        <v>5847055077</v>
      </c>
      <c r="E60" s="5">
        <v>5757645821</v>
      </c>
      <c r="F60" s="5">
        <v>11186684052</v>
      </c>
      <c r="G60" s="5">
        <v>19295229701</v>
      </c>
      <c r="I60" s="5">
        <v>52083230793</v>
      </c>
      <c r="J60" s="5">
        <v>37112728079</v>
      </c>
      <c r="K60" s="5">
        <v>12570629874</v>
      </c>
      <c r="L60" s="5">
        <v>3514506035</v>
      </c>
      <c r="M60" s="5">
        <v>4144972203</v>
      </c>
    </row>
    <row r="61" spans="2:13" ht="15.5" x14ac:dyDescent="0.35">
      <c r="C61" t="s">
        <v>27</v>
      </c>
      <c r="D61" s="5">
        <v>-15035688573</v>
      </c>
      <c r="E61" s="5">
        <v>-12199554091</v>
      </c>
      <c r="F61" s="5">
        <v>10501838229</v>
      </c>
      <c r="G61" s="5">
        <v>-37076386625</v>
      </c>
      <c r="I61" s="5">
        <v>-26615196081</v>
      </c>
      <c r="J61" s="5">
        <v>-4258652748</v>
      </c>
      <c r="K61" s="5">
        <v>-6655014432</v>
      </c>
      <c r="L61" s="5">
        <v>-9411764434</v>
      </c>
      <c r="M61" s="5">
        <v>-5219761135</v>
      </c>
    </row>
    <row r="62" spans="2:13" ht="15.5" x14ac:dyDescent="0.35">
      <c r="C62" t="s">
        <v>80</v>
      </c>
      <c r="D62" s="5">
        <v>-9188633496</v>
      </c>
      <c r="E62" s="5">
        <v>-6441908270</v>
      </c>
      <c r="F62" s="5">
        <v>19566474795</v>
      </c>
      <c r="G62" s="5">
        <v>-25851923818</v>
      </c>
      <c r="I62" s="5">
        <v>15275220332</v>
      </c>
      <c r="J62" s="5">
        <v>25704823025</v>
      </c>
      <c r="K62" s="5">
        <v>3401489467</v>
      </c>
      <c r="L62" s="5">
        <v>-6600159606</v>
      </c>
      <c r="M62" s="5">
        <v>-1903783373</v>
      </c>
    </row>
    <row r="63" spans="2:13" ht="15.5" x14ac:dyDescent="0.35">
      <c r="C63" t="s">
        <v>29</v>
      </c>
      <c r="D63" s="5">
        <v>187118015534</v>
      </c>
      <c r="E63" s="5">
        <v>226396828007</v>
      </c>
      <c r="F63" s="5">
        <v>191053238506</v>
      </c>
      <c r="G63" s="5">
        <v>202323851634</v>
      </c>
      <c r="I63" s="5">
        <v>783842463440</v>
      </c>
      <c r="J63" s="5">
        <v>797233267008</v>
      </c>
      <c r="K63" s="5">
        <v>713332907013</v>
      </c>
      <c r="L63" s="5">
        <v>521102066118</v>
      </c>
      <c r="M63" s="5">
        <v>510900698111</v>
      </c>
    </row>
    <row r="64" spans="2:13" ht="15.5" x14ac:dyDescent="0.35">
      <c r="C64" t="s">
        <v>28</v>
      </c>
      <c r="D64" s="5">
        <v>-41734729544</v>
      </c>
      <c r="E64" s="5">
        <v>-49374096487</v>
      </c>
      <c r="F64" s="5">
        <v>-50825003874</v>
      </c>
      <c r="G64" s="5">
        <v>-43620477762</v>
      </c>
      <c r="I64" s="5">
        <v>-170706322134</v>
      </c>
      <c r="J64" s="5">
        <v>-168117815168</v>
      </c>
      <c r="K64" s="5">
        <v>-153575957008</v>
      </c>
      <c r="L64" s="5">
        <v>-116767104375</v>
      </c>
      <c r="M64" s="5">
        <v>-119822174507</v>
      </c>
    </row>
    <row r="65" spans="2:13" ht="15.5" x14ac:dyDescent="0.35">
      <c r="C65" t="s">
        <v>86</v>
      </c>
      <c r="D65" s="5">
        <v>145383285990</v>
      </c>
      <c r="E65" s="5">
        <v>177022731520</v>
      </c>
      <c r="F65" s="5">
        <v>140228234632</v>
      </c>
      <c r="G65" s="5">
        <v>158703373872</v>
      </c>
      <c r="I65" s="5">
        <v>613136141306</v>
      </c>
      <c r="J65" s="5">
        <v>629115451840</v>
      </c>
      <c r="K65" s="5">
        <v>559756950005</v>
      </c>
      <c r="L65" s="5">
        <v>404334961743</v>
      </c>
      <c r="M65" s="5">
        <v>391078523604</v>
      </c>
    </row>
    <row r="66" spans="2:13" ht="15.5" x14ac:dyDescent="0.35">
      <c r="C66" t="s">
        <v>87</v>
      </c>
      <c r="F66" s="5">
        <v>4709421194</v>
      </c>
      <c r="I66" s="5">
        <v>4709421194</v>
      </c>
      <c r="J66" s="5">
        <v>3245247687</v>
      </c>
      <c r="K66" s="5">
        <v>3206973900</v>
      </c>
      <c r="L66" s="5">
        <v>11118754920</v>
      </c>
      <c r="M66" s="5">
        <v>1096409340</v>
      </c>
    </row>
    <row r="67" spans="2:13" ht="15.5" x14ac:dyDescent="0.35">
      <c r="C67" t="s">
        <v>88</v>
      </c>
      <c r="F67" s="5">
        <v>4709421194</v>
      </c>
      <c r="I67" s="5">
        <v>4709421194</v>
      </c>
      <c r="J67" s="5">
        <v>3245247687</v>
      </c>
      <c r="K67" s="5">
        <v>3206973900</v>
      </c>
      <c r="L67" s="5">
        <v>11118754920</v>
      </c>
      <c r="M67" s="5">
        <v>1096409340</v>
      </c>
    </row>
    <row r="68" spans="2:13" ht="15.5" x14ac:dyDescent="0.35">
      <c r="C68" t="s">
        <v>89</v>
      </c>
      <c r="D68" s="5">
        <v>145383285990</v>
      </c>
      <c r="E68" s="5">
        <v>177022731520</v>
      </c>
      <c r="F68" s="5">
        <v>144937655826</v>
      </c>
      <c r="G68" s="5">
        <v>158703373872</v>
      </c>
      <c r="I68" s="5">
        <v>617845562500</v>
      </c>
      <c r="J68" s="5">
        <v>632360699527</v>
      </c>
      <c r="K68" s="5">
        <v>562963923905</v>
      </c>
      <c r="L68" s="5">
        <v>415453716663</v>
      </c>
      <c r="M68" s="5">
        <v>392174932944</v>
      </c>
    </row>
    <row r="69" spans="2:13" ht="15.5" x14ac:dyDescent="0.35">
      <c r="C69" t="s">
        <v>90</v>
      </c>
      <c r="D69" s="5">
        <v>145383285990</v>
      </c>
      <c r="E69" s="5">
        <v>177022731520</v>
      </c>
      <c r="F69" s="5">
        <v>140228234632</v>
      </c>
      <c r="G69" s="5">
        <v>158703373872</v>
      </c>
      <c r="I69" s="5">
        <v>613136141306</v>
      </c>
      <c r="J69" s="5">
        <v>629115451840</v>
      </c>
      <c r="K69" s="5">
        <v>559756950005</v>
      </c>
      <c r="L69" s="5">
        <v>404334961743</v>
      </c>
      <c r="M69" s="5">
        <v>391078523604</v>
      </c>
    </row>
    <row r="70" spans="2:13" ht="15.5" x14ac:dyDescent="0.35">
      <c r="C70" t="s">
        <v>8</v>
      </c>
      <c r="D70" s="5">
        <v>145382263700</v>
      </c>
      <c r="E70" s="5">
        <v>177021756388</v>
      </c>
      <c r="F70" s="5">
        <v>144936848113</v>
      </c>
      <c r="G70" s="5">
        <v>158703027485</v>
      </c>
      <c r="I70" s="5">
        <v>617849127375</v>
      </c>
      <c r="J70" s="5">
        <v>632345276971</v>
      </c>
      <c r="K70" s="5">
        <v>562947309134</v>
      </c>
      <c r="L70" s="5">
        <v>415438094350</v>
      </c>
      <c r="M70" s="5">
        <v>392154020238</v>
      </c>
    </row>
    <row r="71" spans="2:13" ht="15.5" x14ac:dyDescent="0.35">
      <c r="C71" t="s">
        <v>91</v>
      </c>
      <c r="D71" s="5">
        <v>145383285990</v>
      </c>
      <c r="E71" s="5">
        <v>177022731520</v>
      </c>
      <c r="F71" s="5">
        <v>140228234632</v>
      </c>
      <c r="G71" s="5">
        <v>158703373872</v>
      </c>
      <c r="I71" s="5">
        <v>613136141306</v>
      </c>
      <c r="J71" s="5">
        <v>629115451840</v>
      </c>
      <c r="K71" s="5">
        <v>559756950005</v>
      </c>
      <c r="L71" s="5">
        <v>404334961743</v>
      </c>
      <c r="M71" s="5">
        <v>391078523604</v>
      </c>
    </row>
    <row r="72" spans="2:13" ht="15.5" x14ac:dyDescent="0.35">
      <c r="C72" t="s">
        <v>92</v>
      </c>
      <c r="D72" s="5">
        <v>145383285990</v>
      </c>
      <c r="E72" s="5">
        <v>177022731520</v>
      </c>
      <c r="F72" s="5">
        <v>144937655826</v>
      </c>
      <c r="G72" s="5">
        <v>158703373872</v>
      </c>
      <c r="I72" s="5">
        <v>617845562500</v>
      </c>
      <c r="J72" s="5">
        <v>632360699527</v>
      </c>
      <c r="K72" s="5">
        <v>562963923905</v>
      </c>
      <c r="L72" s="5">
        <v>415453716663</v>
      </c>
      <c r="M72" s="5">
        <v>392174932944</v>
      </c>
    </row>
    <row r="73" spans="2:13" ht="15.5" x14ac:dyDescent="0.35">
      <c r="C73" t="s">
        <v>93</v>
      </c>
      <c r="D73" s="5">
        <v>145383285990</v>
      </c>
      <c r="E73" s="5">
        <v>177022731520</v>
      </c>
      <c r="F73" s="5">
        <v>144937655826</v>
      </c>
      <c r="G73" s="5">
        <v>158703373872</v>
      </c>
      <c r="I73" s="5">
        <v>617845562500</v>
      </c>
      <c r="J73" s="5">
        <v>632360699527</v>
      </c>
      <c r="K73" s="5">
        <v>562963923905</v>
      </c>
      <c r="L73" s="5">
        <v>415453716663</v>
      </c>
      <c r="M73" s="5">
        <v>392174932944</v>
      </c>
    </row>
    <row r="75" spans="2:13" ht="15.5" x14ac:dyDescent="0.35">
      <c r="B75" t="s">
        <v>94</v>
      </c>
      <c r="C75" t="s">
        <v>95</v>
      </c>
    </row>
    <row r="76" spans="2:13" ht="15.5" x14ac:dyDescent="0.35">
      <c r="C76" t="s">
        <v>96</v>
      </c>
    </row>
    <row r="77" spans="2:13" ht="15.5" x14ac:dyDescent="0.35">
      <c r="C77" t="s">
        <v>20</v>
      </c>
      <c r="D77" s="5">
        <v>880531045455</v>
      </c>
      <c r="E77" s="5">
        <v>892834085665</v>
      </c>
      <c r="F77" s="5">
        <v>867778291815</v>
      </c>
      <c r="G77" s="5">
        <v>915593362550</v>
      </c>
      <c r="I77" s="5">
        <v>867778291815</v>
      </c>
      <c r="J77" s="5">
        <v>579329966321</v>
      </c>
      <c r="K77" s="5">
        <v>781611999115</v>
      </c>
      <c r="L77" s="5">
        <v>290456975749</v>
      </c>
      <c r="M77" s="5">
        <v>390240487609</v>
      </c>
    </row>
    <row r="78" spans="2:13" ht="15.5" x14ac:dyDescent="0.35">
      <c r="C78" t="s">
        <v>97</v>
      </c>
      <c r="D78" s="5">
        <v>488748970489</v>
      </c>
      <c r="E78" s="5">
        <v>550433888580</v>
      </c>
      <c r="F78" s="5">
        <v>395370140086</v>
      </c>
      <c r="G78" s="5">
        <v>530219879151</v>
      </c>
      <c r="I78" s="5">
        <v>395370140086</v>
      </c>
      <c r="J78" s="5">
        <v>353017949525</v>
      </c>
      <c r="K78" s="5">
        <v>214708540352</v>
      </c>
      <c r="L78" s="5">
        <v>246819772850</v>
      </c>
      <c r="M78" s="5">
        <v>206446443771</v>
      </c>
    </row>
    <row r="79" spans="2:13" ht="15.5" x14ac:dyDescent="0.35">
      <c r="C79" t="s">
        <v>99</v>
      </c>
    </row>
    <row r="80" spans="2:13" ht="15.5" x14ac:dyDescent="0.35">
      <c r="C80" t="s">
        <v>98</v>
      </c>
      <c r="D80" s="5">
        <v>19928588188</v>
      </c>
      <c r="E80" s="5">
        <v>13140424886</v>
      </c>
      <c r="F80" s="5">
        <v>10389360151</v>
      </c>
      <c r="G80" s="5">
        <v>18949759988</v>
      </c>
      <c r="I80" s="5">
        <v>10389360151</v>
      </c>
      <c r="J80" s="5">
        <v>31132769143</v>
      </c>
      <c r="K80" s="5">
        <v>38653134315</v>
      </c>
      <c r="L80" s="5">
        <v>30187412338</v>
      </c>
      <c r="M80" s="5">
        <v>28197886054</v>
      </c>
    </row>
    <row r="81" spans="3:13" ht="15.5" x14ac:dyDescent="0.35">
      <c r="C81" t="s">
        <v>100</v>
      </c>
      <c r="D81" s="5">
        <v>488748970489</v>
      </c>
      <c r="E81" s="5">
        <v>550433888580</v>
      </c>
      <c r="F81" s="5">
        <v>395370140086</v>
      </c>
      <c r="G81" s="5">
        <v>530219879151</v>
      </c>
      <c r="I81" s="5">
        <v>395370140086</v>
      </c>
      <c r="J81" s="5">
        <v>353017949525</v>
      </c>
      <c r="K81" s="5">
        <v>214708540352</v>
      </c>
      <c r="L81" s="5">
        <v>246819772850</v>
      </c>
      <c r="M81" s="5">
        <v>206446443771</v>
      </c>
    </row>
    <row r="82" spans="3:13" ht="15.5" x14ac:dyDescent="0.35">
      <c r="C82" t="s">
        <v>101</v>
      </c>
      <c r="D82" s="5">
        <v>1900222221</v>
      </c>
      <c r="E82" s="5">
        <v>2598624037</v>
      </c>
      <c r="F82" s="5">
        <v>1690432432</v>
      </c>
      <c r="G82" s="5">
        <v>698530000</v>
      </c>
      <c r="I82" s="5">
        <v>1690432432</v>
      </c>
      <c r="J82" s="5">
        <v>885514931</v>
      </c>
      <c r="K82" s="5">
        <v>2024515847</v>
      </c>
      <c r="L82" s="5">
        <v>7375632641</v>
      </c>
      <c r="M82" s="5">
        <v>140388517</v>
      </c>
    </row>
    <row r="83" spans="3:13" ht="15.5" x14ac:dyDescent="0.35">
      <c r="C83" t="s">
        <v>102</v>
      </c>
      <c r="D83" s="5">
        <v>1900222221</v>
      </c>
      <c r="E83" s="5">
        <v>2598624037</v>
      </c>
      <c r="F83" s="5">
        <v>1690432432</v>
      </c>
      <c r="G83" s="5">
        <v>698530000</v>
      </c>
      <c r="I83" s="5">
        <v>1690432432</v>
      </c>
      <c r="J83" s="5">
        <v>885514931</v>
      </c>
      <c r="K83" s="5">
        <v>2024515847</v>
      </c>
      <c r="L83" s="5">
        <v>7375632641</v>
      </c>
      <c r="M83" s="5">
        <v>140388517</v>
      </c>
    </row>
    <row r="84" spans="3:13" ht="15.5" x14ac:dyDescent="0.35">
      <c r="C84" t="s">
        <v>103</v>
      </c>
      <c r="D84" s="5">
        <v>455491359757</v>
      </c>
      <c r="E84" s="5">
        <v>400270029072</v>
      </c>
      <c r="F84" s="5">
        <v>366069707582</v>
      </c>
      <c r="G84" s="5">
        <v>279017606632</v>
      </c>
      <c r="I84" s="5">
        <v>366069707582</v>
      </c>
      <c r="J84" s="5">
        <v>316601631915</v>
      </c>
      <c r="K84" s="5">
        <v>372558438936</v>
      </c>
      <c r="L84" s="5">
        <v>440138394478</v>
      </c>
      <c r="M84" s="5">
        <v>271314525197</v>
      </c>
    </row>
    <row r="85" spans="3:13" ht="15.5" x14ac:dyDescent="0.35">
      <c r="C85" t="s">
        <v>79</v>
      </c>
      <c r="D85" s="5">
        <v>42557107544</v>
      </c>
      <c r="E85" s="5">
        <v>40611840091</v>
      </c>
      <c r="F85" s="5">
        <v>37988612436</v>
      </c>
      <c r="G85" s="5">
        <v>42454553737</v>
      </c>
      <c r="I85" s="5">
        <v>37988612436</v>
      </c>
      <c r="J85" s="5">
        <v>38382058287</v>
      </c>
      <c r="K85" s="5">
        <v>40715815000</v>
      </c>
      <c r="L85" s="5">
        <v>49714796000</v>
      </c>
      <c r="M85" s="5">
        <v>49823898000</v>
      </c>
    </row>
    <row r="86" spans="3:13" ht="15.5" x14ac:dyDescent="0.35">
      <c r="C86" t="s">
        <v>104</v>
      </c>
      <c r="D86" s="5">
        <v>1857794343424</v>
      </c>
      <c r="E86" s="5">
        <v>1884620087825</v>
      </c>
      <c r="F86" s="5">
        <v>1647368448864</v>
      </c>
      <c r="G86" s="5">
        <v>1734460499710</v>
      </c>
      <c r="I86" s="5">
        <v>1647368448864</v>
      </c>
      <c r="J86" s="5">
        <v>1344942484426</v>
      </c>
      <c r="K86" s="5">
        <v>1373911396450</v>
      </c>
      <c r="L86" s="5">
        <v>999339377082</v>
      </c>
      <c r="M86" s="5">
        <v>872503105953</v>
      </c>
    </row>
    <row r="87" spans="3:13" ht="15.5" x14ac:dyDescent="0.35">
      <c r="C87" t="s">
        <v>105</v>
      </c>
    </row>
    <row r="88" spans="3:13" ht="15.5" x14ac:dyDescent="0.35">
      <c r="C88" t="s">
        <v>107</v>
      </c>
      <c r="G88" s="5">
        <v>3442505</v>
      </c>
      <c r="J88" s="5">
        <v>3299562</v>
      </c>
      <c r="K88" s="5">
        <v>2901542903</v>
      </c>
      <c r="L88" s="5">
        <v>4631341711</v>
      </c>
      <c r="M88" s="5">
        <v>2042635594</v>
      </c>
    </row>
    <row r="89" spans="3:13" ht="15.5" x14ac:dyDescent="0.35">
      <c r="C89" t="s">
        <v>106</v>
      </c>
      <c r="D89" s="5">
        <v>1222238183460</v>
      </c>
      <c r="E89" s="5">
        <v>1228246835414</v>
      </c>
      <c r="F89" s="5">
        <v>1231800083735</v>
      </c>
      <c r="G89" s="5">
        <v>1256222555704</v>
      </c>
      <c r="I89" s="5">
        <v>1231800083735</v>
      </c>
      <c r="J89" s="5">
        <v>1317323240566</v>
      </c>
      <c r="K89" s="5">
        <v>1085116258797</v>
      </c>
      <c r="L89" s="5">
        <v>956018566574</v>
      </c>
      <c r="M89" s="5">
        <v>592350855640</v>
      </c>
    </row>
    <row r="90" spans="3:13" ht="15.5" x14ac:dyDescent="0.35">
      <c r="C90" t="s">
        <v>108</v>
      </c>
      <c r="D90" s="5">
        <v>1292085994553</v>
      </c>
      <c r="E90" s="5">
        <v>1273859191952</v>
      </c>
      <c r="F90" s="5">
        <v>1249358665144</v>
      </c>
      <c r="G90" s="5">
        <v>1258755438232</v>
      </c>
      <c r="I90" s="5">
        <v>1249358665144</v>
      </c>
      <c r="J90" s="5">
        <v>1328408185639</v>
      </c>
      <c r="K90" s="5">
        <v>1263168567879</v>
      </c>
      <c r="L90" s="5">
        <v>1063800266907</v>
      </c>
      <c r="M90" s="5">
        <v>743797831186</v>
      </c>
    </row>
    <row r="91" spans="3:13" ht="15.5" x14ac:dyDescent="0.35">
      <c r="C91" t="s">
        <v>109</v>
      </c>
      <c r="D91" s="5">
        <v>3149880337977</v>
      </c>
      <c r="E91" s="5">
        <v>3158479279777</v>
      </c>
      <c r="F91" s="5">
        <v>2896727114008</v>
      </c>
      <c r="G91" s="5">
        <v>2993215937942</v>
      </c>
      <c r="I91" s="5">
        <v>2896727114008</v>
      </c>
      <c r="J91" s="5">
        <v>2673350670065</v>
      </c>
      <c r="K91" s="5">
        <v>2637079964329</v>
      </c>
      <c r="L91" s="5">
        <v>2063139643989</v>
      </c>
      <c r="M91" s="5">
        <v>1616300937139</v>
      </c>
    </row>
    <row r="92" spans="3:13" ht="15.5" x14ac:dyDescent="0.35">
      <c r="C92" t="s">
        <v>110</v>
      </c>
    </row>
    <row r="93" spans="3:13" ht="15.5" x14ac:dyDescent="0.35">
      <c r="C93" t="s">
        <v>111</v>
      </c>
    </row>
    <row r="94" spans="3:13" ht="15.5" x14ac:dyDescent="0.35">
      <c r="C94" t="s">
        <v>112</v>
      </c>
      <c r="D94" s="5">
        <v>581944778081</v>
      </c>
      <c r="E94" s="5">
        <v>604438216160</v>
      </c>
      <c r="F94" s="5">
        <v>518501155366</v>
      </c>
      <c r="G94" s="5">
        <v>437160244391</v>
      </c>
      <c r="I94" s="5">
        <v>518501155366</v>
      </c>
      <c r="J94" s="5">
        <v>383175991693</v>
      </c>
      <c r="K94" s="5">
        <v>461971371977</v>
      </c>
      <c r="L94" s="5">
        <v>672291259440</v>
      </c>
      <c r="M94" s="5">
        <v>541198288991</v>
      </c>
    </row>
    <row r="95" spans="3:13" ht="15.5" x14ac:dyDescent="0.35">
      <c r="C95" t="s">
        <v>113</v>
      </c>
    </row>
    <row r="96" spans="3:13" ht="15.5" x14ac:dyDescent="0.35">
      <c r="C96" t="s">
        <v>114</v>
      </c>
      <c r="D96" s="5">
        <v>390758811773</v>
      </c>
      <c r="E96" s="5">
        <v>397393828283</v>
      </c>
      <c r="F96" s="5">
        <v>349659993831</v>
      </c>
      <c r="G96" s="5">
        <v>264237613841</v>
      </c>
      <c r="I96" s="5">
        <v>349659993831</v>
      </c>
      <c r="J96" s="5">
        <v>200603219076</v>
      </c>
      <c r="K96" s="5">
        <v>193004575260</v>
      </c>
      <c r="L96" s="5">
        <v>400363275748</v>
      </c>
      <c r="M96" s="5">
        <v>257744390392</v>
      </c>
    </row>
    <row r="97" spans="3:13" ht="15.5" x14ac:dyDescent="0.35">
      <c r="C97" t="s">
        <v>206</v>
      </c>
    </row>
    <row r="98" spans="3:13" ht="15.5" x14ac:dyDescent="0.35">
      <c r="C98" t="s">
        <v>207</v>
      </c>
      <c r="D98" s="5">
        <v>19928588188</v>
      </c>
      <c r="E98" s="5">
        <v>13140424886</v>
      </c>
      <c r="F98" s="5">
        <v>10389360151</v>
      </c>
      <c r="G98" s="5">
        <v>18949759988</v>
      </c>
      <c r="I98" s="5">
        <v>10389360151</v>
      </c>
      <c r="J98" s="5">
        <v>31132769143</v>
      </c>
      <c r="K98" s="5">
        <v>38653134315</v>
      </c>
      <c r="L98" s="5">
        <v>30187412338</v>
      </c>
      <c r="M98" s="5">
        <v>28197886054</v>
      </c>
    </row>
    <row r="99" spans="3:13" ht="15.5" x14ac:dyDescent="0.35">
      <c r="C99" t="s">
        <v>117</v>
      </c>
      <c r="D99" s="5">
        <v>35151650212</v>
      </c>
      <c r="E99" s="5">
        <v>72477034930</v>
      </c>
      <c r="F99" s="5">
        <v>58236432271</v>
      </c>
      <c r="G99" s="5">
        <v>53981503779</v>
      </c>
      <c r="I99" s="5">
        <v>58236432271</v>
      </c>
      <c r="J99" s="5">
        <v>19609420381</v>
      </c>
      <c r="K99" s="5">
        <v>34525867188</v>
      </c>
      <c r="L99" s="5">
        <v>10091580694</v>
      </c>
      <c r="M99" s="5">
        <v>65111393270</v>
      </c>
    </row>
    <row r="100" spans="3:13" ht="15.5" x14ac:dyDescent="0.35">
      <c r="C100" t="s">
        <v>116</v>
      </c>
      <c r="D100" s="5">
        <v>98685496528</v>
      </c>
      <c r="E100" s="5">
        <v>81571395512</v>
      </c>
      <c r="F100" s="5">
        <v>78431513084</v>
      </c>
      <c r="G100" s="5">
        <v>76258092366</v>
      </c>
      <c r="I100" s="5">
        <v>78431513084</v>
      </c>
      <c r="J100" s="5">
        <v>113727897026</v>
      </c>
      <c r="K100" s="5">
        <v>116603074044</v>
      </c>
      <c r="L100" s="5">
        <v>146213864238</v>
      </c>
      <c r="M100" s="5">
        <v>121112468197</v>
      </c>
    </row>
    <row r="101" spans="3:13" ht="15.5" x14ac:dyDescent="0.35">
      <c r="C101" t="s">
        <v>123</v>
      </c>
      <c r="D101" s="5">
        <v>827701218270</v>
      </c>
      <c r="E101" s="5">
        <v>817571822769</v>
      </c>
      <c r="F101" s="5">
        <v>818779449314</v>
      </c>
      <c r="G101" s="5">
        <v>841486840039</v>
      </c>
      <c r="I101" s="5">
        <v>818779449314</v>
      </c>
      <c r="J101" s="5">
        <v>45248175171</v>
      </c>
      <c r="K101" s="5">
        <v>72542788678</v>
      </c>
      <c r="L101" s="5">
        <v>126647954780</v>
      </c>
      <c r="M101" s="5">
        <v>161355935042</v>
      </c>
    </row>
    <row r="102" spans="3:13" ht="15.5" x14ac:dyDescent="0.35">
      <c r="C102" t="s">
        <v>124</v>
      </c>
      <c r="D102" s="5">
        <v>827701218270</v>
      </c>
      <c r="E102" s="5">
        <v>817571822769</v>
      </c>
      <c r="F102" s="5">
        <v>818779449314</v>
      </c>
      <c r="G102" s="5">
        <v>841486840039</v>
      </c>
      <c r="I102" s="5">
        <v>818779449314</v>
      </c>
      <c r="J102" s="5">
        <v>45248175171</v>
      </c>
      <c r="K102" s="5">
        <v>72542788678</v>
      </c>
      <c r="L102" s="5">
        <v>126647954780</v>
      </c>
      <c r="M102" s="5">
        <v>161355935042</v>
      </c>
    </row>
    <row r="103" spans="3:13" ht="15.5" x14ac:dyDescent="0.35">
      <c r="C103" t="s">
        <v>125</v>
      </c>
    </row>
    <row r="104" spans="3:13" ht="15.5" x14ac:dyDescent="0.35">
      <c r="C104" t="s">
        <v>121</v>
      </c>
      <c r="D104" s="5">
        <v>761606350002</v>
      </c>
      <c r="E104" s="5">
        <v>758925900000</v>
      </c>
      <c r="F104" s="5">
        <v>769494250004</v>
      </c>
      <c r="G104" s="5">
        <v>792000000000</v>
      </c>
      <c r="I104" s="5">
        <v>769494250004</v>
      </c>
      <c r="K104" s="5">
        <v>31556176343</v>
      </c>
      <c r="L104" s="5">
        <v>76933158780</v>
      </c>
      <c r="M104" s="5">
        <v>111446355210</v>
      </c>
    </row>
    <row r="105" spans="3:13" ht="15.5" x14ac:dyDescent="0.35">
      <c r="C105" t="s">
        <v>509</v>
      </c>
      <c r="K105" s="5">
        <v>270797335</v>
      </c>
      <c r="M105" s="5">
        <v>85681832</v>
      </c>
    </row>
    <row r="106" spans="3:13" ht="15.5" x14ac:dyDescent="0.35">
      <c r="C106" t="s">
        <v>126</v>
      </c>
      <c r="D106" s="5">
        <v>761606350002</v>
      </c>
      <c r="E106" s="5">
        <v>758925900000</v>
      </c>
      <c r="F106" s="5">
        <v>769494250004</v>
      </c>
      <c r="G106" s="5">
        <v>792596752187</v>
      </c>
      <c r="I106" s="5">
        <v>769494250004</v>
      </c>
      <c r="J106" s="5">
        <v>430582768</v>
      </c>
      <c r="K106" s="5">
        <v>31826973678</v>
      </c>
      <c r="L106" s="5">
        <v>76933158780</v>
      </c>
      <c r="M106" s="5">
        <v>111532037042</v>
      </c>
    </row>
    <row r="107" spans="3:13" ht="15.5" x14ac:dyDescent="0.35">
      <c r="C107" t="s">
        <v>211</v>
      </c>
      <c r="D107" s="5">
        <v>23537760724</v>
      </c>
      <c r="E107" s="5">
        <v>18034082678</v>
      </c>
      <c r="F107" s="5">
        <v>11296586874</v>
      </c>
      <c r="G107" s="5">
        <v>6435534115</v>
      </c>
      <c r="I107" s="5">
        <v>11296586874</v>
      </c>
      <c r="J107" s="5">
        <v>6435534116</v>
      </c>
    </row>
    <row r="108" spans="3:13" ht="15.5" x14ac:dyDescent="0.35">
      <c r="C108" t="s">
        <v>127</v>
      </c>
      <c r="D108" s="5">
        <v>1409645996351</v>
      </c>
      <c r="E108" s="5">
        <v>1422010038929</v>
      </c>
      <c r="F108" s="5">
        <v>1337280604680</v>
      </c>
      <c r="G108" s="5">
        <v>1278647084430</v>
      </c>
      <c r="I108" s="5">
        <v>1337280604680</v>
      </c>
      <c r="J108" s="5">
        <v>428424166864</v>
      </c>
      <c r="K108" s="5">
        <v>534514160655</v>
      </c>
      <c r="L108" s="5">
        <v>798939214220</v>
      </c>
      <c r="M108" s="5">
        <v>702554224033</v>
      </c>
    </row>
    <row r="109" spans="3:13" ht="15.5" x14ac:dyDescent="0.35">
      <c r="C109" t="s">
        <v>128</v>
      </c>
    </row>
    <row r="110" spans="3:13" ht="15.5" x14ac:dyDescent="0.35">
      <c r="C110" t="s">
        <v>129</v>
      </c>
      <c r="D110" s="5">
        <v>427224435000</v>
      </c>
      <c r="E110" s="5">
        <v>427224435000</v>
      </c>
      <c r="F110" s="5">
        <v>427224435000</v>
      </c>
      <c r="G110" s="5">
        <v>427224435000</v>
      </c>
      <c r="I110" s="5">
        <v>427224435000</v>
      </c>
      <c r="J110" s="5">
        <v>414407700000</v>
      </c>
      <c r="K110" s="5">
        <v>414407700000</v>
      </c>
      <c r="L110" s="5">
        <v>14006250000</v>
      </c>
      <c r="M110" s="5">
        <v>14006250000</v>
      </c>
    </row>
    <row r="111" spans="3:13" ht="15.5" x14ac:dyDescent="0.35">
      <c r="C111" t="s">
        <v>130</v>
      </c>
      <c r="D111" s="5">
        <v>620686299053</v>
      </c>
      <c r="E111" s="5">
        <v>620686299053</v>
      </c>
      <c r="F111" s="5">
        <v>620686299053</v>
      </c>
      <c r="G111" s="5">
        <v>620746299053</v>
      </c>
      <c r="I111" s="5">
        <v>620686299053</v>
      </c>
      <c r="J111" s="5">
        <v>36828650000</v>
      </c>
      <c r="K111" s="5">
        <v>36828650000</v>
      </c>
      <c r="L111" s="5">
        <v>36828650000</v>
      </c>
      <c r="M111" s="5">
        <v>36828650000</v>
      </c>
    </row>
    <row r="112" spans="3:13" ht="15.5" x14ac:dyDescent="0.35">
      <c r="C112" t="s">
        <v>131</v>
      </c>
      <c r="D112" s="5">
        <v>692157297742</v>
      </c>
      <c r="E112" s="5">
        <v>688393219254</v>
      </c>
      <c r="F112" s="5">
        <v>511371462866</v>
      </c>
      <c r="G112" s="5">
        <v>666434614763</v>
      </c>
      <c r="I112" s="5">
        <v>511371462866</v>
      </c>
      <c r="J112" s="5">
        <v>1793522275917</v>
      </c>
      <c r="K112" s="5">
        <v>1651176998946</v>
      </c>
      <c r="L112" s="5">
        <v>1213229689812</v>
      </c>
      <c r="M112" s="5">
        <v>862791595462</v>
      </c>
    </row>
    <row r="113" spans="2:13" ht="15.5" x14ac:dyDescent="0.35">
      <c r="C113" t="s">
        <v>132</v>
      </c>
      <c r="D113" s="5">
        <v>85444887000</v>
      </c>
      <c r="E113" s="5">
        <v>82881540000</v>
      </c>
      <c r="F113" s="5">
        <v>82881540000</v>
      </c>
      <c r="G113" s="5">
        <v>82881540000</v>
      </c>
      <c r="I113" s="5">
        <v>82881540000</v>
      </c>
      <c r="J113" s="5">
        <v>82881540000</v>
      </c>
      <c r="K113" s="5">
        <v>2801250000</v>
      </c>
    </row>
    <row r="114" spans="2:13" ht="15.5" x14ac:dyDescent="0.35">
      <c r="C114" t="s">
        <v>133</v>
      </c>
      <c r="D114" s="5">
        <v>606712410742</v>
      </c>
      <c r="E114" s="5">
        <v>605511679254</v>
      </c>
      <c r="F114" s="5">
        <v>428489922866</v>
      </c>
      <c r="G114" s="5">
        <v>583553074763</v>
      </c>
      <c r="I114" s="5">
        <v>428489922866</v>
      </c>
      <c r="J114" s="5">
        <v>1710640735917</v>
      </c>
      <c r="K114" s="5">
        <v>1648375748946</v>
      </c>
      <c r="L114" s="5">
        <v>1213229689812</v>
      </c>
      <c r="M114" s="5">
        <v>862791595462</v>
      </c>
    </row>
    <row r="115" spans="2:13" ht="15.5" x14ac:dyDescent="0.35">
      <c r="C115" t="s">
        <v>134</v>
      </c>
      <c r="D115" s="5">
        <v>692157297742</v>
      </c>
      <c r="E115" s="5">
        <v>688393219254</v>
      </c>
      <c r="F115" s="5">
        <v>511371462866</v>
      </c>
      <c r="G115" s="5">
        <v>666434614763</v>
      </c>
      <c r="I115" s="5">
        <v>511371462866</v>
      </c>
      <c r="J115" s="5">
        <v>1793522275917</v>
      </c>
      <c r="K115" s="5">
        <v>1651176998946</v>
      </c>
      <c r="L115" s="5">
        <v>1213229689812</v>
      </c>
      <c r="M115" s="5">
        <v>862791595462</v>
      </c>
    </row>
    <row r="116" spans="2:13" ht="15.5" x14ac:dyDescent="0.35">
      <c r="C116" t="s">
        <v>212</v>
      </c>
      <c r="D116" s="5">
        <v>166309831</v>
      </c>
      <c r="E116" s="5">
        <v>165287541</v>
      </c>
      <c r="F116" s="5">
        <v>164312409</v>
      </c>
      <c r="G116" s="5">
        <v>163504696</v>
      </c>
      <c r="I116" s="5">
        <v>164312409</v>
      </c>
      <c r="J116" s="5">
        <v>167877284</v>
      </c>
      <c r="K116" s="5">
        <v>152454728</v>
      </c>
      <c r="L116" s="5">
        <v>135839957</v>
      </c>
      <c r="M116" s="5">
        <v>120217644</v>
      </c>
    </row>
    <row r="117" spans="2:13" ht="15.5" x14ac:dyDescent="0.35">
      <c r="C117" t="s">
        <v>10</v>
      </c>
      <c r="D117" s="5">
        <v>1740234341626</v>
      </c>
      <c r="E117" s="5">
        <v>1736469240848</v>
      </c>
      <c r="F117" s="5">
        <v>1559446509328</v>
      </c>
      <c r="G117" s="5">
        <v>1714568853512</v>
      </c>
      <c r="I117" s="5">
        <v>1559446509328</v>
      </c>
      <c r="J117" s="5">
        <v>2244926503201</v>
      </c>
      <c r="K117" s="5">
        <v>2102565803674</v>
      </c>
      <c r="L117" s="5">
        <v>1264200429769</v>
      </c>
      <c r="M117" s="5">
        <v>913746713106</v>
      </c>
    </row>
    <row r="118" spans="2:13" ht="15.5" x14ac:dyDescent="0.35">
      <c r="C118" t="s">
        <v>135</v>
      </c>
      <c r="D118" s="5">
        <v>3149880337977</v>
      </c>
      <c r="E118" s="5">
        <v>3158479279777</v>
      </c>
      <c r="F118" s="5">
        <v>2896727114008</v>
      </c>
      <c r="G118" s="5">
        <v>2993215937942</v>
      </c>
      <c r="I118" s="5">
        <v>2896727114008</v>
      </c>
      <c r="J118" s="5">
        <v>2673350670065</v>
      </c>
      <c r="K118" s="5">
        <v>2637079964329</v>
      </c>
      <c r="L118" s="5">
        <v>2063139643989</v>
      </c>
      <c r="M118" s="5">
        <v>1616300937139</v>
      </c>
    </row>
    <row r="119" spans="2:13" ht="15.5" x14ac:dyDescent="0.35">
      <c r="C119" t="s">
        <v>136</v>
      </c>
      <c r="D119" s="5">
        <v>8544488700</v>
      </c>
      <c r="E119" s="5">
        <v>8544488700</v>
      </c>
      <c r="F119" s="5">
        <v>8544488700</v>
      </c>
      <c r="G119" s="5">
        <v>8544488700</v>
      </c>
      <c r="I119" s="5">
        <v>8544488700</v>
      </c>
      <c r="J119" s="5">
        <v>8288154000</v>
      </c>
      <c r="K119" s="5">
        <v>414407700</v>
      </c>
      <c r="L119" s="5">
        <v>1000</v>
      </c>
      <c r="M119" s="5">
        <v>1000</v>
      </c>
    </row>
    <row r="121" spans="2:13" ht="15.5" x14ac:dyDescent="0.35">
      <c r="B121" t="s">
        <v>137</v>
      </c>
      <c r="C121" t="s">
        <v>138</v>
      </c>
      <c r="D121" s="5">
        <v>154033781653</v>
      </c>
      <c r="E121" s="5">
        <v>48396695632</v>
      </c>
      <c r="F121" s="5">
        <v>349802365350</v>
      </c>
      <c r="G121" s="5">
        <v>77243544759</v>
      </c>
      <c r="I121" s="5">
        <v>907664546700</v>
      </c>
      <c r="J121" s="5">
        <v>577160853863</v>
      </c>
      <c r="K121" s="5">
        <v>575890375979</v>
      </c>
      <c r="L121" s="5">
        <v>405023213271</v>
      </c>
      <c r="M121" s="5">
        <v>465867061945</v>
      </c>
    </row>
    <row r="122" spans="2:13" ht="15.5" x14ac:dyDescent="0.35">
      <c r="C122" t="s">
        <v>291</v>
      </c>
      <c r="D122" s="5">
        <v>756762571736</v>
      </c>
      <c r="E122" s="5">
        <v>625417174899</v>
      </c>
      <c r="F122" s="5">
        <v>799438858110</v>
      </c>
      <c r="G122" s="5">
        <v>656074894253</v>
      </c>
      <c r="I122" s="5">
        <v>2895100151592</v>
      </c>
      <c r="J122" s="5">
        <v>2906138216521</v>
      </c>
      <c r="K122" s="5">
        <v>3164319665024</v>
      </c>
      <c r="L122" s="5">
        <v>2834919177432</v>
      </c>
      <c r="M122" s="5">
        <v>2467203928641</v>
      </c>
    </row>
    <row r="123" spans="2:13" ht="15.5" x14ac:dyDescent="0.35">
      <c r="C123" t="s">
        <v>458</v>
      </c>
      <c r="D123" s="5">
        <v>-427374981921</v>
      </c>
      <c r="E123" s="5">
        <v>-376568547565</v>
      </c>
      <c r="F123" s="5">
        <v>-367358948886</v>
      </c>
      <c r="G123" s="5">
        <v>-484878188868</v>
      </c>
      <c r="I123" s="5">
        <v>-1614721840551</v>
      </c>
      <c r="J123" s="5">
        <v>-1849610138474</v>
      </c>
      <c r="K123" s="5">
        <v>-1775759783881</v>
      </c>
      <c r="L123" s="5">
        <v>-1674241487598</v>
      </c>
      <c r="M123" s="5">
        <v>-1124582136212</v>
      </c>
    </row>
    <row r="124" spans="2:13" ht="15.5" x14ac:dyDescent="0.35">
      <c r="C124" t="s">
        <v>293</v>
      </c>
      <c r="D124" s="5">
        <v>-23078397549</v>
      </c>
      <c r="E124" s="5">
        <v>-79790979356</v>
      </c>
      <c r="F124" s="5">
        <v>-19300927648</v>
      </c>
      <c r="G124" s="5">
        <v>-127399340465</v>
      </c>
      <c r="I124" s="5">
        <v>-189888406759</v>
      </c>
      <c r="J124" s="5">
        <v>-242718446562</v>
      </c>
      <c r="K124" s="5">
        <v>-590310793087</v>
      </c>
      <c r="L124" s="5">
        <v>-530299822524</v>
      </c>
      <c r="M124" s="5">
        <v>-684312596021</v>
      </c>
    </row>
    <row r="125" spans="2:13" ht="15.5" x14ac:dyDescent="0.35">
      <c r="C125" t="s">
        <v>436</v>
      </c>
      <c r="D125" s="5">
        <v>-95327349552</v>
      </c>
      <c r="E125" s="5">
        <v>-89744285836</v>
      </c>
      <c r="F125" s="5">
        <v>-28699981569</v>
      </c>
      <c r="G125" s="5">
        <v>29283340448</v>
      </c>
      <c r="I125" s="5">
        <v>-91172185753</v>
      </c>
      <c r="J125" s="5">
        <v>-94081328066</v>
      </c>
      <c r="K125" s="5">
        <v>-102336346203</v>
      </c>
      <c r="L125" s="5">
        <v>-50628261082</v>
      </c>
      <c r="M125" s="5">
        <v>-87817182768</v>
      </c>
    </row>
    <row r="126" spans="2:13" ht="15.5" x14ac:dyDescent="0.35">
      <c r="C126" t="s">
        <v>757</v>
      </c>
      <c r="D126" s="5">
        <v>5846079944</v>
      </c>
      <c r="E126" s="5">
        <v>5758620954</v>
      </c>
      <c r="F126" s="5">
        <v>8657717711</v>
      </c>
      <c r="G126" s="5">
        <v>11224462807</v>
      </c>
      <c r="I126" s="5">
        <v>41483497558</v>
      </c>
      <c r="J126" s="5">
        <v>28994498794</v>
      </c>
      <c r="K126" s="5">
        <v>10056503899</v>
      </c>
      <c r="L126" s="5">
        <v>2811604828</v>
      </c>
      <c r="M126" s="5">
        <v>3315977762</v>
      </c>
    </row>
    <row r="127" spans="2:13" ht="15.5" x14ac:dyDescent="0.35">
      <c r="C127" t="s">
        <v>758</v>
      </c>
      <c r="J127" s="5">
        <v>865897942</v>
      </c>
    </row>
    <row r="128" spans="2:13" ht="15.5" x14ac:dyDescent="0.35">
      <c r="C128" t="s">
        <v>759</v>
      </c>
      <c r="D128" s="5">
        <v>-62794141005</v>
      </c>
      <c r="E128" s="5">
        <v>-36675287464</v>
      </c>
      <c r="F128" s="5">
        <v>-42934352368</v>
      </c>
      <c r="G128" s="5">
        <v>-7061623416</v>
      </c>
      <c r="I128" s="5">
        <v>-133136669387</v>
      </c>
      <c r="J128" s="5">
        <v>-172427846292</v>
      </c>
      <c r="K128" s="5">
        <v>-130078869773</v>
      </c>
      <c r="L128" s="5">
        <v>-177537997785</v>
      </c>
      <c r="M128" s="5">
        <v>-107940929457</v>
      </c>
    </row>
    <row r="129" spans="3:13" ht="15.5" x14ac:dyDescent="0.35">
      <c r="C129" t="s">
        <v>145</v>
      </c>
      <c r="D129" s="5">
        <v>-157528065941</v>
      </c>
      <c r="E129" s="5">
        <v>-13304994591</v>
      </c>
      <c r="F129" s="5">
        <v>-343538920905</v>
      </c>
      <c r="G129" s="5">
        <v>-809709254309</v>
      </c>
      <c r="I129" s="5">
        <v>-556997506301</v>
      </c>
      <c r="J129" s="5">
        <v>-571132483247</v>
      </c>
      <c r="K129" s="5">
        <v>231372857503</v>
      </c>
      <c r="L129" s="5">
        <v>-108198129506</v>
      </c>
      <c r="M129" s="5">
        <v>-8970683339</v>
      </c>
    </row>
    <row r="130" spans="3:13" ht="15.5" x14ac:dyDescent="0.35">
      <c r="C130" t="s">
        <v>146</v>
      </c>
      <c r="D130" s="5">
        <v>-8808755922</v>
      </c>
      <c r="E130" s="5">
        <v>-10035907191</v>
      </c>
      <c r="F130" s="5">
        <v>-54078515180</v>
      </c>
      <c r="G130" s="5">
        <v>-4942324792</v>
      </c>
      <c r="I130" s="5">
        <v>-62218714905</v>
      </c>
      <c r="J130" s="5">
        <v>-208310403410</v>
      </c>
      <c r="K130" s="5">
        <v>-316108210116</v>
      </c>
      <c r="L130" s="5">
        <v>-396608595625</v>
      </c>
      <c r="M130" s="5">
        <v>-309709785220</v>
      </c>
    </row>
    <row r="131" spans="3:13" ht="15.5" x14ac:dyDescent="0.35">
      <c r="C131" t="s">
        <v>760</v>
      </c>
      <c r="F131" s="5">
        <v>57238018</v>
      </c>
      <c r="G131" s="5">
        <v>85585585</v>
      </c>
      <c r="I131" s="5">
        <v>142823603</v>
      </c>
      <c r="J131" s="5">
        <v>486288963</v>
      </c>
      <c r="K131" s="5">
        <v>392342345</v>
      </c>
      <c r="L131" s="5">
        <v>103657844</v>
      </c>
      <c r="M131" s="5">
        <v>385251421</v>
      </c>
    </row>
    <row r="132" spans="3:13" ht="15.5" x14ac:dyDescent="0.35">
      <c r="C132" t="s">
        <v>574</v>
      </c>
      <c r="D132" s="5">
        <v>-12601323639</v>
      </c>
      <c r="F132" s="5">
        <v>-10614969354</v>
      </c>
      <c r="G132" s="5">
        <v>-591000000</v>
      </c>
      <c r="I132" s="5">
        <v>-2154115469</v>
      </c>
      <c r="J132" s="5">
        <v>-9051853885</v>
      </c>
      <c r="K132" s="5">
        <v>-147936963655</v>
      </c>
      <c r="L132" s="5">
        <v>-65981145850</v>
      </c>
      <c r="M132" s="5">
        <v>-147892000896</v>
      </c>
    </row>
    <row r="133" spans="3:13" ht="15.5" x14ac:dyDescent="0.35">
      <c r="C133" t="s">
        <v>730</v>
      </c>
      <c r="G133" s="5">
        <v>-39023125001</v>
      </c>
    </row>
    <row r="134" spans="3:13" ht="15.5" x14ac:dyDescent="0.35">
      <c r="C134" t="s">
        <v>761</v>
      </c>
      <c r="D134" s="5">
        <v>13484004</v>
      </c>
      <c r="E134" s="5">
        <v>-13484004</v>
      </c>
      <c r="F134" s="5">
        <v>-39023125001</v>
      </c>
      <c r="G134" s="5">
        <v>39023125001</v>
      </c>
    </row>
    <row r="135" spans="3:13" ht="15.5" x14ac:dyDescent="0.35">
      <c r="C135" t="s">
        <v>147</v>
      </c>
      <c r="D135" s="5">
        <v>3779083713</v>
      </c>
      <c r="E135" s="5">
        <v>-10022423187</v>
      </c>
      <c r="F135" s="5">
        <v>-4359235145</v>
      </c>
      <c r="G135" s="5">
        <v>-4436910377</v>
      </c>
      <c r="I135" s="5">
        <v>-60068999341</v>
      </c>
      <c r="J135" s="5">
        <v>-199744838488</v>
      </c>
      <c r="K135" s="5">
        <v>-168563588806</v>
      </c>
      <c r="L135" s="5">
        <v>-330185916219</v>
      </c>
      <c r="M135" s="5">
        <v>-166203035745</v>
      </c>
    </row>
    <row r="136" spans="3:13" ht="15.5" x14ac:dyDescent="0.35">
      <c r="C136" t="s">
        <v>762</v>
      </c>
      <c r="F136" s="5">
        <v>-138423698</v>
      </c>
      <c r="I136" s="5">
        <v>-138423698</v>
      </c>
      <c r="L136" s="5">
        <v>-545191400</v>
      </c>
    </row>
    <row r="137" spans="3:13" ht="15.5" x14ac:dyDescent="0.35">
      <c r="C137" t="s">
        <v>763</v>
      </c>
      <c r="M137" s="5">
        <v>4000000000</v>
      </c>
    </row>
    <row r="138" spans="3:13" ht="15.5" x14ac:dyDescent="0.35">
      <c r="C138" t="s">
        <v>152</v>
      </c>
      <c r="D138" s="5">
        <v>-157528065941</v>
      </c>
      <c r="E138" s="5">
        <v>-13304994591</v>
      </c>
      <c r="F138" s="5">
        <v>-343538920905</v>
      </c>
      <c r="G138" s="5">
        <v>-809709254309</v>
      </c>
      <c r="I138" s="5">
        <v>-556997506301</v>
      </c>
      <c r="J138" s="5">
        <v>-571132483247</v>
      </c>
      <c r="K138" s="5">
        <v>231372857503</v>
      </c>
      <c r="L138" s="5">
        <v>-108198129506</v>
      </c>
      <c r="M138" s="5">
        <v>-8970683339</v>
      </c>
    </row>
    <row r="139" spans="3:13" ht="15.5" x14ac:dyDescent="0.35">
      <c r="C139" t="s">
        <v>158</v>
      </c>
      <c r="D139" s="5">
        <v>-736037888</v>
      </c>
      <c r="E139" s="5">
        <v>-247149000</v>
      </c>
      <c r="F139" s="5">
        <v>-677731768</v>
      </c>
      <c r="G139" s="5">
        <v>-247149000</v>
      </c>
      <c r="I139" s="5">
        <v>-1408595908</v>
      </c>
      <c r="J139" s="5">
        <v>-1141980649</v>
      </c>
      <c r="K139" s="5">
        <v>-477237212</v>
      </c>
      <c r="L139" s="5">
        <v>-508424126</v>
      </c>
      <c r="M139" s="5">
        <v>-686237666</v>
      </c>
    </row>
    <row r="140" spans="3:13" ht="15.5" x14ac:dyDescent="0.35">
      <c r="C140" t="s">
        <v>490</v>
      </c>
      <c r="D140" s="5">
        <v>-12779192841</v>
      </c>
      <c r="E140" s="5">
        <v>-11452495591</v>
      </c>
      <c r="F140" s="5">
        <v>-14375689130</v>
      </c>
      <c r="G140" s="5">
        <v>-9462164890</v>
      </c>
      <c r="I140" s="5">
        <v>-23837854020</v>
      </c>
      <c r="J140" s="5">
        <v>-3176890130</v>
      </c>
      <c r="K140" s="5">
        <v>-6257692776</v>
      </c>
      <c r="L140" s="5">
        <v>-8571113676</v>
      </c>
      <c r="M140" s="5">
        <v>-5029327080</v>
      </c>
    </row>
    <row r="141" spans="3:13" ht="15.5" x14ac:dyDescent="0.35">
      <c r="C141" t="s">
        <v>285</v>
      </c>
      <c r="D141" s="5">
        <v>-2394650000</v>
      </c>
      <c r="E141" s="5">
        <v>-1605350000</v>
      </c>
      <c r="F141" s="5">
        <v>-800000000</v>
      </c>
      <c r="I141" s="5">
        <v>-800000000</v>
      </c>
      <c r="J141" s="5">
        <v>-76813612468</v>
      </c>
      <c r="K141" s="5">
        <v>-37293662509</v>
      </c>
      <c r="L141" s="5">
        <v>-34118591704</v>
      </c>
      <c r="M141" s="5">
        <v>-55523663836</v>
      </c>
    </row>
    <row r="142" spans="3:13" ht="15.5" x14ac:dyDescent="0.35">
      <c r="C142" t="s">
        <v>764</v>
      </c>
      <c r="F142" s="5">
        <v>-15965548947</v>
      </c>
      <c r="I142" s="5">
        <v>-15965548947</v>
      </c>
    </row>
    <row r="143" spans="3:13" ht="15.5" x14ac:dyDescent="0.35">
      <c r="C143" t="s">
        <v>339</v>
      </c>
      <c r="D143" s="5">
        <v>-141618185212</v>
      </c>
      <c r="F143" s="5">
        <v>-300000000008</v>
      </c>
      <c r="G143" s="5">
        <v>-1599999940418</v>
      </c>
      <c r="I143" s="5">
        <v>-1899999940426</v>
      </c>
      <c r="J143" s="5">
        <v>-490000000000</v>
      </c>
      <c r="K143" s="5">
        <v>-125000000000</v>
      </c>
      <c r="L143" s="5">
        <v>-65000000000</v>
      </c>
      <c r="M143" s="5">
        <v>-60000000000</v>
      </c>
    </row>
    <row r="144" spans="3:13" ht="15.5" x14ac:dyDescent="0.35">
      <c r="C144" t="s">
        <v>229</v>
      </c>
      <c r="F144" s="5">
        <v>612639933000</v>
      </c>
      <c r="I144" s="5">
        <v>612639933000</v>
      </c>
    </row>
    <row r="145" spans="2:13" ht="15.5" x14ac:dyDescent="0.35">
      <c r="C145" t="s">
        <v>765</v>
      </c>
      <c r="F145" s="5">
        <v>-12816735000</v>
      </c>
      <c r="K145" s="5">
        <v>400401450000</v>
      </c>
    </row>
    <row r="146" spans="2:13" ht="15.5" x14ac:dyDescent="0.35">
      <c r="C146" t="s">
        <v>766</v>
      </c>
      <c r="F146" s="5">
        <v>-27625500000</v>
      </c>
      <c r="G146" s="5">
        <v>800000000000</v>
      </c>
      <c r="I146" s="5">
        <v>772374500000</v>
      </c>
      <c r="M146" s="5">
        <v>115019440243</v>
      </c>
    </row>
    <row r="147" spans="2:13" ht="15.5" x14ac:dyDescent="0.35">
      <c r="C147" t="s">
        <v>767</v>
      </c>
      <c r="F147" s="5">
        <v>-583917649052</v>
      </c>
      <c r="G147" s="5">
        <v>-1</v>
      </c>
    </row>
    <row r="148" spans="2:13" ht="15.5" x14ac:dyDescent="0.35">
      <c r="C148" t="s">
        <v>768</v>
      </c>
      <c r="M148" s="5">
        <v>-2750895000</v>
      </c>
    </row>
    <row r="149" spans="2:13" ht="15.5" x14ac:dyDescent="0.35">
      <c r="C149" t="s">
        <v>167</v>
      </c>
      <c r="D149" s="5">
        <v>-12303040210</v>
      </c>
      <c r="E149" s="5">
        <v>25055793850</v>
      </c>
      <c r="F149" s="5">
        <v>-47815070735</v>
      </c>
      <c r="G149" s="5">
        <v>-737408034342</v>
      </c>
      <c r="I149" s="5">
        <v>288448325494</v>
      </c>
      <c r="J149" s="5">
        <v>-202282032794</v>
      </c>
      <c r="K149" s="5">
        <v>491155023366</v>
      </c>
      <c r="L149" s="5">
        <v>-99783511860</v>
      </c>
      <c r="M149" s="5">
        <v>147186593386</v>
      </c>
    </row>
    <row r="150" spans="2:13" ht="15.5" x14ac:dyDescent="0.35">
      <c r="C150" t="s">
        <v>769</v>
      </c>
      <c r="E150" s="5">
        <v>867778291815</v>
      </c>
      <c r="I150" s="5">
        <v>579329966321</v>
      </c>
      <c r="J150" s="5">
        <v>781611999115</v>
      </c>
      <c r="K150" s="5">
        <v>290456975749</v>
      </c>
      <c r="L150" s="5">
        <v>390240487609</v>
      </c>
      <c r="M150" s="5">
        <v>243053894223</v>
      </c>
    </row>
    <row r="151" spans="2:13" ht="15.5" x14ac:dyDescent="0.35">
      <c r="C151" t="s">
        <v>169</v>
      </c>
      <c r="D151" s="5">
        <v>-12303040210</v>
      </c>
      <c r="E151" s="5">
        <v>892834085665</v>
      </c>
      <c r="F151" s="5">
        <v>-47815070735</v>
      </c>
      <c r="G151" s="5">
        <v>-737408034342</v>
      </c>
      <c r="I151" s="5">
        <v>867778291815</v>
      </c>
      <c r="J151" s="5">
        <v>579329966321</v>
      </c>
      <c r="K151" s="5">
        <v>781611999115</v>
      </c>
      <c r="L151" s="5">
        <v>290456975749</v>
      </c>
      <c r="M151" s="5">
        <v>390240487609</v>
      </c>
    </row>
    <row r="153" spans="2:13" ht="15.5" x14ac:dyDescent="0.35">
      <c r="B153" t="s">
        <v>170</v>
      </c>
      <c r="C153" t="s">
        <v>12</v>
      </c>
      <c r="D153" s="6">
        <v>8539999999.999999</v>
      </c>
      <c r="E153" s="6">
        <v>8539999999.999999</v>
      </c>
      <c r="F153" s="6">
        <v>8539999999.999999</v>
      </c>
      <c r="G153" s="6">
        <v>8539999999.999999</v>
      </c>
      <c r="I153" s="6">
        <v>8539999999.999999</v>
      </c>
      <c r="J153" s="6">
        <v>8289999999.999999</v>
      </c>
      <c r="K153" s="5">
        <v>410000000</v>
      </c>
      <c r="L153" s="5">
        <v>0</v>
      </c>
      <c r="M153" s="5">
        <v>0</v>
      </c>
    </row>
    <row r="154" spans="2:13" ht="15.5" x14ac:dyDescent="0.35">
      <c r="C154" t="s">
        <v>171</v>
      </c>
      <c r="D154" s="6">
        <v>17.010000000000002</v>
      </c>
      <c r="E154" s="6">
        <v>20.72</v>
      </c>
      <c r="F154" s="6">
        <v>16.41</v>
      </c>
      <c r="G154" s="6">
        <v>18.57</v>
      </c>
    </row>
    <row r="155" spans="2:13" ht="15.5" x14ac:dyDescent="0.35">
      <c r="C155" t="s">
        <v>172</v>
      </c>
      <c r="D155" s="6">
        <v>71.72</v>
      </c>
      <c r="E155" s="6">
        <v>71.67</v>
      </c>
      <c r="F155" s="6">
        <v>98.11</v>
      </c>
      <c r="G155" s="6">
        <v>108.24</v>
      </c>
    </row>
    <row r="156" spans="2:13" ht="15.5" x14ac:dyDescent="0.35">
      <c r="C156" t="s">
        <v>60</v>
      </c>
      <c r="D156" s="6">
        <v>14.86</v>
      </c>
      <c r="E156" s="6">
        <v>16.63</v>
      </c>
      <c r="F156" s="6">
        <v>20.22</v>
      </c>
      <c r="G156" s="6">
        <v>20.86</v>
      </c>
    </row>
    <row r="157" spans="2:13" ht="15.5" x14ac:dyDescent="0.35">
      <c r="C157" t="s">
        <v>173</v>
      </c>
      <c r="D157" s="5">
        <v>210130000000</v>
      </c>
      <c r="E157" s="5">
        <v>246520000000</v>
      </c>
      <c r="F157" s="5">
        <v>209300000000</v>
      </c>
      <c r="G157" s="5">
        <v>265680000000</v>
      </c>
    </row>
    <row r="158" spans="2:13" ht="15.5" x14ac:dyDescent="0.35">
      <c r="C158" t="s">
        <v>174</v>
      </c>
      <c r="D158" s="6">
        <v>4.6199999999999998E-2</v>
      </c>
      <c r="E158" s="6">
        <v>5.5999999999999994E-2</v>
      </c>
      <c r="F158" s="6">
        <v>4.8399999999999999E-2</v>
      </c>
      <c r="G158" s="6">
        <v>5.2999999999999999E-2</v>
      </c>
    </row>
    <row r="159" spans="2:13" ht="15.5" x14ac:dyDescent="0.35">
      <c r="C159" t="s">
        <v>175</v>
      </c>
      <c r="D159" s="6">
        <v>8.3499999999999991E-2</v>
      </c>
      <c r="E159" s="6">
        <v>0.10199999999999999</v>
      </c>
      <c r="F159" s="6">
        <v>8.9900000000000008E-2</v>
      </c>
      <c r="G159" s="6">
        <v>9.2600000000000002E-2</v>
      </c>
    </row>
    <row r="160" spans="2:13" ht="15.5" x14ac:dyDescent="0.35">
      <c r="C160" t="s">
        <v>176</v>
      </c>
      <c r="D160" s="6">
        <v>7.6700000000000004E-2</v>
      </c>
      <c r="E160" s="6">
        <v>9.4399999999999998E-2</v>
      </c>
      <c r="F160" s="6">
        <v>6.9500000000000006E-2</v>
      </c>
      <c r="G160" s="6">
        <v>7.9199999999999993E-2</v>
      </c>
    </row>
    <row r="161" spans="3:7" ht="15.5" x14ac:dyDescent="0.35">
      <c r="C161" t="s">
        <v>177</v>
      </c>
      <c r="D161" s="6">
        <v>13.06</v>
      </c>
      <c r="E161" s="6">
        <v>19.09</v>
      </c>
      <c r="F161" s="6">
        <v>16.329999999999998</v>
      </c>
      <c r="G161" s="6">
        <v>6.15</v>
      </c>
    </row>
    <row r="162" spans="3:7" ht="15.5" x14ac:dyDescent="0.35">
      <c r="C162" t="s">
        <v>178</v>
      </c>
      <c r="D162" s="5">
        <v>1740000000000</v>
      </c>
      <c r="E162" s="5">
        <v>1736000000000</v>
      </c>
      <c r="F162" s="5">
        <v>1559000000000</v>
      </c>
      <c r="G162" s="5">
        <v>1715000000000</v>
      </c>
    </row>
    <row r="163" spans="3:7" ht="15.5" x14ac:dyDescent="0.35">
      <c r="C163" t="s">
        <v>179</v>
      </c>
      <c r="D163" s="6">
        <v>5.99</v>
      </c>
      <c r="E163" s="6">
        <v>7.31</v>
      </c>
      <c r="F163" s="6">
        <v>8.82</v>
      </c>
      <c r="G163" s="6">
        <v>10.02</v>
      </c>
    </row>
    <row r="164" spans="3:7" ht="15.5" x14ac:dyDescent="0.35">
      <c r="C164" t="s">
        <v>180</v>
      </c>
      <c r="D164" s="6">
        <v>203.65</v>
      </c>
      <c r="E164" s="6">
        <v>203.21</v>
      </c>
      <c r="F164" s="6">
        <v>182.49</v>
      </c>
      <c r="G164" s="6">
        <v>200.64</v>
      </c>
    </row>
    <row r="165" spans="3:7" ht="15.5" x14ac:dyDescent="0.35">
      <c r="C165" t="s">
        <v>181</v>
      </c>
      <c r="D165" s="6">
        <v>5.99</v>
      </c>
      <c r="E165" s="6">
        <v>7.31</v>
      </c>
      <c r="F165" s="6">
        <v>8.82</v>
      </c>
      <c r="G165" s="6">
        <v>10.02</v>
      </c>
    </row>
    <row r="166" spans="3:7" ht="15.5" x14ac:dyDescent="0.35">
      <c r="C166" t="s">
        <v>182</v>
      </c>
      <c r="D166" s="6">
        <v>203.65</v>
      </c>
      <c r="E166" s="6">
        <v>203.21</v>
      </c>
      <c r="F166" s="6">
        <v>182.49</v>
      </c>
      <c r="G166" s="6">
        <v>200.64</v>
      </c>
    </row>
    <row r="167" spans="3:7" ht="15.5" x14ac:dyDescent="0.35">
      <c r="C167" t="s">
        <v>183</v>
      </c>
      <c r="D167" s="5">
        <v>11000000000</v>
      </c>
      <c r="E167" s="5">
        <v>14000000000</v>
      </c>
      <c r="F167" s="5">
        <v>5000000000</v>
      </c>
      <c r="G167" s="5">
        <v>8000000000</v>
      </c>
    </row>
    <row r="168" spans="3:7" ht="15.5" x14ac:dyDescent="0.35">
      <c r="C168" t="s">
        <v>184</v>
      </c>
      <c r="D168" s="5">
        <v>762000000000</v>
      </c>
      <c r="E168" s="5">
        <v>759000000000</v>
      </c>
      <c r="F168" s="5">
        <v>769000000000</v>
      </c>
      <c r="G168" s="5">
        <v>792000000000</v>
      </c>
    </row>
    <row r="169" spans="3:7" ht="15.5" x14ac:dyDescent="0.35">
      <c r="C169" t="s">
        <v>185</v>
      </c>
      <c r="D169" s="5">
        <v>1740000000000</v>
      </c>
      <c r="E169" s="5">
        <v>1736000000000</v>
      </c>
      <c r="F169" s="5">
        <v>1559000000000</v>
      </c>
      <c r="G169" s="5">
        <v>1714000000000</v>
      </c>
    </row>
    <row r="170" spans="3:7" ht="15.5" x14ac:dyDescent="0.35">
      <c r="C170" t="s">
        <v>24</v>
      </c>
      <c r="D170" s="5">
        <v>772000000000</v>
      </c>
      <c r="E170" s="5">
        <v>773000000000</v>
      </c>
      <c r="F170" s="5">
        <v>775000000000</v>
      </c>
      <c r="G170" s="5">
        <v>800000000000</v>
      </c>
    </row>
    <row r="171" spans="3:7" ht="15.5" x14ac:dyDescent="0.35">
      <c r="C171" t="s">
        <v>21</v>
      </c>
      <c r="D171" s="5">
        <v>-108000000000</v>
      </c>
      <c r="E171" s="5">
        <v>-120000000000</v>
      </c>
      <c r="F171" s="5">
        <v>-93000000000</v>
      </c>
      <c r="G171" s="5">
        <v>-116000000000</v>
      </c>
    </row>
    <row r="172" spans="3:7" ht="15.5" x14ac:dyDescent="0.35">
      <c r="C172" t="s">
        <v>186</v>
      </c>
      <c r="D172" s="5">
        <v>1276000000000</v>
      </c>
      <c r="E172" s="5">
        <v>1280000000000</v>
      </c>
      <c r="F172" s="5">
        <v>1129000000000</v>
      </c>
      <c r="G172" s="5">
        <v>1297000000000</v>
      </c>
    </row>
    <row r="173" spans="3:7" ht="15.5" x14ac:dyDescent="0.35">
      <c r="C173" t="s">
        <v>187</v>
      </c>
      <c r="D173" s="5">
        <v>154000000000</v>
      </c>
      <c r="E173" s="5">
        <v>48000000000</v>
      </c>
      <c r="F173" s="5">
        <v>350000000000</v>
      </c>
      <c r="G173" s="5">
        <v>77000000000</v>
      </c>
    </row>
    <row r="174" spans="3:7" ht="15.5" x14ac:dyDescent="0.35">
      <c r="C174" t="s">
        <v>188</v>
      </c>
      <c r="D174" s="5">
        <v>4000000000</v>
      </c>
      <c r="E174" s="5">
        <v>-10000000000</v>
      </c>
      <c r="F174" s="5">
        <v>-4000000000</v>
      </c>
      <c r="G174" s="5">
        <v>-4000000000</v>
      </c>
    </row>
    <row r="175" spans="3:7" ht="15.5" x14ac:dyDescent="0.35">
      <c r="C175" t="s">
        <v>13</v>
      </c>
      <c r="D175" s="5">
        <v>158000000000</v>
      </c>
      <c r="E175" s="5">
        <v>38000000000</v>
      </c>
      <c r="F175" s="5">
        <v>345000000000</v>
      </c>
      <c r="G175" s="5">
        <v>73000000000</v>
      </c>
    </row>
    <row r="176" spans="3:7" ht="15.5" x14ac:dyDescent="0.35">
      <c r="C176" t="s">
        <v>16</v>
      </c>
      <c r="D176" s="6">
        <v>18.47</v>
      </c>
      <c r="E176" s="6">
        <v>4.49</v>
      </c>
      <c r="F176" s="6">
        <v>40.43</v>
      </c>
      <c r="G176" s="6">
        <v>8.52</v>
      </c>
    </row>
    <row r="177" spans="3:13" ht="15.5" x14ac:dyDescent="0.35">
      <c r="C177" t="s">
        <v>45</v>
      </c>
      <c r="I177" s="6">
        <v>71.760000000000005</v>
      </c>
      <c r="J177" s="6">
        <v>75.900000000000006</v>
      </c>
      <c r="K177" s="6">
        <v>1350.7</v>
      </c>
      <c r="L177" s="6">
        <v>404319339.43000001</v>
      </c>
      <c r="M177" s="6">
        <v>391057610.89999998</v>
      </c>
    </row>
    <row r="178" spans="3:13" ht="15.5" x14ac:dyDescent="0.35">
      <c r="C178" t="s">
        <v>59</v>
      </c>
      <c r="I178" s="6">
        <v>22.44</v>
      </c>
      <c r="J178" s="5">
        <v>0</v>
      </c>
      <c r="K178" s="5">
        <v>0</v>
      </c>
      <c r="L178" s="5">
        <v>0</v>
      </c>
      <c r="M178" s="5">
        <v>0</v>
      </c>
    </row>
    <row r="179" spans="3:13" ht="15.5" x14ac:dyDescent="0.35">
      <c r="C179" t="s">
        <v>62</v>
      </c>
      <c r="I179" s="6">
        <v>4.6900000000000004</v>
      </c>
      <c r="J179" s="5">
        <v>0</v>
      </c>
      <c r="K179" s="5">
        <v>0</v>
      </c>
      <c r="L179" s="5">
        <v>0</v>
      </c>
      <c r="M179" s="5">
        <v>0</v>
      </c>
    </row>
    <row r="180" spans="3:13" ht="15.5" x14ac:dyDescent="0.35">
      <c r="C180" t="s">
        <v>189</v>
      </c>
      <c r="I180" s="5">
        <v>923400000000</v>
      </c>
      <c r="J180" s="5">
        <v>911240000000</v>
      </c>
      <c r="K180" s="5">
        <v>825910000000</v>
      </c>
    </row>
    <row r="181" spans="3:13" ht="15.5" x14ac:dyDescent="0.35">
      <c r="C181" t="s">
        <v>190</v>
      </c>
      <c r="I181" s="6">
        <v>0.21170000000000003</v>
      </c>
      <c r="J181" s="6">
        <v>0.23530000000000001</v>
      </c>
      <c r="K181" s="6">
        <v>0.21230000000000002</v>
      </c>
      <c r="L181" s="6">
        <v>0.19600000000000001</v>
      </c>
      <c r="M181" s="6">
        <v>0.2419</v>
      </c>
    </row>
    <row r="182" spans="3:13" ht="15.5" x14ac:dyDescent="0.35">
      <c r="C182" t="s">
        <v>191</v>
      </c>
      <c r="I182" s="6">
        <v>0.39319999999999999</v>
      </c>
      <c r="J182" s="6">
        <v>0.28029999999999999</v>
      </c>
      <c r="K182" s="6">
        <v>0.26619999999999999</v>
      </c>
      <c r="L182" s="6">
        <v>0.31989999999999996</v>
      </c>
      <c r="M182" s="6">
        <v>0.42799999999999999</v>
      </c>
    </row>
    <row r="183" spans="3:13" ht="15.5" x14ac:dyDescent="0.35">
      <c r="C183" t="s">
        <v>192</v>
      </c>
      <c r="I183" s="6">
        <v>0.32929999999999998</v>
      </c>
      <c r="J183" s="6">
        <v>0.34560000000000002</v>
      </c>
      <c r="K183" s="6">
        <v>0.3982</v>
      </c>
      <c r="L183" s="6">
        <v>0.42799999999999999</v>
      </c>
      <c r="M183" s="6">
        <v>0.95400000000000007</v>
      </c>
    </row>
    <row r="184" spans="3:13" ht="15.5" x14ac:dyDescent="0.35">
      <c r="C184" t="s">
        <v>193</v>
      </c>
      <c r="I184" s="6">
        <v>28.88</v>
      </c>
      <c r="J184" s="6">
        <v>181.17</v>
      </c>
      <c r="K184" s="6">
        <v>106.68</v>
      </c>
      <c r="L184" s="6">
        <v>56.07</v>
      </c>
      <c r="M184" s="6">
        <v>98.24</v>
      </c>
    </row>
    <row r="185" spans="3:13" ht="15.5" x14ac:dyDescent="0.35">
      <c r="C185" t="s">
        <v>56</v>
      </c>
      <c r="I185" s="6">
        <v>8.82</v>
      </c>
      <c r="J185" s="5">
        <v>0</v>
      </c>
      <c r="K185" s="5">
        <v>0</v>
      </c>
      <c r="L185" s="5">
        <v>0</v>
      </c>
      <c r="M185" s="5">
        <v>0</v>
      </c>
    </row>
    <row r="186" spans="3:13" ht="15.5" x14ac:dyDescent="0.35">
      <c r="C186" t="s">
        <v>53</v>
      </c>
      <c r="I186" s="6">
        <v>182.49</v>
      </c>
      <c r="J186" s="6">
        <v>270.83999999999997</v>
      </c>
      <c r="K186" s="6">
        <v>5073.3</v>
      </c>
      <c r="L186" s="6">
        <v>1264064589.8099999</v>
      </c>
      <c r="M186" s="6">
        <v>913626495.46000004</v>
      </c>
    </row>
    <row r="187" spans="3:13" ht="15.5" x14ac:dyDescent="0.35">
      <c r="C187" t="s">
        <v>194</v>
      </c>
      <c r="I187" s="6">
        <v>8.82</v>
      </c>
      <c r="J187" s="5">
        <v>0</v>
      </c>
      <c r="K187" s="5">
        <v>0</v>
      </c>
      <c r="L187" s="5">
        <v>0</v>
      </c>
      <c r="M187" s="5">
        <v>0</v>
      </c>
    </row>
    <row r="188" spans="3:13" ht="15.5" x14ac:dyDescent="0.35">
      <c r="C188" t="s">
        <v>195</v>
      </c>
      <c r="I188" s="6">
        <v>182.49</v>
      </c>
      <c r="J188" s="6">
        <v>270.83999999999997</v>
      </c>
      <c r="K188" s="6">
        <v>5073.3</v>
      </c>
      <c r="L188" s="6">
        <v>1264064589.8099999</v>
      </c>
      <c r="M188" s="6">
        <v>913626495.46000004</v>
      </c>
    </row>
    <row r="189" spans="3:13" ht="15.5" x14ac:dyDescent="0.35">
      <c r="C189" t="s">
        <v>196</v>
      </c>
      <c r="I189" s="5">
        <v>5000000000</v>
      </c>
      <c r="K189" s="5">
        <v>45000000000</v>
      </c>
      <c r="L189" s="5">
        <v>38000000000</v>
      </c>
      <c r="M189" s="5">
        <v>34000000000</v>
      </c>
    </row>
    <row r="190" spans="3:13" ht="15.5" x14ac:dyDescent="0.35">
      <c r="C190" t="s">
        <v>197</v>
      </c>
      <c r="I190" s="5">
        <v>769000000000</v>
      </c>
      <c r="K190" s="5">
        <v>32000000000</v>
      </c>
      <c r="L190" s="5">
        <v>77000000000</v>
      </c>
      <c r="M190" s="5">
        <v>112000000000</v>
      </c>
    </row>
    <row r="191" spans="3:13" ht="15.5" x14ac:dyDescent="0.35">
      <c r="C191" t="s">
        <v>26</v>
      </c>
      <c r="I191" s="5">
        <v>775000000000</v>
      </c>
      <c r="K191" s="5">
        <v>77000000000</v>
      </c>
      <c r="L191" s="5">
        <v>115000000000</v>
      </c>
      <c r="M191" s="5">
        <v>146000000000</v>
      </c>
    </row>
    <row r="192" spans="3:13" ht="15.5" x14ac:dyDescent="0.35">
      <c r="C192" t="s">
        <v>23</v>
      </c>
      <c r="I192" s="5">
        <v>-93000000000</v>
      </c>
      <c r="J192" s="5">
        <v>-579000000000</v>
      </c>
      <c r="K192" s="5">
        <v>-704000000000</v>
      </c>
      <c r="L192" s="5">
        <v>-176000000000</v>
      </c>
      <c r="M192" s="5">
        <v>-244000000000</v>
      </c>
    </row>
    <row r="193" spans="3:13" ht="15.5" x14ac:dyDescent="0.35">
      <c r="C193" t="s">
        <v>198</v>
      </c>
      <c r="I193" s="5">
        <v>1129000000000</v>
      </c>
      <c r="J193" s="5">
        <v>962000000000</v>
      </c>
      <c r="K193" s="5">
        <v>912000000000</v>
      </c>
      <c r="L193" s="5">
        <v>327000000000</v>
      </c>
      <c r="M193" s="5">
        <v>331000000000</v>
      </c>
    </row>
    <row r="194" spans="3:13" ht="15.5" x14ac:dyDescent="0.35">
      <c r="C194" t="s">
        <v>199</v>
      </c>
      <c r="I194" s="5">
        <v>908000000000</v>
      </c>
      <c r="J194" s="5">
        <v>577000000000</v>
      </c>
      <c r="K194" s="5">
        <v>576000000000</v>
      </c>
      <c r="L194" s="5">
        <v>405000000000</v>
      </c>
      <c r="M194" s="5">
        <v>466000000000</v>
      </c>
    </row>
    <row r="195" spans="3:13" ht="15.5" x14ac:dyDescent="0.35">
      <c r="C195" t="s">
        <v>200</v>
      </c>
      <c r="I195" s="5">
        <v>-60000000000</v>
      </c>
      <c r="J195" s="5">
        <v>-200000000000</v>
      </c>
      <c r="K195" s="5">
        <v>-169000000000</v>
      </c>
      <c r="L195" s="5">
        <v>-330000000000</v>
      </c>
      <c r="M195" s="5">
        <v>-166000000000</v>
      </c>
    </row>
    <row r="196" spans="3:13" ht="15.5" x14ac:dyDescent="0.35">
      <c r="C196" t="s">
        <v>15</v>
      </c>
      <c r="I196" s="5">
        <v>848000000000</v>
      </c>
      <c r="J196" s="5">
        <v>377000000000</v>
      </c>
      <c r="K196" s="5">
        <v>407000000000</v>
      </c>
      <c r="L196" s="5">
        <v>75000000000</v>
      </c>
      <c r="M196" s="5">
        <v>300000000000</v>
      </c>
    </row>
    <row r="197" spans="3:13" ht="15.5" x14ac:dyDescent="0.35">
      <c r="C197" t="s">
        <v>17</v>
      </c>
      <c r="I197" s="6">
        <v>99.2</v>
      </c>
      <c r="J197" s="6">
        <v>45.54</v>
      </c>
      <c r="K197" s="6">
        <v>982.91</v>
      </c>
      <c r="L197" s="6">
        <v>74837297.049999997</v>
      </c>
      <c r="M197" s="6">
        <v>299664026.19999999</v>
      </c>
    </row>
  </sheetData>
  <pageMargins left="0.7" right="0.7" top="0.75" bottom="0.75" header="0.3" footer="0.3"/>
  <ignoredErrors>
    <ignoredError sqref="A1:M198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770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771</v>
      </c>
      <c r="D2" s="2" vm="75">
        <f ca="1">IFERROR(_xlfn.STOCKHISTORY("XIDX:" &amp; $C$1, D3, , 0, 0, 1), "Libur")</f>
        <v>600</v>
      </c>
      <c r="E2" s="2" vm="76">
        <f ca="1">IFERROR(_xlfn.STOCKHISTORY("XIDX:" &amp; $C$1, E3, , 0, 0, 1), "Libur")</f>
        <v>580</v>
      </c>
      <c r="H2" s="2" vm="76">
        <f ca="1">IFERROR(INDEX(D2:G2,COUNT(D2:G2)),"")</f>
        <v>580</v>
      </c>
      <c r="I2" s="2" vm="77">
        <f ca="1">IFERROR(_xlfn.STOCKHISTORY("XIDX:" &amp; $C$1, I1, , 0, 0, 1), "Libur")</f>
        <v>540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560476069928</v>
      </c>
      <c r="E4" s="2">
        <f>IFERROR(INDEX(E51:E500,MATCH($C$4,$C$51:$C$500,0)),"")</f>
        <v>444458712375</v>
      </c>
      <c r="H4" s="2">
        <f>IFERROR(SUM(D4:G4)*(4/MAX(1,COUNT(D4:G4))),"")</f>
        <v>2009869564606</v>
      </c>
      <c r="I4" s="2">
        <f>IFERROR(INDEX(I51:I500,MATCH($C$4,$C$51:$C$500,0)),"")</f>
        <v>1497134772364</v>
      </c>
      <c r="J4" s="2">
        <f>IFERROR(INDEX(J51:J500,MATCH($C$4,$C$51:$C$500,0)),"")</f>
        <v>1038659233501</v>
      </c>
      <c r="K4" s="2">
        <f>IFERROR(INDEX(K51:K500,MATCH($C$4,$C$51:$C$500,0)),"")</f>
        <v>482071231185</v>
      </c>
      <c r="L4" s="2">
        <f>IFERROR(INDEX(L51:L500,MATCH($C$4,$C$51:$C$500,0)),"")</f>
        <v>286714530466</v>
      </c>
      <c r="M4" s="2">
        <f>IFERROR(INDEX(M51:M500,MATCH($C$4,$C$51:$C$500,0)),"")</f>
        <v>107367004588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47552023414</v>
      </c>
      <c r="E5" s="2">
        <f>IFERROR(INDEX(E51:E500,MATCH($C$5,$C$51:$C$500,0)),"")</f>
        <v>9553916714</v>
      </c>
      <c r="H5" s="2">
        <f>IFERROR(SUM(D5:G5)*(4/MAX(1,COUNT(D5:G5))),"")</f>
        <v>114211880256</v>
      </c>
      <c r="I5" s="2">
        <f>IFERROR(INDEX(I51:I500,MATCH($C$5,$C$51:$C$500,0)),"")</f>
        <v>90264791343</v>
      </c>
      <c r="J5" s="2">
        <f>IFERROR(INDEX(J51:J500,MATCH($C$5,$C$51:$C$500,0)),"")</f>
        <v>57567214620</v>
      </c>
      <c r="K5" s="2">
        <f>IFERROR(INDEX(K51:K500,MATCH($C$5,$C$51:$C$500,0)),"")</f>
        <v>1000899924</v>
      </c>
      <c r="L5" s="2">
        <f>IFERROR(INDEX(L51:L500,MATCH($C$5,$C$51:$C$500,0)),"")</f>
        <v>-59596579076</v>
      </c>
      <c r="M5" s="2">
        <f>IFERROR(INDEX(M51:M500,MATCH($C$5,$C$51:$C$500,0)),"")</f>
        <v>-33899631554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737693464824</v>
      </c>
      <c r="E6" s="2">
        <f>IFERROR(INDEX(E51:E500,MATCH($C$6,$C$51:$C$500,0)),"")</f>
        <v>690141441410</v>
      </c>
      <c r="H6" s="2">
        <f>IFERROR(INDEX(D6:G6,COUNT(D6:G6)),"")</f>
        <v>690141441410</v>
      </c>
      <c r="I6" s="2">
        <f>IFERROR(INDEX(I51:I500,MATCH($C$6,$C$51:$C$500,0)),"")</f>
        <v>680587524696</v>
      </c>
      <c r="J6" s="2">
        <f>IFERROR(INDEX(J51:J500,MATCH($C$6,$C$51:$C$500,0)),"")</f>
        <v>253123293120</v>
      </c>
      <c r="K6" s="2">
        <f>IFERROR(INDEX(K51:K500,MATCH($C$6,$C$51:$C$500,0)),"")</f>
        <v>77484680382</v>
      </c>
      <c r="L6" s="2">
        <f>IFERROR(INDEX(L51:L500,MATCH($C$6,$C$51:$C$500,0)),"")</f>
        <v>-305804381931</v>
      </c>
      <c r="M6" s="2">
        <f>IFERROR(INDEX(M51:M500,MATCH($C$6,$C$51:$C$500,0)),"")</f>
        <v>-246207802855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8.92</v>
      </c>
      <c r="E7" s="3">
        <f>IFERROR(INDEX(E51:E500,MATCH($C$7,$C$51:$C$500,0))/1000000000,"")</f>
        <v>8.92</v>
      </c>
      <c r="H7" s="3">
        <f>IFERROR(INDEX(D7:G7,COUNT(D7:G7)),"")</f>
        <v>8.92</v>
      </c>
      <c r="I7" s="3">
        <f>IFERROR(INDEX(I51:I500,MATCH($C$7,$C$51:$C$500,0))/1000000000,"")</f>
        <v>8.92</v>
      </c>
      <c r="J7" s="3">
        <f>IFERROR(INDEX(J51:J500,MATCH($C$7,$C$51:$C$500,0))/1000000000,"")</f>
        <v>7.04</v>
      </c>
      <c r="K7" s="3">
        <f>IFERROR(INDEX(K51:K500,MATCH($C$7,$C$51:$C$500,0))/1000000000,"")</f>
        <v>0.14000000000000001</v>
      </c>
      <c r="L7" s="3">
        <f>IFERROR(INDEX(L51:L500,MATCH($C$7,$C$51:$C$500,0))/1000000000,"")</f>
        <v>0.01</v>
      </c>
      <c r="M7" s="3">
        <f>IFERROR(INDEX(M51:M500,MATCH($C$7,$C$51:$C$500,0))/1000000000,"")</f>
        <v>0.01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63000000000</v>
      </c>
      <c r="E8" s="2">
        <f>IFERROR(INDEX(E51:E500,MATCH("Free cash flow (Quarter)",$C$51:$C$500,0)),"")</f>
        <v>-15000000000</v>
      </c>
      <c r="H8" s="2">
        <f>IFERROR(INDEX(D8:G8,COUNT(D8:G8)),"")</f>
        <v>-15000000000</v>
      </c>
      <c r="I8" s="2">
        <f>IFERROR(INDEX(I51:I500,MATCH($C$8,$C$51:$C$500,0)),"")</f>
        <v>125000000000</v>
      </c>
      <c r="J8" s="2">
        <f>IFERROR(INDEX(J51:J500,MATCH($C$8,$C$51:$C$500,0)),"")</f>
        <v>79000000000</v>
      </c>
      <c r="K8" s="2">
        <f>IFERROR(INDEX(K51:K500,MATCH($C$8,$C$51:$C$500,0)),"")</f>
        <v>-6000000000</v>
      </c>
      <c r="L8" s="2">
        <f>IFERROR(INDEX(L51:L500,MATCH($C$8,$C$51:$C$500,0)),"")</f>
        <v>18000000000</v>
      </c>
      <c r="M8" s="2">
        <f>IFERROR(INDEX(M51:M500,MATCH($C$8,$C$51:$C$500,0)),"")</f>
        <v>-33000000000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7.1</v>
      </c>
      <c r="E9" s="3">
        <f>IFERROR(INDEX(E51:E500,MATCH("Free cash flow per share (Quarter)",$C$51:$C$500,0)),"")</f>
        <v>-1.63</v>
      </c>
      <c r="H9" s="3">
        <f>IFERROR(INDEX(D9:G9,COUNT(D9:G9)),"")</f>
        <v>-1.63</v>
      </c>
      <c r="I9" s="3">
        <f>IFERROR(INDEX(I51:I500,MATCH($C$9,$C$51:$C$500,0)),"")</f>
        <v>14.04</v>
      </c>
      <c r="J9" s="3">
        <f>IFERROR(INDEX(J51:J500,MATCH($C$9,$C$51:$C$500,0)),"")</f>
        <v>11.27</v>
      </c>
      <c r="K9" s="3">
        <f>IFERROR(INDEX(K51:K500,MATCH($C$9,$C$51:$C$500,0)),"")</f>
        <v>-44.58</v>
      </c>
      <c r="L9" s="3">
        <f>IFERROR(INDEX(L51:L500,MATCH($C$9,$C$51:$C$500,0)),"")</f>
        <v>2174.2600000000002</v>
      </c>
      <c r="M9" s="3">
        <f>IFERROR(INDEX(M51:M500,MATCH($C$9,$C$51:$C$500,0)),"")</f>
        <v>-4037.81</v>
      </c>
    </row>
    <row r="10" spans="1:13" ht="15.5" x14ac:dyDescent="0.35">
      <c r="C10" t="s">
        <v>18</v>
      </c>
      <c r="D10" s="3">
        <f ca="1">IFERROR(IF(D9=0,"",D2/D9),"")</f>
        <v>84.507042253521135</v>
      </c>
      <c r="E10" s="3">
        <f ca="1">IFERROR(IF(E9=0,"",E2/E9),"")</f>
        <v>-355.82822085889575</v>
      </c>
      <c r="I10" s="3">
        <f ca="1">IFERROR(IF(I9=0,"",I2/I9),"")</f>
        <v>38.461538461538467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263964211784</v>
      </c>
      <c r="E11" s="2">
        <f>IFERROR(INDEX(E51:E500,MATCH($C$11,$C$51:$C$500,0)),"")</f>
        <v>253801033074</v>
      </c>
      <c r="H11" s="2">
        <f>IFERROR(INDEX(D11:G11,COUNT(D11:G11)),"")</f>
        <v>253801033074</v>
      </c>
      <c r="I11" s="2">
        <f>IFERROR(INDEX(I51:I500,MATCH($C$11,$C$51:$C$500,0)),"")</f>
        <v>327531297226</v>
      </c>
      <c r="J11" s="2">
        <f>IFERROR(INDEX(J51:J500,MATCH($C$11,$C$51:$C$500,0)),"")</f>
        <v>63031014368</v>
      </c>
      <c r="K11" s="2">
        <f>IFERROR(INDEX(K51:K500,MATCH($C$11,$C$51:$C$500,0)),"")</f>
        <v>26906913615</v>
      </c>
      <c r="L11" s="2">
        <f>IFERROR(INDEX(L51:L500,MATCH($C$11,$C$51:$C$500,0)),"")</f>
        <v>17710028005</v>
      </c>
      <c r="M11" s="2">
        <f>IFERROR(INDEX(M51:M500,MATCH($C$11,$C$51:$C$500,0)),"")</f>
        <v>11715975330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-19000000000</v>
      </c>
      <c r="E12" s="2">
        <f>IFERROR(INDEX(E51:E500,MATCH("Net Debt (Quarter)",$C$51:$C$500,0)),"")</f>
        <v>-18000000000</v>
      </c>
      <c r="H12" s="2">
        <f>IFERROR(INDEX(D12:G12,COUNT(D12:G12)),"")</f>
        <v>-18000000000</v>
      </c>
      <c r="I12" s="2">
        <f>IFERROR(INDEX(I51:I500,MATCH($C$12,$C$51:$C$500,0)),"")</f>
        <v>-109000000000</v>
      </c>
      <c r="J12" s="2">
        <f>IFERROR(INDEX(J51:J500,MATCH($C$12,$C$51:$C$500,0)),"")</f>
        <v>155000000000</v>
      </c>
      <c r="K12" s="2">
        <f>IFERROR(INDEX(K51:K500,MATCH($C$12,$C$51:$C$500,0)),"")</f>
        <v>130000000000</v>
      </c>
      <c r="L12" s="2">
        <f>IFERROR(INDEX(L51:L500,MATCH($C$12,$C$51:$C$500,0)),"")</f>
        <v>403000000000</v>
      </c>
      <c r="M12" s="2">
        <f>IFERROR(INDEX(M51:M500,MATCH($C$12,$C$51:$C$500,0)),"")</f>
        <v>360000000000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245000000000</v>
      </c>
      <c r="E13" s="2">
        <f>IFERROR(INDEX(E51:E500,MATCH("Total Debt (Quarter)",$C$51:$C$500,0)),"")</f>
        <v>236000000000</v>
      </c>
      <c r="H13" s="2">
        <f>IFERROR(INDEX(D13:G13,COUNT(D13:G13)),"")</f>
        <v>236000000000</v>
      </c>
      <c r="I13" s="2">
        <f>IFERROR(INDEX(I51:I500,MATCH($C$13,$C$51:$C$500,0)),"")</f>
        <v>218000000000</v>
      </c>
      <c r="J13" s="2">
        <f>IFERROR(INDEX(J51:J500,MATCH($C$13,$C$51:$C$500,0)),"")</f>
        <v>218000000000</v>
      </c>
      <c r="K13" s="2">
        <f>IFERROR(INDEX(K51:K500,MATCH($C$13,$C$51:$C$500,0)),"")</f>
        <v>157000000000</v>
      </c>
      <c r="L13" s="2">
        <f>IFERROR(INDEX(L51:L500,MATCH($C$13,$C$51:$C$500,0)),"")</f>
        <v>420000000000</v>
      </c>
      <c r="M13" s="2">
        <f>IFERROR(INDEX(M51:M500,MATCH($C$13,$C$51:$C$500,0)),"")</f>
        <v>371000000000</v>
      </c>
    </row>
    <row r="14" spans="1:13" ht="15.5" x14ac:dyDescent="0.35">
      <c r="C14" t="s">
        <v>27</v>
      </c>
      <c r="D14" s="2">
        <f>IFERROR(INDEX(D51:D500,MATCH($C$14,$C$51:$C$500,0)),"")</f>
        <v>-4707223938</v>
      </c>
      <c r="E14" s="2">
        <f>IFERROR(INDEX(E51:E500,MATCH($C$14,$C$51:$C$500,0)),"")</f>
        <v>-4455886636</v>
      </c>
      <c r="H14" s="2">
        <f>IFERROR(SUM(D14:G14)*(4/MAX(1,COUNT(D14:G14))),"")</f>
        <v>-18326221148</v>
      </c>
      <c r="I14" s="2">
        <f>IFERROR(INDEX(I51:I500,MATCH($C$14,$C$51:$C$500,0)),"")</f>
        <v>-14556310965</v>
      </c>
      <c r="J14" s="2">
        <f>IFERROR(INDEX(J51:J500,MATCH($C$14,$C$51:$C$500,0)),"")</f>
        <v>-13957672811</v>
      </c>
      <c r="K14" s="2">
        <f>IFERROR(INDEX(K51:K500,MATCH($C$14,$C$51:$C$500,0)),"")</f>
        <v>-3135689872</v>
      </c>
      <c r="L14" s="2">
        <f>IFERROR(INDEX(L51:L500,MATCH($C$14,$C$51:$C$500,0)),"")</f>
        <v>-1983443162</v>
      </c>
      <c r="M14" s="2">
        <f>IFERROR(INDEX(M51:M500,MATCH($C$14,$C$51:$C$500,0)),"")</f>
        <v>-1572635330</v>
      </c>
    </row>
    <row r="15" spans="1:13" ht="15.5" x14ac:dyDescent="0.35">
      <c r="C15" t="s">
        <v>28</v>
      </c>
      <c r="D15" s="2">
        <f>IFERROR(INDEX(D51:D500,MATCH($C$15,$C$51:$C$500,0)),"")</f>
        <v>-15871280889</v>
      </c>
      <c r="E15" s="2">
        <f>IFERROR(INDEX(E51:E500,MATCH($C$15,$C$51:$C$500,0)),"")</f>
        <v>-5746860026</v>
      </c>
      <c r="H15" s="2">
        <f>IFERROR(SUM(D15:G15)*(4/MAX(1,COUNT(D15:G15))),"")</f>
        <v>-43236281830</v>
      </c>
      <c r="I15" s="2">
        <f>IFERROR(INDEX(I51:I500,MATCH($C$15,$C$51:$C$500,0)),"")</f>
        <v>-13529336162</v>
      </c>
      <c r="J15" s="2">
        <f>IFERROR(INDEX(J51:J500,MATCH($C$15,$C$51:$C$500,0)),"")</f>
        <v>1154948650</v>
      </c>
      <c r="K15" s="2">
        <f>IFERROR(INDEX(K51:K500,MATCH($C$15,$C$51:$C$500,0)),"")</f>
        <v>-10097300</v>
      </c>
      <c r="L15" s="2">
        <f>IFERROR(INDEX(L51:L500,MATCH($C$15,$C$51:$C$500,0)),"")</f>
        <v>-223658611</v>
      </c>
      <c r="M15" s="2">
        <f>IFERROR(INDEX(M51:M500,MATCH($C$15,$C$51:$C$500,0)),"")</f>
        <v>347180094</v>
      </c>
    </row>
    <row r="16" spans="1:13" ht="15.5" x14ac:dyDescent="0.35">
      <c r="C16" t="s">
        <v>29</v>
      </c>
      <c r="D16" s="2">
        <f>IFERROR(INDEX(D51:D500,MATCH($C$16,$C$51:$C$500,0)),"")</f>
        <v>62928507094</v>
      </c>
      <c r="E16" s="2">
        <f>IFERROR(INDEX(E51:E500,MATCH($C$16,$C$51:$C$500,0)),"")</f>
        <v>15178453271</v>
      </c>
      <c r="H16" s="2">
        <f>IFERROR(SUM(D16:G16)*(4/MAX(1,COUNT(D16:G16))),"")</f>
        <v>156213920730</v>
      </c>
      <c r="I16" s="2">
        <f>IFERROR(INDEX(I51:I500,MATCH($C$16,$C$51:$C$500,0)),"")</f>
        <v>103662378274</v>
      </c>
      <c r="J16" s="2">
        <f>IFERROR(INDEX(J51:J500,MATCH($C$16,$C$51:$C$500,0)),"")</f>
        <v>52957912161</v>
      </c>
      <c r="K16" s="2">
        <f>IFERROR(INDEX(K51:K500,MATCH($C$16,$C$51:$C$500,0)),"")</f>
        <v>-2359353546</v>
      </c>
      <c r="L16" s="2">
        <f>IFERROR(INDEX(L51:L500,MATCH($C$16,$C$51:$C$500,0)),"")</f>
        <v>-59707795976</v>
      </c>
      <c r="M16" s="2">
        <f>IFERROR(INDEX(M51:M500,MATCH($C$16,$C$51:$C$500,0)),"")</f>
        <v>-34155108315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5352000000000</v>
      </c>
      <c r="E20" s="2">
        <f ca="1">IFERROR(E21*E2,"")</f>
        <v>5173600000000</v>
      </c>
      <c r="H20" s="2">
        <f t="shared" ref="H20:M20" ca="1" si="0">IFERROR(H21*H2,"")</f>
        <v>5173600000000</v>
      </c>
      <c r="I20" s="2">
        <f t="shared" ca="1" si="0"/>
        <v>4816800000000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8920000000</v>
      </c>
      <c r="E21" s="2">
        <f>IFERROR(INDEX(E51:E500,MATCH($C$7,$C$51:$C$500,0)),"")</f>
        <v>8920000000</v>
      </c>
      <c r="H21" s="2">
        <f>IFERROR(INDEX(D21:G21,COUNT(D21:G21)),"")</f>
        <v>8920000000</v>
      </c>
      <c r="I21" s="2">
        <f>IFERROR(INDEX(I51:I500,MATCH($C$7,$C$51:$C$500,0)),"")</f>
        <v>8920000000</v>
      </c>
      <c r="J21" s="2">
        <f>IFERROR(INDEX(J51:J500,MATCH($C$7,$C$51:$C$500,0)),"")</f>
        <v>7040000000</v>
      </c>
      <c r="K21" s="2">
        <f>IFERROR(INDEX(K51:K500,MATCH($C$7,$C$51:$C$500,0)),"")</f>
        <v>140000000</v>
      </c>
      <c r="L21" s="2">
        <f>IFERROR(INDEX(L51:L500,MATCH($C$7,$C$51:$C$500,0)),"")</f>
        <v>10000000</v>
      </c>
      <c r="M21" s="2">
        <f>IFERROR(INDEX(M51:M500,MATCH($C$7,$C$51:$C$500,0)),"")</f>
        <v>10000000</v>
      </c>
    </row>
    <row r="23" spans="1:13" ht="15.5" x14ac:dyDescent="0.35">
      <c r="B23" t="s">
        <v>41</v>
      </c>
      <c r="C23" t="s">
        <v>42</v>
      </c>
      <c r="D23" s="3">
        <f>IFERROR(D5/D6*100,"")</f>
        <v>6.446041029432874</v>
      </c>
      <c r="E23" s="3">
        <f>IFERROR(E5/E6*100,"")</f>
        <v>1.3843418378819246</v>
      </c>
      <c r="H23" s="3">
        <f t="shared" ref="H23:M23" si="1">IFERROR(H5/H6*100,"")</f>
        <v>16.549054063853685</v>
      </c>
      <c r="I23" s="3">
        <f t="shared" si="1"/>
        <v>13.26277489193162</v>
      </c>
      <c r="J23" s="3">
        <f t="shared" si="1"/>
        <v>22.742756666297279</v>
      </c>
      <c r="K23" s="3">
        <f t="shared" si="1"/>
        <v>1.291739114190775</v>
      </c>
      <c r="L23" s="3">
        <f t="shared" si="1"/>
        <v>19.488464717110247</v>
      </c>
      <c r="M23" s="3">
        <f t="shared" si="1"/>
        <v>13.768707230600901</v>
      </c>
    </row>
    <row r="24" spans="1:13" ht="15.5" x14ac:dyDescent="0.35">
      <c r="C24" t="s">
        <v>43</v>
      </c>
      <c r="D24" s="4">
        <f>IFERROR(_xlfn.RRI(5,I23,D23),"")</f>
        <v>-0.13437112791697692</v>
      </c>
      <c r="E24" s="4">
        <f>IFERROR(_xlfn.RRI(5,J23,E23),"")</f>
        <v>-0.42867918382085368</v>
      </c>
      <c r="H24" s="4">
        <f t="shared" ref="H24:M24" si="2">IFERROR(_xlfn.RRI(5,M23,H23),"")</f>
        <v>3.7471085903655332E-2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10.11</v>
      </c>
      <c r="J25" s="3">
        <f>IFERROR(INDEX(J51:J500,MATCH($C$25,$C$51:$C$500,0)),"")</f>
        <v>8.27</v>
      </c>
      <c r="K25" s="3">
        <f>IFERROR(INDEX(K51:K500,MATCH($C$25,$C$51:$C$500,0)),"")</f>
        <v>7.97</v>
      </c>
      <c r="L25" s="3">
        <f>IFERROR(INDEX(L51:L500,MATCH($C$25,$C$51:$C$500,0)),"")</f>
        <v>-7402.7</v>
      </c>
      <c r="M25" s="3">
        <f>IFERROR(INDEX(M51:M500,MATCH($C$25,$C$51:$C$500,0)),"")</f>
        <v>-4175.9399999999996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62.833640126457396</v>
      </c>
      <c r="E27" s="3">
        <f>IFERROR(E4/E21,"")</f>
        <v>49.827209907511211</v>
      </c>
      <c r="H27" s="3">
        <f t="shared" ref="H27:M27" si="4">IFERROR(H4/H21,"")</f>
        <v>225.32170006793723</v>
      </c>
      <c r="I27" s="3">
        <f t="shared" si="4"/>
        <v>167.84022111704036</v>
      </c>
      <c r="J27" s="3">
        <f t="shared" si="4"/>
        <v>147.53682294048295</v>
      </c>
      <c r="K27" s="3">
        <f t="shared" si="4"/>
        <v>3443.3659370357141</v>
      </c>
      <c r="L27" s="3">
        <f t="shared" si="4"/>
        <v>28671.4530466</v>
      </c>
      <c r="M27" s="3">
        <f t="shared" si="4"/>
        <v>10736.7004588</v>
      </c>
    </row>
    <row r="28" spans="1:13" ht="15.5" x14ac:dyDescent="0.35">
      <c r="C28" t="s">
        <v>48</v>
      </c>
      <c r="D28" s="4">
        <f>IFERROR(_xlfn.RRI(5,I27,D27),"")</f>
        <v>-0.17840226093796485</v>
      </c>
      <c r="E28" s="4">
        <f>IFERROR(_xlfn.RRI(5,J27,E27),"")</f>
        <v>-0.19515318744524934</v>
      </c>
      <c r="H28" s="4">
        <f t="shared" ref="H28:M28" si="5">IFERROR(_xlfn.RRI(5,M27,H27),"")</f>
        <v>-0.53827176106022179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0.22249093107617895</v>
      </c>
      <c r="J29" s="4">
        <f t="shared" si="6"/>
        <v>3.7641154328732725E-2</v>
      </c>
      <c r="K29" s="4">
        <f t="shared" si="6"/>
        <v>-1.0010766342010349</v>
      </c>
      <c r="L29" s="4">
        <f t="shared" si="6"/>
        <v>0.7727026729311246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0.34247737859456939</v>
      </c>
      <c r="I30" s="4">
        <f t="shared" si="7"/>
        <v>0.13761580174969537</v>
      </c>
      <c r="J30" s="4">
        <f t="shared" si="7"/>
        <v>-0.95715331288097338</v>
      </c>
      <c r="K30" s="4">
        <f t="shared" si="7"/>
        <v>-0.87990263585737438</v>
      </c>
      <c r="L30" s="4">
        <f t="shared" si="7"/>
        <v>1.6704156604369402</v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82.72</v>
      </c>
      <c r="E32" s="3">
        <f>IFERROR(INDEX(E51:E500,MATCH($A$32,$C$51:$C$500,0)),"")</f>
        <v>77.38</v>
      </c>
      <c r="H32" s="3">
        <f>IFERROR(INDEX(D32:G32,COUNT(D32:G32)),"")</f>
        <v>77.38</v>
      </c>
      <c r="I32" s="3">
        <f>IFERROR(INDEX(I51:I500,MATCH($C$32,$C$51:$C$500,0)),"")</f>
        <v>76.31</v>
      </c>
      <c r="J32" s="3">
        <f>IFERROR(INDEX(J51:J500,MATCH($C$32,$C$51:$C$500,0)),"")</f>
        <v>35.96</v>
      </c>
      <c r="K32" s="3">
        <f>IFERROR(INDEX(K51:K500,MATCH($C$32,$C$51:$C$500,0)),"")</f>
        <v>534.84</v>
      </c>
      <c r="L32" s="3">
        <f>IFERROR(INDEX(L51:L500,MATCH($C$32,$C$51:$C$500,0)),"")</f>
        <v>-37772.800000000003</v>
      </c>
      <c r="M32" s="3">
        <f>IFERROR(INDEX(M51:M500,MATCH($C$32,$C$51:$C$500,0)),"")</f>
        <v>-30411.46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7.01</v>
      </c>
      <c r="E33" s="3">
        <f>IFERROR(INDEX(E51:E500,MATCH($A$33,$C$51:$C$500,0)),"")</f>
        <v>8.66</v>
      </c>
      <c r="H33" s="3">
        <f>IFERROR(INDEX(D33:G33,COUNT(D33:G33)),"")</f>
        <v>8.66</v>
      </c>
      <c r="I33" s="3">
        <f>IFERROR(INDEX(I51:I500,MATCH($C$33,$C$51:$C$500,0)),"")</f>
        <v>7.08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109.85</v>
      </c>
      <c r="E34" s="3">
        <f>IFERROR(INDEX(E51:E500,MATCH($A$34,$C$51:$C$500,0)),"")</f>
        <v>632.08000000000004</v>
      </c>
      <c r="H34" s="3">
        <f>IFERROR(INDEX(D34:G34,COUNT(D34:G34)),"")</f>
        <v>632.08000000000004</v>
      </c>
      <c r="I34" s="3">
        <f>IFERROR(INDEX(I51:I500,MATCH($C$34,$C$51:$C$500,0)),"")</f>
        <v>53.41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9.23</v>
      </c>
      <c r="E35" s="3">
        <f>IFERROR(INDEX(E51:E500,MATCH($A$35,$C$51:$C$500,0)),"")</f>
        <v>13.44</v>
      </c>
      <c r="H35" s="3">
        <f>IFERROR(INDEX(D35:G35,COUNT(D35:G35)),"")</f>
        <v>13.44</v>
      </c>
      <c r="I35" s="3">
        <f>IFERROR(INDEX(I51:I500,MATCH($C$35,$C$51:$C$500,0)),"")</f>
        <v>3.22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560476069928</v>
      </c>
      <c r="E51" s="5">
        <v>444458712375</v>
      </c>
      <c r="F51" s="5">
        <v>455381949971</v>
      </c>
      <c r="G51" s="5">
        <v>379380065493</v>
      </c>
      <c r="I51" s="5">
        <v>1497134772364</v>
      </c>
      <c r="J51" s="5">
        <v>1038659233501</v>
      </c>
      <c r="K51" s="5">
        <v>482071231185</v>
      </c>
      <c r="L51" s="5">
        <v>286714530466</v>
      </c>
      <c r="M51" s="5">
        <v>107367004588</v>
      </c>
    </row>
    <row r="52" spans="2:13" ht="15.5" x14ac:dyDescent="0.35">
      <c r="C52" t="s">
        <v>72</v>
      </c>
      <c r="D52" s="5">
        <v>-212136923404</v>
      </c>
      <c r="E52" s="5">
        <v>-170782850392</v>
      </c>
      <c r="F52" s="5">
        <v>-174598572194</v>
      </c>
      <c r="G52" s="5">
        <v>-145104833596</v>
      </c>
      <c r="I52" s="5">
        <v>-572815298639</v>
      </c>
      <c r="J52" s="5">
        <v>-403756686158</v>
      </c>
      <c r="K52" s="5">
        <v>-179891539890</v>
      </c>
      <c r="L52" s="5">
        <v>-118125740830</v>
      </c>
      <c r="M52" s="5">
        <v>-46293517617</v>
      </c>
    </row>
    <row r="53" spans="2:13" ht="15.5" x14ac:dyDescent="0.35">
      <c r="C53" t="s">
        <v>73</v>
      </c>
      <c r="D53" s="5">
        <v>348339146524</v>
      </c>
      <c r="E53" s="5">
        <v>273675861983</v>
      </c>
      <c r="F53" s="5">
        <v>280783377777</v>
      </c>
      <c r="G53" s="5">
        <v>234275231897</v>
      </c>
      <c r="I53" s="5">
        <v>924319473725</v>
      </c>
      <c r="J53" s="5">
        <v>634902547343</v>
      </c>
      <c r="K53" s="5">
        <v>302179691295</v>
      </c>
      <c r="L53" s="5">
        <v>168588789636</v>
      </c>
      <c r="M53" s="5">
        <v>61073486971</v>
      </c>
    </row>
    <row r="54" spans="2:13" ht="15.5" x14ac:dyDescent="0.35">
      <c r="C54" t="s">
        <v>74</v>
      </c>
      <c r="D54" s="5">
        <v>-282395669291</v>
      </c>
      <c r="E54" s="5">
        <v>-257413690388</v>
      </c>
      <c r="F54" s="5">
        <v>-240272195807</v>
      </c>
      <c r="G54" s="5">
        <v>-214667664448</v>
      </c>
      <c r="I54" s="5">
        <v>-818557380464</v>
      </c>
      <c r="J54" s="5">
        <v>-568487621081</v>
      </c>
      <c r="K54" s="5">
        <v>-302112662905</v>
      </c>
      <c r="L54" s="5">
        <v>-194307640997</v>
      </c>
      <c r="M54" s="5">
        <v>-94393595942</v>
      </c>
    </row>
    <row r="55" spans="2:13" ht="15.5" x14ac:dyDescent="0.35">
      <c r="C55" t="s">
        <v>75</v>
      </c>
      <c r="D55" s="5">
        <v>-234825357249</v>
      </c>
      <c r="E55" s="5">
        <v>-212151928912</v>
      </c>
      <c r="F55" s="5">
        <v>-201879460254</v>
      </c>
      <c r="G55" s="5">
        <v>-176757041231</v>
      </c>
      <c r="I55" s="5">
        <v>-677023677491</v>
      </c>
      <c r="J55" s="5">
        <v>-476380687150</v>
      </c>
      <c r="K55" s="5">
        <v>-247925674585</v>
      </c>
      <c r="L55" s="5">
        <v>-157074424592</v>
      </c>
      <c r="M55" s="5">
        <v>-68969518211</v>
      </c>
    </row>
    <row r="56" spans="2:13" ht="15.5" x14ac:dyDescent="0.35">
      <c r="C56" t="s">
        <v>76</v>
      </c>
      <c r="D56" s="5">
        <v>-47570312042</v>
      </c>
      <c r="E56" s="5">
        <v>-45261761476</v>
      </c>
      <c r="F56" s="5">
        <v>-38392735553</v>
      </c>
      <c r="G56" s="5">
        <v>-37910623217</v>
      </c>
      <c r="I56" s="5">
        <v>-141533702973</v>
      </c>
      <c r="J56" s="5">
        <v>-92106933931</v>
      </c>
      <c r="K56" s="5">
        <v>-54186988320</v>
      </c>
      <c r="L56" s="5">
        <v>-37233216405</v>
      </c>
      <c r="M56" s="5">
        <v>-25424077731</v>
      </c>
    </row>
    <row r="57" spans="2:13" ht="15.5" x14ac:dyDescent="0.35">
      <c r="C57" t="s">
        <v>77</v>
      </c>
      <c r="D57" s="5">
        <v>65943477233</v>
      </c>
      <c r="E57" s="5">
        <v>16262171595</v>
      </c>
      <c r="F57" s="5">
        <v>40511181970</v>
      </c>
      <c r="G57" s="5">
        <v>19607567449</v>
      </c>
      <c r="I57" s="5">
        <v>105762093261</v>
      </c>
      <c r="J57" s="5">
        <v>66414926262</v>
      </c>
      <c r="K57" s="5">
        <v>67028390</v>
      </c>
      <c r="L57" s="5">
        <v>-25718851361</v>
      </c>
      <c r="M57" s="5">
        <v>-33320108971</v>
      </c>
    </row>
    <row r="58" spans="2:13" ht="15.5" x14ac:dyDescent="0.35">
      <c r="C58" t="s">
        <v>78</v>
      </c>
      <c r="D58" s="5">
        <v>-3014970139</v>
      </c>
      <c r="E58" s="5">
        <v>-1083718324</v>
      </c>
      <c r="F58" s="5">
        <v>1260071772</v>
      </c>
      <c r="G58" s="5">
        <v>870498996</v>
      </c>
      <c r="I58" s="5">
        <v>-2099714987</v>
      </c>
      <c r="J58" s="5">
        <v>-13457014101</v>
      </c>
      <c r="K58" s="5">
        <v>-2426381936</v>
      </c>
      <c r="L58" s="5">
        <v>-33988944615</v>
      </c>
      <c r="M58" s="5">
        <v>-834999344</v>
      </c>
    </row>
    <row r="59" spans="2:13" ht="15.5" x14ac:dyDescent="0.35">
      <c r="C59" t="s">
        <v>247</v>
      </c>
      <c r="D59" s="5">
        <v>1970609180</v>
      </c>
      <c r="E59" s="5">
        <v>2493367065</v>
      </c>
      <c r="F59" s="5">
        <v>3213376203</v>
      </c>
      <c r="G59" s="5">
        <v>4141504477</v>
      </c>
      <c r="I59" s="5">
        <v>10882071452</v>
      </c>
      <c r="J59" s="5">
        <v>620461583</v>
      </c>
      <c r="K59" s="5">
        <v>73753586</v>
      </c>
      <c r="L59" s="5">
        <v>8634516</v>
      </c>
      <c r="M59" s="5">
        <v>84068785</v>
      </c>
    </row>
    <row r="60" spans="2:13" ht="15.5" x14ac:dyDescent="0.35">
      <c r="C60" t="s">
        <v>248</v>
      </c>
      <c r="D60" s="5">
        <v>-22220274</v>
      </c>
      <c r="E60" s="5">
        <v>-8224494</v>
      </c>
      <c r="F60" s="5">
        <v>-12028671</v>
      </c>
      <c r="G60" s="5">
        <v>-31293501</v>
      </c>
      <c r="I60" s="5">
        <v>-146492137</v>
      </c>
      <c r="J60" s="5">
        <v>1746718010</v>
      </c>
      <c r="K60" s="5">
        <v>-347087736</v>
      </c>
      <c r="L60" s="5">
        <v>-33448319448</v>
      </c>
      <c r="M60" s="5">
        <v>-3103710093</v>
      </c>
    </row>
    <row r="61" spans="2:13" ht="15.5" x14ac:dyDescent="0.35">
      <c r="C61" t="s">
        <v>27</v>
      </c>
      <c r="D61" s="5">
        <v>-4707223938</v>
      </c>
      <c r="E61" s="5">
        <v>-4455886636</v>
      </c>
      <c r="F61" s="5">
        <v>-2557517364</v>
      </c>
      <c r="G61" s="5">
        <v>-3477312550</v>
      </c>
      <c r="I61" s="5">
        <v>-14556310965</v>
      </c>
      <c r="J61" s="5">
        <v>-13957672811</v>
      </c>
      <c r="K61" s="5">
        <v>-3135689872</v>
      </c>
      <c r="L61" s="5">
        <v>-1983443162</v>
      </c>
      <c r="M61" s="5">
        <v>-1572635330</v>
      </c>
    </row>
    <row r="62" spans="2:13" ht="15.5" x14ac:dyDescent="0.35">
      <c r="C62" t="s">
        <v>249</v>
      </c>
      <c r="D62" s="5">
        <v>-104876983</v>
      </c>
      <c r="F62" s="5">
        <v>-944220610</v>
      </c>
      <c r="I62" s="5">
        <v>-944220610</v>
      </c>
      <c r="J62" s="5">
        <v>-633382775</v>
      </c>
      <c r="K62" s="5">
        <v>-758537179</v>
      </c>
      <c r="L62" s="5">
        <v>29450549</v>
      </c>
      <c r="M62" s="5">
        <v>-4068750</v>
      </c>
    </row>
    <row r="63" spans="2:13" ht="15.5" x14ac:dyDescent="0.35">
      <c r="C63" t="s">
        <v>79</v>
      </c>
    </row>
    <row r="64" spans="2:13" ht="15.5" x14ac:dyDescent="0.35">
      <c r="C64" t="s">
        <v>80</v>
      </c>
      <c r="D64" s="5">
        <v>-3014970139</v>
      </c>
      <c r="E64" s="5">
        <v>-1083718324</v>
      </c>
      <c r="F64" s="5">
        <v>1260071772</v>
      </c>
      <c r="G64" s="5">
        <v>870498996</v>
      </c>
      <c r="I64" s="5">
        <v>-2099714987</v>
      </c>
      <c r="J64" s="5">
        <v>-13457014101</v>
      </c>
      <c r="K64" s="5">
        <v>-2426381936</v>
      </c>
      <c r="L64" s="5">
        <v>-33988944615</v>
      </c>
      <c r="M64" s="5">
        <v>-834999344</v>
      </c>
    </row>
    <row r="65" spans="2:13" ht="15.5" x14ac:dyDescent="0.35">
      <c r="C65" t="s">
        <v>29</v>
      </c>
      <c r="D65" s="5">
        <v>62928507094</v>
      </c>
      <c r="E65" s="5">
        <v>15178453271</v>
      </c>
      <c r="F65" s="5">
        <v>41771253742</v>
      </c>
      <c r="G65" s="5">
        <v>20478066445</v>
      </c>
      <c r="I65" s="5">
        <v>103662378274</v>
      </c>
      <c r="J65" s="5">
        <v>52957912161</v>
      </c>
      <c r="K65" s="5">
        <v>-2359353546</v>
      </c>
      <c r="L65" s="5">
        <v>-59707795976</v>
      </c>
      <c r="M65" s="5">
        <v>-34155108315</v>
      </c>
    </row>
    <row r="66" spans="2:13" ht="15.5" x14ac:dyDescent="0.35">
      <c r="C66" t="s">
        <v>28</v>
      </c>
      <c r="D66" s="5">
        <v>-15871280889</v>
      </c>
      <c r="E66" s="5">
        <v>-5746860026</v>
      </c>
      <c r="F66" s="5">
        <v>-11745393650</v>
      </c>
      <c r="G66" s="5">
        <v>-2401977588</v>
      </c>
      <c r="I66" s="5">
        <v>-13529336162</v>
      </c>
      <c r="J66" s="5">
        <v>1154948650</v>
      </c>
      <c r="K66" s="5">
        <v>-10097300</v>
      </c>
      <c r="L66" s="5">
        <v>-223658611</v>
      </c>
      <c r="M66" s="5">
        <v>347180094</v>
      </c>
    </row>
    <row r="67" spans="2:13" ht="15.5" x14ac:dyDescent="0.35">
      <c r="C67" t="s">
        <v>86</v>
      </c>
      <c r="D67" s="5">
        <v>47057226205</v>
      </c>
      <c r="E67" s="5">
        <v>9431593245</v>
      </c>
      <c r="F67" s="5">
        <v>30025860092</v>
      </c>
      <c r="G67" s="5">
        <v>18076088857</v>
      </c>
      <c r="I67" s="5">
        <v>90133042112</v>
      </c>
      <c r="J67" s="5">
        <v>58219108464</v>
      </c>
      <c r="K67" s="5">
        <v>1154824502</v>
      </c>
      <c r="L67" s="5">
        <v>-59931454587</v>
      </c>
      <c r="M67" s="5">
        <v>-33807928221</v>
      </c>
    </row>
    <row r="68" spans="2:13" ht="15.5" x14ac:dyDescent="0.35">
      <c r="C68" t="s">
        <v>87</v>
      </c>
      <c r="D68" s="5">
        <v>494797209</v>
      </c>
      <c r="E68" s="5">
        <v>122323469</v>
      </c>
      <c r="F68" s="5">
        <v>-905051633</v>
      </c>
      <c r="G68" s="5">
        <v>130270242</v>
      </c>
      <c r="I68" s="5">
        <v>131749231</v>
      </c>
      <c r="J68" s="5">
        <v>-651893844</v>
      </c>
      <c r="K68" s="5">
        <v>-153924578</v>
      </c>
      <c r="L68" s="5">
        <v>334875511</v>
      </c>
      <c r="M68" s="5">
        <v>-91703333</v>
      </c>
    </row>
    <row r="69" spans="2:13" ht="15.5" x14ac:dyDescent="0.35">
      <c r="C69" t="s">
        <v>89</v>
      </c>
      <c r="D69" s="5">
        <v>47552023414</v>
      </c>
      <c r="E69" s="5">
        <v>9553916714</v>
      </c>
      <c r="F69" s="5">
        <v>29120808459</v>
      </c>
      <c r="G69" s="5">
        <v>18206359099</v>
      </c>
      <c r="I69" s="5">
        <v>90264791343</v>
      </c>
      <c r="J69" s="5">
        <v>57567214620</v>
      </c>
      <c r="K69" s="5">
        <v>1000899924</v>
      </c>
      <c r="L69" s="5">
        <v>-59596579076</v>
      </c>
      <c r="M69" s="5">
        <v>-33899631554</v>
      </c>
    </row>
    <row r="70" spans="2:13" ht="15.5" x14ac:dyDescent="0.35">
      <c r="C70" t="s">
        <v>90</v>
      </c>
      <c r="D70" s="5">
        <v>47057226205</v>
      </c>
      <c r="E70" s="5">
        <v>9431593245</v>
      </c>
      <c r="F70" s="5">
        <v>30025860092</v>
      </c>
      <c r="G70" s="5">
        <v>18076088857</v>
      </c>
      <c r="I70" s="5">
        <v>90133042112</v>
      </c>
      <c r="J70" s="5">
        <v>58219108464</v>
      </c>
      <c r="K70" s="5">
        <v>1154824502</v>
      </c>
      <c r="L70" s="5">
        <v>-59931454587</v>
      </c>
      <c r="M70" s="5">
        <v>-33807928221</v>
      </c>
    </row>
    <row r="71" spans="2:13" ht="15.5" x14ac:dyDescent="0.35">
      <c r="C71" t="s">
        <v>8</v>
      </c>
      <c r="D71" s="5">
        <v>47552023414</v>
      </c>
      <c r="E71" s="5">
        <v>9553916714</v>
      </c>
      <c r="F71" s="5">
        <v>29120808459</v>
      </c>
      <c r="G71" s="5">
        <v>18206359099</v>
      </c>
      <c r="I71" s="5">
        <v>90264791343</v>
      </c>
      <c r="J71" s="5">
        <v>57567214620</v>
      </c>
      <c r="K71" s="5">
        <v>1000899924</v>
      </c>
      <c r="L71" s="5">
        <v>-59596579076</v>
      </c>
      <c r="M71" s="5">
        <v>-33899631554</v>
      </c>
    </row>
    <row r="72" spans="2:13" ht="15.5" x14ac:dyDescent="0.35">
      <c r="C72" t="s">
        <v>91</v>
      </c>
      <c r="D72" s="5">
        <v>47057226205</v>
      </c>
      <c r="E72" s="5">
        <v>9431593245</v>
      </c>
      <c r="F72" s="5">
        <v>30025860092</v>
      </c>
      <c r="G72" s="5">
        <v>18076088857</v>
      </c>
      <c r="I72" s="5">
        <v>90133042112</v>
      </c>
      <c r="J72" s="5">
        <v>58219108464</v>
      </c>
      <c r="K72" s="5">
        <v>1154824502</v>
      </c>
      <c r="L72" s="5">
        <v>-59931454587</v>
      </c>
      <c r="M72" s="5">
        <v>-33807928221</v>
      </c>
    </row>
    <row r="73" spans="2:13" ht="15.5" x14ac:dyDescent="0.35">
      <c r="C73" t="s">
        <v>92</v>
      </c>
      <c r="D73" s="5">
        <v>47552023414</v>
      </c>
      <c r="E73" s="5">
        <v>9553916714</v>
      </c>
      <c r="F73" s="5">
        <v>29120808459</v>
      </c>
      <c r="G73" s="5">
        <v>18206359099</v>
      </c>
      <c r="I73" s="5">
        <v>90264791343</v>
      </c>
      <c r="J73" s="5">
        <v>57567214620</v>
      </c>
      <c r="K73" s="5">
        <v>1000899924</v>
      </c>
      <c r="L73" s="5">
        <v>-59596579076</v>
      </c>
      <c r="M73" s="5">
        <v>-33899631554</v>
      </c>
    </row>
    <row r="74" spans="2:13" ht="15.5" x14ac:dyDescent="0.35">
      <c r="C74" t="s">
        <v>93</v>
      </c>
      <c r="D74" s="5">
        <v>47552023414</v>
      </c>
      <c r="E74" s="5">
        <v>9553916714</v>
      </c>
      <c r="F74" s="5">
        <v>29120808459</v>
      </c>
      <c r="G74" s="5">
        <v>18206359099</v>
      </c>
      <c r="I74" s="5">
        <v>90264791343</v>
      </c>
      <c r="J74" s="5">
        <v>57567214620</v>
      </c>
      <c r="K74" s="5">
        <v>1000899924</v>
      </c>
      <c r="L74" s="5">
        <v>-59596579076</v>
      </c>
      <c r="M74" s="5">
        <v>-33899631554</v>
      </c>
    </row>
    <row r="76" spans="2:13" ht="15.5" x14ac:dyDescent="0.35">
      <c r="B76" t="s">
        <v>94</v>
      </c>
      <c r="C76" t="s">
        <v>95</v>
      </c>
    </row>
    <row r="77" spans="2:13" ht="15.5" x14ac:dyDescent="0.35">
      <c r="C77" t="s">
        <v>96</v>
      </c>
    </row>
    <row r="78" spans="2:13" ht="15.5" x14ac:dyDescent="0.35">
      <c r="C78" t="s">
        <v>20</v>
      </c>
      <c r="D78" s="5">
        <v>263964211784</v>
      </c>
      <c r="E78" s="5">
        <v>253801033074</v>
      </c>
      <c r="F78" s="5">
        <v>327531297226</v>
      </c>
      <c r="G78" s="5">
        <v>329395905874</v>
      </c>
      <c r="I78" s="5">
        <v>327531297226</v>
      </c>
      <c r="J78" s="5">
        <v>63031014368</v>
      </c>
      <c r="K78" s="5">
        <v>26906913615</v>
      </c>
      <c r="L78" s="5">
        <v>17710028005</v>
      </c>
      <c r="M78" s="5">
        <v>11715975330</v>
      </c>
    </row>
    <row r="79" spans="2:13" ht="15.5" x14ac:dyDescent="0.35">
      <c r="C79" t="s">
        <v>97</v>
      </c>
      <c r="D79" s="5">
        <v>12301862580</v>
      </c>
      <c r="E79" s="5">
        <v>9647725624</v>
      </c>
      <c r="F79" s="5">
        <v>11411482349</v>
      </c>
      <c r="G79" s="5">
        <v>8762646526</v>
      </c>
      <c r="I79" s="5">
        <v>11411482349</v>
      </c>
      <c r="J79" s="5">
        <v>7378166327</v>
      </c>
      <c r="K79" s="5">
        <v>5060787332</v>
      </c>
      <c r="L79" s="5">
        <v>3064928524</v>
      </c>
      <c r="M79" s="5">
        <v>932569184</v>
      </c>
    </row>
    <row r="80" spans="2:13" ht="15.5" x14ac:dyDescent="0.35">
      <c r="C80" t="s">
        <v>99</v>
      </c>
      <c r="D80" s="5">
        <v>190296411</v>
      </c>
      <c r="E80" s="5">
        <v>168168500</v>
      </c>
      <c r="F80" s="5">
        <v>2824485003</v>
      </c>
      <c r="G80" s="5">
        <v>404332329</v>
      </c>
      <c r="I80" s="5">
        <v>2824485003</v>
      </c>
      <c r="J80" s="5">
        <v>811283677</v>
      </c>
      <c r="K80" s="5">
        <v>2151466983</v>
      </c>
      <c r="L80" s="5">
        <v>2528080788</v>
      </c>
      <c r="M80" s="5">
        <v>1898891665</v>
      </c>
    </row>
    <row r="81" spans="3:13" ht="15.5" x14ac:dyDescent="0.35">
      <c r="C81" t="s">
        <v>98</v>
      </c>
      <c r="D81" s="5">
        <v>30766744712</v>
      </c>
      <c r="E81" s="5">
        <v>28708342243</v>
      </c>
      <c r="F81" s="5">
        <v>25453172803</v>
      </c>
      <c r="G81" s="5">
        <v>26954277564</v>
      </c>
      <c r="I81" s="5">
        <v>25453172803</v>
      </c>
      <c r="J81" s="5">
        <v>20199041371</v>
      </c>
      <c r="K81" s="5">
        <v>32100734774</v>
      </c>
      <c r="L81" s="5">
        <v>19438384257</v>
      </c>
      <c r="M81" s="5">
        <v>5550020032</v>
      </c>
    </row>
    <row r="82" spans="3:13" ht="15.5" x14ac:dyDescent="0.35">
      <c r="C82" t="s">
        <v>100</v>
      </c>
      <c r="D82" s="5">
        <v>12301862580</v>
      </c>
      <c r="E82" s="5">
        <v>9647725624</v>
      </c>
      <c r="F82" s="5">
        <v>11411482349</v>
      </c>
      <c r="G82" s="5">
        <v>8762646526</v>
      </c>
      <c r="I82" s="5">
        <v>11411482349</v>
      </c>
      <c r="J82" s="5">
        <v>7378166327</v>
      </c>
      <c r="K82" s="5">
        <v>5060787332</v>
      </c>
      <c r="L82" s="5">
        <v>3064928524</v>
      </c>
      <c r="M82" s="5">
        <v>932569184</v>
      </c>
    </row>
    <row r="83" spans="3:13" ht="15.5" x14ac:dyDescent="0.35">
      <c r="C83" t="s">
        <v>101</v>
      </c>
      <c r="D83" s="5">
        <v>732461676</v>
      </c>
      <c r="E83" s="5">
        <v>1451001879</v>
      </c>
      <c r="F83" s="5">
        <v>1474624824</v>
      </c>
      <c r="G83" s="5">
        <v>911648981</v>
      </c>
      <c r="I83" s="5">
        <v>1474624824</v>
      </c>
      <c r="J83" s="5">
        <v>603441860</v>
      </c>
      <c r="K83" s="5">
        <v>411427510</v>
      </c>
      <c r="L83" s="5">
        <v>523123968</v>
      </c>
      <c r="M83" s="5">
        <v>562558198</v>
      </c>
    </row>
    <row r="84" spans="3:13" ht="15.5" x14ac:dyDescent="0.35">
      <c r="C84" t="s">
        <v>102</v>
      </c>
      <c r="D84" s="5">
        <v>732461676</v>
      </c>
      <c r="E84" s="5">
        <v>1451001879</v>
      </c>
      <c r="F84" s="5">
        <v>1474624824</v>
      </c>
      <c r="G84" s="5">
        <v>911648981</v>
      </c>
      <c r="I84" s="5">
        <v>1474624824</v>
      </c>
      <c r="J84" s="5">
        <v>603441860</v>
      </c>
      <c r="K84" s="5">
        <v>411427510</v>
      </c>
      <c r="L84" s="5">
        <v>523123968</v>
      </c>
      <c r="M84" s="5">
        <v>562558198</v>
      </c>
    </row>
    <row r="85" spans="3:13" ht="15.5" x14ac:dyDescent="0.35">
      <c r="C85" t="s">
        <v>103</v>
      </c>
      <c r="D85" s="5">
        <v>145786220196</v>
      </c>
      <c r="E85" s="5">
        <v>128170408598</v>
      </c>
      <c r="F85" s="5">
        <v>134622572202</v>
      </c>
      <c r="G85" s="5">
        <v>113247000298</v>
      </c>
      <c r="I85" s="5">
        <v>134622572202</v>
      </c>
      <c r="J85" s="5">
        <v>87190384365</v>
      </c>
      <c r="K85" s="5">
        <v>46832474559</v>
      </c>
      <c r="L85" s="5">
        <v>18514380027</v>
      </c>
      <c r="M85" s="5">
        <v>14586274340</v>
      </c>
    </row>
    <row r="86" spans="3:13" ht="15.5" x14ac:dyDescent="0.35">
      <c r="C86" t="s">
        <v>79</v>
      </c>
      <c r="D86" s="5">
        <v>1700775986</v>
      </c>
      <c r="E86" s="5">
        <v>1205978777</v>
      </c>
      <c r="F86" s="5">
        <v>1083655308</v>
      </c>
      <c r="G86" s="5">
        <v>1060211054</v>
      </c>
      <c r="I86" s="5">
        <v>1083655308</v>
      </c>
      <c r="J86" s="5">
        <v>23410190</v>
      </c>
      <c r="K86" s="5">
        <v>7354443468</v>
      </c>
    </row>
    <row r="87" spans="3:13" ht="15.5" x14ac:dyDescent="0.35">
      <c r="C87" t="s">
        <v>104</v>
      </c>
      <c r="D87" s="5">
        <v>462997911462</v>
      </c>
      <c r="E87" s="5">
        <v>424536908026</v>
      </c>
      <c r="F87" s="5">
        <v>484955392860</v>
      </c>
      <c r="G87" s="5">
        <v>478038050295</v>
      </c>
      <c r="I87" s="5">
        <v>484955392860</v>
      </c>
      <c r="J87" s="5">
        <v>165175297805</v>
      </c>
      <c r="K87" s="5">
        <v>84311540825</v>
      </c>
      <c r="L87" s="5">
        <v>44131490770</v>
      </c>
      <c r="M87" s="5">
        <v>36952042551</v>
      </c>
    </row>
    <row r="88" spans="3:13" ht="15.5" x14ac:dyDescent="0.35">
      <c r="C88" t="s">
        <v>105</v>
      </c>
    </row>
    <row r="89" spans="3:13" ht="15.5" x14ac:dyDescent="0.35">
      <c r="C89" t="s">
        <v>106</v>
      </c>
      <c r="D89" s="5">
        <v>362380864807</v>
      </c>
      <c r="E89" s="5">
        <v>332009358038</v>
      </c>
      <c r="F89" s="5">
        <v>301920225284</v>
      </c>
      <c r="G89" s="5">
        <v>255697742466</v>
      </c>
      <c r="I89" s="5">
        <v>301920225284</v>
      </c>
      <c r="J89" s="5">
        <v>188831425448</v>
      </c>
      <c r="K89" s="5">
        <v>119189253594</v>
      </c>
      <c r="L89" s="5">
        <v>67107221344</v>
      </c>
      <c r="M89" s="5">
        <v>62300127840</v>
      </c>
    </row>
    <row r="90" spans="3:13" ht="15.5" x14ac:dyDescent="0.35">
      <c r="C90" t="s">
        <v>107</v>
      </c>
      <c r="D90" s="5">
        <v>3999813575</v>
      </c>
      <c r="E90" s="5">
        <v>2567742038</v>
      </c>
      <c r="F90" s="5">
        <v>2208824602</v>
      </c>
      <c r="G90" s="5">
        <v>2386877789</v>
      </c>
      <c r="I90" s="5">
        <v>2208824602</v>
      </c>
      <c r="J90" s="5">
        <v>1574232998</v>
      </c>
      <c r="K90" s="5">
        <v>228813979</v>
      </c>
      <c r="L90" s="5">
        <v>195496655</v>
      </c>
      <c r="M90" s="5">
        <v>513607333</v>
      </c>
    </row>
    <row r="91" spans="3:13" ht="15.5" x14ac:dyDescent="0.35">
      <c r="C91" t="s">
        <v>108</v>
      </c>
      <c r="D91" s="5">
        <v>796376991462</v>
      </c>
      <c r="E91" s="5">
        <v>739710988295</v>
      </c>
      <c r="F91" s="5">
        <v>675216187751</v>
      </c>
      <c r="G91" s="5">
        <v>576389508385</v>
      </c>
      <c r="I91" s="5">
        <v>675216187751</v>
      </c>
      <c r="J91" s="5">
        <v>475585192174</v>
      </c>
      <c r="K91" s="5">
        <v>255132238778</v>
      </c>
      <c r="L91" s="5">
        <v>133853320754</v>
      </c>
      <c r="M91" s="5">
        <v>124114316264</v>
      </c>
    </row>
    <row r="92" spans="3:13" ht="15.5" x14ac:dyDescent="0.35">
      <c r="C92" t="s">
        <v>109</v>
      </c>
      <c r="D92" s="5">
        <v>1259374902924</v>
      </c>
      <c r="E92" s="5">
        <v>1164247896321</v>
      </c>
      <c r="F92" s="5">
        <v>1160171580611</v>
      </c>
      <c r="G92" s="5">
        <v>1054427558680</v>
      </c>
      <c r="I92" s="5">
        <v>1160171580611</v>
      </c>
      <c r="J92" s="5">
        <v>640760489979</v>
      </c>
      <c r="K92" s="5">
        <v>339443779603</v>
      </c>
      <c r="L92" s="5">
        <v>177984811524</v>
      </c>
      <c r="M92" s="5">
        <v>161066358815</v>
      </c>
    </row>
    <row r="93" spans="3:13" ht="15.5" x14ac:dyDescent="0.35">
      <c r="C93" t="s">
        <v>110</v>
      </c>
    </row>
    <row r="94" spans="3:13" ht="15.5" x14ac:dyDescent="0.35">
      <c r="C94" t="s">
        <v>111</v>
      </c>
    </row>
    <row r="95" spans="3:13" ht="15.5" x14ac:dyDescent="0.35">
      <c r="C95" t="s">
        <v>112</v>
      </c>
      <c r="D95" s="5">
        <v>377515098611</v>
      </c>
      <c r="E95" s="5">
        <v>339056080481</v>
      </c>
      <c r="F95" s="5">
        <v>360381843380</v>
      </c>
      <c r="G95" s="5">
        <v>303533494951</v>
      </c>
      <c r="I95" s="5">
        <v>360381843380</v>
      </c>
      <c r="J95" s="5">
        <v>273323969524</v>
      </c>
      <c r="K95" s="5">
        <v>154814458962</v>
      </c>
      <c r="L95" s="5">
        <v>402135858541</v>
      </c>
      <c r="M95" s="5">
        <v>55239259394</v>
      </c>
    </row>
    <row r="96" spans="3:13" ht="15.5" x14ac:dyDescent="0.35">
      <c r="C96" t="s">
        <v>113</v>
      </c>
    </row>
    <row r="97" spans="3:13" ht="15.5" x14ac:dyDescent="0.35">
      <c r="C97" t="s">
        <v>114</v>
      </c>
      <c r="D97" s="5">
        <v>114469891782</v>
      </c>
      <c r="E97" s="5">
        <v>84370348940</v>
      </c>
      <c r="F97" s="5">
        <v>131500185329</v>
      </c>
      <c r="G97" s="5">
        <v>94313373455</v>
      </c>
      <c r="I97" s="5">
        <v>131500185329</v>
      </c>
      <c r="J97" s="5">
        <v>94430828524</v>
      </c>
      <c r="K97" s="5">
        <v>44929195818</v>
      </c>
      <c r="L97" s="5">
        <v>28599494099</v>
      </c>
      <c r="M97" s="5">
        <v>18135663228</v>
      </c>
    </row>
    <row r="98" spans="3:13" ht="15.5" x14ac:dyDescent="0.35">
      <c r="C98" t="s">
        <v>206</v>
      </c>
    </row>
    <row r="99" spans="3:13" ht="15.5" x14ac:dyDescent="0.35">
      <c r="C99" t="s">
        <v>207</v>
      </c>
      <c r="D99" s="5">
        <v>30957041123</v>
      </c>
      <c r="E99" s="5">
        <v>28876510743</v>
      </c>
      <c r="F99" s="5">
        <v>28277657806</v>
      </c>
      <c r="G99" s="5">
        <v>27358609893</v>
      </c>
      <c r="I99" s="5">
        <v>28277657806</v>
      </c>
      <c r="J99" s="5">
        <v>21010325048</v>
      </c>
      <c r="K99" s="5">
        <v>34252201757</v>
      </c>
      <c r="L99" s="5">
        <v>21966465045</v>
      </c>
      <c r="M99" s="5">
        <v>7448911697</v>
      </c>
    </row>
    <row r="100" spans="3:13" ht="15.5" x14ac:dyDescent="0.35">
      <c r="C100" t="s">
        <v>116</v>
      </c>
      <c r="K100" s="5">
        <v>15299310820</v>
      </c>
      <c r="L100" s="5">
        <v>7824626893</v>
      </c>
      <c r="M100" s="5">
        <v>6846698411</v>
      </c>
    </row>
    <row r="101" spans="3:13" ht="15.5" x14ac:dyDescent="0.35">
      <c r="C101" t="s">
        <v>117</v>
      </c>
      <c r="D101" s="5">
        <v>41350019714</v>
      </c>
      <c r="E101" s="5">
        <v>42398495309</v>
      </c>
      <c r="F101" s="5">
        <v>34192662542</v>
      </c>
      <c r="G101" s="5">
        <v>20966490253</v>
      </c>
      <c r="I101" s="5">
        <v>34192662542</v>
      </c>
      <c r="J101" s="5">
        <v>13177699938</v>
      </c>
      <c r="K101" s="5">
        <v>8290025778</v>
      </c>
      <c r="L101" s="5">
        <v>3842481142</v>
      </c>
      <c r="M101" s="5">
        <v>2561806638</v>
      </c>
    </row>
    <row r="102" spans="3:13" ht="15.5" x14ac:dyDescent="0.35">
      <c r="C102" t="s">
        <v>123</v>
      </c>
      <c r="D102" s="5">
        <v>144166339489</v>
      </c>
      <c r="E102" s="5">
        <v>135050374430</v>
      </c>
      <c r="F102" s="5">
        <v>119202212535</v>
      </c>
      <c r="G102" s="5">
        <v>99427347492</v>
      </c>
      <c r="I102" s="5">
        <v>119202212535</v>
      </c>
      <c r="J102" s="5">
        <v>114313227335</v>
      </c>
      <c r="K102" s="5">
        <v>107144640259</v>
      </c>
      <c r="L102" s="5">
        <v>81653334914</v>
      </c>
      <c r="M102" s="5">
        <v>352034902276</v>
      </c>
    </row>
    <row r="103" spans="3:13" ht="15.5" x14ac:dyDescent="0.35">
      <c r="C103" t="s">
        <v>124</v>
      </c>
      <c r="D103" s="5">
        <v>144166339489</v>
      </c>
      <c r="E103" s="5">
        <v>135050374430</v>
      </c>
      <c r="F103" s="5">
        <v>119202212535</v>
      </c>
      <c r="G103" s="5">
        <v>99427347492</v>
      </c>
      <c r="I103" s="5">
        <v>119202212535</v>
      </c>
      <c r="J103" s="5">
        <v>114313227335</v>
      </c>
      <c r="K103" s="5">
        <v>107144640259</v>
      </c>
      <c r="L103" s="5">
        <v>81653334914</v>
      </c>
      <c r="M103" s="5">
        <v>352034902276</v>
      </c>
    </row>
    <row r="104" spans="3:13" ht="15.5" x14ac:dyDescent="0.35">
      <c r="C104" t="s">
        <v>125</v>
      </c>
    </row>
    <row r="105" spans="3:13" ht="15.5" x14ac:dyDescent="0.35">
      <c r="C105" t="s">
        <v>772</v>
      </c>
      <c r="K105" s="5">
        <v>74082444205</v>
      </c>
      <c r="L105" s="5">
        <v>62924000000</v>
      </c>
      <c r="M105" s="5">
        <v>327354176388</v>
      </c>
    </row>
    <row r="106" spans="3:13" ht="15.5" x14ac:dyDescent="0.35">
      <c r="C106" t="s">
        <v>121</v>
      </c>
      <c r="D106" s="5">
        <v>756240048</v>
      </c>
      <c r="E106" s="5">
        <v>2607755199</v>
      </c>
      <c r="F106" s="5">
        <v>5335027926</v>
      </c>
      <c r="G106" s="5">
        <v>8010960441</v>
      </c>
      <c r="I106" s="5">
        <v>5335027926</v>
      </c>
      <c r="J106" s="5">
        <v>16192778682</v>
      </c>
    </row>
    <row r="107" spans="3:13" ht="15.5" x14ac:dyDescent="0.35">
      <c r="C107" t="s">
        <v>509</v>
      </c>
      <c r="D107" s="5">
        <v>129353922292</v>
      </c>
      <c r="E107" s="5">
        <v>119586442082</v>
      </c>
      <c r="F107" s="5">
        <v>102211007460</v>
      </c>
      <c r="G107" s="5">
        <v>80791069143</v>
      </c>
      <c r="I107" s="5">
        <v>102211007460</v>
      </c>
      <c r="J107" s="5">
        <v>91095130745</v>
      </c>
      <c r="K107" s="5">
        <v>31166400326</v>
      </c>
      <c r="L107" s="5">
        <v>17710828297</v>
      </c>
      <c r="M107" s="5">
        <v>23756599706</v>
      </c>
    </row>
    <row r="108" spans="3:13" ht="15.5" x14ac:dyDescent="0.35">
      <c r="C108" t="s">
        <v>126</v>
      </c>
      <c r="D108" s="5">
        <v>130110162340</v>
      </c>
      <c r="E108" s="5">
        <v>122194197281</v>
      </c>
      <c r="F108" s="5">
        <v>107546035386</v>
      </c>
      <c r="G108" s="5">
        <v>88802029584</v>
      </c>
      <c r="I108" s="5">
        <v>107546035386</v>
      </c>
      <c r="J108" s="5">
        <v>107287909427</v>
      </c>
      <c r="K108" s="5">
        <v>105248844531</v>
      </c>
      <c r="L108" s="5">
        <v>80634828297</v>
      </c>
      <c r="M108" s="5">
        <v>351110776094</v>
      </c>
    </row>
    <row r="109" spans="3:13" ht="15.5" x14ac:dyDescent="0.35">
      <c r="C109" t="s">
        <v>127</v>
      </c>
      <c r="D109" s="5">
        <v>521681438100</v>
      </c>
      <c r="E109" s="5">
        <v>474106454911</v>
      </c>
      <c r="F109" s="5">
        <v>479584055915</v>
      </c>
      <c r="G109" s="5">
        <v>402960842443</v>
      </c>
      <c r="I109" s="5">
        <v>479584055915</v>
      </c>
      <c r="J109" s="5">
        <v>387637196859</v>
      </c>
      <c r="K109" s="5">
        <v>261959099221</v>
      </c>
      <c r="L109" s="5">
        <v>483789193455</v>
      </c>
      <c r="M109" s="5">
        <v>407274161670</v>
      </c>
    </row>
    <row r="110" spans="3:13" ht="15.5" x14ac:dyDescent="0.35">
      <c r="C110" t="s">
        <v>128</v>
      </c>
    </row>
    <row r="111" spans="3:13" ht="15.5" x14ac:dyDescent="0.35">
      <c r="C111" t="s">
        <v>129</v>
      </c>
      <c r="D111" s="5">
        <v>624285148900</v>
      </c>
      <c r="E111" s="5">
        <v>624285148900</v>
      </c>
      <c r="F111" s="5">
        <v>624285148900</v>
      </c>
      <c r="G111" s="5">
        <v>624285148900</v>
      </c>
      <c r="I111" s="5">
        <v>624285148900</v>
      </c>
      <c r="J111" s="5">
        <v>492685148900</v>
      </c>
      <c r="K111" s="5">
        <v>361686572500</v>
      </c>
      <c r="L111" s="5">
        <v>19741720000</v>
      </c>
      <c r="M111" s="5">
        <v>19741720000</v>
      </c>
    </row>
    <row r="112" spans="3:13" ht="15.5" x14ac:dyDescent="0.35">
      <c r="C112" t="s">
        <v>130</v>
      </c>
      <c r="D112" s="5">
        <v>233015571840</v>
      </c>
      <c r="E112" s="5">
        <v>233015571840</v>
      </c>
      <c r="F112" s="5">
        <v>233015571840</v>
      </c>
      <c r="G112" s="5">
        <v>233015571840</v>
      </c>
      <c r="I112" s="5">
        <v>233015571840</v>
      </c>
      <c r="J112" s="5">
        <v>27416131607</v>
      </c>
      <c r="K112" s="5">
        <v>32988866421</v>
      </c>
    </row>
    <row r="113" spans="2:13" ht="15.5" x14ac:dyDescent="0.35">
      <c r="C113" t="s">
        <v>131</v>
      </c>
      <c r="D113" s="5">
        <v>-121308031902</v>
      </c>
      <c r="E113" s="5">
        <v>-168365258107</v>
      </c>
      <c r="F113" s="5">
        <v>-177796851352</v>
      </c>
      <c r="G113" s="5">
        <v>-206894215557</v>
      </c>
      <c r="I113" s="5">
        <v>-177796851352</v>
      </c>
      <c r="J113" s="5">
        <v>-267001397577</v>
      </c>
      <c r="K113" s="5">
        <v>-324545202007</v>
      </c>
      <c r="L113" s="5">
        <v>-325546101931</v>
      </c>
      <c r="M113" s="5">
        <v>-265949522855</v>
      </c>
    </row>
    <row r="114" spans="2:13" ht="15.5" x14ac:dyDescent="0.35">
      <c r="C114" t="s">
        <v>212</v>
      </c>
    </row>
    <row r="115" spans="2:13" ht="15.5" x14ac:dyDescent="0.35">
      <c r="C115" t="s">
        <v>10</v>
      </c>
      <c r="D115" s="5">
        <v>737693464824</v>
      </c>
      <c r="E115" s="5">
        <v>690141441410</v>
      </c>
      <c r="F115" s="5">
        <v>680587524696</v>
      </c>
      <c r="G115" s="5">
        <v>651466716237</v>
      </c>
      <c r="I115" s="5">
        <v>680587524696</v>
      </c>
      <c r="J115" s="5">
        <v>253123293120</v>
      </c>
      <c r="K115" s="5">
        <v>77484680382</v>
      </c>
      <c r="L115" s="5">
        <v>-305804381931</v>
      </c>
      <c r="M115" s="5">
        <v>-246207802855</v>
      </c>
    </row>
    <row r="116" spans="2:13" ht="15.5" x14ac:dyDescent="0.35">
      <c r="C116" t="s">
        <v>135</v>
      </c>
      <c r="D116" s="5">
        <v>1259374902924</v>
      </c>
      <c r="E116" s="5">
        <v>1164247896321</v>
      </c>
      <c r="F116" s="5">
        <v>1160171580611</v>
      </c>
      <c r="G116" s="5">
        <v>1054427558680</v>
      </c>
      <c r="I116" s="5">
        <v>1160171580611</v>
      </c>
      <c r="J116" s="5">
        <v>640760489979</v>
      </c>
      <c r="K116" s="5">
        <v>339443779603</v>
      </c>
      <c r="L116" s="5">
        <v>177984811524</v>
      </c>
      <c r="M116" s="5">
        <v>161066358815</v>
      </c>
    </row>
    <row r="117" spans="2:13" ht="15.5" x14ac:dyDescent="0.35">
      <c r="C117" t="s">
        <v>136</v>
      </c>
      <c r="D117" s="5">
        <v>8918359270</v>
      </c>
      <c r="E117" s="5">
        <v>8918359270</v>
      </c>
      <c r="F117" s="5">
        <v>8918359270</v>
      </c>
      <c r="G117" s="5">
        <v>8918359270</v>
      </c>
      <c r="I117" s="5">
        <v>8918359270</v>
      </c>
      <c r="J117" s="5">
        <v>7038359270</v>
      </c>
      <c r="K117" s="5">
        <v>144873829</v>
      </c>
      <c r="L117" s="5">
        <v>8095888</v>
      </c>
      <c r="M117" s="5">
        <v>8095888</v>
      </c>
    </row>
    <row r="119" spans="2:13" ht="15.5" x14ac:dyDescent="0.35">
      <c r="B119" t="s">
        <v>137</v>
      </c>
      <c r="C119" t="s">
        <v>138</v>
      </c>
      <c r="D119" s="5">
        <v>116347391021</v>
      </c>
      <c r="E119" s="5">
        <v>40045695933</v>
      </c>
      <c r="F119" s="5">
        <v>154957010692</v>
      </c>
      <c r="G119" s="5">
        <v>31223020556</v>
      </c>
      <c r="I119" s="5">
        <v>316880966541</v>
      </c>
      <c r="J119" s="5">
        <v>212455691769</v>
      </c>
      <c r="K119" s="5">
        <v>73680309912</v>
      </c>
      <c r="L119" s="5">
        <v>51616551156</v>
      </c>
      <c r="M119" s="5">
        <v>-5375687309</v>
      </c>
    </row>
    <row r="120" spans="2:13" ht="15.5" x14ac:dyDescent="0.35">
      <c r="C120" t="s">
        <v>291</v>
      </c>
      <c r="D120" s="5">
        <v>561066458414</v>
      </c>
      <c r="E120" s="5">
        <v>448042159199</v>
      </c>
      <c r="F120" s="5">
        <v>455298919509</v>
      </c>
      <c r="G120" s="5">
        <v>378844434290</v>
      </c>
      <c r="I120" s="5">
        <v>1500846656111</v>
      </c>
      <c r="J120" s="5">
        <v>1047102855173</v>
      </c>
      <c r="K120" s="5">
        <v>480188009859</v>
      </c>
      <c r="L120" s="5">
        <v>284642171126</v>
      </c>
      <c r="M120" s="5">
        <v>108048053170</v>
      </c>
    </row>
    <row r="121" spans="2:13" ht="15.5" x14ac:dyDescent="0.35">
      <c r="C121" t="s">
        <v>216</v>
      </c>
      <c r="D121" s="5">
        <v>1970609180</v>
      </c>
      <c r="E121" s="5">
        <v>2493367065</v>
      </c>
      <c r="F121" s="5">
        <v>3197327351</v>
      </c>
      <c r="G121" s="5">
        <v>4166677573</v>
      </c>
      <c r="I121" s="5">
        <v>10891195696</v>
      </c>
      <c r="J121" s="5">
        <v>595288487</v>
      </c>
      <c r="K121" s="5">
        <v>73753586</v>
      </c>
      <c r="L121" s="5">
        <v>8634516</v>
      </c>
      <c r="M121" s="5">
        <v>84068785</v>
      </c>
    </row>
    <row r="122" spans="2:13" ht="15.5" x14ac:dyDescent="0.35">
      <c r="C122" t="s">
        <v>458</v>
      </c>
      <c r="D122" s="5">
        <v>-429040472317</v>
      </c>
      <c r="E122" s="5">
        <v>-410482788274</v>
      </c>
      <c r="F122" s="5">
        <v>-303230380919</v>
      </c>
      <c r="G122" s="5">
        <v>-351788091307</v>
      </c>
      <c r="I122" s="5">
        <v>-1194548030017</v>
      </c>
      <c r="J122" s="5">
        <v>-830778913249</v>
      </c>
      <c r="K122" s="5">
        <v>-406581453533</v>
      </c>
      <c r="L122" s="5">
        <v>-233034254486</v>
      </c>
      <c r="M122" s="5">
        <v>-113507809264</v>
      </c>
    </row>
    <row r="123" spans="2:13" ht="15.5" x14ac:dyDescent="0.35">
      <c r="C123" t="s">
        <v>213</v>
      </c>
      <c r="D123" s="5">
        <v>-17649204256</v>
      </c>
      <c r="E123" s="5">
        <v>-7042057</v>
      </c>
      <c r="F123" s="5">
        <v>-308855249</v>
      </c>
      <c r="I123" s="5">
        <v>-308855249</v>
      </c>
      <c r="J123" s="5">
        <v>-4463538642</v>
      </c>
    </row>
    <row r="124" spans="2:13" ht="15.5" x14ac:dyDescent="0.35">
      <c r="C124" t="s">
        <v>145</v>
      </c>
      <c r="D124" s="5">
        <v>-51124350606</v>
      </c>
      <c r="E124" s="5">
        <v>-53472040566</v>
      </c>
      <c r="F124" s="5">
        <v>-82937683267</v>
      </c>
      <c r="G124" s="5">
        <v>-40898302722</v>
      </c>
      <c r="I124" s="5">
        <v>144506975215</v>
      </c>
      <c r="J124" s="5">
        <v>-27971628039</v>
      </c>
      <c r="K124" s="5">
        <v>18983803418</v>
      </c>
      <c r="L124" s="5">
        <v>-11855484872</v>
      </c>
      <c r="M124" s="5">
        <v>26639461596</v>
      </c>
    </row>
    <row r="125" spans="2:13" ht="15.5" x14ac:dyDescent="0.35">
      <c r="C125" t="s">
        <v>146</v>
      </c>
      <c r="D125" s="5">
        <v>-55059861705</v>
      </c>
      <c r="E125" s="5">
        <v>-60303919519</v>
      </c>
      <c r="F125" s="5">
        <v>-73883936073</v>
      </c>
      <c r="G125" s="5">
        <v>-61235431998</v>
      </c>
      <c r="I125" s="5">
        <v>-196887658898</v>
      </c>
      <c r="J125" s="5">
        <v>-148359962977</v>
      </c>
      <c r="K125" s="5">
        <v>-83467227720</v>
      </c>
      <c r="L125" s="5">
        <v>-33767013609</v>
      </c>
      <c r="M125" s="5">
        <v>-26177644096</v>
      </c>
    </row>
    <row r="126" spans="2:13" ht="15.5" x14ac:dyDescent="0.35">
      <c r="C126" t="s">
        <v>147</v>
      </c>
      <c r="D126" s="5">
        <v>-53046718586</v>
      </c>
      <c r="E126" s="5">
        <v>-54579437663</v>
      </c>
      <c r="F126" s="5">
        <v>-72646866179</v>
      </c>
      <c r="G126" s="5">
        <v>-61406006579</v>
      </c>
      <c r="I126" s="5">
        <v>-191694710373</v>
      </c>
      <c r="J126" s="5">
        <v>-133116706185</v>
      </c>
      <c r="K126" s="5">
        <v>-80139417948</v>
      </c>
      <c r="L126" s="5">
        <v>-34013955109</v>
      </c>
      <c r="M126" s="5">
        <v>-27313984096</v>
      </c>
    </row>
    <row r="127" spans="2:13" ht="15.5" x14ac:dyDescent="0.35">
      <c r="C127" t="s">
        <v>773</v>
      </c>
      <c r="I127" s="5">
        <v>5041879</v>
      </c>
      <c r="J127" s="5">
        <v>-5041879</v>
      </c>
    </row>
    <row r="128" spans="2:13" ht="15.5" x14ac:dyDescent="0.35">
      <c r="C128" t="s">
        <v>774</v>
      </c>
    </row>
    <row r="129" spans="3:13" ht="15.5" x14ac:dyDescent="0.35">
      <c r="C129" t="s">
        <v>775</v>
      </c>
      <c r="J129" s="5">
        <v>-9706021443</v>
      </c>
    </row>
    <row r="130" spans="3:13" ht="15.5" x14ac:dyDescent="0.35">
      <c r="C130" t="s">
        <v>226</v>
      </c>
      <c r="D130" s="5">
        <v>-2013143119</v>
      </c>
      <c r="E130" s="5">
        <v>-5724481856</v>
      </c>
      <c r="F130" s="5">
        <v>-1237069894</v>
      </c>
      <c r="G130" s="5">
        <v>170574581</v>
      </c>
      <c r="I130" s="5">
        <v>-5197990404</v>
      </c>
      <c r="J130" s="5">
        <v>-5532193470</v>
      </c>
      <c r="K130" s="5">
        <v>-3331783768</v>
      </c>
    </row>
    <row r="131" spans="3:13" ht="15.5" x14ac:dyDescent="0.35">
      <c r="C131" t="s">
        <v>427</v>
      </c>
      <c r="K131" s="5">
        <v>3973996</v>
      </c>
      <c r="L131" s="5">
        <v>188000000</v>
      </c>
      <c r="M131" s="5">
        <v>150000000</v>
      </c>
    </row>
    <row r="132" spans="3:13" ht="15.5" x14ac:dyDescent="0.35">
      <c r="C132" t="s">
        <v>776</v>
      </c>
      <c r="L132" s="5">
        <v>58941500</v>
      </c>
      <c r="M132" s="5">
        <v>986340000</v>
      </c>
    </row>
    <row r="133" spans="3:13" ht="15.5" x14ac:dyDescent="0.35">
      <c r="C133" t="s">
        <v>152</v>
      </c>
      <c r="D133" s="5">
        <v>-51124350606</v>
      </c>
      <c r="E133" s="5">
        <v>-53472040566</v>
      </c>
      <c r="F133" s="5">
        <v>-82937683267</v>
      </c>
      <c r="G133" s="5">
        <v>-40898302722</v>
      </c>
      <c r="I133" s="5">
        <v>144506975215</v>
      </c>
      <c r="J133" s="5">
        <v>-27971628039</v>
      </c>
      <c r="K133" s="5">
        <v>18983803418</v>
      </c>
      <c r="L133" s="5">
        <v>-11855484872</v>
      </c>
      <c r="M133" s="5">
        <v>26639461596</v>
      </c>
    </row>
    <row r="134" spans="3:13" ht="15.5" x14ac:dyDescent="0.35">
      <c r="C134" t="s">
        <v>485</v>
      </c>
      <c r="J134" s="5">
        <v>30000000000</v>
      </c>
    </row>
    <row r="135" spans="3:13" ht="15.5" x14ac:dyDescent="0.35">
      <c r="C135" t="s">
        <v>340</v>
      </c>
      <c r="K135" s="5">
        <v>7365653167</v>
      </c>
    </row>
    <row r="136" spans="3:13" ht="15.5" x14ac:dyDescent="0.35">
      <c r="C136" t="s">
        <v>229</v>
      </c>
      <c r="F136" s="5">
        <v>353440000000</v>
      </c>
      <c r="I136" s="5">
        <v>353440000000</v>
      </c>
    </row>
    <row r="137" spans="3:13" ht="15.5" x14ac:dyDescent="0.35">
      <c r="C137" t="s">
        <v>318</v>
      </c>
      <c r="K137" s="5">
        <v>3156190842</v>
      </c>
    </row>
    <row r="138" spans="3:13" ht="15.5" x14ac:dyDescent="0.35">
      <c r="C138" t="s">
        <v>158</v>
      </c>
      <c r="D138" s="5">
        <v>-43618256681</v>
      </c>
      <c r="E138" s="5">
        <v>-46430130804</v>
      </c>
      <c r="F138" s="5">
        <v>-72122187400</v>
      </c>
      <c r="G138" s="5">
        <v>-31451512641</v>
      </c>
      <c r="I138" s="5">
        <v>-149866807197</v>
      </c>
      <c r="J138" s="5">
        <v>-97173044834</v>
      </c>
      <c r="K138" s="5">
        <v>-63381175886</v>
      </c>
      <c r="L138" s="5">
        <v>-25579079279</v>
      </c>
      <c r="M138" s="5">
        <v>-14489426543</v>
      </c>
    </row>
    <row r="139" spans="3:13" ht="15.5" x14ac:dyDescent="0.35">
      <c r="C139" t="s">
        <v>777</v>
      </c>
      <c r="D139" s="5">
        <v>106820</v>
      </c>
      <c r="E139" s="5">
        <v>69545330</v>
      </c>
      <c r="F139" s="5">
        <v>-576831692</v>
      </c>
      <c r="G139" s="5">
        <v>39174610</v>
      </c>
      <c r="I139" s="5">
        <v>-1158427832</v>
      </c>
      <c r="J139" s="5">
        <v>-16595524750</v>
      </c>
    </row>
    <row r="140" spans="3:13" ht="15.5" x14ac:dyDescent="0.35">
      <c r="C140" t="s">
        <v>517</v>
      </c>
      <c r="D140" s="5">
        <v>-4778928017</v>
      </c>
      <c r="E140" s="5">
        <v>-4384182365</v>
      </c>
      <c r="F140" s="5">
        <v>-1620001624</v>
      </c>
      <c r="G140" s="5">
        <v>-3300358546</v>
      </c>
      <c r="I140" s="5">
        <v>-13339318725</v>
      </c>
      <c r="J140" s="5">
        <v>-13784027739</v>
      </c>
      <c r="K140" s="5">
        <v>-3349969705</v>
      </c>
      <c r="L140" s="5">
        <v>-1809862320</v>
      </c>
      <c r="M140" s="5">
        <v>-1764483908</v>
      </c>
    </row>
    <row r="141" spans="3:13" ht="15.5" x14ac:dyDescent="0.35">
      <c r="C141" t="s">
        <v>277</v>
      </c>
      <c r="F141" s="5">
        <v>-5891389883</v>
      </c>
      <c r="G141" s="5">
        <v>-3458333358</v>
      </c>
      <c r="I141" s="5">
        <v>-20084945355</v>
      </c>
      <c r="J141" s="5">
        <v>-12352555432</v>
      </c>
    </row>
    <row r="142" spans="3:13" ht="15.5" x14ac:dyDescent="0.35">
      <c r="C142" t="s">
        <v>670</v>
      </c>
      <c r="D142" s="5">
        <v>-2727272728</v>
      </c>
      <c r="E142" s="5">
        <v>-2727272727</v>
      </c>
      <c r="F142" s="5">
        <v>-2727272668</v>
      </c>
      <c r="G142" s="5">
        <v>-2727272787</v>
      </c>
      <c r="I142" s="5">
        <v>-10909090909</v>
      </c>
      <c r="J142" s="5">
        <v>-2839393940</v>
      </c>
    </row>
    <row r="143" spans="3:13" ht="15.5" x14ac:dyDescent="0.35">
      <c r="C143" t="s">
        <v>284</v>
      </c>
      <c r="I143" s="5">
        <v>-13574434767</v>
      </c>
      <c r="J143" s="5">
        <v>-2666125000</v>
      </c>
    </row>
    <row r="144" spans="3:13" ht="15.5" x14ac:dyDescent="0.35">
      <c r="C144" t="s">
        <v>235</v>
      </c>
      <c r="L144" s="5">
        <v>-24363273</v>
      </c>
      <c r="M144" s="5">
        <v>-45627953</v>
      </c>
    </row>
    <row r="145" spans="2:13" ht="15.5" x14ac:dyDescent="0.35">
      <c r="C145" t="s">
        <v>167</v>
      </c>
      <c r="D145" s="5">
        <v>10163178710</v>
      </c>
      <c r="E145" s="5">
        <v>-73730264152</v>
      </c>
      <c r="F145" s="5">
        <v>-1864608648</v>
      </c>
      <c r="G145" s="5">
        <v>-70910714164</v>
      </c>
      <c r="I145" s="5">
        <v>264500282858</v>
      </c>
      <c r="J145" s="5">
        <v>36124100753</v>
      </c>
      <c r="K145" s="5">
        <v>9196885610</v>
      </c>
      <c r="L145" s="5">
        <v>5994052675</v>
      </c>
      <c r="M145" s="5">
        <v>-4913869809</v>
      </c>
    </row>
    <row r="146" spans="2:13" ht="15.5" x14ac:dyDescent="0.35">
      <c r="C146" t="s">
        <v>769</v>
      </c>
      <c r="E146" s="5">
        <v>327531297226</v>
      </c>
      <c r="I146" s="5">
        <v>63031014368</v>
      </c>
      <c r="J146" s="5">
        <v>26906913615</v>
      </c>
      <c r="K146" s="5">
        <v>17710028005</v>
      </c>
      <c r="L146" s="5">
        <v>11715975330</v>
      </c>
      <c r="M146" s="5">
        <v>16629845139</v>
      </c>
    </row>
    <row r="147" spans="2:13" ht="15.5" x14ac:dyDescent="0.35">
      <c r="C147" t="s">
        <v>169</v>
      </c>
      <c r="D147" s="5">
        <v>10163178710</v>
      </c>
      <c r="E147" s="5">
        <v>253801033074</v>
      </c>
      <c r="F147" s="5">
        <v>-1864608648</v>
      </c>
      <c r="G147" s="5">
        <v>-70910714164</v>
      </c>
      <c r="I147" s="5">
        <v>327531297226</v>
      </c>
      <c r="J147" s="5">
        <v>63031014368</v>
      </c>
      <c r="K147" s="5">
        <v>26906913615</v>
      </c>
      <c r="L147" s="5">
        <v>17710028005</v>
      </c>
      <c r="M147" s="5">
        <v>11715975330</v>
      </c>
    </row>
    <row r="149" spans="2:13" ht="15.5" x14ac:dyDescent="0.35">
      <c r="B149" t="s">
        <v>170</v>
      </c>
      <c r="C149" t="s">
        <v>12</v>
      </c>
      <c r="D149" s="5">
        <v>8920000000</v>
      </c>
      <c r="E149" s="5">
        <v>8920000000</v>
      </c>
      <c r="F149" s="5">
        <v>8920000000</v>
      </c>
      <c r="G149" s="5">
        <v>8920000000</v>
      </c>
      <c r="I149" s="5">
        <v>8920000000</v>
      </c>
      <c r="J149" s="5">
        <v>7040000000</v>
      </c>
      <c r="K149" s="5">
        <v>140000000</v>
      </c>
      <c r="L149" s="5">
        <v>10000000</v>
      </c>
      <c r="M149" s="5">
        <v>10000000</v>
      </c>
    </row>
    <row r="150" spans="2:13" ht="15.5" x14ac:dyDescent="0.35">
      <c r="C150" t="s">
        <v>171</v>
      </c>
      <c r="D150" s="6">
        <v>5.28</v>
      </c>
      <c r="E150" s="6">
        <v>1.06</v>
      </c>
      <c r="F150" s="6">
        <v>3.37</v>
      </c>
      <c r="G150" s="6">
        <v>2.0299999999999998</v>
      </c>
    </row>
    <row r="151" spans="2:13" ht="15.5" x14ac:dyDescent="0.35">
      <c r="C151" t="s">
        <v>172</v>
      </c>
      <c r="D151" s="6">
        <v>109.85</v>
      </c>
      <c r="E151" s="6">
        <v>632.08000000000004</v>
      </c>
      <c r="F151" s="6">
        <v>160.24</v>
      </c>
      <c r="G151" s="6">
        <v>248.77</v>
      </c>
    </row>
    <row r="152" spans="2:13" ht="15.5" x14ac:dyDescent="0.35">
      <c r="C152" t="s">
        <v>60</v>
      </c>
      <c r="D152" s="6">
        <v>9.23</v>
      </c>
      <c r="E152" s="6">
        <v>13.44</v>
      </c>
      <c r="F152" s="6">
        <v>10.58</v>
      </c>
      <c r="G152" s="6">
        <v>11.87</v>
      </c>
    </row>
    <row r="153" spans="2:13" ht="15.5" x14ac:dyDescent="0.35">
      <c r="C153" t="s">
        <v>173</v>
      </c>
      <c r="D153" s="6">
        <v>135009999999.99998</v>
      </c>
      <c r="E153" s="5">
        <v>80260000000</v>
      </c>
      <c r="F153" s="5">
        <v>98860000000</v>
      </c>
      <c r="G153" s="5">
        <v>69740000000</v>
      </c>
    </row>
    <row r="154" spans="2:13" ht="15.5" x14ac:dyDescent="0.35">
      <c r="C154" t="s">
        <v>174</v>
      </c>
      <c r="D154" s="6">
        <v>3.7400000000000003E-2</v>
      </c>
      <c r="E154" s="6">
        <v>8.1000000000000013E-3</v>
      </c>
      <c r="F154" s="6">
        <v>2.5899999999999999E-2</v>
      </c>
      <c r="G154" s="6">
        <v>1.7100000000000001E-2</v>
      </c>
    </row>
    <row r="155" spans="2:13" ht="15.5" x14ac:dyDescent="0.35">
      <c r="C155" t="s">
        <v>175</v>
      </c>
      <c r="D155" s="6">
        <v>6.3799999999999996E-2</v>
      </c>
      <c r="E155" s="6">
        <v>1.37E-2</v>
      </c>
      <c r="F155" s="6">
        <v>4.41E-2</v>
      </c>
      <c r="G155" s="6">
        <v>2.7699999999999999E-2</v>
      </c>
    </row>
    <row r="156" spans="2:13" ht="15.5" x14ac:dyDescent="0.35">
      <c r="C156" t="s">
        <v>176</v>
      </c>
      <c r="D156" s="6">
        <v>7.7300000000000008E-2</v>
      </c>
      <c r="E156" s="6">
        <v>0.02</v>
      </c>
      <c r="F156" s="6">
        <v>5.2199999999999996E-2</v>
      </c>
      <c r="G156" s="6">
        <v>2.6200000000000001E-2</v>
      </c>
    </row>
    <row r="157" spans="2:13" ht="15.5" x14ac:dyDescent="0.35">
      <c r="C157" t="s">
        <v>177</v>
      </c>
      <c r="D157" s="6">
        <v>14.01</v>
      </c>
      <c r="E157" s="6">
        <v>3.65</v>
      </c>
      <c r="F157" s="6">
        <v>15.84</v>
      </c>
      <c r="G157" s="6">
        <v>5.64</v>
      </c>
    </row>
    <row r="158" spans="2:13" ht="15.5" x14ac:dyDescent="0.35">
      <c r="C158" t="s">
        <v>178</v>
      </c>
      <c r="D158" s="5">
        <v>738000000000</v>
      </c>
      <c r="E158" s="5">
        <v>690000000000</v>
      </c>
      <c r="F158" s="5">
        <v>681000000000</v>
      </c>
      <c r="G158" s="5">
        <v>651000000000</v>
      </c>
    </row>
    <row r="159" spans="2:13" ht="15.5" x14ac:dyDescent="0.35">
      <c r="C159" t="s">
        <v>179</v>
      </c>
      <c r="D159" s="6">
        <v>7.01</v>
      </c>
      <c r="E159" s="6">
        <v>8.66</v>
      </c>
      <c r="F159" s="6">
        <v>7.08</v>
      </c>
      <c r="G159" s="6">
        <v>6.91</v>
      </c>
    </row>
    <row r="160" spans="2:13" ht="15.5" x14ac:dyDescent="0.35">
      <c r="C160" t="s">
        <v>180</v>
      </c>
      <c r="D160" s="6">
        <v>82.72</v>
      </c>
      <c r="E160" s="6">
        <v>77.38</v>
      </c>
      <c r="F160" s="6">
        <v>76.31</v>
      </c>
      <c r="G160" s="6">
        <v>73.05</v>
      </c>
    </row>
    <row r="161" spans="3:13" ht="15.5" x14ac:dyDescent="0.35">
      <c r="C161" t="s">
        <v>181</v>
      </c>
      <c r="D161" s="6">
        <v>7.01</v>
      </c>
      <c r="E161" s="6">
        <v>8.66</v>
      </c>
      <c r="F161" s="6">
        <v>7.08</v>
      </c>
      <c r="G161" s="6">
        <v>6.91</v>
      </c>
    </row>
    <row r="162" spans="3:13" ht="15.5" x14ac:dyDescent="0.35">
      <c r="C162" t="s">
        <v>182</v>
      </c>
      <c r="D162" s="6">
        <v>82.72</v>
      </c>
      <c r="E162" s="6">
        <v>77.38</v>
      </c>
      <c r="F162" s="6">
        <v>76.31</v>
      </c>
      <c r="G162" s="6">
        <v>73.05</v>
      </c>
    </row>
    <row r="163" spans="3:13" ht="15.5" x14ac:dyDescent="0.35">
      <c r="C163" t="s">
        <v>183</v>
      </c>
      <c r="D163" s="5">
        <v>115000000000</v>
      </c>
      <c r="E163" s="5">
        <v>114000000000</v>
      </c>
      <c r="F163" s="5">
        <v>111000000000</v>
      </c>
      <c r="G163" s="5">
        <v>107000000000</v>
      </c>
    </row>
    <row r="164" spans="3:13" ht="15.5" x14ac:dyDescent="0.35">
      <c r="C164" t="s">
        <v>184</v>
      </c>
      <c r="D164" s="5">
        <v>130000000000</v>
      </c>
      <c r="E164" s="5">
        <v>122000000000</v>
      </c>
      <c r="F164" s="5">
        <v>108000000000</v>
      </c>
      <c r="G164" s="5">
        <v>89000000000</v>
      </c>
    </row>
    <row r="165" spans="3:13" ht="15.5" x14ac:dyDescent="0.35">
      <c r="C165" t="s">
        <v>185</v>
      </c>
      <c r="D165" s="5">
        <v>738000000000</v>
      </c>
      <c r="E165" s="5">
        <v>690000000000</v>
      </c>
      <c r="F165" s="5">
        <v>681000000000</v>
      </c>
      <c r="G165" s="5">
        <v>651000000000</v>
      </c>
    </row>
    <row r="166" spans="3:13" ht="15.5" x14ac:dyDescent="0.35">
      <c r="C166" t="s">
        <v>24</v>
      </c>
      <c r="D166" s="5">
        <v>245000000000</v>
      </c>
      <c r="E166" s="5">
        <v>236000000000</v>
      </c>
      <c r="F166" s="5">
        <v>218000000000</v>
      </c>
      <c r="G166" s="5">
        <v>196000000000</v>
      </c>
    </row>
    <row r="167" spans="3:13" ht="15.5" x14ac:dyDescent="0.35">
      <c r="C167" t="s">
        <v>21</v>
      </c>
      <c r="D167" s="5">
        <v>-19000000000</v>
      </c>
      <c r="E167" s="5">
        <v>-18000000000</v>
      </c>
      <c r="F167" s="5">
        <v>-109000000000</v>
      </c>
      <c r="G167" s="5">
        <v>-133000000000</v>
      </c>
    </row>
    <row r="168" spans="3:13" ht="15.5" x14ac:dyDescent="0.35">
      <c r="C168" t="s">
        <v>186</v>
      </c>
      <c r="D168" s="5">
        <v>85000000000</v>
      </c>
      <c r="E168" s="5">
        <v>85000000000</v>
      </c>
      <c r="F168" s="5">
        <v>125000000000</v>
      </c>
      <c r="G168" s="5">
        <v>175000000000</v>
      </c>
    </row>
    <row r="169" spans="3:13" ht="15.5" x14ac:dyDescent="0.35">
      <c r="C169" t="s">
        <v>187</v>
      </c>
      <c r="D169" s="5">
        <v>116000000000</v>
      </c>
      <c r="E169" s="5">
        <v>40000000000</v>
      </c>
      <c r="F169" s="5">
        <v>155000000000</v>
      </c>
      <c r="G169" s="5">
        <v>31000000000</v>
      </c>
    </row>
    <row r="170" spans="3:13" ht="15.5" x14ac:dyDescent="0.35">
      <c r="C170" t="s">
        <v>188</v>
      </c>
      <c r="D170" s="5">
        <v>-53000000000</v>
      </c>
      <c r="E170" s="5">
        <v>-55000000000</v>
      </c>
      <c r="F170" s="5">
        <v>-73000000000</v>
      </c>
      <c r="G170" s="5">
        <v>-61000000000</v>
      </c>
    </row>
    <row r="171" spans="3:13" ht="15.5" x14ac:dyDescent="0.35">
      <c r="C171" t="s">
        <v>13</v>
      </c>
      <c r="D171" s="5">
        <v>63000000000</v>
      </c>
      <c r="E171" s="5">
        <v>-15000000000</v>
      </c>
      <c r="F171" s="5">
        <v>82000000000</v>
      </c>
      <c r="G171" s="5">
        <v>-30000000000</v>
      </c>
    </row>
    <row r="172" spans="3:13" ht="15.5" x14ac:dyDescent="0.35">
      <c r="C172" t="s">
        <v>16</v>
      </c>
      <c r="D172" s="6">
        <v>7.1</v>
      </c>
      <c r="E172" s="6">
        <v>-1.63</v>
      </c>
      <c r="F172" s="6">
        <v>9.23</v>
      </c>
      <c r="G172" s="6">
        <v>-3.38</v>
      </c>
    </row>
    <row r="173" spans="3:13" ht="15.5" x14ac:dyDescent="0.35">
      <c r="C173" t="s">
        <v>45</v>
      </c>
      <c r="I173" s="6">
        <v>10.11</v>
      </c>
      <c r="J173" s="6">
        <v>8.27</v>
      </c>
      <c r="K173" s="6">
        <v>7.97</v>
      </c>
      <c r="L173" s="6">
        <v>-7402.7</v>
      </c>
      <c r="M173" s="6">
        <v>-4175.9399999999996</v>
      </c>
    </row>
    <row r="174" spans="3:13" ht="15.5" x14ac:dyDescent="0.35">
      <c r="C174" t="s">
        <v>59</v>
      </c>
      <c r="I174" s="6">
        <v>53.41</v>
      </c>
      <c r="J174" s="5">
        <v>0</v>
      </c>
      <c r="K174" s="5">
        <v>0</v>
      </c>
      <c r="L174" s="5">
        <v>0</v>
      </c>
      <c r="M174" s="5">
        <v>0</v>
      </c>
    </row>
    <row r="175" spans="3:13" ht="15.5" x14ac:dyDescent="0.35">
      <c r="C175" t="s">
        <v>62</v>
      </c>
      <c r="I175" s="6">
        <v>3.22</v>
      </c>
      <c r="J175" s="5">
        <v>0</v>
      </c>
      <c r="K175" s="5">
        <v>0</v>
      </c>
      <c r="L175" s="5">
        <v>0</v>
      </c>
      <c r="M175" s="5">
        <v>0</v>
      </c>
    </row>
    <row r="176" spans="3:13" ht="15.5" x14ac:dyDescent="0.35">
      <c r="C176" t="s">
        <v>189</v>
      </c>
      <c r="I176" s="5">
        <v>298470000000</v>
      </c>
      <c r="J176" s="5">
        <v>189900000000</v>
      </c>
    </row>
    <row r="177" spans="3:13" ht="15.5" x14ac:dyDescent="0.35">
      <c r="C177" t="s">
        <v>190</v>
      </c>
      <c r="I177" s="6">
        <v>7.7699999999999991E-2</v>
      </c>
      <c r="J177" s="6">
        <v>9.0899999999999995E-2</v>
      </c>
      <c r="K177" s="6">
        <v>3.4000000000000002E-3</v>
      </c>
      <c r="L177" s="6">
        <v>-0.3367</v>
      </c>
      <c r="M177" s="6">
        <v>-0.20989999999999998</v>
      </c>
    </row>
    <row r="178" spans="3:13" ht="15.5" x14ac:dyDescent="0.35">
      <c r="C178" t="s">
        <v>191</v>
      </c>
      <c r="I178" s="6">
        <v>0.13239999999999999</v>
      </c>
      <c r="J178" s="6">
        <v>0.23</v>
      </c>
      <c r="K178" s="6">
        <v>1.49E-2</v>
      </c>
      <c r="L178" s="6">
        <v>0.19600000000000001</v>
      </c>
      <c r="M178" s="6">
        <v>0.13730000000000001</v>
      </c>
    </row>
    <row r="179" spans="3:13" ht="15.5" x14ac:dyDescent="0.35">
      <c r="C179" t="s">
        <v>192</v>
      </c>
      <c r="I179" s="6">
        <v>0.1812</v>
      </c>
      <c r="J179" s="6">
        <v>0.24059999999999998</v>
      </c>
      <c r="K179" s="6">
        <v>-3.4000000000000002E-3</v>
      </c>
      <c r="L179" s="6">
        <v>0.43469999999999998</v>
      </c>
      <c r="M179" s="6">
        <v>-0.62970000000000004</v>
      </c>
    </row>
    <row r="180" spans="3:13" ht="15.5" x14ac:dyDescent="0.35">
      <c r="C180" t="s">
        <v>193</v>
      </c>
      <c r="I180" s="6">
        <v>7.27</v>
      </c>
      <c r="J180" s="6">
        <v>4.76</v>
      </c>
      <c r="K180" s="6">
        <v>0.02</v>
      </c>
      <c r="L180" s="6">
        <v>-12.97</v>
      </c>
      <c r="M180" s="6">
        <v>-21.19</v>
      </c>
    </row>
    <row r="181" spans="3:13" ht="15.5" x14ac:dyDescent="0.35">
      <c r="C181" t="s">
        <v>56</v>
      </c>
      <c r="I181" s="6">
        <v>7.08</v>
      </c>
      <c r="J181" s="5">
        <v>0</v>
      </c>
      <c r="K181" s="5">
        <v>0</v>
      </c>
      <c r="L181" s="5">
        <v>0</v>
      </c>
      <c r="M181" s="5">
        <v>0</v>
      </c>
    </row>
    <row r="182" spans="3:13" ht="15.5" x14ac:dyDescent="0.35">
      <c r="C182" t="s">
        <v>53</v>
      </c>
      <c r="I182" s="6">
        <v>76.31</v>
      </c>
      <c r="J182" s="6">
        <v>35.96</v>
      </c>
      <c r="K182" s="6">
        <v>534.84</v>
      </c>
      <c r="L182" s="6">
        <v>-37772.800000000003</v>
      </c>
      <c r="M182" s="6">
        <v>-30411.46</v>
      </c>
    </row>
    <row r="183" spans="3:13" ht="15.5" x14ac:dyDescent="0.35">
      <c r="C183" t="s">
        <v>194</v>
      </c>
      <c r="I183" s="6">
        <v>7.08</v>
      </c>
      <c r="J183" s="5">
        <v>0</v>
      </c>
      <c r="K183" s="5">
        <v>0</v>
      </c>
      <c r="L183" s="5">
        <v>0</v>
      </c>
      <c r="M183" s="5">
        <v>0</v>
      </c>
    </row>
    <row r="184" spans="3:13" ht="15.5" x14ac:dyDescent="0.35">
      <c r="C184" t="s">
        <v>195</v>
      </c>
      <c r="I184" s="6">
        <v>76.31</v>
      </c>
      <c r="J184" s="6">
        <v>35.96</v>
      </c>
      <c r="K184" s="6">
        <v>534.84</v>
      </c>
      <c r="L184" s="6">
        <v>-37772.800000000003</v>
      </c>
      <c r="M184" s="6">
        <v>-30411.46</v>
      </c>
    </row>
    <row r="185" spans="3:13" ht="15.5" x14ac:dyDescent="0.35">
      <c r="C185" t="s">
        <v>196</v>
      </c>
      <c r="I185" s="5">
        <v>111000000000</v>
      </c>
      <c r="J185" s="5">
        <v>110000000000</v>
      </c>
      <c r="K185" s="5">
        <v>52000000000</v>
      </c>
      <c r="L185" s="5">
        <v>340000000000</v>
      </c>
      <c r="M185" s="5">
        <v>20000000000</v>
      </c>
    </row>
    <row r="186" spans="3:13" ht="15.5" x14ac:dyDescent="0.35">
      <c r="C186" t="s">
        <v>197</v>
      </c>
      <c r="I186" s="5">
        <v>108000000000</v>
      </c>
      <c r="J186" s="5">
        <v>107000000000</v>
      </c>
      <c r="K186" s="5">
        <v>105000000000</v>
      </c>
      <c r="L186" s="5">
        <v>81000000000</v>
      </c>
      <c r="M186" s="5">
        <v>351000000000</v>
      </c>
    </row>
    <row r="187" spans="3:13" ht="15.5" x14ac:dyDescent="0.35">
      <c r="C187" t="s">
        <v>26</v>
      </c>
      <c r="I187" s="5">
        <v>218000000000</v>
      </c>
      <c r="J187" s="5">
        <v>218000000000</v>
      </c>
      <c r="K187" s="5">
        <v>157000000000</v>
      </c>
      <c r="L187" s="5">
        <v>420000000000</v>
      </c>
      <c r="M187" s="5">
        <v>371000000000</v>
      </c>
    </row>
    <row r="188" spans="3:13" ht="15.5" x14ac:dyDescent="0.35">
      <c r="C188" t="s">
        <v>23</v>
      </c>
      <c r="I188" s="5">
        <v>-109000000000</v>
      </c>
      <c r="J188" s="5">
        <v>155000000000</v>
      </c>
      <c r="K188" s="5">
        <v>130000000000</v>
      </c>
      <c r="L188" s="5">
        <v>403000000000</v>
      </c>
      <c r="M188" s="5">
        <v>360000000000</v>
      </c>
    </row>
    <row r="189" spans="3:13" ht="15.5" x14ac:dyDescent="0.35">
      <c r="C189" t="s">
        <v>198</v>
      </c>
      <c r="I189" s="5">
        <v>125000000000</v>
      </c>
      <c r="J189" s="5">
        <v>-108000000000</v>
      </c>
      <c r="K189" s="5">
        <v>-71000000000</v>
      </c>
      <c r="L189" s="5">
        <v>-358000000000</v>
      </c>
      <c r="M189" s="5">
        <v>-18000000000</v>
      </c>
    </row>
    <row r="190" spans="3:13" ht="15.5" x14ac:dyDescent="0.35">
      <c r="C190" t="s">
        <v>199</v>
      </c>
      <c r="I190" s="5">
        <v>317000000000</v>
      </c>
      <c r="J190" s="5">
        <v>212000000000</v>
      </c>
      <c r="K190" s="5">
        <v>74000000000</v>
      </c>
      <c r="L190" s="5">
        <v>52000000000</v>
      </c>
      <c r="M190" s="5">
        <v>-5000000000</v>
      </c>
    </row>
    <row r="191" spans="3:13" ht="15.5" x14ac:dyDescent="0.35">
      <c r="C191" t="s">
        <v>200</v>
      </c>
      <c r="I191" s="5">
        <v>-192000000000</v>
      </c>
      <c r="J191" s="5">
        <v>-133000000000</v>
      </c>
      <c r="K191" s="5">
        <v>-80000000000</v>
      </c>
      <c r="L191" s="5">
        <v>-34000000000</v>
      </c>
      <c r="M191" s="5">
        <v>-27000000000</v>
      </c>
    </row>
    <row r="192" spans="3:13" ht="15.5" x14ac:dyDescent="0.35">
      <c r="C192" t="s">
        <v>15</v>
      </c>
      <c r="I192" s="5">
        <v>125000000000</v>
      </c>
      <c r="J192" s="5">
        <v>79000000000</v>
      </c>
      <c r="K192" s="5">
        <v>-6000000000</v>
      </c>
      <c r="L192" s="5">
        <v>18000000000</v>
      </c>
      <c r="M192" s="5">
        <v>-33000000000</v>
      </c>
    </row>
    <row r="193" spans="3:13" ht="15.5" x14ac:dyDescent="0.35">
      <c r="C193" t="s">
        <v>17</v>
      </c>
      <c r="I193" s="6">
        <v>14.04</v>
      </c>
      <c r="J193" s="6">
        <v>11.27</v>
      </c>
      <c r="K193" s="6">
        <v>-44.58</v>
      </c>
      <c r="L193" s="6">
        <v>2174.2600000000002</v>
      </c>
      <c r="M193" s="6">
        <v>-4037.81</v>
      </c>
    </row>
  </sheetData>
  <pageMargins left="0.7" right="0.7" top="0.75" bottom="0.75" header="0.3" footer="0.3"/>
  <ignoredErrors>
    <ignoredError sqref="A1:M194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778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779</v>
      </c>
      <c r="D2" s="2" vm="78">
        <f ca="1">IFERROR(_xlfn.STOCKHISTORY("XIDX:" &amp; $C$1, D3, , 0, 0, 1), "Libur")</f>
        <v>208</v>
      </c>
      <c r="E2" s="2" vm="79">
        <f ca="1">IFERROR(_xlfn.STOCKHISTORY("XIDX:" &amp; $C$1, E3, , 0, 0, 1), "Libur")</f>
        <v>202</v>
      </c>
      <c r="H2" s="2" vm="79">
        <f ca="1">IFERROR(INDEX(D2:G2,COUNT(D2:G2)),"")</f>
        <v>202</v>
      </c>
      <c r="I2" s="2" vm="80">
        <f ca="1">IFERROR(_xlfn.STOCKHISTORY("XIDX:" &amp; $C$1, I1, , 0, 0, 1), "Libur")</f>
        <v>264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4138346000000</v>
      </c>
      <c r="E4" s="2">
        <f>IFERROR(INDEX(E51:E500,MATCH($C$4,$C$51:$C$500,0)),"")</f>
        <v>4032659000000</v>
      </c>
      <c r="H4" s="2">
        <f>IFERROR(SUM(D4:G4)*(4/MAX(1,COUNT(D4:G4))),"")</f>
        <v>16342010000000</v>
      </c>
      <c r="I4" s="2">
        <f>IFERROR(INDEX(I51:I500,MATCH($C$4,$C$51:$C$500,0)),"")</f>
        <v>14893442000000</v>
      </c>
      <c r="J4" s="2">
        <f>IFERROR(INDEX(J51:J500,MATCH($C$4,$C$51:$C$500,0)),"")</f>
        <v>14567515000000</v>
      </c>
      <c r="K4" s="2">
        <f>IFERROR(INDEX(K51:K500,MATCH($C$4,$C$51:$C$500,0)),"")</f>
        <v>13092029000000</v>
      </c>
      <c r="L4" s="2">
        <f>IFERROR(INDEX(L51:L500,MATCH($C$4,$C$51:$C$500,0)),"")</f>
        <v>11693833000000</v>
      </c>
      <c r="M4" s="2">
        <f>IFERROR(INDEX(M51:M500,MATCH($C$4,$C$51:$C$500,0)),"")</f>
        <v>11602268000000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104100000000</v>
      </c>
      <c r="E5" s="2">
        <f>IFERROR(INDEX(E51:E500,MATCH($C$5,$C$51:$C$500,0)),"")</f>
        <v>111740000000</v>
      </c>
      <c r="H5" s="2">
        <f>IFERROR(SUM(D5:G5)*(4/MAX(1,COUNT(D5:G5))),"")</f>
        <v>431680000000</v>
      </c>
      <c r="I5" s="2">
        <f>IFERROR(INDEX(I51:I500,MATCH($C$5,$C$51:$C$500,0)),"")</f>
        <v>394299000000</v>
      </c>
      <c r="J5" s="2">
        <f>IFERROR(INDEX(J51:J500,MATCH($C$5,$C$51:$C$500,0)),"")</f>
        <v>344304000000</v>
      </c>
      <c r="K5" s="2">
        <f>IFERROR(INDEX(K51:K500,MATCH($C$5,$C$51:$C$500,0)),"")</f>
        <v>300511000000</v>
      </c>
      <c r="L5" s="2">
        <f>IFERROR(INDEX(L51:L500,MATCH($C$5,$C$51:$C$500,0)),"")</f>
        <v>306386000000</v>
      </c>
      <c r="M5" s="2">
        <f>IFERROR(INDEX(M51:M500,MATCH($C$5,$C$51:$C$500,0)),"")</f>
        <v>330373000000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3152859000000</v>
      </c>
      <c r="E6" s="2">
        <f>IFERROR(INDEX(E51:E500,MATCH($C$6,$C$51:$C$500,0)),"")</f>
        <v>3222340000000</v>
      </c>
      <c r="H6" s="2">
        <f>IFERROR(INDEX(D6:G6,COUNT(D6:G6)),"")</f>
        <v>3222340000000</v>
      </c>
      <c r="I6" s="2">
        <f>IFERROR(INDEX(I51:I500,MATCH($C$6,$C$51:$C$500,0)),"")</f>
        <v>3107752000000</v>
      </c>
      <c r="J6" s="2">
        <f>IFERROR(INDEX(J51:J500,MATCH($C$6,$C$51:$C$500,0)),"")</f>
        <v>2207840000000</v>
      </c>
      <c r="K6" s="2">
        <f>IFERROR(INDEX(K51:K500,MATCH($C$6,$C$51:$C$500,0)),"")</f>
        <v>1941469000000</v>
      </c>
      <c r="L6" s="2">
        <f>IFERROR(INDEX(L51:L500,MATCH($C$6,$C$51:$C$500,0)),"")</f>
        <v>1705230000000</v>
      </c>
      <c r="M6" s="2">
        <f>IFERROR(INDEX(M51:M500,MATCH($C$6,$C$51:$C$500,0)),"")</f>
        <v>1724033000000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14.01</v>
      </c>
      <c r="E7" s="3">
        <f>IFERROR(INDEX(E51:E500,MATCH($C$7,$C$51:$C$500,0))/1000000000,"")</f>
        <v>14.01</v>
      </c>
      <c r="H7" s="3">
        <f>IFERROR(INDEX(D7:G7,COUNT(D7:G7)),"")</f>
        <v>14.01</v>
      </c>
      <c r="I7" s="3">
        <f>IFERROR(INDEX(I51:I500,MATCH($C$7,$C$51:$C$500,0))/1000000000,"")</f>
        <v>14.01</v>
      </c>
      <c r="J7" s="3">
        <f>IFERROR(INDEX(J51:J500,MATCH($C$7,$C$51:$C$500,0))/1000000000,"")</f>
        <v>10.5</v>
      </c>
      <c r="K7" s="3">
        <f>IFERROR(INDEX(K51:K500,MATCH($C$7,$C$51:$C$500,0))/1000000000,"")</f>
        <v>9</v>
      </c>
      <c r="L7" s="3">
        <f>IFERROR(INDEX(L51:L500,MATCH($C$7,$C$51:$C$500,0))/1000000000,"")</f>
        <v>9</v>
      </c>
      <c r="M7" s="3">
        <f>IFERROR(INDEX(M51:M500,MATCH($C$7,$C$51:$C$500,0))/1000000000,"")</f>
        <v>1.26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-10000000000</v>
      </c>
      <c r="E8" s="2">
        <f>IFERROR(INDEX(E51:E500,MATCH("Free cash flow (Quarter)",$C$51:$C$500,0)),"")</f>
        <v>-245000000000</v>
      </c>
      <c r="H8" s="2">
        <f>IFERROR(INDEX(D8:G8,COUNT(D8:G8)),"")</f>
        <v>-245000000000</v>
      </c>
      <c r="I8" s="2">
        <f>IFERROR(INDEX(I51:I500,MATCH($C$8,$C$51:$C$500,0)),"")</f>
        <v>306000000000</v>
      </c>
      <c r="J8" s="2">
        <f>IFERROR(INDEX(J51:J500,MATCH($C$8,$C$51:$C$500,0)),"")</f>
        <v>153000000000</v>
      </c>
      <c r="K8" s="2">
        <f>IFERROR(INDEX(K51:K500,MATCH($C$8,$C$51:$C$500,0)),"")</f>
        <v>-232000000000</v>
      </c>
      <c r="L8" s="2">
        <f>IFERROR(INDEX(L51:L500,MATCH($C$8,$C$51:$C$500,0)),"")</f>
        <v>248000000000</v>
      </c>
      <c r="M8" s="2">
        <f>IFERROR(INDEX(M51:M500,MATCH($C$8,$C$51:$C$500,0)),"")</f>
        <v>459000000000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-0.71</v>
      </c>
      <c r="E9" s="3">
        <f>IFERROR(INDEX(E51:E500,MATCH("Free cash flow per share (Quarter)",$C$51:$C$500,0)),"")</f>
        <v>-17.5</v>
      </c>
      <c r="H9" s="3">
        <f>IFERROR(INDEX(D9:G9,COUNT(D9:G9)),"")</f>
        <v>-17.5</v>
      </c>
      <c r="I9" s="3">
        <f>IFERROR(INDEX(I51:I500,MATCH($C$9,$C$51:$C$500,0)),"")</f>
        <v>21.84</v>
      </c>
      <c r="J9" s="3">
        <f>IFERROR(INDEX(J51:J500,MATCH($C$9,$C$51:$C$500,0)),"")</f>
        <v>14.52</v>
      </c>
      <c r="K9" s="3">
        <f>IFERROR(INDEX(K51:K500,MATCH($C$9,$C$51:$C$500,0)),"")</f>
        <v>-25.81</v>
      </c>
      <c r="L9" s="3">
        <f>IFERROR(INDEX(L51:L500,MATCH($C$9,$C$51:$C$500,0)),"")</f>
        <v>27.52</v>
      </c>
      <c r="M9" s="3">
        <f>IFERROR(INDEX(M51:M500,MATCH($C$9,$C$51:$C$500,0)),"")</f>
        <v>362.94</v>
      </c>
    </row>
    <row r="10" spans="1:13" ht="15.5" x14ac:dyDescent="0.35">
      <c r="C10" t="s">
        <v>18</v>
      </c>
      <c r="D10" s="3">
        <f ca="1">IFERROR(IF(D9=0,"",D2/D9),"")</f>
        <v>-292.95774647887328</v>
      </c>
      <c r="E10" s="3">
        <f ca="1">IFERROR(IF(E9=0,"",E2/E9),"")</f>
        <v>-11.542857142857143</v>
      </c>
      <c r="I10" s="3">
        <f ca="1">IFERROR(IF(I9=0,"",I2/I9),"")</f>
        <v>12.087912087912088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242578000000</v>
      </c>
      <c r="E11" s="2">
        <f>IFERROR(INDEX(E51:E500,MATCH($C$11,$C$51:$C$500,0)),"")</f>
        <v>381953000000</v>
      </c>
      <c r="H11" s="2">
        <f>IFERROR(INDEX(D11:G11,COUNT(D11:G11)),"")</f>
        <v>381953000000</v>
      </c>
      <c r="I11" s="2">
        <f>IFERROR(INDEX(I51:I500,MATCH($C$11,$C$51:$C$500,0)),"")</f>
        <v>694163000000</v>
      </c>
      <c r="J11" s="2">
        <f>IFERROR(INDEX(J51:J500,MATCH($C$11,$C$51:$C$500,0)),"")</f>
        <v>335053000000</v>
      </c>
      <c r="K11" s="2">
        <f>IFERROR(INDEX(K51:K500,MATCH($C$11,$C$51:$C$500,0)),"")</f>
        <v>253168000000</v>
      </c>
      <c r="L11" s="2">
        <f>IFERROR(INDEX(L51:L500,MATCH($C$11,$C$51:$C$500,0)),"")</f>
        <v>824293000000</v>
      </c>
      <c r="M11" s="2">
        <f>IFERROR(INDEX(M51:M500,MATCH($C$11,$C$51:$C$500,0)),"")</f>
        <v>768808000000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-241000000000</v>
      </c>
      <c r="E12" s="2">
        <f>IFERROR(INDEX(E51:E500,MATCH("Net Debt (Quarter)",$C$51:$C$500,0)),"")</f>
        <v>-382000000000</v>
      </c>
      <c r="H12" s="2">
        <f>IFERROR(INDEX(D12:G12,COUNT(D12:G12)),"")</f>
        <v>-382000000000</v>
      </c>
      <c r="I12" s="2">
        <f>IFERROR(INDEX(I51:I500,MATCH($C$12,$C$51:$C$500,0)),"")</f>
        <v>-694000000000</v>
      </c>
      <c r="J12" s="2">
        <f>IFERROR(INDEX(J51:J500,MATCH($C$12,$C$51:$C$500,0)),"")</f>
        <v>-313000000000</v>
      </c>
      <c r="K12" s="2">
        <f>IFERROR(INDEX(K51:K500,MATCH($C$12,$C$51:$C$500,0)),"")</f>
        <v>-228000000000</v>
      </c>
      <c r="L12" s="2">
        <f>IFERROR(INDEX(L51:L500,MATCH($C$12,$C$51:$C$500,0)),"")</f>
        <v>-799000000000</v>
      </c>
      <c r="M12" s="2">
        <f>IFERROR(INDEX(M51:M500,MATCH($C$12,$C$51:$C$500,0)),"")</f>
        <v>-769000000000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22000000000</v>
      </c>
      <c r="K13" s="2">
        <f>IFERROR(INDEX(K51:K500,MATCH($C$13,$C$51:$C$500,0)),"")</f>
        <v>25000000000</v>
      </c>
      <c r="L13" s="2">
        <f>IFERROR(INDEX(L51:L500,MATCH($C$13,$C$51:$C$500,0)),"")</f>
        <v>25000000000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-1580000000</v>
      </c>
      <c r="E14" s="2">
        <f>IFERROR(INDEX(E51:E500,MATCH($C$14,$C$51:$C$500,0)),"")</f>
        <v>-1643000000</v>
      </c>
      <c r="H14" s="2">
        <f>IFERROR(SUM(D14:G14)*(4/MAX(1,COUNT(D14:G14))),"")</f>
        <v>-6446000000</v>
      </c>
      <c r="I14" s="2">
        <f>IFERROR(INDEX(I51:I500,MATCH($C$14,$C$51:$C$500,0)),"")</f>
        <v>-12490000000</v>
      </c>
      <c r="J14" s="2">
        <f>IFERROR(INDEX(J51:J500,MATCH($C$14,$C$51:$C$500,0)),"")</f>
        <v>-16955000000</v>
      </c>
      <c r="K14" s="2">
        <f>IFERROR(INDEX(K51:K500,MATCH($C$14,$C$51:$C$500,0)),"")</f>
        <v>-11231000000</v>
      </c>
      <c r="L14" s="2">
        <f>IFERROR(INDEX(L51:L500,MATCH($C$14,$C$51:$C$500,0)),"")</f>
        <v>-13874000000</v>
      </c>
      <c r="M14" s="2">
        <f>IFERROR(INDEX(M51:M500,MATCH($C$14,$C$51:$C$500,0)),"")</f>
        <v>-12452000000</v>
      </c>
    </row>
    <row r="15" spans="1:13" ht="15.5" x14ac:dyDescent="0.35">
      <c r="C15" t="s">
        <v>28</v>
      </c>
      <c r="D15" s="2">
        <f>IFERROR(INDEX(D51:D500,MATCH($C$15,$C$51:$C$500,0)),"")</f>
        <v>-29730000000</v>
      </c>
      <c r="E15" s="2">
        <f>IFERROR(INDEX(E51:E500,MATCH($C$15,$C$51:$C$500,0)),"")</f>
        <v>-36048000000</v>
      </c>
      <c r="H15" s="2">
        <f>IFERROR(SUM(D15:G15)*(4/MAX(1,COUNT(D15:G15))),"")</f>
        <v>-131556000000</v>
      </c>
      <c r="I15" s="2">
        <f>IFERROR(INDEX(I51:I500,MATCH($C$15,$C$51:$C$500,0)),"")</f>
        <v>-115134000000</v>
      </c>
      <c r="J15" s="2">
        <f>IFERROR(INDEX(J51:J500,MATCH($C$15,$C$51:$C$500,0)),"")</f>
        <v>-113874000000</v>
      </c>
      <c r="K15" s="2">
        <f>IFERROR(INDEX(K51:K500,MATCH($C$15,$C$51:$C$500,0)),"")</f>
        <v>-103170000000</v>
      </c>
      <c r="L15" s="2">
        <f>IFERROR(INDEX(L51:L500,MATCH($C$15,$C$51:$C$500,0)),"")</f>
        <v>-92084000000</v>
      </c>
      <c r="M15" s="2">
        <f>IFERROR(INDEX(M51:M500,MATCH($C$15,$C$51:$C$500,0)),"")</f>
        <v>-89336000000</v>
      </c>
    </row>
    <row r="16" spans="1:13" ht="15.5" x14ac:dyDescent="0.35">
      <c r="C16" t="s">
        <v>29</v>
      </c>
      <c r="D16" s="2">
        <f>IFERROR(INDEX(D51:D500,MATCH($C$16,$C$51:$C$500,0)),"")</f>
        <v>136050000000</v>
      </c>
      <c r="E16" s="2">
        <f>IFERROR(INDEX(E51:E500,MATCH($C$16,$C$51:$C$500,0)),"")</f>
        <v>155366000000</v>
      </c>
      <c r="H16" s="2">
        <f>IFERROR(SUM(D16:G16)*(4/MAX(1,COUNT(D16:G16))),"")</f>
        <v>582832000000</v>
      </c>
      <c r="I16" s="2">
        <f>IFERROR(INDEX(I51:I500,MATCH($C$16,$C$51:$C$500,0)),"")</f>
        <v>513265000000</v>
      </c>
      <c r="J16" s="2">
        <f>IFERROR(INDEX(J51:J500,MATCH($C$16,$C$51:$C$500,0)),"")</f>
        <v>457143000000</v>
      </c>
      <c r="K16" s="2">
        <f>IFERROR(INDEX(K51:K500,MATCH($C$16,$C$51:$C$500,0)),"")</f>
        <v>406264000000</v>
      </c>
      <c r="L16" s="2">
        <f>IFERROR(INDEX(L51:L500,MATCH($C$16,$C$51:$C$500,0)),"")</f>
        <v>403869000000</v>
      </c>
      <c r="M16" s="2">
        <f>IFERROR(INDEX(M51:M500,MATCH($C$16,$C$51:$C$500,0)),"")</f>
        <v>420441000000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2914080000000</v>
      </c>
      <c r="E20" s="2">
        <f ca="1">IFERROR(E21*E2,"")</f>
        <v>2830020000000</v>
      </c>
      <c r="H20" s="2">
        <f t="shared" ref="H20:M20" ca="1" si="0">IFERROR(H21*H2,"")</f>
        <v>2830020000000</v>
      </c>
      <c r="I20" s="2">
        <f t="shared" ca="1" si="0"/>
        <v>3698640000000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14010000000</v>
      </c>
      <c r="E21" s="2">
        <f>IFERROR(INDEX(E51:E500,MATCH($C$7,$C$51:$C$500,0)),"")</f>
        <v>14010000000</v>
      </c>
      <c r="H21" s="2">
        <f>IFERROR(INDEX(D21:G21,COUNT(D21:G21)),"")</f>
        <v>14010000000</v>
      </c>
      <c r="I21" s="2">
        <f>IFERROR(INDEX(I51:I500,MATCH($C$7,$C$51:$C$500,0)),"")</f>
        <v>14010000000</v>
      </c>
      <c r="J21" s="2">
        <f>IFERROR(INDEX(J51:J500,MATCH($C$7,$C$51:$C$500,0)),"")</f>
        <v>10500000000</v>
      </c>
      <c r="K21" s="2">
        <f>IFERROR(INDEX(K51:K500,MATCH($C$7,$C$51:$C$500,0)),"")</f>
        <v>9000000000</v>
      </c>
      <c r="L21" s="2">
        <f>IFERROR(INDEX(L51:L500,MATCH($C$7,$C$51:$C$500,0)),"")</f>
        <v>9000000000</v>
      </c>
      <c r="M21" s="2">
        <f>IFERROR(INDEX(M51:M500,MATCH($C$7,$C$51:$C$500,0)),"")</f>
        <v>1260000000</v>
      </c>
    </row>
    <row r="23" spans="1:13" ht="15.5" x14ac:dyDescent="0.35">
      <c r="B23" t="s">
        <v>41</v>
      </c>
      <c r="C23" t="s">
        <v>42</v>
      </c>
      <c r="D23" s="3">
        <f>IFERROR(D5/D6*100,"")</f>
        <v>3.3017651598120943</v>
      </c>
      <c r="E23" s="3">
        <f>IFERROR(E5/E6*100,"")</f>
        <v>3.4676663542642929</v>
      </c>
      <c r="H23" s="3">
        <f t="shared" ref="H23:M23" si="1">IFERROR(H5/H6*100,"")</f>
        <v>13.39647585295158</v>
      </c>
      <c r="I23" s="3">
        <f t="shared" si="1"/>
        <v>12.687595406583279</v>
      </c>
      <c r="J23" s="3">
        <f t="shared" si="1"/>
        <v>15.594608304949634</v>
      </c>
      <c r="K23" s="3">
        <f t="shared" si="1"/>
        <v>15.478537128329114</v>
      </c>
      <c r="L23" s="3">
        <f t="shared" si="1"/>
        <v>17.967429613600512</v>
      </c>
      <c r="M23" s="3">
        <f t="shared" si="1"/>
        <v>19.162800248023096</v>
      </c>
    </row>
    <row r="24" spans="1:13" ht="15.5" x14ac:dyDescent="0.35">
      <c r="C24" t="s">
        <v>43</v>
      </c>
      <c r="D24" s="4">
        <f>IFERROR(_xlfn.RRI(5,I23,D23),"")</f>
        <v>-0.23603515924222318</v>
      </c>
      <c r="E24" s="4">
        <f>IFERROR(_xlfn.RRI(5,J23,E23),"")</f>
        <v>-0.25969178825681416</v>
      </c>
      <c r="H24" s="4">
        <f t="shared" ref="H24:M24" si="2">IFERROR(_xlfn.RRI(5,M23,H23),"")</f>
        <v>-6.9092951566820382E-2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27.99</v>
      </c>
      <c r="J25" s="3">
        <f>IFERROR(INDEX(J51:J500,MATCH($C$25,$C$51:$C$500,0)),"")</f>
        <v>32.86</v>
      </c>
      <c r="K25" s="3">
        <f>IFERROR(INDEX(K51:K500,MATCH($C$25,$C$51:$C$500,0)),"")</f>
        <v>33.99</v>
      </c>
      <c r="L25" s="3">
        <f>IFERROR(INDEX(L51:L500,MATCH($C$25,$C$51:$C$500,0)),"")</f>
        <v>34.31</v>
      </c>
      <c r="M25" s="3">
        <f>IFERROR(INDEX(M51:M500,MATCH($C$25,$C$51:$C$500,0)),"")</f>
        <v>261.60000000000002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295.38515346181299</v>
      </c>
      <c r="E27" s="3">
        <f>IFERROR(E4/E21,"")</f>
        <v>287.84147037830121</v>
      </c>
      <c r="H27" s="3">
        <f t="shared" ref="H27:M27" si="4">IFERROR(H4/H21,"")</f>
        <v>1166.4532476802285</v>
      </c>
      <c r="I27" s="3">
        <f t="shared" si="4"/>
        <v>1063.0579586009992</v>
      </c>
      <c r="J27" s="3">
        <f t="shared" si="4"/>
        <v>1387.382380952381</v>
      </c>
      <c r="K27" s="3">
        <f t="shared" si="4"/>
        <v>1454.6698888888889</v>
      </c>
      <c r="L27" s="3">
        <f t="shared" si="4"/>
        <v>1299.3147777777779</v>
      </c>
      <c r="M27" s="3">
        <f t="shared" si="4"/>
        <v>9208.149206349206</v>
      </c>
    </row>
    <row r="28" spans="1:13" ht="15.5" x14ac:dyDescent="0.35">
      <c r="C28" t="s">
        <v>48</v>
      </c>
      <c r="D28" s="4">
        <f>IFERROR(_xlfn.RRI(5,I27,D27),"")</f>
        <v>-0.22595476050998187</v>
      </c>
      <c r="E28" s="4">
        <f>IFERROR(_xlfn.RRI(5,J27,E27),"")</f>
        <v>-0.26988471934863911</v>
      </c>
      <c r="H28" s="4">
        <f t="shared" ref="H28:M28" si="5">IFERROR(_xlfn.RRI(5,M27,H27),"")</f>
        <v>-0.33848606411341797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-0.14820450395617776</v>
      </c>
      <c r="J29" s="4">
        <f t="shared" si="6"/>
        <v>-3.3245072080023606E-2</v>
      </c>
      <c r="K29" s="4">
        <f t="shared" si="6"/>
        <v>-9.326726901777915E-3</v>
      </c>
      <c r="L29" s="4">
        <f t="shared" si="6"/>
        <v>-0.86884556574923544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9.7262137254773132E-2</v>
      </c>
      <c r="I30" s="4">
        <f t="shared" si="7"/>
        <v>-0.2337671479788769</v>
      </c>
      <c r="J30" s="4">
        <f t="shared" si="7"/>
        <v>-4.6256204552294421E-2</v>
      </c>
      <c r="K30" s="4">
        <f t="shared" si="7"/>
        <v>0.11956695465036989</v>
      </c>
      <c r="L30" s="4">
        <f t="shared" si="7"/>
        <v>-0.85889512119526978</v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219.44</v>
      </c>
      <c r="E32" s="3">
        <f>IFERROR(INDEX(E51:E500,MATCH($A$32,$C$51:$C$500,0)),"")</f>
        <v>224.62</v>
      </c>
      <c r="H32" s="3">
        <f>IFERROR(INDEX(D32:G32,COUNT(D32:G32)),"")</f>
        <v>224.62</v>
      </c>
      <c r="I32" s="3">
        <f>IFERROR(INDEX(I51:I500,MATCH($C$32,$C$51:$C$500,0)),"")</f>
        <v>216.64</v>
      </c>
      <c r="J32" s="3">
        <f>IFERROR(INDEX(J51:J500,MATCH($C$32,$C$51:$C$500,0)),"")</f>
        <v>203.86</v>
      </c>
      <c r="K32" s="3">
        <f>IFERROR(INDEX(K51:K500,MATCH($C$32,$C$51:$C$500,0)),"")</f>
        <v>209.03</v>
      </c>
      <c r="L32" s="3">
        <f>IFERROR(INDEX(L51:L500,MATCH($C$32,$C$51:$C$500,0)),"")</f>
        <v>182.3</v>
      </c>
      <c r="M32" s="3">
        <f>IFERROR(INDEX(M51:M500,MATCH($C$32,$C$51:$C$500,0)),"")</f>
        <v>1355.87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0.92</v>
      </c>
      <c r="E33" s="3">
        <f>IFERROR(INDEX(E51:E500,MATCH($A$33,$C$51:$C$500,0)),"")</f>
        <v>0.93</v>
      </c>
      <c r="H33" s="3">
        <f>IFERROR(INDEX(D33:G33,COUNT(D33:G33)),"")</f>
        <v>0.93</v>
      </c>
      <c r="I33" s="3">
        <f>IFERROR(INDEX(I51:I500,MATCH($C$33,$C$51:$C$500,0)),"")</f>
        <v>1.22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27.15</v>
      </c>
      <c r="E34" s="3">
        <f>IFERROR(INDEX(E51:E500,MATCH($A$34,$C$51:$C$500,0)),"")</f>
        <v>25.21</v>
      </c>
      <c r="H34" s="3">
        <f>IFERROR(INDEX(D34:G34,COUNT(D34:G34)),"")</f>
        <v>25.21</v>
      </c>
      <c r="I34" s="3">
        <f>IFERROR(INDEX(I51:I500,MATCH($C$34,$C$51:$C$500,0)),"")</f>
        <v>9.43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0.68</v>
      </c>
      <c r="E35" s="3">
        <f>IFERROR(INDEX(E51:E500,MATCH($A$35,$C$51:$C$500,0)),"")</f>
        <v>0.73</v>
      </c>
      <c r="H35" s="3">
        <f>IFERROR(INDEX(D35:G35,COUNT(D35:G35)),"")</f>
        <v>0.73</v>
      </c>
      <c r="I35" s="3">
        <f>IFERROR(INDEX(I51:I500,MATCH($C$35,$C$51:$C$500,0)),"")</f>
        <v>0.25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4138346000000</v>
      </c>
      <c r="E51" s="5">
        <v>4032659000000</v>
      </c>
      <c r="F51" s="5">
        <v>3802073000000</v>
      </c>
      <c r="G51" s="5">
        <v>3671437000000</v>
      </c>
      <c r="I51" s="5">
        <v>14893442000000</v>
      </c>
      <c r="J51" s="5">
        <v>14567515000000</v>
      </c>
      <c r="K51" s="5">
        <v>13092029000000</v>
      </c>
      <c r="L51" s="5">
        <v>11693833000000</v>
      </c>
      <c r="M51" s="5">
        <v>11602268000000</v>
      </c>
    </row>
    <row r="52" spans="2:13" ht="15.5" x14ac:dyDescent="0.35">
      <c r="C52" t="s">
        <v>72</v>
      </c>
      <c r="D52" s="5">
        <v>-3758646000000</v>
      </c>
      <c r="E52" s="5">
        <v>-3650127000000</v>
      </c>
      <c r="F52" s="5">
        <v>-3434755000000</v>
      </c>
      <c r="G52" s="5">
        <v>-3312707000000</v>
      </c>
      <c r="I52" s="5">
        <v>-13453980000000</v>
      </c>
      <c r="J52" s="5">
        <v>-13194632000000</v>
      </c>
      <c r="K52" s="5">
        <v>-11862110000000</v>
      </c>
      <c r="L52" s="5">
        <v>-10589526000000</v>
      </c>
      <c r="M52" s="5">
        <v>-10517657000000</v>
      </c>
    </row>
    <row r="53" spans="2:13" ht="15.5" x14ac:dyDescent="0.35">
      <c r="C53" t="s">
        <v>73</v>
      </c>
      <c r="D53" s="5">
        <v>379700000000</v>
      </c>
      <c r="E53" s="5">
        <v>382532000000</v>
      </c>
      <c r="F53" s="5">
        <v>367318000000</v>
      </c>
      <c r="G53" s="5">
        <v>358730000000</v>
      </c>
      <c r="I53" s="5">
        <v>1439462000000</v>
      </c>
      <c r="J53" s="5">
        <v>1372883000000</v>
      </c>
      <c r="K53" s="5">
        <v>1229919000000</v>
      </c>
      <c r="L53" s="5">
        <v>1104307000000</v>
      </c>
      <c r="M53" s="5">
        <v>1084611000000</v>
      </c>
    </row>
    <row r="54" spans="2:13" ht="15.5" x14ac:dyDescent="0.35">
      <c r="C54" t="s">
        <v>74</v>
      </c>
      <c r="D54" s="5">
        <v>-248519000000</v>
      </c>
      <c r="E54" s="5">
        <v>-231302000000</v>
      </c>
      <c r="F54" s="5">
        <v>-238492000000</v>
      </c>
      <c r="G54" s="5">
        <v>-245707000000</v>
      </c>
      <c r="I54" s="5">
        <v>-942196000000</v>
      </c>
      <c r="J54" s="5">
        <v>-906554000000</v>
      </c>
      <c r="K54" s="5">
        <v>-822329000000</v>
      </c>
      <c r="L54" s="5">
        <v>-698037000000</v>
      </c>
      <c r="M54" s="5">
        <v>-660077000000</v>
      </c>
    </row>
    <row r="55" spans="2:13" ht="15.5" x14ac:dyDescent="0.35">
      <c r="C55" t="s">
        <v>76</v>
      </c>
      <c r="D55" s="5">
        <v>-57046000000</v>
      </c>
      <c r="E55" s="5">
        <v>-56727000000</v>
      </c>
      <c r="F55" s="5">
        <v>-57824000000</v>
      </c>
      <c r="G55" s="5">
        <v>-61362000000</v>
      </c>
      <c r="I55" s="5">
        <v>-230810000000</v>
      </c>
      <c r="J55" s="5">
        <v>-207301000000</v>
      </c>
      <c r="K55" s="5">
        <v>-190321000000</v>
      </c>
      <c r="L55" s="5">
        <v>-144452000000</v>
      </c>
      <c r="M55" s="5">
        <v>-146111000000</v>
      </c>
    </row>
    <row r="56" spans="2:13" ht="15.5" x14ac:dyDescent="0.35">
      <c r="C56" t="s">
        <v>75</v>
      </c>
      <c r="D56" s="5">
        <v>-211276000000</v>
      </c>
      <c r="E56" s="5">
        <v>-196716000000</v>
      </c>
      <c r="F56" s="5">
        <v>-198140000000</v>
      </c>
      <c r="G56" s="5">
        <v>-201514000000</v>
      </c>
      <c r="I56" s="5">
        <v>-793434000000</v>
      </c>
      <c r="J56" s="5">
        <v>-789919000000</v>
      </c>
      <c r="K56" s="5">
        <v>-689800000000</v>
      </c>
      <c r="L56" s="5">
        <v>-596666000000</v>
      </c>
      <c r="M56" s="5">
        <v>-549840000000</v>
      </c>
    </row>
    <row r="57" spans="2:13" ht="15.5" x14ac:dyDescent="0.35">
      <c r="C57" t="s">
        <v>79</v>
      </c>
      <c r="L57" s="5">
        <v>-47000000</v>
      </c>
      <c r="M57" s="5">
        <v>6446000000</v>
      </c>
    </row>
    <row r="58" spans="2:13" ht="15.5" x14ac:dyDescent="0.35">
      <c r="C58" t="s">
        <v>77</v>
      </c>
      <c r="D58" s="5">
        <v>131181000000</v>
      </c>
      <c r="E58" s="5">
        <v>151230000000</v>
      </c>
      <c r="F58" s="5">
        <v>128826000000</v>
      </c>
      <c r="G58" s="5">
        <v>113023000000</v>
      </c>
      <c r="I58" s="5">
        <v>497266000000</v>
      </c>
      <c r="J58" s="5">
        <v>466329000000</v>
      </c>
      <c r="K58" s="5">
        <v>407590000000</v>
      </c>
      <c r="L58" s="5">
        <v>406270000000</v>
      </c>
      <c r="M58" s="5">
        <v>424534000000</v>
      </c>
    </row>
    <row r="59" spans="2:13" ht="15.5" x14ac:dyDescent="0.35">
      <c r="C59" t="s">
        <v>78</v>
      </c>
      <c r="D59" s="5">
        <v>4869000000</v>
      </c>
      <c r="E59" s="5">
        <v>4136000000</v>
      </c>
      <c r="F59" s="5">
        <v>4191000000</v>
      </c>
      <c r="G59" s="5">
        <v>7830000000</v>
      </c>
      <c r="I59" s="5">
        <v>15999000000</v>
      </c>
      <c r="J59" s="5">
        <v>-9186000000</v>
      </c>
      <c r="K59" s="5">
        <v>-1326000000</v>
      </c>
      <c r="L59" s="5">
        <v>-2401000000</v>
      </c>
      <c r="M59" s="5">
        <v>-4093000000</v>
      </c>
    </row>
    <row r="60" spans="2:13" ht="15.5" x14ac:dyDescent="0.35">
      <c r="C60" t="s">
        <v>247</v>
      </c>
      <c r="D60" s="5">
        <v>6449000000</v>
      </c>
      <c r="E60" s="5">
        <v>5779000000</v>
      </c>
      <c r="F60" s="5">
        <v>8075000000</v>
      </c>
      <c r="G60" s="5">
        <v>9344000000</v>
      </c>
      <c r="I60" s="5">
        <v>28489000000</v>
      </c>
      <c r="J60" s="5">
        <v>7769000000</v>
      </c>
      <c r="K60" s="5">
        <v>9905000000</v>
      </c>
      <c r="L60" s="5">
        <v>11473000000</v>
      </c>
      <c r="M60" s="5">
        <v>8359000000</v>
      </c>
    </row>
    <row r="61" spans="2:13" ht="15.5" x14ac:dyDescent="0.35">
      <c r="C61" t="s">
        <v>27</v>
      </c>
      <c r="D61" s="5">
        <v>-1580000000</v>
      </c>
      <c r="E61" s="5">
        <v>-1643000000</v>
      </c>
      <c r="F61" s="5">
        <v>-3884000000</v>
      </c>
      <c r="G61" s="5">
        <v>-1514000000</v>
      </c>
      <c r="I61" s="5">
        <v>-12490000000</v>
      </c>
      <c r="J61" s="5">
        <v>-16955000000</v>
      </c>
      <c r="K61" s="5">
        <v>-11231000000</v>
      </c>
      <c r="L61" s="5">
        <v>-13874000000</v>
      </c>
      <c r="M61" s="5">
        <v>-12452000000</v>
      </c>
    </row>
    <row r="62" spans="2:13" ht="15.5" x14ac:dyDescent="0.35">
      <c r="C62" t="s">
        <v>80</v>
      </c>
      <c r="D62" s="5">
        <v>4869000000</v>
      </c>
      <c r="E62" s="5">
        <v>4136000000</v>
      </c>
      <c r="F62" s="5">
        <v>4191000000</v>
      </c>
      <c r="G62" s="5">
        <v>7830000000</v>
      </c>
      <c r="I62" s="5">
        <v>15999000000</v>
      </c>
      <c r="J62" s="5">
        <v>-9186000000</v>
      </c>
      <c r="K62" s="5">
        <v>-1326000000</v>
      </c>
      <c r="L62" s="5">
        <v>-2401000000</v>
      </c>
      <c r="M62" s="5">
        <v>-4093000000</v>
      </c>
    </row>
    <row r="63" spans="2:13" ht="15.5" x14ac:dyDescent="0.35">
      <c r="C63" t="s">
        <v>29</v>
      </c>
      <c r="D63" s="5">
        <v>136050000000</v>
      </c>
      <c r="E63" s="5">
        <v>155366000000</v>
      </c>
      <c r="F63" s="5">
        <v>133017000000</v>
      </c>
      <c r="G63" s="5">
        <v>120853000000</v>
      </c>
      <c r="I63" s="5">
        <v>513265000000</v>
      </c>
      <c r="J63" s="5">
        <v>457143000000</v>
      </c>
      <c r="K63" s="5">
        <v>406264000000</v>
      </c>
      <c r="L63" s="5">
        <v>403869000000</v>
      </c>
      <c r="M63" s="5">
        <v>420441000000</v>
      </c>
    </row>
    <row r="64" spans="2:13" ht="15.5" x14ac:dyDescent="0.35">
      <c r="C64" t="s">
        <v>28</v>
      </c>
      <c r="D64" s="5">
        <v>-29730000000</v>
      </c>
      <c r="E64" s="5">
        <v>-36048000000</v>
      </c>
      <c r="F64" s="5">
        <v>-28813000000</v>
      </c>
      <c r="G64" s="5">
        <v>-27259000000</v>
      </c>
      <c r="I64" s="5">
        <v>-115134000000</v>
      </c>
      <c r="J64" s="5">
        <v>-113874000000</v>
      </c>
      <c r="K64" s="5">
        <v>-103170000000</v>
      </c>
      <c r="L64" s="5">
        <v>-92084000000</v>
      </c>
      <c r="M64" s="5">
        <v>-89336000000</v>
      </c>
    </row>
    <row r="65" spans="2:13" ht="15.5" x14ac:dyDescent="0.35">
      <c r="C65" t="s">
        <v>81</v>
      </c>
      <c r="D65" s="5">
        <v>-29730000000</v>
      </c>
      <c r="E65" s="5">
        <v>-36048000000</v>
      </c>
      <c r="F65" s="5">
        <v>-28813000000</v>
      </c>
      <c r="G65" s="5">
        <v>-27259000000</v>
      </c>
      <c r="I65" s="5">
        <v>-115134000000</v>
      </c>
      <c r="J65" s="5">
        <v>-113874000000</v>
      </c>
      <c r="K65" s="5">
        <v>-103170000000</v>
      </c>
      <c r="L65" s="5">
        <v>-92037000000</v>
      </c>
      <c r="M65" s="5">
        <v>-95782000000</v>
      </c>
    </row>
    <row r="66" spans="2:13" ht="15.5" x14ac:dyDescent="0.35">
      <c r="C66" t="s">
        <v>82</v>
      </c>
    </row>
    <row r="67" spans="2:13" ht="15.5" x14ac:dyDescent="0.35">
      <c r="C67" t="s">
        <v>84</v>
      </c>
      <c r="D67" s="5">
        <v>-29730000000</v>
      </c>
      <c r="E67" s="5">
        <v>-36048000000</v>
      </c>
      <c r="F67" s="5">
        <v>-28813000000</v>
      </c>
      <c r="G67" s="5">
        <v>-27259000000</v>
      </c>
      <c r="I67" s="5">
        <v>-115134000000</v>
      </c>
      <c r="J67" s="5">
        <v>-113874000000</v>
      </c>
      <c r="K67" s="5">
        <v>-103170000000</v>
      </c>
      <c r="L67" s="5">
        <v>-92084000000</v>
      </c>
      <c r="M67" s="5">
        <v>-89336000000</v>
      </c>
    </row>
    <row r="68" spans="2:13" ht="15.5" x14ac:dyDescent="0.35">
      <c r="C68" t="s">
        <v>86</v>
      </c>
      <c r="D68" s="5">
        <v>106320000000</v>
      </c>
      <c r="E68" s="5">
        <v>119318000000</v>
      </c>
      <c r="F68" s="5">
        <v>104204000000</v>
      </c>
      <c r="G68" s="5">
        <v>93594000000</v>
      </c>
      <c r="I68" s="5">
        <v>398131000000</v>
      </c>
      <c r="J68" s="5">
        <v>343269000000</v>
      </c>
      <c r="K68" s="5">
        <v>303094000000</v>
      </c>
      <c r="L68" s="5">
        <v>311832000000</v>
      </c>
      <c r="M68" s="5">
        <v>324659000000</v>
      </c>
    </row>
    <row r="69" spans="2:13" ht="15.5" x14ac:dyDescent="0.35">
      <c r="C69" t="s">
        <v>87</v>
      </c>
      <c r="D69" s="5">
        <v>820000000</v>
      </c>
      <c r="E69" s="5">
        <v>-4730000000</v>
      </c>
      <c r="F69" s="5">
        <v>5034000000</v>
      </c>
      <c r="G69" s="5">
        <v>-3160000000</v>
      </c>
      <c r="I69" s="5">
        <v>2640000000</v>
      </c>
      <c r="J69" s="5">
        <v>-170000000</v>
      </c>
      <c r="K69" s="5">
        <v>-5693000000</v>
      </c>
      <c r="L69" s="5">
        <v>-1762000000</v>
      </c>
      <c r="M69" s="5">
        <v>-506000000</v>
      </c>
    </row>
    <row r="70" spans="2:13" ht="15.5" x14ac:dyDescent="0.35">
      <c r="C70" t="s">
        <v>89</v>
      </c>
      <c r="D70" s="5">
        <v>107140000000</v>
      </c>
      <c r="E70" s="5">
        <v>114588000000</v>
      </c>
      <c r="F70" s="5">
        <v>109238000000</v>
      </c>
      <c r="G70" s="5">
        <v>90434000000</v>
      </c>
      <c r="I70" s="5">
        <v>400771000000</v>
      </c>
      <c r="J70" s="5">
        <v>343099000000</v>
      </c>
      <c r="K70" s="5">
        <v>297401000000</v>
      </c>
      <c r="L70" s="5">
        <v>310023000000</v>
      </c>
      <c r="M70" s="5">
        <v>330599000000</v>
      </c>
    </row>
    <row r="71" spans="2:13" ht="15.5" x14ac:dyDescent="0.35">
      <c r="C71" t="s">
        <v>90</v>
      </c>
      <c r="D71" s="5">
        <v>106320000000</v>
      </c>
      <c r="E71" s="5">
        <v>119318000000</v>
      </c>
      <c r="F71" s="5">
        <v>104204000000</v>
      </c>
      <c r="G71" s="5">
        <v>93594000000</v>
      </c>
      <c r="I71" s="5">
        <v>398131000000</v>
      </c>
      <c r="J71" s="5">
        <v>343269000000</v>
      </c>
      <c r="K71" s="5">
        <v>303094000000</v>
      </c>
      <c r="L71" s="5">
        <v>311785000000</v>
      </c>
      <c r="M71" s="5">
        <v>331105000000</v>
      </c>
    </row>
    <row r="72" spans="2:13" ht="15.5" x14ac:dyDescent="0.35">
      <c r="C72" t="s">
        <v>8</v>
      </c>
      <c r="D72" s="5">
        <v>104100000000</v>
      </c>
      <c r="E72" s="5">
        <v>111740000000</v>
      </c>
      <c r="F72" s="5">
        <v>107496000000</v>
      </c>
      <c r="G72" s="5">
        <v>88125000000</v>
      </c>
      <c r="I72" s="5">
        <v>394299000000</v>
      </c>
      <c r="J72" s="5">
        <v>344304000000</v>
      </c>
      <c r="K72" s="5">
        <v>300511000000</v>
      </c>
      <c r="L72" s="5">
        <v>306386000000</v>
      </c>
      <c r="M72" s="5">
        <v>330373000000</v>
      </c>
    </row>
    <row r="73" spans="2:13" ht="15.5" x14ac:dyDescent="0.35">
      <c r="C73" t="s">
        <v>203</v>
      </c>
      <c r="D73" s="5">
        <v>3040000000</v>
      </c>
      <c r="E73" s="5">
        <v>2848000000</v>
      </c>
      <c r="F73" s="5">
        <v>1742000000</v>
      </c>
      <c r="G73" s="5">
        <v>2309000000</v>
      </c>
      <c r="I73" s="5">
        <v>6472000000</v>
      </c>
      <c r="J73" s="5">
        <v>-1205000000</v>
      </c>
      <c r="K73" s="5">
        <v>-3110000000</v>
      </c>
      <c r="L73" s="5">
        <v>3637000000</v>
      </c>
      <c r="M73" s="5">
        <v>226000000</v>
      </c>
    </row>
    <row r="74" spans="2:13" ht="15.5" x14ac:dyDescent="0.35">
      <c r="C74" t="s">
        <v>91</v>
      </c>
      <c r="D74" s="5">
        <v>106320000000</v>
      </c>
      <c r="E74" s="5">
        <v>119318000000</v>
      </c>
      <c r="F74" s="5">
        <v>104204000000</v>
      </c>
      <c r="G74" s="5">
        <v>93594000000</v>
      </c>
      <c r="I74" s="5">
        <v>398131000000</v>
      </c>
      <c r="J74" s="5">
        <v>343269000000</v>
      </c>
      <c r="K74" s="5">
        <v>303094000000</v>
      </c>
      <c r="L74" s="5">
        <v>311785000000</v>
      </c>
      <c r="M74" s="5">
        <v>331105000000</v>
      </c>
    </row>
    <row r="75" spans="2:13" ht="15.5" x14ac:dyDescent="0.35">
      <c r="C75" t="s">
        <v>92</v>
      </c>
      <c r="D75" s="5">
        <v>107140000000</v>
      </c>
      <c r="E75" s="5">
        <v>114588000000</v>
      </c>
      <c r="F75" s="5">
        <v>109238000000</v>
      </c>
      <c r="G75" s="5">
        <v>90434000000</v>
      </c>
      <c r="I75" s="5">
        <v>400771000000</v>
      </c>
      <c r="J75" s="5">
        <v>343099000000</v>
      </c>
      <c r="K75" s="5">
        <v>297401000000</v>
      </c>
      <c r="L75" s="5">
        <v>310023000000</v>
      </c>
      <c r="M75" s="5">
        <v>330599000000</v>
      </c>
    </row>
    <row r="76" spans="2:13" ht="15.5" x14ac:dyDescent="0.35">
      <c r="C76" t="s">
        <v>93</v>
      </c>
      <c r="D76" s="5">
        <v>107140000000</v>
      </c>
      <c r="E76" s="5">
        <v>114588000000</v>
      </c>
      <c r="F76" s="5">
        <v>109238000000</v>
      </c>
      <c r="G76" s="5">
        <v>90434000000</v>
      </c>
      <c r="I76" s="5">
        <v>400771000000</v>
      </c>
      <c r="J76" s="5">
        <v>343099000000</v>
      </c>
      <c r="K76" s="5">
        <v>297401000000</v>
      </c>
      <c r="L76" s="5">
        <v>310023000000</v>
      </c>
      <c r="M76" s="5">
        <v>330599000000</v>
      </c>
    </row>
    <row r="78" spans="2:13" ht="15.5" x14ac:dyDescent="0.35">
      <c r="B78" t="s">
        <v>94</v>
      </c>
      <c r="C78" t="s">
        <v>95</v>
      </c>
    </row>
    <row r="79" spans="2:13" ht="15.5" x14ac:dyDescent="0.35">
      <c r="C79" t="s">
        <v>96</v>
      </c>
    </row>
    <row r="80" spans="2:13" ht="15.5" x14ac:dyDescent="0.35">
      <c r="C80" t="s">
        <v>20</v>
      </c>
      <c r="D80" s="5">
        <v>242578000000</v>
      </c>
      <c r="E80" s="5">
        <v>381953000000</v>
      </c>
      <c r="F80" s="5">
        <v>694163000000</v>
      </c>
      <c r="G80" s="5">
        <v>898366000000</v>
      </c>
      <c r="I80" s="5">
        <v>694163000000</v>
      </c>
      <c r="J80" s="5">
        <v>335053000000</v>
      </c>
      <c r="K80" s="5">
        <v>253168000000</v>
      </c>
      <c r="L80" s="5">
        <v>824293000000</v>
      </c>
      <c r="M80" s="5">
        <v>768808000000</v>
      </c>
    </row>
    <row r="81" spans="3:13" ht="15.5" x14ac:dyDescent="0.35">
      <c r="C81" t="s">
        <v>256</v>
      </c>
      <c r="D81" s="5">
        <v>38042000000</v>
      </c>
      <c r="E81" s="5">
        <v>48029000000</v>
      </c>
      <c r="F81" s="5">
        <v>33856000000</v>
      </c>
      <c r="G81" s="5">
        <v>23516000000</v>
      </c>
      <c r="I81" s="5">
        <v>33856000000</v>
      </c>
      <c r="J81" s="5">
        <v>17286000000</v>
      </c>
      <c r="K81" s="5">
        <v>13323000000</v>
      </c>
      <c r="L81" s="5">
        <v>8652000000</v>
      </c>
    </row>
    <row r="82" spans="3:13" ht="15.5" x14ac:dyDescent="0.35">
      <c r="C82" t="s">
        <v>289</v>
      </c>
      <c r="D82" s="5">
        <v>278532000000</v>
      </c>
      <c r="E82" s="5">
        <v>311045000000</v>
      </c>
      <c r="F82" s="5">
        <v>272500000000</v>
      </c>
      <c r="G82" s="5">
        <v>34089000000</v>
      </c>
      <c r="I82" s="5">
        <v>272500000000</v>
      </c>
      <c r="J82" s="5">
        <v>27596000000</v>
      </c>
      <c r="K82" s="5">
        <v>3995000000</v>
      </c>
      <c r="L82" s="5">
        <v>7004000000</v>
      </c>
    </row>
    <row r="83" spans="3:13" ht="15.5" x14ac:dyDescent="0.35">
      <c r="C83" t="s">
        <v>97</v>
      </c>
      <c r="D83" s="5">
        <v>2640027000000</v>
      </c>
      <c r="E83" s="5">
        <v>2604734000000</v>
      </c>
      <c r="F83" s="5">
        <v>2237411000000</v>
      </c>
      <c r="G83" s="5">
        <v>2428693000000</v>
      </c>
      <c r="I83" s="5">
        <v>2237411000000</v>
      </c>
      <c r="J83" s="5">
        <v>2333540000000</v>
      </c>
      <c r="K83" s="5">
        <v>1969268000000</v>
      </c>
      <c r="L83" s="5">
        <v>1675802000000</v>
      </c>
      <c r="M83" s="5">
        <v>1419847000000</v>
      </c>
    </row>
    <row r="84" spans="3:13" ht="15.5" x14ac:dyDescent="0.35">
      <c r="C84" t="s">
        <v>99</v>
      </c>
    </row>
    <row r="85" spans="3:13" ht="15.5" x14ac:dyDescent="0.35">
      <c r="C85" t="s">
        <v>98</v>
      </c>
      <c r="D85" s="5">
        <v>53521000000</v>
      </c>
      <c r="E85" s="5">
        <v>36797000000</v>
      </c>
      <c r="F85" s="5">
        <v>69374000000</v>
      </c>
      <c r="G85" s="5">
        <v>45798000000</v>
      </c>
      <c r="I85" s="5">
        <v>69374000000</v>
      </c>
      <c r="J85" s="5">
        <v>70309000000</v>
      </c>
      <c r="K85" s="5">
        <v>57262000000</v>
      </c>
      <c r="L85" s="5">
        <v>53053000000</v>
      </c>
      <c r="M85" s="5">
        <v>41039000000</v>
      </c>
    </row>
    <row r="86" spans="3:13" ht="15.5" x14ac:dyDescent="0.35">
      <c r="C86" t="s">
        <v>100</v>
      </c>
      <c r="D86" s="5">
        <v>2640027000000</v>
      </c>
      <c r="E86" s="5">
        <v>2604734000000</v>
      </c>
      <c r="F86" s="5">
        <v>2237411000000</v>
      </c>
      <c r="G86" s="5">
        <v>2428693000000</v>
      </c>
      <c r="I86" s="5">
        <v>2237411000000</v>
      </c>
      <c r="J86" s="5">
        <v>2333540000000</v>
      </c>
      <c r="K86" s="5">
        <v>1969268000000</v>
      </c>
      <c r="L86" s="5">
        <v>1675802000000</v>
      </c>
      <c r="M86" s="5">
        <v>1419847000000</v>
      </c>
    </row>
    <row r="87" spans="3:13" ht="15.5" x14ac:dyDescent="0.35">
      <c r="C87" t="s">
        <v>101</v>
      </c>
    </row>
    <row r="88" spans="3:13" ht="15.5" x14ac:dyDescent="0.35">
      <c r="C88" t="s">
        <v>102</v>
      </c>
    </row>
    <row r="89" spans="3:13" ht="15.5" x14ac:dyDescent="0.35">
      <c r="C89" t="s">
        <v>103</v>
      </c>
      <c r="D89" s="5">
        <v>1886084000000</v>
      </c>
      <c r="E89" s="5">
        <v>2039575000000</v>
      </c>
      <c r="F89" s="5">
        <v>1966563000000</v>
      </c>
      <c r="G89" s="5">
        <v>1818546000000</v>
      </c>
      <c r="I89" s="5">
        <v>1966563000000</v>
      </c>
      <c r="J89" s="5">
        <v>1904528000000</v>
      </c>
      <c r="K89" s="5">
        <v>1564185000000</v>
      </c>
      <c r="L89" s="5">
        <v>1271852000000</v>
      </c>
      <c r="M89" s="5">
        <v>1016963000000</v>
      </c>
    </row>
    <row r="90" spans="3:13" ht="15.5" x14ac:dyDescent="0.35">
      <c r="C90" t="s">
        <v>79</v>
      </c>
      <c r="D90" s="5">
        <v>-25583000000</v>
      </c>
      <c r="E90" s="5">
        <v>-25389000000</v>
      </c>
      <c r="F90" s="5">
        <v>-20469000000</v>
      </c>
      <c r="G90" s="5">
        <v>-25324000000</v>
      </c>
      <c r="I90" s="5">
        <v>-20469000000</v>
      </c>
      <c r="J90" s="5">
        <v>-22501000000</v>
      </c>
      <c r="K90" s="5">
        <v>-21771000000</v>
      </c>
      <c r="L90" s="5">
        <v>-16391000000</v>
      </c>
      <c r="M90" s="5">
        <v>-2803000000</v>
      </c>
    </row>
    <row r="91" spans="3:13" ht="15.5" x14ac:dyDescent="0.35">
      <c r="C91" t="s">
        <v>104</v>
      </c>
      <c r="D91" s="5">
        <v>5996662000000</v>
      </c>
      <c r="E91" s="5">
        <v>6266324000000</v>
      </c>
      <c r="F91" s="5">
        <v>5960704000000</v>
      </c>
      <c r="G91" s="5">
        <v>5898435000000</v>
      </c>
      <c r="I91" s="5">
        <v>5960704000000</v>
      </c>
      <c r="J91" s="5">
        <v>5272937000000</v>
      </c>
      <c r="K91" s="5">
        <v>4208861000000</v>
      </c>
      <c r="L91" s="5">
        <v>3992307000000</v>
      </c>
      <c r="M91" s="5">
        <v>3389452000000</v>
      </c>
    </row>
    <row r="92" spans="3:13" ht="15.5" x14ac:dyDescent="0.35">
      <c r="C92" t="s">
        <v>105</v>
      </c>
    </row>
    <row r="93" spans="3:13" ht="15.5" x14ac:dyDescent="0.35">
      <c r="C93" t="s">
        <v>106</v>
      </c>
      <c r="D93" s="5">
        <v>478305000000</v>
      </c>
      <c r="E93" s="5">
        <v>483012000000</v>
      </c>
      <c r="F93" s="5">
        <v>479506000000</v>
      </c>
      <c r="G93" s="5">
        <v>481929000000</v>
      </c>
      <c r="I93" s="5">
        <v>479506000000</v>
      </c>
      <c r="J93" s="5">
        <v>303531000000</v>
      </c>
      <c r="K93" s="5">
        <v>283273000000</v>
      </c>
      <c r="L93" s="5">
        <v>239411000000</v>
      </c>
      <c r="M93" s="5">
        <v>224008000000</v>
      </c>
    </row>
    <row r="94" spans="3:13" ht="15.5" x14ac:dyDescent="0.35">
      <c r="C94" t="s">
        <v>290</v>
      </c>
      <c r="K94" s="5">
        <v>3998000000</v>
      </c>
      <c r="L94" s="5">
        <v>2984000000</v>
      </c>
    </row>
    <row r="95" spans="3:13" ht="15.5" x14ac:dyDescent="0.35">
      <c r="C95" t="s">
        <v>107</v>
      </c>
      <c r="D95" s="5">
        <v>23054000000</v>
      </c>
      <c r="E95" s="5">
        <v>22642000000</v>
      </c>
      <c r="F95" s="5">
        <v>21503000000</v>
      </c>
      <c r="G95" s="5">
        <v>20693000000</v>
      </c>
      <c r="I95" s="5">
        <v>21503000000</v>
      </c>
      <c r="J95" s="5">
        <v>21106000000</v>
      </c>
      <c r="K95" s="5">
        <v>22443000000</v>
      </c>
      <c r="L95" s="5">
        <v>17692000000</v>
      </c>
      <c r="M95" s="5">
        <v>16482000000</v>
      </c>
    </row>
    <row r="96" spans="3:13" ht="15.5" x14ac:dyDescent="0.35">
      <c r="C96" t="s">
        <v>108</v>
      </c>
      <c r="D96" s="5">
        <v>608762000000</v>
      </c>
      <c r="E96" s="5">
        <v>622626000000</v>
      </c>
      <c r="F96" s="5">
        <v>622570000000</v>
      </c>
      <c r="G96" s="5">
        <v>598215000000</v>
      </c>
      <c r="I96" s="5">
        <v>622570000000</v>
      </c>
      <c r="J96" s="5">
        <v>455708000000</v>
      </c>
      <c r="K96" s="5">
        <v>486165000000</v>
      </c>
      <c r="L96" s="5">
        <v>423771000000</v>
      </c>
      <c r="M96" s="5">
        <v>398888000000</v>
      </c>
    </row>
    <row r="97" spans="3:13" ht="15.5" x14ac:dyDescent="0.35">
      <c r="C97" t="s">
        <v>109</v>
      </c>
      <c r="D97" s="5">
        <v>6605424000000</v>
      </c>
      <c r="E97" s="5">
        <v>6888950000000</v>
      </c>
      <c r="F97" s="5">
        <v>6583274000000</v>
      </c>
      <c r="G97" s="5">
        <v>6496650000000</v>
      </c>
      <c r="I97" s="5">
        <v>6583274000000</v>
      </c>
      <c r="J97" s="5">
        <v>5728645000000</v>
      </c>
      <c r="K97" s="5">
        <v>4695026000000</v>
      </c>
      <c r="L97" s="5">
        <v>4416078000000</v>
      </c>
      <c r="M97" s="5">
        <v>3788340000000</v>
      </c>
    </row>
    <row r="98" spans="3:13" ht="15.5" x14ac:dyDescent="0.35">
      <c r="C98" t="s">
        <v>110</v>
      </c>
    </row>
    <row r="99" spans="3:13" ht="15.5" x14ac:dyDescent="0.35">
      <c r="C99" t="s">
        <v>111</v>
      </c>
    </row>
    <row r="100" spans="3:13" ht="15.5" x14ac:dyDescent="0.35">
      <c r="C100" t="s">
        <v>112</v>
      </c>
      <c r="D100" s="5">
        <v>3368086000000</v>
      </c>
      <c r="E100" s="5">
        <v>3572916000000</v>
      </c>
      <c r="F100" s="5">
        <v>3381086000000</v>
      </c>
      <c r="G100" s="5">
        <v>3409265000000</v>
      </c>
      <c r="I100" s="5">
        <v>3381086000000</v>
      </c>
      <c r="J100" s="5">
        <v>3299392000000</v>
      </c>
      <c r="K100" s="5">
        <v>2603704000000</v>
      </c>
      <c r="L100" s="5">
        <v>2360905000000</v>
      </c>
      <c r="M100" s="5">
        <v>1915650000000</v>
      </c>
    </row>
    <row r="101" spans="3:13" ht="15.5" x14ac:dyDescent="0.35">
      <c r="C101" t="s">
        <v>115</v>
      </c>
      <c r="D101" s="5">
        <v>1589000000</v>
      </c>
    </row>
    <row r="102" spans="3:13" ht="15.5" x14ac:dyDescent="0.35">
      <c r="C102" t="s">
        <v>113</v>
      </c>
    </row>
    <row r="103" spans="3:13" ht="15.5" x14ac:dyDescent="0.35">
      <c r="C103" t="s">
        <v>114</v>
      </c>
      <c r="D103" s="5">
        <v>3034135000000</v>
      </c>
      <c r="E103" s="5">
        <v>3259123000000</v>
      </c>
      <c r="F103" s="5">
        <v>3065438000000</v>
      </c>
      <c r="G103" s="5">
        <v>3132714000000</v>
      </c>
      <c r="I103" s="5">
        <v>3065438000000</v>
      </c>
      <c r="J103" s="5">
        <v>2978602000000</v>
      </c>
      <c r="K103" s="5">
        <v>2378504000000</v>
      </c>
      <c r="L103" s="5">
        <v>2161247000000</v>
      </c>
      <c r="M103" s="5">
        <v>1767062000000</v>
      </c>
    </row>
    <row r="104" spans="3:13" ht="15.5" x14ac:dyDescent="0.35">
      <c r="C104" t="s">
        <v>206</v>
      </c>
    </row>
    <row r="105" spans="3:13" ht="15.5" x14ac:dyDescent="0.35">
      <c r="C105" t="s">
        <v>207</v>
      </c>
    </row>
    <row r="106" spans="3:13" ht="15.5" x14ac:dyDescent="0.35">
      <c r="C106" t="s">
        <v>117</v>
      </c>
      <c r="D106" s="5">
        <v>27082000000</v>
      </c>
      <c r="E106" s="5">
        <v>60335000000</v>
      </c>
      <c r="F106" s="5">
        <v>55224000000</v>
      </c>
      <c r="G106" s="5">
        <v>38119000000</v>
      </c>
      <c r="I106" s="5">
        <v>55224000000</v>
      </c>
      <c r="J106" s="5">
        <v>42111000000</v>
      </c>
      <c r="K106" s="5">
        <v>24930000000</v>
      </c>
      <c r="L106" s="5">
        <v>33912000000</v>
      </c>
      <c r="M106" s="5">
        <v>36455000000</v>
      </c>
    </row>
    <row r="107" spans="3:13" ht="15.5" x14ac:dyDescent="0.35">
      <c r="C107" t="s">
        <v>116</v>
      </c>
      <c r="D107" s="5">
        <v>178769000000</v>
      </c>
      <c r="E107" s="5">
        <v>167892000000</v>
      </c>
      <c r="F107" s="5">
        <v>146403000000</v>
      </c>
      <c r="G107" s="5">
        <v>114636000000</v>
      </c>
      <c r="I107" s="5">
        <v>146403000000</v>
      </c>
      <c r="J107" s="5">
        <v>146020000000</v>
      </c>
      <c r="K107" s="5">
        <v>65779000000</v>
      </c>
      <c r="L107" s="5">
        <v>63722000000</v>
      </c>
      <c r="M107" s="5">
        <v>38111000000</v>
      </c>
    </row>
    <row r="108" spans="3:13" ht="15.5" x14ac:dyDescent="0.35">
      <c r="C108" t="s">
        <v>119</v>
      </c>
    </row>
    <row r="109" spans="3:13" ht="15.5" x14ac:dyDescent="0.35">
      <c r="C109" t="s">
        <v>258</v>
      </c>
      <c r="M109" s="5">
        <v>85000000</v>
      </c>
    </row>
    <row r="110" spans="3:13" ht="15.5" x14ac:dyDescent="0.35">
      <c r="C110" t="s">
        <v>209</v>
      </c>
      <c r="J110" s="5">
        <v>15125000000</v>
      </c>
      <c r="K110" s="5">
        <v>22125000000</v>
      </c>
      <c r="L110" s="5">
        <v>25000000000</v>
      </c>
    </row>
    <row r="111" spans="3:13" ht="15.5" x14ac:dyDescent="0.35">
      <c r="C111" t="s">
        <v>122</v>
      </c>
      <c r="D111" s="5">
        <v>37338000000</v>
      </c>
      <c r="E111" s="5">
        <v>34628000000</v>
      </c>
      <c r="F111" s="5">
        <v>32693000000</v>
      </c>
      <c r="G111" s="5">
        <v>14844000000</v>
      </c>
      <c r="I111" s="5">
        <v>32693000000</v>
      </c>
      <c r="J111" s="5">
        <v>48498000000</v>
      </c>
      <c r="K111" s="5">
        <v>66353000000</v>
      </c>
      <c r="L111" s="5">
        <v>44957000000</v>
      </c>
      <c r="M111" s="5">
        <v>30055000000</v>
      </c>
    </row>
    <row r="112" spans="3:13" ht="15.5" x14ac:dyDescent="0.35">
      <c r="C112" t="s">
        <v>123</v>
      </c>
      <c r="D112" s="5">
        <v>84479000000</v>
      </c>
      <c r="E112" s="5">
        <v>93694000000</v>
      </c>
      <c r="F112" s="5">
        <v>94436000000</v>
      </c>
      <c r="G112" s="5">
        <v>88860000000</v>
      </c>
      <c r="I112" s="5">
        <v>94436000000</v>
      </c>
      <c r="J112" s="5">
        <v>121413000000</v>
      </c>
      <c r="K112" s="5">
        <v>146890000000</v>
      </c>
      <c r="L112" s="5">
        <v>144943000000</v>
      </c>
      <c r="M112" s="5">
        <v>145380000000</v>
      </c>
    </row>
    <row r="113" spans="3:13" ht="15.5" x14ac:dyDescent="0.35">
      <c r="C113" t="s">
        <v>124</v>
      </c>
      <c r="D113" s="5">
        <v>84479000000</v>
      </c>
      <c r="E113" s="5">
        <v>93694000000</v>
      </c>
      <c r="F113" s="5">
        <v>94436000000</v>
      </c>
      <c r="G113" s="5">
        <v>88860000000</v>
      </c>
      <c r="I113" s="5">
        <v>94436000000</v>
      </c>
      <c r="J113" s="5">
        <v>121413000000</v>
      </c>
      <c r="K113" s="5">
        <v>146890000000</v>
      </c>
      <c r="L113" s="5">
        <v>144943000000</v>
      </c>
      <c r="M113" s="5">
        <v>145380000000</v>
      </c>
    </row>
    <row r="114" spans="3:13" ht="15.5" x14ac:dyDescent="0.35">
      <c r="C114" t="s">
        <v>125</v>
      </c>
    </row>
    <row r="115" spans="3:13" ht="15.5" x14ac:dyDescent="0.35">
      <c r="C115" t="s">
        <v>126</v>
      </c>
      <c r="D115" s="5">
        <v>33148000000</v>
      </c>
      <c r="E115" s="5">
        <v>43587000000</v>
      </c>
      <c r="F115" s="5">
        <v>48035000000</v>
      </c>
      <c r="G115" s="5">
        <v>39296000000</v>
      </c>
      <c r="I115" s="5">
        <v>48035000000</v>
      </c>
      <c r="J115" s="5">
        <v>82869000000</v>
      </c>
      <c r="K115" s="5">
        <v>113070000000</v>
      </c>
      <c r="L115" s="5">
        <v>126454000000</v>
      </c>
      <c r="M115" s="5">
        <v>117985000000</v>
      </c>
    </row>
    <row r="116" spans="3:13" ht="15.5" x14ac:dyDescent="0.35">
      <c r="C116" t="s">
        <v>211</v>
      </c>
    </row>
    <row r="117" spans="3:13" ht="15.5" x14ac:dyDescent="0.35">
      <c r="C117" t="s">
        <v>127</v>
      </c>
      <c r="D117" s="5">
        <v>3452565000000</v>
      </c>
      <c r="E117" s="5">
        <v>3666610000000</v>
      </c>
      <c r="F117" s="5">
        <v>3475522000000</v>
      </c>
      <c r="G117" s="5">
        <v>3498125000000</v>
      </c>
      <c r="I117" s="5">
        <v>3475522000000</v>
      </c>
      <c r="J117" s="5">
        <v>3420805000000</v>
      </c>
      <c r="K117" s="5">
        <v>2750594000000</v>
      </c>
      <c r="L117" s="5">
        <v>2505848000000</v>
      </c>
      <c r="M117" s="5">
        <v>2061030000000</v>
      </c>
    </row>
    <row r="118" spans="3:13" ht="15.5" x14ac:dyDescent="0.35">
      <c r="C118" t="s">
        <v>128</v>
      </c>
    </row>
    <row r="119" spans="3:13" ht="15.5" x14ac:dyDescent="0.35">
      <c r="C119" t="s">
        <v>129</v>
      </c>
      <c r="D119" s="5">
        <v>280257000000</v>
      </c>
      <c r="E119" s="5">
        <v>280257000000</v>
      </c>
      <c r="F119" s="5">
        <v>280257000000</v>
      </c>
      <c r="G119" s="5">
        <v>280257000000</v>
      </c>
      <c r="I119" s="5">
        <v>280257000000</v>
      </c>
      <c r="J119" s="5">
        <v>210000000000</v>
      </c>
      <c r="K119" s="5">
        <v>180000000000</v>
      </c>
      <c r="L119" s="5">
        <v>180000000000</v>
      </c>
      <c r="M119" s="5">
        <v>126500000000</v>
      </c>
    </row>
    <row r="120" spans="3:13" ht="15.5" x14ac:dyDescent="0.35">
      <c r="C120" t="s">
        <v>130</v>
      </c>
      <c r="D120" s="5">
        <v>583507000000</v>
      </c>
      <c r="E120" s="5">
        <v>583507000000</v>
      </c>
      <c r="F120" s="5">
        <v>583507000000</v>
      </c>
      <c r="G120" s="5">
        <v>583507000000</v>
      </c>
      <c r="I120" s="5">
        <v>583507000000</v>
      </c>
      <c r="J120" s="5">
        <v>15515000000</v>
      </c>
      <c r="K120" s="5">
        <v>15515000000</v>
      </c>
      <c r="L120" s="5">
        <v>15515000000</v>
      </c>
      <c r="M120" s="5">
        <v>74714000000</v>
      </c>
    </row>
    <row r="121" spans="3:13" ht="15.5" x14ac:dyDescent="0.35">
      <c r="C121" t="s">
        <v>131</v>
      </c>
      <c r="D121" s="5">
        <v>2236850000000</v>
      </c>
      <c r="E121" s="5">
        <v>2309118000000</v>
      </c>
      <c r="F121" s="5">
        <v>2192458000000</v>
      </c>
      <c r="G121" s="5">
        <v>2089817000000</v>
      </c>
      <c r="I121" s="5">
        <v>2192458000000</v>
      </c>
      <c r="J121" s="5">
        <v>1937517000000</v>
      </c>
      <c r="K121" s="5">
        <v>1707483000000</v>
      </c>
      <c r="L121" s="5">
        <v>1461592000000</v>
      </c>
      <c r="M121" s="5">
        <v>1516765000000</v>
      </c>
    </row>
    <row r="122" spans="3:13" ht="15.5" x14ac:dyDescent="0.35">
      <c r="C122" t="s">
        <v>132</v>
      </c>
      <c r="D122" s="5">
        <v>56051000000</v>
      </c>
      <c r="E122" s="5">
        <v>56051000000</v>
      </c>
      <c r="F122" s="5">
        <v>56051000000</v>
      </c>
      <c r="G122" s="5">
        <v>56051000000</v>
      </c>
      <c r="I122" s="5">
        <v>56051000000</v>
      </c>
      <c r="J122" s="5">
        <v>36000000000</v>
      </c>
      <c r="K122" s="5">
        <v>36000000000</v>
      </c>
      <c r="L122" s="5">
        <v>25300000000</v>
      </c>
      <c r="M122" s="5">
        <v>25300000000</v>
      </c>
    </row>
    <row r="123" spans="3:13" ht="15.5" x14ac:dyDescent="0.35">
      <c r="C123" t="s">
        <v>133</v>
      </c>
      <c r="D123" s="5">
        <v>2180799000000</v>
      </c>
      <c r="E123" s="5">
        <v>2253067000000</v>
      </c>
      <c r="F123" s="5">
        <v>2136407000000</v>
      </c>
      <c r="G123" s="5">
        <v>2033766000000</v>
      </c>
      <c r="I123" s="5">
        <v>2136407000000</v>
      </c>
      <c r="J123" s="5">
        <v>1901517000000</v>
      </c>
      <c r="K123" s="5">
        <v>1671483000000</v>
      </c>
      <c r="L123" s="5">
        <v>1436292000000</v>
      </c>
      <c r="M123" s="5">
        <v>1491465000000</v>
      </c>
    </row>
    <row r="124" spans="3:13" ht="15.5" x14ac:dyDescent="0.35">
      <c r="C124" t="s">
        <v>134</v>
      </c>
      <c r="D124" s="5">
        <v>2236850000000</v>
      </c>
      <c r="E124" s="5">
        <v>2309118000000</v>
      </c>
      <c r="F124" s="5">
        <v>2192458000000</v>
      </c>
      <c r="G124" s="5">
        <v>2089817000000</v>
      </c>
      <c r="I124" s="5">
        <v>2192458000000</v>
      </c>
      <c r="J124" s="5">
        <v>1937517000000</v>
      </c>
      <c r="K124" s="5">
        <v>1707483000000</v>
      </c>
      <c r="L124" s="5">
        <v>1461592000000</v>
      </c>
      <c r="M124" s="5">
        <v>1516765000000</v>
      </c>
    </row>
    <row r="125" spans="3:13" ht="15.5" x14ac:dyDescent="0.35">
      <c r="C125" t="s">
        <v>212</v>
      </c>
      <c r="D125" s="5">
        <v>77828000000</v>
      </c>
      <c r="E125" s="5">
        <v>74847000000</v>
      </c>
      <c r="F125" s="5">
        <v>71999000000</v>
      </c>
      <c r="G125" s="5">
        <v>70268000000</v>
      </c>
      <c r="I125" s="5">
        <v>71999000000</v>
      </c>
      <c r="J125" s="5">
        <v>67309000000</v>
      </c>
      <c r="K125" s="5">
        <v>60242000000</v>
      </c>
      <c r="L125" s="5">
        <v>64514000000</v>
      </c>
      <c r="M125" s="5">
        <v>8857000000</v>
      </c>
    </row>
    <row r="126" spans="3:13" ht="15.5" x14ac:dyDescent="0.35">
      <c r="C126" t="s">
        <v>10</v>
      </c>
      <c r="D126" s="5">
        <v>3152859000000</v>
      </c>
      <c r="E126" s="5">
        <v>3222340000000</v>
      </c>
      <c r="F126" s="5">
        <v>3107752000000</v>
      </c>
      <c r="G126" s="5">
        <v>2998525000000</v>
      </c>
      <c r="I126" s="5">
        <v>3107752000000</v>
      </c>
      <c r="J126" s="5">
        <v>2207840000000</v>
      </c>
      <c r="K126" s="5">
        <v>1941469000000</v>
      </c>
      <c r="L126" s="5">
        <v>1705230000000</v>
      </c>
      <c r="M126" s="5">
        <v>1724033000000</v>
      </c>
    </row>
    <row r="127" spans="3:13" ht="15.5" x14ac:dyDescent="0.35">
      <c r="C127" t="s">
        <v>135</v>
      </c>
      <c r="D127" s="5">
        <v>6605424000000</v>
      </c>
      <c r="E127" s="5">
        <v>6888950000000</v>
      </c>
      <c r="F127" s="5">
        <v>6583274000000</v>
      </c>
      <c r="G127" s="5">
        <v>6496650000000</v>
      </c>
      <c r="I127" s="5">
        <v>6583274000000</v>
      </c>
      <c r="J127" s="5">
        <v>5628645000000</v>
      </c>
      <c r="K127" s="5">
        <v>4692063000000</v>
      </c>
      <c r="L127" s="5">
        <v>4211078000000</v>
      </c>
      <c r="M127" s="5">
        <v>3785063000000</v>
      </c>
    </row>
    <row r="128" spans="3:13" ht="15.5" x14ac:dyDescent="0.35">
      <c r="C128" t="s">
        <v>136</v>
      </c>
      <c r="D128" s="5">
        <v>14012825000</v>
      </c>
      <c r="E128" s="5">
        <v>14012825000</v>
      </c>
      <c r="F128" s="5">
        <v>14012825000</v>
      </c>
      <c r="G128" s="5">
        <v>14012825000</v>
      </c>
      <c r="I128" s="5">
        <v>14012825000</v>
      </c>
      <c r="J128" s="5">
        <v>10500000000</v>
      </c>
      <c r="K128" s="5">
        <v>9000000000</v>
      </c>
      <c r="L128" s="5">
        <v>9000000000</v>
      </c>
      <c r="M128" s="5">
        <v>1265000000</v>
      </c>
    </row>
    <row r="130" spans="2:13" ht="15.5" x14ac:dyDescent="0.35">
      <c r="B130" t="s">
        <v>137</v>
      </c>
      <c r="C130" t="s">
        <v>138</v>
      </c>
      <c r="D130" s="5">
        <v>1288000000</v>
      </c>
      <c r="E130" s="5">
        <v>-230483000000</v>
      </c>
      <c r="F130" s="5">
        <v>78019000000</v>
      </c>
      <c r="G130" s="5">
        <v>284022000000</v>
      </c>
      <c r="I130" s="5">
        <v>521555000000</v>
      </c>
      <c r="J130" s="5">
        <v>197941000000</v>
      </c>
      <c r="K130" s="5">
        <v>-166771000000</v>
      </c>
      <c r="L130" s="5">
        <v>287643000000</v>
      </c>
      <c r="M130" s="5">
        <v>483654000000</v>
      </c>
    </row>
    <row r="131" spans="2:13" ht="15.5" x14ac:dyDescent="0.35">
      <c r="C131" t="s">
        <v>291</v>
      </c>
      <c r="D131" s="5">
        <v>4103892000000</v>
      </c>
      <c r="E131" s="5">
        <v>3672397000000</v>
      </c>
      <c r="F131" s="5">
        <v>3878917000000</v>
      </c>
      <c r="G131" s="5">
        <v>3825191000000</v>
      </c>
      <c r="I131" s="5">
        <v>14991918000000</v>
      </c>
      <c r="J131" s="5">
        <v>14231962000000</v>
      </c>
      <c r="K131" s="5">
        <v>12794249000000</v>
      </c>
      <c r="L131" s="5">
        <v>11423796000000</v>
      </c>
      <c r="M131" s="5">
        <v>11764337000000</v>
      </c>
    </row>
    <row r="132" spans="2:13" ht="15.5" x14ac:dyDescent="0.35">
      <c r="C132" t="s">
        <v>292</v>
      </c>
      <c r="D132" s="5">
        <v>-3843643000000</v>
      </c>
      <c r="E132" s="5">
        <v>-3639575000000</v>
      </c>
      <c r="F132" s="5">
        <v>-3569539000000</v>
      </c>
      <c r="G132" s="5">
        <v>-3311630000000</v>
      </c>
      <c r="I132" s="5">
        <v>-13612453000000</v>
      </c>
      <c r="J132" s="5">
        <v>-13175953000000</v>
      </c>
      <c r="K132" s="5">
        <v>-12162031000000</v>
      </c>
      <c r="L132" s="5">
        <v>-10622269000000</v>
      </c>
      <c r="M132" s="5">
        <v>-10792610000000</v>
      </c>
    </row>
    <row r="133" spans="2:13" ht="15.5" x14ac:dyDescent="0.35">
      <c r="C133" t="s">
        <v>141</v>
      </c>
      <c r="D133" s="5">
        <v>-117831000000</v>
      </c>
      <c r="E133" s="5">
        <v>-140095000000</v>
      </c>
      <c r="F133" s="5">
        <v>-158470000000</v>
      </c>
      <c r="G133" s="5">
        <v>-108074000000</v>
      </c>
      <c r="I133" s="5">
        <v>-521039000000</v>
      </c>
      <c r="J133" s="5">
        <v>-493039000000</v>
      </c>
      <c r="K133" s="5">
        <v>-456722000000</v>
      </c>
      <c r="L133" s="5">
        <v>-361709000000</v>
      </c>
      <c r="M133" s="5">
        <v>-349720000000</v>
      </c>
    </row>
    <row r="134" spans="2:13" ht="15.5" x14ac:dyDescent="0.35">
      <c r="C134" t="s">
        <v>294</v>
      </c>
      <c r="D134" s="5">
        <v>-97163000000</v>
      </c>
      <c r="E134" s="5">
        <v>-105288000000</v>
      </c>
      <c r="F134" s="5">
        <v>-82031000000</v>
      </c>
      <c r="G134" s="5">
        <v>-122807000000</v>
      </c>
      <c r="I134" s="5">
        <v>-409316000000</v>
      </c>
      <c r="J134" s="5">
        <v>-397170000000</v>
      </c>
      <c r="K134" s="5">
        <v>-326316000000</v>
      </c>
      <c r="L134" s="5">
        <v>-289348000000</v>
      </c>
      <c r="M134" s="5">
        <v>-262485000000</v>
      </c>
    </row>
    <row r="135" spans="2:13" ht="15.5" x14ac:dyDescent="0.35">
      <c r="C135" t="s">
        <v>295</v>
      </c>
    </row>
    <row r="136" spans="2:13" ht="15.5" x14ac:dyDescent="0.35">
      <c r="C136" t="s">
        <v>296</v>
      </c>
      <c r="D136" s="5">
        <v>-159000000</v>
      </c>
      <c r="E136" s="5">
        <v>-115000000</v>
      </c>
      <c r="F136" s="5">
        <v>-41000000</v>
      </c>
      <c r="G136" s="5">
        <v>-434000000</v>
      </c>
      <c r="I136" s="5">
        <v>-4444000000</v>
      </c>
      <c r="J136" s="5">
        <v>-6829000000</v>
      </c>
      <c r="K136" s="5">
        <v>-6795000000</v>
      </c>
      <c r="L136" s="5">
        <v>-2260000000</v>
      </c>
      <c r="M136" s="5">
        <v>-892000000</v>
      </c>
    </row>
    <row r="137" spans="2:13" ht="15.5" x14ac:dyDescent="0.35">
      <c r="C137" t="s">
        <v>297</v>
      </c>
      <c r="D137" s="5">
        <v>5744000000</v>
      </c>
      <c r="E137" s="5">
        <v>4985000000</v>
      </c>
      <c r="F137" s="5">
        <v>9905000000</v>
      </c>
      <c r="G137" s="5">
        <v>9814000000</v>
      </c>
      <c r="I137" s="5">
        <v>27749000000</v>
      </c>
      <c r="J137" s="5">
        <v>7769000000</v>
      </c>
      <c r="K137" s="5">
        <v>10045000000</v>
      </c>
      <c r="L137" s="5">
        <v>11399000000</v>
      </c>
      <c r="M137" s="5">
        <v>8359000000</v>
      </c>
    </row>
    <row r="138" spans="2:13" ht="15.5" x14ac:dyDescent="0.35">
      <c r="C138" t="s">
        <v>514</v>
      </c>
      <c r="F138" s="5">
        <v>9952000000</v>
      </c>
      <c r="I138" s="5">
        <v>120819000000</v>
      </c>
      <c r="J138" s="5">
        <v>100976000000</v>
      </c>
      <c r="K138" s="5">
        <v>79633000000</v>
      </c>
      <c r="L138" s="5">
        <v>217305000000</v>
      </c>
      <c r="M138" s="5">
        <v>195957000000</v>
      </c>
    </row>
    <row r="139" spans="2:13" ht="15.5" x14ac:dyDescent="0.35">
      <c r="C139" t="s">
        <v>339</v>
      </c>
    </row>
    <row r="140" spans="2:13" ht="15.5" x14ac:dyDescent="0.35">
      <c r="C140" t="s">
        <v>780</v>
      </c>
      <c r="D140" s="5">
        <v>12022000000</v>
      </c>
      <c r="E140" s="5">
        <v>4344000000</v>
      </c>
      <c r="F140" s="5">
        <v>8987000000</v>
      </c>
      <c r="G140" s="5">
        <v>8917000000</v>
      </c>
      <c r="I140" s="5">
        <v>30015000000</v>
      </c>
      <c r="J140" s="5">
        <v>25524000000</v>
      </c>
      <c r="K140" s="5">
        <v>17740000000</v>
      </c>
      <c r="L140" s="5">
        <v>14184000000</v>
      </c>
      <c r="M140" s="5">
        <v>18380000000</v>
      </c>
    </row>
    <row r="141" spans="2:13" ht="15.5" x14ac:dyDescent="0.35">
      <c r="C141" t="s">
        <v>298</v>
      </c>
    </row>
    <row r="142" spans="2:13" ht="15.5" x14ac:dyDescent="0.35">
      <c r="C142" t="s">
        <v>265</v>
      </c>
      <c r="D142" s="5">
        <v>-61574000000</v>
      </c>
      <c r="E142" s="5">
        <v>-27136000000</v>
      </c>
      <c r="F142" s="5">
        <v>-19661000000</v>
      </c>
      <c r="G142" s="5">
        <v>-16955000000</v>
      </c>
      <c r="I142" s="5">
        <v>-101694000000</v>
      </c>
      <c r="J142" s="5">
        <v>-95299000000</v>
      </c>
      <c r="K142" s="5">
        <v>-116574000000</v>
      </c>
      <c r="L142" s="5">
        <v>-103455000000</v>
      </c>
      <c r="M142" s="5">
        <v>-97672000000</v>
      </c>
    </row>
    <row r="143" spans="2:13" ht="15.5" x14ac:dyDescent="0.35">
      <c r="C143" t="s">
        <v>145</v>
      </c>
      <c r="D143" s="5">
        <v>-186069000000</v>
      </c>
      <c r="E143" s="5">
        <v>-9946000000</v>
      </c>
      <c r="F143" s="5">
        <v>-24375000000</v>
      </c>
      <c r="G143" s="5">
        <v>-162662000000</v>
      </c>
      <c r="I143" s="5">
        <v>312054000000</v>
      </c>
      <c r="J143" s="5">
        <v>-40406000000</v>
      </c>
      <c r="K143" s="5">
        <v>-327312000000</v>
      </c>
      <c r="L143" s="5">
        <v>-103768000000</v>
      </c>
      <c r="M143" s="5">
        <v>-55315000000</v>
      </c>
    </row>
    <row r="144" spans="2:13" ht="15.5" x14ac:dyDescent="0.35">
      <c r="C144" t="s">
        <v>146</v>
      </c>
      <c r="D144" s="5">
        <v>39499000000</v>
      </c>
      <c r="E144" s="5">
        <v>-74112000000</v>
      </c>
      <c r="F144" s="5">
        <v>-259025000000</v>
      </c>
      <c r="G144" s="5">
        <v>-106078000000</v>
      </c>
      <c r="I144" s="5">
        <v>-478745000000</v>
      </c>
      <c r="J144" s="5">
        <v>-76616000000</v>
      </c>
      <c r="K144" s="5">
        <v>-76470000000</v>
      </c>
      <c r="L144" s="5">
        <v>-129730000000</v>
      </c>
      <c r="M144" s="5">
        <v>-53453000000</v>
      </c>
    </row>
    <row r="145" spans="3:13" ht="15.5" x14ac:dyDescent="0.35">
      <c r="C145" t="s">
        <v>147</v>
      </c>
      <c r="D145" s="5">
        <v>-11267000000</v>
      </c>
      <c r="E145" s="5">
        <v>-14762000000</v>
      </c>
      <c r="F145" s="5">
        <v>-6907000000</v>
      </c>
      <c r="G145" s="5">
        <v>-101658000000</v>
      </c>
      <c r="I145" s="5">
        <v>-215547000000</v>
      </c>
      <c r="J145" s="5">
        <v>-45436000000</v>
      </c>
      <c r="K145" s="5">
        <v>-65476000000</v>
      </c>
      <c r="L145" s="5">
        <v>-39966000000</v>
      </c>
      <c r="M145" s="5">
        <v>-24538000000</v>
      </c>
    </row>
    <row r="146" spans="3:13" ht="15.5" x14ac:dyDescent="0.35">
      <c r="C146" t="s">
        <v>719</v>
      </c>
      <c r="J146" s="5">
        <v>-872000000</v>
      </c>
      <c r="K146" s="5">
        <v>-38000000</v>
      </c>
      <c r="L146" s="5">
        <v>-369000000</v>
      </c>
      <c r="M146" s="5">
        <v>-409000000</v>
      </c>
    </row>
    <row r="147" spans="3:13" ht="15.5" x14ac:dyDescent="0.35">
      <c r="C147" t="s">
        <v>781</v>
      </c>
      <c r="D147" s="5">
        <v>9987000000</v>
      </c>
      <c r="E147" s="5">
        <v>-14173000000</v>
      </c>
      <c r="F147" s="5">
        <v>-10340000000</v>
      </c>
      <c r="G147" s="5">
        <v>-5551000000</v>
      </c>
      <c r="I147" s="5">
        <v>-16570000000</v>
      </c>
      <c r="J147" s="5">
        <v>-3964000000</v>
      </c>
      <c r="K147" s="5">
        <v>-4670000000</v>
      </c>
      <c r="L147" s="5">
        <v>-8652000000</v>
      </c>
    </row>
    <row r="148" spans="3:13" ht="15.5" x14ac:dyDescent="0.35">
      <c r="C148" t="s">
        <v>471</v>
      </c>
      <c r="F148" s="5">
        <v>-442000000</v>
      </c>
      <c r="G148" s="5">
        <v>-14000000</v>
      </c>
      <c r="I148" s="5">
        <v>-499000000</v>
      </c>
      <c r="J148" s="5">
        <v>-265000000</v>
      </c>
    </row>
    <row r="149" spans="3:13" ht="15.5" x14ac:dyDescent="0.35">
      <c r="C149" t="s">
        <v>782</v>
      </c>
      <c r="K149" s="5">
        <v>-3998000000</v>
      </c>
      <c r="L149" s="5">
        <v>-3008000000</v>
      </c>
    </row>
    <row r="150" spans="3:13" ht="15.5" x14ac:dyDescent="0.35">
      <c r="C150" t="s">
        <v>783</v>
      </c>
      <c r="L150" s="5">
        <v>-60000000000</v>
      </c>
    </row>
    <row r="151" spans="3:13" ht="15.5" x14ac:dyDescent="0.35">
      <c r="C151" t="s">
        <v>459</v>
      </c>
    </row>
    <row r="152" spans="3:13" ht="15.5" x14ac:dyDescent="0.35">
      <c r="C152" t="s">
        <v>723</v>
      </c>
    </row>
    <row r="153" spans="3:13" ht="15.5" x14ac:dyDescent="0.35">
      <c r="C153" t="s">
        <v>784</v>
      </c>
      <c r="J153" s="5">
        <v>4015000000</v>
      </c>
    </row>
    <row r="154" spans="3:13" ht="15.5" x14ac:dyDescent="0.35">
      <c r="C154" t="s">
        <v>301</v>
      </c>
      <c r="D154" s="5">
        <v>-707000000</v>
      </c>
      <c r="E154" s="5">
        <v>-399000000</v>
      </c>
      <c r="F154" s="5">
        <v>-141000000</v>
      </c>
      <c r="I154" s="5">
        <v>-316000000</v>
      </c>
      <c r="J154" s="5">
        <v>-4570000000</v>
      </c>
      <c r="K154" s="5">
        <v>-247000000</v>
      </c>
      <c r="L154" s="5">
        <v>-10460000000</v>
      </c>
      <c r="M154" s="5">
        <v>-853000000</v>
      </c>
    </row>
    <row r="155" spans="3:13" ht="15.5" x14ac:dyDescent="0.35">
      <c r="C155" t="s">
        <v>302</v>
      </c>
    </row>
    <row r="156" spans="3:13" ht="15.5" x14ac:dyDescent="0.35">
      <c r="C156" t="s">
        <v>304</v>
      </c>
      <c r="D156" s="5">
        <v>12013000000</v>
      </c>
      <c r="E156" s="5">
        <v>267000000</v>
      </c>
      <c r="F156" s="5">
        <v>34000000</v>
      </c>
      <c r="G156" s="5">
        <v>126000000</v>
      </c>
      <c r="I156" s="5">
        <v>451000000</v>
      </c>
      <c r="J156" s="5">
        <v>400000000</v>
      </c>
      <c r="K156" s="5">
        <v>1824000000</v>
      </c>
      <c r="L156" s="5">
        <v>1884000000</v>
      </c>
      <c r="M156" s="5">
        <v>2039000000</v>
      </c>
    </row>
    <row r="157" spans="3:13" ht="15.5" x14ac:dyDescent="0.35">
      <c r="C157" t="s">
        <v>306</v>
      </c>
    </row>
    <row r="158" spans="3:13" ht="15.5" x14ac:dyDescent="0.35">
      <c r="C158" t="s">
        <v>307</v>
      </c>
    </row>
    <row r="159" spans="3:13" ht="15.5" x14ac:dyDescent="0.35">
      <c r="C159" t="s">
        <v>308</v>
      </c>
    </row>
    <row r="160" spans="3:13" ht="15.5" x14ac:dyDescent="0.35">
      <c r="C160" t="s">
        <v>152</v>
      </c>
      <c r="D160" s="5">
        <v>-186069000000</v>
      </c>
      <c r="E160" s="5">
        <v>-9946000000</v>
      </c>
      <c r="F160" s="5">
        <v>-24375000000</v>
      </c>
      <c r="G160" s="5">
        <v>-162662000000</v>
      </c>
      <c r="I160" s="5">
        <v>312054000000</v>
      </c>
      <c r="J160" s="5">
        <v>-40406000000</v>
      </c>
      <c r="K160" s="5">
        <v>-327312000000</v>
      </c>
      <c r="L160" s="5">
        <v>-103768000000</v>
      </c>
      <c r="M160" s="5">
        <v>-55315000000</v>
      </c>
    </row>
    <row r="161" spans="3:13" ht="15.5" x14ac:dyDescent="0.35">
      <c r="C161" t="s">
        <v>309</v>
      </c>
    </row>
    <row r="162" spans="3:13" ht="15.5" x14ac:dyDescent="0.35">
      <c r="C162" t="s">
        <v>310</v>
      </c>
      <c r="L162" s="5">
        <v>25000000000</v>
      </c>
    </row>
    <row r="163" spans="3:13" ht="15.5" x14ac:dyDescent="0.35">
      <c r="C163" t="s">
        <v>231</v>
      </c>
      <c r="I163" s="5">
        <v>-22125000000</v>
      </c>
    </row>
    <row r="164" spans="3:13" ht="15.5" x14ac:dyDescent="0.35">
      <c r="C164" t="s">
        <v>311</v>
      </c>
    </row>
    <row r="165" spans="3:13" ht="15.5" x14ac:dyDescent="0.35">
      <c r="C165" t="s">
        <v>312</v>
      </c>
    </row>
    <row r="166" spans="3:13" ht="15.5" x14ac:dyDescent="0.35">
      <c r="C166" t="s">
        <v>313</v>
      </c>
    </row>
    <row r="167" spans="3:13" ht="15.5" x14ac:dyDescent="0.35">
      <c r="C167" t="s">
        <v>730</v>
      </c>
    </row>
    <row r="168" spans="3:13" ht="15.5" x14ac:dyDescent="0.35">
      <c r="C168" t="s">
        <v>314</v>
      </c>
    </row>
    <row r="169" spans="3:13" ht="15.5" x14ac:dyDescent="0.35">
      <c r="C169" t="s">
        <v>785</v>
      </c>
      <c r="D169" s="5">
        <v>-176562000000</v>
      </c>
    </row>
    <row r="170" spans="3:13" ht="15.5" x14ac:dyDescent="0.35">
      <c r="C170" t="s">
        <v>284</v>
      </c>
      <c r="F170" s="5">
        <v>1542000000</v>
      </c>
      <c r="G170" s="5">
        <v>-2543000000</v>
      </c>
      <c r="I170" s="5">
        <v>-18210000000</v>
      </c>
    </row>
    <row r="171" spans="3:13" ht="15.5" x14ac:dyDescent="0.35">
      <c r="C171" t="s">
        <v>786</v>
      </c>
      <c r="F171" s="5">
        <v>-11000000</v>
      </c>
      <c r="G171" s="5">
        <v>-1830000000</v>
      </c>
      <c r="I171" s="5">
        <v>-1841000000</v>
      </c>
      <c r="J171" s="5">
        <v>-1528000000</v>
      </c>
      <c r="K171" s="5">
        <v>-1175000000</v>
      </c>
      <c r="L171" s="5">
        <v>-67000000</v>
      </c>
      <c r="M171" s="5">
        <v>-16000000</v>
      </c>
    </row>
    <row r="172" spans="3:13" ht="15.5" x14ac:dyDescent="0.35">
      <c r="C172" t="s">
        <v>158</v>
      </c>
      <c r="D172" s="5">
        <v>-11037000000</v>
      </c>
      <c r="E172" s="5">
        <v>-9946000000</v>
      </c>
      <c r="F172" s="5">
        <v>-25906000000</v>
      </c>
      <c r="G172" s="5">
        <v>-20992000000</v>
      </c>
      <c r="I172" s="5">
        <v>-66503000000</v>
      </c>
      <c r="J172" s="5">
        <v>-57840000000</v>
      </c>
      <c r="K172" s="5">
        <v>-64028000000</v>
      </c>
      <c r="L172" s="5">
        <v>-58938000000</v>
      </c>
      <c r="M172" s="5">
        <v>-46306000000</v>
      </c>
    </row>
    <row r="173" spans="3:13" ht="15.5" x14ac:dyDescent="0.35">
      <c r="C173" t="s">
        <v>536</v>
      </c>
      <c r="K173" s="5">
        <v>-85000000</v>
      </c>
      <c r="L173" s="5">
        <v>-186000000</v>
      </c>
      <c r="M173" s="5">
        <v>-270000000</v>
      </c>
    </row>
    <row r="174" spans="3:13" ht="15.5" x14ac:dyDescent="0.35">
      <c r="C174" t="s">
        <v>340</v>
      </c>
      <c r="I174" s="5">
        <v>59000000</v>
      </c>
      <c r="J174" s="5">
        <v>9800000000</v>
      </c>
      <c r="K174" s="5">
        <v>13000000</v>
      </c>
      <c r="L174" s="5">
        <v>39200000000</v>
      </c>
    </row>
    <row r="175" spans="3:13" ht="15.5" x14ac:dyDescent="0.35">
      <c r="C175" t="s">
        <v>321</v>
      </c>
      <c r="I175" s="5">
        <v>658000000000</v>
      </c>
    </row>
    <row r="176" spans="3:13" ht="15.5" x14ac:dyDescent="0.35">
      <c r="C176" t="s">
        <v>167</v>
      </c>
      <c r="D176" s="5">
        <v>-145282000000</v>
      </c>
      <c r="E176" s="5">
        <v>-314541000000</v>
      </c>
      <c r="F176" s="5">
        <v>-205381000000</v>
      </c>
      <c r="G176" s="5">
        <v>15282000000</v>
      </c>
      <c r="I176" s="5">
        <v>354864000000</v>
      </c>
      <c r="J176" s="5">
        <v>80919000000</v>
      </c>
      <c r="K176" s="5">
        <v>-570553000000</v>
      </c>
      <c r="L176" s="5">
        <v>54145000000</v>
      </c>
      <c r="M176" s="5">
        <v>374886000000</v>
      </c>
    </row>
    <row r="177" spans="2:13" ht="15.5" x14ac:dyDescent="0.35">
      <c r="C177" t="s">
        <v>242</v>
      </c>
      <c r="D177" s="5">
        <v>5907000000</v>
      </c>
      <c r="E177" s="5">
        <v>2331000000</v>
      </c>
      <c r="F177" s="5">
        <v>1178000000</v>
      </c>
      <c r="G177" s="5">
        <v>1965000000</v>
      </c>
      <c r="I177" s="5">
        <v>4246000000</v>
      </c>
      <c r="J177" s="5">
        <v>966000000</v>
      </c>
      <c r="K177" s="5">
        <v>-572000000</v>
      </c>
      <c r="L177" s="5">
        <v>1340000000</v>
      </c>
      <c r="M177" s="5">
        <v>396000000</v>
      </c>
    </row>
    <row r="178" spans="2:13" ht="15.5" x14ac:dyDescent="0.35">
      <c r="C178" t="s">
        <v>323</v>
      </c>
    </row>
    <row r="179" spans="2:13" ht="15.5" x14ac:dyDescent="0.35">
      <c r="C179" t="s">
        <v>168</v>
      </c>
      <c r="E179" s="5">
        <v>694163000000</v>
      </c>
      <c r="I179" s="5">
        <v>335053000000</v>
      </c>
      <c r="J179" s="5">
        <v>253168000000</v>
      </c>
      <c r="K179" s="5">
        <v>824293000000</v>
      </c>
      <c r="L179" s="5">
        <v>768808000000</v>
      </c>
      <c r="M179" s="5">
        <v>393526000000</v>
      </c>
    </row>
    <row r="180" spans="2:13" ht="15.5" x14ac:dyDescent="0.35">
      <c r="C180" t="s">
        <v>169</v>
      </c>
      <c r="D180" s="5">
        <v>-139375000000</v>
      </c>
      <c r="E180" s="5">
        <v>381953000000</v>
      </c>
      <c r="F180" s="5">
        <v>-204203000000</v>
      </c>
      <c r="G180" s="5">
        <v>17247000000</v>
      </c>
      <c r="I180" s="5">
        <v>694163000000</v>
      </c>
      <c r="J180" s="5">
        <v>335053000000</v>
      </c>
      <c r="K180" s="5">
        <v>253168000000</v>
      </c>
      <c r="L180" s="5">
        <v>824293000000</v>
      </c>
      <c r="M180" s="5">
        <v>768808000000</v>
      </c>
    </row>
    <row r="182" spans="2:13" ht="15.5" x14ac:dyDescent="0.35">
      <c r="B182" t="s">
        <v>170</v>
      </c>
      <c r="C182" t="s">
        <v>12</v>
      </c>
      <c r="D182" s="5">
        <v>14010000000</v>
      </c>
      <c r="E182" s="5">
        <v>14010000000</v>
      </c>
      <c r="F182" s="5">
        <v>14010000000</v>
      </c>
      <c r="G182" s="5">
        <v>14010000000</v>
      </c>
      <c r="I182" s="5">
        <v>14010000000</v>
      </c>
      <c r="J182" s="5">
        <v>10500000000</v>
      </c>
      <c r="K182" s="5">
        <v>9000000000</v>
      </c>
      <c r="L182" s="5">
        <v>9000000000</v>
      </c>
      <c r="M182" s="5">
        <v>1260000000</v>
      </c>
    </row>
    <row r="183" spans="2:13" ht="15.5" x14ac:dyDescent="0.35">
      <c r="C183" t="s">
        <v>171</v>
      </c>
      <c r="D183" s="6">
        <v>7.44</v>
      </c>
      <c r="E183" s="6">
        <v>8.33</v>
      </c>
      <c r="F183" s="6">
        <v>7.32</v>
      </c>
      <c r="G183" s="6">
        <v>6.54</v>
      </c>
    </row>
    <row r="184" spans="2:13" ht="15.5" x14ac:dyDescent="0.35">
      <c r="C184" t="s">
        <v>172</v>
      </c>
      <c r="D184" s="6">
        <v>27.15</v>
      </c>
      <c r="E184" s="6">
        <v>25.21</v>
      </c>
      <c r="F184" s="6">
        <v>36.07</v>
      </c>
      <c r="G184" s="6">
        <v>34.56</v>
      </c>
    </row>
    <row r="185" spans="2:13" ht="15.5" x14ac:dyDescent="0.35">
      <c r="C185" t="s">
        <v>60</v>
      </c>
      <c r="D185" s="6">
        <v>0.68</v>
      </c>
      <c r="E185" s="6">
        <v>0.73</v>
      </c>
      <c r="F185" s="6">
        <v>0.97</v>
      </c>
      <c r="G185" s="6">
        <v>0.86</v>
      </c>
    </row>
    <row r="186" spans="2:13" ht="15.5" x14ac:dyDescent="0.35">
      <c r="C186" t="s">
        <v>173</v>
      </c>
      <c r="D186" s="5">
        <v>152200000000</v>
      </c>
      <c r="E186" s="5">
        <v>172710000000</v>
      </c>
      <c r="F186" s="5">
        <v>161670000000</v>
      </c>
      <c r="G186" s="6">
        <v>131169999999.99998</v>
      </c>
    </row>
    <row r="187" spans="2:13" ht="15.5" x14ac:dyDescent="0.35">
      <c r="C187" t="s">
        <v>174</v>
      </c>
      <c r="D187" s="6">
        <v>1.5800000000000002E-2</v>
      </c>
      <c r="E187" s="6">
        <v>1.6899999999999998E-2</v>
      </c>
      <c r="F187" s="6">
        <v>1.5600000000000001E-2</v>
      </c>
      <c r="G187" s="6">
        <v>1.41E-2</v>
      </c>
    </row>
    <row r="188" spans="2:13" ht="15.5" x14ac:dyDescent="0.35">
      <c r="C188" t="s">
        <v>175</v>
      </c>
      <c r="D188" s="6">
        <v>3.39E-2</v>
      </c>
      <c r="E188" s="6">
        <v>3.7100000000000001E-2</v>
      </c>
      <c r="F188" s="6">
        <v>3.3799999999999997E-2</v>
      </c>
      <c r="G188" s="6">
        <v>3.1300000000000001E-2</v>
      </c>
    </row>
    <row r="189" spans="2:13" ht="15.5" x14ac:dyDescent="0.35">
      <c r="C189" t="s">
        <v>176</v>
      </c>
      <c r="D189" s="6">
        <v>0.04</v>
      </c>
      <c r="E189" s="6">
        <v>4.6399999999999997E-2</v>
      </c>
      <c r="F189" s="6">
        <v>4.0999999999999995E-2</v>
      </c>
      <c r="G189" s="6">
        <v>3.6299999999999999E-2</v>
      </c>
    </row>
    <row r="190" spans="2:13" ht="15.5" x14ac:dyDescent="0.35">
      <c r="C190" t="s">
        <v>177</v>
      </c>
      <c r="D190" s="6">
        <v>83.03</v>
      </c>
      <c r="E190" s="6">
        <v>92.05</v>
      </c>
      <c r="F190" s="6">
        <v>33.17</v>
      </c>
      <c r="G190" s="6">
        <v>74.650000000000006</v>
      </c>
    </row>
    <row r="191" spans="2:13" ht="15.5" x14ac:dyDescent="0.35">
      <c r="C191" t="s">
        <v>178</v>
      </c>
      <c r="D191" s="5">
        <v>3153000000000</v>
      </c>
      <c r="E191" s="5">
        <v>3222000000000</v>
      </c>
      <c r="F191" s="5">
        <v>3108000000000</v>
      </c>
      <c r="G191" s="5">
        <v>2999000000000</v>
      </c>
    </row>
    <row r="192" spans="2:13" ht="15.5" x14ac:dyDescent="0.35">
      <c r="C192" t="s">
        <v>179</v>
      </c>
      <c r="D192" s="6">
        <v>0.92</v>
      </c>
      <c r="E192" s="6">
        <v>0.93</v>
      </c>
      <c r="F192" s="6">
        <v>1.22</v>
      </c>
      <c r="G192" s="6">
        <v>1.08</v>
      </c>
    </row>
    <row r="193" spans="3:13" ht="15.5" x14ac:dyDescent="0.35">
      <c r="C193" t="s">
        <v>180</v>
      </c>
      <c r="D193" s="6">
        <v>219.44</v>
      </c>
      <c r="E193" s="6">
        <v>224.62</v>
      </c>
      <c r="F193" s="6">
        <v>216.64</v>
      </c>
      <c r="G193" s="6">
        <v>208.97</v>
      </c>
    </row>
    <row r="194" spans="3:13" ht="15.5" x14ac:dyDescent="0.35">
      <c r="C194" t="s">
        <v>181</v>
      </c>
      <c r="D194" s="6">
        <v>0.92</v>
      </c>
      <c r="E194" s="6">
        <v>0.93</v>
      </c>
      <c r="F194" s="6">
        <v>1.22</v>
      </c>
      <c r="G194" s="6">
        <v>1.08</v>
      </c>
    </row>
    <row r="195" spans="3:13" ht="15.5" x14ac:dyDescent="0.35">
      <c r="C195" t="s">
        <v>182</v>
      </c>
      <c r="D195" s="6">
        <v>219.44</v>
      </c>
      <c r="E195" s="6">
        <v>224.62</v>
      </c>
      <c r="F195" s="6">
        <v>216.64</v>
      </c>
      <c r="G195" s="6">
        <v>208.97</v>
      </c>
    </row>
    <row r="196" spans="3:13" ht="15.5" x14ac:dyDescent="0.35">
      <c r="C196" t="s">
        <v>183</v>
      </c>
      <c r="D196" s="5">
        <v>2000000000</v>
      </c>
    </row>
    <row r="197" spans="3:13" ht="15.5" x14ac:dyDescent="0.35">
      <c r="C197" t="s">
        <v>184</v>
      </c>
    </row>
    <row r="198" spans="3:13" ht="15.5" x14ac:dyDescent="0.35">
      <c r="C198" t="s">
        <v>185</v>
      </c>
      <c r="D198" s="5">
        <v>3075000000000</v>
      </c>
      <c r="E198" s="5">
        <v>3147000000000</v>
      </c>
      <c r="F198" s="5">
        <v>3036000000000</v>
      </c>
      <c r="G198" s="5">
        <v>2928000000000</v>
      </c>
    </row>
    <row r="199" spans="3:13" ht="15.5" x14ac:dyDescent="0.35">
      <c r="C199" t="s">
        <v>24</v>
      </c>
      <c r="D199" s="5">
        <v>2000000000</v>
      </c>
    </row>
    <row r="200" spans="3:13" ht="15.5" x14ac:dyDescent="0.35">
      <c r="C200" t="s">
        <v>21</v>
      </c>
      <c r="D200" s="5">
        <v>-241000000000</v>
      </c>
      <c r="E200" s="5">
        <v>-382000000000</v>
      </c>
      <c r="F200" s="5">
        <v>-694000000000</v>
      </c>
      <c r="G200" s="5">
        <v>-898000000000</v>
      </c>
    </row>
    <row r="201" spans="3:13" ht="15.5" x14ac:dyDescent="0.35">
      <c r="C201" t="s">
        <v>186</v>
      </c>
      <c r="D201" s="5">
        <v>2629000000000</v>
      </c>
      <c r="E201" s="5">
        <v>2693000000000</v>
      </c>
      <c r="F201" s="5">
        <v>2580000000000</v>
      </c>
      <c r="G201" s="5">
        <v>2489000000000</v>
      </c>
    </row>
    <row r="202" spans="3:13" ht="15.5" x14ac:dyDescent="0.35">
      <c r="C202" t="s">
        <v>187</v>
      </c>
      <c r="D202" s="5">
        <v>1000000000</v>
      </c>
      <c r="E202" s="5">
        <v>-230000000000</v>
      </c>
      <c r="F202" s="5">
        <v>78000000000</v>
      </c>
      <c r="G202" s="5">
        <v>284000000000</v>
      </c>
    </row>
    <row r="203" spans="3:13" ht="15.5" x14ac:dyDescent="0.35">
      <c r="C203" t="s">
        <v>188</v>
      </c>
      <c r="D203" s="5">
        <v>-11000000000</v>
      </c>
      <c r="E203" s="5">
        <v>-15000000000</v>
      </c>
      <c r="F203" s="5">
        <v>-7000000000</v>
      </c>
      <c r="G203" s="5">
        <v>-102000000000</v>
      </c>
    </row>
    <row r="204" spans="3:13" ht="15.5" x14ac:dyDescent="0.35">
      <c r="C204" t="s">
        <v>13</v>
      </c>
      <c r="D204" s="5">
        <v>-10000000000</v>
      </c>
      <c r="E204" s="5">
        <v>-245000000000</v>
      </c>
      <c r="F204" s="5">
        <v>71000000000</v>
      </c>
      <c r="G204" s="5">
        <v>182000000000</v>
      </c>
    </row>
    <row r="205" spans="3:13" ht="15.5" x14ac:dyDescent="0.35">
      <c r="C205" t="s">
        <v>16</v>
      </c>
      <c r="D205" s="6">
        <v>-0.71</v>
      </c>
      <c r="E205" s="6">
        <v>-17.5</v>
      </c>
      <c r="F205" s="6">
        <v>5.07</v>
      </c>
      <c r="G205" s="6">
        <v>13.01</v>
      </c>
    </row>
    <row r="206" spans="3:13" ht="15.5" x14ac:dyDescent="0.35">
      <c r="C206" t="s">
        <v>45</v>
      </c>
      <c r="I206" s="6">
        <v>27.99</v>
      </c>
      <c r="J206" s="6">
        <v>32.86</v>
      </c>
      <c r="K206" s="6">
        <v>33.99</v>
      </c>
      <c r="L206" s="6">
        <v>34.31</v>
      </c>
      <c r="M206" s="6">
        <v>261.60000000000002</v>
      </c>
    </row>
    <row r="207" spans="3:13" ht="15.5" x14ac:dyDescent="0.35">
      <c r="C207" t="s">
        <v>59</v>
      </c>
      <c r="I207" s="6">
        <v>9.43</v>
      </c>
      <c r="J207" s="5">
        <v>0</v>
      </c>
      <c r="K207" s="5">
        <v>0</v>
      </c>
      <c r="L207" s="5">
        <v>0</v>
      </c>
      <c r="M207" s="5">
        <v>0</v>
      </c>
    </row>
    <row r="208" spans="3:13" ht="15.5" x14ac:dyDescent="0.35">
      <c r="C208" t="s">
        <v>62</v>
      </c>
      <c r="I208" s="6">
        <v>0.25</v>
      </c>
      <c r="J208" s="5">
        <v>0</v>
      </c>
      <c r="K208" s="5">
        <v>0</v>
      </c>
      <c r="L208" s="5">
        <v>0</v>
      </c>
      <c r="M208" s="5">
        <v>0</v>
      </c>
    </row>
    <row r="209" spans="3:13" ht="15.5" x14ac:dyDescent="0.35">
      <c r="C209" t="s">
        <v>189</v>
      </c>
      <c r="I209" s="5">
        <v>584900000000</v>
      </c>
      <c r="J209" s="5">
        <v>561990000000</v>
      </c>
    </row>
    <row r="210" spans="3:13" ht="15.5" x14ac:dyDescent="0.35">
      <c r="C210" t="s">
        <v>190</v>
      </c>
      <c r="I210" s="6">
        <v>5.96E-2</v>
      </c>
      <c r="J210" s="6">
        <v>6.0199999999999997E-2</v>
      </c>
      <c r="K210" s="6">
        <v>6.5199999999999994E-2</v>
      </c>
      <c r="L210" s="6">
        <v>6.9900000000000004E-2</v>
      </c>
      <c r="M210" s="6">
        <v>8.7400000000000005E-2</v>
      </c>
    </row>
    <row r="211" spans="3:13" ht="15.5" x14ac:dyDescent="0.35">
      <c r="C211" t="s">
        <v>191</v>
      </c>
      <c r="I211" s="6">
        <v>0.12920000000000001</v>
      </c>
      <c r="J211" s="6">
        <v>0.16120000000000001</v>
      </c>
      <c r="K211" s="6">
        <v>0.16260000000000002</v>
      </c>
      <c r="L211" s="6">
        <v>0.18820000000000001</v>
      </c>
      <c r="M211" s="6">
        <v>0.19289999999999999</v>
      </c>
    </row>
    <row r="212" spans="3:13" ht="15.5" x14ac:dyDescent="0.35">
      <c r="C212" t="s">
        <v>192</v>
      </c>
      <c r="I212" s="6">
        <v>0.17660000000000001</v>
      </c>
      <c r="J212" s="6">
        <v>0.20629999999999998</v>
      </c>
      <c r="K212" s="6">
        <v>0.1966</v>
      </c>
      <c r="L212" s="6">
        <v>0.2069</v>
      </c>
      <c r="M212" s="6">
        <v>0.45340000000000003</v>
      </c>
    </row>
    <row r="213" spans="3:13" ht="15.5" x14ac:dyDescent="0.35">
      <c r="C213" t="s">
        <v>193</v>
      </c>
      <c r="I213" s="6">
        <v>39.81</v>
      </c>
      <c r="J213" s="6">
        <v>27.5</v>
      </c>
      <c r="K213" s="6">
        <v>36.29</v>
      </c>
      <c r="L213" s="6">
        <v>29.28</v>
      </c>
      <c r="M213" s="6">
        <v>34.090000000000003</v>
      </c>
    </row>
    <row r="214" spans="3:13" ht="15.5" x14ac:dyDescent="0.35">
      <c r="C214" t="s">
        <v>56</v>
      </c>
      <c r="I214" s="6">
        <v>1.22</v>
      </c>
      <c r="J214" s="5">
        <v>0</v>
      </c>
      <c r="K214" s="5">
        <v>0</v>
      </c>
      <c r="L214" s="5">
        <v>0</v>
      </c>
      <c r="M214" s="5">
        <v>0</v>
      </c>
    </row>
    <row r="215" spans="3:13" ht="15.5" x14ac:dyDescent="0.35">
      <c r="C215" t="s">
        <v>53</v>
      </c>
      <c r="I215" s="6">
        <v>216.64</v>
      </c>
      <c r="J215" s="6">
        <v>203.86</v>
      </c>
      <c r="K215" s="6">
        <v>209.03</v>
      </c>
      <c r="L215" s="6">
        <v>182.3</v>
      </c>
      <c r="M215" s="6">
        <v>1355.87</v>
      </c>
    </row>
    <row r="216" spans="3:13" ht="15.5" x14ac:dyDescent="0.35">
      <c r="C216" t="s">
        <v>194</v>
      </c>
      <c r="I216" s="6">
        <v>1.22</v>
      </c>
      <c r="J216" s="5">
        <v>0</v>
      </c>
      <c r="K216" s="5">
        <v>0</v>
      </c>
      <c r="L216" s="5">
        <v>0</v>
      </c>
      <c r="M216" s="5">
        <v>0</v>
      </c>
    </row>
    <row r="217" spans="3:13" ht="15.5" x14ac:dyDescent="0.35">
      <c r="C217" t="s">
        <v>195</v>
      </c>
      <c r="I217" s="6">
        <v>216.64</v>
      </c>
      <c r="J217" s="6">
        <v>203.86</v>
      </c>
      <c r="K217" s="6">
        <v>209.03</v>
      </c>
      <c r="L217" s="6">
        <v>182.3</v>
      </c>
      <c r="M217" s="6">
        <v>1355.87</v>
      </c>
    </row>
    <row r="218" spans="3:13" ht="15.5" x14ac:dyDescent="0.35">
      <c r="C218" t="s">
        <v>196</v>
      </c>
      <c r="J218" s="5">
        <v>7000000000</v>
      </c>
      <c r="K218" s="5">
        <v>3000000000</v>
      </c>
      <c r="L218" s="5">
        <v>0</v>
      </c>
      <c r="M218" s="5">
        <v>0</v>
      </c>
    </row>
    <row r="219" spans="3:13" ht="15.5" x14ac:dyDescent="0.35">
      <c r="C219" t="s">
        <v>197</v>
      </c>
      <c r="J219" s="5">
        <v>15000000000</v>
      </c>
      <c r="K219" s="5">
        <v>22000000000</v>
      </c>
      <c r="L219" s="5">
        <v>25000000000</v>
      </c>
      <c r="M219" s="5">
        <v>0</v>
      </c>
    </row>
    <row r="220" spans="3:13" ht="15.5" x14ac:dyDescent="0.35">
      <c r="C220" t="s">
        <v>26</v>
      </c>
      <c r="J220" s="5">
        <v>22000000000</v>
      </c>
      <c r="K220" s="5">
        <v>25000000000</v>
      </c>
      <c r="L220" s="5">
        <v>25000000000</v>
      </c>
      <c r="M220" s="5">
        <v>0</v>
      </c>
    </row>
    <row r="221" spans="3:13" ht="15.5" x14ac:dyDescent="0.35">
      <c r="C221" t="s">
        <v>23</v>
      </c>
      <c r="I221" s="5">
        <v>-694000000000</v>
      </c>
      <c r="J221" s="5">
        <v>-313000000000</v>
      </c>
      <c r="K221" s="5">
        <v>-228000000000</v>
      </c>
      <c r="L221" s="5">
        <v>-799000000000</v>
      </c>
      <c r="M221" s="5">
        <v>-769000000000</v>
      </c>
    </row>
    <row r="222" spans="3:13" ht="15.5" x14ac:dyDescent="0.35">
      <c r="C222" t="s">
        <v>198</v>
      </c>
      <c r="I222" s="5">
        <v>2580000000000</v>
      </c>
      <c r="J222" s="5">
        <v>1974000000000</v>
      </c>
      <c r="K222" s="5">
        <v>1605000000000</v>
      </c>
      <c r="L222" s="5">
        <v>1631000000000</v>
      </c>
      <c r="M222" s="5">
        <v>1474000000000</v>
      </c>
    </row>
    <row r="223" spans="3:13" ht="15.5" x14ac:dyDescent="0.35">
      <c r="C223" t="s">
        <v>199</v>
      </c>
      <c r="I223" s="5">
        <v>522000000000</v>
      </c>
      <c r="J223" s="5">
        <v>198000000000</v>
      </c>
      <c r="K223" s="5">
        <v>-167000000000</v>
      </c>
      <c r="L223" s="5">
        <v>288000000000</v>
      </c>
      <c r="M223" s="5">
        <v>484000000000</v>
      </c>
    </row>
    <row r="224" spans="3:13" ht="15.5" x14ac:dyDescent="0.35">
      <c r="C224" t="s">
        <v>200</v>
      </c>
      <c r="I224" s="5">
        <v>-216000000000</v>
      </c>
      <c r="J224" s="5">
        <v>-45000000000</v>
      </c>
      <c r="K224" s="5">
        <v>-65000000000</v>
      </c>
      <c r="L224" s="5">
        <v>-40000000000</v>
      </c>
      <c r="M224" s="5">
        <v>-25000000000</v>
      </c>
    </row>
    <row r="225" spans="3:13" ht="15.5" x14ac:dyDescent="0.35">
      <c r="C225" t="s">
        <v>15</v>
      </c>
      <c r="I225" s="5">
        <v>306000000000</v>
      </c>
      <c r="J225" s="5">
        <v>153000000000</v>
      </c>
      <c r="K225" s="5">
        <v>-232000000000</v>
      </c>
      <c r="L225" s="5">
        <v>248000000000</v>
      </c>
      <c r="M225" s="5">
        <v>459000000000</v>
      </c>
    </row>
    <row r="226" spans="3:13" ht="15.5" x14ac:dyDescent="0.35">
      <c r="C226" t="s">
        <v>17</v>
      </c>
      <c r="I226" s="6">
        <v>21.84</v>
      </c>
      <c r="J226" s="6">
        <v>14.52</v>
      </c>
      <c r="K226" s="6">
        <v>-25.81</v>
      </c>
      <c r="L226" s="6">
        <v>27.52</v>
      </c>
      <c r="M226" s="6">
        <v>362.94</v>
      </c>
    </row>
  </sheetData>
  <pageMargins left="0.7" right="0.7" top="0.75" bottom="0.75" header="0.3" footer="0.3"/>
  <ignoredErrors>
    <ignoredError sqref="A1:M227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2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788</v>
      </c>
      <c r="D2" s="2" vm="81">
        <f ca="1">IFERROR(_xlfn.STOCKHISTORY("XIDX:" &amp; $C$1, D3, , 0, 0, 1), "Libur")</f>
        <v>65</v>
      </c>
      <c r="E2" s="2" vm="82">
        <f ca="1">IFERROR(_xlfn.STOCKHISTORY("XIDX:" &amp; $C$1, E3, , 0, 0, 1), "Libur")</f>
        <v>57</v>
      </c>
      <c r="H2" s="2" vm="82">
        <f ca="1">IFERROR(INDEX(D2:G2,COUNT(D2:G2)),"")</f>
        <v>57</v>
      </c>
      <c r="I2" s="2" vm="34">
        <f ca="1">IFERROR(_xlfn.STOCKHISTORY("XIDX:" &amp; $C$1, I1, , 0, 0, 1), "Libur")</f>
        <v>81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39470774490</v>
      </c>
      <c r="E4" s="2">
        <f>IFERROR(INDEX(E51:E500,MATCH($C$4,$C$51:$C$500,0)),"")</f>
        <v>37569206729</v>
      </c>
      <c r="H4" s="2">
        <f>IFERROR(SUM(D4:G4)*(4/MAX(1,COUNT(D4:G4))),"")</f>
        <v>154079962438</v>
      </c>
      <c r="I4" s="2">
        <f>IFERROR(INDEX(I51:I500,MATCH($C$4,$C$51:$C$500,0)),"")</f>
        <v>144873268389</v>
      </c>
      <c r="J4" s="2">
        <f>IFERROR(INDEX(J51:J500,MATCH($C$4,$C$51:$C$500,0)),"")</f>
        <v>152142248784</v>
      </c>
      <c r="K4" s="2">
        <f>IFERROR(INDEX(K51:K500,MATCH($C$4,$C$51:$C$500,0)),"")</f>
        <v>134187678929</v>
      </c>
      <c r="L4" s="2">
        <f>IFERROR(INDEX(L51:L500,MATCH($C$4,$C$51:$C$500,0)),"")</f>
        <v>99578144421</v>
      </c>
      <c r="M4" s="2">
        <f>IFERROR(INDEX(M51:M500,MATCH($C$4,$C$51:$C$500,0)),"")</f>
        <v>105656165223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4582402316</v>
      </c>
      <c r="E5" s="2">
        <f>IFERROR(INDEX(E51:E500,MATCH($C$5,$C$51:$C$500,0)),"")</f>
        <v>898607002</v>
      </c>
      <c r="H5" s="2">
        <f>IFERROR(SUM(D5:G5)*(4/MAX(1,COUNT(D5:G5))),"")</f>
        <v>10962018636</v>
      </c>
      <c r="I5" s="2">
        <f>IFERROR(INDEX(I51:I500,MATCH($C$5,$C$51:$C$500,0)),"")</f>
        <v>6804407373</v>
      </c>
      <c r="J5" s="2">
        <f>IFERROR(INDEX(J51:J500,MATCH($C$5,$C$51:$C$500,0)),"")</f>
        <v>3129872183</v>
      </c>
      <c r="K5" s="2">
        <f>IFERROR(INDEX(K51:K500,MATCH($C$5,$C$51:$C$500,0)),"")</f>
        <v>103274916777</v>
      </c>
      <c r="L5" s="2">
        <f>IFERROR(INDEX(L51:L500,MATCH($C$5,$C$51:$C$500,0)),"")</f>
        <v>74922097256</v>
      </c>
      <c r="M5" s="2">
        <f>IFERROR(INDEX(M51:M500,MATCH($C$5,$C$51:$C$500,0)),"")</f>
        <v>79255659805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211184066365</v>
      </c>
      <c r="E6" s="2">
        <f>IFERROR(INDEX(E51:E500,MATCH($C$6,$C$51:$C$500,0)),"")</f>
        <v>207408014180</v>
      </c>
      <c r="H6" s="2">
        <f>IFERROR(INDEX(D6:G6,COUNT(D6:G6)),"")</f>
        <v>207408014180</v>
      </c>
      <c r="I6" s="2">
        <f>IFERROR(INDEX(I51:I500,MATCH($C$6,$C$51:$C$500,0)),"")</f>
        <v>206505990920</v>
      </c>
      <c r="J6" s="2">
        <f>IFERROR(INDEX(J51:J500,MATCH($C$6,$C$51:$C$500,0)),"")</f>
        <v>129729390470</v>
      </c>
      <c r="K6" s="2">
        <f>IFERROR(INDEX(K51:K500,MATCH($C$6,$C$51:$C$500,0)),"")</f>
        <v>129153006388</v>
      </c>
      <c r="L6" s="2">
        <f>IFERROR(INDEX(L51:L500,MATCH($C$6,$C$51:$C$500,0)),"")</f>
        <v>51066744727</v>
      </c>
      <c r="M6" s="2">
        <f>IFERROR(INDEX(M51:M500,MATCH($C$6,$C$51:$C$500,0)),"")</f>
        <v>41573331690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2.5499999999999998</v>
      </c>
      <c r="E7" s="3">
        <f>IFERROR(INDEX(E51:E500,MATCH($C$7,$C$51:$C$500,0))/1000000000,"")</f>
        <v>2.5499999999999998</v>
      </c>
      <c r="H7" s="3">
        <f>IFERROR(INDEX(D7:G7,COUNT(D7:G7)),"")</f>
        <v>2.5499999999999998</v>
      </c>
      <c r="I7" s="3">
        <f>IFERROR(INDEX(I51:I500,MATCH($C$7,$C$51:$C$500,0))/1000000000,"")</f>
        <v>2.5499999999999998</v>
      </c>
      <c r="J7" s="3">
        <f>IFERROR(INDEX(J51:J500,MATCH($C$7,$C$51:$C$500,0))/1000000000,"")</f>
        <v>2.02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>IFERROR(INDEX(I51:I500,MATCH($C$8,$C$51:$C$500,0)),"")</f>
        <v>2000000000</v>
      </c>
      <c r="J8" s="2">
        <f>IFERROR(INDEX(J51:J500,MATCH($C$8,$C$51:$C$500,0)),"")</f>
        <v>-21000000000</v>
      </c>
      <c r="K8" s="2">
        <f>IFERROR(INDEX(K51:K500,MATCH($C$8,$C$51:$C$500,0)),"")</f>
        <v>-16000000000</v>
      </c>
      <c r="L8" s="2">
        <f>IFERROR(INDEX(L51:L500,MATCH($C$8,$C$51:$C$500,0)),"")</f>
        <v>-9000000000</v>
      </c>
      <c r="M8" s="2">
        <f>IFERROR(INDEX(M51:M500,MATCH($C$8,$C$51:$C$500,0)),"")</f>
        <v>23000000000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4.78</v>
      </c>
      <c r="E9" s="3">
        <f>IFERROR(INDEX(E51:E500,MATCH("Free cash flow per share (Quarter)",$C$51:$C$500,0)),"")</f>
        <v>-0.34</v>
      </c>
      <c r="H9" s="3">
        <f>IFERROR(INDEX(D9:G9,COUNT(D9:G9)),"")</f>
        <v>-0.34</v>
      </c>
      <c r="I9" s="3">
        <f>IFERROR(INDEX(I51:I500,MATCH($C$9,$C$51:$C$500,0)),"")</f>
        <v>0.65</v>
      </c>
      <c r="J9" s="3">
        <f>IFERROR(INDEX(J51:J500,MATCH($C$9,$C$51:$C$500,0)),"")</f>
        <v>-10.62</v>
      </c>
      <c r="K9" s="3">
        <f>IFERROR(INDEX(K51:K500,MATCH($C$9,$C$51:$C$500,0)),"")</f>
        <v>-58973.49</v>
      </c>
      <c r="L9" s="3">
        <f>IFERROR(INDEX(L51:L500,MATCH($C$9,$C$51:$C$500,0)),"")</f>
        <v>-33342.78</v>
      </c>
      <c r="M9" s="3">
        <f>IFERROR(INDEX(M51:M500,MATCH($C$9,$C$51:$C$500,0)),"")</f>
        <v>82522.52</v>
      </c>
    </row>
    <row r="10" spans="1:13" ht="15.5" x14ac:dyDescent="0.35">
      <c r="C10" t="s">
        <v>18</v>
      </c>
      <c r="D10" s="3">
        <f ca="1">IFERROR(IF(D9=0,"",D2/D9),"")</f>
        <v>13.598326359832635</v>
      </c>
      <c r="E10" s="3">
        <f ca="1">IFERROR(IF(E9=0,"",E2/E9),"")</f>
        <v>-167.64705882352939</v>
      </c>
      <c r="I10" s="3">
        <f ca="1">IFERROR(IF(I9=0,"",I2/I9),"")</f>
        <v>124.61538461538461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29657753996</v>
      </c>
      <c r="E11" s="2">
        <f>IFERROR(INDEX(E51:E500,MATCH($C$11,$C$51:$C$500,0)),"")</f>
        <v>28656933534</v>
      </c>
      <c r="H11" s="2">
        <f>IFERROR(INDEX(D11:G11,COUNT(D11:G11)),"")</f>
        <v>28656933534</v>
      </c>
      <c r="I11" s="2">
        <f>IFERROR(INDEX(I51:I500,MATCH($C$11,$C$51:$C$500,0)),"")</f>
        <v>4036506961</v>
      </c>
      <c r="J11" s="2">
        <f>IFERROR(INDEX(J51:J500,MATCH($C$11,$C$51:$C$500,0)),"")</f>
        <v>2663388349</v>
      </c>
      <c r="K11" s="2">
        <f>IFERROR(INDEX(K51:K500,MATCH($C$11,$C$51:$C$500,0)),"")</f>
        <v>2463973775</v>
      </c>
      <c r="L11" s="2">
        <f>IFERROR(INDEX(L51:L500,MATCH($C$11,$C$51:$C$500,0)),"")</f>
        <v>29547207476</v>
      </c>
      <c r="M11" s="2">
        <f>IFERROR(INDEX(M51:M500,MATCH($C$11,$C$51:$C$500,0)),"")</f>
        <v>59602857240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-13000000000</v>
      </c>
      <c r="E12" s="2">
        <f>IFERROR(INDEX(E51:E500,MATCH("Net Debt (Quarter)",$C$51:$C$500,0)),"")</f>
        <v>-14000000000</v>
      </c>
      <c r="H12" s="2">
        <f>IFERROR(INDEX(D12:G12,COUNT(D12:G12)),"")</f>
        <v>-14000000000</v>
      </c>
      <c r="I12" s="2">
        <f>IFERROR(INDEX(I51:I500,MATCH($C$12,$C$51:$C$500,0)),"")</f>
        <v>17000000000</v>
      </c>
      <c r="J12" s="2">
        <f>IFERROR(INDEX(J51:J500,MATCH($C$12,$C$51:$C$500,0)),"")</f>
        <v>59000000000</v>
      </c>
      <c r="K12" s="2">
        <f>IFERROR(INDEX(K51:K500,MATCH($C$12,$C$51:$C$500,0)),"")</f>
        <v>87000000000</v>
      </c>
      <c r="L12" s="2">
        <f>IFERROR(INDEX(L51:L500,MATCH($C$12,$C$51:$C$500,0)),"")</f>
        <v>34000000000</v>
      </c>
      <c r="M12" s="2">
        <f>IFERROR(INDEX(M51:M500,MATCH($C$12,$C$51:$C$500,0)),"")</f>
        <v>-10000000000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17000000000</v>
      </c>
      <c r="E13" s="2">
        <f>IFERROR(INDEX(E51:E500,MATCH("Total Debt (Quarter)",$C$51:$C$500,0)),"")</f>
        <v>14000000000</v>
      </c>
      <c r="H13" s="2">
        <f>IFERROR(INDEX(D13:G13,COUNT(D13:G13)),"")</f>
        <v>14000000000</v>
      </c>
      <c r="I13" s="2">
        <f>IFERROR(INDEX(I51:I500,MATCH($C$13,$C$51:$C$500,0)),"")</f>
        <v>21000000000</v>
      </c>
      <c r="J13" s="2">
        <f>IFERROR(INDEX(J51:J500,MATCH($C$13,$C$51:$C$500,0)),"")</f>
        <v>62000000000</v>
      </c>
      <c r="K13" s="2">
        <f>IFERROR(INDEX(K51:K500,MATCH($C$13,$C$51:$C$500,0)),"")</f>
        <v>89000000000</v>
      </c>
      <c r="L13" s="2">
        <f>IFERROR(INDEX(L51:L500,MATCH($C$13,$C$51:$C$500,0)),"")</f>
        <v>64000000000</v>
      </c>
      <c r="M13" s="2">
        <f>IFERROR(INDEX(M51:M500,MATCH($C$13,$C$51:$C$500,0)),"")</f>
        <v>49000000000</v>
      </c>
    </row>
    <row r="14" spans="1:13" ht="15.5" x14ac:dyDescent="0.35">
      <c r="C14" t="s">
        <v>27</v>
      </c>
      <c r="D14" s="2">
        <f>IFERROR(INDEX(D51:D500,MATCH($C$14,$C$51:$C$500,0)),"")</f>
        <v>-2055917736</v>
      </c>
      <c r="E14" s="2">
        <f>IFERROR(INDEX(E51:E500,MATCH($C$14,$C$51:$C$500,0)),"")</f>
        <v>-2183444106</v>
      </c>
      <c r="H14" s="2">
        <f>IFERROR(SUM(D14:G14)*(4/MAX(1,COUNT(D14:G14))),"")</f>
        <v>-8478723684</v>
      </c>
      <c r="I14" s="2">
        <f>IFERROR(INDEX(I51:I500,MATCH($C$14,$C$51:$C$500,0)),"")</f>
        <v>-10242145297</v>
      </c>
      <c r="J14" s="2">
        <f>IFERROR(INDEX(J51:J500,MATCH($C$14,$C$51:$C$500,0)),"")</f>
        <v>-11555610977</v>
      </c>
      <c r="K14" s="2">
        <f>IFERROR(INDEX(K51:K500,MATCH($C$14,$C$51:$C$500,0)),"")</f>
        <v>-756585614</v>
      </c>
      <c r="L14" s="2">
        <f>IFERROR(INDEX(L51:L500,MATCH($C$14,$C$51:$C$500,0)),"")</f>
        <v>-3643595812</v>
      </c>
      <c r="M14" s="2">
        <f>IFERROR(INDEX(M51:M500,MATCH($C$14,$C$51:$C$500,0)),"")</f>
        <v>-4853128145</v>
      </c>
    </row>
    <row r="15" spans="1:13" ht="15.5" x14ac:dyDescent="0.35">
      <c r="C15" t="s">
        <v>28</v>
      </c>
      <c r="D15" s="2">
        <f>IFERROR(INDEX(D51:D500,MATCH($C$15,$C$51:$C$500,0)),"")</f>
        <v>173470037</v>
      </c>
      <c r="E15" s="2">
        <f>IFERROR(INDEX(E51:E500,MATCH($C$15,$C$51:$C$500,0)),"")</f>
        <v>-132990681</v>
      </c>
      <c r="H15" s="2">
        <f>IFERROR(SUM(D15:G15)*(4/MAX(1,COUNT(D15:G15))),"")</f>
        <v>80958712</v>
      </c>
      <c r="I15" s="2">
        <f>IFERROR(INDEX(I51:I500,MATCH($C$15,$C$51:$C$500,0)),"")</f>
        <v>1115424939</v>
      </c>
      <c r="J15" s="2">
        <f>IFERROR(INDEX(J51:J500,MATCH($C$15,$C$51:$C$500,0)),"")</f>
        <v>3060378088</v>
      </c>
      <c r="K15" s="2">
        <f>IFERROR(INDEX(K51:K500,MATCH($C$15,$C$51:$C$500,0)),"")</f>
        <v>4707365790</v>
      </c>
      <c r="L15" s="2">
        <f>IFERROR(INDEX(L51:L500,MATCH($C$15,$C$51:$C$500,0)),"")</f>
        <v>2599547579</v>
      </c>
      <c r="M15" s="2">
        <f>IFERROR(INDEX(M51:M500,MATCH($C$15,$C$51:$C$500,0)),"")</f>
        <v>2303895570</v>
      </c>
    </row>
    <row r="16" spans="1:13" ht="15.5" x14ac:dyDescent="0.35">
      <c r="C16" t="s">
        <v>29</v>
      </c>
      <c r="D16" s="2">
        <f>IFERROR(INDEX(D51:D500,MATCH($C$16,$C$51:$C$500,0)),"")</f>
        <v>4408932277</v>
      </c>
      <c r="E16" s="2">
        <f>IFERROR(INDEX(E51:E500,MATCH($C$16,$C$51:$C$500,0)),"")</f>
        <v>1031597683</v>
      </c>
      <c r="H16" s="2">
        <f>IFERROR(SUM(D16:G16)*(4/MAX(1,COUNT(D16:G16))),"")</f>
        <v>10881059920</v>
      </c>
      <c r="I16" s="2">
        <f>IFERROR(INDEX(I51:I500,MATCH($C$16,$C$51:$C$500,0)),"")</f>
        <v>5688939656</v>
      </c>
      <c r="J16" s="2">
        <f>IFERROR(INDEX(J51:J500,MATCH($C$16,$C$51:$C$500,0)),"")</f>
        <v>69501179</v>
      </c>
      <c r="K16" s="2">
        <f>IFERROR(INDEX(K51:K500,MATCH($C$16,$C$51:$C$500,0)),"")</f>
        <v>98567550987</v>
      </c>
      <c r="L16" s="2">
        <f>IFERROR(INDEX(L51:L500,MATCH($C$16,$C$51:$C$500,0)),"")</f>
        <v>72322549677</v>
      </c>
      <c r="M16" s="2">
        <f>IFERROR(INDEX(M51:M500,MATCH($C$16,$C$51:$C$500,0)),"")</f>
        <v>76951764235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165750000000</v>
      </c>
      <c r="E20" s="2">
        <f ca="1">IFERROR(E21*E2,"")</f>
        <v>145350000000</v>
      </c>
      <c r="H20" s="2">
        <f t="shared" ref="H20:M20" ca="1" si="0">IFERROR(H21*H2,"")</f>
        <v>145350000000</v>
      </c>
      <c r="I20" s="2">
        <f t="shared" ca="1" si="0"/>
        <v>206550000000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2550000000</v>
      </c>
      <c r="E21" s="2">
        <f>IFERROR(INDEX(E51:E500,MATCH($C$7,$C$51:$C$500,0)),"")</f>
        <v>2550000000</v>
      </c>
      <c r="H21" s="2">
        <f>IFERROR(INDEX(D21:G21,COUNT(D21:G21)),"")</f>
        <v>2550000000</v>
      </c>
      <c r="I21" s="2">
        <f>IFERROR(INDEX(I51:I500,MATCH($C$7,$C$51:$C$500,0)),"")</f>
        <v>2550000000</v>
      </c>
      <c r="J21" s="2">
        <f>IFERROR(INDEX(J51:J500,MATCH($C$7,$C$51:$C$500,0)),"")</f>
        <v>2020000000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2.1698617679233454</v>
      </c>
      <c r="E23" s="3">
        <f>IFERROR(E5/E6*100,"")</f>
        <v>0.43325567989872354</v>
      </c>
      <c r="H23" s="3">
        <f t="shared" ref="H23:M23" si="1">IFERROR(H5/H6*100,"")</f>
        <v>5.2852435231777308</v>
      </c>
      <c r="I23" s="3">
        <f t="shared" si="1"/>
        <v>3.2950169351919736</v>
      </c>
      <c r="J23" s="3">
        <f t="shared" si="1"/>
        <v>2.412616117026916</v>
      </c>
      <c r="K23" s="3">
        <f t="shared" si="1"/>
        <v>79.963230950073793</v>
      </c>
      <c r="L23" s="3">
        <f t="shared" si="1"/>
        <v>146.71406539917396</v>
      </c>
      <c r="M23" s="3">
        <f t="shared" si="1"/>
        <v>190.6406260532255</v>
      </c>
    </row>
    <row r="24" spans="1:13" ht="15.5" x14ac:dyDescent="0.35">
      <c r="C24" t="s">
        <v>43</v>
      </c>
      <c r="D24" s="4">
        <f>IFERROR(_xlfn.RRI(5,I23,D23),"")</f>
        <v>-8.0154510003877633E-2</v>
      </c>
      <c r="E24" s="4">
        <f>IFERROR(_xlfn.RRI(5,J23,E23),"")</f>
        <v>-0.29066529609600156</v>
      </c>
      <c r="H24" s="4">
        <f t="shared" ref="H24:M24" si="2">IFERROR(_xlfn.RRI(5,M23,H23),"")</f>
        <v>-0.5118313233896512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2.36</v>
      </c>
      <c r="J25" s="3">
        <f>IFERROR(INDEX(J51:J500,MATCH($C$25,$C$51:$C$500,0)),"")</f>
        <v>1.4</v>
      </c>
      <c r="K25" s="3">
        <f>IFERROR(INDEX(K51:K500,MATCH($C$25,$C$51:$C$500,0)),"")</f>
        <v>372369.85</v>
      </c>
      <c r="L25" s="3">
        <f>IFERROR(INDEX(L51:L500,MATCH($C$25,$C$51:$C$500,0)),"")</f>
        <v>270140.43</v>
      </c>
      <c r="M25" s="3">
        <f>IFERROR(INDEX(M51:M500,MATCH($C$25,$C$51:$C$500,0)),"")</f>
        <v>285765.59999999998</v>
      </c>
    </row>
    <row r="26" spans="1:1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15.478735094117647</v>
      </c>
      <c r="E27" s="3">
        <f>IFERROR(E4/E21,"")</f>
        <v>14.733022246666666</v>
      </c>
      <c r="H27" s="3">
        <f t="shared" ref="H27:M27" si="4">IFERROR(H4/H21,"")</f>
        <v>60.423514681568626</v>
      </c>
      <c r="I27" s="3">
        <f t="shared" si="4"/>
        <v>56.813046427058822</v>
      </c>
      <c r="J27" s="3">
        <f t="shared" si="4"/>
        <v>75.317944942574258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-0.2289944966315175</v>
      </c>
      <c r="E28" s="4">
        <f>IFERROR(_xlfn.RRI(5,J27,E27),"")</f>
        <v>-0.27842965457925162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 t="str">
        <f t="shared" ref="H29:M29" si="6">IFERROR(((H25-I25)/I25)*100%,"")</f>
        <v/>
      </c>
      <c r="I29" s="4">
        <f t="shared" si="6"/>
        <v>0.68571428571428572</v>
      </c>
      <c r="J29" s="4">
        <f t="shared" si="6"/>
        <v>-0.99999624029711309</v>
      </c>
      <c r="K29" s="4">
        <f t="shared" si="6"/>
        <v>0.3784306554927746</v>
      </c>
      <c r="L29" s="4">
        <f t="shared" si="6"/>
        <v>-5.4678274781849126E-2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6.354998511029003E-2</v>
      </c>
      <c r="I30" s="4">
        <f t="shared" si="7"/>
        <v>-0.24569043313149863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82.81</v>
      </c>
      <c r="E32" s="3">
        <f>IFERROR(INDEX(E51:E500,MATCH($A$32,$C$51:$C$500,0)),"")</f>
        <v>81.33</v>
      </c>
      <c r="H32" s="3">
        <f>IFERROR(INDEX(D32:G32,COUNT(D32:G32)),"")</f>
        <v>81.33</v>
      </c>
      <c r="I32" s="3">
        <f>IFERROR(INDEX(I51:I500,MATCH($C$32,$C$51:$C$500,0)),"")</f>
        <v>80.98</v>
      </c>
      <c r="J32" s="3">
        <f>IFERROR(INDEX(J51:J500,MATCH($C$32,$C$51:$C$500,0)),"")</f>
        <v>64.22</v>
      </c>
      <c r="K32" s="3">
        <f>IFERROR(INDEX(K51:K500,MATCH($C$32,$C$51:$C$500,0)),"")</f>
        <v>465676.35</v>
      </c>
      <c r="L32" s="3">
        <f>IFERROR(INDEX(L51:L500,MATCH($C$32,$C$51:$C$500,0)),"")</f>
        <v>184127.15</v>
      </c>
      <c r="M32" s="3">
        <f>IFERROR(INDEX(M51:M500,MATCH($C$32,$C$51:$C$500,0)),"")</f>
        <v>149897.53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0.69</v>
      </c>
      <c r="E33" s="3">
        <f>IFERROR(INDEX(E51:E500,MATCH($A$33,$C$51:$C$500,0)),"")</f>
        <v>0.8</v>
      </c>
      <c r="H33" s="3">
        <f>IFERROR(INDEX(D33:G33,COUNT(D33:G33)),"")</f>
        <v>0.8</v>
      </c>
      <c r="I33" s="3">
        <f>IFERROR(INDEX(I51:I500,MATCH($C$33,$C$51:$C$500,0)),"")</f>
        <v>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33.33</v>
      </c>
      <c r="E34" s="3">
        <f>IFERROR(INDEX(E51:E500,MATCH($A$34,$C$51:$C$500,0)),"")</f>
        <v>185.71</v>
      </c>
      <c r="H34" s="3">
        <f>IFERROR(INDEX(D34:G34,COUNT(D34:G34)),"")</f>
        <v>185.71</v>
      </c>
      <c r="I34" s="3">
        <f>IFERROR(INDEX(I51:I500,MATCH($C$34,$C$51:$C$500,0)),"")</f>
        <v>34.32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3.68</v>
      </c>
      <c r="E35" s="3">
        <f>IFERROR(INDEX(E51:E500,MATCH($A$35,$C$51:$C$500,0)),"")</f>
        <v>4.41</v>
      </c>
      <c r="H35" s="3">
        <f>IFERROR(INDEX(D35:G35,COUNT(D35:G35)),"")</f>
        <v>4.41</v>
      </c>
      <c r="I35" s="3">
        <f>IFERROR(INDEX(I51:I500,MATCH($C$35,$C$51:$C$500,0)),"")</f>
        <v>1.43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71</v>
      </c>
      <c r="C51" t="s">
        <v>6</v>
      </c>
      <c r="D51" s="5">
        <v>39470774490</v>
      </c>
      <c r="E51" s="5">
        <v>37569206729</v>
      </c>
      <c r="F51" s="5">
        <v>33963950485</v>
      </c>
      <c r="G51" s="5">
        <v>25001113094</v>
      </c>
      <c r="I51" s="5">
        <v>144873268389</v>
      </c>
      <c r="J51" s="5">
        <v>152142248784</v>
      </c>
      <c r="K51" s="5">
        <v>134187678929</v>
      </c>
      <c r="L51" s="5">
        <v>99578144421</v>
      </c>
      <c r="M51" s="5">
        <v>105656165223</v>
      </c>
    </row>
    <row r="52" spans="2:13" ht="15.5" x14ac:dyDescent="0.35">
      <c r="C52" t="s">
        <v>72</v>
      </c>
      <c r="D52" s="5">
        <v>-26442325371</v>
      </c>
      <c r="E52" s="5">
        <v>-28970180031</v>
      </c>
      <c r="F52" s="5">
        <v>-25173218432</v>
      </c>
      <c r="G52" s="5">
        <v>-23498465316</v>
      </c>
      <c r="I52" s="5">
        <v>-110732463969</v>
      </c>
      <c r="J52" s="5">
        <v>-104806476450</v>
      </c>
    </row>
    <row r="53" spans="2:13" ht="15.5" x14ac:dyDescent="0.35">
      <c r="C53" t="s">
        <v>73</v>
      </c>
      <c r="D53" s="5">
        <v>13028449119</v>
      </c>
      <c r="E53" s="5">
        <v>8599026698</v>
      </c>
      <c r="F53" s="5">
        <v>8790732053</v>
      </c>
      <c r="G53" s="5">
        <v>1502647778</v>
      </c>
      <c r="I53" s="5">
        <v>34140804420</v>
      </c>
      <c r="J53" s="5">
        <v>47335772334</v>
      </c>
      <c r="K53" s="5">
        <v>134187678929</v>
      </c>
      <c r="L53" s="5">
        <v>99578144421</v>
      </c>
      <c r="M53" s="5">
        <v>105656165223</v>
      </c>
    </row>
    <row r="54" spans="2:13" ht="15.5" x14ac:dyDescent="0.35">
      <c r="C54" t="s">
        <v>74</v>
      </c>
      <c r="D54" s="5">
        <v>-8725782243</v>
      </c>
      <c r="E54" s="5">
        <v>-7825417452</v>
      </c>
      <c r="F54" s="5">
        <v>-11901713172</v>
      </c>
      <c r="G54" s="5">
        <v>-3147268818</v>
      </c>
      <c r="I54" s="5">
        <v>-30690164362</v>
      </c>
      <c r="J54" s="5">
        <v>-36024617369</v>
      </c>
      <c r="K54" s="5">
        <v>-34938868720</v>
      </c>
      <c r="L54" s="5">
        <v>-24838391775</v>
      </c>
      <c r="M54" s="5">
        <v>-24870727966</v>
      </c>
    </row>
    <row r="55" spans="2:13" ht="15.5" x14ac:dyDescent="0.35">
      <c r="C55" t="s">
        <v>76</v>
      </c>
      <c r="D55" s="5">
        <v>-8041200498</v>
      </c>
      <c r="E55" s="5">
        <v>-7123231958</v>
      </c>
      <c r="F55" s="5">
        <v>-9118427722</v>
      </c>
      <c r="G55" s="5">
        <v>-4665422401</v>
      </c>
      <c r="I55" s="5">
        <v>-27906878912</v>
      </c>
      <c r="J55" s="5">
        <v>-31962658076</v>
      </c>
      <c r="K55" s="5">
        <v>-34938868720</v>
      </c>
      <c r="L55" s="5">
        <v>-24838391775</v>
      </c>
      <c r="M55" s="5">
        <v>-24870727966</v>
      </c>
    </row>
    <row r="56" spans="2:13" ht="15.5" x14ac:dyDescent="0.35">
      <c r="C56" t="s">
        <v>75</v>
      </c>
      <c r="D56" s="5">
        <v>-684581745</v>
      </c>
      <c r="E56" s="5">
        <v>-702185494</v>
      </c>
      <c r="F56" s="5">
        <v>-2783285450</v>
      </c>
      <c r="G56" s="5">
        <v>1518153583</v>
      </c>
      <c r="I56" s="5">
        <v>-2783285450</v>
      </c>
      <c r="J56" s="5">
        <v>-4061959293</v>
      </c>
    </row>
    <row r="57" spans="2:13" ht="15.5" x14ac:dyDescent="0.35">
      <c r="C57" t="s">
        <v>79</v>
      </c>
      <c r="D57" s="5">
        <v>227483972</v>
      </c>
      <c r="F57" s="5">
        <v>782557205</v>
      </c>
      <c r="G57" s="5">
        <v>-90127</v>
      </c>
      <c r="I57" s="5">
        <v>782467078</v>
      </c>
      <c r="J57" s="5">
        <v>3540746968</v>
      </c>
      <c r="K57" s="5">
        <v>3031673373</v>
      </c>
      <c r="L57" s="5">
        <v>1379459473</v>
      </c>
    </row>
    <row r="58" spans="2:13" ht="15.5" x14ac:dyDescent="0.35">
      <c r="C58" t="s">
        <v>77</v>
      </c>
      <c r="D58" s="5">
        <v>4302666876</v>
      </c>
      <c r="E58" s="5">
        <v>773609246</v>
      </c>
      <c r="F58" s="5">
        <v>-3110981119</v>
      </c>
      <c r="G58" s="5">
        <v>-1644621040</v>
      </c>
      <c r="I58" s="5">
        <v>3450640058</v>
      </c>
      <c r="J58" s="5">
        <v>11311154965</v>
      </c>
      <c r="K58" s="5">
        <v>99248810209</v>
      </c>
      <c r="L58" s="5">
        <v>74739752646</v>
      </c>
      <c r="M58" s="5">
        <v>80785437257</v>
      </c>
    </row>
    <row r="59" spans="2:13" ht="15.5" x14ac:dyDescent="0.35">
      <c r="C59" t="s">
        <v>78</v>
      </c>
      <c r="D59" s="5">
        <v>106265401</v>
      </c>
      <c r="E59" s="5">
        <v>257988437</v>
      </c>
      <c r="F59" s="5">
        <v>1979526918</v>
      </c>
      <c r="G59" s="5">
        <v>2128542817</v>
      </c>
      <c r="I59" s="5">
        <v>2238299598</v>
      </c>
      <c r="J59" s="5">
        <v>-11241653786</v>
      </c>
      <c r="K59" s="5">
        <v>-681259222</v>
      </c>
      <c r="L59" s="5">
        <v>-2417202969</v>
      </c>
      <c r="M59" s="5">
        <v>-3833673022</v>
      </c>
    </row>
    <row r="60" spans="2:13" ht="15.5" x14ac:dyDescent="0.35">
      <c r="C60" t="s">
        <v>247</v>
      </c>
      <c r="D60" s="5">
        <v>-2333584148</v>
      </c>
      <c r="E60" s="5">
        <v>2403772541</v>
      </c>
      <c r="F60" s="5">
        <v>13190576716</v>
      </c>
      <c r="G60" s="5">
        <v>-61741254</v>
      </c>
      <c r="I60" s="5">
        <v>13190576716</v>
      </c>
    </row>
    <row r="61" spans="2:13" ht="15.5" x14ac:dyDescent="0.35">
      <c r="C61" t="s">
        <v>27</v>
      </c>
      <c r="D61" s="5">
        <v>-2055917736</v>
      </c>
      <c r="E61" s="5">
        <v>-2183444106</v>
      </c>
      <c r="F61" s="5">
        <v>-2678373990</v>
      </c>
      <c r="G61" s="5">
        <v>-2388797529</v>
      </c>
      <c r="I61" s="5">
        <v>-10242145297</v>
      </c>
      <c r="J61" s="5">
        <v>-11555610977</v>
      </c>
      <c r="K61" s="5">
        <v>-756585614</v>
      </c>
      <c r="L61" s="5">
        <v>-3643595812</v>
      </c>
      <c r="M61" s="5">
        <v>-4853128145</v>
      </c>
    </row>
    <row r="62" spans="2:13" ht="15.5" x14ac:dyDescent="0.35">
      <c r="C62" t="s">
        <v>80</v>
      </c>
      <c r="D62" s="5">
        <v>106265401</v>
      </c>
      <c r="E62" s="5">
        <v>257988437</v>
      </c>
      <c r="F62" s="5">
        <v>1979526918</v>
      </c>
      <c r="G62" s="5">
        <v>2128542817</v>
      </c>
      <c r="I62" s="5">
        <v>2238299598</v>
      </c>
      <c r="J62" s="5">
        <v>-11241653786</v>
      </c>
      <c r="K62" s="5">
        <v>-681259222</v>
      </c>
      <c r="L62" s="5">
        <v>-2417202969</v>
      </c>
      <c r="M62" s="5">
        <v>-3833673022</v>
      </c>
    </row>
    <row r="63" spans="2:13" ht="15.5" x14ac:dyDescent="0.35">
      <c r="C63" t="s">
        <v>29</v>
      </c>
      <c r="D63" s="5">
        <v>4408932277</v>
      </c>
      <c r="E63" s="5">
        <v>1031597683</v>
      </c>
      <c r="F63" s="5">
        <v>-1131454201</v>
      </c>
      <c r="G63" s="5">
        <v>483921777</v>
      </c>
      <c r="I63" s="5">
        <v>5688939656</v>
      </c>
      <c r="J63" s="5">
        <v>69501179</v>
      </c>
      <c r="K63" s="5">
        <v>98567550987</v>
      </c>
      <c r="L63" s="5">
        <v>72322549677</v>
      </c>
      <c r="M63" s="5">
        <v>76951764235</v>
      </c>
    </row>
    <row r="64" spans="2:13" ht="15.5" x14ac:dyDescent="0.35">
      <c r="C64" t="s">
        <v>28</v>
      </c>
      <c r="D64" s="5">
        <v>173470037</v>
      </c>
      <c r="E64" s="5">
        <v>-132990681</v>
      </c>
      <c r="F64" s="5">
        <v>1115515066</v>
      </c>
      <c r="G64" s="5">
        <v>-90127</v>
      </c>
      <c r="I64" s="5">
        <v>1115424939</v>
      </c>
      <c r="J64" s="5">
        <v>3060378088</v>
      </c>
      <c r="K64" s="5">
        <v>4707365790</v>
      </c>
      <c r="L64" s="5">
        <v>2599547579</v>
      </c>
      <c r="M64" s="5">
        <v>2303895570</v>
      </c>
    </row>
    <row r="65" spans="2:13" ht="15.5" x14ac:dyDescent="0.35">
      <c r="C65" t="s">
        <v>81</v>
      </c>
      <c r="D65" s="5">
        <v>-54013935</v>
      </c>
      <c r="E65" s="5">
        <v>-132990681</v>
      </c>
      <c r="F65" s="5">
        <v>-183350537</v>
      </c>
      <c r="I65" s="5">
        <v>-183350537</v>
      </c>
      <c r="J65" s="5">
        <v>-883307435</v>
      </c>
      <c r="K65" s="5">
        <v>2295944839</v>
      </c>
      <c r="L65" s="5">
        <v>1524857620</v>
      </c>
      <c r="M65" s="5">
        <v>2498838100</v>
      </c>
    </row>
    <row r="66" spans="2:13" ht="15.5" x14ac:dyDescent="0.35">
      <c r="C66" t="s">
        <v>82</v>
      </c>
      <c r="F66" s="5">
        <v>516308398</v>
      </c>
      <c r="I66" s="5">
        <v>516308398</v>
      </c>
      <c r="J66" s="5">
        <v>402938555</v>
      </c>
      <c r="K66" s="5">
        <v>-620252422</v>
      </c>
      <c r="L66" s="5">
        <v>-304769514</v>
      </c>
      <c r="M66" s="5">
        <v>-194942530</v>
      </c>
    </row>
    <row r="67" spans="2:13" ht="15.5" x14ac:dyDescent="0.35">
      <c r="C67" t="s">
        <v>84</v>
      </c>
      <c r="D67" s="5">
        <v>173470037</v>
      </c>
      <c r="E67" s="5">
        <v>-132990681</v>
      </c>
      <c r="F67" s="5">
        <v>1115515066</v>
      </c>
      <c r="G67" s="5">
        <v>-90127</v>
      </c>
      <c r="I67" s="5">
        <v>1115424939</v>
      </c>
      <c r="J67" s="5">
        <v>3060378088</v>
      </c>
      <c r="K67" s="5">
        <v>4707365790</v>
      </c>
      <c r="L67" s="5">
        <v>2599547579</v>
      </c>
      <c r="M67" s="5">
        <v>2303895570</v>
      </c>
    </row>
    <row r="68" spans="2:13" ht="15.5" x14ac:dyDescent="0.35">
      <c r="C68" t="s">
        <v>86</v>
      </c>
      <c r="D68" s="5">
        <v>4354918342</v>
      </c>
      <c r="E68" s="5">
        <v>898607002</v>
      </c>
      <c r="F68" s="5">
        <v>-798406213</v>
      </c>
      <c r="G68" s="5">
        <v>483831650</v>
      </c>
      <c r="I68" s="5">
        <v>6021897517</v>
      </c>
      <c r="J68" s="5">
        <v>2837363273</v>
      </c>
      <c r="K68" s="5">
        <v>103274916777</v>
      </c>
      <c r="L68" s="5">
        <v>74922097256</v>
      </c>
      <c r="M68" s="5">
        <v>79255659805</v>
      </c>
    </row>
    <row r="69" spans="2:13" ht="15.5" x14ac:dyDescent="0.35">
      <c r="C69" t="s">
        <v>87</v>
      </c>
      <c r="D69" s="5">
        <v>227483972</v>
      </c>
      <c r="F69" s="5">
        <v>782467078</v>
      </c>
      <c r="I69" s="5">
        <v>782467078</v>
      </c>
      <c r="J69" s="5">
        <v>292515994</v>
      </c>
    </row>
    <row r="70" spans="2:13" ht="15.5" x14ac:dyDescent="0.35">
      <c r="C70" t="s">
        <v>89</v>
      </c>
      <c r="D70" s="5">
        <v>4582402314</v>
      </c>
      <c r="E70" s="5">
        <v>898607002</v>
      </c>
      <c r="F70" s="5">
        <v>-15939135</v>
      </c>
      <c r="G70" s="5">
        <v>483831650</v>
      </c>
      <c r="I70" s="5">
        <v>6804364595</v>
      </c>
      <c r="J70" s="5">
        <v>3129879267</v>
      </c>
      <c r="K70" s="5">
        <v>103274916777</v>
      </c>
      <c r="L70" s="5">
        <v>74922097256</v>
      </c>
      <c r="M70" s="5">
        <v>79255659805</v>
      </c>
    </row>
    <row r="71" spans="2:13" ht="15.5" x14ac:dyDescent="0.35">
      <c r="C71" t="s">
        <v>90</v>
      </c>
      <c r="D71" s="5">
        <v>4354918344</v>
      </c>
      <c r="E71" s="5">
        <v>898607002</v>
      </c>
      <c r="F71" s="5">
        <v>-798406213</v>
      </c>
      <c r="G71" s="5">
        <v>483831651</v>
      </c>
      <c r="I71" s="5">
        <v>6021897517</v>
      </c>
      <c r="J71" s="5">
        <v>2837363273</v>
      </c>
      <c r="K71" s="5">
        <v>103274916777</v>
      </c>
      <c r="L71" s="5">
        <v>74922097256</v>
      </c>
      <c r="M71" s="5">
        <v>79255659805</v>
      </c>
    </row>
    <row r="72" spans="2:13" ht="15.5" x14ac:dyDescent="0.35">
      <c r="C72" t="s">
        <v>8</v>
      </c>
      <c r="D72" s="5">
        <v>4582402316</v>
      </c>
      <c r="E72" s="5">
        <v>898607002</v>
      </c>
      <c r="F72" s="5">
        <v>-15896357</v>
      </c>
      <c r="G72" s="5">
        <v>483788873</v>
      </c>
      <c r="I72" s="5">
        <v>6804407373</v>
      </c>
      <c r="J72" s="5">
        <v>3129872183</v>
      </c>
      <c r="K72" s="5">
        <v>103274916777</v>
      </c>
      <c r="L72" s="5">
        <v>74922097256</v>
      </c>
      <c r="M72" s="5">
        <v>79255659805</v>
      </c>
    </row>
    <row r="73" spans="2:13" ht="15.5" x14ac:dyDescent="0.35">
      <c r="C73" t="s">
        <v>203</v>
      </c>
      <c r="F73" s="5">
        <v>-42778</v>
      </c>
      <c r="G73" s="5">
        <v>42778</v>
      </c>
      <c r="I73" s="5">
        <v>-42778</v>
      </c>
      <c r="J73" s="5">
        <v>7084</v>
      </c>
    </row>
    <row r="74" spans="2:13" ht="15.5" x14ac:dyDescent="0.35">
      <c r="C74" t="s">
        <v>91</v>
      </c>
      <c r="D74" s="5">
        <v>4354918344</v>
      </c>
      <c r="E74" s="5">
        <v>898607002</v>
      </c>
      <c r="F74" s="5">
        <v>-798406213</v>
      </c>
      <c r="G74" s="5">
        <v>483831651</v>
      </c>
      <c r="I74" s="5">
        <v>6021897517</v>
      </c>
      <c r="J74" s="5">
        <v>2837363273</v>
      </c>
      <c r="K74" s="5">
        <v>103274916777</v>
      </c>
      <c r="L74" s="5">
        <v>74922097256</v>
      </c>
      <c r="M74" s="5">
        <v>79255659805</v>
      </c>
    </row>
    <row r="75" spans="2:13" ht="15.5" x14ac:dyDescent="0.35">
      <c r="C75" t="s">
        <v>92</v>
      </c>
      <c r="D75" s="5">
        <v>4582402316</v>
      </c>
      <c r="E75" s="5">
        <v>898607002</v>
      </c>
      <c r="F75" s="5">
        <v>-15939135</v>
      </c>
      <c r="G75" s="5">
        <v>483831651</v>
      </c>
      <c r="I75" s="5">
        <v>6804364595</v>
      </c>
      <c r="J75" s="5">
        <v>3129879267</v>
      </c>
      <c r="K75" s="5">
        <v>103274916777</v>
      </c>
      <c r="L75" s="5">
        <v>74922097256</v>
      </c>
      <c r="M75" s="5">
        <v>79255659805</v>
      </c>
    </row>
    <row r="76" spans="2:13" ht="15.5" x14ac:dyDescent="0.35">
      <c r="C76" t="s">
        <v>93</v>
      </c>
      <c r="D76" s="5">
        <v>4582402316</v>
      </c>
      <c r="E76" s="5">
        <v>898607002</v>
      </c>
      <c r="F76" s="5">
        <v>-15939135</v>
      </c>
      <c r="G76" s="5">
        <v>483831651</v>
      </c>
      <c r="I76" s="5">
        <v>6804364595</v>
      </c>
      <c r="J76" s="5">
        <v>3129879267</v>
      </c>
      <c r="K76" s="5">
        <v>103274916777</v>
      </c>
      <c r="L76" s="5">
        <v>74922097256</v>
      </c>
      <c r="M76" s="5">
        <v>79255659805</v>
      </c>
    </row>
    <row r="78" spans="2:13" ht="15.5" x14ac:dyDescent="0.35">
      <c r="B78" t="s">
        <v>94</v>
      </c>
      <c r="C78" t="s">
        <v>95</v>
      </c>
    </row>
    <row r="79" spans="2:13" ht="15.5" x14ac:dyDescent="0.35">
      <c r="C79" t="s">
        <v>96</v>
      </c>
    </row>
    <row r="80" spans="2:13" ht="15.5" x14ac:dyDescent="0.35">
      <c r="C80" t="s">
        <v>20</v>
      </c>
      <c r="D80" s="5">
        <v>29657753996</v>
      </c>
      <c r="E80" s="5">
        <v>28656933534</v>
      </c>
      <c r="F80" s="5">
        <v>4036506961</v>
      </c>
      <c r="G80" s="5">
        <v>25332776157</v>
      </c>
      <c r="I80" s="5">
        <v>4036506961</v>
      </c>
      <c r="J80" s="5">
        <v>2663388349</v>
      </c>
      <c r="K80" s="5">
        <v>2463973775</v>
      </c>
      <c r="L80" s="5">
        <v>29547207476</v>
      </c>
      <c r="M80" s="5">
        <v>59602857240</v>
      </c>
    </row>
    <row r="81" spans="3:13" ht="15.5" x14ac:dyDescent="0.35">
      <c r="C81" t="s">
        <v>289</v>
      </c>
    </row>
    <row r="82" spans="3:13" ht="15.5" x14ac:dyDescent="0.35">
      <c r="C82" t="s">
        <v>97</v>
      </c>
      <c r="D82" s="5">
        <v>19111265590</v>
      </c>
      <c r="E82" s="5">
        <v>18178749046</v>
      </c>
      <c r="F82" s="5">
        <v>18872446355</v>
      </c>
      <c r="G82" s="5">
        <v>20206866270</v>
      </c>
      <c r="I82" s="5">
        <v>18872446355</v>
      </c>
      <c r="J82" s="5">
        <v>25075858587</v>
      </c>
      <c r="K82" s="5">
        <v>16783681668</v>
      </c>
      <c r="L82" s="5">
        <v>12118406500</v>
      </c>
      <c r="M82" s="5">
        <v>13998925763</v>
      </c>
    </row>
    <row r="83" spans="3:13" ht="15.5" x14ac:dyDescent="0.35">
      <c r="C83" t="s">
        <v>99</v>
      </c>
      <c r="D83" s="5">
        <v>7141514241</v>
      </c>
      <c r="E83" s="5">
        <v>6712744246</v>
      </c>
      <c r="F83" s="5">
        <v>13033951873</v>
      </c>
      <c r="G83" s="5">
        <v>755169724</v>
      </c>
      <c r="I83" s="5">
        <v>13033951873</v>
      </c>
      <c r="J83" s="5">
        <v>1160606700</v>
      </c>
      <c r="K83" s="5">
        <v>1160606700</v>
      </c>
      <c r="L83" s="5">
        <v>2617116617</v>
      </c>
      <c r="M83" s="5">
        <v>4669957000</v>
      </c>
    </row>
    <row r="84" spans="3:13" ht="15.5" x14ac:dyDescent="0.35">
      <c r="C84" t="s">
        <v>98</v>
      </c>
      <c r="D84" s="5">
        <v>633496100</v>
      </c>
      <c r="E84" s="5">
        <v>901547482</v>
      </c>
      <c r="F84" s="5">
        <v>708852420</v>
      </c>
      <c r="G84" s="5">
        <v>617980355</v>
      </c>
      <c r="I84" s="5">
        <v>708852420</v>
      </c>
      <c r="J84" s="5">
        <v>804070003</v>
      </c>
      <c r="K84" s="5">
        <v>2310412449</v>
      </c>
      <c r="L84" s="5">
        <v>889836562</v>
      </c>
      <c r="M84" s="5">
        <v>463856884</v>
      </c>
    </row>
    <row r="85" spans="3:13" ht="15.5" x14ac:dyDescent="0.35">
      <c r="C85" t="s">
        <v>100</v>
      </c>
      <c r="D85" s="5">
        <v>19111265590</v>
      </c>
      <c r="E85" s="5">
        <v>18178749046</v>
      </c>
      <c r="F85" s="5">
        <v>18872446355</v>
      </c>
      <c r="G85" s="5">
        <v>20206866270</v>
      </c>
      <c r="I85" s="5">
        <v>18872446355</v>
      </c>
      <c r="J85" s="5">
        <v>25075858587</v>
      </c>
      <c r="K85" s="5">
        <v>16783681668</v>
      </c>
      <c r="L85" s="5">
        <v>12118406500</v>
      </c>
      <c r="M85" s="5">
        <v>13998925763</v>
      </c>
    </row>
    <row r="86" spans="3:13" ht="15.5" x14ac:dyDescent="0.35">
      <c r="C86" t="s">
        <v>101</v>
      </c>
      <c r="D86" s="5">
        <v>97023649305</v>
      </c>
      <c r="E86" s="5">
        <v>101911923744</v>
      </c>
      <c r="F86" s="5">
        <v>131547402532</v>
      </c>
      <c r="G86" s="5">
        <v>97891593785</v>
      </c>
      <c r="I86" s="5">
        <v>131547402532</v>
      </c>
      <c r="J86" s="5">
        <v>92422466804</v>
      </c>
      <c r="K86" s="5">
        <v>121974053871</v>
      </c>
      <c r="L86" s="5">
        <v>14855847650</v>
      </c>
      <c r="M86" s="5">
        <v>14040900000</v>
      </c>
    </row>
    <row r="87" spans="3:13" ht="15.5" x14ac:dyDescent="0.35">
      <c r="C87" t="s">
        <v>102</v>
      </c>
      <c r="D87" s="5">
        <v>97023649305</v>
      </c>
      <c r="E87" s="5">
        <v>101911923744</v>
      </c>
      <c r="F87" s="5">
        <v>131547402532</v>
      </c>
      <c r="G87" s="5">
        <v>97891593785</v>
      </c>
      <c r="I87" s="5">
        <v>131547402532</v>
      </c>
      <c r="J87" s="5">
        <v>92422466804</v>
      </c>
      <c r="K87" s="5">
        <v>121974053871</v>
      </c>
      <c r="L87" s="5">
        <v>14855847650</v>
      </c>
      <c r="M87" s="5">
        <v>14040900000</v>
      </c>
    </row>
    <row r="88" spans="3:13" ht="15.5" x14ac:dyDescent="0.35">
      <c r="C88" t="s">
        <v>103</v>
      </c>
      <c r="D88" s="5">
        <v>1133214349</v>
      </c>
      <c r="E88" s="5">
        <v>1153862253</v>
      </c>
      <c r="F88" s="5">
        <v>1336242114</v>
      </c>
      <c r="G88" s="5">
        <v>2508975976</v>
      </c>
      <c r="I88" s="5">
        <v>1336242114</v>
      </c>
      <c r="J88" s="5">
        <v>4135618544</v>
      </c>
      <c r="K88" s="5">
        <v>4036032457</v>
      </c>
      <c r="L88" s="5">
        <v>2264889867</v>
      </c>
      <c r="M88" s="5">
        <v>3797826866</v>
      </c>
    </row>
    <row r="89" spans="3:13" ht="15.5" x14ac:dyDescent="0.35">
      <c r="C89" t="s">
        <v>79</v>
      </c>
      <c r="D89" s="5">
        <v>27027986551</v>
      </c>
      <c r="E89" s="5">
        <v>27027986552</v>
      </c>
      <c r="F89" s="5">
        <v>27027986552</v>
      </c>
      <c r="G89" s="5">
        <v>26290722508</v>
      </c>
      <c r="I89" s="5">
        <v>27027986552</v>
      </c>
      <c r="J89" s="5">
        <v>26245562252</v>
      </c>
      <c r="K89" s="5">
        <v>78337622139</v>
      </c>
      <c r="L89" s="5">
        <v>3791076875</v>
      </c>
      <c r="M89" s="5">
        <v>-814170398</v>
      </c>
    </row>
    <row r="90" spans="3:13" ht="15.5" x14ac:dyDescent="0.35">
      <c r="C90" t="s">
        <v>104</v>
      </c>
      <c r="D90" s="5">
        <v>66290460883</v>
      </c>
      <c r="E90" s="5">
        <v>55895640352</v>
      </c>
      <c r="F90" s="5">
        <v>39344852624</v>
      </c>
      <c r="G90" s="5">
        <v>102466018054</v>
      </c>
      <c r="I90" s="5">
        <v>39344852624</v>
      </c>
      <c r="J90" s="5">
        <v>35415572423</v>
      </c>
      <c r="K90" s="5">
        <v>27900026054</v>
      </c>
      <c r="L90" s="5">
        <v>45616358950</v>
      </c>
      <c r="M90" s="5">
        <v>77760091551</v>
      </c>
    </row>
    <row r="91" spans="3:13" ht="15.5" x14ac:dyDescent="0.35">
      <c r="C91" t="s">
        <v>105</v>
      </c>
    </row>
    <row r="92" spans="3:13" ht="15.5" x14ac:dyDescent="0.35">
      <c r="C92" t="s">
        <v>106</v>
      </c>
      <c r="D92" s="5">
        <v>123033834397</v>
      </c>
      <c r="E92" s="5">
        <v>125488678932</v>
      </c>
      <c r="F92" s="5">
        <v>127921073027</v>
      </c>
      <c r="G92" s="5">
        <v>127629432101</v>
      </c>
      <c r="I92" s="5">
        <v>127921073027</v>
      </c>
      <c r="J92" s="5">
        <v>132385666764</v>
      </c>
      <c r="K92" s="5">
        <v>117418739194</v>
      </c>
      <c r="L92" s="5">
        <v>66252356120</v>
      </c>
      <c r="M92" s="5">
        <v>42308989536</v>
      </c>
    </row>
    <row r="93" spans="3:13" ht="15.5" x14ac:dyDescent="0.35">
      <c r="C93" t="s">
        <v>257</v>
      </c>
    </row>
    <row r="94" spans="3:13" ht="15.5" x14ac:dyDescent="0.35">
      <c r="C94" t="s">
        <v>107</v>
      </c>
      <c r="D94" s="5">
        <v>4029438145</v>
      </c>
      <c r="E94" s="5">
        <v>4029438145</v>
      </c>
      <c r="F94" s="5">
        <v>4029438145</v>
      </c>
      <c r="G94" s="5">
        <v>3733825590</v>
      </c>
      <c r="I94" s="5">
        <v>4029438145</v>
      </c>
      <c r="J94" s="5">
        <v>3733825590</v>
      </c>
      <c r="K94" s="5">
        <v>3377073718</v>
      </c>
      <c r="L94" s="5">
        <v>3268826531</v>
      </c>
      <c r="M94" s="5">
        <v>2883830970</v>
      </c>
    </row>
    <row r="95" spans="3:13" ht="15.5" x14ac:dyDescent="0.35">
      <c r="C95" t="s">
        <v>108</v>
      </c>
      <c r="D95" s="5">
        <v>251879896456</v>
      </c>
      <c r="E95" s="5">
        <v>258879681376</v>
      </c>
      <c r="F95" s="5">
        <v>290868017871</v>
      </c>
      <c r="G95" s="5">
        <v>233397559807</v>
      </c>
      <c r="I95" s="5">
        <v>290868017871</v>
      </c>
      <c r="J95" s="5">
        <v>232684667489</v>
      </c>
      <c r="K95" s="5">
        <v>272769866783</v>
      </c>
      <c r="L95" s="5">
        <v>114377030301</v>
      </c>
      <c r="M95" s="5">
        <v>60090030253</v>
      </c>
    </row>
    <row r="96" spans="3:13" ht="15.5" x14ac:dyDescent="0.35">
      <c r="C96" t="s">
        <v>109</v>
      </c>
      <c r="D96" s="5">
        <v>318170357339</v>
      </c>
      <c r="E96" s="5">
        <v>314775321728</v>
      </c>
      <c r="F96" s="5">
        <v>330212870495</v>
      </c>
      <c r="G96" s="5">
        <v>335863577861</v>
      </c>
      <c r="I96" s="5">
        <v>330212870495</v>
      </c>
      <c r="J96" s="5">
        <v>268100239912</v>
      </c>
      <c r="K96" s="5">
        <v>300669892837</v>
      </c>
      <c r="L96" s="5">
        <v>159993389251</v>
      </c>
      <c r="M96" s="5">
        <v>137850121804</v>
      </c>
    </row>
    <row r="97" spans="3:13" ht="15.5" x14ac:dyDescent="0.35">
      <c r="C97" t="s">
        <v>110</v>
      </c>
    </row>
    <row r="98" spans="3:13" ht="15.5" x14ac:dyDescent="0.35">
      <c r="C98" t="s">
        <v>111</v>
      </c>
    </row>
    <row r="99" spans="3:13" ht="15.5" x14ac:dyDescent="0.35">
      <c r="C99" t="s">
        <v>112</v>
      </c>
      <c r="D99" s="5">
        <v>27067599324</v>
      </c>
      <c r="E99" s="5">
        <v>27778133803</v>
      </c>
      <c r="F99" s="5">
        <v>32911893039</v>
      </c>
      <c r="G99" s="5">
        <v>48429635774</v>
      </c>
      <c r="I99" s="5">
        <v>32911893039</v>
      </c>
      <c r="J99" s="5">
        <v>48215023235</v>
      </c>
      <c r="K99" s="5">
        <v>41878923554</v>
      </c>
      <c r="L99" s="5">
        <v>18405630017</v>
      </c>
      <c r="M99" s="5">
        <v>30423760705</v>
      </c>
    </row>
    <row r="100" spans="3:13" ht="15.5" x14ac:dyDescent="0.35">
      <c r="C100" t="s">
        <v>113</v>
      </c>
    </row>
    <row r="101" spans="3:13" ht="15.5" x14ac:dyDescent="0.35">
      <c r="C101" t="s">
        <v>114</v>
      </c>
      <c r="D101" s="5">
        <v>5862137925</v>
      </c>
      <c r="E101" s="5">
        <v>6058151094</v>
      </c>
      <c r="F101" s="5">
        <v>6578276878</v>
      </c>
      <c r="G101" s="5">
        <v>6876322023</v>
      </c>
      <c r="I101" s="5">
        <v>6578276878</v>
      </c>
      <c r="J101" s="5">
        <v>5668668826</v>
      </c>
      <c r="K101" s="5">
        <v>4772562529</v>
      </c>
      <c r="L101" s="5">
        <v>2059291014</v>
      </c>
      <c r="M101" s="5">
        <v>1682055985</v>
      </c>
    </row>
    <row r="102" spans="3:13" ht="15.5" x14ac:dyDescent="0.35">
      <c r="C102" t="s">
        <v>206</v>
      </c>
    </row>
    <row r="103" spans="3:13" ht="15.5" x14ac:dyDescent="0.35">
      <c r="C103" t="s">
        <v>207</v>
      </c>
      <c r="D103" s="5">
        <v>7141514241</v>
      </c>
      <c r="E103" s="5">
        <v>6712744246</v>
      </c>
      <c r="F103" s="5">
        <v>13033951873</v>
      </c>
      <c r="G103" s="5">
        <v>755169724</v>
      </c>
      <c r="I103" s="5">
        <v>13033951873</v>
      </c>
      <c r="J103" s="5">
        <v>1160606700</v>
      </c>
      <c r="K103" s="5">
        <v>1160606700</v>
      </c>
      <c r="L103" s="5">
        <v>2617116617</v>
      </c>
      <c r="M103" s="5">
        <v>4669957000</v>
      </c>
    </row>
    <row r="104" spans="3:13" ht="15.5" x14ac:dyDescent="0.35">
      <c r="C104" t="s">
        <v>117</v>
      </c>
      <c r="D104" s="5">
        <v>4753534053</v>
      </c>
      <c r="E104" s="5">
        <v>5222849479</v>
      </c>
      <c r="F104" s="5">
        <v>5125717507</v>
      </c>
      <c r="G104" s="5">
        <v>5951630237</v>
      </c>
      <c r="I104" s="5">
        <v>5125717507</v>
      </c>
      <c r="J104" s="5">
        <v>4563471447</v>
      </c>
      <c r="K104" s="5">
        <v>5339423095</v>
      </c>
      <c r="L104" s="5">
        <v>1576828919</v>
      </c>
      <c r="M104" s="5">
        <v>2222103730</v>
      </c>
    </row>
    <row r="105" spans="3:13" ht="15.5" x14ac:dyDescent="0.35">
      <c r="C105" t="s">
        <v>116</v>
      </c>
      <c r="D105" s="5">
        <v>2138845590</v>
      </c>
      <c r="E105" s="5">
        <v>1389758541</v>
      </c>
      <c r="F105" s="5">
        <v>1537989603</v>
      </c>
      <c r="G105" s="5">
        <v>9627549175</v>
      </c>
      <c r="I105" s="5">
        <v>1537989603</v>
      </c>
      <c r="J105" s="5">
        <v>9102448263</v>
      </c>
      <c r="K105" s="5">
        <v>11650476198</v>
      </c>
      <c r="L105" s="5">
        <v>6011636598</v>
      </c>
      <c r="M105" s="5">
        <v>5147764858</v>
      </c>
    </row>
    <row r="106" spans="3:13" ht="15.5" x14ac:dyDescent="0.35">
      <c r="C106" t="s">
        <v>115</v>
      </c>
      <c r="D106" s="5">
        <v>9015379630</v>
      </c>
      <c r="E106" s="5">
        <v>9173784044</v>
      </c>
      <c r="F106" s="5">
        <v>9396425044</v>
      </c>
      <c r="G106" s="5">
        <v>11446264725</v>
      </c>
      <c r="I106" s="5">
        <v>9396425044</v>
      </c>
      <c r="J106" s="5">
        <v>11162071905</v>
      </c>
      <c r="K106" s="5">
        <v>9988984035</v>
      </c>
      <c r="L106" s="5">
        <v>6988804035</v>
      </c>
      <c r="M106" s="5">
        <v>16738907468</v>
      </c>
    </row>
    <row r="107" spans="3:13" ht="15.5" x14ac:dyDescent="0.35">
      <c r="C107" t="s">
        <v>119</v>
      </c>
    </row>
    <row r="108" spans="3:13" ht="15.5" x14ac:dyDescent="0.35">
      <c r="C108" t="s">
        <v>258</v>
      </c>
      <c r="G108" s="5">
        <v>50700680</v>
      </c>
      <c r="J108" s="5">
        <v>50700680</v>
      </c>
      <c r="K108" s="5">
        <v>190255560</v>
      </c>
      <c r="L108" s="5">
        <v>331522552</v>
      </c>
      <c r="M108" s="5">
        <v>308389692</v>
      </c>
    </row>
    <row r="109" spans="3:13" ht="15.5" x14ac:dyDescent="0.35">
      <c r="C109" t="s">
        <v>209</v>
      </c>
      <c r="D109" s="5">
        <v>4083000000</v>
      </c>
      <c r="E109" s="5">
        <v>1218000000</v>
      </c>
      <c r="F109" s="5">
        <v>4083000000</v>
      </c>
      <c r="G109" s="5">
        <v>42834623561</v>
      </c>
      <c r="I109" s="5">
        <v>4083000000</v>
      </c>
      <c r="J109" s="5">
        <v>41307546431</v>
      </c>
      <c r="K109" s="5">
        <v>71249929334</v>
      </c>
      <c r="L109" s="5">
        <v>55654298000</v>
      </c>
      <c r="M109" s="5">
        <v>28091140397</v>
      </c>
    </row>
    <row r="110" spans="3:13" ht="15.5" x14ac:dyDescent="0.35">
      <c r="C110" t="s">
        <v>122</v>
      </c>
      <c r="D110" s="5">
        <v>4087028864</v>
      </c>
      <c r="E110" s="5">
        <v>4905636188</v>
      </c>
      <c r="F110" s="5">
        <v>8168221813</v>
      </c>
      <c r="G110" s="5">
        <v>8078222558</v>
      </c>
      <c r="I110" s="5">
        <v>8168221813</v>
      </c>
      <c r="J110" s="5">
        <v>10011719398</v>
      </c>
      <c r="K110" s="5">
        <v>7708050112</v>
      </c>
      <c r="L110" s="5">
        <v>874241989</v>
      </c>
      <c r="M110" s="5">
        <v>4157466780</v>
      </c>
    </row>
    <row r="111" spans="3:13" ht="15.5" x14ac:dyDescent="0.35">
      <c r="C111" t="s">
        <v>789</v>
      </c>
      <c r="D111" s="5">
        <v>64669520648</v>
      </c>
      <c r="E111" s="5">
        <v>67282594513</v>
      </c>
      <c r="F111" s="5">
        <v>69371515682</v>
      </c>
      <c r="G111" s="5">
        <v>38587491936</v>
      </c>
      <c r="I111" s="5">
        <v>69371515682</v>
      </c>
      <c r="J111" s="5">
        <v>43548523801</v>
      </c>
      <c r="K111" s="5">
        <v>55978364748</v>
      </c>
      <c r="L111" s="5">
        <v>29822475744</v>
      </c>
      <c r="M111" s="5">
        <v>30250000000</v>
      </c>
    </row>
    <row r="112" spans="3:13" ht="15.5" x14ac:dyDescent="0.35">
      <c r="C112" t="s">
        <v>123</v>
      </c>
      <c r="D112" s="5">
        <v>79918691650</v>
      </c>
      <c r="E112" s="5">
        <v>79589173745</v>
      </c>
      <c r="F112" s="5">
        <v>90794986536</v>
      </c>
      <c r="G112" s="5">
        <v>86316434495</v>
      </c>
      <c r="I112" s="5">
        <v>90794986536</v>
      </c>
      <c r="J112" s="5">
        <v>90155826206</v>
      </c>
      <c r="K112" s="5">
        <v>129637962895</v>
      </c>
      <c r="L112" s="5">
        <v>90521014507</v>
      </c>
      <c r="M112" s="5">
        <v>65853029409</v>
      </c>
    </row>
    <row r="113" spans="3:13" ht="15.5" x14ac:dyDescent="0.35">
      <c r="C113" t="s">
        <v>124</v>
      </c>
      <c r="D113" s="5">
        <v>79918691650</v>
      </c>
      <c r="E113" s="5">
        <v>79589173745</v>
      </c>
      <c r="F113" s="5">
        <v>90794986536</v>
      </c>
      <c r="G113" s="5">
        <v>86316434495</v>
      </c>
      <c r="I113" s="5">
        <v>90794986536</v>
      </c>
      <c r="J113" s="5">
        <v>90155826206</v>
      </c>
      <c r="K113" s="5">
        <v>129637962895</v>
      </c>
      <c r="L113" s="5">
        <v>90521014507</v>
      </c>
      <c r="M113" s="5">
        <v>65853029409</v>
      </c>
    </row>
    <row r="114" spans="3:13" ht="15.5" x14ac:dyDescent="0.35">
      <c r="C114" t="s">
        <v>125</v>
      </c>
    </row>
    <row r="115" spans="3:13" ht="15.5" x14ac:dyDescent="0.35">
      <c r="C115" t="s">
        <v>126</v>
      </c>
      <c r="D115" s="5">
        <v>4083557356</v>
      </c>
      <c r="E115" s="5">
        <v>1577002631</v>
      </c>
      <c r="F115" s="5">
        <v>4365419576</v>
      </c>
      <c r="G115" s="5">
        <v>44293366863</v>
      </c>
      <c r="I115" s="5">
        <v>4365419576</v>
      </c>
      <c r="J115" s="5">
        <v>42766289733</v>
      </c>
      <c r="K115" s="5">
        <v>71440184894</v>
      </c>
      <c r="L115" s="5">
        <v>55985820552</v>
      </c>
      <c r="M115" s="5">
        <v>28399530089</v>
      </c>
    </row>
    <row r="116" spans="3:13" ht="15.5" x14ac:dyDescent="0.35">
      <c r="C116" t="s">
        <v>211</v>
      </c>
    </row>
    <row r="117" spans="3:13" ht="15.5" x14ac:dyDescent="0.35">
      <c r="C117" t="s">
        <v>127</v>
      </c>
      <c r="D117" s="5">
        <v>106986290974</v>
      </c>
      <c r="E117" s="5">
        <v>107367307548</v>
      </c>
      <c r="F117" s="5">
        <v>123706879575</v>
      </c>
      <c r="G117" s="5">
        <v>134746070269</v>
      </c>
      <c r="I117" s="5">
        <v>123706879575</v>
      </c>
      <c r="J117" s="5">
        <v>138370849441</v>
      </c>
      <c r="K117" s="5">
        <v>171516886449</v>
      </c>
      <c r="L117" s="5">
        <v>108926644524</v>
      </c>
      <c r="M117" s="5">
        <v>96276790114</v>
      </c>
    </row>
    <row r="118" spans="3:13" ht="15.5" x14ac:dyDescent="0.35">
      <c r="C118" t="s">
        <v>128</v>
      </c>
    </row>
    <row r="119" spans="3:13" ht="15.5" x14ac:dyDescent="0.35">
      <c r="C119" t="s">
        <v>129</v>
      </c>
      <c r="D119" s="5">
        <v>127503947050</v>
      </c>
      <c r="E119" s="5">
        <v>127503947050</v>
      </c>
      <c r="F119" s="5">
        <v>127503947050</v>
      </c>
      <c r="G119" s="5">
        <v>101000000000</v>
      </c>
      <c r="I119" s="5">
        <v>127503947050</v>
      </c>
      <c r="J119" s="5">
        <v>101000000000</v>
      </c>
      <c r="K119" s="5">
        <v>27734500000</v>
      </c>
      <c r="L119" s="5">
        <v>27734500000</v>
      </c>
      <c r="M119" s="5">
        <v>27734500000</v>
      </c>
    </row>
    <row r="120" spans="3:13" ht="15.5" x14ac:dyDescent="0.35">
      <c r="C120" t="s">
        <v>130</v>
      </c>
      <c r="D120" s="5">
        <v>20030310891</v>
      </c>
      <c r="E120" s="5">
        <v>20037577941</v>
      </c>
      <c r="F120" s="5">
        <v>20030310891</v>
      </c>
      <c r="G120" s="5">
        <v>26757724000</v>
      </c>
      <c r="I120" s="5">
        <v>20030310891</v>
      </c>
      <c r="J120" s="5">
        <v>-23437977914</v>
      </c>
    </row>
    <row r="121" spans="3:13" ht="15.5" x14ac:dyDescent="0.35">
      <c r="C121" t="s">
        <v>131</v>
      </c>
      <c r="D121" s="5">
        <v>36617971081</v>
      </c>
      <c r="E121" s="5">
        <v>32838502637</v>
      </c>
      <c r="F121" s="5">
        <v>31939895635</v>
      </c>
      <c r="G121" s="5">
        <v>47069061084</v>
      </c>
      <c r="I121" s="5">
        <v>31939895635</v>
      </c>
      <c r="J121" s="5">
        <v>25918247522</v>
      </c>
      <c r="K121" s="5">
        <v>23080884249</v>
      </c>
      <c r="L121" s="5">
        <v>19541167852</v>
      </c>
      <c r="M121" s="5">
        <v>14653002088</v>
      </c>
    </row>
    <row r="122" spans="3:13" ht="15.5" x14ac:dyDescent="0.35">
      <c r="C122" t="s">
        <v>132</v>
      </c>
      <c r="D122" s="5">
        <v>1300000000</v>
      </c>
      <c r="E122" s="5">
        <v>100000000</v>
      </c>
      <c r="F122" s="5">
        <v>100000000</v>
      </c>
      <c r="I122" s="5">
        <v>100000000</v>
      </c>
      <c r="J122" s="5">
        <v>100000000</v>
      </c>
    </row>
    <row r="123" spans="3:13" ht="15.5" x14ac:dyDescent="0.35">
      <c r="C123" t="s">
        <v>133</v>
      </c>
      <c r="D123" s="5">
        <v>35317971081</v>
      </c>
      <c r="E123" s="5">
        <v>32738502637</v>
      </c>
      <c r="F123" s="5">
        <v>31839895635</v>
      </c>
      <c r="G123" s="5">
        <v>47069061084</v>
      </c>
      <c r="I123" s="5">
        <v>31839895635</v>
      </c>
      <c r="J123" s="5">
        <v>25818247522</v>
      </c>
      <c r="K123" s="5">
        <v>23080884249</v>
      </c>
      <c r="L123" s="5">
        <v>19541167852</v>
      </c>
      <c r="M123" s="5">
        <v>14653002088</v>
      </c>
    </row>
    <row r="124" spans="3:13" ht="15.5" x14ac:dyDescent="0.35">
      <c r="C124" t="s">
        <v>134</v>
      </c>
      <c r="D124" s="5">
        <v>36617971081</v>
      </c>
      <c r="E124" s="5">
        <v>32838502637</v>
      </c>
      <c r="F124" s="5">
        <v>31939895635</v>
      </c>
      <c r="G124" s="5">
        <v>47069061084</v>
      </c>
      <c r="I124" s="5">
        <v>31939895635</v>
      </c>
      <c r="J124" s="5">
        <v>25918247522</v>
      </c>
      <c r="K124" s="5">
        <v>23080884249</v>
      </c>
      <c r="L124" s="5">
        <v>19541167852</v>
      </c>
      <c r="M124" s="5">
        <v>14653002088</v>
      </c>
    </row>
    <row r="125" spans="3:13" ht="15.5" x14ac:dyDescent="0.35">
      <c r="C125" t="s">
        <v>212</v>
      </c>
      <c r="D125" s="5">
        <v>3850792</v>
      </c>
      <c r="F125" s="5">
        <v>3850792</v>
      </c>
      <c r="I125" s="5">
        <v>3850792</v>
      </c>
      <c r="J125" s="5">
        <v>3558610</v>
      </c>
    </row>
    <row r="126" spans="3:13" ht="15.5" x14ac:dyDescent="0.35">
      <c r="C126" t="s">
        <v>10</v>
      </c>
      <c r="D126" s="5">
        <v>211184066365</v>
      </c>
      <c r="E126" s="5">
        <v>207408014180</v>
      </c>
      <c r="F126" s="5">
        <v>206505990920</v>
      </c>
      <c r="G126" s="5">
        <v>201117507592</v>
      </c>
      <c r="I126" s="5">
        <v>206505990920</v>
      </c>
      <c r="J126" s="5">
        <v>129729390470</v>
      </c>
      <c r="K126" s="5">
        <v>129153006388</v>
      </c>
      <c r="L126" s="5">
        <v>51066744727</v>
      </c>
      <c r="M126" s="5">
        <v>41573331690</v>
      </c>
    </row>
    <row r="127" spans="3:13" ht="15.5" x14ac:dyDescent="0.35">
      <c r="C127" t="s">
        <v>135</v>
      </c>
      <c r="D127" s="5">
        <v>318170357339</v>
      </c>
      <c r="E127" s="5">
        <v>314775321728</v>
      </c>
      <c r="F127" s="5">
        <v>330212870495</v>
      </c>
      <c r="G127" s="5">
        <v>335863577861</v>
      </c>
      <c r="I127" s="5">
        <v>330212870495</v>
      </c>
      <c r="J127" s="5">
        <v>268100239911</v>
      </c>
      <c r="K127" s="5">
        <v>300669892837</v>
      </c>
      <c r="L127" s="5">
        <v>159993389251</v>
      </c>
      <c r="M127" s="5">
        <v>137850121804</v>
      </c>
    </row>
    <row r="128" spans="3:13" ht="15.5" x14ac:dyDescent="0.35">
      <c r="C128" t="s">
        <v>136</v>
      </c>
      <c r="D128" s="5">
        <v>2550078941</v>
      </c>
      <c r="E128" s="5">
        <v>2550078941</v>
      </c>
      <c r="F128" s="5">
        <v>2550078941</v>
      </c>
      <c r="G128" s="5">
        <v>2020000000</v>
      </c>
      <c r="I128" s="5">
        <v>2550078941</v>
      </c>
      <c r="J128" s="5">
        <v>2020000000</v>
      </c>
      <c r="K128" s="5">
        <v>277345</v>
      </c>
      <c r="L128" s="5">
        <v>277345</v>
      </c>
      <c r="M128" s="5">
        <v>277345</v>
      </c>
    </row>
    <row r="130" spans="2:13" ht="15.5" x14ac:dyDescent="0.35">
      <c r="B130" t="s">
        <v>137</v>
      </c>
      <c r="C130" t="s">
        <v>138</v>
      </c>
      <c r="D130" s="5">
        <v>4860754267</v>
      </c>
      <c r="E130" s="5">
        <v>1555325889</v>
      </c>
      <c r="F130" s="5">
        <v>-9237289754</v>
      </c>
      <c r="G130" s="5">
        <v>25493335753</v>
      </c>
      <c r="I130" s="5">
        <v>5567951370</v>
      </c>
      <c r="J130" s="5">
        <v>2997687548</v>
      </c>
      <c r="K130" s="5">
        <v>19735705441</v>
      </c>
      <c r="L130" s="5">
        <v>7734100083</v>
      </c>
      <c r="M130" s="5">
        <v>22887207088</v>
      </c>
    </row>
    <row r="131" spans="2:13" ht="15.5" x14ac:dyDescent="0.35">
      <c r="C131" t="s">
        <v>291</v>
      </c>
      <c r="D131" s="5">
        <v>35257900639</v>
      </c>
      <c r="E131" s="5">
        <v>38249646602</v>
      </c>
      <c r="F131" s="5">
        <v>39582999833</v>
      </c>
      <c r="G131" s="5">
        <v>27685196552</v>
      </c>
      <c r="I131" s="5">
        <v>151063423185</v>
      </c>
      <c r="J131" s="5">
        <v>143981788308</v>
      </c>
      <c r="K131" s="5">
        <v>129626427997</v>
      </c>
      <c r="L131" s="5">
        <v>101458663684</v>
      </c>
      <c r="M131" s="5">
        <v>118362790104</v>
      </c>
    </row>
    <row r="132" spans="2:13" ht="15.5" x14ac:dyDescent="0.35">
      <c r="C132" t="s">
        <v>292</v>
      </c>
      <c r="D132" s="5">
        <v>5284948056</v>
      </c>
      <c r="E132" s="5">
        <v>-29307925954</v>
      </c>
      <c r="F132" s="5">
        <v>-12242795424</v>
      </c>
      <c r="G132" s="5">
        <v>-4659797069</v>
      </c>
      <c r="I132" s="5">
        <v>-42386915098</v>
      </c>
      <c r="J132" s="5">
        <v>-35270130188</v>
      </c>
      <c r="K132" s="5">
        <v>-48709047407</v>
      </c>
      <c r="L132" s="5">
        <v>-40865720296</v>
      </c>
      <c r="M132" s="5">
        <v>-28899408747</v>
      </c>
    </row>
    <row r="133" spans="2:13" ht="15.5" x14ac:dyDescent="0.35">
      <c r="C133" t="s">
        <v>141</v>
      </c>
      <c r="D133" s="5">
        <v>-31371663398</v>
      </c>
      <c r="E133" s="5">
        <v>-5414283955</v>
      </c>
      <c r="F133" s="5">
        <v>-26924531480</v>
      </c>
      <c r="G133" s="5">
        <v>1265506059</v>
      </c>
      <c r="I133" s="5">
        <v>-85117618388</v>
      </c>
      <c r="J133" s="5">
        <v>-73980910685</v>
      </c>
      <c r="K133" s="5">
        <v>-42022919130</v>
      </c>
      <c r="L133" s="5">
        <v>-22608563678</v>
      </c>
      <c r="M133" s="5">
        <v>-53081280084</v>
      </c>
    </row>
    <row r="134" spans="2:13" ht="15.5" x14ac:dyDescent="0.35">
      <c r="C134" t="s">
        <v>294</v>
      </c>
      <c r="D134" s="5">
        <v>4559574</v>
      </c>
      <c r="F134" s="5">
        <v>-21302607009</v>
      </c>
      <c r="G134" s="5">
        <v>3225289824</v>
      </c>
      <c r="I134" s="5">
        <v>-21302607009</v>
      </c>
      <c r="J134" s="5">
        <v>-16945082659</v>
      </c>
      <c r="K134" s="5">
        <v>-17209085814</v>
      </c>
      <c r="L134" s="5">
        <v>-27383498762</v>
      </c>
      <c r="M134" s="5">
        <v>-5925411179</v>
      </c>
    </row>
    <row r="135" spans="2:13" ht="15.5" x14ac:dyDescent="0.35">
      <c r="C135" t="s">
        <v>295</v>
      </c>
    </row>
    <row r="136" spans="2:13" ht="15.5" x14ac:dyDescent="0.35">
      <c r="C136" t="s">
        <v>296</v>
      </c>
      <c r="D136" s="5">
        <v>-2792454854</v>
      </c>
      <c r="E136" s="5">
        <v>-1404286324</v>
      </c>
      <c r="F136" s="5">
        <v>11933542840</v>
      </c>
      <c r="G136" s="5">
        <v>-4830931456</v>
      </c>
      <c r="I136" s="5">
        <v>4181857038</v>
      </c>
      <c r="J136" s="5">
        <v>-11523542360</v>
      </c>
      <c r="K136" s="5">
        <v>-7565985614</v>
      </c>
      <c r="L136" s="5">
        <v>-3643595812</v>
      </c>
      <c r="M136" s="5">
        <v>-4853128145</v>
      </c>
    </row>
    <row r="137" spans="2:13" ht="15.5" x14ac:dyDescent="0.35">
      <c r="C137" t="s">
        <v>297</v>
      </c>
    </row>
    <row r="138" spans="2:13" ht="15.5" x14ac:dyDescent="0.35">
      <c r="C138" t="s">
        <v>339</v>
      </c>
    </row>
    <row r="139" spans="2:13" ht="15.5" x14ac:dyDescent="0.35">
      <c r="C139" t="s">
        <v>790</v>
      </c>
      <c r="F139" s="5">
        <v>-58060146</v>
      </c>
      <c r="G139" s="5">
        <v>58060146</v>
      </c>
      <c r="K139" s="5">
        <v>4079886993</v>
      </c>
      <c r="L139" s="5">
        <v>2786380201</v>
      </c>
      <c r="M139" s="5">
        <v>1019455123</v>
      </c>
    </row>
    <row r="140" spans="2:13" ht="15.5" x14ac:dyDescent="0.35">
      <c r="C140" t="s">
        <v>298</v>
      </c>
    </row>
    <row r="141" spans="2:13" ht="15.5" x14ac:dyDescent="0.35">
      <c r="C141" t="s">
        <v>265</v>
      </c>
      <c r="D141" s="5">
        <v>-1522535750</v>
      </c>
      <c r="E141" s="5">
        <v>-567824480</v>
      </c>
      <c r="F141" s="5">
        <v>-225838368</v>
      </c>
      <c r="G141" s="5">
        <v>2750011697</v>
      </c>
      <c r="I141" s="5">
        <v>-870188358</v>
      </c>
      <c r="J141" s="5">
        <v>-3264434868</v>
      </c>
      <c r="K141" s="5">
        <v>1536428416</v>
      </c>
      <c r="L141" s="5">
        <v>-2009565254</v>
      </c>
      <c r="M141" s="5">
        <v>-3735809984</v>
      </c>
    </row>
    <row r="142" spans="2:13" ht="15.5" x14ac:dyDescent="0.35">
      <c r="C142" t="s">
        <v>145</v>
      </c>
      <c r="D142" s="5">
        <v>-10708032474</v>
      </c>
      <c r="E142" s="5">
        <v>25577031165</v>
      </c>
      <c r="F142" s="5">
        <v>10020122462</v>
      </c>
      <c r="G142" s="5">
        <v>-75268365942</v>
      </c>
      <c r="I142" s="5">
        <v>23195995107</v>
      </c>
      <c r="J142" s="5">
        <v>23362141885</v>
      </c>
      <c r="K142" s="5">
        <v>-13672626965</v>
      </c>
      <c r="L142" s="5">
        <v>-11058092740</v>
      </c>
      <c r="M142" s="5">
        <v>18334051647</v>
      </c>
    </row>
    <row r="143" spans="2:13" ht="15.5" x14ac:dyDescent="0.35">
      <c r="C143" t="s">
        <v>146</v>
      </c>
      <c r="D143" s="5">
        <v>6848098670</v>
      </c>
      <c r="E143" s="5">
        <v>-2511930481</v>
      </c>
      <c r="F143" s="5">
        <v>-22079872065</v>
      </c>
      <c r="G143" s="5">
        <v>52234228719</v>
      </c>
      <c r="I143" s="5">
        <v>-27390827865</v>
      </c>
      <c r="J143" s="5">
        <v>-26160414859</v>
      </c>
      <c r="K143" s="5">
        <v>-36146492177</v>
      </c>
      <c r="L143" s="5">
        <v>-16981553674</v>
      </c>
    </row>
    <row r="144" spans="2:13" ht="15.5" x14ac:dyDescent="0.35">
      <c r="C144" t="s">
        <v>147</v>
      </c>
      <c r="D144" s="5">
        <v>7319632724</v>
      </c>
      <c r="E144" s="5">
        <v>-2432394094</v>
      </c>
      <c r="F144" s="5">
        <v>487712964</v>
      </c>
      <c r="G144" s="5">
        <v>6060251536</v>
      </c>
      <c r="I144" s="5">
        <v>-3910827865</v>
      </c>
      <c r="J144" s="5">
        <v>-24447662378</v>
      </c>
      <c r="K144" s="5">
        <v>-36091707048</v>
      </c>
      <c r="L144" s="5">
        <v>-16981553674</v>
      </c>
    </row>
    <row r="145" spans="3:13" ht="15.5" x14ac:dyDescent="0.35">
      <c r="C145" t="s">
        <v>719</v>
      </c>
      <c r="F145" s="5">
        <v>912414971</v>
      </c>
      <c r="G145" s="5">
        <v>-669498841</v>
      </c>
      <c r="J145" s="5">
        <v>-2015875481</v>
      </c>
    </row>
    <row r="146" spans="3:13" ht="15.5" x14ac:dyDescent="0.35">
      <c r="C146" t="s">
        <v>791</v>
      </c>
      <c r="K146" s="5">
        <v>-54785129</v>
      </c>
    </row>
    <row r="147" spans="3:13" ht="15.5" x14ac:dyDescent="0.35">
      <c r="C147" t="s">
        <v>792</v>
      </c>
      <c r="D147" s="5">
        <v>-471534054</v>
      </c>
      <c r="E147" s="5">
        <v>-79536387</v>
      </c>
      <c r="F147" s="5">
        <v>-23480000000</v>
      </c>
      <c r="G147" s="5">
        <v>46843476024</v>
      </c>
      <c r="I147" s="5">
        <v>-23480000000</v>
      </c>
    </row>
    <row r="148" spans="3:13" ht="15.5" x14ac:dyDescent="0.35">
      <c r="C148" t="s">
        <v>720</v>
      </c>
    </row>
    <row r="149" spans="3:13" ht="15.5" x14ac:dyDescent="0.35">
      <c r="C149" t="s">
        <v>459</v>
      </c>
    </row>
    <row r="150" spans="3:13" ht="15.5" x14ac:dyDescent="0.35">
      <c r="C150" t="s">
        <v>723</v>
      </c>
    </row>
    <row r="151" spans="3:13" ht="15.5" x14ac:dyDescent="0.35">
      <c r="C151" t="s">
        <v>301</v>
      </c>
    </row>
    <row r="152" spans="3:13" ht="15.5" x14ac:dyDescent="0.35">
      <c r="C152" t="s">
        <v>302</v>
      </c>
    </row>
    <row r="153" spans="3:13" ht="15.5" x14ac:dyDescent="0.35">
      <c r="C153" t="s">
        <v>304</v>
      </c>
      <c r="J153" s="5">
        <v>303123000</v>
      </c>
    </row>
    <row r="154" spans="3:13" ht="15.5" x14ac:dyDescent="0.35">
      <c r="C154" t="s">
        <v>306</v>
      </c>
    </row>
    <row r="155" spans="3:13" ht="15.5" x14ac:dyDescent="0.35">
      <c r="C155" t="s">
        <v>307</v>
      </c>
    </row>
    <row r="156" spans="3:13" ht="15.5" x14ac:dyDescent="0.35">
      <c r="C156" t="s">
        <v>308</v>
      </c>
    </row>
    <row r="157" spans="3:13" ht="15.5" x14ac:dyDescent="0.35">
      <c r="C157" t="s">
        <v>152</v>
      </c>
      <c r="D157" s="5">
        <v>-10708032474</v>
      </c>
      <c r="E157" s="5">
        <v>25577031165</v>
      </c>
      <c r="F157" s="5">
        <v>10020122462</v>
      </c>
      <c r="G157" s="5">
        <v>-75268365942</v>
      </c>
      <c r="I157" s="5">
        <v>23195995107</v>
      </c>
      <c r="J157" s="5">
        <v>23362141885</v>
      </c>
      <c r="K157" s="5">
        <v>-13672626965</v>
      </c>
      <c r="L157" s="5">
        <v>-11058092740</v>
      </c>
      <c r="M157" s="5">
        <v>18334051647</v>
      </c>
    </row>
    <row r="158" spans="3:13" ht="15.5" x14ac:dyDescent="0.35">
      <c r="C158" t="s">
        <v>309</v>
      </c>
      <c r="D158" s="5">
        <v>4888274439</v>
      </c>
      <c r="E158" s="5">
        <v>29635478788</v>
      </c>
      <c r="F158" s="5">
        <v>5588417885</v>
      </c>
      <c r="G158" s="5">
        <v>1301620620</v>
      </c>
      <c r="I158" s="5">
        <v>6968037795</v>
      </c>
      <c r="J158" s="5">
        <v>16843417535</v>
      </c>
      <c r="K158" s="5">
        <v>2977204389</v>
      </c>
    </row>
    <row r="159" spans="3:13" ht="15.5" x14ac:dyDescent="0.35">
      <c r="C159" t="s">
        <v>310</v>
      </c>
      <c r="K159" s="5">
        <v>33071929334</v>
      </c>
      <c r="L159" s="5">
        <v>55246000000</v>
      </c>
    </row>
    <row r="160" spans="3:13" ht="15.5" x14ac:dyDescent="0.35">
      <c r="C160" t="s">
        <v>231</v>
      </c>
      <c r="F160" s="5">
        <v>6333571412</v>
      </c>
      <c r="G160" s="5">
        <v>-6333571412</v>
      </c>
      <c r="K160" s="5">
        <v>-700008000</v>
      </c>
      <c r="L160" s="5">
        <v>-30887841073</v>
      </c>
      <c r="M160" s="5">
        <v>-2627830259</v>
      </c>
    </row>
    <row r="161" spans="3:13" ht="15.5" x14ac:dyDescent="0.35">
      <c r="C161" t="s">
        <v>311</v>
      </c>
      <c r="D161" s="5">
        <v>-2845453807</v>
      </c>
      <c r="E161" s="5">
        <v>-3046983825</v>
      </c>
      <c r="F161" s="5">
        <v>15937088596</v>
      </c>
      <c r="G161" s="5">
        <v>-46040459029</v>
      </c>
      <c r="I161" s="5">
        <v>-30103370433</v>
      </c>
      <c r="J161" s="5">
        <v>-20468827761</v>
      </c>
      <c r="K161" s="5">
        <v>-45093892823</v>
      </c>
      <c r="L161" s="5">
        <v>-4933634156</v>
      </c>
      <c r="M161" s="5">
        <v>-22847482996</v>
      </c>
    </row>
    <row r="162" spans="3:13" ht="15.5" x14ac:dyDescent="0.35">
      <c r="C162" t="s">
        <v>312</v>
      </c>
    </row>
    <row r="163" spans="3:13" ht="15.5" x14ac:dyDescent="0.35">
      <c r="C163" t="s">
        <v>313</v>
      </c>
    </row>
    <row r="164" spans="3:13" ht="15.5" x14ac:dyDescent="0.35">
      <c r="C164" t="s">
        <v>793</v>
      </c>
      <c r="F164" s="5">
        <v>-1527077130</v>
      </c>
      <c r="G164" s="5">
        <v>1527077130</v>
      </c>
      <c r="K164" s="5">
        <v>30000000000</v>
      </c>
      <c r="L164" s="5">
        <v>3000000000</v>
      </c>
      <c r="M164" s="5">
        <v>30250000000</v>
      </c>
    </row>
    <row r="165" spans="3:13" ht="15.5" x14ac:dyDescent="0.35">
      <c r="C165" t="s">
        <v>794</v>
      </c>
      <c r="D165" s="5">
        <v>17148912</v>
      </c>
      <c r="E165" s="5">
        <v>7267050</v>
      </c>
      <c r="F165" s="5">
        <v>3947050</v>
      </c>
      <c r="I165" s="5">
        <v>3947050</v>
      </c>
    </row>
    <row r="166" spans="3:13" ht="15.5" x14ac:dyDescent="0.35">
      <c r="C166" t="s">
        <v>795</v>
      </c>
      <c r="D166" s="5">
        <v>-2613073865</v>
      </c>
      <c r="E166" s="5">
        <v>-2088921168</v>
      </c>
      <c r="F166" s="5">
        <v>-2224370790</v>
      </c>
      <c r="G166" s="5">
        <v>-5284877280</v>
      </c>
      <c r="I166" s="5">
        <v>-8780889744</v>
      </c>
      <c r="J166" s="5">
        <v>-5744519363</v>
      </c>
      <c r="K166" s="5">
        <v>-3844110996</v>
      </c>
      <c r="L166" s="5">
        <v>-3427524256</v>
      </c>
    </row>
    <row r="167" spans="3:13" ht="15.5" x14ac:dyDescent="0.35">
      <c r="C167" t="s">
        <v>796</v>
      </c>
      <c r="K167" s="5">
        <v>175237200</v>
      </c>
      <c r="L167" s="5">
        <v>282572850</v>
      </c>
    </row>
    <row r="168" spans="3:13" ht="15.5" x14ac:dyDescent="0.35">
      <c r="C168" t="s">
        <v>797</v>
      </c>
      <c r="K168" s="5">
        <v>-30000000000</v>
      </c>
      <c r="L168" s="5">
        <v>-30000000000</v>
      </c>
    </row>
    <row r="169" spans="3:13" ht="15.5" x14ac:dyDescent="0.35">
      <c r="C169" t="s">
        <v>536</v>
      </c>
      <c r="D169" s="5">
        <v>-14541569</v>
      </c>
      <c r="E169" s="5">
        <v>-30205413</v>
      </c>
      <c r="F169" s="5">
        <v>-141304358</v>
      </c>
      <c r="G169" s="5">
        <v>9433708</v>
      </c>
      <c r="I169" s="5">
        <v>-141304358</v>
      </c>
      <c r="J169" s="5">
        <v>-227712033</v>
      </c>
      <c r="K169" s="5">
        <v>-258986069</v>
      </c>
      <c r="L169" s="5">
        <v>-174137725</v>
      </c>
      <c r="M169" s="5">
        <v>-645063478</v>
      </c>
    </row>
    <row r="170" spans="3:13" ht="15.5" x14ac:dyDescent="0.35">
      <c r="C170" t="s">
        <v>730</v>
      </c>
    </row>
    <row r="171" spans="3:13" ht="15.5" x14ac:dyDescent="0.35">
      <c r="C171" t="s">
        <v>284</v>
      </c>
      <c r="D171" s="5">
        <v>-4340637250</v>
      </c>
    </row>
    <row r="172" spans="3:13" ht="15.5" x14ac:dyDescent="0.35">
      <c r="C172" t="s">
        <v>314</v>
      </c>
      <c r="M172" s="5">
        <v>163528380</v>
      </c>
    </row>
    <row r="173" spans="3:13" ht="15.5" x14ac:dyDescent="0.35">
      <c r="C173" t="s">
        <v>317</v>
      </c>
    </row>
    <row r="174" spans="3:13" ht="15.5" x14ac:dyDescent="0.35">
      <c r="C174" t="s">
        <v>158</v>
      </c>
      <c r="D174" s="5">
        <v>-460344920</v>
      </c>
      <c r="E174" s="5">
        <v>-323963267</v>
      </c>
      <c r="F174" s="5">
        <v>-998837042</v>
      </c>
      <c r="G174" s="5">
        <v>505637369</v>
      </c>
      <c r="I174" s="5">
        <v>-998837042</v>
      </c>
      <c r="J174" s="5">
        <v>-505637369</v>
      </c>
      <c r="L174" s="5">
        <v>-163528380</v>
      </c>
    </row>
    <row r="175" spans="3:13" ht="15.5" x14ac:dyDescent="0.35">
      <c r="C175" t="s">
        <v>454</v>
      </c>
      <c r="G175" s="5">
        <v>-24487227048</v>
      </c>
      <c r="I175" s="5">
        <v>69199725000</v>
      </c>
      <c r="J175" s="5">
        <v>30763499000</v>
      </c>
      <c r="M175" s="5">
        <v>14040900000</v>
      </c>
    </row>
    <row r="176" spans="3:13" ht="15.5" x14ac:dyDescent="0.35">
      <c r="C176" t="s">
        <v>320</v>
      </c>
    </row>
    <row r="177" spans="2:13" ht="15.5" x14ac:dyDescent="0.35">
      <c r="C177" t="s">
        <v>321</v>
      </c>
    </row>
    <row r="178" spans="2:13" ht="15.5" x14ac:dyDescent="0.35">
      <c r="C178" t="s">
        <v>166</v>
      </c>
    </row>
    <row r="179" spans="2:13" ht="15.5" x14ac:dyDescent="0.35">
      <c r="C179" t="s">
        <v>167</v>
      </c>
      <c r="D179" s="5">
        <v>1000820463</v>
      </c>
      <c r="E179" s="5">
        <v>24620426573</v>
      </c>
      <c r="F179" s="5">
        <v>-21297039357</v>
      </c>
      <c r="G179" s="5">
        <v>2459198530</v>
      </c>
      <c r="I179" s="5">
        <v>1373118612</v>
      </c>
      <c r="J179" s="5">
        <v>199414574</v>
      </c>
      <c r="K179" s="5">
        <v>-30083413701</v>
      </c>
      <c r="L179" s="5">
        <v>-20305546331</v>
      </c>
      <c r="M179" s="5">
        <v>41221258735</v>
      </c>
    </row>
    <row r="180" spans="2:13" ht="15.5" x14ac:dyDescent="0.35">
      <c r="C180" t="s">
        <v>322</v>
      </c>
    </row>
    <row r="181" spans="2:13" ht="15.5" x14ac:dyDescent="0.35">
      <c r="C181" t="s">
        <v>323</v>
      </c>
    </row>
    <row r="182" spans="2:13" ht="15.5" x14ac:dyDescent="0.35">
      <c r="C182" t="s">
        <v>168</v>
      </c>
      <c r="E182" s="5">
        <v>4036506961</v>
      </c>
      <c r="F182" s="5">
        <v>770161</v>
      </c>
      <c r="G182" s="5">
        <v>-770161</v>
      </c>
      <c r="I182" s="5">
        <v>2663388349</v>
      </c>
      <c r="J182" s="5">
        <v>2463973775</v>
      </c>
      <c r="K182" s="5">
        <v>29547207476</v>
      </c>
      <c r="L182" s="5">
        <v>59602857240</v>
      </c>
      <c r="M182" s="5">
        <v>8004070903</v>
      </c>
    </row>
    <row r="183" spans="2:13" ht="15.5" x14ac:dyDescent="0.35">
      <c r="C183" t="s">
        <v>169</v>
      </c>
      <c r="D183" s="5">
        <v>1000820463</v>
      </c>
      <c r="E183" s="5">
        <v>28656933534</v>
      </c>
      <c r="F183" s="5">
        <v>-21296269196</v>
      </c>
      <c r="G183" s="5">
        <v>2458428369</v>
      </c>
      <c r="I183" s="5">
        <v>4036506961</v>
      </c>
      <c r="J183" s="5">
        <v>2663388349</v>
      </c>
      <c r="K183" s="5">
        <v>-536206225</v>
      </c>
      <c r="L183" s="5">
        <v>39297310909</v>
      </c>
      <c r="M183" s="5">
        <v>49225329638</v>
      </c>
    </row>
    <row r="185" spans="2:13" ht="15.5" x14ac:dyDescent="0.35">
      <c r="B185" t="s">
        <v>170</v>
      </c>
      <c r="C185" t="s">
        <v>12</v>
      </c>
      <c r="D185" s="5">
        <v>2550000000</v>
      </c>
      <c r="E185" s="5">
        <v>2550000000</v>
      </c>
      <c r="F185" s="5">
        <v>2550000000</v>
      </c>
      <c r="G185" s="5">
        <v>2020000000</v>
      </c>
      <c r="I185" s="5">
        <v>2550000000</v>
      </c>
      <c r="J185" s="5">
        <v>2020000000</v>
      </c>
      <c r="K185" s="5">
        <v>0</v>
      </c>
      <c r="L185" s="5">
        <v>0</v>
      </c>
      <c r="M185" s="5">
        <v>0</v>
      </c>
    </row>
    <row r="186" spans="2:13" ht="15.5" x14ac:dyDescent="0.35">
      <c r="C186" t="s">
        <v>171</v>
      </c>
      <c r="D186" s="6">
        <v>1.71</v>
      </c>
      <c r="E186" s="6">
        <v>0.35</v>
      </c>
      <c r="F186" s="6">
        <v>-0.31</v>
      </c>
      <c r="G186" s="6">
        <v>0.24</v>
      </c>
    </row>
    <row r="187" spans="2:13" ht="15.5" x14ac:dyDescent="0.35">
      <c r="C187" t="s">
        <v>172</v>
      </c>
      <c r="D187" s="6">
        <v>33.33</v>
      </c>
      <c r="E187" s="6">
        <v>185.71</v>
      </c>
      <c r="F187" s="6">
        <v>-261.29000000000002</v>
      </c>
      <c r="G187" s="6">
        <v>408.33</v>
      </c>
    </row>
    <row r="188" spans="2:13" ht="15.5" x14ac:dyDescent="0.35">
      <c r="C188" t="s">
        <v>60</v>
      </c>
      <c r="D188" s="6">
        <v>3.68</v>
      </c>
      <c r="E188" s="6">
        <v>4.41</v>
      </c>
      <c r="F188" s="6">
        <v>6.08</v>
      </c>
      <c r="G188" s="6">
        <v>7.92</v>
      </c>
    </row>
    <row r="189" spans="2:13" ht="15.5" x14ac:dyDescent="0.35">
      <c r="C189" t="s">
        <v>173</v>
      </c>
      <c r="D189" s="5">
        <v>6790000000</v>
      </c>
      <c r="E189" s="5">
        <v>3600000000</v>
      </c>
      <c r="F189" s="5">
        <v>-30000000</v>
      </c>
      <c r="G189" s="5">
        <v>1200000000</v>
      </c>
    </row>
    <row r="190" spans="2:13" ht="15.5" x14ac:dyDescent="0.35">
      <c r="C190" t="s">
        <v>174</v>
      </c>
      <c r="D190" s="6">
        <v>1.37E-2</v>
      </c>
      <c r="E190" s="6">
        <v>2.8999999999999998E-3</v>
      </c>
      <c r="F190" s="6">
        <v>-2.3999999999999998E-3</v>
      </c>
      <c r="G190" s="6">
        <v>1.4000000000000002E-3</v>
      </c>
    </row>
    <row r="191" spans="2:13" ht="15.5" x14ac:dyDescent="0.35">
      <c r="C191" t="s">
        <v>175</v>
      </c>
      <c r="D191" s="6">
        <v>2.06E-2</v>
      </c>
      <c r="E191" s="6">
        <v>4.3E-3</v>
      </c>
      <c r="F191" s="6">
        <v>-3.9000000000000003E-3</v>
      </c>
      <c r="G191" s="6">
        <v>2.3999999999999998E-3</v>
      </c>
    </row>
    <row r="192" spans="2:13" ht="15.5" x14ac:dyDescent="0.35">
      <c r="C192" t="s">
        <v>176</v>
      </c>
      <c r="D192" s="6">
        <v>1.49E-2</v>
      </c>
      <c r="E192" s="6">
        <v>2.5999999999999999E-3</v>
      </c>
      <c r="F192" s="6">
        <v>-1.06E-2</v>
      </c>
      <c r="G192" s="6">
        <v>-5.6999999999999993E-3</v>
      </c>
    </row>
    <row r="193" spans="3:7" ht="15.5" x14ac:dyDescent="0.35">
      <c r="C193" t="s">
        <v>177</v>
      </c>
      <c r="D193" s="6">
        <v>2.09</v>
      </c>
      <c r="E193" s="6">
        <v>0.35</v>
      </c>
      <c r="F193" s="6">
        <v>-1.1599999999999999</v>
      </c>
      <c r="G193" s="6">
        <v>-0.69</v>
      </c>
    </row>
    <row r="194" spans="3:7" ht="15.5" x14ac:dyDescent="0.35">
      <c r="C194" t="s">
        <v>178</v>
      </c>
      <c r="D194" s="5">
        <v>211000000000</v>
      </c>
      <c r="E194" s="5">
        <v>207000000000</v>
      </c>
      <c r="F194" s="5">
        <v>207000000000</v>
      </c>
      <c r="G194" s="5">
        <v>201000000000</v>
      </c>
    </row>
    <row r="195" spans="3:7" ht="15.5" x14ac:dyDescent="0.35">
      <c r="C195" t="s">
        <v>179</v>
      </c>
      <c r="D195" s="6">
        <v>0.69</v>
      </c>
      <c r="E195" s="6">
        <v>0.8</v>
      </c>
      <c r="F195" s="5">
        <v>1</v>
      </c>
      <c r="G195" s="6">
        <v>0.98</v>
      </c>
    </row>
    <row r="196" spans="3:7" ht="15.5" x14ac:dyDescent="0.35">
      <c r="C196" t="s">
        <v>180</v>
      </c>
      <c r="D196" s="6">
        <v>82.81</v>
      </c>
      <c r="E196" s="6">
        <v>81.33</v>
      </c>
      <c r="F196" s="6">
        <v>80.98</v>
      </c>
      <c r="G196" s="6">
        <v>99.56</v>
      </c>
    </row>
    <row r="197" spans="3:7" ht="15.5" x14ac:dyDescent="0.35">
      <c r="C197" t="s">
        <v>181</v>
      </c>
      <c r="D197" s="6">
        <v>0.69</v>
      </c>
      <c r="E197" s="6">
        <v>0.8</v>
      </c>
      <c r="F197" s="5">
        <v>1</v>
      </c>
      <c r="G197" s="6">
        <v>0.98</v>
      </c>
    </row>
    <row r="198" spans="3:7" ht="15.5" x14ac:dyDescent="0.35">
      <c r="C198" t="s">
        <v>182</v>
      </c>
      <c r="D198" s="6">
        <v>82.81</v>
      </c>
      <c r="E198" s="6">
        <v>81.33</v>
      </c>
      <c r="F198" s="6">
        <v>80.98</v>
      </c>
      <c r="G198" s="6">
        <v>99.56</v>
      </c>
    </row>
    <row r="199" spans="3:7" ht="15.5" x14ac:dyDescent="0.35">
      <c r="C199" t="s">
        <v>183</v>
      </c>
      <c r="D199" s="5">
        <v>13000000000</v>
      </c>
      <c r="E199" s="5">
        <v>13000000000</v>
      </c>
      <c r="F199" s="5">
        <v>17000000000</v>
      </c>
      <c r="G199" s="5">
        <v>19000000000</v>
      </c>
    </row>
    <row r="200" spans="3:7" ht="15.5" x14ac:dyDescent="0.35">
      <c r="C200" t="s">
        <v>184</v>
      </c>
      <c r="D200" s="5">
        <v>4000000000</v>
      </c>
      <c r="E200" s="5">
        <v>1000000000</v>
      </c>
      <c r="F200" s="5">
        <v>4000000000</v>
      </c>
      <c r="G200" s="5">
        <v>43000000000</v>
      </c>
    </row>
    <row r="201" spans="3:7" ht="15.5" x14ac:dyDescent="0.35">
      <c r="C201" t="s">
        <v>185</v>
      </c>
      <c r="D201" s="5">
        <v>211000000000</v>
      </c>
      <c r="E201" s="5">
        <v>207000000000</v>
      </c>
      <c r="F201" s="5">
        <v>207000000000</v>
      </c>
      <c r="G201" s="5">
        <v>201000000000</v>
      </c>
    </row>
    <row r="202" spans="3:7" ht="15.5" x14ac:dyDescent="0.35">
      <c r="C202" t="s">
        <v>24</v>
      </c>
      <c r="D202" s="5">
        <v>17000000000</v>
      </c>
      <c r="E202" s="5">
        <v>14000000000</v>
      </c>
      <c r="F202" s="5">
        <v>21000000000</v>
      </c>
      <c r="G202" s="5">
        <v>62000000000</v>
      </c>
    </row>
    <row r="203" spans="3:7" ht="15.5" x14ac:dyDescent="0.35">
      <c r="C203" t="s">
        <v>21</v>
      </c>
      <c r="D203" s="5">
        <v>-13000000000</v>
      </c>
      <c r="E203" s="5">
        <v>-14000000000</v>
      </c>
      <c r="F203" s="5">
        <v>17000000000</v>
      </c>
      <c r="G203" s="5">
        <v>37000000000</v>
      </c>
    </row>
    <row r="204" spans="3:7" ht="15.5" x14ac:dyDescent="0.35">
      <c r="C204" t="s">
        <v>186</v>
      </c>
      <c r="D204" s="5">
        <v>39000000000</v>
      </c>
      <c r="E204" s="5">
        <v>28000000000</v>
      </c>
      <c r="F204" s="5">
        <v>6000000000</v>
      </c>
      <c r="G204" s="5">
        <v>54000000000</v>
      </c>
    </row>
    <row r="205" spans="3:7" ht="15.5" x14ac:dyDescent="0.35">
      <c r="C205" t="s">
        <v>187</v>
      </c>
      <c r="D205" s="5">
        <v>5000000000</v>
      </c>
      <c r="E205" s="5">
        <v>2000000000</v>
      </c>
      <c r="F205" s="5">
        <v>-9000000000</v>
      </c>
      <c r="G205" s="5">
        <v>25000000000</v>
      </c>
    </row>
    <row r="206" spans="3:7" ht="15.5" x14ac:dyDescent="0.35">
      <c r="C206" t="s">
        <v>188</v>
      </c>
      <c r="D206" s="5">
        <v>7000000000</v>
      </c>
      <c r="E206" s="5">
        <v>-2000000000</v>
      </c>
      <c r="F206" s="5">
        <v>0</v>
      </c>
      <c r="G206" s="5">
        <v>6000000000</v>
      </c>
    </row>
    <row r="207" spans="3:7" ht="15.5" x14ac:dyDescent="0.35">
      <c r="C207" t="s">
        <v>13</v>
      </c>
      <c r="D207" s="5">
        <v>12000000000</v>
      </c>
      <c r="E207" s="5">
        <v>-1000000000</v>
      </c>
      <c r="F207" s="5">
        <v>-9000000000</v>
      </c>
      <c r="G207" s="5">
        <v>32000000000</v>
      </c>
    </row>
    <row r="208" spans="3:7" ht="15.5" x14ac:dyDescent="0.35">
      <c r="C208" t="s">
        <v>16</v>
      </c>
      <c r="D208" s="6">
        <v>4.78</v>
      </c>
      <c r="E208" s="6">
        <v>-0.34</v>
      </c>
      <c r="F208" s="6">
        <v>-3.43</v>
      </c>
      <c r="G208" s="6">
        <v>15.62</v>
      </c>
    </row>
    <row r="209" spans="3:13" ht="15.5" x14ac:dyDescent="0.35">
      <c r="C209" t="s">
        <v>45</v>
      </c>
      <c r="I209" s="6">
        <v>2.36</v>
      </c>
      <c r="J209" s="6">
        <v>1.4</v>
      </c>
      <c r="K209" s="6">
        <v>372369.85</v>
      </c>
      <c r="L209" s="6">
        <v>270140.43</v>
      </c>
      <c r="M209" s="6">
        <v>285765.59999999998</v>
      </c>
    </row>
    <row r="210" spans="3:13" ht="15.5" x14ac:dyDescent="0.35">
      <c r="C210" t="s">
        <v>59</v>
      </c>
      <c r="I210" s="6">
        <v>34.32</v>
      </c>
      <c r="J210" s="5">
        <v>0</v>
      </c>
      <c r="K210" s="5">
        <v>0</v>
      </c>
      <c r="L210" s="5">
        <v>0</v>
      </c>
      <c r="M210" s="5">
        <v>0</v>
      </c>
    </row>
    <row r="211" spans="3:13" ht="15.5" x14ac:dyDescent="0.35">
      <c r="C211" t="s">
        <v>62</v>
      </c>
      <c r="I211" s="6">
        <v>1.43</v>
      </c>
      <c r="J211" s="5">
        <v>0</v>
      </c>
      <c r="K211" s="5">
        <v>0</v>
      </c>
      <c r="L211" s="5">
        <v>0</v>
      </c>
      <c r="M211" s="5">
        <v>0</v>
      </c>
    </row>
    <row r="212" spans="3:13" ht="15.5" x14ac:dyDescent="0.35">
      <c r="C212" t="s">
        <v>189</v>
      </c>
      <c r="I212" s="5">
        <v>15700000000</v>
      </c>
    </row>
    <row r="213" spans="3:13" ht="15.5" x14ac:dyDescent="0.35">
      <c r="C213" t="s">
        <v>190</v>
      </c>
      <c r="I213" s="6">
        <v>1.8200000000000001E-2</v>
      </c>
      <c r="J213" s="6">
        <v>1.06E-2</v>
      </c>
      <c r="K213" s="6">
        <v>0.34350000000000003</v>
      </c>
      <c r="L213" s="6">
        <v>0.46829999999999999</v>
      </c>
      <c r="M213" s="6">
        <v>0.57489999999999997</v>
      </c>
    </row>
    <row r="214" spans="3:13" ht="15.5" x14ac:dyDescent="0.35">
      <c r="C214" t="s">
        <v>191</v>
      </c>
      <c r="I214" s="6">
        <v>2.92E-2</v>
      </c>
      <c r="J214" s="6">
        <v>2.1899999999999999E-2</v>
      </c>
      <c r="K214" s="6">
        <v>0.79959999999999998</v>
      </c>
      <c r="L214" s="6">
        <v>1.4671000000000001</v>
      </c>
      <c r="M214" s="6">
        <v>1.9063999999999999</v>
      </c>
    </row>
    <row r="215" spans="3:13" ht="15.5" x14ac:dyDescent="0.35">
      <c r="C215" t="s">
        <v>192</v>
      </c>
      <c r="I215" s="6">
        <v>1.3300000000000001E-2</v>
      </c>
      <c r="J215" s="6">
        <v>4.7300000000000002E-2</v>
      </c>
      <c r="K215" s="6">
        <v>0.49579999999999996</v>
      </c>
      <c r="L215" s="6">
        <v>0.60030000000000006</v>
      </c>
      <c r="M215" s="6">
        <v>1.504</v>
      </c>
    </row>
    <row r="216" spans="3:13" ht="15.5" x14ac:dyDescent="0.35">
      <c r="C216" t="s">
        <v>193</v>
      </c>
      <c r="I216" s="6">
        <v>0.34</v>
      </c>
      <c r="J216" s="6">
        <v>0.98</v>
      </c>
      <c r="K216" s="6">
        <v>131.18</v>
      </c>
      <c r="L216" s="6">
        <v>20.51</v>
      </c>
      <c r="M216" s="6">
        <v>16.649999999999999</v>
      </c>
    </row>
    <row r="217" spans="3:13" ht="15.5" x14ac:dyDescent="0.35">
      <c r="C217" t="s">
        <v>56</v>
      </c>
      <c r="I217" s="5">
        <v>1</v>
      </c>
      <c r="J217" s="5">
        <v>0</v>
      </c>
      <c r="K217" s="5">
        <v>0</v>
      </c>
      <c r="L217" s="5">
        <v>0</v>
      </c>
      <c r="M217" s="5">
        <v>0</v>
      </c>
    </row>
    <row r="218" spans="3:13" ht="15.5" x14ac:dyDescent="0.35">
      <c r="C218" t="s">
        <v>53</v>
      </c>
      <c r="I218" s="6">
        <v>80.98</v>
      </c>
      <c r="J218" s="6">
        <v>64.22</v>
      </c>
      <c r="K218" s="6">
        <v>465676.35</v>
      </c>
      <c r="L218" s="6">
        <v>184127.15</v>
      </c>
      <c r="M218" s="6">
        <v>149897.53</v>
      </c>
    </row>
    <row r="219" spans="3:13" ht="15.5" x14ac:dyDescent="0.35">
      <c r="C219" t="s">
        <v>194</v>
      </c>
      <c r="I219" s="5">
        <v>1</v>
      </c>
      <c r="J219" s="5">
        <v>0</v>
      </c>
      <c r="K219" s="5">
        <v>0</v>
      </c>
      <c r="L219" s="5">
        <v>0</v>
      </c>
      <c r="M219" s="5">
        <v>0</v>
      </c>
    </row>
    <row r="220" spans="3:13" ht="15.5" x14ac:dyDescent="0.35">
      <c r="C220" t="s">
        <v>195</v>
      </c>
      <c r="I220" s="6">
        <v>80.98</v>
      </c>
      <c r="J220" s="6">
        <v>64.22</v>
      </c>
      <c r="K220" s="6">
        <v>465676.35</v>
      </c>
      <c r="L220" s="6">
        <v>184127.15</v>
      </c>
      <c r="M220" s="6">
        <v>149897.53</v>
      </c>
    </row>
    <row r="221" spans="3:13" ht="15.5" x14ac:dyDescent="0.35">
      <c r="C221" t="s">
        <v>196</v>
      </c>
      <c r="I221" s="5">
        <v>17000000000</v>
      </c>
      <c r="J221" s="5">
        <v>20000000000</v>
      </c>
      <c r="K221" s="5">
        <v>18000000000</v>
      </c>
      <c r="L221" s="5">
        <v>8000000000</v>
      </c>
      <c r="M221" s="5">
        <v>21000000000</v>
      </c>
    </row>
    <row r="222" spans="3:13" ht="15.5" x14ac:dyDescent="0.35">
      <c r="C222" t="s">
        <v>197</v>
      </c>
      <c r="I222" s="5">
        <v>4000000000</v>
      </c>
      <c r="J222" s="5">
        <v>41000000000</v>
      </c>
      <c r="K222" s="5">
        <v>71000000000</v>
      </c>
      <c r="L222" s="5">
        <v>56000000000</v>
      </c>
      <c r="M222" s="5">
        <v>28000000000</v>
      </c>
    </row>
    <row r="223" spans="3:13" ht="15.5" x14ac:dyDescent="0.35">
      <c r="C223" t="s">
        <v>26</v>
      </c>
      <c r="I223" s="5">
        <v>21000000000</v>
      </c>
      <c r="J223" s="5">
        <v>62000000000</v>
      </c>
      <c r="K223" s="5">
        <v>89000000000</v>
      </c>
      <c r="L223" s="5">
        <v>64000000000</v>
      </c>
      <c r="M223" s="5">
        <v>49000000000</v>
      </c>
    </row>
    <row r="224" spans="3:13" ht="15.5" x14ac:dyDescent="0.35">
      <c r="C224" t="s">
        <v>23</v>
      </c>
      <c r="I224" s="5">
        <v>17000000000</v>
      </c>
      <c r="J224" s="5">
        <v>59000000000</v>
      </c>
      <c r="K224" s="5">
        <v>87000000000</v>
      </c>
      <c r="L224" s="5">
        <v>34000000000</v>
      </c>
      <c r="M224" s="5">
        <v>-10000000000</v>
      </c>
    </row>
    <row r="225" spans="3:13" ht="15.5" x14ac:dyDescent="0.35">
      <c r="C225" t="s">
        <v>198</v>
      </c>
      <c r="I225" s="5">
        <v>6000000000</v>
      </c>
      <c r="J225" s="5">
        <v>-13000000000</v>
      </c>
      <c r="K225" s="5">
        <v>-14000000000</v>
      </c>
      <c r="L225" s="5">
        <v>27000000000</v>
      </c>
      <c r="M225" s="5">
        <v>47000000000</v>
      </c>
    </row>
    <row r="226" spans="3:13" ht="15.5" x14ac:dyDescent="0.35">
      <c r="C226" t="s">
        <v>199</v>
      </c>
      <c r="I226" s="5">
        <v>6000000000</v>
      </c>
      <c r="J226" s="5">
        <v>3000000000</v>
      </c>
      <c r="K226" s="5">
        <v>20000000000</v>
      </c>
      <c r="L226" s="5">
        <v>8000000000</v>
      </c>
      <c r="M226" s="5">
        <v>23000000000</v>
      </c>
    </row>
    <row r="227" spans="3:13" ht="15.5" x14ac:dyDescent="0.35">
      <c r="C227" t="s">
        <v>200</v>
      </c>
      <c r="I227" s="5">
        <v>-4000000000</v>
      </c>
      <c r="J227" s="5">
        <v>-24000000000</v>
      </c>
      <c r="K227" s="5">
        <v>-36000000000</v>
      </c>
      <c r="L227" s="5">
        <v>-17000000000</v>
      </c>
    </row>
    <row r="228" spans="3:13" ht="15.5" x14ac:dyDescent="0.35">
      <c r="C228" t="s">
        <v>15</v>
      </c>
      <c r="I228" s="5">
        <v>2000000000</v>
      </c>
      <c r="J228" s="5">
        <v>-21000000000</v>
      </c>
      <c r="K228" s="5">
        <v>-16000000000</v>
      </c>
      <c r="L228" s="5">
        <v>-9000000000</v>
      </c>
      <c r="M228" s="5">
        <v>23000000000</v>
      </c>
    </row>
    <row r="229" spans="3:13" ht="15.5" x14ac:dyDescent="0.35">
      <c r="C229" t="s">
        <v>17</v>
      </c>
      <c r="I229" s="6">
        <v>0.65</v>
      </c>
      <c r="J229" s="6">
        <v>-10.62</v>
      </c>
      <c r="K229" s="6">
        <v>-58973.49</v>
      </c>
      <c r="L229" s="6">
        <v>-33342.78</v>
      </c>
      <c r="M229" s="6">
        <v>82522.52</v>
      </c>
    </row>
  </sheetData>
  <pageMargins left="0.7" right="0.7" top="0.75" bottom="0.75" header="0.3" footer="0.3"/>
  <ignoredErrors>
    <ignoredError sqref="A1:M230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2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798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799</v>
      </c>
      <c r="D2" s="2" vm="68">
        <f ca="1">IFERROR(_xlfn.STOCKHISTORY("XIDX:" &amp; $C$1, D3, , 0, 0, 1), "Libur")</f>
        <v>204</v>
      </c>
      <c r="E2" s="2" vm="83">
        <f ca="1">IFERROR(_xlfn.STOCKHISTORY("XIDX:" &amp; $C$1, E3, , 0, 0, 1), "Libur")</f>
        <v>138</v>
      </c>
      <c r="H2" s="2" vm="83">
        <f ca="1">IFERROR(INDEX(D2:G2,COUNT(D2:G2)),"")</f>
        <v>138</v>
      </c>
      <c r="I2" s="2" vm="84">
        <f ca="1">IFERROR(_xlfn.STOCKHISTORY("XIDX:" &amp; $C$1, I1, , 0, 0, 1), "Libur")</f>
        <v>99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89556073444</v>
      </c>
      <c r="E4" s="2">
        <f>IFERROR(INDEX(E51:E500,MATCH($C$4,$C$51:$C$500,0)),"")</f>
        <v>78293741764</v>
      </c>
      <c r="H4" s="2">
        <f>IFERROR(SUM(D4:G4)*(4/MAX(1,COUNT(D4:G4))),"")</f>
        <v>335699630416</v>
      </c>
      <c r="I4" s="2">
        <f>IFERROR(INDEX(I51:I500,MATCH($C$4,$C$51:$C$500,0)),"")</f>
        <v>249878985263</v>
      </c>
      <c r="J4" s="2">
        <f>IFERROR(INDEX(J51:J500,MATCH($C$4,$C$51:$C$500,0)),"")</f>
        <v>209116848361</v>
      </c>
      <c r="K4" s="2">
        <f>IFERROR(INDEX(K51:K500,MATCH($C$4,$C$51:$C$500,0)),"")</f>
        <v>231894497164</v>
      </c>
      <c r="L4" s="2">
        <f>IFERROR(INDEX(L51:L500,MATCH($C$4,$C$51:$C$500,0)),"")</f>
        <v>213320330869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-412446893</v>
      </c>
      <c r="E5" s="2">
        <f>IFERROR(INDEX(E51:E500,MATCH($C$5,$C$51:$C$500,0)),"")</f>
        <v>2733150934</v>
      </c>
      <c r="H5" s="2">
        <f>IFERROR(SUM(D5:G5)*(4/MAX(1,COUNT(D5:G5))),"")</f>
        <v>4641408082</v>
      </c>
      <c r="I5" s="2">
        <f>IFERROR(INDEX(I51:I500,MATCH($C$5,$C$51:$C$500,0)),"")</f>
        <v>8702808551</v>
      </c>
      <c r="J5" s="2">
        <f>IFERROR(INDEX(J51:J500,MATCH($C$5,$C$51:$C$500,0)),"")</f>
        <v>5880452400</v>
      </c>
      <c r="K5" s="2">
        <f>IFERROR(INDEX(K51:K500,MATCH($C$5,$C$51:$C$500,0)),"")</f>
        <v>7281553474</v>
      </c>
      <c r="L5" s="2">
        <f>IFERROR(INDEX(L51:L500,MATCH($C$5,$C$51:$C$500,0)),"")</f>
        <v>7556844002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181146581867</v>
      </c>
      <c r="E6" s="2">
        <f>IFERROR(INDEX(E51:E500,MATCH($C$6,$C$51:$C$500,0)),"")</f>
        <v>181450065518</v>
      </c>
      <c r="H6" s="2">
        <f>IFERROR(INDEX(D6:G6,COUNT(D6:G6)),"")</f>
        <v>181450065518</v>
      </c>
      <c r="I6" s="2">
        <f>IFERROR(INDEX(I51:I500,MATCH($C$6,$C$51:$C$500,0)),"")</f>
        <v>178418389670</v>
      </c>
      <c r="J6" s="2">
        <f>IFERROR(INDEX(J51:J500,MATCH($C$6,$C$51:$C$500,0)),"")</f>
        <v>72583444355</v>
      </c>
      <c r="K6" s="2">
        <f>IFERROR(INDEX(K51:K500,MATCH($C$6,$C$51:$C$500,0)),"")</f>
        <v>66526280703</v>
      </c>
      <c r="L6" s="2">
        <f>IFERROR(INDEX(L51:L500,MATCH($C$6,$C$51:$C$500,0)),"")</f>
        <v>59075204583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2.71</v>
      </c>
      <c r="E7" s="3">
        <f>IFERROR(INDEX(E51:E500,MATCH($C$7,$C$51:$C$500,0))/1000000000,"")</f>
        <v>2.71</v>
      </c>
      <c r="H7" s="3">
        <f>IFERROR(INDEX(D7:G7,COUNT(D7:G7)),"")</f>
        <v>2.71</v>
      </c>
      <c r="I7" s="3">
        <f>IFERROR(INDEX(I51:I500,MATCH($C$7,$C$51:$C$500,0))/1000000000,"")</f>
        <v>2.71</v>
      </c>
      <c r="J7" s="3">
        <f>IFERROR(INDEX(J51:J500,MATCH($C$7,$C$51:$C$500,0))/1000000000,"")</f>
        <v>1.9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10000000000</v>
      </c>
      <c r="E8" s="2">
        <f>IFERROR(INDEX(E51:E500,MATCH("Free cash flow (Quarter)",$C$51:$C$500,0)),"")</f>
        <v>-10000000000</v>
      </c>
      <c r="H8" s="2">
        <f>IFERROR(INDEX(D8:G8,COUNT(D8:G8)),"")</f>
        <v>-10000000000</v>
      </c>
      <c r="I8" s="2">
        <f>IFERROR(INDEX(I51:I500,MATCH($C$8,$C$51:$C$500,0)),"")</f>
        <v>-13000000000</v>
      </c>
      <c r="J8" s="2">
        <f>IFERROR(INDEX(J51:J500,MATCH($C$8,$C$51:$C$500,0)),"")</f>
        <v>-41000000000</v>
      </c>
      <c r="K8" s="2">
        <f>IFERROR(INDEX(K51:K500,MATCH($C$8,$C$51:$C$500,0)),"")</f>
        <v>-4000000000</v>
      </c>
      <c r="L8" s="2">
        <f>IFERROR(INDEX(L51:L500,MATCH($C$8,$C$51:$C$500,0)),"")</f>
        <v>-13000000000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3.57</v>
      </c>
      <c r="E9" s="3">
        <f>IFERROR(INDEX(E51:E500,MATCH("Free cash flow per share (Quarter)",$C$51:$C$500,0)),"")</f>
        <v>-3.64</v>
      </c>
      <c r="H9" s="3">
        <f>IFERROR(INDEX(D9:G9,COUNT(D9:G9)),"")</f>
        <v>-3.64</v>
      </c>
      <c r="I9" s="3">
        <f>IFERROR(INDEX(I51:I500,MATCH($C$9,$C$51:$C$500,0)),"")</f>
        <v>-4.9000000000000004</v>
      </c>
      <c r="J9" s="3">
        <f>IFERROR(INDEX(J51:J500,MATCH($C$9,$C$51:$C$500,0)),"")</f>
        <v>-21.41</v>
      </c>
      <c r="K9" s="3">
        <f>IFERROR(INDEX(K51:K500,MATCH($C$9,$C$51:$C$500,0)),"")</f>
        <v>-1582383.29</v>
      </c>
      <c r="L9" s="3">
        <f>IFERROR(INDEX(L51:L500,MATCH($C$9,$C$51:$C$500,0)),"")</f>
        <v>-5068768.62</v>
      </c>
    </row>
    <row r="10" spans="1:12" ht="15.5" x14ac:dyDescent="0.35">
      <c r="C10" t="s">
        <v>18</v>
      </c>
      <c r="D10" s="3">
        <f ca="1">IFERROR(IF(D9=0,"",D2/D9),"")</f>
        <v>57.142857142857146</v>
      </c>
      <c r="E10" s="3">
        <f ca="1">IFERROR(IF(E9=0,"",E2/E9),"")</f>
        <v>-37.912087912087912</v>
      </c>
      <c r="I10" s="3">
        <f ca="1">IFERROR(IF(I9=0,"",I2/I9),"")</f>
        <v>-20.204081632653061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36710246408</v>
      </c>
      <c r="E11" s="2">
        <f>IFERROR(INDEX(E51:E500,MATCH($C$11,$C$51:$C$500,0)),"")</f>
        <v>39392065106</v>
      </c>
      <c r="H11" s="2">
        <f>IFERROR(INDEX(D11:G11,COUNT(D11:G11)),"")</f>
        <v>39392065106</v>
      </c>
      <c r="I11" s="2">
        <f>IFERROR(INDEX(I51:I500,MATCH($C$11,$C$51:$C$500,0)),"")</f>
        <v>35835490154</v>
      </c>
      <c r="J11" s="2">
        <f>IFERROR(INDEX(J51:J500,MATCH($C$11,$C$51:$C$500,0)),"")</f>
        <v>13857063098</v>
      </c>
      <c r="K11" s="2">
        <f>IFERROR(INDEX(K51:K500,MATCH($C$11,$C$51:$C$500,0)),"")</f>
        <v>9869342614</v>
      </c>
      <c r="L11" s="2">
        <f>IFERROR(INDEX(L51:L500,MATCH($C$11,$C$51:$C$500,0)),"")</f>
        <v>10226810307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69000000000</v>
      </c>
      <c r="E12" s="2">
        <f>IFERROR(INDEX(E51:E500,MATCH("Net Debt (Quarter)",$C$51:$C$500,0)),"")</f>
        <v>74000000000</v>
      </c>
      <c r="H12" s="2">
        <f>IFERROR(INDEX(D12:G12,COUNT(D12:G12)),"")</f>
        <v>74000000000</v>
      </c>
      <c r="I12" s="2">
        <f>IFERROR(INDEX(I51:I500,MATCH($C$12,$C$51:$C$500,0)),"")</f>
        <v>64000000000</v>
      </c>
      <c r="J12" s="2">
        <f>IFERROR(INDEX(J51:J500,MATCH($C$12,$C$51:$C$500,0)),"")</f>
        <v>105000000000</v>
      </c>
      <c r="K12" s="2">
        <f>IFERROR(INDEX(K51:K500,MATCH($C$12,$C$51:$C$500,0)),"")</f>
        <v>62000000000</v>
      </c>
      <c r="L12" s="2">
        <f>IFERROR(INDEX(L51:L500,MATCH($C$12,$C$51:$C$500,0)),"")</f>
        <v>50000000000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105000000000</v>
      </c>
      <c r="E13" s="2">
        <f>IFERROR(INDEX(E51:E500,MATCH("Total Debt (Quarter)",$C$51:$C$500,0)),"")</f>
        <v>113000000000</v>
      </c>
      <c r="H13" s="2">
        <f>IFERROR(INDEX(D13:G13,COUNT(D13:G13)),"")</f>
        <v>113000000000</v>
      </c>
      <c r="I13" s="2">
        <f>IFERROR(INDEX(I51:I500,MATCH($C$13,$C$51:$C$500,0)),"")</f>
        <v>100000000000</v>
      </c>
      <c r="J13" s="2">
        <f>IFERROR(INDEX(J51:J500,MATCH($C$13,$C$51:$C$500,0)),"")</f>
        <v>119000000000</v>
      </c>
      <c r="K13" s="2">
        <f>IFERROR(INDEX(K51:K500,MATCH($C$13,$C$51:$C$500,0)),"")</f>
        <v>72000000000</v>
      </c>
      <c r="L13" s="2">
        <f>IFERROR(INDEX(L51:L500,MATCH($C$13,$C$51:$C$500,0)),"")</f>
        <v>60000000000</v>
      </c>
    </row>
    <row r="14" spans="1:12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28</v>
      </c>
      <c r="D15" s="2">
        <f>IFERROR(INDEX(D51:D500,MATCH($C$15,$C$51:$C$500,0)),"")</f>
        <v>-32056072</v>
      </c>
      <c r="E15" s="2">
        <f>IFERROR(INDEX(E51:E500,MATCH($C$15,$C$51:$C$500,0)),"")</f>
        <v>-818200165</v>
      </c>
      <c r="H15" s="2">
        <f>IFERROR(SUM(D15:G15)*(4/MAX(1,COUNT(D15:G15))),"")</f>
        <v>-1700512474</v>
      </c>
      <c r="I15" s="2">
        <f>IFERROR(INDEX(I51:I500,MATCH($C$15,$C$51:$C$500,0)),"")</f>
        <v>-2706900694</v>
      </c>
      <c r="J15" s="2">
        <f>IFERROR(INDEX(J51:J500,MATCH($C$15,$C$51:$C$500,0)),"")</f>
        <v>-1987459852</v>
      </c>
      <c r="K15" s="2">
        <f>IFERROR(INDEX(K51:K500,MATCH($C$15,$C$51:$C$500,0)),"")</f>
        <v>-2496213520</v>
      </c>
      <c r="L15" s="2">
        <f>IFERROR(INDEX(L51:L500,MATCH($C$15,$C$51:$C$500,0)),"")</f>
        <v>-2367588078</v>
      </c>
    </row>
    <row r="16" spans="1:12" ht="15.5" x14ac:dyDescent="0.35">
      <c r="C16" t="s">
        <v>29</v>
      </c>
      <c r="D16" s="2">
        <f>IFERROR(INDEX(D51:D500,MATCH($C$16,$C$51:$C$500,0)),"")</f>
        <v>-271427579</v>
      </c>
      <c r="E16" s="2">
        <f>IFERROR(INDEX(E51:E500,MATCH($C$16,$C$51:$C$500,0)),"")</f>
        <v>3849876013</v>
      </c>
      <c r="H16" s="2">
        <f>IFERROR(SUM(D16:G16)*(4/MAX(1,COUNT(D16:G16))),"")</f>
        <v>7156896868</v>
      </c>
      <c r="I16" s="2">
        <f>IFERROR(INDEX(I51:I500,MATCH($C$16,$C$51:$C$500,0)),"")</f>
        <v>11716062944</v>
      </c>
      <c r="J16" s="2">
        <f>IFERROR(INDEX(J51:J500,MATCH($C$16,$C$51:$C$500,0)),"")</f>
        <v>7396580005</v>
      </c>
      <c r="K16" s="2">
        <f>IFERROR(INDEX(K51:K500,MATCH($C$16,$C$51:$C$500,0)),"")</f>
        <v>10340087499</v>
      </c>
      <c r="L16" s="2">
        <f>IFERROR(INDEX(L51:L500,MATCH($C$16,$C$51:$C$500,0)),"")</f>
        <v>10077356938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552840000000</v>
      </c>
      <c r="E20" s="2">
        <f ca="1">IFERROR(E21*E2,"")</f>
        <v>373980000000</v>
      </c>
      <c r="H20" s="2">
        <f ca="1">IFERROR(H21*H2,"")</f>
        <v>373980000000</v>
      </c>
      <c r="I20" s="2">
        <f ca="1">IFERROR(I21*I2,"")</f>
        <v>268290000000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2710000000</v>
      </c>
      <c r="E21" s="2">
        <f>IFERROR(INDEX(E51:E500,MATCH($C$7,$C$51:$C$500,0)),"")</f>
        <v>2710000000</v>
      </c>
      <c r="H21" s="2">
        <f>IFERROR(INDEX(D21:G21,COUNT(D21:G21)),"")</f>
        <v>2710000000</v>
      </c>
      <c r="I21" s="2">
        <f>IFERROR(INDEX(I51:I500,MATCH($C$7,$C$51:$C$500,0)),"")</f>
        <v>2710000000</v>
      </c>
      <c r="J21" s="2">
        <f>IFERROR(INDEX(J51:J500,MATCH($C$7,$C$51:$C$500,0)),"")</f>
        <v>1900000000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41</v>
      </c>
      <c r="C23" t="s">
        <v>42</v>
      </c>
      <c r="D23" s="3">
        <f>IFERROR(D5/D6*100,"")</f>
        <v>-0.22768682066704604</v>
      </c>
      <c r="E23" s="3">
        <f>IFERROR(E5/E6*100,"")</f>
        <v>1.5062826933666051</v>
      </c>
      <c r="H23" s="3">
        <f>IFERROR(H5/H6*100,"")</f>
        <v>2.557953378936404</v>
      </c>
      <c r="I23" s="3">
        <f>IFERROR(I5/I6*100,"")</f>
        <v>4.8777531100334368</v>
      </c>
      <c r="J23" s="3">
        <f>IFERROR(J5/J6*100,"")</f>
        <v>8.1016441865712014</v>
      </c>
      <c r="K23" s="3">
        <f>IFERROR(K5/K6*100,"")</f>
        <v>10.945378874414722</v>
      </c>
      <c r="L23" s="3">
        <f>IFERROR(L5/L6*100,"")</f>
        <v>12.791904920756931</v>
      </c>
    </row>
    <row r="24" spans="1:12" ht="15.5" x14ac:dyDescent="0.35">
      <c r="C24" t="s">
        <v>43</v>
      </c>
      <c r="D24" s="4" t="str">
        <f>IFERROR(_xlfn.RRI(5,I23,D23),"")</f>
        <v/>
      </c>
      <c r="E24" s="4">
        <f>IFERROR(_xlfn.RRI(5,J23,E23),"")</f>
        <v>-0.28572300291951735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3.22</v>
      </c>
      <c r="J25" s="3">
        <f>IFERROR(INDEX(J51:J500,MATCH($C$25,$C$51:$C$500,0)),"")</f>
        <v>2.75</v>
      </c>
      <c r="K25" s="3">
        <f>IFERROR(INDEX(K51:K500,MATCH($C$25,$C$51:$C$500,0)),"")</f>
        <v>3071816.31</v>
      </c>
      <c r="L25" s="3">
        <f>IFERROR(INDEX(L51:L500,MATCH($C$25,$C$51:$C$500,0)),"")</f>
        <v>3017998.67</v>
      </c>
    </row>
    <row r="26" spans="1:1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33.046521566051659</v>
      </c>
      <c r="E27" s="3">
        <f>IFERROR(E4/E21,"")</f>
        <v>28.890679617712177</v>
      </c>
      <c r="H27" s="3">
        <f>IFERROR(H4/H21,"")</f>
        <v>123.87440236752768</v>
      </c>
      <c r="I27" s="3">
        <f>IFERROR(I4/I21,"")</f>
        <v>92.206267624723253</v>
      </c>
      <c r="J27" s="3">
        <f>IFERROR(J4/J21,"")</f>
        <v>110.06149913736841</v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48</v>
      </c>
      <c r="D28" s="4">
        <f>IFERROR(_xlfn.RRI(5,I27,D27),"")</f>
        <v>-0.18553380740024938</v>
      </c>
      <c r="E28" s="4">
        <f>IFERROR(_xlfn.RRI(5,J27,E27),"")</f>
        <v>-0.23471276942511787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 t="str">
        <f>IFERROR(((H25-I25)/I25)*100%,"")</f>
        <v/>
      </c>
      <c r="I29" s="4">
        <f>IFERROR(((I25-J25)/J25)*100%,"")</f>
        <v>0.17090909090909098</v>
      </c>
      <c r="J29" s="4">
        <f>IFERROR(((J25-K25)/K25)*100%,"")</f>
        <v>-0.99999910476417775</v>
      </c>
      <c r="K29" s="4">
        <f>IFERROR(((K25-L25)/L25)*100%,"")</f>
        <v>1.7832227871724057E-2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0.34344883009138583</v>
      </c>
      <c r="I30" s="4">
        <f>IFERROR(((I27-J27)/J27)*100%,"")</f>
        <v>-0.16222958666372461</v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65.36</v>
      </c>
      <c r="E32" s="3">
        <f>IFERROR(INDEX(E51:E500,MATCH($A$32,$C$51:$C$500,0)),"")</f>
        <v>65.510000000000005</v>
      </c>
      <c r="H32" s="3">
        <f>IFERROR(INDEX(D32:G32,COUNT(D32:G32)),"")</f>
        <v>65.510000000000005</v>
      </c>
      <c r="I32" s="3">
        <f>IFERROR(INDEX(I51:I500,MATCH($C$32,$C$51:$C$500,0)),"")</f>
        <v>64.5</v>
      </c>
      <c r="J32" s="3">
        <f>IFERROR(INDEX(J51:J500,MATCH($C$32,$C$51:$C$500,0)),"")</f>
        <v>36.51</v>
      </c>
      <c r="K32" s="3">
        <f>IFERROR(INDEX(K51:K500,MATCH($C$32,$C$51:$C$500,0)),"")</f>
        <v>25392382.41</v>
      </c>
      <c r="L32" s="3">
        <f>IFERROR(INDEX(L51:L500,MATCH($C$32,$C$51:$C$500,0)),"")</f>
        <v>22479761.02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2.11</v>
      </c>
      <c r="E33" s="3">
        <f>IFERROR(INDEX(E51:E500,MATCH($A$33,$C$51:$C$500,0)),"")</f>
        <v>3.51</v>
      </c>
      <c r="H33" s="3">
        <f>IFERROR(INDEX(D33:G33,COUNT(D33:G33)),"")</f>
        <v>3.51</v>
      </c>
      <c r="I33" s="3">
        <f>IFERROR(INDEX(I51:I500,MATCH($C$33,$C$51:$C$500,0)),"")</f>
        <v>1.53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-920</v>
      </c>
      <c r="E34" s="3">
        <f>IFERROR(INDEX(E51:E500,MATCH($A$34,$C$51:$C$500,0)),"")</f>
        <v>227.72</v>
      </c>
      <c r="H34" s="3">
        <f>IFERROR(INDEX(D34:G34,COUNT(D34:G34)),"")</f>
        <v>227.72</v>
      </c>
      <c r="I34" s="3">
        <f>IFERROR(INDEX(I51:I500,MATCH($C$34,$C$51:$C$500,0)),"")</f>
        <v>30.75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4.18</v>
      </c>
      <c r="E35" s="3">
        <f>IFERROR(INDEX(E51:E500,MATCH($A$35,$C$51:$C$500,0)),"")</f>
        <v>7.97</v>
      </c>
      <c r="H35" s="3">
        <f>IFERROR(INDEX(D35:G35,COUNT(D35:G35)),"")</f>
        <v>7.97</v>
      </c>
      <c r="I35" s="3">
        <f>IFERROR(INDEX(I51:I500,MATCH($C$35,$C$51:$C$500,0)),"")</f>
        <v>1.07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71</v>
      </c>
      <c r="C51" t="s">
        <v>6</v>
      </c>
      <c r="D51" s="5">
        <v>89556073444</v>
      </c>
      <c r="E51" s="5">
        <v>78293741764</v>
      </c>
      <c r="F51" s="5">
        <v>73708678367</v>
      </c>
      <c r="G51" s="5">
        <v>59723478400</v>
      </c>
      <c r="I51" s="5">
        <v>249878985263</v>
      </c>
      <c r="J51" s="5">
        <v>209116848361</v>
      </c>
      <c r="K51" s="5">
        <v>231894497164</v>
      </c>
      <c r="L51" s="5">
        <v>213320330869</v>
      </c>
    </row>
    <row r="52" spans="2:12" ht="15.5" x14ac:dyDescent="0.35">
      <c r="C52" t="s">
        <v>72</v>
      </c>
      <c r="D52" s="5">
        <v>-73960268183</v>
      </c>
      <c r="E52" s="5">
        <v>-61133255683</v>
      </c>
      <c r="F52" s="5">
        <v>-54561837236</v>
      </c>
      <c r="G52" s="5">
        <v>-45906201302</v>
      </c>
      <c r="I52" s="5">
        <v>-188909050196</v>
      </c>
      <c r="J52" s="5">
        <v>-160034974040</v>
      </c>
      <c r="K52" s="5">
        <v>-187116448587</v>
      </c>
      <c r="L52" s="5">
        <v>-167829163506</v>
      </c>
    </row>
    <row r="53" spans="2:12" ht="15.5" x14ac:dyDescent="0.35">
      <c r="C53" t="s">
        <v>73</v>
      </c>
      <c r="D53" s="5">
        <v>15595805261</v>
      </c>
      <c r="E53" s="5">
        <v>17160486081</v>
      </c>
      <c r="F53" s="5">
        <v>19146841131</v>
      </c>
      <c r="G53" s="5">
        <v>13817277098</v>
      </c>
      <c r="I53" s="5">
        <v>60969935067</v>
      </c>
      <c r="J53" s="5">
        <v>49081874321</v>
      </c>
      <c r="K53" s="5">
        <v>44778048577</v>
      </c>
      <c r="L53" s="5">
        <v>45491167363</v>
      </c>
    </row>
    <row r="54" spans="2:12" ht="15.5" x14ac:dyDescent="0.35">
      <c r="C54" t="s">
        <v>74</v>
      </c>
      <c r="D54" s="5">
        <v>-16246769951</v>
      </c>
      <c r="E54" s="5">
        <v>-13374452653</v>
      </c>
      <c r="F54" s="5">
        <v>-14255173886</v>
      </c>
      <c r="G54" s="5">
        <v>-12178886225</v>
      </c>
      <c r="I54" s="5">
        <v>-50171850065</v>
      </c>
      <c r="J54" s="5">
        <v>-42804536068</v>
      </c>
      <c r="K54" s="5">
        <v>-35525590366</v>
      </c>
      <c r="L54" s="5">
        <v>-36015253047</v>
      </c>
    </row>
    <row r="55" spans="2:12" ht="15.5" x14ac:dyDescent="0.35">
      <c r="C55" t="s">
        <v>75</v>
      </c>
      <c r="D55" s="5">
        <v>-3521326982</v>
      </c>
      <c r="E55" s="5">
        <v>-2466374776</v>
      </c>
      <c r="F55" s="5">
        <v>-7633149139</v>
      </c>
      <c r="G55" s="5">
        <v>2799859914</v>
      </c>
      <c r="I55" s="5">
        <v>-8583107366</v>
      </c>
      <c r="J55" s="5">
        <v>-5769359246</v>
      </c>
      <c r="K55" s="5">
        <v>-855838705</v>
      </c>
      <c r="L55" s="5">
        <v>-634044070</v>
      </c>
    </row>
    <row r="56" spans="2:12" ht="15.5" x14ac:dyDescent="0.35">
      <c r="C56" t="s">
        <v>76</v>
      </c>
      <c r="D56" s="5">
        <v>-8885864922</v>
      </c>
      <c r="E56" s="5">
        <v>-8796910955</v>
      </c>
      <c r="F56" s="5">
        <v>-4408887561</v>
      </c>
      <c r="G56" s="5">
        <v>-12396399470</v>
      </c>
      <c r="I56" s="5">
        <v>-31405420240</v>
      </c>
      <c r="J56" s="5">
        <v>-25935883067</v>
      </c>
      <c r="K56" s="5">
        <v>-27198572777</v>
      </c>
      <c r="L56" s="5">
        <v>-27630003157</v>
      </c>
    </row>
    <row r="57" spans="2:12" ht="15.5" x14ac:dyDescent="0.35">
      <c r="C57" t="s">
        <v>79</v>
      </c>
      <c r="D57" s="5">
        <v>108963242</v>
      </c>
      <c r="E57" s="5">
        <v>298524914</v>
      </c>
      <c r="F57" s="5">
        <v>27242371</v>
      </c>
      <c r="G57" s="5">
        <v>73541037</v>
      </c>
      <c r="I57" s="5">
        <v>262344539</v>
      </c>
      <c r="J57" s="5">
        <v>176711252</v>
      </c>
      <c r="K57" s="5">
        <v>169522646</v>
      </c>
      <c r="L57" s="5">
        <v>168670718</v>
      </c>
    </row>
    <row r="58" spans="2:12" ht="15.5" x14ac:dyDescent="0.35">
      <c r="C58" t="s">
        <v>77</v>
      </c>
      <c r="D58" s="5">
        <v>-650964690</v>
      </c>
      <c r="E58" s="5">
        <v>3786033428</v>
      </c>
      <c r="F58" s="5">
        <v>4891667245</v>
      </c>
      <c r="G58" s="5">
        <v>1638390873</v>
      </c>
      <c r="I58" s="5">
        <v>10798085002</v>
      </c>
      <c r="J58" s="5">
        <v>6277338253</v>
      </c>
      <c r="K58" s="5">
        <v>9252458211</v>
      </c>
      <c r="L58" s="5">
        <v>9475914316</v>
      </c>
    </row>
    <row r="59" spans="2:12" ht="15.5" x14ac:dyDescent="0.35">
      <c r="C59" t="s">
        <v>78</v>
      </c>
      <c r="D59" s="5">
        <v>379537111</v>
      </c>
      <c r="E59" s="5">
        <v>63842585</v>
      </c>
      <c r="F59" s="5">
        <v>181753102</v>
      </c>
      <c r="G59" s="5">
        <v>528638634</v>
      </c>
      <c r="I59" s="5">
        <v>917977942</v>
      </c>
      <c r="J59" s="5">
        <v>1119241752</v>
      </c>
      <c r="K59" s="5">
        <v>1087629288</v>
      </c>
      <c r="L59" s="5">
        <v>601442622</v>
      </c>
    </row>
    <row r="60" spans="2:12" ht="15.5" x14ac:dyDescent="0.35">
      <c r="C60" t="s">
        <v>80</v>
      </c>
      <c r="D60" s="5">
        <v>379537111</v>
      </c>
      <c r="E60" s="5">
        <v>63842585</v>
      </c>
      <c r="F60" s="5">
        <v>181753102</v>
      </c>
      <c r="G60" s="5">
        <v>528638634</v>
      </c>
      <c r="I60" s="5">
        <v>917977942</v>
      </c>
      <c r="J60" s="5">
        <v>1119241752</v>
      </c>
      <c r="K60" s="5">
        <v>1087629288</v>
      </c>
      <c r="L60" s="5">
        <v>601442622</v>
      </c>
    </row>
    <row r="61" spans="2:12" ht="15.5" x14ac:dyDescent="0.35">
      <c r="C61" t="s">
        <v>29</v>
      </c>
      <c r="D61" s="5">
        <v>-271427579</v>
      </c>
      <c r="E61" s="5">
        <v>3849876013</v>
      </c>
      <c r="F61" s="5">
        <v>5073420347</v>
      </c>
      <c r="G61" s="5">
        <v>2167029507</v>
      </c>
      <c r="I61" s="5">
        <v>11716062944</v>
      </c>
      <c r="J61" s="5">
        <v>7396580005</v>
      </c>
      <c r="K61" s="5">
        <v>10340087499</v>
      </c>
      <c r="L61" s="5">
        <v>10077356938</v>
      </c>
    </row>
    <row r="62" spans="2:12" ht="15.5" x14ac:dyDescent="0.35">
      <c r="C62" t="s">
        <v>28</v>
      </c>
      <c r="D62" s="5">
        <v>-32056072</v>
      </c>
      <c r="E62" s="5">
        <v>-818200165</v>
      </c>
      <c r="F62" s="5">
        <v>-887961716</v>
      </c>
      <c r="G62" s="5">
        <v>-727515906</v>
      </c>
      <c r="I62" s="5">
        <v>-2706900694</v>
      </c>
      <c r="J62" s="5">
        <v>-1987459852</v>
      </c>
      <c r="K62" s="5">
        <v>-2496213520</v>
      </c>
      <c r="L62" s="5">
        <v>-2367588078</v>
      </c>
    </row>
    <row r="63" spans="2:12" ht="15.5" x14ac:dyDescent="0.35">
      <c r="C63" t="s">
        <v>327</v>
      </c>
      <c r="D63" s="5">
        <v>-303483651</v>
      </c>
      <c r="E63" s="5">
        <v>3031675848</v>
      </c>
      <c r="F63" s="5">
        <v>4185458631</v>
      </c>
      <c r="G63" s="5">
        <v>1439513601</v>
      </c>
      <c r="I63" s="5">
        <v>9009162250</v>
      </c>
      <c r="J63" s="5">
        <v>5409120153</v>
      </c>
      <c r="K63" s="5">
        <v>7843873979</v>
      </c>
      <c r="L63" s="5">
        <v>7709768860</v>
      </c>
    </row>
    <row r="64" spans="2:12" ht="15.5" x14ac:dyDescent="0.35">
      <c r="C64" t="s">
        <v>800</v>
      </c>
    </row>
    <row r="65" spans="2:12" ht="15.5" x14ac:dyDescent="0.35">
      <c r="C65" t="s">
        <v>86</v>
      </c>
      <c r="D65" s="5">
        <v>-303483651</v>
      </c>
      <c r="E65" s="5">
        <v>3031675848</v>
      </c>
      <c r="F65" s="5">
        <v>4185458631</v>
      </c>
      <c r="G65" s="5">
        <v>1439513601</v>
      </c>
      <c r="I65" s="5">
        <v>9009162250</v>
      </c>
      <c r="J65" s="5">
        <v>5409120153</v>
      </c>
      <c r="K65" s="5">
        <v>7843873979</v>
      </c>
      <c r="L65" s="5">
        <v>7709768860</v>
      </c>
    </row>
    <row r="66" spans="2:12" ht="15.5" x14ac:dyDescent="0.35">
      <c r="C66" t="s">
        <v>87</v>
      </c>
      <c r="F66" s="5">
        <v>-447552302</v>
      </c>
      <c r="G66" s="5">
        <v>403543142</v>
      </c>
      <c r="I66" s="5">
        <v>-44009160</v>
      </c>
      <c r="J66" s="5">
        <v>648043499</v>
      </c>
      <c r="K66" s="5">
        <v>-392797859</v>
      </c>
      <c r="L66" s="5">
        <v>15745860</v>
      </c>
    </row>
    <row r="67" spans="2:12" ht="15.5" x14ac:dyDescent="0.35">
      <c r="C67" t="s">
        <v>89</v>
      </c>
      <c r="D67" s="5">
        <v>-303483651</v>
      </c>
      <c r="E67" s="5">
        <v>3031675848</v>
      </c>
      <c r="F67" s="5">
        <v>3737906329</v>
      </c>
      <c r="G67" s="5">
        <v>1843056743</v>
      </c>
      <c r="I67" s="5">
        <v>8965153090</v>
      </c>
      <c r="J67" s="5">
        <v>6057163652</v>
      </c>
      <c r="K67" s="5">
        <v>7451076120</v>
      </c>
      <c r="L67" s="5">
        <v>7725514720</v>
      </c>
    </row>
    <row r="68" spans="2:12" ht="15.5" x14ac:dyDescent="0.35">
      <c r="C68" t="s">
        <v>90</v>
      </c>
      <c r="D68" s="5">
        <v>-303483651</v>
      </c>
      <c r="E68" s="5">
        <v>3031675848</v>
      </c>
      <c r="F68" s="5">
        <v>4185458631</v>
      </c>
      <c r="G68" s="5">
        <v>1439513601</v>
      </c>
      <c r="I68" s="5">
        <v>9009162250</v>
      </c>
      <c r="J68" s="5">
        <v>5409120153</v>
      </c>
      <c r="K68" s="5">
        <v>7843873979</v>
      </c>
      <c r="L68" s="5">
        <v>7709768860</v>
      </c>
    </row>
    <row r="69" spans="2:12" ht="15.5" x14ac:dyDescent="0.35">
      <c r="C69" t="s">
        <v>8</v>
      </c>
      <c r="D69" s="5">
        <v>-412446893</v>
      </c>
      <c r="E69" s="5">
        <v>2733150934</v>
      </c>
      <c r="F69" s="5">
        <v>3710663958</v>
      </c>
      <c r="G69" s="5">
        <v>1769515706</v>
      </c>
      <c r="I69" s="5">
        <v>8702808551</v>
      </c>
      <c r="J69" s="5">
        <v>5880452400</v>
      </c>
      <c r="K69" s="5">
        <v>7281553474</v>
      </c>
      <c r="L69" s="5">
        <v>7556844002</v>
      </c>
    </row>
    <row r="70" spans="2:12" ht="15.5" x14ac:dyDescent="0.35">
      <c r="C70" t="s">
        <v>91</v>
      </c>
      <c r="D70" s="5">
        <v>-303483651</v>
      </c>
      <c r="E70" s="5">
        <v>3031675848</v>
      </c>
      <c r="F70" s="5">
        <v>4185458631</v>
      </c>
      <c r="G70" s="5">
        <v>1439513601</v>
      </c>
      <c r="I70" s="5">
        <v>9009162250</v>
      </c>
      <c r="J70" s="5">
        <v>5409120153</v>
      </c>
      <c r="K70" s="5">
        <v>7843873979</v>
      </c>
      <c r="L70" s="5">
        <v>7709768860</v>
      </c>
    </row>
    <row r="71" spans="2:12" ht="15.5" x14ac:dyDescent="0.35">
      <c r="C71" t="s">
        <v>92</v>
      </c>
      <c r="D71" s="5">
        <v>-303483651</v>
      </c>
      <c r="E71" s="5">
        <v>3031675848</v>
      </c>
      <c r="F71" s="5">
        <v>3737906329</v>
      </c>
      <c r="G71" s="5">
        <v>1843056743</v>
      </c>
      <c r="I71" s="5">
        <v>8965153090</v>
      </c>
      <c r="J71" s="5">
        <v>6057163652</v>
      </c>
      <c r="K71" s="5">
        <v>7451076120</v>
      </c>
      <c r="L71" s="5">
        <v>7725514720</v>
      </c>
    </row>
    <row r="72" spans="2:12" ht="15.5" x14ac:dyDescent="0.35">
      <c r="C72" t="s">
        <v>93</v>
      </c>
      <c r="D72" s="5">
        <v>-303483651</v>
      </c>
      <c r="E72" s="5">
        <v>3031675848</v>
      </c>
      <c r="F72" s="5">
        <v>3737906329</v>
      </c>
      <c r="G72" s="5">
        <v>1843056743</v>
      </c>
      <c r="I72" s="5">
        <v>8965153090</v>
      </c>
      <c r="J72" s="5">
        <v>6057163652</v>
      </c>
      <c r="K72" s="5">
        <v>7451076120</v>
      </c>
      <c r="L72" s="5">
        <v>7725514720</v>
      </c>
    </row>
    <row r="74" spans="2:12" ht="15.5" x14ac:dyDescent="0.35">
      <c r="B74" t="s">
        <v>94</v>
      </c>
      <c r="C74" t="s">
        <v>95</v>
      </c>
    </row>
    <row r="75" spans="2:12" ht="15.5" x14ac:dyDescent="0.35">
      <c r="C75" t="s">
        <v>96</v>
      </c>
    </row>
    <row r="76" spans="2:12" ht="15.5" x14ac:dyDescent="0.35">
      <c r="C76" t="s">
        <v>20</v>
      </c>
      <c r="D76" s="5">
        <v>36710246408</v>
      </c>
      <c r="E76" s="5">
        <v>39392065106</v>
      </c>
      <c r="F76" s="5">
        <v>35835490154</v>
      </c>
      <c r="G76" s="5">
        <v>46344544059</v>
      </c>
      <c r="I76" s="5">
        <v>35835490154</v>
      </c>
      <c r="J76" s="5">
        <v>13857063098</v>
      </c>
      <c r="K76" s="5">
        <v>9869342614</v>
      </c>
      <c r="L76" s="5">
        <v>10226810307</v>
      </c>
    </row>
    <row r="77" spans="2:12" ht="15.5" x14ac:dyDescent="0.35">
      <c r="C77" t="s">
        <v>289</v>
      </c>
      <c r="D77" s="5">
        <v>1742894434</v>
      </c>
      <c r="E77" s="5">
        <v>600232045</v>
      </c>
      <c r="F77" s="5">
        <v>593195363</v>
      </c>
      <c r="G77" s="5">
        <v>585894911</v>
      </c>
      <c r="I77" s="5">
        <v>593195363</v>
      </c>
      <c r="J77" s="5">
        <v>469136100</v>
      </c>
    </row>
    <row r="78" spans="2:12" ht="15.5" x14ac:dyDescent="0.35">
      <c r="C78" t="s">
        <v>97</v>
      </c>
      <c r="D78" s="5">
        <v>31954470592</v>
      </c>
      <c r="E78" s="5">
        <v>26627471128</v>
      </c>
      <c r="F78" s="5">
        <v>24455402843</v>
      </c>
      <c r="G78" s="5">
        <v>19554358132</v>
      </c>
      <c r="I78" s="5">
        <v>24455402843</v>
      </c>
      <c r="J78" s="5">
        <v>14027819382</v>
      </c>
      <c r="K78" s="5">
        <v>15696631295</v>
      </c>
      <c r="L78" s="5">
        <v>17279294078</v>
      </c>
    </row>
    <row r="79" spans="2:12" ht="15.5" x14ac:dyDescent="0.35">
      <c r="C79" t="s">
        <v>99</v>
      </c>
      <c r="K79" s="5">
        <v>16675000000</v>
      </c>
      <c r="L79" s="5">
        <v>13649335109</v>
      </c>
    </row>
    <row r="80" spans="2:12" ht="15.5" x14ac:dyDescent="0.35">
      <c r="C80" t="s">
        <v>98</v>
      </c>
      <c r="D80" s="5">
        <v>4351584547</v>
      </c>
      <c r="E80" s="5">
        <v>2025706329</v>
      </c>
      <c r="F80" s="5">
        <v>2109210709</v>
      </c>
      <c r="G80" s="5">
        <v>1299078882</v>
      </c>
      <c r="I80" s="5">
        <v>2109210709</v>
      </c>
      <c r="J80" s="5">
        <v>18766389895</v>
      </c>
      <c r="K80" s="5">
        <v>5681034281</v>
      </c>
      <c r="L80" s="5">
        <v>5898719010</v>
      </c>
    </row>
    <row r="81" spans="3:12" ht="15.5" x14ac:dyDescent="0.35">
      <c r="C81" t="s">
        <v>100</v>
      </c>
      <c r="D81" s="5">
        <v>31954470592</v>
      </c>
      <c r="E81" s="5">
        <v>26627471128</v>
      </c>
      <c r="F81" s="5">
        <v>24455402843</v>
      </c>
      <c r="G81" s="5">
        <v>19554358132</v>
      </c>
      <c r="I81" s="5">
        <v>24455402843</v>
      </c>
      <c r="J81" s="5">
        <v>14027819382</v>
      </c>
      <c r="K81" s="5">
        <v>15696631295</v>
      </c>
      <c r="L81" s="5">
        <v>17279294078</v>
      </c>
    </row>
    <row r="82" spans="3:12" ht="15.5" x14ac:dyDescent="0.35">
      <c r="C82" t="s">
        <v>101</v>
      </c>
      <c r="D82" s="5">
        <v>166397011</v>
      </c>
      <c r="E82" s="5">
        <v>150151637</v>
      </c>
      <c r="F82" s="5">
        <v>119774800</v>
      </c>
      <c r="G82" s="5">
        <v>91510518</v>
      </c>
      <c r="I82" s="5">
        <v>119774800</v>
      </c>
      <c r="J82" s="5">
        <v>21710518</v>
      </c>
      <c r="K82" s="5">
        <v>1773200923</v>
      </c>
      <c r="L82" s="5">
        <v>6741877035</v>
      </c>
    </row>
    <row r="83" spans="3:12" ht="15.5" x14ac:dyDescent="0.35">
      <c r="C83" t="s">
        <v>102</v>
      </c>
      <c r="D83" s="5">
        <v>166397011</v>
      </c>
      <c r="E83" s="5">
        <v>150151637</v>
      </c>
      <c r="F83" s="5">
        <v>119774800</v>
      </c>
      <c r="G83" s="5">
        <v>91510518</v>
      </c>
      <c r="I83" s="5">
        <v>119774800</v>
      </c>
      <c r="J83" s="5">
        <v>21710518</v>
      </c>
      <c r="K83" s="5">
        <v>1773200923</v>
      </c>
      <c r="L83" s="5">
        <v>6741877035</v>
      </c>
    </row>
    <row r="84" spans="3:12" ht="15.5" x14ac:dyDescent="0.35">
      <c r="C84" t="s">
        <v>103</v>
      </c>
      <c r="D84" s="5">
        <v>89097679030</v>
      </c>
      <c r="E84" s="5">
        <v>76451675565</v>
      </c>
      <c r="F84" s="5">
        <v>75253050599</v>
      </c>
      <c r="G84" s="5">
        <v>70316141557</v>
      </c>
      <c r="I84" s="5">
        <v>75253050599</v>
      </c>
      <c r="J84" s="5">
        <v>51395450554</v>
      </c>
      <c r="K84" s="5">
        <v>45715405417</v>
      </c>
      <c r="L84" s="5">
        <v>39579442567</v>
      </c>
    </row>
    <row r="85" spans="3:12" ht="15.5" x14ac:dyDescent="0.35">
      <c r="C85" t="s">
        <v>79</v>
      </c>
      <c r="D85" s="5">
        <v>219355403</v>
      </c>
      <c r="E85" s="5">
        <v>219355403</v>
      </c>
      <c r="F85" s="5">
        <v>219355403</v>
      </c>
      <c r="G85" s="5">
        <v>664834366</v>
      </c>
      <c r="I85" s="5">
        <v>219355403</v>
      </c>
      <c r="J85" s="5">
        <v>261575926</v>
      </c>
      <c r="K85" s="5">
        <v>-386139974</v>
      </c>
      <c r="L85" s="5">
        <v>11847323</v>
      </c>
    </row>
    <row r="86" spans="3:12" ht="15.5" x14ac:dyDescent="0.35">
      <c r="C86" t="s">
        <v>104</v>
      </c>
      <c r="D86" s="5">
        <v>165789048750</v>
      </c>
      <c r="E86" s="5">
        <v>156080014909</v>
      </c>
      <c r="F86" s="5">
        <v>139203429035</v>
      </c>
      <c r="G86" s="5">
        <v>147237313855</v>
      </c>
      <c r="I86" s="5">
        <v>139203429035</v>
      </c>
      <c r="J86" s="5">
        <v>89735599258</v>
      </c>
      <c r="K86" s="5">
        <v>79149232819</v>
      </c>
      <c r="L86" s="5">
        <v>81562222428</v>
      </c>
    </row>
    <row r="87" spans="3:12" ht="15.5" x14ac:dyDescent="0.35">
      <c r="C87" t="s">
        <v>105</v>
      </c>
    </row>
    <row r="88" spans="3:12" ht="15.5" x14ac:dyDescent="0.35">
      <c r="C88" t="s">
        <v>107</v>
      </c>
      <c r="D88" s="5">
        <v>1426500244</v>
      </c>
      <c r="E88" s="5">
        <v>1425811974</v>
      </c>
      <c r="F88" s="5">
        <v>1363980361</v>
      </c>
      <c r="G88" s="5">
        <v>1120422706</v>
      </c>
      <c r="I88" s="5">
        <v>1363980361</v>
      </c>
      <c r="J88" s="5">
        <v>1192432884</v>
      </c>
      <c r="K88" s="5">
        <v>1279318202</v>
      </c>
      <c r="L88" s="5">
        <v>1051139014</v>
      </c>
    </row>
    <row r="89" spans="3:12" ht="15.5" x14ac:dyDescent="0.35">
      <c r="C89" t="s">
        <v>106</v>
      </c>
      <c r="D89" s="5">
        <v>159484418830</v>
      </c>
      <c r="E89" s="5">
        <v>158483966000</v>
      </c>
      <c r="F89" s="5">
        <v>154399493083</v>
      </c>
      <c r="G89" s="5">
        <v>152081126330</v>
      </c>
      <c r="I89" s="5">
        <v>154399493083</v>
      </c>
      <c r="J89" s="5">
        <v>146920457735</v>
      </c>
      <c r="K89" s="5">
        <v>100233342847</v>
      </c>
      <c r="L89" s="5">
        <v>86540971193</v>
      </c>
    </row>
    <row r="90" spans="3:12" ht="15.5" x14ac:dyDescent="0.35">
      <c r="C90" t="s">
        <v>108</v>
      </c>
      <c r="D90" s="5">
        <v>198523827668</v>
      </c>
      <c r="E90" s="5">
        <v>192303800175</v>
      </c>
      <c r="F90" s="5">
        <v>189737152639</v>
      </c>
      <c r="G90" s="5">
        <v>168293077182</v>
      </c>
      <c r="I90" s="5">
        <v>189737152639</v>
      </c>
      <c r="J90" s="5">
        <v>152601903180</v>
      </c>
      <c r="K90" s="5">
        <v>123071055818</v>
      </c>
      <c r="L90" s="5">
        <v>93997980466</v>
      </c>
    </row>
    <row r="91" spans="3:12" ht="15.5" x14ac:dyDescent="0.35">
      <c r="C91" t="s">
        <v>109</v>
      </c>
      <c r="D91" s="5">
        <v>364312876418</v>
      </c>
      <c r="E91" s="5">
        <v>348383815084</v>
      </c>
      <c r="F91" s="5">
        <v>328940581674</v>
      </c>
      <c r="G91" s="5">
        <v>315530391037</v>
      </c>
      <c r="I91" s="5">
        <v>328940581674</v>
      </c>
      <c r="J91" s="5">
        <v>242337502438</v>
      </c>
      <c r="K91" s="5">
        <v>202220288637</v>
      </c>
      <c r="L91" s="5">
        <v>175560202894</v>
      </c>
    </row>
    <row r="92" spans="3:12" ht="15.5" x14ac:dyDescent="0.35">
      <c r="C92" t="s">
        <v>110</v>
      </c>
    </row>
    <row r="93" spans="3:12" ht="15.5" x14ac:dyDescent="0.35">
      <c r="C93" t="s">
        <v>111</v>
      </c>
    </row>
    <row r="94" spans="3:12" ht="15.5" x14ac:dyDescent="0.35">
      <c r="C94" t="s">
        <v>112</v>
      </c>
      <c r="D94" s="5">
        <v>131335181220</v>
      </c>
      <c r="E94" s="5">
        <v>113886820978</v>
      </c>
      <c r="F94" s="5">
        <v>95763924782</v>
      </c>
      <c r="G94" s="5">
        <v>83113539788</v>
      </c>
      <c r="I94" s="5">
        <v>95763924782</v>
      </c>
      <c r="J94" s="5">
        <v>86184148427</v>
      </c>
      <c r="K94" s="5">
        <v>61224517941</v>
      </c>
      <c r="L94" s="5">
        <v>60723844273</v>
      </c>
    </row>
    <row r="95" spans="3:12" ht="15.5" x14ac:dyDescent="0.35">
      <c r="C95" t="s">
        <v>115</v>
      </c>
      <c r="D95" s="5">
        <v>46189864000</v>
      </c>
      <c r="E95" s="5">
        <v>49194152094</v>
      </c>
      <c r="F95" s="5">
        <v>35074587847</v>
      </c>
      <c r="G95" s="5">
        <v>34598752177</v>
      </c>
      <c r="I95" s="5">
        <v>35074587847</v>
      </c>
      <c r="J95" s="5">
        <v>42708400000</v>
      </c>
      <c r="K95" s="5">
        <v>15000000000</v>
      </c>
      <c r="L95" s="5">
        <v>20900000000</v>
      </c>
    </row>
    <row r="96" spans="3:12" ht="15.5" x14ac:dyDescent="0.35">
      <c r="C96" t="s">
        <v>113</v>
      </c>
    </row>
    <row r="97" spans="3:12" ht="15.5" x14ac:dyDescent="0.35">
      <c r="C97" t="s">
        <v>114</v>
      </c>
      <c r="D97" s="5">
        <v>58338212717</v>
      </c>
      <c r="E97" s="5">
        <v>37844955933</v>
      </c>
      <c r="F97" s="5">
        <v>34015358133</v>
      </c>
      <c r="G97" s="5">
        <v>23389672860</v>
      </c>
      <c r="I97" s="5">
        <v>34015358133</v>
      </c>
      <c r="J97" s="5">
        <v>21578046404</v>
      </c>
      <c r="K97" s="5">
        <v>32720088525</v>
      </c>
      <c r="L97" s="5">
        <v>22003740502</v>
      </c>
    </row>
    <row r="98" spans="3:12" ht="15.5" x14ac:dyDescent="0.35">
      <c r="C98" t="s">
        <v>206</v>
      </c>
    </row>
    <row r="99" spans="3:12" ht="15.5" x14ac:dyDescent="0.35">
      <c r="C99" t="s">
        <v>116</v>
      </c>
      <c r="D99" s="5">
        <v>4231004084</v>
      </c>
      <c r="E99" s="5">
        <v>3411977367</v>
      </c>
      <c r="F99" s="5">
        <v>4769553039</v>
      </c>
      <c r="G99" s="5">
        <v>3842011213</v>
      </c>
      <c r="I99" s="5">
        <v>4769553039</v>
      </c>
      <c r="J99" s="5">
        <v>2666086831</v>
      </c>
      <c r="K99" s="5">
        <v>2272608585</v>
      </c>
      <c r="L99" s="5">
        <v>2263700638</v>
      </c>
    </row>
    <row r="100" spans="3:12" ht="15.5" x14ac:dyDescent="0.35">
      <c r="C100" t="s">
        <v>117</v>
      </c>
      <c r="D100" s="5">
        <v>644340529</v>
      </c>
      <c r="E100" s="5">
        <v>2047696298</v>
      </c>
      <c r="F100" s="5">
        <v>2179503191</v>
      </c>
      <c r="G100" s="5">
        <v>1414202193</v>
      </c>
      <c r="I100" s="5">
        <v>2179503191</v>
      </c>
      <c r="J100" s="5">
        <v>589565997</v>
      </c>
      <c r="K100" s="5">
        <v>960823947</v>
      </c>
      <c r="L100" s="5">
        <v>1548401943</v>
      </c>
    </row>
    <row r="101" spans="3:12" ht="15.5" x14ac:dyDescent="0.35">
      <c r="C101" t="s">
        <v>119</v>
      </c>
    </row>
    <row r="102" spans="3:12" ht="15.5" x14ac:dyDescent="0.35">
      <c r="C102" t="s">
        <v>121</v>
      </c>
      <c r="D102" s="5">
        <v>38917057420</v>
      </c>
      <c r="E102" s="5">
        <v>43967056720</v>
      </c>
      <c r="F102" s="5">
        <v>45759526278</v>
      </c>
      <c r="G102" s="5">
        <v>50483772599</v>
      </c>
      <c r="I102" s="5">
        <v>45759526278</v>
      </c>
      <c r="J102" s="5">
        <v>59703840761</v>
      </c>
      <c r="K102" s="5">
        <v>47005494517</v>
      </c>
      <c r="L102" s="5">
        <v>31565934069</v>
      </c>
    </row>
    <row r="103" spans="3:12" ht="15.5" x14ac:dyDescent="0.35">
      <c r="C103" t="s">
        <v>122</v>
      </c>
      <c r="D103" s="5">
        <v>21173150045</v>
      </c>
      <c r="E103" s="5">
        <v>20547164772</v>
      </c>
      <c r="F103" s="5">
        <v>19280598150</v>
      </c>
      <c r="G103" s="5">
        <v>19327583732</v>
      </c>
      <c r="I103" s="5">
        <v>19280598150</v>
      </c>
      <c r="J103" s="5">
        <v>16969958658</v>
      </c>
      <c r="K103" s="5">
        <v>9707929116</v>
      </c>
      <c r="L103" s="5">
        <v>8284264971</v>
      </c>
    </row>
    <row r="104" spans="3:12" ht="15.5" x14ac:dyDescent="0.35">
      <c r="C104" t="s">
        <v>123</v>
      </c>
      <c r="D104" s="5">
        <v>51831113331</v>
      </c>
      <c r="E104" s="5">
        <v>53046928588</v>
      </c>
      <c r="F104" s="5">
        <v>54758267222</v>
      </c>
      <c r="G104" s="5">
        <v>57736367908</v>
      </c>
      <c r="I104" s="5">
        <v>54758267222</v>
      </c>
      <c r="J104" s="5">
        <v>83569909656</v>
      </c>
      <c r="K104" s="5">
        <v>74469489993</v>
      </c>
      <c r="L104" s="5">
        <v>55761154038</v>
      </c>
    </row>
    <row r="105" spans="3:12" ht="15.5" x14ac:dyDescent="0.35">
      <c r="C105" t="s">
        <v>124</v>
      </c>
      <c r="D105" s="5">
        <v>51831113331</v>
      </c>
      <c r="E105" s="5">
        <v>53046928588</v>
      </c>
      <c r="F105" s="5">
        <v>54758267222</v>
      </c>
      <c r="G105" s="5">
        <v>57736367908</v>
      </c>
      <c r="I105" s="5">
        <v>54758267222</v>
      </c>
      <c r="J105" s="5">
        <v>83569909656</v>
      </c>
      <c r="K105" s="5">
        <v>74469489993</v>
      </c>
      <c r="L105" s="5">
        <v>55761154038</v>
      </c>
    </row>
    <row r="106" spans="3:12" ht="15.5" x14ac:dyDescent="0.35">
      <c r="C106" t="s">
        <v>125</v>
      </c>
    </row>
    <row r="107" spans="3:12" ht="15.5" x14ac:dyDescent="0.35">
      <c r="C107" t="s">
        <v>126</v>
      </c>
      <c r="D107" s="5">
        <v>40471732298</v>
      </c>
      <c r="E107" s="5">
        <v>44276553791</v>
      </c>
      <c r="F107" s="5">
        <v>46150630727</v>
      </c>
      <c r="G107" s="5">
        <v>50960152029</v>
      </c>
      <c r="I107" s="5">
        <v>46150630727</v>
      </c>
      <c r="J107" s="5">
        <v>59773550761</v>
      </c>
      <c r="K107" s="5">
        <v>47185415712</v>
      </c>
      <c r="L107" s="5">
        <v>32281379919</v>
      </c>
    </row>
    <row r="108" spans="3:12" ht="15.5" x14ac:dyDescent="0.35">
      <c r="C108" t="s">
        <v>207</v>
      </c>
      <c r="D108" s="5">
        <v>4351584547</v>
      </c>
      <c r="E108" s="5">
        <v>2025706329</v>
      </c>
      <c r="F108" s="5">
        <v>2109210709</v>
      </c>
      <c r="G108" s="5">
        <v>1299078882</v>
      </c>
      <c r="I108" s="5">
        <v>2109210709</v>
      </c>
      <c r="J108" s="5">
        <v>18766389895</v>
      </c>
      <c r="K108" s="5">
        <v>22356034281</v>
      </c>
      <c r="L108" s="5">
        <v>19548054119</v>
      </c>
    </row>
    <row r="109" spans="3:12" ht="15.5" x14ac:dyDescent="0.35">
      <c r="C109" t="s">
        <v>127</v>
      </c>
      <c r="D109" s="5">
        <v>183166294551</v>
      </c>
      <c r="E109" s="5">
        <v>166933749566</v>
      </c>
      <c r="F109" s="5">
        <v>150522192004</v>
      </c>
      <c r="G109" s="5">
        <v>140849907696</v>
      </c>
      <c r="I109" s="5">
        <v>150522192004</v>
      </c>
      <c r="J109" s="5">
        <v>169754058083</v>
      </c>
      <c r="K109" s="5">
        <v>135694007934</v>
      </c>
      <c r="L109" s="5">
        <v>116484998311</v>
      </c>
    </row>
    <row r="110" spans="3:12" ht="15.5" x14ac:dyDescent="0.35">
      <c r="C110" t="s">
        <v>128</v>
      </c>
    </row>
    <row r="111" spans="3:12" ht="15.5" x14ac:dyDescent="0.35">
      <c r="C111" t="s">
        <v>129</v>
      </c>
      <c r="D111" s="5">
        <v>67800000000</v>
      </c>
      <c r="E111" s="5">
        <v>67800000000</v>
      </c>
      <c r="F111" s="5">
        <v>67800000000</v>
      </c>
      <c r="G111" s="5">
        <v>67800000000</v>
      </c>
      <c r="I111" s="5">
        <v>67800000000</v>
      </c>
      <c r="J111" s="5">
        <v>47500000000</v>
      </c>
      <c r="K111" s="5">
        <v>2500000000</v>
      </c>
      <c r="L111" s="5">
        <v>2500000000</v>
      </c>
    </row>
    <row r="112" spans="3:12" ht="15.5" x14ac:dyDescent="0.35">
      <c r="C112" t="s">
        <v>130</v>
      </c>
      <c r="D112" s="5">
        <v>81926230875</v>
      </c>
      <c r="E112" s="5">
        <v>81926230875</v>
      </c>
      <c r="F112" s="5">
        <v>81926230875</v>
      </c>
      <c r="G112" s="5">
        <v>81926230875</v>
      </c>
      <c r="I112" s="5">
        <v>81926230875</v>
      </c>
      <c r="J112" s="5">
        <v>5356438650</v>
      </c>
      <c r="K112" s="5">
        <v>5356438650</v>
      </c>
      <c r="L112" s="5">
        <v>5356438650</v>
      </c>
    </row>
    <row r="113" spans="2:12" ht="15.5" x14ac:dyDescent="0.35">
      <c r="C113" t="s">
        <v>131</v>
      </c>
      <c r="D113" s="5">
        <v>27309126963</v>
      </c>
      <c r="E113" s="5">
        <v>27721573856</v>
      </c>
      <c r="F113" s="5">
        <v>24988422922</v>
      </c>
      <c r="G113" s="5">
        <v>20832280001</v>
      </c>
      <c r="I113" s="5">
        <v>24988422922</v>
      </c>
      <c r="J113" s="5">
        <v>16243393848</v>
      </c>
      <c r="K113" s="5">
        <v>56010657348</v>
      </c>
      <c r="L113" s="5">
        <v>48331116577</v>
      </c>
    </row>
    <row r="114" spans="2:12" ht="15.5" x14ac:dyDescent="0.35">
      <c r="C114" t="s">
        <v>132</v>
      </c>
      <c r="D114" s="5">
        <v>9500000000</v>
      </c>
      <c r="E114" s="5">
        <v>9500000000</v>
      </c>
      <c r="F114" s="5">
        <v>9500000000</v>
      </c>
      <c r="G114" s="5">
        <v>9500000000</v>
      </c>
      <c r="I114" s="5">
        <v>9500000000</v>
      </c>
      <c r="J114" s="5">
        <v>9500000000</v>
      </c>
    </row>
    <row r="115" spans="2:12" ht="15.5" x14ac:dyDescent="0.35">
      <c r="C115" t="s">
        <v>133</v>
      </c>
      <c r="D115" s="5">
        <v>17809126963</v>
      </c>
      <c r="E115" s="5">
        <v>18221573856</v>
      </c>
      <c r="F115" s="5">
        <v>15488422922</v>
      </c>
      <c r="G115" s="5">
        <v>11332280001</v>
      </c>
      <c r="I115" s="5">
        <v>15488422922</v>
      </c>
      <c r="J115" s="5">
        <v>6743393848</v>
      </c>
      <c r="K115" s="5">
        <v>56010657348</v>
      </c>
      <c r="L115" s="5">
        <v>48331116577</v>
      </c>
    </row>
    <row r="116" spans="2:12" ht="15.5" x14ac:dyDescent="0.35">
      <c r="C116" t="s">
        <v>134</v>
      </c>
      <c r="D116" s="5">
        <v>27309126963</v>
      </c>
      <c r="E116" s="5">
        <v>27721573856</v>
      </c>
      <c r="F116" s="5">
        <v>24988422922</v>
      </c>
      <c r="G116" s="5">
        <v>20832280001</v>
      </c>
      <c r="I116" s="5">
        <v>24988422922</v>
      </c>
      <c r="J116" s="5">
        <v>16243393848</v>
      </c>
      <c r="K116" s="5">
        <v>56010657348</v>
      </c>
      <c r="L116" s="5">
        <v>48331116577</v>
      </c>
    </row>
    <row r="117" spans="2:12" ht="15.5" x14ac:dyDescent="0.35">
      <c r="C117" t="s">
        <v>212</v>
      </c>
      <c r="D117" s="5">
        <v>3891868626</v>
      </c>
      <c r="E117" s="5">
        <v>3782905384</v>
      </c>
      <c r="F117" s="5">
        <v>3484380470</v>
      </c>
      <c r="G117" s="5">
        <v>3457138099</v>
      </c>
      <c r="I117" s="5">
        <v>3484380470</v>
      </c>
      <c r="J117" s="5">
        <v>3222035931</v>
      </c>
      <c r="K117" s="5">
        <v>3045324679</v>
      </c>
      <c r="L117" s="5">
        <v>2875802033</v>
      </c>
    </row>
    <row r="118" spans="2:12" ht="15.5" x14ac:dyDescent="0.35">
      <c r="C118" t="s">
        <v>10</v>
      </c>
      <c r="D118" s="5">
        <v>181146581867</v>
      </c>
      <c r="E118" s="5">
        <v>181450065518</v>
      </c>
      <c r="F118" s="5">
        <v>178418389670</v>
      </c>
      <c r="G118" s="5">
        <v>174680483341</v>
      </c>
      <c r="I118" s="5">
        <v>178418389670</v>
      </c>
      <c r="J118" s="5">
        <v>72583444355</v>
      </c>
      <c r="K118" s="5">
        <v>66526280703</v>
      </c>
      <c r="L118" s="5">
        <v>59075204583</v>
      </c>
    </row>
    <row r="119" spans="2:12" ht="15.5" x14ac:dyDescent="0.35">
      <c r="C119" t="s">
        <v>135</v>
      </c>
      <c r="D119" s="5">
        <v>364312876418</v>
      </c>
      <c r="E119" s="5">
        <v>348383815084</v>
      </c>
      <c r="F119" s="5">
        <v>328940581674</v>
      </c>
      <c r="G119" s="5">
        <v>315530391037</v>
      </c>
      <c r="I119" s="5">
        <v>328940581674</v>
      </c>
      <c r="J119" s="5">
        <v>242337502438</v>
      </c>
      <c r="K119" s="5">
        <v>202220288637</v>
      </c>
      <c r="L119" s="5">
        <v>175560202894</v>
      </c>
    </row>
    <row r="120" spans="2:12" ht="15.5" x14ac:dyDescent="0.35">
      <c r="C120" t="s">
        <v>136</v>
      </c>
      <c r="D120" s="5">
        <v>2712000000</v>
      </c>
      <c r="E120" s="5">
        <v>2712000000</v>
      </c>
      <c r="F120" s="5">
        <v>2712000000</v>
      </c>
      <c r="G120" s="5">
        <v>2712000000</v>
      </c>
      <c r="I120" s="5">
        <v>2712000000</v>
      </c>
      <c r="J120" s="5">
        <v>1900000000</v>
      </c>
      <c r="K120" s="5">
        <v>2500</v>
      </c>
      <c r="L120" s="5">
        <v>2500</v>
      </c>
    </row>
    <row r="122" spans="2:12" ht="15.5" x14ac:dyDescent="0.35">
      <c r="B122" t="s">
        <v>137</v>
      </c>
      <c r="C122" t="s">
        <v>138</v>
      </c>
      <c r="D122" s="5">
        <v>15874914840</v>
      </c>
      <c r="E122" s="5">
        <v>-2308116947</v>
      </c>
      <c r="F122" s="5">
        <v>19323763583</v>
      </c>
      <c r="G122" s="5">
        <v>-9081413367</v>
      </c>
      <c r="I122" s="5">
        <v>12909699592</v>
      </c>
      <c r="J122" s="5">
        <v>6245519695</v>
      </c>
      <c r="K122" s="5">
        <v>21494996562</v>
      </c>
      <c r="L122" s="5">
        <v>7791367189</v>
      </c>
    </row>
    <row r="123" spans="2:12" ht="15.5" x14ac:dyDescent="0.35">
      <c r="C123" t="s">
        <v>139</v>
      </c>
      <c r="D123" s="5">
        <v>94080242061</v>
      </c>
      <c r="E123" s="5">
        <v>84733985073</v>
      </c>
      <c r="F123" s="5">
        <v>77038078767</v>
      </c>
      <c r="G123" s="5">
        <v>65036269183</v>
      </c>
      <c r="I123" s="5">
        <v>267060580672</v>
      </c>
      <c r="J123" s="5">
        <v>234272706816</v>
      </c>
      <c r="K123" s="5">
        <v>258985554635</v>
      </c>
      <c r="L123" s="5">
        <v>233207655077</v>
      </c>
    </row>
    <row r="124" spans="2:12" ht="15.5" x14ac:dyDescent="0.35">
      <c r="C124" t="s">
        <v>140</v>
      </c>
      <c r="D124" s="5">
        <v>-60578557098</v>
      </c>
      <c r="E124" s="5">
        <v>-68549525245</v>
      </c>
      <c r="F124" s="5">
        <v>-40848501594</v>
      </c>
      <c r="G124" s="5">
        <v>-60360636875</v>
      </c>
      <c r="I124" s="5">
        <v>-197395809304</v>
      </c>
      <c r="J124" s="5">
        <v>-173372261323</v>
      </c>
      <c r="K124" s="5">
        <v>-184853113713</v>
      </c>
      <c r="L124" s="5">
        <v>-181938991092</v>
      </c>
    </row>
    <row r="125" spans="2:12" ht="15.5" x14ac:dyDescent="0.35">
      <c r="C125" t="s">
        <v>436</v>
      </c>
      <c r="D125" s="5">
        <v>-17602319487</v>
      </c>
      <c r="E125" s="5">
        <v>-17631023429</v>
      </c>
      <c r="F125" s="5">
        <v>-16652075714</v>
      </c>
      <c r="G125" s="5">
        <v>-13374513332</v>
      </c>
      <c r="I125" s="5">
        <v>-55587361178</v>
      </c>
      <c r="J125" s="5">
        <v>-52371091071</v>
      </c>
      <c r="K125" s="5">
        <v>-49751045987</v>
      </c>
      <c r="L125" s="5">
        <v>-41546934427</v>
      </c>
    </row>
    <row r="126" spans="2:12" ht="15.5" x14ac:dyDescent="0.35">
      <c r="C126" t="s">
        <v>801</v>
      </c>
      <c r="D126" s="5">
        <v>8293705</v>
      </c>
      <c r="E126" s="5">
        <v>18478432</v>
      </c>
      <c r="F126" s="5">
        <v>26247797</v>
      </c>
      <c r="G126" s="5">
        <v>61395583</v>
      </c>
      <c r="I126" s="5">
        <v>108387539</v>
      </c>
      <c r="J126" s="5">
        <v>170779257</v>
      </c>
      <c r="K126" s="5">
        <v>314783191</v>
      </c>
      <c r="L126" s="5">
        <v>254983643</v>
      </c>
    </row>
    <row r="127" spans="2:12" ht="15.5" x14ac:dyDescent="0.35">
      <c r="C127" t="s">
        <v>213</v>
      </c>
      <c r="D127" s="5">
        <v>-32744341</v>
      </c>
      <c r="E127" s="5">
        <v>-880031778</v>
      </c>
      <c r="F127" s="5">
        <v>-239985673</v>
      </c>
      <c r="G127" s="5">
        <v>-443927926</v>
      </c>
      <c r="I127" s="5">
        <v>-1276098137</v>
      </c>
      <c r="J127" s="5">
        <v>-2454613984</v>
      </c>
      <c r="K127" s="5">
        <v>-3201181564</v>
      </c>
      <c r="L127" s="5">
        <v>-2185346012</v>
      </c>
    </row>
    <row r="128" spans="2:12" ht="15.5" x14ac:dyDescent="0.35">
      <c r="C128" t="s">
        <v>166</v>
      </c>
    </row>
    <row r="129" spans="3:12" ht="15.5" x14ac:dyDescent="0.35">
      <c r="C129" t="s">
        <v>145</v>
      </c>
      <c r="D129" s="5">
        <v>-6223474265</v>
      </c>
      <c r="E129" s="5">
        <v>13472752710</v>
      </c>
      <c r="F129" s="5">
        <v>-5170680960</v>
      </c>
      <c r="G129" s="5">
        <v>66051957508</v>
      </c>
      <c r="I129" s="5">
        <v>63147286603</v>
      </c>
      <c r="J129" s="5">
        <v>42102590272</v>
      </c>
      <c r="K129" s="5">
        <v>18453364829</v>
      </c>
      <c r="L129" s="5">
        <v>16538356310</v>
      </c>
    </row>
    <row r="130" spans="3:12" ht="15.5" x14ac:dyDescent="0.35">
      <c r="C130" t="s">
        <v>146</v>
      </c>
      <c r="D130" s="5">
        <v>-12333259272</v>
      </c>
      <c r="E130" s="5">
        <v>-7608060812</v>
      </c>
      <c r="F130" s="5">
        <v>-24662136528</v>
      </c>
      <c r="G130" s="5">
        <v>-17381738577</v>
      </c>
      <c r="I130" s="5">
        <v>-54078559139</v>
      </c>
      <c r="J130" s="5">
        <v>-44360389483</v>
      </c>
      <c r="K130" s="5">
        <v>-40305829084</v>
      </c>
      <c r="L130" s="5">
        <v>-20618958205</v>
      </c>
    </row>
    <row r="131" spans="3:12" ht="15.5" x14ac:dyDescent="0.35">
      <c r="C131" t="s">
        <v>147</v>
      </c>
      <c r="D131" s="5">
        <v>-6186006858</v>
      </c>
      <c r="E131" s="5">
        <v>-7571855610</v>
      </c>
      <c r="F131" s="5">
        <v>-7026616947</v>
      </c>
      <c r="G131" s="5">
        <v>-7164885373</v>
      </c>
      <c r="I131" s="5">
        <v>-26188957493</v>
      </c>
      <c r="J131" s="5">
        <v>-46924753384</v>
      </c>
      <c r="K131" s="5">
        <v>-25450954791</v>
      </c>
      <c r="L131" s="5">
        <v>-20463288736</v>
      </c>
    </row>
    <row r="132" spans="3:12" ht="15.5" x14ac:dyDescent="0.35">
      <c r="C132" t="s">
        <v>725</v>
      </c>
      <c r="D132" s="5">
        <v>-1142662389</v>
      </c>
      <c r="E132" s="5">
        <v>-7036682</v>
      </c>
      <c r="F132" s="5">
        <v>-7300452</v>
      </c>
      <c r="G132" s="5">
        <v>-14529950</v>
      </c>
      <c r="I132" s="5">
        <v>-124059263</v>
      </c>
      <c r="J132" s="5">
        <v>-469136100</v>
      </c>
    </row>
    <row r="133" spans="3:12" ht="15.5" x14ac:dyDescent="0.35">
      <c r="C133" t="s">
        <v>226</v>
      </c>
      <c r="D133" s="5">
        <v>-5327353539</v>
      </c>
      <c r="E133" s="5">
        <v>-10000000</v>
      </c>
      <c r="F133" s="5">
        <v>-17862562080</v>
      </c>
      <c r="G133" s="5">
        <v>-10752323254</v>
      </c>
      <c r="I133" s="5">
        <v>-28614885334</v>
      </c>
      <c r="K133" s="5">
        <v>-13171135556</v>
      </c>
      <c r="L133" s="5">
        <v>-701917220</v>
      </c>
    </row>
    <row r="134" spans="3:12" ht="15.5" x14ac:dyDescent="0.35">
      <c r="C134" t="s">
        <v>802</v>
      </c>
      <c r="J134" s="5">
        <v>2250000000</v>
      </c>
      <c r="K134" s="5">
        <v>-2250000000</v>
      </c>
    </row>
    <row r="135" spans="3:12" ht="15.5" x14ac:dyDescent="0.35">
      <c r="C135" t="s">
        <v>803</v>
      </c>
      <c r="I135" s="5">
        <v>65000000</v>
      </c>
      <c r="J135" s="5">
        <v>60000000</v>
      </c>
      <c r="K135" s="5">
        <v>60000000</v>
      </c>
      <c r="L135" s="5">
        <v>55000000</v>
      </c>
    </row>
    <row r="136" spans="3:12" ht="15.5" x14ac:dyDescent="0.35">
      <c r="C136" t="s">
        <v>804</v>
      </c>
      <c r="E136" s="5">
        <v>24131480</v>
      </c>
      <c r="F136" s="5">
        <v>411878359</v>
      </c>
      <c r="I136" s="5">
        <v>411878359</v>
      </c>
    </row>
    <row r="137" spans="3:12" ht="15.5" x14ac:dyDescent="0.35">
      <c r="C137" t="s">
        <v>805</v>
      </c>
      <c r="D137" s="5">
        <v>-15750000</v>
      </c>
      <c r="E137" s="5">
        <v>-67300000</v>
      </c>
      <c r="F137" s="5">
        <v>-177535408</v>
      </c>
      <c r="I137" s="5">
        <v>-177535408</v>
      </c>
    </row>
    <row r="138" spans="3:12" ht="15.5" x14ac:dyDescent="0.35">
      <c r="C138" t="s">
        <v>304</v>
      </c>
      <c r="D138" s="5">
        <v>338513514</v>
      </c>
      <c r="E138" s="5">
        <v>24000000</v>
      </c>
      <c r="G138" s="5">
        <v>550000000</v>
      </c>
      <c r="I138" s="5">
        <v>550000000</v>
      </c>
      <c r="J138" s="5">
        <v>723500001</v>
      </c>
      <c r="K138" s="5">
        <v>506261263</v>
      </c>
      <c r="L138" s="5">
        <v>491247751</v>
      </c>
    </row>
    <row r="139" spans="3:12" ht="15.5" x14ac:dyDescent="0.35">
      <c r="C139" t="s">
        <v>152</v>
      </c>
      <c r="D139" s="5">
        <v>-6223474265</v>
      </c>
      <c r="E139" s="5">
        <v>13472752710</v>
      </c>
      <c r="F139" s="5">
        <v>-5170680960</v>
      </c>
      <c r="G139" s="5">
        <v>66051957508</v>
      </c>
      <c r="I139" s="5">
        <v>63147286603</v>
      </c>
      <c r="J139" s="5">
        <v>42102590272</v>
      </c>
      <c r="K139" s="5">
        <v>18453364829</v>
      </c>
      <c r="L139" s="5">
        <v>16538356310</v>
      </c>
    </row>
    <row r="140" spans="3:12" ht="15.5" x14ac:dyDescent="0.35">
      <c r="C140" t="s">
        <v>806</v>
      </c>
      <c r="G140" s="5">
        <v>100688000000</v>
      </c>
      <c r="I140" s="5">
        <v>100688000000</v>
      </c>
      <c r="L140" s="5">
        <v>1500000000</v>
      </c>
    </row>
    <row r="141" spans="3:12" ht="15.5" x14ac:dyDescent="0.35">
      <c r="C141" t="s">
        <v>703</v>
      </c>
      <c r="L141" s="5">
        <v>-5000000000</v>
      </c>
    </row>
    <row r="142" spans="3:12" ht="15.5" x14ac:dyDescent="0.35">
      <c r="C142" t="s">
        <v>737</v>
      </c>
      <c r="K142" s="5">
        <v>5000000000</v>
      </c>
    </row>
    <row r="143" spans="3:12" ht="15.5" x14ac:dyDescent="0.35">
      <c r="C143" t="s">
        <v>731</v>
      </c>
      <c r="F143" s="5">
        <v>-3818207775</v>
      </c>
      <c r="I143" s="5">
        <v>-3818207775</v>
      </c>
    </row>
    <row r="144" spans="3:12" ht="15.5" x14ac:dyDescent="0.35">
      <c r="C144" t="s">
        <v>807</v>
      </c>
      <c r="D144" s="5">
        <v>168361994702</v>
      </c>
      <c r="E144" s="5">
        <v>18354352912</v>
      </c>
      <c r="F144" s="5">
        <v>76508881830</v>
      </c>
      <c r="G144" s="5">
        <v>31854536057</v>
      </c>
      <c r="I144" s="5">
        <v>139720452233</v>
      </c>
      <c r="J144" s="5">
        <v>59424614800</v>
      </c>
      <c r="K144" s="5">
        <v>25000000000</v>
      </c>
      <c r="L144" s="5">
        <v>53027747449</v>
      </c>
    </row>
    <row r="145" spans="2:12" ht="15.5" x14ac:dyDescent="0.35">
      <c r="C145" t="s">
        <v>285</v>
      </c>
      <c r="D145" s="5">
        <v>-176416282396</v>
      </c>
      <c r="E145" s="5">
        <v>-4724246322</v>
      </c>
      <c r="F145" s="5">
        <v>-80757292481</v>
      </c>
      <c r="G145" s="5">
        <v>-59742856830</v>
      </c>
      <c r="I145" s="5">
        <v>-159204247939</v>
      </c>
      <c r="J145" s="5">
        <v>-11775653450</v>
      </c>
      <c r="K145" s="5">
        <v>-13857875455</v>
      </c>
      <c r="L145" s="5">
        <v>-31611662855</v>
      </c>
    </row>
    <row r="146" spans="2:12" ht="15.5" x14ac:dyDescent="0.35">
      <c r="C146" t="s">
        <v>808</v>
      </c>
      <c r="D146" s="5">
        <v>2049640580</v>
      </c>
      <c r="F146" s="5">
        <v>200</v>
      </c>
      <c r="G146" s="5">
        <v>94322373</v>
      </c>
      <c r="I146" s="5">
        <v>959519400</v>
      </c>
      <c r="J146" s="5">
        <v>316543000</v>
      </c>
    </row>
    <row r="147" spans="2:12" ht="15.5" x14ac:dyDescent="0.35">
      <c r="C147" t="s">
        <v>809</v>
      </c>
      <c r="D147" s="5">
        <v>-178477200</v>
      </c>
      <c r="E147" s="5">
        <v>-118052657</v>
      </c>
      <c r="F147" s="5">
        <v>-132260763</v>
      </c>
      <c r="G147" s="5">
        <v>-135594506</v>
      </c>
      <c r="I147" s="5">
        <v>-421816389</v>
      </c>
      <c r="J147" s="5">
        <v>-406939759</v>
      </c>
      <c r="K147" s="5">
        <v>-714424607</v>
      </c>
      <c r="L147" s="5">
        <v>-577063393</v>
      </c>
    </row>
    <row r="148" spans="2:12" ht="15.5" x14ac:dyDescent="0.35">
      <c r="C148" t="s">
        <v>440</v>
      </c>
      <c r="F148" s="5">
        <v>-732622500</v>
      </c>
      <c r="G148" s="5">
        <v>732622500</v>
      </c>
      <c r="J148" s="5">
        <v>14719025681</v>
      </c>
      <c r="K148" s="5">
        <v>3800000000</v>
      </c>
      <c r="L148" s="5">
        <v>774335109</v>
      </c>
    </row>
    <row r="149" spans="2:12" ht="15.5" x14ac:dyDescent="0.35">
      <c r="C149" t="s">
        <v>810</v>
      </c>
      <c r="D149" s="5">
        <v>-40349951</v>
      </c>
      <c r="E149" s="5">
        <v>-39301223</v>
      </c>
      <c r="F149" s="5">
        <v>-57387246</v>
      </c>
      <c r="I149" s="5">
        <v>-57387246</v>
      </c>
    </row>
    <row r="150" spans="2:12" ht="15.5" x14ac:dyDescent="0.35">
      <c r="C150" t="s">
        <v>441</v>
      </c>
      <c r="G150" s="5">
        <v>-3620864311</v>
      </c>
      <c r="I150" s="5">
        <v>-14719025681</v>
      </c>
      <c r="J150" s="5">
        <v>-20175000000</v>
      </c>
      <c r="K150" s="5">
        <v>-774335109</v>
      </c>
      <c r="L150" s="5">
        <v>-1575000000</v>
      </c>
    </row>
    <row r="151" spans="2:12" ht="15.5" x14ac:dyDescent="0.35">
      <c r="C151" t="s">
        <v>284</v>
      </c>
      <c r="F151" s="5">
        <v>3818207775</v>
      </c>
      <c r="G151" s="5">
        <v>-3818207775</v>
      </c>
    </row>
    <row r="152" spans="2:12" ht="15.5" x14ac:dyDescent="0.35">
      <c r="C152" t="s">
        <v>167</v>
      </c>
      <c r="D152" s="5">
        <v>-2681818697</v>
      </c>
      <c r="E152" s="5">
        <v>3556574951</v>
      </c>
      <c r="F152" s="5">
        <v>-10509053905</v>
      </c>
      <c r="G152" s="5">
        <v>39588805564</v>
      </c>
      <c r="I152" s="5">
        <v>21978427056</v>
      </c>
      <c r="J152" s="5">
        <v>3987720484</v>
      </c>
      <c r="K152" s="5">
        <v>-357467693</v>
      </c>
      <c r="L152" s="5">
        <v>3710765294</v>
      </c>
    </row>
    <row r="153" spans="2:12" ht="15.5" x14ac:dyDescent="0.35">
      <c r="C153" t="s">
        <v>168</v>
      </c>
      <c r="E153" s="5">
        <v>35835490154</v>
      </c>
      <c r="I153" s="5">
        <v>13857063098</v>
      </c>
      <c r="J153" s="5">
        <v>9869342614</v>
      </c>
      <c r="K153" s="5">
        <v>10226810307</v>
      </c>
      <c r="L153" s="5">
        <v>6516045013</v>
      </c>
    </row>
    <row r="154" spans="2:12" ht="15.5" x14ac:dyDescent="0.35">
      <c r="C154" t="s">
        <v>242</v>
      </c>
    </row>
    <row r="155" spans="2:12" ht="15.5" x14ac:dyDescent="0.35">
      <c r="C155" t="s">
        <v>169</v>
      </c>
      <c r="D155" s="5">
        <v>-2681818697</v>
      </c>
      <c r="E155" s="5">
        <v>39392065105</v>
      </c>
      <c r="F155" s="5">
        <v>-10509053905</v>
      </c>
      <c r="G155" s="5">
        <v>39588805564</v>
      </c>
      <c r="I155" s="5">
        <v>35835490154</v>
      </c>
      <c r="J155" s="5">
        <v>13857063098</v>
      </c>
      <c r="K155" s="5">
        <v>9869342614</v>
      </c>
      <c r="L155" s="5">
        <v>10226810307</v>
      </c>
    </row>
    <row r="157" spans="2:12" ht="15.5" x14ac:dyDescent="0.35">
      <c r="B157" t="s">
        <v>170</v>
      </c>
      <c r="C157" t="s">
        <v>12</v>
      </c>
      <c r="D157" s="5">
        <v>2710000000</v>
      </c>
      <c r="E157" s="5">
        <v>2710000000</v>
      </c>
      <c r="F157" s="5">
        <v>2710000000</v>
      </c>
      <c r="G157" s="5">
        <v>2710000000</v>
      </c>
      <c r="I157" s="5">
        <v>2710000000</v>
      </c>
      <c r="J157" s="5">
        <v>1900000000</v>
      </c>
      <c r="K157" s="5">
        <v>0</v>
      </c>
      <c r="L157" s="5">
        <v>0</v>
      </c>
    </row>
    <row r="158" spans="2:12" ht="15.5" x14ac:dyDescent="0.35">
      <c r="C158" t="s">
        <v>171</v>
      </c>
      <c r="D158" s="6">
        <v>-0.15</v>
      </c>
      <c r="E158" s="6">
        <v>1.01</v>
      </c>
      <c r="F158" s="6">
        <v>1.53</v>
      </c>
      <c r="G158" s="6">
        <v>0.5</v>
      </c>
    </row>
    <row r="159" spans="2:12" ht="15.5" x14ac:dyDescent="0.35">
      <c r="C159" t="s">
        <v>172</v>
      </c>
      <c r="D159" s="5">
        <v>-920</v>
      </c>
      <c r="E159" s="6">
        <v>227.72</v>
      </c>
      <c r="F159" s="6">
        <v>64.709999999999994</v>
      </c>
      <c r="G159" s="5">
        <v>198</v>
      </c>
    </row>
    <row r="160" spans="2:12" ht="15.5" x14ac:dyDescent="0.35">
      <c r="C160" t="s">
        <v>60</v>
      </c>
      <c r="D160" s="6">
        <v>4.18</v>
      </c>
      <c r="E160" s="6">
        <v>7.97</v>
      </c>
      <c r="F160" s="6">
        <v>3.64</v>
      </c>
      <c r="G160" s="6">
        <v>4.5</v>
      </c>
    </row>
    <row r="161" spans="3:7" ht="15.5" x14ac:dyDescent="0.35">
      <c r="C161" t="s">
        <v>173</v>
      </c>
      <c r="D161" s="5">
        <v>4590000000</v>
      </c>
      <c r="E161" s="5">
        <v>8860000000</v>
      </c>
      <c r="F161" s="5">
        <v>9670000000</v>
      </c>
      <c r="G161" s="5">
        <v>6260000000</v>
      </c>
    </row>
    <row r="162" spans="3:7" ht="15.5" x14ac:dyDescent="0.35">
      <c r="C162" t="s">
        <v>174</v>
      </c>
      <c r="D162" s="6">
        <v>-1.1000000000000001E-3</v>
      </c>
      <c r="E162" s="6">
        <v>7.8000000000000005E-3</v>
      </c>
      <c r="F162" s="6">
        <v>1.26E-2</v>
      </c>
      <c r="G162" s="6">
        <v>4.3E-3</v>
      </c>
    </row>
    <row r="163" spans="3:7" ht="15.5" x14ac:dyDescent="0.35">
      <c r="C163" t="s">
        <v>175</v>
      </c>
      <c r="D163" s="6">
        <v>-2.3E-3</v>
      </c>
      <c r="E163" s="6">
        <v>1.54E-2</v>
      </c>
      <c r="F163" s="6">
        <v>2.3799999999999998E-2</v>
      </c>
      <c r="G163" s="6">
        <v>8.0000000000000002E-3</v>
      </c>
    </row>
    <row r="164" spans="3:7" ht="15.5" x14ac:dyDescent="0.35">
      <c r="C164" t="s">
        <v>176</v>
      </c>
      <c r="D164" s="6">
        <v>-2.8000000000000004E-3</v>
      </c>
      <c r="E164" s="6">
        <v>1.6200000000000003E-2</v>
      </c>
      <c r="F164" s="6">
        <v>2.1000000000000001E-2</v>
      </c>
      <c r="G164" s="6">
        <v>8.6999999999999994E-3</v>
      </c>
    </row>
    <row r="165" spans="3:7" ht="15.5" x14ac:dyDescent="0.35">
      <c r="C165" t="s">
        <v>177</v>
      </c>
    </row>
    <row r="166" spans="3:7" ht="15.5" x14ac:dyDescent="0.35">
      <c r="C166" t="s">
        <v>178</v>
      </c>
      <c r="D166" s="5">
        <v>181000000000</v>
      </c>
      <c r="E166" s="5">
        <v>181000000000</v>
      </c>
      <c r="F166" s="5">
        <v>178000000000</v>
      </c>
      <c r="G166" s="5">
        <v>175000000000</v>
      </c>
    </row>
    <row r="167" spans="3:7" ht="15.5" x14ac:dyDescent="0.35">
      <c r="C167" t="s">
        <v>179</v>
      </c>
      <c r="D167" s="6">
        <v>2.11</v>
      </c>
      <c r="E167" s="6">
        <v>3.51</v>
      </c>
      <c r="F167" s="6">
        <v>1.53</v>
      </c>
      <c r="G167" s="6">
        <v>1.57</v>
      </c>
    </row>
    <row r="168" spans="3:7" ht="15.5" x14ac:dyDescent="0.35">
      <c r="C168" t="s">
        <v>180</v>
      </c>
      <c r="D168" s="6">
        <v>65.36</v>
      </c>
      <c r="E168" s="6">
        <v>65.510000000000005</v>
      </c>
      <c r="F168" s="6">
        <v>64.5</v>
      </c>
      <c r="G168" s="6">
        <v>63.14</v>
      </c>
    </row>
    <row r="169" spans="3:7" ht="15.5" x14ac:dyDescent="0.35">
      <c r="C169" t="s">
        <v>181</v>
      </c>
      <c r="D169" s="6">
        <v>2.11</v>
      </c>
      <c r="E169" s="6">
        <v>3.51</v>
      </c>
      <c r="F169" s="6">
        <v>1.53</v>
      </c>
      <c r="G169" s="6">
        <v>1.57</v>
      </c>
    </row>
    <row r="170" spans="3:7" ht="15.5" x14ac:dyDescent="0.35">
      <c r="C170" t="s">
        <v>182</v>
      </c>
      <c r="D170" s="6">
        <v>65.36</v>
      </c>
      <c r="E170" s="6">
        <v>65.510000000000005</v>
      </c>
      <c r="F170" s="6">
        <v>64.5</v>
      </c>
      <c r="G170" s="6">
        <v>63.14</v>
      </c>
    </row>
    <row r="171" spans="3:7" ht="15.5" x14ac:dyDescent="0.35">
      <c r="C171" t="s">
        <v>183</v>
      </c>
      <c r="D171" s="5">
        <v>66000000000</v>
      </c>
      <c r="E171" s="5">
        <v>69000000000</v>
      </c>
      <c r="F171" s="5">
        <v>54000000000</v>
      </c>
      <c r="G171" s="5">
        <v>53000000000</v>
      </c>
    </row>
    <row r="172" spans="3:7" ht="15.5" x14ac:dyDescent="0.35">
      <c r="C172" t="s">
        <v>184</v>
      </c>
      <c r="D172" s="5">
        <v>39000000000</v>
      </c>
      <c r="E172" s="5">
        <v>44000000000</v>
      </c>
      <c r="F172" s="5">
        <v>46000000000</v>
      </c>
      <c r="G172" s="5">
        <v>50000000000</v>
      </c>
    </row>
    <row r="173" spans="3:7" ht="15.5" x14ac:dyDescent="0.35">
      <c r="C173" t="s">
        <v>185</v>
      </c>
      <c r="D173" s="5">
        <v>177000000000</v>
      </c>
      <c r="E173" s="5">
        <v>178000000000</v>
      </c>
      <c r="F173" s="5">
        <v>175000000000</v>
      </c>
      <c r="G173" s="5">
        <v>171000000000</v>
      </c>
    </row>
    <row r="174" spans="3:7" ht="15.5" x14ac:dyDescent="0.35">
      <c r="C174" t="s">
        <v>24</v>
      </c>
      <c r="D174" s="5">
        <v>105000000000</v>
      </c>
      <c r="E174" s="5">
        <v>113000000000</v>
      </c>
      <c r="F174" s="5">
        <v>100000000000</v>
      </c>
      <c r="G174" s="5">
        <v>104000000000</v>
      </c>
    </row>
    <row r="175" spans="3:7" ht="15.5" x14ac:dyDescent="0.35">
      <c r="C175" t="s">
        <v>21</v>
      </c>
      <c r="D175" s="5">
        <v>69000000000</v>
      </c>
      <c r="E175" s="5">
        <v>74000000000</v>
      </c>
      <c r="F175" s="5">
        <v>64000000000</v>
      </c>
      <c r="G175" s="5">
        <v>58000000000</v>
      </c>
    </row>
    <row r="176" spans="3:7" ht="15.5" x14ac:dyDescent="0.35">
      <c r="C176" t="s">
        <v>186</v>
      </c>
      <c r="D176" s="5">
        <v>34000000000</v>
      </c>
      <c r="E176" s="5">
        <v>42000000000</v>
      </c>
      <c r="F176" s="5">
        <v>43000000000</v>
      </c>
      <c r="G176" s="5">
        <v>64000000000</v>
      </c>
    </row>
    <row r="177" spans="3:12" ht="15.5" x14ac:dyDescent="0.35">
      <c r="C177" t="s">
        <v>187</v>
      </c>
      <c r="D177" s="5">
        <v>16000000000</v>
      </c>
      <c r="E177" s="5">
        <v>-2000000000</v>
      </c>
      <c r="F177" s="5">
        <v>19000000000</v>
      </c>
      <c r="G177" s="5">
        <v>-9000000000</v>
      </c>
    </row>
    <row r="178" spans="3:12" ht="15.5" x14ac:dyDescent="0.35">
      <c r="C178" t="s">
        <v>188</v>
      </c>
      <c r="D178" s="5">
        <v>-6000000000</v>
      </c>
      <c r="E178" s="5">
        <v>-8000000000</v>
      </c>
      <c r="F178" s="5">
        <v>-7000000000</v>
      </c>
      <c r="G178" s="5">
        <v>-7000000000</v>
      </c>
    </row>
    <row r="179" spans="3:12" ht="15.5" x14ac:dyDescent="0.35">
      <c r="C179" t="s">
        <v>13</v>
      </c>
      <c r="D179" s="5">
        <v>10000000000</v>
      </c>
      <c r="E179" s="5">
        <v>-10000000000</v>
      </c>
      <c r="F179" s="5">
        <v>12000000000</v>
      </c>
      <c r="G179" s="5">
        <v>-16000000000</v>
      </c>
    </row>
    <row r="180" spans="3:12" ht="15.5" x14ac:dyDescent="0.35">
      <c r="C180" t="s">
        <v>16</v>
      </c>
      <c r="D180" s="6">
        <v>3.57</v>
      </c>
      <c r="E180" s="6">
        <v>-3.64</v>
      </c>
      <c r="F180" s="6">
        <v>4.53</v>
      </c>
      <c r="G180" s="6">
        <v>-5.99</v>
      </c>
    </row>
    <row r="181" spans="3:12" ht="15.5" x14ac:dyDescent="0.35">
      <c r="C181" t="s">
        <v>45</v>
      </c>
      <c r="I181" s="6">
        <v>3.22</v>
      </c>
      <c r="J181" s="6">
        <v>2.75</v>
      </c>
      <c r="K181" s="6">
        <v>3071816.31</v>
      </c>
      <c r="L181" s="6">
        <v>3017998.67</v>
      </c>
    </row>
    <row r="182" spans="3:12" ht="15.5" x14ac:dyDescent="0.35">
      <c r="C182" t="s">
        <v>59</v>
      </c>
      <c r="I182" s="6">
        <v>30.75</v>
      </c>
      <c r="J182" s="5">
        <v>0</v>
      </c>
      <c r="K182" s="5">
        <v>0</v>
      </c>
      <c r="L182" s="5">
        <v>0</v>
      </c>
    </row>
    <row r="183" spans="3:12" ht="15.5" x14ac:dyDescent="0.35">
      <c r="C183" t="s">
        <v>62</v>
      </c>
      <c r="I183" s="6">
        <v>1.07</v>
      </c>
      <c r="J183" s="5">
        <v>0</v>
      </c>
      <c r="K183" s="5">
        <v>0</v>
      </c>
      <c r="L183" s="5">
        <v>0</v>
      </c>
    </row>
    <row r="184" spans="3:12" ht="15.5" x14ac:dyDescent="0.35">
      <c r="C184" t="s">
        <v>189</v>
      </c>
      <c r="I184" s="5">
        <v>29180000000</v>
      </c>
      <c r="J184" s="5">
        <v>20770000000</v>
      </c>
    </row>
    <row r="185" spans="3:12" ht="15.5" x14ac:dyDescent="0.35">
      <c r="C185" t="s">
        <v>190</v>
      </c>
      <c r="I185" s="6">
        <v>2.6600000000000002E-2</v>
      </c>
      <c r="J185" s="6">
        <v>2.1600000000000001E-2</v>
      </c>
      <c r="K185" s="6">
        <v>3.7999999999999999E-2</v>
      </c>
      <c r="L185" s="6">
        <v>4.2999999999999997E-2</v>
      </c>
    </row>
    <row r="186" spans="3:12" ht="15.5" x14ac:dyDescent="0.35">
      <c r="C186" t="s">
        <v>191</v>
      </c>
      <c r="I186" s="6">
        <v>0.05</v>
      </c>
      <c r="J186" s="6">
        <v>7.5399999999999995E-2</v>
      </c>
      <c r="K186" s="6">
        <v>0.121</v>
      </c>
      <c r="L186" s="6">
        <v>0.1343</v>
      </c>
    </row>
    <row r="187" spans="3:12" ht="15.5" x14ac:dyDescent="0.35">
      <c r="C187" t="s">
        <v>192</v>
      </c>
      <c r="I187" s="6">
        <v>5.5500000000000001E-2</v>
      </c>
      <c r="J187" s="6">
        <v>4.2300000000000004E-2</v>
      </c>
      <c r="K187" s="6">
        <v>7.2300000000000003E-2</v>
      </c>
      <c r="L187" s="6">
        <v>0.16500000000000001</v>
      </c>
    </row>
    <row r="188" spans="3:12" ht="15.5" x14ac:dyDescent="0.35">
      <c r="C188" t="s">
        <v>193</v>
      </c>
    </row>
    <row r="189" spans="3:12" ht="15.5" x14ac:dyDescent="0.35">
      <c r="C189" t="s">
        <v>56</v>
      </c>
      <c r="I189" s="6">
        <v>1.53</v>
      </c>
      <c r="J189" s="5">
        <v>0</v>
      </c>
      <c r="K189" s="5">
        <v>0</v>
      </c>
      <c r="L189" s="5">
        <v>0</v>
      </c>
    </row>
    <row r="190" spans="3:12" ht="15.5" x14ac:dyDescent="0.35">
      <c r="C190" t="s">
        <v>53</v>
      </c>
      <c r="I190" s="6">
        <v>64.5</v>
      </c>
      <c r="J190" s="6">
        <v>36.51</v>
      </c>
      <c r="K190" s="6">
        <v>25392382.41</v>
      </c>
      <c r="L190" s="6">
        <v>22479761.02</v>
      </c>
    </row>
    <row r="191" spans="3:12" ht="15.5" x14ac:dyDescent="0.35">
      <c r="C191" t="s">
        <v>194</v>
      </c>
      <c r="I191" s="6">
        <v>1.53</v>
      </c>
      <c r="J191" s="5">
        <v>0</v>
      </c>
      <c r="K191" s="5">
        <v>0</v>
      </c>
      <c r="L191" s="5">
        <v>0</v>
      </c>
    </row>
    <row r="192" spans="3:12" ht="15.5" x14ac:dyDescent="0.35">
      <c r="C192" t="s">
        <v>195</v>
      </c>
      <c r="I192" s="6">
        <v>64.5</v>
      </c>
      <c r="J192" s="6">
        <v>36.51</v>
      </c>
      <c r="K192" s="6">
        <v>25392382.41</v>
      </c>
      <c r="L192" s="6">
        <v>22479761.02</v>
      </c>
    </row>
    <row r="193" spans="3:12" ht="15.5" x14ac:dyDescent="0.35">
      <c r="C193" t="s">
        <v>196</v>
      </c>
      <c r="I193" s="5">
        <v>54000000000</v>
      </c>
      <c r="J193" s="5">
        <v>60000000000</v>
      </c>
      <c r="K193" s="5">
        <v>25000000000</v>
      </c>
      <c r="L193" s="5">
        <v>29000000000</v>
      </c>
    </row>
    <row r="194" spans="3:12" ht="15.5" x14ac:dyDescent="0.35">
      <c r="C194" t="s">
        <v>197</v>
      </c>
      <c r="I194" s="5">
        <v>46000000000</v>
      </c>
      <c r="J194" s="5">
        <v>60000000000</v>
      </c>
      <c r="K194" s="5">
        <v>47000000000</v>
      </c>
      <c r="L194" s="5">
        <v>32000000000</v>
      </c>
    </row>
    <row r="195" spans="3:12" ht="15.5" x14ac:dyDescent="0.35">
      <c r="C195" t="s">
        <v>26</v>
      </c>
      <c r="I195" s="5">
        <v>100000000000</v>
      </c>
      <c r="J195" s="5">
        <v>119000000000</v>
      </c>
      <c r="K195" s="5">
        <v>72000000000</v>
      </c>
      <c r="L195" s="5">
        <v>60000000000</v>
      </c>
    </row>
    <row r="196" spans="3:12" ht="15.5" x14ac:dyDescent="0.35">
      <c r="C196" t="s">
        <v>23</v>
      </c>
      <c r="I196" s="5">
        <v>64000000000</v>
      </c>
      <c r="J196" s="5">
        <v>105000000000</v>
      </c>
      <c r="K196" s="5">
        <v>62000000000</v>
      </c>
      <c r="L196" s="5">
        <v>50000000000</v>
      </c>
    </row>
    <row r="197" spans="3:12" ht="15.5" x14ac:dyDescent="0.35">
      <c r="C197" t="s">
        <v>198</v>
      </c>
      <c r="I197" s="5">
        <v>43000000000</v>
      </c>
      <c r="J197" s="5">
        <v>4000000000</v>
      </c>
      <c r="K197" s="5">
        <v>18000000000</v>
      </c>
      <c r="L197" s="5">
        <v>21000000000</v>
      </c>
    </row>
    <row r="198" spans="3:12" ht="15.5" x14ac:dyDescent="0.35">
      <c r="C198" t="s">
        <v>199</v>
      </c>
      <c r="I198" s="5">
        <v>13000000000</v>
      </c>
      <c r="J198" s="5">
        <v>6000000000</v>
      </c>
      <c r="K198" s="5">
        <v>21000000000</v>
      </c>
      <c r="L198" s="5">
        <v>8000000000</v>
      </c>
    </row>
    <row r="199" spans="3:12" ht="15.5" x14ac:dyDescent="0.35">
      <c r="C199" t="s">
        <v>200</v>
      </c>
      <c r="I199" s="5">
        <v>-26000000000</v>
      </c>
      <c r="J199" s="5">
        <v>-47000000000</v>
      </c>
      <c r="K199" s="5">
        <v>-25000000000</v>
      </c>
      <c r="L199" s="5">
        <v>-20000000000</v>
      </c>
    </row>
    <row r="200" spans="3:12" ht="15.5" x14ac:dyDescent="0.35">
      <c r="C200" t="s">
        <v>15</v>
      </c>
      <c r="I200" s="5">
        <v>-13000000000</v>
      </c>
      <c r="J200" s="5">
        <v>-41000000000</v>
      </c>
      <c r="K200" s="5">
        <v>-4000000000</v>
      </c>
      <c r="L200" s="5">
        <v>-13000000000</v>
      </c>
    </row>
    <row r="201" spans="3:12" ht="15.5" x14ac:dyDescent="0.35">
      <c r="C201" t="s">
        <v>17</v>
      </c>
      <c r="I201" s="6">
        <v>-4.9000000000000004</v>
      </c>
      <c r="J201" s="6">
        <v>-21.41</v>
      </c>
      <c r="K201" s="6">
        <v>-1582383.29</v>
      </c>
      <c r="L201" s="6">
        <v>-5068768.62</v>
      </c>
    </row>
  </sheetData>
  <pageMargins left="0.7" right="0.7" top="0.75" bottom="0.75" header="0.3" footer="0.3"/>
  <ignoredErrors>
    <ignoredError sqref="A1:L20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2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811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812</v>
      </c>
      <c r="D2" s="2" vm="85">
        <f ca="1">IFERROR(_xlfn.STOCKHISTORY("XIDX:" &amp; $C$1, D3, , 0, 0, 1), "Libur")</f>
        <v>885</v>
      </c>
      <c r="E2" s="2" vm="86">
        <f ca="1">IFERROR(_xlfn.STOCKHISTORY("XIDX:" &amp; $C$1, E3, , 0, 0, 1), "Libur")</f>
        <v>775</v>
      </c>
      <c r="H2" s="2" vm="86">
        <f ca="1">IFERROR(INDEX(D2:G2,COUNT(D2:G2)),"")</f>
        <v>775</v>
      </c>
      <c r="I2" s="2" vm="87">
        <f ca="1">IFERROR(_xlfn.STOCKHISTORY("XIDX:" &amp; $C$1, I1, , 0, 0, 1), "Libur")</f>
        <v>1305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247488399130</v>
      </c>
      <c r="E4" s="2">
        <f>IFERROR(INDEX(E51:E500,MATCH($C$4,$C$51:$C$500,0)),"")</f>
        <v>187085918104</v>
      </c>
      <c r="H4" s="2">
        <f>IFERROR(SUM(D4:G4)*(4/MAX(1,COUNT(D4:G4))),"")</f>
        <v>869148634468</v>
      </c>
      <c r="I4" s="2">
        <f>IFERROR(INDEX(I51:I500,MATCH($C$4,$C$51:$C$500,0)),"")</f>
        <v>1076813788087</v>
      </c>
      <c r="J4" s="2">
        <f>IFERROR(INDEX(J51:J500,MATCH($C$4,$C$51:$C$500,0)),"")</f>
        <v>980163971664</v>
      </c>
      <c r="K4" s="2">
        <f>IFERROR(INDEX(K51:K500,MATCH($C$4,$C$51:$C$500,0)),"")</f>
        <v>1024275054219</v>
      </c>
      <c r="L4" s="2">
        <f>IFERROR(INDEX(L51:L500,MATCH($C$4,$C$51:$C$500,0)),"")</f>
        <v>811426636297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8615296488</v>
      </c>
      <c r="E5" s="2">
        <f>IFERROR(INDEX(E51:E500,MATCH($C$5,$C$51:$C$500,0)),"")</f>
        <v>6202381748</v>
      </c>
      <c r="H5" s="2">
        <f>IFERROR(SUM(D5:G5)*(4/MAX(1,COUNT(D5:G5))),"")</f>
        <v>29635356472</v>
      </c>
      <c r="I5" s="2">
        <f>IFERROR(INDEX(I51:I500,MATCH($C$5,$C$51:$C$500,0)),"")</f>
        <v>23434104903</v>
      </c>
      <c r="J5" s="2">
        <f>IFERROR(INDEX(J51:J500,MATCH($C$5,$C$51:$C$500,0)),"")</f>
        <v>242280715539</v>
      </c>
      <c r="K5" s="2">
        <f>IFERROR(INDEX(K51:K500,MATCH($C$5,$C$51:$C$500,0)),"")</f>
        <v>261707002693</v>
      </c>
      <c r="L5" s="2">
        <f>IFERROR(INDEX(L51:L500,MATCH($C$5,$C$51:$C$500,0)),"")</f>
        <v>167898683353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1306593122375</v>
      </c>
      <c r="E6" s="2">
        <f>IFERROR(INDEX(E51:E500,MATCH($C$6,$C$51:$C$500,0)),"")</f>
        <v>1297977921065</v>
      </c>
      <c r="H6" s="2">
        <f>IFERROR(INDEX(D6:G6,COUNT(D6:G6)),"")</f>
        <v>1297977921065</v>
      </c>
      <c r="I6" s="2">
        <f>IFERROR(INDEX(I51:I500,MATCH($C$6,$C$51:$C$500,0)),"")</f>
        <v>1291775548583</v>
      </c>
      <c r="J6" s="2">
        <f>IFERROR(INDEX(J51:J500,MATCH($C$6,$C$51:$C$500,0)),"")</f>
        <v>1175064028712</v>
      </c>
      <c r="K6" s="2">
        <f>IFERROR(INDEX(K51:K500,MATCH($C$6,$C$51:$C$500,0)),"")</f>
        <v>1335032087203</v>
      </c>
      <c r="L6" s="2">
        <f>IFERROR(INDEX(L51:L500,MATCH($C$6,$C$51:$C$500,0)),"")</f>
        <v>1081124130869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1.48</v>
      </c>
      <c r="E7" s="3">
        <f>IFERROR(INDEX(E51:E500,MATCH($C$7,$C$51:$C$500,0))/1000000000,"")</f>
        <v>1.48</v>
      </c>
      <c r="H7" s="3">
        <f>IFERROR(INDEX(D7:G7,COUNT(D7:G7)),"")</f>
        <v>1.48</v>
      </c>
      <c r="I7" s="3">
        <f>IFERROR(INDEX(I51:I500,MATCH($C$7,$C$51:$C$500,0))/1000000000,"")</f>
        <v>1.48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9000000000</v>
      </c>
      <c r="H8" s="2">
        <f>IFERROR(INDEX(D8:G8,COUNT(D8:G8)),"")</f>
        <v>9000000000</v>
      </c>
      <c r="I8" s="2">
        <f>IFERROR(INDEX(I51:I500,MATCH($C$8,$C$51:$C$500,0)),"")</f>
        <v>-286000000000</v>
      </c>
      <c r="J8" s="2">
        <f>IFERROR(INDEX(J51:J500,MATCH($C$8,$C$51:$C$500,0)),"")</f>
        <v>189000000000</v>
      </c>
      <c r="K8" s="2">
        <f>IFERROR(INDEX(K51:K500,MATCH($C$8,$C$51:$C$500,0)),"")</f>
        <v>-27000000000</v>
      </c>
      <c r="L8" s="2">
        <f>IFERROR(INDEX(L51:L500,MATCH($C$8,$C$51:$C$500,0)),"")</f>
        <v>220000000000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-4.2300000000000004</v>
      </c>
      <c r="E9" s="3">
        <f>IFERROR(INDEX(E51:E500,MATCH("Free cash flow per share (Quarter)",$C$51:$C$500,0)),"")</f>
        <v>6.4</v>
      </c>
      <c r="H9" s="3">
        <f>IFERROR(INDEX(D9:G9,COUNT(D9:G9)),"")</f>
        <v>6.4</v>
      </c>
      <c r="I9" s="3">
        <f>IFERROR(INDEX(I51:I500,MATCH($C$9,$C$51:$C$500,0)),"")</f>
        <v>-192.64</v>
      </c>
      <c r="J9" s="3">
        <f>IFERROR(INDEX(J51:J500,MATCH($C$9,$C$51:$C$500,0)),"")</f>
        <v>2364998.04</v>
      </c>
      <c r="K9" s="3">
        <f>IFERROR(INDEX(K51:K500,MATCH($C$9,$C$51:$C$500,0)),"")</f>
        <v>-1344823.82</v>
      </c>
      <c r="L9" s="3">
        <f>IFERROR(INDEX(L51:L500,MATCH($C$9,$C$51:$C$500,0)),"")</f>
        <v>11124777.23</v>
      </c>
    </row>
    <row r="10" spans="1:12" ht="15.5" x14ac:dyDescent="0.35">
      <c r="C10" t="s">
        <v>18</v>
      </c>
      <c r="D10" s="3">
        <f ca="1">IFERROR(IF(D9=0,"",D2/D9),"")</f>
        <v>-209.21985815602835</v>
      </c>
      <c r="E10" s="3">
        <f ca="1">IFERROR(IF(E9=0,"",E2/E9),"")</f>
        <v>121.09375</v>
      </c>
      <c r="I10" s="3">
        <f ca="1">IFERROR(IF(I9=0,"",I2/I9),"")</f>
        <v>-6.7742940199335555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12044082441</v>
      </c>
      <c r="E11" s="2">
        <f>IFERROR(INDEX(E51:E500,MATCH($C$11,$C$51:$C$500,0)),"")</f>
        <v>66806123224</v>
      </c>
      <c r="H11" s="2">
        <f>IFERROR(INDEX(D11:G11,COUNT(D11:G11)),"")</f>
        <v>66806123224</v>
      </c>
      <c r="I11" s="2">
        <f>IFERROR(INDEX(I51:I500,MATCH($C$11,$C$51:$C$500,0)),"")</f>
        <v>66587705278</v>
      </c>
      <c r="J11" s="2">
        <f>IFERROR(INDEX(J51:J500,MATCH($C$11,$C$51:$C$500,0)),"")</f>
        <v>182972845733</v>
      </c>
      <c r="K11" s="2">
        <f>IFERROR(INDEX(K51:K500,MATCH($C$11,$C$51:$C$500,0)),"")</f>
        <v>44836166250</v>
      </c>
      <c r="L11" s="2">
        <f>IFERROR(INDEX(L51:L500,MATCH($C$11,$C$51:$C$500,0)),"")</f>
        <v>45928259271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131000000000</v>
      </c>
      <c r="E12" s="2">
        <f>IFERROR(INDEX(E51:E500,MATCH("Net Debt (Quarter)",$C$51:$C$500,0)),"")</f>
        <v>120000000000</v>
      </c>
      <c r="H12" s="2">
        <f>IFERROR(INDEX(D12:G12,COUNT(D12:G12)),"")</f>
        <v>120000000000</v>
      </c>
      <c r="I12" s="2">
        <f>IFERROR(INDEX(I51:I500,MATCH($C$12,$C$51:$C$500,0)),"")</f>
        <v>127000000000</v>
      </c>
      <c r="J12" s="2">
        <f>IFERROR(INDEX(J51:J500,MATCH($C$12,$C$51:$C$500,0)),"")</f>
        <v>-12000000000</v>
      </c>
      <c r="K12" s="2">
        <f>IFERROR(INDEX(K51:K500,MATCH($C$12,$C$51:$C$500,0)),"")</f>
        <v>-40000000000</v>
      </c>
      <c r="L12" s="2">
        <f>IFERROR(INDEX(L51:L500,MATCH($C$12,$C$51:$C$500,0)),"")</f>
        <v>-39000000000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143000000000</v>
      </c>
      <c r="E13" s="2">
        <f>IFERROR(INDEX(E51:E500,MATCH("Total Debt (Quarter)",$C$51:$C$500,0)),"")</f>
        <v>187000000000</v>
      </c>
      <c r="H13" s="2">
        <f>IFERROR(INDEX(D13:G13,COUNT(D13:G13)),"")</f>
        <v>187000000000</v>
      </c>
      <c r="I13" s="2">
        <f>IFERROR(INDEX(I51:I500,MATCH($C$13,$C$51:$C$500,0)),"")</f>
        <v>194000000000</v>
      </c>
      <c r="J13" s="2">
        <f>IFERROR(INDEX(J51:J500,MATCH($C$13,$C$51:$C$500,0)),"")</f>
        <v>171000000000</v>
      </c>
      <c r="K13" s="2">
        <f>IFERROR(INDEX(K51:K500,MATCH($C$13,$C$51:$C$500,0)),"")</f>
        <v>5000000000</v>
      </c>
      <c r="L13" s="2">
        <f>IFERROR(INDEX(L51:L500,MATCH($C$13,$C$51:$C$500,0)),"")</f>
        <v>7000000000</v>
      </c>
    </row>
    <row r="14" spans="1:12" ht="15.5" x14ac:dyDescent="0.35">
      <c r="C14" t="s">
        <v>27</v>
      </c>
      <c r="D14" s="2">
        <f>IFERROR(INDEX(D51:D500,MATCH($C$14,$C$51:$C$500,0)),"")</f>
        <v>-3347113776</v>
      </c>
      <c r="E14" s="2">
        <f>IFERROR(INDEX(E51:E500,MATCH($C$14,$C$51:$C$500,0)),"")</f>
        <v>-3365675777</v>
      </c>
      <c r="H14" s="2">
        <f>IFERROR(SUM(D14:G14)*(4/MAX(1,COUNT(D14:G14))),"")</f>
        <v>-13425579106</v>
      </c>
      <c r="I14" s="2">
        <f>IFERROR(INDEX(I51:I500,MATCH($C$14,$C$51:$C$500,0)),"")</f>
        <v>-14429734304</v>
      </c>
      <c r="J14" s="2">
        <f>IFERROR(INDEX(J51:J500,MATCH($C$14,$C$51:$C$500,0)),"")</f>
        <v>-15623422703</v>
      </c>
      <c r="K14" s="2">
        <f>IFERROR(INDEX(K51:K500,MATCH($C$14,$C$51:$C$500,0)),"")</f>
        <v>-4955278036</v>
      </c>
      <c r="L14" s="2">
        <f>IFERROR(INDEX(L51:L500,MATCH($C$14,$C$51:$C$500,0)),"")</f>
        <v>-12507902160</v>
      </c>
    </row>
    <row r="15" spans="1:12" ht="15.5" x14ac:dyDescent="0.35">
      <c r="C15" t="s">
        <v>28</v>
      </c>
      <c r="D15" s="2">
        <f>IFERROR(INDEX(D51:D500,MATCH($C$15,$C$51:$C$500,0)),"")</f>
        <v>-932450008</v>
      </c>
      <c r="E15" s="2">
        <f>IFERROR(INDEX(E51:E500,MATCH($C$15,$C$51:$C$500,0)),"")</f>
        <v>-4918775060</v>
      </c>
      <c r="H15" s="2">
        <f>IFERROR(SUM(D15:G15)*(4/MAX(1,COUNT(D15:G15))),"")</f>
        <v>-11702450136</v>
      </c>
      <c r="I15" s="2">
        <f>IFERROR(INDEX(I51:I500,MATCH($C$15,$C$51:$C$500,0)),"")</f>
        <v>-11750894067</v>
      </c>
      <c r="J15" s="2">
        <f>IFERROR(INDEX(J51:J500,MATCH($C$15,$C$51:$C$500,0)),"")</f>
        <v>-18705695664</v>
      </c>
      <c r="K15" s="2">
        <f>IFERROR(INDEX(K51:K500,MATCH($C$15,$C$51:$C$500,0)),"")</f>
        <v>-15011144572</v>
      </c>
      <c r="L15" s="2">
        <f>IFERROR(INDEX(L51:L500,MATCH($C$15,$C$51:$C$500,0)),"")</f>
        <v>-17017188048</v>
      </c>
    </row>
    <row r="16" spans="1:12" ht="15.5" x14ac:dyDescent="0.35">
      <c r="C16" t="s">
        <v>29</v>
      </c>
      <c r="D16" s="2">
        <f>IFERROR(INDEX(D51:D500,MATCH($C$16,$C$51:$C$500,0)),"")</f>
        <v>9547651318</v>
      </c>
      <c r="E16" s="2">
        <f>IFERROR(INDEX(E51:E500,MATCH($C$16,$C$51:$C$500,0)),"")</f>
        <v>11121147542</v>
      </c>
      <c r="H16" s="2">
        <f>IFERROR(SUM(D16:G16)*(4/MAX(1,COUNT(D16:G16))),"")</f>
        <v>41337597720</v>
      </c>
      <c r="I16" s="2">
        <f>IFERROR(INDEX(I51:I500,MATCH($C$16,$C$51:$C$500,0)),"")</f>
        <v>34780713286</v>
      </c>
      <c r="J16" s="2">
        <f>IFERROR(INDEX(J51:J500,MATCH($C$16,$C$51:$C$500,0)),"")</f>
        <v>262073865515</v>
      </c>
      <c r="K16" s="2">
        <f>IFERROR(INDEX(K51:K500,MATCH($C$16,$C$51:$C$500,0)),"")</f>
        <v>277150943152</v>
      </c>
      <c r="L16" s="2">
        <f>IFERROR(INDEX(L51:L500,MATCH($C$16,$C$51:$C$500,0)),"")</f>
        <v>184981670899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1309800000000</v>
      </c>
      <c r="E20" s="2">
        <f ca="1">IFERROR(E21*E2,"")</f>
        <v>1147000000000</v>
      </c>
      <c r="H20" s="2">
        <f ca="1">IFERROR(H21*H2,"")</f>
        <v>1147000000000</v>
      </c>
      <c r="I20" s="2">
        <f ca="1">IFERROR(I21*I2,"")</f>
        <v>1931400000000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1480000000</v>
      </c>
      <c r="E21" s="2">
        <f>IFERROR(INDEX(E51:E500,MATCH($C$7,$C$51:$C$500,0)),"")</f>
        <v>1480000000</v>
      </c>
      <c r="H21" s="2">
        <f>IFERROR(INDEX(D21:G21,COUNT(D21:G21)),"")</f>
        <v>1480000000</v>
      </c>
      <c r="I21" s="2">
        <f>IFERROR(INDEX(I51:I500,MATCH($C$7,$C$51:$C$500,0)),"")</f>
        <v>1480000000</v>
      </c>
      <c r="J21" s="2">
        <f>IFERROR(INDEX(J51:J500,MATCH($C$7,$C$51:$C$500,0)),"")</f>
        <v>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41</v>
      </c>
      <c r="C23" t="s">
        <v>42</v>
      </c>
      <c r="D23" s="3">
        <f>IFERROR(D5/D6*100,"")</f>
        <v>0.65937102686871163</v>
      </c>
      <c r="E23" s="3">
        <f>IFERROR(E5/E6*100,"")</f>
        <v>0.47784955717204358</v>
      </c>
      <c r="H23" s="3">
        <f>IFERROR(H5/H6*100,"")</f>
        <v>2.2831941892882108</v>
      </c>
      <c r="I23" s="3">
        <f>IFERROR(I5/I6*100,"")</f>
        <v>1.8141003619944505</v>
      </c>
      <c r="J23" s="3">
        <f>IFERROR(J5/J6*100,"")</f>
        <v>20.618511810336535</v>
      </c>
      <c r="K23" s="3">
        <f>IFERROR(K5/K6*100,"")</f>
        <v>19.603049634656895</v>
      </c>
      <c r="L23" s="3">
        <f>IFERROR(L5/L6*100,"")</f>
        <v>15.530009788796798</v>
      </c>
    </row>
    <row r="24" spans="1:12" ht="15.5" x14ac:dyDescent="0.35">
      <c r="C24" t="s">
        <v>43</v>
      </c>
      <c r="D24" s="4">
        <f>IFERROR(_xlfn.RRI(5,I23,D23),"")</f>
        <v>-0.18324141132924332</v>
      </c>
      <c r="E24" s="4">
        <f>IFERROR(_xlfn.RRI(5,J23,E23),"")</f>
        <v>-0.52901532693733788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15.54</v>
      </c>
      <c r="J25" s="3">
        <f>IFERROR(INDEX(J51:J500,MATCH($C$25,$C$51:$C$500,0)),"")</f>
        <v>3042096</v>
      </c>
      <c r="K25" s="3">
        <f>IFERROR(INDEX(K51:K500,MATCH($C$25,$C$51:$C$500,0)),"")</f>
        <v>13272852.779999999</v>
      </c>
      <c r="L25" s="3">
        <f>IFERROR(INDEX(L51:L500,MATCH($C$25,$C$51:$C$500,0)),"")</f>
        <v>8504524.6199999992</v>
      </c>
    </row>
    <row r="26" spans="1:1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167.22189130405405</v>
      </c>
      <c r="E27" s="3">
        <f>IFERROR(E4/E21,"")</f>
        <v>126.40940412432433</v>
      </c>
      <c r="H27" s="3">
        <f>IFERROR(H4/H21,"")</f>
        <v>587.26259085675679</v>
      </c>
      <c r="I27" s="3">
        <f>IFERROR(I4/I21,"")</f>
        <v>727.57688384256755</v>
      </c>
      <c r="J27" s="3" t="str">
        <f>IFERROR(J4/J21,"")</f>
        <v/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48</v>
      </c>
      <c r="D28" s="4">
        <f>IFERROR(_xlfn.RRI(5,I27,D27),"")</f>
        <v>-0.25478283837008919</v>
      </c>
      <c r="E28" s="4" t="str">
        <f>IFERROR(_xlfn.RRI(5,J27,E27),"")</f>
        <v/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 t="str">
        <f>IFERROR(((H25-I25)/I25)*100%,"")</f>
        <v/>
      </c>
      <c r="I29" s="4">
        <f>IFERROR(((I25-J25)/J25)*100%,"")</f>
        <v>-0.99999489167994693</v>
      </c>
      <c r="J29" s="4">
        <f>IFERROR(((J25-K25)/K25)*100%,"")</f>
        <v>-0.77080315359302887</v>
      </c>
      <c r="K29" s="4">
        <f>IFERROR(((K25-L25)/L25)*100%,"")</f>
        <v>0.56068132824101347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-0.19285149941098437</v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881.43</v>
      </c>
      <c r="E32" s="3">
        <f>IFERROR(INDEX(E51:E500,MATCH($A$32,$C$51:$C$500,0)),"")</f>
        <v>875.62</v>
      </c>
      <c r="H32" s="3">
        <f>IFERROR(INDEX(D32:G32,COUNT(D32:G32)),"")</f>
        <v>875.62</v>
      </c>
      <c r="I32" s="3">
        <f>IFERROR(INDEX(I51:I500,MATCH($C$32,$C$51:$C$500,0)),"")</f>
        <v>871.44</v>
      </c>
      <c r="J32" s="3">
        <f>IFERROR(INDEX(J51:J500,MATCH($C$32,$C$51:$C$500,0)),"")</f>
        <v>14688300.359999999</v>
      </c>
      <c r="K32" s="3">
        <f>IFERROR(INDEX(K51:K500,MATCH($C$32,$C$51:$C$500,0)),"")</f>
        <v>67596561.379999995</v>
      </c>
      <c r="L32" s="3">
        <f>IFERROR(INDEX(L51:L500,MATCH($C$32,$C$51:$C$500,0)),"")</f>
        <v>54740462.32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0.88</v>
      </c>
      <c r="E33" s="3">
        <f>IFERROR(INDEX(E51:E500,MATCH($A$33,$C$51:$C$500,0)),"")</f>
        <v>1.02</v>
      </c>
      <c r="H33" s="3">
        <f>IFERROR(INDEX(D33:G33,COUNT(D33:G33)),"")</f>
        <v>1.02</v>
      </c>
      <c r="I33" s="3">
        <f>IFERROR(INDEX(I51:I500,MATCH($C$33,$C$51:$C$500,0)),"")</f>
        <v>1.5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133.38999999999999</v>
      </c>
      <c r="E34" s="3">
        <f>IFERROR(INDEX(E51:E500,MATCH($A$34,$C$51:$C$500,0)),"")</f>
        <v>214.11</v>
      </c>
      <c r="H34" s="3">
        <f>IFERROR(INDEX(D34:G34,COUNT(D34:G34)),"")</f>
        <v>214.11</v>
      </c>
      <c r="I34" s="3">
        <f>IFERROR(INDEX(I51:I500,MATCH($C$34,$C$51:$C$500,0)),"")</f>
        <v>83.98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4.6399999999999997</v>
      </c>
      <c r="E35" s="3">
        <f>IFERROR(INDEX(E51:E500,MATCH($A$35,$C$51:$C$500,0)),"")</f>
        <v>7.09</v>
      </c>
      <c r="H35" s="3">
        <f>IFERROR(INDEX(D35:G35,COUNT(D35:G35)),"")</f>
        <v>7.09</v>
      </c>
      <c r="I35" s="3">
        <f>IFERROR(INDEX(I51:I500,MATCH($C$35,$C$51:$C$500,0)),"")</f>
        <v>1.8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71</v>
      </c>
      <c r="C51" t="s">
        <v>6</v>
      </c>
      <c r="D51" s="5">
        <v>247488399130</v>
      </c>
      <c r="E51" s="5">
        <v>187085918104</v>
      </c>
      <c r="F51" s="5">
        <v>284277502233</v>
      </c>
      <c r="G51" s="5">
        <v>246601086752</v>
      </c>
      <c r="I51" s="5">
        <v>1076813788087</v>
      </c>
      <c r="J51" s="5">
        <v>980163971664</v>
      </c>
      <c r="K51" s="5">
        <v>1024275054219</v>
      </c>
      <c r="L51" s="5">
        <v>811426636297</v>
      </c>
    </row>
    <row r="52" spans="2:12" ht="15.5" x14ac:dyDescent="0.35">
      <c r="C52" t="s">
        <v>72</v>
      </c>
      <c r="D52" s="5">
        <v>-202209206943</v>
      </c>
      <c r="E52" s="5">
        <v>-149457267797</v>
      </c>
      <c r="F52" s="5">
        <v>-267779680868</v>
      </c>
      <c r="G52" s="5">
        <v>-252327422303</v>
      </c>
      <c r="I52" s="5">
        <v>-930984829266</v>
      </c>
      <c r="J52" s="5">
        <v>-652818472184</v>
      </c>
      <c r="K52" s="5">
        <v>-687496559663</v>
      </c>
      <c r="L52" s="5">
        <v>-569036299078</v>
      </c>
    </row>
    <row r="53" spans="2:12" ht="15.5" x14ac:dyDescent="0.35">
      <c r="C53" t="s">
        <v>73</v>
      </c>
      <c r="D53" s="5">
        <v>45279192187</v>
      </c>
      <c r="E53" s="5">
        <v>37628650307</v>
      </c>
      <c r="F53" s="5">
        <v>16497821365</v>
      </c>
      <c r="G53" s="5">
        <v>-5726335551</v>
      </c>
      <c r="I53" s="5">
        <v>145828958821</v>
      </c>
      <c r="J53" s="5">
        <v>327345499480</v>
      </c>
      <c r="K53" s="5">
        <v>336778494556</v>
      </c>
      <c r="L53" s="5">
        <v>242390337219</v>
      </c>
    </row>
    <row r="54" spans="2:12" ht="15.5" x14ac:dyDescent="0.35">
      <c r="C54" t="s">
        <v>74</v>
      </c>
      <c r="D54" s="5">
        <v>-27071516198</v>
      </c>
      <c r="E54" s="5">
        <v>-28245764151</v>
      </c>
      <c r="F54" s="5">
        <v>-36420784793</v>
      </c>
      <c r="G54" s="5">
        <v>-17051819014</v>
      </c>
      <c r="I54" s="5">
        <v>-107752920638</v>
      </c>
      <c r="J54" s="5">
        <v>-76857004833</v>
      </c>
      <c r="K54" s="5">
        <v>-62624738355</v>
      </c>
      <c r="L54" s="5">
        <v>-52264979017</v>
      </c>
    </row>
    <row r="55" spans="2:12" ht="15.5" x14ac:dyDescent="0.35">
      <c r="C55" t="s">
        <v>75</v>
      </c>
      <c r="D55" s="5">
        <v>-1580429926</v>
      </c>
      <c r="E55" s="5">
        <v>-290748582</v>
      </c>
      <c r="F55" s="5">
        <v>-20354759136</v>
      </c>
      <c r="I55" s="5">
        <v>-20354759136</v>
      </c>
      <c r="J55" s="5">
        <v>-480520027</v>
      </c>
      <c r="K55" s="5">
        <v>-350436615</v>
      </c>
      <c r="L55" s="5">
        <v>-469762391</v>
      </c>
    </row>
    <row r="56" spans="2:12" ht="15.5" x14ac:dyDescent="0.35">
      <c r="C56" t="s">
        <v>76</v>
      </c>
      <c r="D56" s="5">
        <v>-25491086272</v>
      </c>
      <c r="E56" s="5">
        <v>-27955015569</v>
      </c>
      <c r="F56" s="5">
        <v>-16066025657</v>
      </c>
      <c r="G56" s="5">
        <v>-17051819014</v>
      </c>
      <c r="I56" s="5">
        <v>-87398161502</v>
      </c>
      <c r="J56" s="5">
        <v>-76376484806</v>
      </c>
      <c r="K56" s="5">
        <v>-62274301740</v>
      </c>
      <c r="L56" s="5">
        <v>-51795216626</v>
      </c>
    </row>
    <row r="57" spans="2:12" ht="15.5" x14ac:dyDescent="0.35">
      <c r="C57" t="s">
        <v>77</v>
      </c>
      <c r="D57" s="5">
        <v>18207675989</v>
      </c>
      <c r="E57" s="5">
        <v>9382886156</v>
      </c>
      <c r="F57" s="5">
        <v>-19922963428</v>
      </c>
      <c r="G57" s="5">
        <v>-22778154565</v>
      </c>
      <c r="I57" s="5">
        <v>38076038183</v>
      </c>
      <c r="J57" s="5">
        <v>250488494647</v>
      </c>
      <c r="K57" s="5">
        <v>274153756201</v>
      </c>
      <c r="L57" s="5">
        <v>190125358202</v>
      </c>
    </row>
    <row r="58" spans="2:12" ht="15.5" x14ac:dyDescent="0.35">
      <c r="C58" t="s">
        <v>78</v>
      </c>
      <c r="D58" s="5">
        <v>-8660024671</v>
      </c>
      <c r="E58" s="5">
        <v>1738261386</v>
      </c>
      <c r="F58" s="5">
        <v>2202080937</v>
      </c>
      <c r="G58" s="5">
        <v>-3547260733</v>
      </c>
      <c r="I58" s="5">
        <v>-3295324897</v>
      </c>
      <c r="J58" s="5">
        <v>11585370868</v>
      </c>
      <c r="K58" s="5">
        <v>2997186951</v>
      </c>
      <c r="L58" s="5">
        <v>-5143687303</v>
      </c>
    </row>
    <row r="59" spans="2:12" ht="15.5" x14ac:dyDescent="0.35">
      <c r="C59" t="s">
        <v>27</v>
      </c>
      <c r="D59" s="5">
        <v>-3347113776</v>
      </c>
      <c r="E59" s="5">
        <v>-3365675777</v>
      </c>
      <c r="F59" s="5">
        <v>-3526012745</v>
      </c>
      <c r="G59" s="5">
        <v>-3557070619</v>
      </c>
      <c r="I59" s="5">
        <v>-14429734304</v>
      </c>
      <c r="J59" s="5">
        <v>-15623422703</v>
      </c>
      <c r="K59" s="5">
        <v>-4955278036</v>
      </c>
      <c r="L59" s="5">
        <v>-12507902160</v>
      </c>
    </row>
    <row r="60" spans="2:12" ht="15.5" x14ac:dyDescent="0.35">
      <c r="C60" t="s">
        <v>79</v>
      </c>
      <c r="D60" s="5">
        <v>-95178</v>
      </c>
      <c r="E60" s="5">
        <v>-9266</v>
      </c>
      <c r="F60" s="5">
        <v>-194126</v>
      </c>
      <c r="G60" s="5">
        <v>-357708</v>
      </c>
      <c r="I60" s="5">
        <v>-61928</v>
      </c>
      <c r="J60" s="5">
        <v>489906</v>
      </c>
      <c r="K60" s="5">
        <v>953641</v>
      </c>
      <c r="L60" s="5">
        <v>121451</v>
      </c>
    </row>
    <row r="61" spans="2:12" ht="15.5" x14ac:dyDescent="0.35">
      <c r="C61" t="s">
        <v>80</v>
      </c>
      <c r="D61" s="5">
        <v>-8660024671</v>
      </c>
      <c r="E61" s="5">
        <v>1738261386</v>
      </c>
      <c r="F61" s="5">
        <v>2202080937</v>
      </c>
      <c r="G61" s="5">
        <v>-3547260733</v>
      </c>
      <c r="I61" s="5">
        <v>-3295324897</v>
      </c>
      <c r="J61" s="5">
        <v>11585370868</v>
      </c>
      <c r="K61" s="5">
        <v>2997186951</v>
      </c>
      <c r="L61" s="5">
        <v>-5143687303</v>
      </c>
    </row>
    <row r="62" spans="2:12" ht="15.5" x14ac:dyDescent="0.35">
      <c r="C62" t="s">
        <v>29</v>
      </c>
      <c r="D62" s="5">
        <v>9547651318</v>
      </c>
      <c r="E62" s="5">
        <v>11121147542</v>
      </c>
      <c r="F62" s="5">
        <v>-17720882491</v>
      </c>
      <c r="G62" s="5">
        <v>-26325415298</v>
      </c>
      <c r="I62" s="5">
        <v>34780713286</v>
      </c>
      <c r="J62" s="5">
        <v>262073865515</v>
      </c>
      <c r="K62" s="5">
        <v>277150943152</v>
      </c>
      <c r="L62" s="5">
        <v>184981670899</v>
      </c>
    </row>
    <row r="63" spans="2:12" ht="15.5" x14ac:dyDescent="0.35">
      <c r="C63" t="s">
        <v>28</v>
      </c>
      <c r="D63" s="5">
        <v>-932450008</v>
      </c>
      <c r="E63" s="5">
        <v>-4918775060</v>
      </c>
      <c r="F63" s="5">
        <v>-253253819</v>
      </c>
      <c r="G63" s="5">
        <v>-6132926926</v>
      </c>
      <c r="I63" s="5">
        <v>-11750894067</v>
      </c>
      <c r="J63" s="5">
        <v>-18705695664</v>
      </c>
      <c r="K63" s="5">
        <v>-15011144572</v>
      </c>
      <c r="L63" s="5">
        <v>-17017188048</v>
      </c>
    </row>
    <row r="64" spans="2:12" ht="15.5" x14ac:dyDescent="0.35">
      <c r="C64" t="s">
        <v>81</v>
      </c>
      <c r="F64" s="5">
        <v>-1843234428</v>
      </c>
      <c r="I64" s="5">
        <v>-1843234428</v>
      </c>
      <c r="J64" s="5">
        <v>-6239354018</v>
      </c>
      <c r="K64" s="5">
        <v>-1551500737</v>
      </c>
      <c r="L64" s="5">
        <v>-5633490457</v>
      </c>
    </row>
    <row r="65" spans="2:12" ht="15.5" x14ac:dyDescent="0.35">
      <c r="C65" t="s">
        <v>82</v>
      </c>
      <c r="D65" s="5">
        <v>1693663956</v>
      </c>
      <c r="E65" s="5">
        <v>-2822708575</v>
      </c>
      <c r="F65" s="5">
        <v>3952933641</v>
      </c>
      <c r="G65" s="5">
        <v>-3867873791</v>
      </c>
      <c r="I65" s="5">
        <v>-803090576</v>
      </c>
      <c r="J65" s="5">
        <v>-2608425719</v>
      </c>
      <c r="K65" s="5">
        <v>-2460290817</v>
      </c>
      <c r="L65" s="5">
        <v>-2609041692</v>
      </c>
    </row>
    <row r="66" spans="2:12" ht="15.5" x14ac:dyDescent="0.35">
      <c r="C66" t="s">
        <v>84</v>
      </c>
      <c r="D66" s="5">
        <v>-932450008</v>
      </c>
      <c r="E66" s="5">
        <v>-4918775060</v>
      </c>
      <c r="F66" s="5">
        <v>-253253819</v>
      </c>
      <c r="G66" s="5">
        <v>-6132926926</v>
      </c>
      <c r="I66" s="5">
        <v>-11750894067</v>
      </c>
      <c r="J66" s="5">
        <v>-18705695664</v>
      </c>
      <c r="K66" s="5">
        <v>-15011144572</v>
      </c>
      <c r="L66" s="5">
        <v>-17017188048</v>
      </c>
    </row>
    <row r="67" spans="2:12" ht="15.5" x14ac:dyDescent="0.35">
      <c r="C67" t="s">
        <v>86</v>
      </c>
      <c r="D67" s="5">
        <v>8615201310</v>
      </c>
      <c r="E67" s="5">
        <v>6202372482</v>
      </c>
      <c r="F67" s="5">
        <v>-17974136310</v>
      </c>
      <c r="G67" s="5">
        <v>-32458342224</v>
      </c>
      <c r="I67" s="5">
        <v>23029819219</v>
      </c>
      <c r="J67" s="5">
        <v>243368169851</v>
      </c>
      <c r="K67" s="5">
        <v>262139798580</v>
      </c>
      <c r="L67" s="5">
        <v>167964482851</v>
      </c>
    </row>
    <row r="68" spans="2:12" ht="15.5" x14ac:dyDescent="0.35">
      <c r="C68" t="s">
        <v>87</v>
      </c>
      <c r="F68" s="5">
        <v>404223756</v>
      </c>
      <c r="I68" s="5">
        <v>404223756</v>
      </c>
      <c r="J68" s="5">
        <v>-1086964406</v>
      </c>
      <c r="K68" s="5">
        <v>-431842246</v>
      </c>
      <c r="L68" s="5">
        <v>-65678047</v>
      </c>
    </row>
    <row r="69" spans="2:12" ht="15.5" x14ac:dyDescent="0.35">
      <c r="C69" t="s">
        <v>88</v>
      </c>
      <c r="F69" s="5">
        <v>404223756</v>
      </c>
      <c r="I69" s="5">
        <v>404223756</v>
      </c>
      <c r="J69" s="5">
        <v>-1086964406</v>
      </c>
      <c r="K69" s="5">
        <v>-431842246</v>
      </c>
      <c r="L69" s="5">
        <v>-65678047</v>
      </c>
    </row>
    <row r="70" spans="2:12" ht="15.5" x14ac:dyDescent="0.35">
      <c r="C70" t="s">
        <v>89</v>
      </c>
      <c r="D70" s="5">
        <v>8615201310</v>
      </c>
      <c r="E70" s="5">
        <v>6202372482</v>
      </c>
      <c r="F70" s="5">
        <v>-17569912554</v>
      </c>
      <c r="G70" s="5">
        <v>-32458342224</v>
      </c>
      <c r="I70" s="5">
        <v>23434042975</v>
      </c>
      <c r="J70" s="5">
        <v>242281205445</v>
      </c>
      <c r="K70" s="5">
        <v>261707956334</v>
      </c>
      <c r="L70" s="5">
        <v>167898804804</v>
      </c>
    </row>
    <row r="71" spans="2:12" ht="15.5" x14ac:dyDescent="0.35">
      <c r="C71" t="s">
        <v>90</v>
      </c>
      <c r="D71" s="5">
        <v>8615201310</v>
      </c>
      <c r="E71" s="5">
        <v>6202372482</v>
      </c>
      <c r="F71" s="5">
        <v>-17974136310</v>
      </c>
      <c r="G71" s="5">
        <v>-32458342224</v>
      </c>
      <c r="I71" s="5">
        <v>23029819219</v>
      </c>
      <c r="J71" s="5">
        <v>243368169851</v>
      </c>
      <c r="K71" s="5">
        <v>262139798580</v>
      </c>
      <c r="L71" s="5">
        <v>167964482851</v>
      </c>
    </row>
    <row r="72" spans="2:12" ht="15.5" x14ac:dyDescent="0.35">
      <c r="C72" t="s">
        <v>8</v>
      </c>
      <c r="D72" s="5">
        <v>8615296488</v>
      </c>
      <c r="E72" s="5">
        <v>6202381748</v>
      </c>
      <c r="F72" s="5">
        <v>-17569718428</v>
      </c>
      <c r="G72" s="5">
        <v>-32457984516</v>
      </c>
      <c r="I72" s="5">
        <v>23434104903</v>
      </c>
      <c r="J72" s="5">
        <v>242280715539</v>
      </c>
      <c r="K72" s="5">
        <v>261707002693</v>
      </c>
      <c r="L72" s="5">
        <v>167898683353</v>
      </c>
    </row>
    <row r="73" spans="2:12" ht="15.5" x14ac:dyDescent="0.35">
      <c r="C73" t="s">
        <v>91</v>
      </c>
      <c r="D73" s="5">
        <v>8615201310</v>
      </c>
      <c r="E73" s="5">
        <v>6202372482</v>
      </c>
      <c r="F73" s="5">
        <v>-17974136310</v>
      </c>
      <c r="G73" s="5">
        <v>-32458342224</v>
      </c>
      <c r="I73" s="5">
        <v>23029819219</v>
      </c>
      <c r="J73" s="5">
        <v>243368169851</v>
      </c>
      <c r="K73" s="5">
        <v>262139798580</v>
      </c>
      <c r="L73" s="5">
        <v>167964482851</v>
      </c>
    </row>
    <row r="74" spans="2:12" ht="15.5" x14ac:dyDescent="0.35">
      <c r="C74" t="s">
        <v>92</v>
      </c>
      <c r="D74" s="5">
        <v>8615201310</v>
      </c>
      <c r="E74" s="5">
        <v>6202372482</v>
      </c>
      <c r="F74" s="5">
        <v>-17569912554</v>
      </c>
      <c r="G74" s="5">
        <v>-32458342224</v>
      </c>
      <c r="I74" s="5">
        <v>23434042975</v>
      </c>
      <c r="J74" s="5">
        <v>242281205445</v>
      </c>
      <c r="K74" s="5">
        <v>261707956334</v>
      </c>
      <c r="L74" s="5">
        <v>167898804804</v>
      </c>
    </row>
    <row r="75" spans="2:12" ht="15.5" x14ac:dyDescent="0.35">
      <c r="C75" t="s">
        <v>93</v>
      </c>
      <c r="D75" s="5">
        <v>8615201310</v>
      </c>
      <c r="E75" s="5">
        <v>6202372482</v>
      </c>
      <c r="F75" s="5">
        <v>-17569912554</v>
      </c>
      <c r="G75" s="5">
        <v>-32458342224</v>
      </c>
      <c r="I75" s="5">
        <v>23434042975</v>
      </c>
      <c r="J75" s="5">
        <v>242281205445</v>
      </c>
      <c r="K75" s="5">
        <v>261707956334</v>
      </c>
      <c r="L75" s="5">
        <v>167898804804</v>
      </c>
    </row>
    <row r="77" spans="2:12" ht="15.5" x14ac:dyDescent="0.35">
      <c r="B77" t="s">
        <v>94</v>
      </c>
      <c r="C77" t="s">
        <v>95</v>
      </c>
    </row>
    <row r="78" spans="2:12" ht="15.5" x14ac:dyDescent="0.35">
      <c r="C78" t="s">
        <v>96</v>
      </c>
    </row>
    <row r="79" spans="2:12" ht="15.5" x14ac:dyDescent="0.35">
      <c r="C79" t="s">
        <v>20</v>
      </c>
      <c r="D79" s="5">
        <v>12044082441</v>
      </c>
      <c r="E79" s="5">
        <v>66806123224</v>
      </c>
      <c r="F79" s="5">
        <v>66587705278</v>
      </c>
      <c r="G79" s="5">
        <v>135980075507</v>
      </c>
      <c r="I79" s="5">
        <v>66587705278</v>
      </c>
      <c r="J79" s="5">
        <v>182972845733</v>
      </c>
      <c r="K79" s="5">
        <v>44836166250</v>
      </c>
      <c r="L79" s="5">
        <v>45928259271</v>
      </c>
    </row>
    <row r="80" spans="2:12" ht="15.5" x14ac:dyDescent="0.35">
      <c r="C80" t="s">
        <v>97</v>
      </c>
      <c r="D80" s="5">
        <v>141303314173</v>
      </c>
      <c r="E80" s="5">
        <v>108986813821</v>
      </c>
      <c r="F80" s="5">
        <v>106751192685</v>
      </c>
      <c r="G80" s="5">
        <v>89655083059</v>
      </c>
      <c r="I80" s="5">
        <v>106751192685</v>
      </c>
      <c r="J80" s="5">
        <v>129131063703</v>
      </c>
      <c r="K80" s="5">
        <v>121485104094</v>
      </c>
      <c r="L80" s="5">
        <v>80346238594</v>
      </c>
    </row>
    <row r="81" spans="3:12" ht="15.5" x14ac:dyDescent="0.35">
      <c r="C81" t="s">
        <v>99</v>
      </c>
      <c r="D81" s="5">
        <v>10165217766</v>
      </c>
      <c r="E81" s="5">
        <v>9180116122</v>
      </c>
      <c r="F81" s="5">
        <v>6303810348</v>
      </c>
      <c r="G81" s="5">
        <v>6249839070</v>
      </c>
      <c r="I81" s="5">
        <v>6303810348</v>
      </c>
      <c r="J81" s="5">
        <v>2239705264</v>
      </c>
      <c r="K81" s="5">
        <v>49869154808</v>
      </c>
    </row>
    <row r="82" spans="3:12" ht="15.5" x14ac:dyDescent="0.35">
      <c r="C82" t="s">
        <v>98</v>
      </c>
      <c r="D82" s="5">
        <v>2239512715</v>
      </c>
      <c r="E82" s="5">
        <v>2671964411</v>
      </c>
      <c r="F82" s="5">
        <v>2217562615</v>
      </c>
      <c r="G82" s="5">
        <v>2235844198</v>
      </c>
      <c r="I82" s="5">
        <v>2217562615</v>
      </c>
      <c r="J82" s="5">
        <v>2133699020</v>
      </c>
      <c r="K82" s="5">
        <v>1445962084</v>
      </c>
      <c r="L82" s="5">
        <v>1610322227</v>
      </c>
    </row>
    <row r="83" spans="3:12" ht="15.5" x14ac:dyDescent="0.35">
      <c r="C83" t="s">
        <v>100</v>
      </c>
      <c r="D83" s="5">
        <v>141303314173</v>
      </c>
      <c r="E83" s="5">
        <v>108986813821</v>
      </c>
      <c r="F83" s="5">
        <v>106751192685</v>
      </c>
      <c r="G83" s="5">
        <v>89655083059</v>
      </c>
      <c r="I83" s="5">
        <v>106751192685</v>
      </c>
      <c r="J83" s="5">
        <v>129131063703</v>
      </c>
      <c r="K83" s="5">
        <v>121485104094</v>
      </c>
      <c r="L83" s="5">
        <v>80346238594</v>
      </c>
    </row>
    <row r="84" spans="3:12" ht="15.5" x14ac:dyDescent="0.35">
      <c r="C84" t="s">
        <v>101</v>
      </c>
      <c r="D84" s="5">
        <v>782804049</v>
      </c>
      <c r="E84" s="5">
        <v>866757147</v>
      </c>
      <c r="F84" s="5">
        <v>1009376421</v>
      </c>
      <c r="G84" s="5">
        <v>1149810965</v>
      </c>
      <c r="I84" s="5">
        <v>1009376421</v>
      </c>
      <c r="J84" s="5">
        <v>8452414730</v>
      </c>
      <c r="K84" s="5">
        <v>162202261915</v>
      </c>
      <c r="L84" s="5">
        <v>70756855944</v>
      </c>
    </row>
    <row r="85" spans="3:12" ht="15.5" x14ac:dyDescent="0.35">
      <c r="C85" t="s">
        <v>102</v>
      </c>
      <c r="D85" s="5">
        <v>782804049</v>
      </c>
      <c r="E85" s="5">
        <v>866757147</v>
      </c>
      <c r="F85" s="5">
        <v>1009376421</v>
      </c>
      <c r="G85" s="5">
        <v>1149810965</v>
      </c>
      <c r="I85" s="5">
        <v>1009376421</v>
      </c>
      <c r="J85" s="5">
        <v>8452414730</v>
      </c>
      <c r="K85" s="5">
        <v>162202261915</v>
      </c>
      <c r="L85" s="5">
        <v>70756855944</v>
      </c>
    </row>
    <row r="86" spans="3:12" ht="15.5" x14ac:dyDescent="0.35">
      <c r="C86" t="s">
        <v>103</v>
      </c>
      <c r="D86" s="5">
        <v>266516439738</v>
      </c>
      <c r="E86" s="5">
        <v>201100339083</v>
      </c>
      <c r="F86" s="5">
        <v>165727125497</v>
      </c>
      <c r="G86" s="5">
        <v>184860667081</v>
      </c>
      <c r="I86" s="5">
        <v>165727125497</v>
      </c>
      <c r="J86" s="5">
        <v>131526602774</v>
      </c>
      <c r="K86" s="5">
        <v>127534064338</v>
      </c>
      <c r="L86" s="5">
        <v>87445717940</v>
      </c>
    </row>
    <row r="87" spans="3:12" ht="15.5" x14ac:dyDescent="0.35">
      <c r="C87" t="s">
        <v>79</v>
      </c>
      <c r="D87" s="5">
        <v>-1177423711</v>
      </c>
      <c r="E87" s="5">
        <v>-1177328533</v>
      </c>
      <c r="F87" s="5">
        <v>-1177319267</v>
      </c>
      <c r="G87" s="5">
        <v>-1581347842</v>
      </c>
      <c r="I87" s="5">
        <v>-1177319267</v>
      </c>
      <c r="J87" s="5">
        <v>-1581480040</v>
      </c>
      <c r="K87" s="5">
        <v>-494719865</v>
      </c>
      <c r="L87" s="5">
        <v>-63833715</v>
      </c>
    </row>
    <row r="88" spans="3:12" ht="15.5" x14ac:dyDescent="0.35">
      <c r="C88" t="s">
        <v>104</v>
      </c>
      <c r="D88" s="5">
        <v>542012412307</v>
      </c>
      <c r="E88" s="5">
        <v>511640236883</v>
      </c>
      <c r="F88" s="5">
        <v>516895323680</v>
      </c>
      <c r="G88" s="5">
        <v>587230845325</v>
      </c>
      <c r="I88" s="5">
        <v>516895323680</v>
      </c>
      <c r="J88" s="5">
        <v>591805781240</v>
      </c>
      <c r="K88" s="5">
        <v>529717384396</v>
      </c>
      <c r="L88" s="5">
        <v>365224691748</v>
      </c>
    </row>
    <row r="89" spans="3:12" ht="15.5" x14ac:dyDescent="0.35">
      <c r="C89" t="s">
        <v>105</v>
      </c>
    </row>
    <row r="90" spans="3:12" ht="15.5" x14ac:dyDescent="0.35">
      <c r="C90" t="s">
        <v>106</v>
      </c>
      <c r="D90" s="5">
        <v>1087014353180</v>
      </c>
      <c r="E90" s="5">
        <v>1115008572069</v>
      </c>
      <c r="F90" s="5">
        <v>1115599278153</v>
      </c>
      <c r="G90" s="5">
        <v>1036257542907</v>
      </c>
      <c r="I90" s="5">
        <v>1115599278153</v>
      </c>
      <c r="J90" s="5">
        <v>870325960897</v>
      </c>
      <c r="K90" s="5">
        <v>963819849104</v>
      </c>
      <c r="L90" s="5">
        <v>820052267282</v>
      </c>
    </row>
    <row r="91" spans="3:12" ht="15.5" x14ac:dyDescent="0.35">
      <c r="C91" t="s">
        <v>107</v>
      </c>
      <c r="L91" s="5">
        <v>292859344</v>
      </c>
    </row>
    <row r="92" spans="3:12" ht="15.5" x14ac:dyDescent="0.35">
      <c r="C92" t="s">
        <v>108</v>
      </c>
      <c r="D92" s="5">
        <v>1128592457583</v>
      </c>
      <c r="E92" s="5">
        <v>1163705370774</v>
      </c>
      <c r="F92" s="5">
        <v>1169770998023</v>
      </c>
      <c r="G92" s="5">
        <v>1088908729689</v>
      </c>
      <c r="I92" s="5">
        <v>1169770998023</v>
      </c>
      <c r="J92" s="5">
        <v>910920204421</v>
      </c>
      <c r="K92" s="5">
        <v>1024066981545</v>
      </c>
      <c r="L92" s="5">
        <v>827326276098</v>
      </c>
    </row>
    <row r="93" spans="3:12" ht="15.5" x14ac:dyDescent="0.35">
      <c r="C93" t="s">
        <v>109</v>
      </c>
      <c r="D93" s="5">
        <v>1670604869890</v>
      </c>
      <c r="E93" s="5">
        <v>1675345607657</v>
      </c>
      <c r="F93" s="5">
        <v>1686666321703</v>
      </c>
      <c r="G93" s="5">
        <v>1676139575014</v>
      </c>
      <c r="I93" s="5">
        <v>1686666321703</v>
      </c>
      <c r="J93" s="5">
        <v>1502725985661</v>
      </c>
      <c r="K93" s="5">
        <v>1553784365941</v>
      </c>
      <c r="L93" s="5">
        <v>1192550967846</v>
      </c>
    </row>
    <row r="94" spans="3:12" ht="15.5" x14ac:dyDescent="0.35">
      <c r="C94" t="s">
        <v>110</v>
      </c>
    </row>
    <row r="95" spans="3:12" ht="15.5" x14ac:dyDescent="0.35">
      <c r="C95" t="s">
        <v>111</v>
      </c>
    </row>
    <row r="96" spans="3:12" ht="15.5" x14ac:dyDescent="0.35">
      <c r="C96" t="s">
        <v>112</v>
      </c>
      <c r="D96" s="5">
        <v>227691323962</v>
      </c>
      <c r="E96" s="5">
        <v>232473920265</v>
      </c>
      <c r="F96" s="5">
        <v>247819779166</v>
      </c>
      <c r="G96" s="5">
        <v>224791988199</v>
      </c>
      <c r="I96" s="5">
        <v>247819779166</v>
      </c>
      <c r="J96" s="5">
        <v>168275304909</v>
      </c>
      <c r="K96" s="5">
        <v>187836648141</v>
      </c>
      <c r="L96" s="5">
        <v>100082020515</v>
      </c>
    </row>
    <row r="97" spans="3:12" ht="15.5" x14ac:dyDescent="0.35">
      <c r="C97" t="s">
        <v>113</v>
      </c>
    </row>
    <row r="98" spans="3:12" ht="15.5" x14ac:dyDescent="0.35">
      <c r="C98" t="s">
        <v>114</v>
      </c>
      <c r="D98" s="5">
        <v>91486289923</v>
      </c>
      <c r="E98" s="5">
        <v>56989395253</v>
      </c>
      <c r="F98" s="5">
        <v>47471293918</v>
      </c>
      <c r="G98" s="5">
        <v>65127862167</v>
      </c>
      <c r="I98" s="5">
        <v>47471293918</v>
      </c>
      <c r="J98" s="5">
        <v>64118765108</v>
      </c>
      <c r="K98" s="5">
        <v>58654812195</v>
      </c>
      <c r="L98" s="5">
        <v>61999126165</v>
      </c>
    </row>
    <row r="99" spans="3:12" ht="15.5" x14ac:dyDescent="0.35">
      <c r="C99" t="s">
        <v>209</v>
      </c>
      <c r="D99" s="5">
        <v>13500000000</v>
      </c>
      <c r="E99" s="5">
        <v>50000000000</v>
      </c>
      <c r="F99" s="5">
        <v>50000000000</v>
      </c>
      <c r="G99" s="5">
        <v>50000000000</v>
      </c>
      <c r="I99" s="5">
        <v>50000000000</v>
      </c>
    </row>
    <row r="100" spans="3:12" ht="15.5" x14ac:dyDescent="0.35">
      <c r="C100" t="s">
        <v>116</v>
      </c>
      <c r="D100" s="5">
        <v>33443548889</v>
      </c>
      <c r="E100" s="5">
        <v>18928445005</v>
      </c>
      <c r="F100" s="5">
        <v>48799285242</v>
      </c>
      <c r="G100" s="5">
        <v>18591669661</v>
      </c>
      <c r="I100" s="5">
        <v>48799285242</v>
      </c>
      <c r="J100" s="5">
        <v>27861267795</v>
      </c>
      <c r="K100" s="5">
        <v>36023218639</v>
      </c>
      <c r="L100" s="5">
        <v>15488498880</v>
      </c>
    </row>
    <row r="101" spans="3:12" ht="15.5" x14ac:dyDescent="0.35">
      <c r="C101" t="s">
        <v>117</v>
      </c>
      <c r="D101" s="5">
        <v>3800082076</v>
      </c>
      <c r="E101" s="5">
        <v>4039927371</v>
      </c>
      <c r="F101" s="5">
        <v>1653599060</v>
      </c>
      <c r="G101" s="5">
        <v>8890513585</v>
      </c>
      <c r="I101" s="5">
        <v>1653599060</v>
      </c>
      <c r="J101" s="5">
        <v>13902620095</v>
      </c>
      <c r="K101" s="5">
        <v>13752450089</v>
      </c>
      <c r="L101" s="5">
        <v>6075019000</v>
      </c>
    </row>
    <row r="102" spans="3:12" ht="15.5" x14ac:dyDescent="0.35">
      <c r="C102" t="s">
        <v>206</v>
      </c>
    </row>
    <row r="103" spans="3:12" ht="15.5" x14ac:dyDescent="0.35">
      <c r="C103" t="s">
        <v>207</v>
      </c>
      <c r="D103" s="5">
        <v>12404730481</v>
      </c>
      <c r="E103" s="5">
        <v>11852080533</v>
      </c>
      <c r="F103" s="5">
        <v>8521372963</v>
      </c>
      <c r="G103" s="5">
        <v>8485683268</v>
      </c>
      <c r="I103" s="5">
        <v>8521372963</v>
      </c>
      <c r="J103" s="5">
        <v>4373404284</v>
      </c>
      <c r="K103" s="5">
        <v>51315116892</v>
      </c>
      <c r="L103" s="5">
        <v>1610322227</v>
      </c>
    </row>
    <row r="104" spans="3:12" ht="15.5" x14ac:dyDescent="0.35">
      <c r="C104" t="s">
        <v>119</v>
      </c>
    </row>
    <row r="105" spans="3:12" ht="15.5" x14ac:dyDescent="0.35">
      <c r="C105" t="s">
        <v>121</v>
      </c>
      <c r="D105" s="5">
        <v>102300000000</v>
      </c>
      <c r="E105" s="5">
        <v>109200000000</v>
      </c>
      <c r="F105" s="5">
        <v>116100000000</v>
      </c>
      <c r="G105" s="5">
        <v>123000000000</v>
      </c>
      <c r="I105" s="5">
        <v>116100000000</v>
      </c>
      <c r="J105" s="5">
        <v>143700000000</v>
      </c>
      <c r="K105" s="5">
        <v>2853333333</v>
      </c>
      <c r="L105" s="5">
        <v>4993333333</v>
      </c>
    </row>
    <row r="106" spans="3:12" ht="15.5" x14ac:dyDescent="0.35">
      <c r="C106" t="s">
        <v>457</v>
      </c>
      <c r="L106" s="5">
        <v>33000000</v>
      </c>
    </row>
    <row r="107" spans="3:12" ht="15.5" x14ac:dyDescent="0.35">
      <c r="C107" t="s">
        <v>122</v>
      </c>
      <c r="D107" s="5">
        <v>39063977577</v>
      </c>
      <c r="E107" s="5">
        <v>43886757942</v>
      </c>
      <c r="F107" s="5">
        <v>50499155041</v>
      </c>
      <c r="G107" s="5">
        <v>34016384843</v>
      </c>
      <c r="I107" s="5">
        <v>50499155041</v>
      </c>
      <c r="J107" s="5">
        <v>48357687142</v>
      </c>
      <c r="K107" s="5">
        <v>23889917488</v>
      </c>
      <c r="L107" s="5">
        <v>4062550133</v>
      </c>
    </row>
    <row r="108" spans="3:12" ht="15.5" x14ac:dyDescent="0.35">
      <c r="C108" t="s">
        <v>123</v>
      </c>
      <c r="D108" s="5">
        <v>136320423553</v>
      </c>
      <c r="E108" s="5">
        <v>144893766327</v>
      </c>
      <c r="F108" s="5">
        <v>147070993954</v>
      </c>
      <c r="G108" s="5">
        <v>141850094827</v>
      </c>
      <c r="I108" s="5">
        <v>147070993954</v>
      </c>
      <c r="J108" s="5">
        <v>159386652040</v>
      </c>
      <c r="K108" s="5">
        <v>30915630597</v>
      </c>
      <c r="L108" s="5">
        <v>11344816462</v>
      </c>
    </row>
    <row r="109" spans="3:12" ht="15.5" x14ac:dyDescent="0.35">
      <c r="C109" t="s">
        <v>124</v>
      </c>
      <c r="D109" s="5">
        <v>136320423553</v>
      </c>
      <c r="E109" s="5">
        <v>144893766327</v>
      </c>
      <c r="F109" s="5">
        <v>147070993954</v>
      </c>
      <c r="G109" s="5">
        <v>141850094827</v>
      </c>
      <c r="I109" s="5">
        <v>147070993954</v>
      </c>
      <c r="J109" s="5">
        <v>159386652040</v>
      </c>
      <c r="K109" s="5">
        <v>30915630597</v>
      </c>
      <c r="L109" s="5">
        <v>11344816462</v>
      </c>
    </row>
    <row r="110" spans="3:12" ht="15.5" x14ac:dyDescent="0.35">
      <c r="C110" t="s">
        <v>125</v>
      </c>
    </row>
    <row r="111" spans="3:12" ht="15.5" x14ac:dyDescent="0.35">
      <c r="C111" t="s">
        <v>126</v>
      </c>
      <c r="D111" s="5">
        <v>122610755330</v>
      </c>
      <c r="E111" s="5">
        <v>130024694919</v>
      </c>
      <c r="F111" s="5">
        <v>135558891891</v>
      </c>
      <c r="G111" s="5">
        <v>123732454688</v>
      </c>
      <c r="I111" s="5">
        <v>135558891891</v>
      </c>
      <c r="J111" s="5">
        <v>147215782504</v>
      </c>
      <c r="K111" s="5">
        <v>23611020474</v>
      </c>
      <c r="L111" s="5">
        <v>7463277670</v>
      </c>
    </row>
    <row r="112" spans="3:12" ht="15.5" x14ac:dyDescent="0.35">
      <c r="C112" t="s">
        <v>211</v>
      </c>
      <c r="D112" s="5">
        <v>6726492118</v>
      </c>
      <c r="E112" s="5">
        <v>8420156074</v>
      </c>
      <c r="F112" s="5">
        <v>5597447499</v>
      </c>
      <c r="G112" s="5">
        <v>9513201891</v>
      </c>
      <c r="I112" s="5">
        <v>5597447499</v>
      </c>
      <c r="J112" s="5">
        <v>4757177674</v>
      </c>
      <c r="K112" s="5">
        <v>2150117148</v>
      </c>
    </row>
    <row r="113" spans="2:12" ht="15.5" x14ac:dyDescent="0.35">
      <c r="C113" t="s">
        <v>127</v>
      </c>
      <c r="D113" s="5">
        <v>364011747515</v>
      </c>
      <c r="E113" s="5">
        <v>377367686592</v>
      </c>
      <c r="F113" s="5">
        <v>394890773120</v>
      </c>
      <c r="G113" s="5">
        <v>366642083026</v>
      </c>
      <c r="I113" s="5">
        <v>394890773120</v>
      </c>
      <c r="J113" s="5">
        <v>327661956949</v>
      </c>
      <c r="K113" s="5">
        <v>218752278738</v>
      </c>
      <c r="L113" s="5">
        <v>111426836977</v>
      </c>
    </row>
    <row r="114" spans="2:12" ht="15.5" x14ac:dyDescent="0.35">
      <c r="C114" t="s">
        <v>128</v>
      </c>
    </row>
    <row r="115" spans="2:12" ht="15.5" x14ac:dyDescent="0.35">
      <c r="C115" t="s">
        <v>129</v>
      </c>
      <c r="D115" s="5">
        <v>1185882400000</v>
      </c>
      <c r="E115" s="5">
        <v>1185882400000</v>
      </c>
      <c r="F115" s="5">
        <v>1185882400000</v>
      </c>
      <c r="G115" s="5">
        <v>1185882400000</v>
      </c>
      <c r="I115" s="5">
        <v>1185882400000</v>
      </c>
      <c r="J115" s="5">
        <v>20000000000</v>
      </c>
      <c r="K115" s="5">
        <v>19750000000</v>
      </c>
      <c r="L115" s="5">
        <v>19750000000</v>
      </c>
    </row>
    <row r="116" spans="2:12" ht="15.5" x14ac:dyDescent="0.35">
      <c r="C116" t="s">
        <v>130</v>
      </c>
      <c r="D116" s="5">
        <v>15395076896</v>
      </c>
      <c r="E116" s="5">
        <v>15395076896</v>
      </c>
      <c r="F116" s="5">
        <v>15395076896</v>
      </c>
      <c r="G116" s="5">
        <v>15547107747</v>
      </c>
      <c r="I116" s="5">
        <v>15395076896</v>
      </c>
    </row>
    <row r="117" spans="2:12" ht="15.5" x14ac:dyDescent="0.35">
      <c r="C117" t="s">
        <v>131</v>
      </c>
      <c r="D117" s="5">
        <v>106493069190</v>
      </c>
      <c r="E117" s="5">
        <v>97877772702</v>
      </c>
      <c r="F117" s="5">
        <v>91675390954</v>
      </c>
      <c r="G117" s="5">
        <v>109649332083</v>
      </c>
      <c r="I117" s="5">
        <v>91675390954</v>
      </c>
      <c r="J117" s="5">
        <v>1156645508752</v>
      </c>
      <c r="K117" s="5">
        <v>1315776807068</v>
      </c>
      <c r="L117" s="5">
        <v>1061437964584</v>
      </c>
    </row>
    <row r="118" spans="2:12" ht="15.5" x14ac:dyDescent="0.35">
      <c r="C118" t="s">
        <v>132</v>
      </c>
      <c r="D118" s="5">
        <v>4000000000</v>
      </c>
      <c r="E118" s="5">
        <v>4000000000</v>
      </c>
      <c r="F118" s="5">
        <v>4000000000</v>
      </c>
      <c r="I118" s="5">
        <v>4000000000</v>
      </c>
    </row>
    <row r="119" spans="2:12" ht="15.5" x14ac:dyDescent="0.35">
      <c r="C119" t="s">
        <v>133</v>
      </c>
      <c r="D119" s="5">
        <v>102493069190</v>
      </c>
      <c r="E119" s="5">
        <v>93877772702</v>
      </c>
      <c r="F119" s="5">
        <v>87675390954</v>
      </c>
      <c r="G119" s="5">
        <v>109649332083</v>
      </c>
      <c r="I119" s="5">
        <v>87675390954</v>
      </c>
      <c r="J119" s="5">
        <v>1156645508752</v>
      </c>
      <c r="K119" s="5">
        <v>1315776807068</v>
      </c>
      <c r="L119" s="5">
        <v>1061437964584</v>
      </c>
    </row>
    <row r="120" spans="2:12" ht="15.5" x14ac:dyDescent="0.35">
      <c r="C120" t="s">
        <v>134</v>
      </c>
      <c r="D120" s="5">
        <v>106493069190</v>
      </c>
      <c r="E120" s="5">
        <v>97877772702</v>
      </c>
      <c r="F120" s="5">
        <v>91675390954</v>
      </c>
      <c r="G120" s="5">
        <v>109649332083</v>
      </c>
      <c r="I120" s="5">
        <v>91675390954</v>
      </c>
      <c r="J120" s="5">
        <v>1156645508752</v>
      </c>
      <c r="K120" s="5">
        <v>1315776807068</v>
      </c>
      <c r="L120" s="5">
        <v>1061437964584</v>
      </c>
    </row>
    <row r="121" spans="2:12" ht="15.5" x14ac:dyDescent="0.35">
      <c r="C121" t="s">
        <v>10</v>
      </c>
      <c r="D121" s="5">
        <v>1306593122375</v>
      </c>
      <c r="E121" s="5">
        <v>1297977921065</v>
      </c>
      <c r="F121" s="5">
        <v>1291775548583</v>
      </c>
      <c r="G121" s="5">
        <v>1309497491988</v>
      </c>
      <c r="I121" s="5">
        <v>1291775548583</v>
      </c>
      <c r="J121" s="5">
        <v>1175064028712</v>
      </c>
      <c r="K121" s="5">
        <v>1335032087203</v>
      </c>
      <c r="L121" s="5">
        <v>1081124130869</v>
      </c>
    </row>
    <row r="122" spans="2:12" ht="15.5" x14ac:dyDescent="0.35">
      <c r="C122" t="s">
        <v>135</v>
      </c>
      <c r="D122" s="5">
        <v>1670604869890</v>
      </c>
      <c r="E122" s="5">
        <v>1675345607657</v>
      </c>
      <c r="F122" s="5">
        <v>1686666321703</v>
      </c>
      <c r="G122" s="5">
        <v>1676139575014</v>
      </c>
      <c r="I122" s="5">
        <v>1686666321703</v>
      </c>
      <c r="J122" s="5">
        <v>1502725985661</v>
      </c>
      <c r="K122" s="5">
        <v>1553784365941</v>
      </c>
      <c r="L122" s="5">
        <v>1192550967846</v>
      </c>
    </row>
    <row r="123" spans="2:12" ht="15.5" x14ac:dyDescent="0.35">
      <c r="C123" t="s">
        <v>136</v>
      </c>
      <c r="D123" s="5">
        <v>1482353000</v>
      </c>
      <c r="E123" s="5">
        <v>1482353000</v>
      </c>
      <c r="F123" s="5">
        <v>1482353000</v>
      </c>
      <c r="G123" s="5">
        <v>1482353000</v>
      </c>
      <c r="I123" s="5">
        <v>1482353000</v>
      </c>
      <c r="J123" s="5">
        <v>80000</v>
      </c>
      <c r="K123" s="5">
        <v>19750</v>
      </c>
      <c r="L123" s="5">
        <v>19750</v>
      </c>
    </row>
    <row r="125" spans="2:12" ht="15.5" x14ac:dyDescent="0.35">
      <c r="B125" t="s">
        <v>137</v>
      </c>
      <c r="C125" t="s">
        <v>138</v>
      </c>
      <c r="D125" s="5">
        <v>5016993492</v>
      </c>
      <c r="E125" s="5">
        <v>52633457755</v>
      </c>
      <c r="F125" s="5">
        <v>8158840132</v>
      </c>
      <c r="G125" s="5">
        <v>83284629623</v>
      </c>
      <c r="I125" s="5">
        <v>156609603599</v>
      </c>
      <c r="J125" s="5">
        <v>296313659483</v>
      </c>
      <c r="K125" s="5">
        <v>302494580092</v>
      </c>
      <c r="L125" s="5">
        <v>308669330074</v>
      </c>
    </row>
    <row r="126" spans="2:12" ht="15.5" x14ac:dyDescent="0.35">
      <c r="C126" t="s">
        <v>139</v>
      </c>
      <c r="D126" s="5">
        <v>225338322526</v>
      </c>
      <c r="E126" s="5">
        <v>227761497873</v>
      </c>
      <c r="F126" s="5">
        <v>250600324954</v>
      </c>
      <c r="G126" s="5">
        <v>266393633780</v>
      </c>
      <c r="I126" s="5">
        <v>1052012909481</v>
      </c>
      <c r="J126" s="5">
        <v>984207523066</v>
      </c>
      <c r="K126" s="5">
        <v>951915268893</v>
      </c>
      <c r="L126" s="5">
        <v>824735249166</v>
      </c>
    </row>
    <row r="127" spans="2:12" ht="15.5" x14ac:dyDescent="0.35">
      <c r="C127" t="s">
        <v>140</v>
      </c>
      <c r="D127" s="5">
        <v>-178702063049</v>
      </c>
      <c r="E127" s="5">
        <v>-134131063251</v>
      </c>
      <c r="F127" s="5">
        <v>-202922228346</v>
      </c>
      <c r="G127" s="5">
        <v>-149408717611</v>
      </c>
      <c r="I127" s="5">
        <v>-746796885679</v>
      </c>
      <c r="J127" s="5">
        <v>-568042690358</v>
      </c>
      <c r="K127" s="5">
        <v>-530207672017</v>
      </c>
      <c r="L127" s="5">
        <v>-399146058043</v>
      </c>
    </row>
    <row r="128" spans="2:12" ht="15.5" x14ac:dyDescent="0.35">
      <c r="C128" t="s">
        <v>436</v>
      </c>
      <c r="D128" s="5">
        <v>-35690785688</v>
      </c>
      <c r="E128" s="5">
        <v>-35624378746</v>
      </c>
      <c r="F128" s="5">
        <v>-27215876284</v>
      </c>
      <c r="G128" s="5">
        <v>-28591911796</v>
      </c>
      <c r="I128" s="5">
        <v>-120655345247</v>
      </c>
      <c r="J128" s="5">
        <v>-110145199513</v>
      </c>
      <c r="K128" s="5">
        <v>-104113898028</v>
      </c>
      <c r="L128" s="5">
        <v>-96337115239</v>
      </c>
    </row>
    <row r="129" spans="3:12" ht="15.5" x14ac:dyDescent="0.35">
      <c r="C129" t="s">
        <v>813</v>
      </c>
      <c r="D129" s="5">
        <v>44747442</v>
      </c>
      <c r="E129" s="5">
        <v>89144206</v>
      </c>
      <c r="F129" s="5">
        <v>249374576</v>
      </c>
      <c r="G129" s="5">
        <v>495514629</v>
      </c>
      <c r="I129" s="5">
        <v>1331973987</v>
      </c>
      <c r="J129" s="5">
        <v>18783149443</v>
      </c>
      <c r="K129" s="5">
        <v>720140881</v>
      </c>
      <c r="L129" s="5">
        <v>699812248</v>
      </c>
    </row>
    <row r="130" spans="3:12" ht="15.5" x14ac:dyDescent="0.35">
      <c r="C130" t="s">
        <v>213</v>
      </c>
      <c r="D130" s="5">
        <v>-4722180513</v>
      </c>
      <c r="F130" s="5">
        <v>-2108061917</v>
      </c>
      <c r="G130" s="5">
        <v>-2265053133</v>
      </c>
      <c r="I130" s="5">
        <v>-8849677948</v>
      </c>
      <c r="J130" s="5">
        <v>-12865700452</v>
      </c>
      <c r="K130" s="5">
        <v>-10863981601</v>
      </c>
      <c r="L130" s="5">
        <v>-8774655898</v>
      </c>
    </row>
    <row r="131" spans="3:12" ht="15.5" x14ac:dyDescent="0.35">
      <c r="C131" t="s">
        <v>265</v>
      </c>
      <c r="D131" s="5">
        <v>2096066550</v>
      </c>
      <c r="E131" s="5">
        <v>-2096066550</v>
      </c>
      <c r="F131" s="5">
        <v>-6003636691</v>
      </c>
      <c r="I131" s="5">
        <v>-6003636691</v>
      </c>
    </row>
    <row r="132" spans="3:12" ht="15.5" x14ac:dyDescent="0.35">
      <c r="C132" t="s">
        <v>280</v>
      </c>
      <c r="D132" s="5">
        <v>-3347113776</v>
      </c>
      <c r="E132" s="5">
        <v>-3365675777</v>
      </c>
      <c r="F132" s="5">
        <v>-4441056160</v>
      </c>
      <c r="G132" s="5">
        <v>-3338836246</v>
      </c>
      <c r="I132" s="5">
        <v>-14429734304</v>
      </c>
      <c r="J132" s="5">
        <v>-15623422703</v>
      </c>
      <c r="K132" s="5">
        <v>-4955278036</v>
      </c>
      <c r="L132" s="5">
        <v>-12507902160</v>
      </c>
    </row>
    <row r="133" spans="3:12" ht="15.5" x14ac:dyDescent="0.35">
      <c r="C133" t="s">
        <v>145</v>
      </c>
      <c r="D133" s="5">
        <v>-47757317258</v>
      </c>
      <c r="E133" s="5">
        <v>-9266632009</v>
      </c>
      <c r="F133" s="5">
        <v>-307038656</v>
      </c>
      <c r="G133" s="5">
        <v>230651064573</v>
      </c>
      <c r="I133" s="5">
        <v>104382795560</v>
      </c>
      <c r="J133" s="5">
        <v>-305321964300</v>
      </c>
      <c r="K133" s="5">
        <v>23996334618</v>
      </c>
      <c r="L133" s="5">
        <v>-249097982637</v>
      </c>
    </row>
    <row r="134" spans="3:12" ht="15.5" x14ac:dyDescent="0.35">
      <c r="C134" t="s">
        <v>146</v>
      </c>
      <c r="D134" s="5">
        <v>-12021717017</v>
      </c>
      <c r="E134" s="5">
        <v>-43148407800</v>
      </c>
      <c r="F134" s="5">
        <v>-77244171705</v>
      </c>
      <c r="G134" s="5">
        <v>-204558833844</v>
      </c>
      <c r="I134" s="5">
        <v>-377377539614</v>
      </c>
      <c r="J134" s="5">
        <v>150744984300</v>
      </c>
      <c r="K134" s="5">
        <v>-327583007731</v>
      </c>
      <c r="L134" s="5">
        <v>-18321611729</v>
      </c>
    </row>
    <row r="135" spans="3:12" ht="15.5" x14ac:dyDescent="0.35">
      <c r="C135" t="s">
        <v>147</v>
      </c>
      <c r="D135" s="5">
        <v>-11284885852</v>
      </c>
      <c r="E135" s="5">
        <v>-43148407800</v>
      </c>
      <c r="F135" s="5">
        <v>-124164490427</v>
      </c>
      <c r="G135" s="5">
        <v>-231498033838</v>
      </c>
      <c r="I135" s="5">
        <v>-442176153270</v>
      </c>
      <c r="J135" s="5">
        <v>-107113816006</v>
      </c>
      <c r="K135" s="5">
        <v>-329054850509</v>
      </c>
      <c r="L135" s="5">
        <v>-88954979758</v>
      </c>
    </row>
    <row r="136" spans="3:12" ht="15.5" x14ac:dyDescent="0.35">
      <c r="C136" t="s">
        <v>335</v>
      </c>
      <c r="D136" s="5">
        <v>-780507500</v>
      </c>
      <c r="F136" s="5">
        <v>38031655066</v>
      </c>
      <c r="G136" s="5">
        <v>4939199994</v>
      </c>
      <c r="I136" s="5">
        <v>-3390050000</v>
      </c>
      <c r="L136" s="5">
        <v>-41755500</v>
      </c>
    </row>
    <row r="137" spans="3:12" ht="15.5" x14ac:dyDescent="0.35">
      <c r="C137" t="s">
        <v>814</v>
      </c>
      <c r="K137" s="5">
        <v>-91953065974</v>
      </c>
      <c r="L137" s="5">
        <v>-67384722800</v>
      </c>
    </row>
    <row r="138" spans="3:12" ht="15.5" x14ac:dyDescent="0.35">
      <c r="C138" t="s">
        <v>532</v>
      </c>
      <c r="F138" s="5">
        <v>2475288456</v>
      </c>
      <c r="I138" s="5">
        <v>2475288456</v>
      </c>
      <c r="J138" s="5">
        <v>158784344542</v>
      </c>
    </row>
    <row r="139" spans="3:12" ht="15.5" x14ac:dyDescent="0.35">
      <c r="C139" t="s">
        <v>222</v>
      </c>
      <c r="D139" s="5">
        <v>43676335</v>
      </c>
      <c r="F139" s="5">
        <v>6413375200</v>
      </c>
      <c r="G139" s="5">
        <v>22000000000</v>
      </c>
      <c r="I139" s="5">
        <v>65713375200</v>
      </c>
      <c r="J139" s="5">
        <v>99074455764</v>
      </c>
      <c r="K139" s="5">
        <v>93424908752</v>
      </c>
      <c r="L139" s="5">
        <v>138059846329</v>
      </c>
    </row>
    <row r="140" spans="3:12" ht="15.5" x14ac:dyDescent="0.35">
      <c r="C140" t="s">
        <v>152</v>
      </c>
      <c r="D140" s="5">
        <v>-47757317258</v>
      </c>
      <c r="E140" s="5">
        <v>-9266632009</v>
      </c>
      <c r="F140" s="5">
        <v>-307038656</v>
      </c>
      <c r="G140" s="5">
        <v>230651064573</v>
      </c>
      <c r="I140" s="5">
        <v>104382795560</v>
      </c>
      <c r="J140" s="5">
        <v>-305321964300</v>
      </c>
      <c r="K140" s="5">
        <v>23996334618</v>
      </c>
      <c r="L140" s="5">
        <v>-249097982637</v>
      </c>
    </row>
    <row r="141" spans="3:12" ht="15.5" x14ac:dyDescent="0.35">
      <c r="C141" t="s">
        <v>231</v>
      </c>
      <c r="D141" s="5">
        <v>-36500000000</v>
      </c>
      <c r="E141" s="5">
        <v>-50000000000</v>
      </c>
      <c r="F141" s="5">
        <v>-200000000000</v>
      </c>
      <c r="G141" s="5">
        <v>50000000000</v>
      </c>
      <c r="I141" s="5">
        <v>-150000000000</v>
      </c>
      <c r="L141" s="5">
        <v>-35534542814</v>
      </c>
    </row>
    <row r="142" spans="3:12" ht="15.5" x14ac:dyDescent="0.35">
      <c r="C142" t="s">
        <v>310</v>
      </c>
      <c r="E142" s="5">
        <v>50000000000</v>
      </c>
      <c r="F142" s="5">
        <v>200000000000</v>
      </c>
      <c r="I142" s="5">
        <v>200000000000</v>
      </c>
    </row>
    <row r="143" spans="3:12" ht="15.5" x14ac:dyDescent="0.35">
      <c r="C143" t="s">
        <v>815</v>
      </c>
      <c r="F143" s="5">
        <v>4064105084</v>
      </c>
      <c r="I143" s="5">
        <v>4064105084</v>
      </c>
      <c r="J143" s="5">
        <v>-45367252079</v>
      </c>
      <c r="L143" s="5">
        <v>-2754616525</v>
      </c>
    </row>
    <row r="144" spans="3:12" ht="15.5" x14ac:dyDescent="0.35">
      <c r="C144" t="s">
        <v>742</v>
      </c>
      <c r="D144" s="5">
        <v>979402696</v>
      </c>
      <c r="E144" s="5">
        <v>2879962062</v>
      </c>
      <c r="K144" s="5">
        <v>47606957340</v>
      </c>
    </row>
    <row r="145" spans="2:12" ht="15.5" x14ac:dyDescent="0.35">
      <c r="C145" t="s">
        <v>816</v>
      </c>
      <c r="D145" s="5">
        <v>-6900000000</v>
      </c>
      <c r="E145" s="5">
        <v>-6900000000</v>
      </c>
      <c r="F145" s="5">
        <v>-6900000000</v>
      </c>
      <c r="G145" s="5">
        <v>-6900000000</v>
      </c>
      <c r="I145" s="5">
        <v>-27600000000</v>
      </c>
      <c r="J145" s="5">
        <v>-26493333333</v>
      </c>
      <c r="K145" s="5">
        <v>-2140000000</v>
      </c>
      <c r="L145" s="5">
        <v>-173399371235</v>
      </c>
    </row>
    <row r="146" spans="2:12" ht="15.5" x14ac:dyDescent="0.35">
      <c r="C146" t="s">
        <v>766</v>
      </c>
      <c r="J146" s="5">
        <v>192800000000</v>
      </c>
    </row>
    <row r="147" spans="2:12" ht="15.5" x14ac:dyDescent="0.35">
      <c r="C147" t="s">
        <v>339</v>
      </c>
      <c r="I147" s="5">
        <v>-100000000000</v>
      </c>
      <c r="J147" s="5">
        <v>-404761175687</v>
      </c>
      <c r="K147" s="5">
        <v>-5537802532</v>
      </c>
      <c r="L147" s="5">
        <v>-35525000000</v>
      </c>
    </row>
    <row r="148" spans="2:12" ht="15.5" x14ac:dyDescent="0.35">
      <c r="C148" t="s">
        <v>158</v>
      </c>
      <c r="D148" s="5">
        <v>-5336719954</v>
      </c>
      <c r="E148" s="5">
        <v>-5246594071</v>
      </c>
      <c r="F148" s="5">
        <v>-4159335993</v>
      </c>
      <c r="G148" s="5">
        <v>-5878443174</v>
      </c>
      <c r="I148" s="5">
        <v>-22199009524</v>
      </c>
      <c r="J148" s="5">
        <v>-21749917487</v>
      </c>
      <c r="K148" s="5">
        <v>-15899820190</v>
      </c>
      <c r="L148" s="5">
        <v>-1752452063</v>
      </c>
    </row>
    <row r="149" spans="2:12" ht="15.5" x14ac:dyDescent="0.35">
      <c r="C149" t="s">
        <v>235</v>
      </c>
      <c r="K149" s="5">
        <v>-33000000</v>
      </c>
      <c r="L149" s="5">
        <v>-132000000</v>
      </c>
    </row>
    <row r="150" spans="2:12" ht="15.5" x14ac:dyDescent="0.35">
      <c r="C150" t="s">
        <v>338</v>
      </c>
      <c r="G150" s="5">
        <v>200117700000</v>
      </c>
      <c r="I150" s="5">
        <v>200117700000</v>
      </c>
      <c r="J150" s="5">
        <v>250000000</v>
      </c>
    </row>
    <row r="151" spans="2:12" ht="15.5" x14ac:dyDescent="0.35">
      <c r="C151" t="s">
        <v>604</v>
      </c>
      <c r="F151" s="5">
        <v>6688192253</v>
      </c>
      <c r="G151" s="5">
        <v>-6688192253</v>
      </c>
    </row>
    <row r="152" spans="2:12" ht="15.5" x14ac:dyDescent="0.35">
      <c r="C152" t="s">
        <v>817</v>
      </c>
      <c r="J152" s="5">
        <v>-285714</v>
      </c>
    </row>
    <row r="153" spans="2:12" ht="15.5" x14ac:dyDescent="0.35">
      <c r="C153" t="s">
        <v>818</v>
      </c>
      <c r="D153" s="5">
        <v>-54762040783</v>
      </c>
      <c r="E153" s="5">
        <v>218417946</v>
      </c>
      <c r="F153" s="5">
        <v>-69392370229</v>
      </c>
      <c r="G153" s="5">
        <v>109376860352</v>
      </c>
      <c r="I153" s="5">
        <v>-116385140455</v>
      </c>
      <c r="J153" s="5">
        <v>141736679483</v>
      </c>
      <c r="K153" s="5">
        <v>-1092093021</v>
      </c>
      <c r="L153" s="5">
        <v>41249735708</v>
      </c>
    </row>
    <row r="154" spans="2:12" ht="15.5" x14ac:dyDescent="0.35">
      <c r="C154" t="s">
        <v>168</v>
      </c>
      <c r="E154" s="5">
        <v>66587705278</v>
      </c>
      <c r="F154" s="5">
        <v>-3600000000</v>
      </c>
      <c r="I154" s="5">
        <v>182972845733</v>
      </c>
      <c r="J154" s="5">
        <v>44836166250</v>
      </c>
      <c r="K154" s="5">
        <v>45928259271</v>
      </c>
      <c r="L154" s="5">
        <v>4678523563</v>
      </c>
    </row>
    <row r="155" spans="2:12" ht="15.5" x14ac:dyDescent="0.35">
      <c r="C155" t="s">
        <v>169</v>
      </c>
      <c r="D155" s="5">
        <v>-54762040783</v>
      </c>
      <c r="E155" s="5">
        <v>66806123224</v>
      </c>
      <c r="F155" s="5">
        <v>-72992370229</v>
      </c>
      <c r="G155" s="5">
        <v>109376860352</v>
      </c>
      <c r="I155" s="5">
        <v>66587705278</v>
      </c>
      <c r="J155" s="5">
        <v>186572845733</v>
      </c>
      <c r="K155" s="5">
        <v>44836166250</v>
      </c>
      <c r="L155" s="5">
        <v>45928259271</v>
      </c>
    </row>
    <row r="157" spans="2:12" ht="15.5" x14ac:dyDescent="0.35">
      <c r="B157" t="s">
        <v>170</v>
      </c>
      <c r="C157" t="s">
        <v>12</v>
      </c>
      <c r="D157" s="5">
        <v>1480000000</v>
      </c>
      <c r="E157" s="5">
        <v>1480000000</v>
      </c>
      <c r="F157" s="5">
        <v>1480000000</v>
      </c>
      <c r="G157" s="5">
        <v>1480000000</v>
      </c>
      <c r="I157" s="5">
        <v>1480000000</v>
      </c>
      <c r="J157" s="5">
        <v>0</v>
      </c>
      <c r="K157" s="5">
        <v>0</v>
      </c>
      <c r="L157" s="5">
        <v>0</v>
      </c>
    </row>
    <row r="158" spans="2:12" ht="15.5" x14ac:dyDescent="0.35">
      <c r="C158" t="s">
        <v>171</v>
      </c>
      <c r="D158" s="6">
        <v>5.81</v>
      </c>
      <c r="E158" s="6">
        <v>4.18</v>
      </c>
      <c r="F158" s="6">
        <v>-12.13</v>
      </c>
      <c r="G158" s="6">
        <v>-21.9</v>
      </c>
    </row>
    <row r="159" spans="2:12" ht="15.5" x14ac:dyDescent="0.35">
      <c r="C159" t="s">
        <v>172</v>
      </c>
      <c r="D159" s="6">
        <v>133.38999999999999</v>
      </c>
      <c r="E159" s="6">
        <v>214.11</v>
      </c>
      <c r="F159" s="6">
        <v>-107.58</v>
      </c>
      <c r="G159" s="6">
        <v>-61.64</v>
      </c>
    </row>
    <row r="160" spans="2:12" ht="15.5" x14ac:dyDescent="0.35">
      <c r="C160" t="s">
        <v>60</v>
      </c>
      <c r="D160" s="6">
        <v>4.6399999999999997</v>
      </c>
      <c r="E160" s="6">
        <v>7.09</v>
      </c>
      <c r="F160" s="6">
        <v>6.8</v>
      </c>
      <c r="G160" s="6">
        <v>8.1199999999999992</v>
      </c>
    </row>
    <row r="161" spans="3:7" ht="15.5" x14ac:dyDescent="0.35">
      <c r="C161" t="s">
        <v>173</v>
      </c>
      <c r="D161" s="5">
        <v>62830000000</v>
      </c>
      <c r="E161" s="5">
        <v>58600000000</v>
      </c>
      <c r="F161" s="5">
        <v>19600000000</v>
      </c>
      <c r="G161" s="5">
        <v>21110000000</v>
      </c>
    </row>
    <row r="162" spans="3:7" ht="15.5" x14ac:dyDescent="0.35">
      <c r="C162" t="s">
        <v>174</v>
      </c>
      <c r="D162" s="6">
        <v>5.1999999999999998E-3</v>
      </c>
      <c r="E162" s="6">
        <v>3.7000000000000002E-3</v>
      </c>
      <c r="F162" s="6">
        <v>-1.0700000000000001E-2</v>
      </c>
      <c r="G162" s="6">
        <v>-1.9400000000000001E-2</v>
      </c>
    </row>
    <row r="163" spans="3:7" ht="15.5" x14ac:dyDescent="0.35">
      <c r="C163" t="s">
        <v>175</v>
      </c>
      <c r="D163" s="6">
        <v>6.6E-3</v>
      </c>
      <c r="E163" s="6">
        <v>4.7999999999999996E-3</v>
      </c>
      <c r="F163" s="6">
        <v>-1.3899999999999999E-2</v>
      </c>
      <c r="G163" s="6">
        <v>-2.4799999999999999E-2</v>
      </c>
    </row>
    <row r="164" spans="3:7" ht="15.5" x14ac:dyDescent="0.35">
      <c r="C164" t="s">
        <v>176</v>
      </c>
      <c r="D164" s="6">
        <v>1.26E-2</v>
      </c>
      <c r="E164" s="6">
        <v>6.5000000000000006E-3</v>
      </c>
      <c r="F164" s="6">
        <v>-1.38E-2</v>
      </c>
      <c r="G164" s="6">
        <v>-1.66E-2</v>
      </c>
    </row>
    <row r="165" spans="3:7" ht="15.5" x14ac:dyDescent="0.35">
      <c r="C165" t="s">
        <v>177</v>
      </c>
      <c r="D165" s="6">
        <v>5.44</v>
      </c>
      <c r="E165" s="6">
        <v>2.79</v>
      </c>
      <c r="F165" s="6">
        <v>-5.65</v>
      </c>
      <c r="G165" s="6">
        <v>-6.4</v>
      </c>
    </row>
    <row r="166" spans="3:7" ht="15.5" x14ac:dyDescent="0.35">
      <c r="C166" t="s">
        <v>178</v>
      </c>
      <c r="D166" s="5">
        <v>1307000000000</v>
      </c>
      <c r="E166" s="5">
        <v>1298000000000</v>
      </c>
      <c r="F166" s="5">
        <v>1292000000000</v>
      </c>
      <c r="G166" s="5">
        <v>1309000000000</v>
      </c>
    </row>
    <row r="167" spans="3:7" ht="15.5" x14ac:dyDescent="0.35">
      <c r="C167" t="s">
        <v>179</v>
      </c>
      <c r="D167" s="6">
        <v>0.88</v>
      </c>
      <c r="E167" s="6">
        <v>1.02</v>
      </c>
      <c r="F167" s="6">
        <v>1.5</v>
      </c>
      <c r="G167" s="6">
        <v>1.53</v>
      </c>
    </row>
    <row r="168" spans="3:7" ht="15.5" x14ac:dyDescent="0.35">
      <c r="C168" t="s">
        <v>180</v>
      </c>
      <c r="D168" s="6">
        <v>881.43</v>
      </c>
      <c r="E168" s="6">
        <v>875.62</v>
      </c>
      <c r="F168" s="6">
        <v>871.44</v>
      </c>
      <c r="G168" s="6">
        <v>883.39</v>
      </c>
    </row>
    <row r="169" spans="3:7" ht="15.5" x14ac:dyDescent="0.35">
      <c r="C169" t="s">
        <v>181</v>
      </c>
      <c r="D169" s="6">
        <v>0.88</v>
      </c>
      <c r="E169" s="6">
        <v>1.02</v>
      </c>
      <c r="F169" s="6">
        <v>1.5</v>
      </c>
      <c r="G169" s="6">
        <v>1.53</v>
      </c>
    </row>
    <row r="170" spans="3:7" ht="15.5" x14ac:dyDescent="0.35">
      <c r="C170" t="s">
        <v>182</v>
      </c>
      <c r="D170" s="6">
        <v>881.43</v>
      </c>
      <c r="E170" s="6">
        <v>875.62</v>
      </c>
      <c r="F170" s="6">
        <v>871.44</v>
      </c>
      <c r="G170" s="6">
        <v>883.39</v>
      </c>
    </row>
    <row r="171" spans="3:7" ht="15.5" x14ac:dyDescent="0.35">
      <c r="C171" t="s">
        <v>183</v>
      </c>
      <c r="D171" s="5">
        <v>41000000000</v>
      </c>
      <c r="E171" s="5">
        <v>78000000000</v>
      </c>
      <c r="F171" s="5">
        <v>78000000000</v>
      </c>
      <c r="G171" s="5">
        <v>78000000000</v>
      </c>
    </row>
    <row r="172" spans="3:7" ht="15.5" x14ac:dyDescent="0.35">
      <c r="C172" t="s">
        <v>184</v>
      </c>
      <c r="D172" s="5">
        <v>102000000000</v>
      </c>
      <c r="E172" s="5">
        <v>109000000000</v>
      </c>
      <c r="F172" s="5">
        <v>116000000000</v>
      </c>
      <c r="G172" s="5">
        <v>123000000000</v>
      </c>
    </row>
    <row r="173" spans="3:7" ht="15.5" x14ac:dyDescent="0.35">
      <c r="C173" t="s">
        <v>185</v>
      </c>
      <c r="D173" s="5">
        <v>1307000000000</v>
      </c>
      <c r="E173" s="5">
        <v>1298000000000</v>
      </c>
      <c r="F173" s="5">
        <v>1292000000000</v>
      </c>
      <c r="G173" s="5">
        <v>1309000000000</v>
      </c>
    </row>
    <row r="174" spans="3:7" ht="15.5" x14ac:dyDescent="0.35">
      <c r="C174" t="s">
        <v>24</v>
      </c>
      <c r="D174" s="5">
        <v>143000000000</v>
      </c>
      <c r="E174" s="5">
        <v>187000000000</v>
      </c>
      <c r="F174" s="5">
        <v>194000000000</v>
      </c>
      <c r="G174" s="5">
        <v>201000000000</v>
      </c>
    </row>
    <row r="175" spans="3:7" ht="15.5" x14ac:dyDescent="0.35">
      <c r="C175" t="s">
        <v>21</v>
      </c>
      <c r="D175" s="5">
        <v>131000000000</v>
      </c>
      <c r="E175" s="5">
        <v>120000000000</v>
      </c>
      <c r="F175" s="5">
        <v>127000000000</v>
      </c>
      <c r="G175" s="5">
        <v>65000000000</v>
      </c>
    </row>
    <row r="176" spans="3:7" ht="15.5" x14ac:dyDescent="0.35">
      <c r="C176" t="s">
        <v>186</v>
      </c>
      <c r="D176" s="5">
        <v>314000000000</v>
      </c>
      <c r="E176" s="5">
        <v>279000000000</v>
      </c>
      <c r="F176" s="5">
        <v>269000000000</v>
      </c>
      <c r="G176" s="5">
        <v>362000000000</v>
      </c>
    </row>
    <row r="177" spans="3:12" ht="15.5" x14ac:dyDescent="0.35">
      <c r="C177" t="s">
        <v>187</v>
      </c>
      <c r="D177" s="5">
        <v>5000000000</v>
      </c>
      <c r="E177" s="5">
        <v>53000000000</v>
      </c>
      <c r="F177" s="5">
        <v>8000000000</v>
      </c>
      <c r="G177" s="5">
        <v>83000000000</v>
      </c>
    </row>
    <row r="178" spans="3:12" ht="15.5" x14ac:dyDescent="0.35">
      <c r="C178" t="s">
        <v>188</v>
      </c>
      <c r="D178" s="5">
        <v>-11000000000</v>
      </c>
      <c r="E178" s="5">
        <v>-43000000000</v>
      </c>
      <c r="F178" s="5">
        <v>-124000000000</v>
      </c>
      <c r="G178" s="5">
        <v>-231000000000</v>
      </c>
    </row>
    <row r="179" spans="3:12" ht="15.5" x14ac:dyDescent="0.35">
      <c r="C179" t="s">
        <v>13</v>
      </c>
      <c r="D179" s="5">
        <v>-6000000000</v>
      </c>
      <c r="E179" s="5">
        <v>9000000000</v>
      </c>
      <c r="F179" s="5">
        <v>-116000000000</v>
      </c>
      <c r="G179" s="5">
        <v>-148000000000</v>
      </c>
    </row>
    <row r="180" spans="3:12" ht="15.5" x14ac:dyDescent="0.35">
      <c r="C180" t="s">
        <v>16</v>
      </c>
      <c r="D180" s="6">
        <v>-4.2300000000000004</v>
      </c>
      <c r="E180" s="6">
        <v>6.4</v>
      </c>
      <c r="F180" s="6">
        <v>-78.260000000000005</v>
      </c>
      <c r="G180" s="6">
        <v>-99.99</v>
      </c>
    </row>
    <row r="181" spans="3:12" ht="15.5" x14ac:dyDescent="0.35">
      <c r="C181" t="s">
        <v>45</v>
      </c>
      <c r="I181" s="6">
        <v>15.54</v>
      </c>
      <c r="J181" s="5">
        <v>3042096</v>
      </c>
      <c r="K181" s="6">
        <v>13272852.779999999</v>
      </c>
      <c r="L181" s="6">
        <v>8504524.6199999992</v>
      </c>
    </row>
    <row r="182" spans="3:12" ht="15.5" x14ac:dyDescent="0.35">
      <c r="C182" t="s">
        <v>59</v>
      </c>
      <c r="I182" s="6">
        <v>83.98</v>
      </c>
      <c r="J182" s="5">
        <v>0</v>
      </c>
      <c r="K182" s="5">
        <v>0</v>
      </c>
      <c r="L182" s="5">
        <v>0</v>
      </c>
    </row>
    <row r="183" spans="3:12" ht="15.5" x14ac:dyDescent="0.35">
      <c r="C183" t="s">
        <v>62</v>
      </c>
      <c r="I183" s="6">
        <v>1.8</v>
      </c>
      <c r="J183" s="5">
        <v>0</v>
      </c>
      <c r="K183" s="5">
        <v>0</v>
      </c>
      <c r="L183" s="5">
        <v>0</v>
      </c>
    </row>
    <row r="184" spans="3:12" ht="15.5" x14ac:dyDescent="0.35">
      <c r="C184" t="s">
        <v>189</v>
      </c>
      <c r="I184" s="5">
        <v>194980000000</v>
      </c>
      <c r="J184" s="5">
        <v>383610000000</v>
      </c>
    </row>
    <row r="185" spans="3:12" ht="15.5" x14ac:dyDescent="0.35">
      <c r="C185" t="s">
        <v>190</v>
      </c>
      <c r="I185" s="6">
        <v>1.37E-2</v>
      </c>
      <c r="J185" s="6">
        <v>0.16200000000000001</v>
      </c>
      <c r="K185" s="6">
        <v>0.16870000000000002</v>
      </c>
      <c r="L185" s="6">
        <v>0.14080000000000001</v>
      </c>
    </row>
    <row r="186" spans="3:12" ht="15.5" x14ac:dyDescent="0.35">
      <c r="C186" t="s">
        <v>191</v>
      </c>
      <c r="I186" s="6">
        <v>1.78E-2</v>
      </c>
      <c r="J186" s="6">
        <v>0.20710000000000001</v>
      </c>
      <c r="K186" s="6">
        <v>0.19640000000000002</v>
      </c>
      <c r="L186" s="6">
        <v>0.15539999999999998</v>
      </c>
    </row>
    <row r="187" spans="3:12" ht="15.5" x14ac:dyDescent="0.35">
      <c r="C187" t="s">
        <v>192</v>
      </c>
      <c r="I187" s="6">
        <v>2.75E-2</v>
      </c>
      <c r="J187" s="6">
        <v>0.1855</v>
      </c>
      <c r="K187" s="6">
        <v>0.223</v>
      </c>
      <c r="L187" s="6">
        <v>0.34810000000000002</v>
      </c>
    </row>
    <row r="188" spans="3:12" ht="15.5" x14ac:dyDescent="0.35">
      <c r="C188" t="s">
        <v>193</v>
      </c>
      <c r="I188" s="6">
        <v>2.64</v>
      </c>
      <c r="J188" s="6">
        <v>16.03</v>
      </c>
      <c r="K188" s="6">
        <v>55.33</v>
      </c>
      <c r="L188" s="6">
        <v>15.2</v>
      </c>
    </row>
    <row r="189" spans="3:12" ht="15.5" x14ac:dyDescent="0.35">
      <c r="C189" t="s">
        <v>56</v>
      </c>
      <c r="I189" s="6">
        <v>1.5</v>
      </c>
      <c r="J189" s="5">
        <v>0</v>
      </c>
      <c r="K189" s="5">
        <v>0</v>
      </c>
      <c r="L189" s="5">
        <v>0</v>
      </c>
    </row>
    <row r="190" spans="3:12" ht="15.5" x14ac:dyDescent="0.35">
      <c r="C190" t="s">
        <v>53</v>
      </c>
      <c r="I190" s="6">
        <v>871.44</v>
      </c>
      <c r="J190" s="6">
        <v>14688300.359999999</v>
      </c>
      <c r="K190" s="6">
        <v>67596561.379999995</v>
      </c>
      <c r="L190" s="6">
        <v>54740462.32</v>
      </c>
    </row>
    <row r="191" spans="3:12" ht="15.5" x14ac:dyDescent="0.35">
      <c r="C191" t="s">
        <v>194</v>
      </c>
      <c r="I191" s="6">
        <v>1.5</v>
      </c>
      <c r="J191" s="5">
        <v>0</v>
      </c>
      <c r="K191" s="5">
        <v>0</v>
      </c>
      <c r="L191" s="5">
        <v>0</v>
      </c>
    </row>
    <row r="192" spans="3:12" ht="15.5" x14ac:dyDescent="0.35">
      <c r="C192" t="s">
        <v>195</v>
      </c>
      <c r="I192" s="6">
        <v>871.44</v>
      </c>
      <c r="J192" s="6">
        <v>14688300.359999999</v>
      </c>
      <c r="K192" s="6">
        <v>67596561.379999995</v>
      </c>
      <c r="L192" s="6">
        <v>54740462.32</v>
      </c>
    </row>
    <row r="193" spans="3:12" ht="15.5" x14ac:dyDescent="0.35">
      <c r="C193" t="s">
        <v>196</v>
      </c>
      <c r="I193" s="5">
        <v>78000000000</v>
      </c>
      <c r="J193" s="5">
        <v>28000000000</v>
      </c>
      <c r="K193" s="5">
        <v>2000000000</v>
      </c>
      <c r="L193" s="5">
        <v>2000000000</v>
      </c>
    </row>
    <row r="194" spans="3:12" ht="15.5" x14ac:dyDescent="0.35">
      <c r="C194" t="s">
        <v>197</v>
      </c>
      <c r="I194" s="5">
        <v>116000000000</v>
      </c>
      <c r="J194" s="5">
        <v>144000000000</v>
      </c>
      <c r="K194" s="5">
        <v>3000000000</v>
      </c>
      <c r="L194" s="5">
        <v>5000000000</v>
      </c>
    </row>
    <row r="195" spans="3:12" ht="15.5" x14ac:dyDescent="0.35">
      <c r="C195" t="s">
        <v>26</v>
      </c>
      <c r="I195" s="5">
        <v>194000000000</v>
      </c>
      <c r="J195" s="5">
        <v>171000000000</v>
      </c>
      <c r="K195" s="5">
        <v>5000000000</v>
      </c>
      <c r="L195" s="5">
        <v>7000000000</v>
      </c>
    </row>
    <row r="196" spans="3:12" ht="15.5" x14ac:dyDescent="0.35">
      <c r="C196" t="s">
        <v>23</v>
      </c>
      <c r="I196" s="5">
        <v>127000000000</v>
      </c>
      <c r="J196" s="5">
        <v>-12000000000</v>
      </c>
      <c r="K196" s="5">
        <v>-40000000000</v>
      </c>
      <c r="L196" s="5">
        <v>-39000000000</v>
      </c>
    </row>
    <row r="197" spans="3:12" ht="15.5" x14ac:dyDescent="0.35">
      <c r="C197" t="s">
        <v>198</v>
      </c>
      <c r="I197" s="5">
        <v>269000000000</v>
      </c>
      <c r="J197" s="5">
        <v>424000000000</v>
      </c>
      <c r="K197" s="5">
        <v>342000000000</v>
      </c>
      <c r="L197" s="5">
        <v>265000000000</v>
      </c>
    </row>
    <row r="198" spans="3:12" ht="15.5" x14ac:dyDescent="0.35">
      <c r="C198" t="s">
        <v>199</v>
      </c>
      <c r="I198" s="5">
        <v>157000000000</v>
      </c>
      <c r="J198" s="5">
        <v>296000000000</v>
      </c>
      <c r="K198" s="5">
        <v>302000000000</v>
      </c>
      <c r="L198" s="5">
        <v>309000000000</v>
      </c>
    </row>
    <row r="199" spans="3:12" ht="15.5" x14ac:dyDescent="0.35">
      <c r="C199" t="s">
        <v>200</v>
      </c>
      <c r="I199" s="5">
        <v>-442000000000</v>
      </c>
      <c r="J199" s="5">
        <v>-107000000000</v>
      </c>
      <c r="K199" s="5">
        <v>-329000000000</v>
      </c>
      <c r="L199" s="5">
        <v>-89000000000</v>
      </c>
    </row>
    <row r="200" spans="3:12" ht="15.5" x14ac:dyDescent="0.35">
      <c r="C200" t="s">
        <v>15</v>
      </c>
      <c r="I200" s="5">
        <v>-286000000000</v>
      </c>
      <c r="J200" s="5">
        <v>189000000000</v>
      </c>
      <c r="K200" s="5">
        <v>-27000000000</v>
      </c>
      <c r="L200" s="5">
        <v>220000000000</v>
      </c>
    </row>
    <row r="201" spans="3:12" ht="15.5" x14ac:dyDescent="0.35">
      <c r="C201" t="s">
        <v>17</v>
      </c>
      <c r="I201" s="6">
        <v>-192.64</v>
      </c>
      <c r="J201" s="6">
        <v>2364998.04</v>
      </c>
      <c r="K201" s="6">
        <v>-1344823.82</v>
      </c>
      <c r="L201" s="6">
        <v>11124777.23</v>
      </c>
    </row>
  </sheetData>
  <pageMargins left="0.7" right="0.7" top="0.75" bottom="0.75" header="0.3" footer="0.3"/>
  <ignoredErrors>
    <ignoredError sqref="A1:L202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2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819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820</v>
      </c>
      <c r="D2" s="2" vm="88">
        <f ca="1">IFERROR(_xlfn.STOCKHISTORY("XIDX:" &amp; $C$1, D3, , 0, 0, 1), "Libur")</f>
        <v>1075</v>
      </c>
      <c r="E2" s="2" vm="89">
        <f ca="1">IFERROR(_xlfn.STOCKHISTORY("XIDX:" &amp; $C$1, E3, , 0, 0, 1), "Libur")</f>
        <v>595</v>
      </c>
      <c r="H2" s="2" vm="89">
        <f ca="1">IFERROR(INDEX(D2:G2,COUNT(D2:G2)),"")</f>
        <v>595</v>
      </c>
      <c r="I2" s="2" vm="90">
        <f ca="1">IFERROR(_xlfn.STOCKHISTORY("XIDX:" &amp; $C$1, I1, , 0, 0, 1), "Libur")</f>
        <v>3880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33151428020</v>
      </c>
      <c r="E4" s="2">
        <f>IFERROR(INDEX(E51:E500,MATCH($C$4,$C$51:$C$500,0)),"")</f>
        <v>41489414545</v>
      </c>
      <c r="H4" s="2">
        <f>IFERROR(SUM(D4:G4)*(4/MAX(1,COUNT(D4:G4))),"")</f>
        <v>149281685130</v>
      </c>
      <c r="I4" s="2">
        <f>IFERROR(INDEX(I51:I500,MATCH($C$4,$C$51:$C$500,0)),"")</f>
        <v>284751460249</v>
      </c>
      <c r="J4" s="2">
        <f>IFERROR(INDEX(J51:J500,MATCH($C$4,$C$51:$C$500,0)),"")</f>
        <v>101288618787</v>
      </c>
      <c r="K4" s="2">
        <f>IFERROR(INDEX(K51:K500,MATCH($C$4,$C$51:$C$500,0)),"")</f>
        <v>36000000</v>
      </c>
      <c r="L4" s="2">
        <f>IFERROR(INDEX(L51:L500,MATCH($C$4,$C$51:$C$500,0)),"")</f>
        <v>0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-19642144032</v>
      </c>
      <c r="E5" s="2">
        <f>IFERROR(INDEX(E51:E500,MATCH($C$5,$C$51:$C$500,0)),"")</f>
        <v>-19574186013</v>
      </c>
      <c r="H5" s="2">
        <f>IFERROR(SUM(D5:G5)*(4/MAX(1,COUNT(D5:G5))),"")</f>
        <v>-78432660090</v>
      </c>
      <c r="I5" s="2">
        <f>IFERROR(INDEX(I51:I500,MATCH($C$5,$C$51:$C$500,0)),"")</f>
        <v>48993092859</v>
      </c>
      <c r="J5" s="2">
        <f>IFERROR(INDEX(J51:J500,MATCH($C$5,$C$51:$C$500,0)),"")</f>
        <v>43732831587</v>
      </c>
      <c r="K5" s="2">
        <f>IFERROR(INDEX(K51:K500,MATCH($C$5,$C$51:$C$500,0)),"")</f>
        <v>-495899754</v>
      </c>
      <c r="L5" s="2">
        <f>IFERROR(INDEX(L51:L500,MATCH($C$5,$C$51:$C$500,0)),"")</f>
        <v>-26899100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1509580198584</v>
      </c>
      <c r="E6" s="2">
        <f>IFERROR(INDEX(E51:E500,MATCH($C$6,$C$51:$C$500,0)),"")</f>
        <v>1529218608550</v>
      </c>
      <c r="H6" s="2">
        <f>IFERROR(INDEX(D6:G6,COUNT(D6:G6)),"")</f>
        <v>1529218608550</v>
      </c>
      <c r="I6" s="2">
        <f>IFERROR(INDEX(I51:I500,MATCH($C$6,$C$51:$C$500,0)),"")</f>
        <v>1548801124617</v>
      </c>
      <c r="J6" s="2">
        <f>IFERROR(INDEX(J51:J500,MATCH($C$6,$C$51:$C$500,0)),"")</f>
        <v>1291581111890</v>
      </c>
      <c r="K6" s="2">
        <f>IFERROR(INDEX(K51:K500,MATCH($C$6,$C$51:$C$500,0)),"")</f>
        <v>184354283708</v>
      </c>
      <c r="L6" s="2">
        <f>IFERROR(INDEX(L51:L500,MATCH($C$6,$C$51:$C$500,0)),"")</f>
        <v>49973100900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14.71</v>
      </c>
      <c r="E7" s="3">
        <f>IFERROR(INDEX(E51:E500,MATCH($C$7,$C$51:$C$500,0))/1000000000,"")</f>
        <v>14.71</v>
      </c>
      <c r="H7" s="3">
        <f>IFERROR(INDEX(D7:G7,COUNT(D7:G7)),"")</f>
        <v>14.71</v>
      </c>
      <c r="I7" s="3">
        <f>IFERROR(INDEX(I51:I500,MATCH($C$7,$C$51:$C$500,0))/1000000000,"")</f>
        <v>14.71</v>
      </c>
      <c r="J7" s="3">
        <f>IFERROR(INDEX(J51:J500,MATCH($C$7,$C$51:$C$500,0))/1000000000,"")</f>
        <v>12.5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-39000000000</v>
      </c>
      <c r="E8" s="2">
        <f>IFERROR(INDEX(E51:E500,MATCH("Free cash flow (Quarter)",$C$51:$C$500,0)),"")</f>
        <v>-35000000000</v>
      </c>
      <c r="H8" s="2">
        <f>IFERROR(INDEX(D8:G8,COUNT(D8:G8)),"")</f>
        <v>-35000000000</v>
      </c>
      <c r="I8" s="2">
        <f>IFERROR(INDEX(I51:I500,MATCH($C$8,$C$51:$C$500,0)),"")</f>
        <v>96000000000</v>
      </c>
      <c r="J8" s="2">
        <f>IFERROR(INDEX(J51:J500,MATCH($C$8,$C$51:$C$500,0)),"")</f>
        <v>-26000000000</v>
      </c>
      <c r="K8" s="2">
        <f>IFERROR(INDEX(K51:K500,MATCH($C$8,$C$51:$C$500,0)),"")</f>
        <v>2000000000</v>
      </c>
      <c r="L8" s="2">
        <f>IFERROR(INDEX(L51:L500,MATCH($C$8,$C$51:$C$500,0)),"")</f>
        <v>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-2.66</v>
      </c>
      <c r="E9" s="3">
        <f>IFERROR(INDEX(E51:E500,MATCH("Free cash flow per share (Quarter)",$C$51:$C$500,0)),"")</f>
        <v>-2.36</v>
      </c>
      <c r="H9" s="3">
        <f>IFERROR(INDEX(D9:G9,COUNT(D9:G9)),"")</f>
        <v>-2.36</v>
      </c>
      <c r="I9" s="3">
        <f>IFERROR(INDEX(I51:I500,MATCH($C$9,$C$51:$C$500,0)),"")</f>
        <v>6.51</v>
      </c>
      <c r="J9" s="3">
        <f>IFERROR(INDEX(J51:J500,MATCH($C$9,$C$51:$C$500,0)),"")</f>
        <v>-2.09</v>
      </c>
      <c r="K9" s="3">
        <f>IFERROR(INDEX(K51:K500,MATCH($C$9,$C$51:$C$500,0)),"")</f>
        <v>32035.439999999999</v>
      </c>
      <c r="L9" s="3">
        <f>IFERROR(INDEX(L51:L500,MATCH($C$9,$C$51:$C$500,0)),"")</f>
        <v>-912.15</v>
      </c>
    </row>
    <row r="10" spans="1:12" ht="15.5" x14ac:dyDescent="0.35">
      <c r="C10" t="s">
        <v>18</v>
      </c>
      <c r="D10" s="3">
        <f ca="1">IFERROR(IF(D9=0,"",D2/D9),"")</f>
        <v>-404.13533834586462</v>
      </c>
      <c r="E10" s="3">
        <f ca="1">IFERROR(IF(E9=0,"",E2/E9),"")</f>
        <v>-252.11864406779662</v>
      </c>
      <c r="I10" s="3">
        <f ca="1">IFERROR(IF(I9=0,"",I2/I9),"")</f>
        <v>596.00614439324124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290821556746</v>
      </c>
      <c r="E11" s="2">
        <f>IFERROR(INDEX(E51:E500,MATCH($C$11,$C$51:$C$500,0)),"")</f>
        <v>330586834172</v>
      </c>
      <c r="H11" s="2">
        <f>IFERROR(INDEX(D11:G11,COUNT(D11:G11)),"")</f>
        <v>330586834172</v>
      </c>
      <c r="I11" s="2">
        <f>IFERROR(INDEX(I51:I500,MATCH($C$11,$C$51:$C$500,0)),"")</f>
        <v>366598453221</v>
      </c>
      <c r="J11" s="2">
        <f>IFERROR(INDEX(J51:J500,MATCH($C$11,$C$51:$C$500,0)),"")</f>
        <v>288426840076</v>
      </c>
      <c r="K11" s="2">
        <f>IFERROR(INDEX(K51:K500,MATCH($C$11,$C$51:$C$500,0)),"")</f>
        <v>2332020322</v>
      </c>
      <c r="L11" s="2">
        <f>IFERROR(INDEX(L51:L500,MATCH($C$11,$C$51:$C$500,0)),"")</f>
        <v>154392734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0</v>
      </c>
      <c r="J12" s="2">
        <f>IFERROR(INDEX(J51:J500,MATCH($C$12,$C$51:$C$500,0)),"")</f>
        <v>0</v>
      </c>
      <c r="K12" s="2">
        <f>IFERROR(INDEX(K51:K500,MATCH($C$12,$C$51:$C$500,0)),"")</f>
        <v>0</v>
      </c>
      <c r="L12" s="2">
        <f>IFERROR(INDEX(L51:L500,MATCH($C$12,$C$51:$C$500,0)),"")</f>
        <v>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27</v>
      </c>
      <c r="D14" s="2">
        <f>IFERROR(INDEX(D51:D500,MATCH($C$14,$C$51:$C$500,0)),"")</f>
        <v>-111637344</v>
      </c>
      <c r="E14" s="2">
        <f>IFERROR(INDEX(E51:E500,MATCH($C$14,$C$51:$C$500,0)),"")</f>
        <v>-84926342</v>
      </c>
      <c r="H14" s="2">
        <f>IFERROR(SUM(D14:G14)*(4/MAX(1,COUNT(D14:G14))),"")</f>
        <v>-393127372</v>
      </c>
      <c r="I14" s="2">
        <f>IFERROR(INDEX(I51:I500,MATCH($C$14,$C$51:$C$500,0)),"")</f>
        <v>-571753982</v>
      </c>
      <c r="J14" s="2">
        <f>IFERROR(INDEX(J51:J500,MATCH($C$14,$C$51:$C$500,0)),"")</f>
        <v>-5148509631</v>
      </c>
      <c r="K14" s="2">
        <f>IFERROR(INDEX(K51:K500,MATCH($C$14,$C$51:$C$500,0)),"")</f>
        <v>-3219505679</v>
      </c>
      <c r="L14" s="2">
        <f>IFERROR(INDEX(L51:L500,MATCH($C$14,$C$51:$C$500,0)),"")</f>
        <v>-10978371</v>
      </c>
    </row>
    <row r="15" spans="1:12" ht="15.5" x14ac:dyDescent="0.35">
      <c r="C15" t="s">
        <v>28</v>
      </c>
      <c r="D15" s="2">
        <f>IFERROR(INDEX(D51:D500,MATCH($C$15,$C$51:$C$500,0)),"")</f>
        <v>-754292000</v>
      </c>
      <c r="E15" s="2">
        <f>IFERROR(INDEX(E51:E500,MATCH($C$15,$C$51:$C$500,0)),"")</f>
        <v>0</v>
      </c>
      <c r="H15" s="2">
        <f>IFERROR(SUM(D15:G15)*(4/MAX(1,COUNT(D15:G15))),"")</f>
        <v>-1508584000</v>
      </c>
      <c r="I15" s="2">
        <f>IFERROR(INDEX(I51:I500,MATCH($C$15,$C$51:$C$500,0)),"")</f>
        <v>-27182262627</v>
      </c>
      <c r="J15" s="2">
        <f>IFERROR(INDEX(J51:J500,MATCH($C$15,$C$51:$C$500,0)),"")</f>
        <v>-728976390</v>
      </c>
      <c r="K15" s="2">
        <f>IFERROR(INDEX(K51:K500,MATCH($C$15,$C$51:$C$500,0)),"")</f>
        <v>-4696667</v>
      </c>
      <c r="L15" s="2">
        <f>IFERROR(INDEX(L51:L500,MATCH($C$15,$C$51:$C$500,0)),"")</f>
        <v>0</v>
      </c>
    </row>
    <row r="16" spans="1:12" ht="15.5" x14ac:dyDescent="0.35">
      <c r="C16" t="s">
        <v>29</v>
      </c>
      <c r="D16" s="2">
        <f>IFERROR(INDEX(D51:D500,MATCH($C$16,$C$51:$C$500,0)),"")</f>
        <v>-18884051136</v>
      </c>
      <c r="E16" s="2">
        <f>IFERROR(INDEX(E51:E500,MATCH($C$16,$C$51:$C$500,0)),"")</f>
        <v>-19582516067</v>
      </c>
      <c r="H16" s="2">
        <f>IFERROR(SUM(D16:G16)*(4/MAX(1,COUNT(D16:G16))),"")</f>
        <v>-76933134406</v>
      </c>
      <c r="I16" s="2">
        <f>IFERROR(INDEX(I51:I500,MATCH($C$16,$C$51:$C$500,0)),"")</f>
        <v>76242728878</v>
      </c>
      <c r="J16" s="2">
        <f>IFERROR(INDEX(J51:J500,MATCH($C$16,$C$51:$C$500,0)),"")</f>
        <v>43695330927</v>
      </c>
      <c r="K16" s="2">
        <f>IFERROR(INDEX(K51:K500,MATCH($C$16,$C$51:$C$500,0)),"")</f>
        <v>-1072320525</v>
      </c>
      <c r="L16" s="2">
        <f>IFERROR(INDEX(L51:L500,MATCH($C$16,$C$51:$C$500,0)),"")</f>
        <v>-26899100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15813250000000</v>
      </c>
      <c r="E20" s="2">
        <f ca="1">IFERROR(E21*E2,"")</f>
        <v>8752450000000</v>
      </c>
      <c r="H20" s="2">
        <f ca="1">IFERROR(H21*H2,"")</f>
        <v>8752450000000</v>
      </c>
      <c r="I20" s="2">
        <f ca="1">IFERROR(I21*I2,"")</f>
        <v>57074800000000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14710000000</v>
      </c>
      <c r="E21" s="2">
        <f>IFERROR(INDEX(E51:E500,MATCH($C$7,$C$51:$C$500,0)),"")</f>
        <v>14710000000</v>
      </c>
      <c r="H21" s="2">
        <f>IFERROR(INDEX(D21:G21,COUNT(D21:G21)),"")</f>
        <v>14710000000</v>
      </c>
      <c r="I21" s="2">
        <f>IFERROR(INDEX(I51:I500,MATCH($C$7,$C$51:$C$500,0)),"")</f>
        <v>14710000000</v>
      </c>
      <c r="J21" s="2">
        <f>IFERROR(INDEX(J51:J500,MATCH($C$7,$C$51:$C$500,0)),"")</f>
        <v>12500000000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41</v>
      </c>
      <c r="C23" t="s">
        <v>42</v>
      </c>
      <c r="D23" s="3">
        <f>IFERROR(D5/D6*100,"")</f>
        <v>-1.3011659831272635</v>
      </c>
      <c r="E23" s="3">
        <f>IFERROR(E5/E6*100,"")</f>
        <v>-1.2800122823224194</v>
      </c>
      <c r="H23" s="3">
        <f>IFERROR(H5/H6*100,"")</f>
        <v>-5.1289370696560903</v>
      </c>
      <c r="I23" s="3">
        <f>IFERROR(I5/I6*100,"")</f>
        <v>3.1632914052225658</v>
      </c>
      <c r="J23" s="3">
        <f>IFERROR(J5/J6*100,"")</f>
        <v>3.385991881145177</v>
      </c>
      <c r="K23" s="3">
        <f>IFERROR(K5/K6*100,"")</f>
        <v>-0.26899280235085776</v>
      </c>
      <c r="L23" s="3">
        <f>IFERROR(L5/L6*100,"")</f>
        <v>-5.3827158042137828E-2</v>
      </c>
    </row>
    <row r="24" spans="1:12" ht="15.5" x14ac:dyDescent="0.35">
      <c r="C24" t="s">
        <v>43</v>
      </c>
      <c r="D24" s="4" t="str">
        <f>IFERROR(_xlfn.RRI(5,I23,D23),"")</f>
        <v/>
      </c>
      <c r="E24" s="4" t="str">
        <f>IFERROR(_xlfn.RRI(5,J23,E23),"")</f>
        <v/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3.34</v>
      </c>
      <c r="J25" s="3">
        <f>IFERROR(INDEX(J51:J500,MATCH($C$25,$C$51:$C$500,0)),"")</f>
        <v>3.5</v>
      </c>
      <c r="K25" s="3">
        <f>IFERROR(INDEX(K51:K500,MATCH($C$25,$C$51:$C$500,0)),"")</f>
        <v>-9918</v>
      </c>
      <c r="L25" s="3">
        <f>IFERROR(INDEX(L51:L500,MATCH($C$25,$C$51:$C$500,0)),"")</f>
        <v>-537.98</v>
      </c>
    </row>
    <row r="26" spans="1:1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2.2536660788579197</v>
      </c>
      <c r="E27" s="3">
        <f>IFERROR(E4/E21,"")</f>
        <v>2.8204904517335145</v>
      </c>
      <c r="H27" s="3">
        <f>IFERROR(H4/H21,"")</f>
        <v>10.148313061182868</v>
      </c>
      <c r="I27" s="3">
        <f>IFERROR(I4/I21,"")</f>
        <v>19.357679146770906</v>
      </c>
      <c r="J27" s="3">
        <f>IFERROR(J4/J21,"")</f>
        <v>8.1030895029599996</v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48</v>
      </c>
      <c r="D28" s="4">
        <f>IFERROR(_xlfn.RRI(5,I27,D27),"")</f>
        <v>-0.34955997751295065</v>
      </c>
      <c r="E28" s="4">
        <f>IFERROR(_xlfn.RRI(5,J27,E27),"")</f>
        <v>-0.19028012465616617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 t="str">
        <f>IFERROR(((H25-I25)/I25)*100%,"")</f>
        <v/>
      </c>
      <c r="I29" s="4">
        <f>IFERROR(((I25-J25)/J25)*100%,"")</f>
        <v>-4.5714285714285756E-2</v>
      </c>
      <c r="J29" s="4">
        <f>IFERROR(((J25-K25)/K25)*100%,"")</f>
        <v>-1.0003528937285744</v>
      </c>
      <c r="K29" s="4">
        <f>IFERROR(((K25-L25)/L25)*100%,"")</f>
        <v>17.435629577307708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-0.47574742900541722</v>
      </c>
      <c r="I30" s="4">
        <f>IFERROR(((I27-J27)/J27)*100%,"")</f>
        <v>1.3889257473584224</v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102.65</v>
      </c>
      <c r="E32" s="3">
        <f>IFERROR(INDEX(E51:E500,MATCH($A$32,$C$51:$C$500,0)),"")</f>
        <v>103.99</v>
      </c>
      <c r="H32" s="3">
        <f>IFERROR(INDEX(D32:G32,COUNT(D32:G32)),"")</f>
        <v>103.99</v>
      </c>
      <c r="I32" s="3">
        <f>IFERROR(INDEX(I51:I500,MATCH($C$32,$C$51:$C$500,0)),"")</f>
        <v>105.32</v>
      </c>
      <c r="J32" s="3">
        <f>IFERROR(INDEX(J51:J500,MATCH($C$32,$C$51:$C$500,0)),"")</f>
        <v>103.33</v>
      </c>
      <c r="K32" s="3">
        <f>IFERROR(INDEX(K51:K500,MATCH($C$32,$C$51:$C$500,0)),"")</f>
        <v>3687085.67</v>
      </c>
      <c r="L32" s="3">
        <f>IFERROR(INDEX(L51:L500,MATCH($C$32,$C$51:$C$500,0)),"")</f>
        <v>999462.02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5.8</v>
      </c>
      <c r="E33" s="3">
        <f>IFERROR(INDEX(E51:E500,MATCH($A$33,$C$51:$C$500,0)),"")</f>
        <v>9.9</v>
      </c>
      <c r="H33" s="3">
        <f>IFERROR(INDEX(D33:G33,COUNT(D33:G33)),"")</f>
        <v>9.9</v>
      </c>
      <c r="I33" s="3">
        <f>IFERROR(INDEX(I51:I500,MATCH($C$33,$C$51:$C$500,0)),"")</f>
        <v>36.840000000000003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-444.03</v>
      </c>
      <c r="E34" s="3">
        <f>IFERROR(INDEX(E51:E500,MATCH($A$34,$C$51:$C$500,0)),"")</f>
        <v>-774.44</v>
      </c>
      <c r="H34" s="3">
        <f>IFERROR(INDEX(D34:G34,COUNT(D34:G34)),"")</f>
        <v>-774.44</v>
      </c>
      <c r="I34" s="3">
        <f>IFERROR(INDEX(I51:I500,MATCH($C$34,$C$51:$C$500,0)),"")</f>
        <v>1161.68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263.94</v>
      </c>
      <c r="E35" s="3">
        <f>IFERROR(INDEX(E51:E500,MATCH($A$35,$C$51:$C$500,0)),"")</f>
        <v>365.08</v>
      </c>
      <c r="H35" s="3">
        <f>IFERROR(INDEX(D35:G35,COUNT(D35:G35)),"")</f>
        <v>365.08</v>
      </c>
      <c r="I35" s="3">
        <f>IFERROR(INDEX(I51:I500,MATCH($C$35,$C$51:$C$500,0)),"")</f>
        <v>200.38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71</v>
      </c>
      <c r="C51" t="s">
        <v>6</v>
      </c>
      <c r="D51" s="5">
        <v>33151428020</v>
      </c>
      <c r="E51" s="5">
        <v>41489414545</v>
      </c>
      <c r="F51" s="5">
        <v>80118236386</v>
      </c>
      <c r="G51" s="5">
        <v>91484280769</v>
      </c>
      <c r="I51" s="5">
        <v>284751460249</v>
      </c>
      <c r="J51" s="5">
        <v>101288618787</v>
      </c>
      <c r="K51" s="5">
        <v>36000000</v>
      </c>
    </row>
    <row r="52" spans="2:12" ht="15.5" x14ac:dyDescent="0.35">
      <c r="C52" t="s">
        <v>74</v>
      </c>
      <c r="D52" s="5">
        <v>-56112821917</v>
      </c>
      <c r="E52" s="5">
        <v>-64961001843</v>
      </c>
      <c r="F52" s="5">
        <v>-67283032711</v>
      </c>
      <c r="G52" s="5">
        <v>-60681660907</v>
      </c>
      <c r="I52" s="5">
        <v>-218537150179</v>
      </c>
      <c r="J52" s="5">
        <v>-61563152935</v>
      </c>
      <c r="K52" s="5">
        <v>-682633656</v>
      </c>
      <c r="L52" s="5">
        <v>-68160449</v>
      </c>
    </row>
    <row r="53" spans="2:12" ht="15.5" x14ac:dyDescent="0.35">
      <c r="C53" t="s">
        <v>821</v>
      </c>
      <c r="D53" s="5">
        <v>-56112821917</v>
      </c>
      <c r="E53" s="5">
        <v>-64961001843</v>
      </c>
      <c r="F53" s="5">
        <v>-67283032711</v>
      </c>
      <c r="G53" s="5">
        <v>-60681660907</v>
      </c>
      <c r="I53" s="5">
        <v>-218537150179</v>
      </c>
      <c r="J53" s="5">
        <v>-61563152935</v>
      </c>
      <c r="K53" s="5">
        <v>-682633656</v>
      </c>
      <c r="L53" s="5">
        <v>-68160449</v>
      </c>
    </row>
    <row r="54" spans="2:12" ht="15.5" x14ac:dyDescent="0.35">
      <c r="C54" t="s">
        <v>77</v>
      </c>
      <c r="D54" s="5">
        <v>-22961393897</v>
      </c>
      <c r="E54" s="5">
        <v>-23471587298</v>
      </c>
      <c r="F54" s="5">
        <v>12835203675</v>
      </c>
      <c r="G54" s="5">
        <v>30802619862</v>
      </c>
      <c r="I54" s="5">
        <v>66214310070</v>
      </c>
      <c r="J54" s="5">
        <v>39725465852</v>
      </c>
      <c r="K54" s="5">
        <v>-646633656</v>
      </c>
      <c r="L54" s="5">
        <v>-68160449</v>
      </c>
    </row>
    <row r="55" spans="2:12" ht="15.5" x14ac:dyDescent="0.35">
      <c r="C55" t="s">
        <v>78</v>
      </c>
      <c r="D55" s="5">
        <v>4077342761</v>
      </c>
      <c r="E55" s="5">
        <v>3889071231</v>
      </c>
      <c r="F55" s="5">
        <v>3226919505</v>
      </c>
      <c r="G55" s="5">
        <v>3804800462</v>
      </c>
      <c r="I55" s="5">
        <v>10028418808</v>
      </c>
      <c r="J55" s="5">
        <v>3969865075</v>
      </c>
      <c r="K55" s="5">
        <v>-425686869</v>
      </c>
      <c r="L55" s="5">
        <v>41261349</v>
      </c>
    </row>
    <row r="56" spans="2:12" ht="15.5" x14ac:dyDescent="0.35">
      <c r="C56" t="s">
        <v>247</v>
      </c>
      <c r="D56" s="5">
        <v>3755155667</v>
      </c>
      <c r="E56" s="5">
        <v>4052538685</v>
      </c>
      <c r="F56" s="5">
        <v>3825053792</v>
      </c>
      <c r="G56" s="5">
        <v>3972872287</v>
      </c>
      <c r="I56" s="5">
        <v>11504822598</v>
      </c>
      <c r="J56" s="5">
        <v>9944558495</v>
      </c>
      <c r="K56" s="5">
        <v>2903976810</v>
      </c>
      <c r="L56" s="5">
        <v>52239720</v>
      </c>
    </row>
    <row r="57" spans="2:12" ht="15.5" x14ac:dyDescent="0.35">
      <c r="C57" t="s">
        <v>27</v>
      </c>
      <c r="D57" s="5">
        <v>-111637344</v>
      </c>
      <c r="E57" s="5">
        <v>-84926342</v>
      </c>
      <c r="F57" s="5">
        <v>-116185845</v>
      </c>
      <c r="G57" s="5">
        <v>-68085112</v>
      </c>
      <c r="I57" s="5">
        <v>-571753982</v>
      </c>
      <c r="J57" s="5">
        <v>-5148509631</v>
      </c>
      <c r="K57" s="5">
        <v>-3219505679</v>
      </c>
      <c r="L57" s="5">
        <v>-10978371</v>
      </c>
    </row>
    <row r="58" spans="2:12" ht="15.5" x14ac:dyDescent="0.35">
      <c r="C58" t="s">
        <v>79</v>
      </c>
      <c r="F58" s="5">
        <v>-61762820</v>
      </c>
      <c r="I58" s="5">
        <v>-61762820</v>
      </c>
      <c r="J58" s="5">
        <v>13544000</v>
      </c>
    </row>
    <row r="59" spans="2:12" ht="15.5" x14ac:dyDescent="0.35">
      <c r="C59" t="s">
        <v>80</v>
      </c>
      <c r="D59" s="5">
        <v>4077342761</v>
      </c>
      <c r="E59" s="5">
        <v>3889071231</v>
      </c>
      <c r="F59" s="5">
        <v>3226919505</v>
      </c>
      <c r="G59" s="5">
        <v>3804800462</v>
      </c>
      <c r="I59" s="5">
        <v>10028418808</v>
      </c>
      <c r="J59" s="5">
        <v>3969865075</v>
      </c>
      <c r="K59" s="5">
        <v>-425686869</v>
      </c>
      <c r="L59" s="5">
        <v>41261349</v>
      </c>
    </row>
    <row r="60" spans="2:12" ht="15.5" x14ac:dyDescent="0.35">
      <c r="C60" t="s">
        <v>29</v>
      </c>
      <c r="D60" s="5">
        <v>-18884051136</v>
      </c>
      <c r="E60" s="5">
        <v>-19582516067</v>
      </c>
      <c r="F60" s="5">
        <v>16062123180</v>
      </c>
      <c r="G60" s="5">
        <v>34607420324</v>
      </c>
      <c r="I60" s="5">
        <v>76242728878</v>
      </c>
      <c r="J60" s="5">
        <v>43695330927</v>
      </c>
      <c r="K60" s="5">
        <v>-1072320525</v>
      </c>
      <c r="L60" s="5">
        <v>-26899100</v>
      </c>
    </row>
    <row r="61" spans="2:12" ht="15.5" x14ac:dyDescent="0.35">
      <c r="C61" t="s">
        <v>28</v>
      </c>
      <c r="D61" s="5">
        <v>-754292000</v>
      </c>
      <c r="F61" s="5">
        <v>-8096688940</v>
      </c>
      <c r="G61" s="5">
        <v>-19037386150</v>
      </c>
      <c r="I61" s="5">
        <v>-27182262627</v>
      </c>
      <c r="J61" s="5">
        <v>-728976390</v>
      </c>
      <c r="K61" s="5">
        <v>-4696667</v>
      </c>
    </row>
    <row r="62" spans="2:12" ht="15.5" x14ac:dyDescent="0.35">
      <c r="C62" t="s">
        <v>81</v>
      </c>
      <c r="F62" s="5">
        <v>-27182262627</v>
      </c>
      <c r="I62" s="5">
        <v>-27182262627</v>
      </c>
    </row>
    <row r="63" spans="2:12" ht="15.5" x14ac:dyDescent="0.35">
      <c r="C63" t="s">
        <v>82</v>
      </c>
    </row>
    <row r="64" spans="2:12" ht="15.5" x14ac:dyDescent="0.35">
      <c r="C64" t="s">
        <v>83</v>
      </c>
      <c r="D64" s="5">
        <v>-754292000</v>
      </c>
      <c r="F64" s="5">
        <v>19085573687</v>
      </c>
      <c r="G64" s="5">
        <v>-19037386150</v>
      </c>
      <c r="J64" s="5">
        <v>-728976390</v>
      </c>
      <c r="K64" s="5">
        <v>-4696667</v>
      </c>
    </row>
    <row r="65" spans="2:12" ht="15.5" x14ac:dyDescent="0.35">
      <c r="C65" t="s">
        <v>84</v>
      </c>
      <c r="D65" s="5">
        <v>-754292000</v>
      </c>
      <c r="F65" s="5">
        <v>-8096688940</v>
      </c>
      <c r="G65" s="5">
        <v>-19037386150</v>
      </c>
      <c r="I65" s="5">
        <v>-27182262627</v>
      </c>
      <c r="J65" s="5">
        <v>-728976390</v>
      </c>
      <c r="K65" s="5">
        <v>-4696667</v>
      </c>
    </row>
    <row r="66" spans="2:12" ht="15.5" x14ac:dyDescent="0.35">
      <c r="C66" t="s">
        <v>86</v>
      </c>
      <c r="D66" s="5">
        <v>-19638343136</v>
      </c>
      <c r="E66" s="5">
        <v>-19582516067</v>
      </c>
      <c r="F66" s="5">
        <v>7965434240</v>
      </c>
      <c r="G66" s="5">
        <v>15570034174</v>
      </c>
      <c r="I66" s="5">
        <v>49060466251</v>
      </c>
      <c r="J66" s="5">
        <v>42966354537</v>
      </c>
      <c r="K66" s="5">
        <v>-1077017192</v>
      </c>
      <c r="L66" s="5">
        <v>-26899100</v>
      </c>
    </row>
    <row r="67" spans="2:12" ht="15.5" x14ac:dyDescent="0.35">
      <c r="C67" t="s">
        <v>87</v>
      </c>
      <c r="F67" s="5">
        <v>-61762820</v>
      </c>
      <c r="I67" s="5">
        <v>-61762820</v>
      </c>
      <c r="J67" s="5">
        <v>13544000</v>
      </c>
    </row>
    <row r="68" spans="2:12" ht="15.5" x14ac:dyDescent="0.35">
      <c r="C68" t="s">
        <v>88</v>
      </c>
      <c r="F68" s="5">
        <v>-61762820</v>
      </c>
      <c r="I68" s="5">
        <v>-61762820</v>
      </c>
      <c r="J68" s="5">
        <v>13544000</v>
      </c>
    </row>
    <row r="69" spans="2:12" ht="15.5" x14ac:dyDescent="0.35">
      <c r="C69" t="s">
        <v>89</v>
      </c>
      <c r="D69" s="5">
        <v>-19638343136</v>
      </c>
      <c r="E69" s="5">
        <v>-19582516067</v>
      </c>
      <c r="F69" s="5">
        <v>7903671420</v>
      </c>
      <c r="G69" s="5">
        <v>15570034174</v>
      </c>
      <c r="I69" s="5">
        <v>48998703431</v>
      </c>
      <c r="J69" s="5">
        <v>42979898537</v>
      </c>
      <c r="K69" s="5">
        <v>-1077017192</v>
      </c>
      <c r="L69" s="5">
        <v>-26899100</v>
      </c>
    </row>
    <row r="70" spans="2:12" ht="15.5" x14ac:dyDescent="0.35">
      <c r="C70" t="s">
        <v>90</v>
      </c>
      <c r="D70" s="5">
        <v>-19638343136</v>
      </c>
      <c r="E70" s="5">
        <v>-19582516067</v>
      </c>
      <c r="F70" s="5">
        <v>7965434240</v>
      </c>
      <c r="G70" s="5">
        <v>15570034174</v>
      </c>
      <c r="I70" s="5">
        <v>49060466251</v>
      </c>
      <c r="J70" s="5">
        <v>42966354537</v>
      </c>
      <c r="K70" s="5">
        <v>-1077017192</v>
      </c>
      <c r="L70" s="5">
        <v>-26899100</v>
      </c>
    </row>
    <row r="71" spans="2:12" ht="15.5" x14ac:dyDescent="0.35">
      <c r="C71" t="s">
        <v>8</v>
      </c>
      <c r="D71" s="5">
        <v>-19642144032</v>
      </c>
      <c r="E71" s="5">
        <v>-19574186013</v>
      </c>
      <c r="F71" s="5">
        <v>7912203916</v>
      </c>
      <c r="G71" s="5">
        <v>15570803899</v>
      </c>
      <c r="I71" s="5">
        <v>48993092859</v>
      </c>
      <c r="J71" s="5">
        <v>43732831587</v>
      </c>
      <c r="K71" s="5">
        <v>-495899754</v>
      </c>
      <c r="L71" s="5">
        <v>-26899100</v>
      </c>
    </row>
    <row r="72" spans="2:12" ht="15.5" x14ac:dyDescent="0.35">
      <c r="C72" t="s">
        <v>203</v>
      </c>
      <c r="D72" s="5">
        <v>3800896</v>
      </c>
      <c r="E72" s="5">
        <v>-8330054</v>
      </c>
      <c r="F72" s="5">
        <v>-8532496</v>
      </c>
      <c r="G72" s="5">
        <v>-769725</v>
      </c>
      <c r="I72" s="5">
        <v>5610572</v>
      </c>
      <c r="J72" s="5">
        <v>-752933050</v>
      </c>
      <c r="K72" s="5">
        <v>-581117438</v>
      </c>
    </row>
    <row r="73" spans="2:12" ht="15.5" x14ac:dyDescent="0.35">
      <c r="C73" t="s">
        <v>91</v>
      </c>
      <c r="D73" s="5">
        <v>-19638343136</v>
      </c>
      <c r="E73" s="5">
        <v>-19582516067</v>
      </c>
      <c r="F73" s="5">
        <v>7965434240</v>
      </c>
      <c r="G73" s="5">
        <v>15570034174</v>
      </c>
      <c r="I73" s="5">
        <v>49060466251</v>
      </c>
      <c r="J73" s="5">
        <v>42966354537</v>
      </c>
      <c r="K73" s="5">
        <v>-1077017192</v>
      </c>
      <c r="L73" s="5">
        <v>-26899100</v>
      </c>
    </row>
    <row r="74" spans="2:12" ht="15.5" x14ac:dyDescent="0.35">
      <c r="C74" t="s">
        <v>92</v>
      </c>
      <c r="D74" s="5">
        <v>-19638343136</v>
      </c>
      <c r="E74" s="5">
        <v>-19582516067</v>
      </c>
      <c r="F74" s="5">
        <v>7903671420</v>
      </c>
      <c r="G74" s="5">
        <v>15570034174</v>
      </c>
      <c r="I74" s="5">
        <v>48998703431</v>
      </c>
      <c r="J74" s="5">
        <v>42979898537</v>
      </c>
      <c r="K74" s="5">
        <v>-1077017192</v>
      </c>
      <c r="L74" s="5">
        <v>-26899100</v>
      </c>
    </row>
    <row r="75" spans="2:12" ht="15.5" x14ac:dyDescent="0.35">
      <c r="C75" t="s">
        <v>93</v>
      </c>
      <c r="D75" s="5">
        <v>-19638343136</v>
      </c>
      <c r="E75" s="5">
        <v>-19582516067</v>
      </c>
      <c r="F75" s="5">
        <v>7903671420</v>
      </c>
      <c r="G75" s="5">
        <v>15570034174</v>
      </c>
      <c r="I75" s="5">
        <v>48998703431</v>
      </c>
      <c r="J75" s="5">
        <v>42979898537</v>
      </c>
      <c r="K75" s="5">
        <v>-1077017192</v>
      </c>
      <c r="L75" s="5">
        <v>-26899100</v>
      </c>
    </row>
    <row r="77" spans="2:12" ht="15.5" x14ac:dyDescent="0.35">
      <c r="B77" t="s">
        <v>94</v>
      </c>
      <c r="C77" t="s">
        <v>95</v>
      </c>
    </row>
    <row r="78" spans="2:12" ht="15.5" x14ac:dyDescent="0.35">
      <c r="C78" t="s">
        <v>96</v>
      </c>
    </row>
    <row r="79" spans="2:12" ht="15.5" x14ac:dyDescent="0.35">
      <c r="C79" t="s">
        <v>20</v>
      </c>
      <c r="D79" s="5">
        <v>290821556746</v>
      </c>
      <c r="E79" s="5">
        <v>330586834172</v>
      </c>
      <c r="F79" s="5">
        <v>366598453221</v>
      </c>
      <c r="G79" s="5">
        <v>361875676481</v>
      </c>
      <c r="I79" s="5">
        <v>366598453221</v>
      </c>
      <c r="J79" s="5">
        <v>288426840076</v>
      </c>
      <c r="K79" s="5">
        <v>2332020322</v>
      </c>
      <c r="L79" s="5">
        <v>154392734</v>
      </c>
    </row>
    <row r="80" spans="2:12" ht="15.5" x14ac:dyDescent="0.35">
      <c r="C80" t="s">
        <v>97</v>
      </c>
      <c r="D80" s="5">
        <v>40123210787</v>
      </c>
      <c r="E80" s="5">
        <v>42754182436</v>
      </c>
      <c r="F80" s="5">
        <v>40931585226</v>
      </c>
      <c r="G80" s="5">
        <v>20705559644</v>
      </c>
      <c r="I80" s="5">
        <v>40931585226</v>
      </c>
      <c r="J80" s="5">
        <v>70536373643</v>
      </c>
      <c r="K80" s="5">
        <v>36000000</v>
      </c>
    </row>
    <row r="81" spans="3:12" ht="15.5" x14ac:dyDescent="0.35">
      <c r="C81" t="s">
        <v>98</v>
      </c>
      <c r="D81" s="5">
        <v>3791250</v>
      </c>
      <c r="E81" s="5">
        <v>21332773</v>
      </c>
      <c r="F81" s="5">
        <v>163563434</v>
      </c>
      <c r="G81" s="5">
        <v>2102102537</v>
      </c>
      <c r="I81" s="5">
        <v>163563434</v>
      </c>
      <c r="J81" s="5">
        <v>1977452052</v>
      </c>
      <c r="K81" s="5">
        <v>223839750</v>
      </c>
    </row>
    <row r="82" spans="3:12" ht="15.5" x14ac:dyDescent="0.35">
      <c r="C82" t="s">
        <v>99</v>
      </c>
      <c r="D82" s="5">
        <v>788525</v>
      </c>
      <c r="J82" s="5">
        <v>2781950</v>
      </c>
    </row>
    <row r="83" spans="3:12" ht="15.5" x14ac:dyDescent="0.35">
      <c r="C83" t="s">
        <v>100</v>
      </c>
      <c r="D83" s="5">
        <v>40123210787</v>
      </c>
      <c r="E83" s="5">
        <v>42754182436</v>
      </c>
      <c r="F83" s="5">
        <v>40931585226</v>
      </c>
      <c r="G83" s="5">
        <v>20705559644</v>
      </c>
      <c r="I83" s="5">
        <v>40931585226</v>
      </c>
      <c r="J83" s="5">
        <v>70536373643</v>
      </c>
      <c r="K83" s="5">
        <v>36000000</v>
      </c>
    </row>
    <row r="84" spans="3:12" ht="15.5" x14ac:dyDescent="0.35">
      <c r="C84" t="s">
        <v>101</v>
      </c>
      <c r="D84" s="5">
        <v>23394588281</v>
      </c>
      <c r="E84" s="5">
        <v>15999527166</v>
      </c>
      <c r="F84" s="5">
        <v>10287644325</v>
      </c>
      <c r="G84" s="5">
        <v>26052747632</v>
      </c>
      <c r="I84" s="5">
        <v>10287644325</v>
      </c>
      <c r="J84" s="5">
        <v>3769610197</v>
      </c>
      <c r="K84" s="5">
        <v>903333333</v>
      </c>
      <c r="L84" s="5">
        <v>43550000000</v>
      </c>
    </row>
    <row r="85" spans="3:12" ht="15.5" x14ac:dyDescent="0.35">
      <c r="C85" t="s">
        <v>102</v>
      </c>
      <c r="D85" s="5">
        <v>23394588281</v>
      </c>
      <c r="E85" s="5">
        <v>15999527166</v>
      </c>
      <c r="F85" s="5">
        <v>10287644325</v>
      </c>
      <c r="G85" s="5">
        <v>26052747632</v>
      </c>
      <c r="I85" s="5">
        <v>10287644325</v>
      </c>
      <c r="J85" s="5">
        <v>3769610197</v>
      </c>
      <c r="K85" s="5">
        <v>903333333</v>
      </c>
      <c r="L85" s="5">
        <v>43550000000</v>
      </c>
    </row>
    <row r="86" spans="3:12" ht="15.5" x14ac:dyDescent="0.35">
      <c r="C86" t="s">
        <v>545</v>
      </c>
      <c r="K86" s="5">
        <v>250000000000</v>
      </c>
    </row>
    <row r="87" spans="3:12" ht="15.5" x14ac:dyDescent="0.35">
      <c r="C87" t="s">
        <v>79</v>
      </c>
      <c r="D87" s="5">
        <v>-1676125079</v>
      </c>
      <c r="E87" s="5">
        <v>-1679859145</v>
      </c>
      <c r="F87" s="5">
        <v>-1671529091</v>
      </c>
      <c r="G87" s="5">
        <v>-1601233775</v>
      </c>
      <c r="I87" s="5">
        <v>-1671529091</v>
      </c>
      <c r="J87" s="5">
        <v>-1615376843</v>
      </c>
      <c r="K87" s="5">
        <v>134877082562</v>
      </c>
    </row>
    <row r="88" spans="3:12" ht="15.5" x14ac:dyDescent="0.35">
      <c r="C88" t="s">
        <v>104</v>
      </c>
      <c r="D88" s="5">
        <v>366627617568</v>
      </c>
      <c r="E88" s="5">
        <v>403488851601</v>
      </c>
      <c r="F88" s="5">
        <v>431752524145</v>
      </c>
      <c r="G88" s="5">
        <v>427870589576</v>
      </c>
      <c r="I88" s="5">
        <v>431752524145</v>
      </c>
      <c r="J88" s="5">
        <v>377488298347</v>
      </c>
      <c r="K88" s="5">
        <v>503289910338</v>
      </c>
      <c r="L88" s="5">
        <v>49973100900</v>
      </c>
    </row>
    <row r="89" spans="3:12" ht="15.5" x14ac:dyDescent="0.35">
      <c r="C89" t="s">
        <v>105</v>
      </c>
    </row>
    <row r="90" spans="3:12" ht="15.5" x14ac:dyDescent="0.35">
      <c r="C90" t="s">
        <v>106</v>
      </c>
      <c r="D90" s="5">
        <v>21351495597</v>
      </c>
      <c r="E90" s="5">
        <v>21621784339</v>
      </c>
      <c r="F90" s="5">
        <v>21677005267</v>
      </c>
      <c r="G90" s="5">
        <v>17723034858</v>
      </c>
      <c r="I90" s="5">
        <v>21677005267</v>
      </c>
      <c r="J90" s="5">
        <v>9188957214</v>
      </c>
      <c r="K90" s="5">
        <v>68504787</v>
      </c>
    </row>
    <row r="91" spans="3:12" ht="15.5" x14ac:dyDescent="0.35">
      <c r="C91" t="s">
        <v>205</v>
      </c>
      <c r="D91" s="5">
        <v>1026455833333</v>
      </c>
      <c r="E91" s="5">
        <v>1040452958333</v>
      </c>
      <c r="F91" s="5">
        <v>1054450083333</v>
      </c>
      <c r="G91" s="5">
        <v>1068447208333</v>
      </c>
      <c r="I91" s="5">
        <v>1054450083333</v>
      </c>
      <c r="J91" s="5">
        <v>1110438583333</v>
      </c>
    </row>
    <row r="92" spans="3:12" ht="15.5" x14ac:dyDescent="0.35">
      <c r="C92" t="s">
        <v>107</v>
      </c>
      <c r="D92" s="5">
        <v>1074293869</v>
      </c>
      <c r="E92" s="5">
        <v>1033900906</v>
      </c>
      <c r="F92" s="5">
        <v>1033900906</v>
      </c>
      <c r="I92" s="5">
        <v>1033900906</v>
      </c>
    </row>
    <row r="93" spans="3:12" ht="15.5" x14ac:dyDescent="0.35">
      <c r="C93" t="s">
        <v>464</v>
      </c>
      <c r="D93" s="5">
        <v>22471770696</v>
      </c>
      <c r="E93" s="5">
        <v>22471770696</v>
      </c>
      <c r="F93" s="5">
        <v>22471770696</v>
      </c>
      <c r="G93" s="5">
        <v>22471770696</v>
      </c>
      <c r="I93" s="5">
        <v>22471770696</v>
      </c>
      <c r="J93" s="5">
        <v>22471770696</v>
      </c>
    </row>
    <row r="94" spans="3:12" ht="15.5" x14ac:dyDescent="0.35">
      <c r="C94" t="s">
        <v>108</v>
      </c>
      <c r="D94" s="5">
        <v>1164100275672</v>
      </c>
      <c r="E94" s="5">
        <v>1168292585188</v>
      </c>
      <c r="F94" s="5">
        <v>1170758573256</v>
      </c>
      <c r="G94" s="5">
        <v>1158119325146</v>
      </c>
      <c r="I94" s="5">
        <v>1170758573256</v>
      </c>
      <c r="J94" s="5">
        <v>1149085616510</v>
      </c>
      <c r="K94" s="5">
        <v>1228115862</v>
      </c>
    </row>
    <row r="95" spans="3:12" ht="15.5" x14ac:dyDescent="0.35">
      <c r="C95" t="s">
        <v>109</v>
      </c>
      <c r="D95" s="5">
        <v>1530727893240</v>
      </c>
      <c r="E95" s="5">
        <v>1571781436789</v>
      </c>
      <c r="F95" s="5">
        <v>1602511097401</v>
      </c>
      <c r="G95" s="5">
        <v>1585989914722</v>
      </c>
      <c r="I95" s="5">
        <v>1602511097401</v>
      </c>
      <c r="J95" s="5">
        <v>1526573914857</v>
      </c>
      <c r="K95" s="5">
        <v>504518026200</v>
      </c>
      <c r="L95" s="5">
        <v>49973100900</v>
      </c>
    </row>
    <row r="96" spans="3:12" ht="15.5" x14ac:dyDescent="0.35">
      <c r="C96" t="s">
        <v>110</v>
      </c>
    </row>
    <row r="97" spans="3:12" ht="15.5" x14ac:dyDescent="0.35">
      <c r="C97" t="s">
        <v>111</v>
      </c>
    </row>
    <row r="98" spans="3:12" ht="15.5" x14ac:dyDescent="0.35">
      <c r="C98" t="s">
        <v>112</v>
      </c>
      <c r="D98" s="5">
        <v>17577598547</v>
      </c>
      <c r="E98" s="5">
        <v>38778676082</v>
      </c>
      <c r="F98" s="5">
        <v>49562628881</v>
      </c>
      <c r="G98" s="5">
        <v>45897783525</v>
      </c>
      <c r="I98" s="5">
        <v>49562628881</v>
      </c>
      <c r="J98" s="5">
        <v>234992802967</v>
      </c>
      <c r="K98" s="5">
        <v>320163742492</v>
      </c>
    </row>
    <row r="99" spans="3:12" ht="15.5" x14ac:dyDescent="0.35">
      <c r="C99" t="s">
        <v>209</v>
      </c>
      <c r="J99" s="5">
        <v>219750000000</v>
      </c>
      <c r="K99" s="5">
        <v>250000000000</v>
      </c>
    </row>
    <row r="100" spans="3:12" ht="15.5" x14ac:dyDescent="0.35">
      <c r="C100" t="s">
        <v>113</v>
      </c>
      <c r="D100" s="5">
        <v>606507177</v>
      </c>
      <c r="E100" s="5">
        <v>263849031</v>
      </c>
      <c r="F100" s="5">
        <v>418363496</v>
      </c>
      <c r="I100" s="5">
        <v>418363496</v>
      </c>
    </row>
    <row r="101" spans="3:12" ht="15.5" x14ac:dyDescent="0.35">
      <c r="C101" t="s">
        <v>206</v>
      </c>
    </row>
    <row r="102" spans="3:12" ht="15.5" x14ac:dyDescent="0.35">
      <c r="C102" t="s">
        <v>207</v>
      </c>
      <c r="D102" s="5">
        <v>4579775</v>
      </c>
      <c r="E102" s="5">
        <v>21332773</v>
      </c>
      <c r="F102" s="5">
        <v>163563434</v>
      </c>
      <c r="G102" s="5">
        <v>2102102537</v>
      </c>
      <c r="I102" s="5">
        <v>163563434</v>
      </c>
      <c r="J102" s="5">
        <v>1980234002</v>
      </c>
      <c r="K102" s="5">
        <v>223839750</v>
      </c>
    </row>
    <row r="103" spans="3:12" ht="15.5" x14ac:dyDescent="0.35">
      <c r="C103" t="s">
        <v>116</v>
      </c>
      <c r="D103" s="5">
        <v>9787363796</v>
      </c>
      <c r="E103" s="5">
        <v>7833957195</v>
      </c>
      <c r="F103" s="5">
        <v>14164871617</v>
      </c>
      <c r="G103" s="5">
        <v>13747445212</v>
      </c>
      <c r="I103" s="5">
        <v>14164871617</v>
      </c>
      <c r="J103" s="5">
        <v>4372037441</v>
      </c>
      <c r="K103" s="5">
        <v>3494020</v>
      </c>
    </row>
    <row r="104" spans="3:12" ht="15.5" x14ac:dyDescent="0.35">
      <c r="C104" t="s">
        <v>117</v>
      </c>
      <c r="D104" s="5">
        <v>3787866865</v>
      </c>
      <c r="E104" s="5">
        <v>27333720117</v>
      </c>
      <c r="F104" s="5">
        <v>26064873018</v>
      </c>
      <c r="G104" s="5">
        <v>24670064518</v>
      </c>
      <c r="I104" s="5">
        <v>26064873018</v>
      </c>
      <c r="J104" s="5">
        <v>1095202435</v>
      </c>
      <c r="K104" s="5">
        <v>29674129</v>
      </c>
    </row>
    <row r="105" spans="3:12" ht="15.5" x14ac:dyDescent="0.35">
      <c r="C105" t="s">
        <v>457</v>
      </c>
      <c r="D105" s="5">
        <v>1595048698</v>
      </c>
      <c r="E105" s="5">
        <v>1882634854</v>
      </c>
      <c r="F105" s="5">
        <v>2122044109</v>
      </c>
      <c r="I105" s="5">
        <v>2122044109</v>
      </c>
    </row>
    <row r="106" spans="3:12" ht="15.5" x14ac:dyDescent="0.35">
      <c r="C106" t="s">
        <v>123</v>
      </c>
      <c r="D106" s="5">
        <v>3570096109</v>
      </c>
      <c r="E106" s="5">
        <v>3784152157</v>
      </c>
      <c r="F106" s="5">
        <v>4147343903</v>
      </c>
      <c r="G106" s="5">
        <v>358785000</v>
      </c>
      <c r="I106" s="5">
        <v>4147343903</v>
      </c>
    </row>
    <row r="107" spans="3:12" ht="15.5" x14ac:dyDescent="0.35">
      <c r="C107" t="s">
        <v>124</v>
      </c>
      <c r="D107" s="5">
        <v>3570096109</v>
      </c>
      <c r="E107" s="5">
        <v>3784152157</v>
      </c>
      <c r="F107" s="5">
        <v>4147343903</v>
      </c>
      <c r="G107" s="5">
        <v>358785000</v>
      </c>
      <c r="I107" s="5">
        <v>4147343903</v>
      </c>
    </row>
    <row r="108" spans="3:12" ht="15.5" x14ac:dyDescent="0.35">
      <c r="C108" t="s">
        <v>127</v>
      </c>
      <c r="D108" s="5">
        <v>21147694656</v>
      </c>
      <c r="E108" s="5">
        <v>42562828239</v>
      </c>
      <c r="F108" s="5">
        <v>53709972784</v>
      </c>
      <c r="G108" s="5">
        <v>46256568525</v>
      </c>
      <c r="I108" s="5">
        <v>53709972784</v>
      </c>
      <c r="J108" s="5">
        <v>234992802967</v>
      </c>
      <c r="K108" s="5">
        <v>320163742492</v>
      </c>
    </row>
    <row r="109" spans="3:12" ht="15.5" x14ac:dyDescent="0.35">
      <c r="C109" t="s">
        <v>128</v>
      </c>
    </row>
    <row r="110" spans="3:12" ht="15.5" x14ac:dyDescent="0.35">
      <c r="C110" t="s">
        <v>129</v>
      </c>
      <c r="D110" s="5">
        <v>1470588240000</v>
      </c>
      <c r="E110" s="5">
        <v>1470588240000</v>
      </c>
      <c r="F110" s="5">
        <v>1470588240000</v>
      </c>
      <c r="G110" s="5">
        <v>1470588240000</v>
      </c>
      <c r="I110" s="5">
        <v>1470588240000</v>
      </c>
      <c r="J110" s="5">
        <v>1250000000000</v>
      </c>
      <c r="K110" s="5">
        <v>50000000000</v>
      </c>
      <c r="L110" s="5">
        <v>50000000000</v>
      </c>
    </row>
    <row r="111" spans="3:12" ht="15.5" x14ac:dyDescent="0.35">
      <c r="C111" t="s">
        <v>130</v>
      </c>
      <c r="D111" s="5">
        <v>-12366930704</v>
      </c>
      <c r="E111" s="5">
        <v>-12366930704</v>
      </c>
      <c r="F111" s="5">
        <v>-12366930704</v>
      </c>
      <c r="G111" s="5">
        <v>-13531037704</v>
      </c>
      <c r="I111" s="5">
        <v>-12366930704</v>
      </c>
    </row>
    <row r="112" spans="3:12" ht="15.5" x14ac:dyDescent="0.35">
      <c r="C112" t="s">
        <v>131</v>
      </c>
      <c r="D112" s="5">
        <v>53035014367</v>
      </c>
      <c r="E112" s="5">
        <v>72677158399</v>
      </c>
      <c r="F112" s="5">
        <v>92251344412</v>
      </c>
      <c r="G112" s="5">
        <v>84277377676</v>
      </c>
      <c r="I112" s="5">
        <v>92251344412</v>
      </c>
      <c r="J112" s="5">
        <v>43196488733</v>
      </c>
      <c r="K112" s="5">
        <v>-522798854</v>
      </c>
      <c r="L112" s="5">
        <v>-26899100</v>
      </c>
    </row>
    <row r="113" spans="2:12" ht="15.5" x14ac:dyDescent="0.35">
      <c r="C113" t="s">
        <v>132</v>
      </c>
    </row>
    <row r="114" spans="2:12" ht="15.5" x14ac:dyDescent="0.35">
      <c r="C114" t="s">
        <v>133</v>
      </c>
    </row>
    <row r="115" spans="2:12" ht="15.5" x14ac:dyDescent="0.35">
      <c r="C115" t="s">
        <v>134</v>
      </c>
      <c r="D115" s="5">
        <v>53035014367</v>
      </c>
      <c r="E115" s="5">
        <v>72677158399</v>
      </c>
      <c r="F115" s="5">
        <v>92251344412</v>
      </c>
      <c r="G115" s="5">
        <v>84277377676</v>
      </c>
      <c r="I115" s="5">
        <v>92251344412</v>
      </c>
      <c r="J115" s="5">
        <v>43196488733</v>
      </c>
      <c r="K115" s="5">
        <v>-522798854</v>
      </c>
      <c r="L115" s="5">
        <v>-26899100</v>
      </c>
    </row>
    <row r="116" spans="2:12" ht="15.5" x14ac:dyDescent="0.35">
      <c r="C116" t="s">
        <v>10</v>
      </c>
      <c r="D116" s="5">
        <v>1509580198584</v>
      </c>
      <c r="E116" s="5">
        <v>1529218608550</v>
      </c>
      <c r="F116" s="5">
        <v>1548801124617</v>
      </c>
      <c r="G116" s="5">
        <v>1539733346197</v>
      </c>
      <c r="I116" s="5">
        <v>1548801124617</v>
      </c>
      <c r="J116" s="5">
        <v>1291581111890</v>
      </c>
      <c r="K116" s="5">
        <v>184354283708</v>
      </c>
      <c r="L116" s="5">
        <v>49973100900</v>
      </c>
    </row>
    <row r="117" spans="2:12" ht="15.5" x14ac:dyDescent="0.35">
      <c r="C117" t="s">
        <v>135</v>
      </c>
      <c r="D117" s="5">
        <v>1530727893240</v>
      </c>
      <c r="E117" s="5">
        <v>1571781436789</v>
      </c>
      <c r="F117" s="5">
        <v>1602511097401</v>
      </c>
      <c r="G117" s="5">
        <v>1585989914722</v>
      </c>
      <c r="I117" s="5">
        <v>1602511097401</v>
      </c>
      <c r="J117" s="5">
        <v>1526573914857</v>
      </c>
      <c r="K117" s="5">
        <v>504518026200</v>
      </c>
      <c r="L117" s="5">
        <v>49973100900</v>
      </c>
    </row>
    <row r="118" spans="2:12" ht="15.5" x14ac:dyDescent="0.35">
      <c r="C118" t="s">
        <v>136</v>
      </c>
      <c r="D118" s="5">
        <v>14705882400</v>
      </c>
      <c r="E118" s="5">
        <v>14705882400</v>
      </c>
      <c r="F118" s="5">
        <v>14705882400</v>
      </c>
      <c r="G118" s="5">
        <v>14705882400</v>
      </c>
      <c r="I118" s="5">
        <v>14705882400</v>
      </c>
      <c r="J118" s="5">
        <v>12500000000</v>
      </c>
      <c r="K118" s="5">
        <v>50000</v>
      </c>
      <c r="L118" s="5">
        <v>50000</v>
      </c>
    </row>
    <row r="120" spans="2:12" ht="15.5" x14ac:dyDescent="0.35">
      <c r="B120" t="s">
        <v>137</v>
      </c>
      <c r="C120" t="s">
        <v>138</v>
      </c>
      <c r="D120" s="5">
        <v>-38025157672</v>
      </c>
      <c r="E120" s="5">
        <v>-33325850034</v>
      </c>
      <c r="F120" s="5">
        <v>8521749609</v>
      </c>
      <c r="G120" s="5">
        <v>28465865485</v>
      </c>
      <c r="I120" s="5">
        <v>108164805416</v>
      </c>
      <c r="J120" s="5">
        <v>-21096698292</v>
      </c>
      <c r="K120" s="5">
        <v>1601771900</v>
      </c>
      <c r="L120" s="5">
        <v>-45607266</v>
      </c>
    </row>
    <row r="121" spans="2:12" ht="15.5" x14ac:dyDescent="0.35">
      <c r="C121" t="s">
        <v>291</v>
      </c>
      <c r="D121" s="5">
        <v>9355176240</v>
      </c>
      <c r="E121" s="5">
        <v>33885495564</v>
      </c>
      <c r="F121" s="5">
        <v>56668269841</v>
      </c>
      <c r="G121" s="5">
        <v>68065367175</v>
      </c>
      <c r="I121" s="5">
        <v>246610889740</v>
      </c>
      <c r="J121" s="5">
        <v>30009051694</v>
      </c>
    </row>
    <row r="122" spans="2:12" ht="15.5" x14ac:dyDescent="0.35">
      <c r="C122" t="s">
        <v>822</v>
      </c>
      <c r="D122" s="5">
        <v>1402064042</v>
      </c>
      <c r="E122" s="5">
        <v>4052538685</v>
      </c>
      <c r="F122" s="5">
        <v>3844463939</v>
      </c>
      <c r="G122" s="5">
        <v>3972366249</v>
      </c>
      <c r="I122" s="5">
        <v>11504822598</v>
      </c>
      <c r="J122" s="5">
        <v>9944558495</v>
      </c>
      <c r="K122" s="5">
        <v>2000643477</v>
      </c>
      <c r="L122" s="5">
        <v>41261349</v>
      </c>
    </row>
    <row r="123" spans="2:12" ht="15.5" x14ac:dyDescent="0.35">
      <c r="C123" t="s">
        <v>213</v>
      </c>
      <c r="D123" s="5">
        <v>-21982219252</v>
      </c>
      <c r="E123" s="5">
        <v>-4049443513</v>
      </c>
      <c r="F123" s="5">
        <v>-1894499778</v>
      </c>
      <c r="G123" s="5">
        <v>-3853490578</v>
      </c>
      <c r="I123" s="5">
        <v>-4932268394</v>
      </c>
      <c r="J123" s="5">
        <v>-72596185</v>
      </c>
      <c r="K123" s="5">
        <v>-4696667</v>
      </c>
    </row>
    <row r="124" spans="2:12" ht="15.5" x14ac:dyDescent="0.35">
      <c r="C124" t="s">
        <v>141</v>
      </c>
      <c r="D124" s="5">
        <v>-25135722486</v>
      </c>
      <c r="E124" s="5">
        <v>-23219313987</v>
      </c>
      <c r="F124" s="5">
        <v>-17303572307</v>
      </c>
      <c r="G124" s="5">
        <v>-18261389616</v>
      </c>
      <c r="I124" s="5">
        <v>-67977458226</v>
      </c>
      <c r="J124" s="5">
        <v>-16084046089</v>
      </c>
      <c r="K124" s="5">
        <v>-91455660</v>
      </c>
    </row>
    <row r="125" spans="2:12" ht="15.5" x14ac:dyDescent="0.35">
      <c r="C125" t="s">
        <v>292</v>
      </c>
      <c r="D125" s="5">
        <v>-1664456216</v>
      </c>
      <c r="E125" s="5">
        <v>-43995126783</v>
      </c>
      <c r="F125" s="5">
        <v>-32792912086</v>
      </c>
      <c r="G125" s="5">
        <v>-21456987745</v>
      </c>
      <c r="I125" s="5">
        <v>-77041180302</v>
      </c>
      <c r="J125" s="5">
        <v>-44893666207</v>
      </c>
      <c r="K125" s="5">
        <v>-302719250</v>
      </c>
      <c r="L125" s="5">
        <v>-86868615</v>
      </c>
    </row>
    <row r="126" spans="2:12" ht="15.5" x14ac:dyDescent="0.35">
      <c r="C126" t="s">
        <v>145</v>
      </c>
      <c r="D126" s="5">
        <v>-631125351</v>
      </c>
      <c r="E126" s="5">
        <v>-1273308841</v>
      </c>
      <c r="F126" s="5">
        <v>-2474810062</v>
      </c>
      <c r="G126" s="5">
        <v>167303603189</v>
      </c>
      <c r="I126" s="5">
        <v>-17609456411</v>
      </c>
      <c r="J126" s="5">
        <v>2065975050646</v>
      </c>
      <c r="K126" s="5">
        <v>317450855688</v>
      </c>
      <c r="L126" s="5">
        <v>6450000000</v>
      </c>
    </row>
    <row r="127" spans="2:12" ht="15.5" x14ac:dyDescent="0.35">
      <c r="C127" t="s">
        <v>146</v>
      </c>
      <c r="D127" s="5">
        <v>-1108994403</v>
      </c>
      <c r="E127" s="5">
        <v>-1412460174</v>
      </c>
      <c r="F127" s="5">
        <v>-1324162807</v>
      </c>
      <c r="G127" s="5">
        <v>-4980897929</v>
      </c>
      <c r="I127" s="5">
        <v>-12383735860</v>
      </c>
      <c r="J127" s="5">
        <v>-1758783532600</v>
      </c>
      <c r="K127" s="5">
        <v>-316875000000</v>
      </c>
      <c r="L127" s="5">
        <v>-6250000000</v>
      </c>
    </row>
    <row r="128" spans="2:12" ht="15.5" x14ac:dyDescent="0.35">
      <c r="C128" t="s">
        <v>823</v>
      </c>
      <c r="J128" s="5">
        <v>-2252787000000</v>
      </c>
      <c r="K128" s="5">
        <v>-181350000000</v>
      </c>
      <c r="L128" s="5">
        <v>-6250000000</v>
      </c>
    </row>
    <row r="129" spans="3:12" ht="15.5" x14ac:dyDescent="0.35">
      <c r="C129" t="s">
        <v>427</v>
      </c>
      <c r="K129" s="5">
        <v>70925000000</v>
      </c>
    </row>
    <row r="130" spans="3:12" ht="15.5" x14ac:dyDescent="0.35">
      <c r="C130" t="s">
        <v>824</v>
      </c>
      <c r="J130" s="5">
        <v>973204628365</v>
      </c>
    </row>
    <row r="131" spans="3:12" ht="15.5" x14ac:dyDescent="0.35">
      <c r="C131" t="s">
        <v>825</v>
      </c>
      <c r="J131" s="5">
        <v>4152235616</v>
      </c>
    </row>
    <row r="132" spans="3:12" ht="15.5" x14ac:dyDescent="0.35">
      <c r="C132" t="s">
        <v>497</v>
      </c>
      <c r="J132" s="5">
        <v>-6000000000</v>
      </c>
    </row>
    <row r="133" spans="3:12" ht="15.5" x14ac:dyDescent="0.35">
      <c r="C133" t="s">
        <v>762</v>
      </c>
    </row>
    <row r="134" spans="3:12" ht="15.5" x14ac:dyDescent="0.35">
      <c r="C134" t="s">
        <v>147</v>
      </c>
      <c r="D134" s="5">
        <v>-1108994403</v>
      </c>
      <c r="E134" s="5">
        <v>-1412460174</v>
      </c>
      <c r="F134" s="5">
        <v>-1324162807</v>
      </c>
      <c r="G134" s="5">
        <v>-4980897929</v>
      </c>
      <c r="I134" s="5">
        <v>-12383735860</v>
      </c>
      <c r="J134" s="5">
        <v>-5052101549</v>
      </c>
    </row>
    <row r="135" spans="3:12" ht="15.5" x14ac:dyDescent="0.35">
      <c r="C135" t="s">
        <v>826</v>
      </c>
      <c r="K135" s="5">
        <v>-250000000000</v>
      </c>
    </row>
    <row r="136" spans="3:12" ht="15.5" x14ac:dyDescent="0.35">
      <c r="C136" t="s">
        <v>827</v>
      </c>
      <c r="J136" s="5">
        <v>250000000000</v>
      </c>
    </row>
    <row r="137" spans="3:12" ht="15.5" x14ac:dyDescent="0.35">
      <c r="C137" t="s">
        <v>152</v>
      </c>
      <c r="D137" s="5">
        <v>-631125351</v>
      </c>
      <c r="E137" s="5">
        <v>-1273308841</v>
      </c>
      <c r="F137" s="5">
        <v>-2474810062</v>
      </c>
      <c r="G137" s="5">
        <v>167303603189</v>
      </c>
      <c r="I137" s="5">
        <v>-17609456411</v>
      </c>
      <c r="J137" s="5">
        <v>2065975050646</v>
      </c>
      <c r="K137" s="5">
        <v>317450855688</v>
      </c>
      <c r="L137" s="5">
        <v>6450000000</v>
      </c>
    </row>
    <row r="138" spans="3:12" ht="15.5" x14ac:dyDescent="0.35">
      <c r="C138" t="s">
        <v>828</v>
      </c>
      <c r="D138" s="5">
        <v>12320000</v>
      </c>
      <c r="G138" s="5">
        <v>220588240000</v>
      </c>
      <c r="I138" s="5">
        <v>220588240000</v>
      </c>
      <c r="J138" s="5">
        <v>1200000000000</v>
      </c>
      <c r="L138" s="5">
        <v>50000000000</v>
      </c>
    </row>
    <row r="139" spans="3:12" ht="15.5" x14ac:dyDescent="0.35">
      <c r="C139" t="s">
        <v>829</v>
      </c>
      <c r="J139" s="5">
        <v>-68741800000</v>
      </c>
      <c r="K139" s="5">
        <v>68741800000</v>
      </c>
    </row>
    <row r="140" spans="3:12" ht="15.5" x14ac:dyDescent="0.35">
      <c r="C140" t="s">
        <v>830</v>
      </c>
      <c r="K140" s="5">
        <v>77068189233</v>
      </c>
    </row>
    <row r="141" spans="3:12" ht="15.5" x14ac:dyDescent="0.35">
      <c r="C141" t="s">
        <v>538</v>
      </c>
    </row>
    <row r="142" spans="3:12" ht="15.5" x14ac:dyDescent="0.35">
      <c r="C142" t="s">
        <v>339</v>
      </c>
      <c r="D142" s="5">
        <v>-12386830</v>
      </c>
    </row>
    <row r="143" spans="3:12" ht="15.5" x14ac:dyDescent="0.35">
      <c r="C143" t="s">
        <v>831</v>
      </c>
      <c r="K143" s="5">
        <v>-75000000000</v>
      </c>
      <c r="L143" s="5">
        <v>-43550000000</v>
      </c>
    </row>
    <row r="144" spans="3:12" ht="15.5" x14ac:dyDescent="0.35">
      <c r="C144" t="s">
        <v>286</v>
      </c>
      <c r="J144" s="5">
        <v>219750000000</v>
      </c>
      <c r="K144" s="5">
        <v>250000000000</v>
      </c>
    </row>
    <row r="145" spans="2:12" ht="15.5" x14ac:dyDescent="0.35">
      <c r="C145" t="s">
        <v>285</v>
      </c>
      <c r="G145" s="5">
        <v>-40000000000</v>
      </c>
      <c r="I145" s="5">
        <v>-219750000000</v>
      </c>
      <c r="J145" s="5">
        <v>-250000000000</v>
      </c>
    </row>
    <row r="146" spans="2:12" ht="15.5" x14ac:dyDescent="0.35">
      <c r="C146" t="s">
        <v>284</v>
      </c>
      <c r="F146" s="5">
        <v>1164107000</v>
      </c>
      <c r="G146" s="5">
        <v>-13531037704</v>
      </c>
      <c r="I146" s="5">
        <v>-12366930704</v>
      </c>
    </row>
    <row r="147" spans="2:12" ht="15.5" x14ac:dyDescent="0.35">
      <c r="C147" t="s">
        <v>235</v>
      </c>
      <c r="D147" s="5">
        <v>-269400737</v>
      </c>
      <c r="E147" s="5">
        <v>-223469957</v>
      </c>
      <c r="F147" s="5">
        <v>-1093017564</v>
      </c>
      <c r="I147" s="5">
        <v>-1093017564</v>
      </c>
    </row>
    <row r="148" spans="2:12" ht="15.5" x14ac:dyDescent="0.35">
      <c r="C148" t="s">
        <v>832</v>
      </c>
      <c r="J148" s="5">
        <v>2781950</v>
      </c>
    </row>
    <row r="149" spans="2:12" ht="15.5" x14ac:dyDescent="0.35">
      <c r="C149" t="s">
        <v>833</v>
      </c>
      <c r="F149" s="5">
        <v>-2781950</v>
      </c>
      <c r="I149" s="5">
        <v>-2781950</v>
      </c>
    </row>
    <row r="150" spans="2:12" ht="15.5" x14ac:dyDescent="0.35">
      <c r="C150" t="s">
        <v>158</v>
      </c>
      <c r="D150" s="5">
        <v>-268564800</v>
      </c>
      <c r="E150" s="5">
        <v>-991096700</v>
      </c>
      <c r="F150" s="5">
        <v>-2494982300</v>
      </c>
      <c r="G150" s="5">
        <v>-116712098</v>
      </c>
      <c r="I150" s="5">
        <v>-4587364900</v>
      </c>
      <c r="J150" s="5">
        <v>-3165577476</v>
      </c>
      <c r="K150" s="5">
        <v>-151266000</v>
      </c>
    </row>
    <row r="151" spans="2:12" ht="15.5" x14ac:dyDescent="0.35">
      <c r="C151" t="s">
        <v>586</v>
      </c>
      <c r="D151" s="5">
        <v>-93092984</v>
      </c>
      <c r="E151" s="5">
        <v>-58742184</v>
      </c>
      <c r="F151" s="5">
        <v>-48135248</v>
      </c>
      <c r="G151" s="5">
        <v>363112991</v>
      </c>
      <c r="I151" s="5">
        <v>-397601293</v>
      </c>
      <c r="J151" s="5">
        <v>-5074982193</v>
      </c>
      <c r="K151" s="5">
        <v>-3207867545</v>
      </c>
    </row>
    <row r="152" spans="2:12" ht="15.5" x14ac:dyDescent="0.35">
      <c r="C152" t="s">
        <v>167</v>
      </c>
      <c r="D152" s="5">
        <v>-39765277426</v>
      </c>
      <c r="E152" s="5">
        <v>-36011619049</v>
      </c>
      <c r="F152" s="5">
        <v>4722776740</v>
      </c>
      <c r="G152" s="5">
        <v>190788570745</v>
      </c>
      <c r="I152" s="5">
        <v>78171613145</v>
      </c>
      <c r="J152" s="5">
        <v>286094819754</v>
      </c>
      <c r="K152" s="5">
        <v>2177627588</v>
      </c>
      <c r="L152" s="5">
        <v>154392734</v>
      </c>
    </row>
    <row r="153" spans="2:12" ht="15.5" x14ac:dyDescent="0.35">
      <c r="C153" t="s">
        <v>242</v>
      </c>
    </row>
    <row r="154" spans="2:12" ht="15.5" x14ac:dyDescent="0.35">
      <c r="C154" t="s">
        <v>168</v>
      </c>
      <c r="E154" s="5">
        <v>366598453221</v>
      </c>
      <c r="I154" s="5">
        <v>288426840076</v>
      </c>
      <c r="J154" s="5">
        <v>2332020322</v>
      </c>
      <c r="K154" s="5">
        <v>154392734</v>
      </c>
    </row>
    <row r="155" spans="2:12" ht="15.5" x14ac:dyDescent="0.35">
      <c r="C155" t="s">
        <v>169</v>
      </c>
      <c r="D155" s="5">
        <v>-39765277426</v>
      </c>
      <c r="E155" s="5">
        <v>330586834172</v>
      </c>
      <c r="F155" s="5">
        <v>4722776740</v>
      </c>
      <c r="G155" s="5">
        <v>190788570745</v>
      </c>
      <c r="I155" s="5">
        <v>366598453221</v>
      </c>
      <c r="J155" s="5">
        <v>288426840076</v>
      </c>
      <c r="K155" s="5">
        <v>2332020322</v>
      </c>
      <c r="L155" s="5">
        <v>154392734</v>
      </c>
    </row>
    <row r="157" spans="2:12" ht="15.5" x14ac:dyDescent="0.35">
      <c r="B157" t="s">
        <v>170</v>
      </c>
      <c r="C157" t="s">
        <v>12</v>
      </c>
      <c r="D157" s="5">
        <v>14710000000</v>
      </c>
      <c r="E157" s="5">
        <v>14710000000</v>
      </c>
      <c r="F157" s="5">
        <v>14710000000</v>
      </c>
      <c r="G157" s="5">
        <v>14710000000</v>
      </c>
      <c r="I157" s="5">
        <v>14710000000</v>
      </c>
      <c r="J157" s="5">
        <v>12500000000</v>
      </c>
      <c r="K157" s="5">
        <v>0</v>
      </c>
      <c r="L157" s="5">
        <v>0</v>
      </c>
    </row>
    <row r="158" spans="2:12" ht="15.5" x14ac:dyDescent="0.35">
      <c r="C158" t="s">
        <v>171</v>
      </c>
      <c r="D158" s="6">
        <v>-1.34</v>
      </c>
      <c r="E158" s="6">
        <v>-1.33</v>
      </c>
      <c r="F158" s="6">
        <v>0.54</v>
      </c>
      <c r="G158" s="6">
        <v>1.06</v>
      </c>
    </row>
    <row r="159" spans="2:12" ht="15.5" x14ac:dyDescent="0.35">
      <c r="C159" t="s">
        <v>172</v>
      </c>
      <c r="D159" s="6">
        <v>-444.03</v>
      </c>
      <c r="E159" s="6">
        <v>-774.44</v>
      </c>
      <c r="F159" s="6">
        <v>7185.19</v>
      </c>
      <c r="G159" s="6">
        <v>3141.51</v>
      </c>
    </row>
    <row r="160" spans="2:12" ht="15.5" x14ac:dyDescent="0.35">
      <c r="C160" t="s">
        <v>60</v>
      </c>
      <c r="D160" s="6">
        <v>263.94</v>
      </c>
      <c r="E160" s="6">
        <v>365.08</v>
      </c>
      <c r="F160" s="6">
        <v>712.18</v>
      </c>
      <c r="G160" s="6">
        <v>535.29</v>
      </c>
    </row>
    <row r="161" spans="3:7" ht="15.5" x14ac:dyDescent="0.35">
      <c r="C161" t="s">
        <v>173</v>
      </c>
      <c r="D161" s="5">
        <v>-6520000000</v>
      </c>
      <c r="E161" s="5">
        <v>-6960000000</v>
      </c>
      <c r="F161" s="5">
        <v>29890000000</v>
      </c>
      <c r="G161" s="5">
        <v>46720000000</v>
      </c>
    </row>
    <row r="162" spans="3:7" ht="15.5" x14ac:dyDescent="0.35">
      <c r="C162" t="s">
        <v>174</v>
      </c>
      <c r="D162" s="6">
        <v>-1.2800000000000001E-2</v>
      </c>
      <c r="E162" s="6">
        <v>-1.2500000000000001E-2</v>
      </c>
      <c r="F162" s="6">
        <v>5.0000000000000001E-3</v>
      </c>
      <c r="G162" s="6">
        <v>9.7999999999999997E-3</v>
      </c>
    </row>
    <row r="163" spans="3:7" ht="15.5" x14ac:dyDescent="0.35">
      <c r="C163" t="s">
        <v>175</v>
      </c>
      <c r="D163" s="6">
        <v>-1.3000000000000001E-2</v>
      </c>
      <c r="E163" s="6">
        <v>-1.2800000000000001E-2</v>
      </c>
      <c r="F163" s="6">
        <v>5.1000000000000004E-3</v>
      </c>
      <c r="G163" s="6">
        <v>1.01E-2</v>
      </c>
    </row>
    <row r="164" spans="3:7" ht="15.5" x14ac:dyDescent="0.35">
      <c r="C164" t="s">
        <v>176</v>
      </c>
      <c r="D164" s="6">
        <v>-1.5100000000000001E-2</v>
      </c>
      <c r="E164" s="6">
        <v>-1.52E-2</v>
      </c>
      <c r="F164" s="6">
        <v>8.3000000000000001E-3</v>
      </c>
      <c r="G164" s="6">
        <v>2.1600000000000001E-2</v>
      </c>
    </row>
    <row r="165" spans="3:7" ht="15.5" x14ac:dyDescent="0.35">
      <c r="C165" t="s">
        <v>177</v>
      </c>
      <c r="D165" s="6">
        <v>-205.68</v>
      </c>
      <c r="E165" s="6">
        <v>-276.38</v>
      </c>
      <c r="F165" s="6">
        <v>110.47</v>
      </c>
      <c r="G165" s="6">
        <v>452.41</v>
      </c>
    </row>
    <row r="166" spans="3:7" ht="15.5" x14ac:dyDescent="0.35">
      <c r="C166" t="s">
        <v>178</v>
      </c>
      <c r="D166" s="5">
        <v>1510000000000</v>
      </c>
      <c r="E166" s="5">
        <v>1529000000000</v>
      </c>
      <c r="F166" s="5">
        <v>1549000000000</v>
      </c>
      <c r="G166" s="5">
        <v>1540000000000</v>
      </c>
    </row>
    <row r="167" spans="3:7" ht="15.5" x14ac:dyDescent="0.35">
      <c r="C167" t="s">
        <v>179</v>
      </c>
      <c r="D167" s="6">
        <v>5.8</v>
      </c>
      <c r="E167" s="6">
        <v>9.9</v>
      </c>
      <c r="F167" s="6">
        <v>36.840000000000003</v>
      </c>
      <c r="G167" s="6">
        <v>31.81</v>
      </c>
    </row>
    <row r="168" spans="3:7" ht="15.5" x14ac:dyDescent="0.35">
      <c r="C168" t="s">
        <v>180</v>
      </c>
      <c r="D168" s="6">
        <v>102.65</v>
      </c>
      <c r="E168" s="6">
        <v>103.99</v>
      </c>
      <c r="F168" s="6">
        <v>105.32</v>
      </c>
      <c r="G168" s="6">
        <v>104.7</v>
      </c>
    </row>
    <row r="169" spans="3:7" ht="15.5" x14ac:dyDescent="0.35">
      <c r="C169" t="s">
        <v>181</v>
      </c>
      <c r="D169" s="5">
        <v>19</v>
      </c>
      <c r="E169" s="6">
        <v>32.479999999999997</v>
      </c>
      <c r="F169" s="6">
        <v>120.91</v>
      </c>
      <c r="G169" s="6">
        <v>109.11</v>
      </c>
    </row>
    <row r="170" spans="3:7" ht="15.5" x14ac:dyDescent="0.35">
      <c r="C170" t="s">
        <v>182</v>
      </c>
      <c r="D170" s="6">
        <v>31.32</v>
      </c>
      <c r="E170" s="6">
        <v>31.71</v>
      </c>
      <c r="F170" s="6">
        <v>32.090000000000003</v>
      </c>
      <c r="G170" s="6">
        <v>30.52</v>
      </c>
    </row>
    <row r="171" spans="3:7" ht="15.5" x14ac:dyDescent="0.35">
      <c r="C171" t="s">
        <v>183</v>
      </c>
    </row>
    <row r="172" spans="3:7" ht="15.5" x14ac:dyDescent="0.35">
      <c r="C172" t="s">
        <v>184</v>
      </c>
    </row>
    <row r="173" spans="3:7" ht="15.5" x14ac:dyDescent="0.35">
      <c r="C173" t="s">
        <v>185</v>
      </c>
      <c r="D173" s="5">
        <v>1510000000000</v>
      </c>
      <c r="E173" s="5">
        <v>1529000000000</v>
      </c>
      <c r="F173" s="5">
        <v>1549000000000</v>
      </c>
      <c r="G173" s="5">
        <v>1540000000000</v>
      </c>
    </row>
    <row r="174" spans="3:7" ht="15.5" x14ac:dyDescent="0.35">
      <c r="C174" t="s">
        <v>24</v>
      </c>
    </row>
    <row r="175" spans="3:7" ht="15.5" x14ac:dyDescent="0.35">
      <c r="C175" t="s">
        <v>21</v>
      </c>
    </row>
    <row r="176" spans="3:7" ht="15.5" x14ac:dyDescent="0.35">
      <c r="C176" t="s">
        <v>186</v>
      </c>
      <c r="D176" s="5">
        <v>349000000000</v>
      </c>
      <c r="E176" s="5">
        <v>365000000000</v>
      </c>
      <c r="F176" s="5">
        <v>382000000000</v>
      </c>
      <c r="G176" s="5">
        <v>382000000000</v>
      </c>
    </row>
    <row r="177" spans="3:12" ht="15.5" x14ac:dyDescent="0.35">
      <c r="C177" t="s">
        <v>187</v>
      </c>
      <c r="D177" s="5">
        <v>-38000000000</v>
      </c>
      <c r="E177" s="5">
        <v>-33000000000</v>
      </c>
      <c r="F177" s="5">
        <v>9000000000</v>
      </c>
      <c r="G177" s="5">
        <v>28000000000</v>
      </c>
    </row>
    <row r="178" spans="3:12" ht="15.5" x14ac:dyDescent="0.35">
      <c r="C178" t="s">
        <v>188</v>
      </c>
      <c r="D178" s="5">
        <v>-1000000000</v>
      </c>
      <c r="E178" s="5">
        <v>-1000000000</v>
      </c>
      <c r="F178" s="5">
        <v>-1000000000</v>
      </c>
      <c r="G178" s="5">
        <v>-5000000000</v>
      </c>
    </row>
    <row r="179" spans="3:12" ht="15.5" x14ac:dyDescent="0.35">
      <c r="C179" t="s">
        <v>13</v>
      </c>
      <c r="D179" s="5">
        <v>-39000000000</v>
      </c>
      <c r="E179" s="5">
        <v>-35000000000</v>
      </c>
      <c r="F179" s="5">
        <v>7000000000</v>
      </c>
      <c r="G179" s="5">
        <v>23000000000</v>
      </c>
    </row>
    <row r="180" spans="3:12" ht="15.5" x14ac:dyDescent="0.35">
      <c r="C180" t="s">
        <v>16</v>
      </c>
      <c r="D180" s="6">
        <v>-2.66</v>
      </c>
      <c r="E180" s="6">
        <v>-2.36</v>
      </c>
      <c r="F180" s="6">
        <v>0.49</v>
      </c>
      <c r="G180" s="6">
        <v>1.6</v>
      </c>
    </row>
    <row r="181" spans="3:12" ht="15.5" x14ac:dyDescent="0.35">
      <c r="C181" t="s">
        <v>45</v>
      </c>
      <c r="I181" s="6">
        <v>3.34</v>
      </c>
      <c r="J181" s="6">
        <v>3.5</v>
      </c>
      <c r="K181" s="5">
        <v>-9918</v>
      </c>
      <c r="L181" s="6">
        <v>-537.98</v>
      </c>
    </row>
    <row r="182" spans="3:12" ht="15.5" x14ac:dyDescent="0.35">
      <c r="C182" t="s">
        <v>59</v>
      </c>
      <c r="I182" s="6">
        <v>1161.68</v>
      </c>
      <c r="J182" s="5">
        <v>0</v>
      </c>
      <c r="K182" s="5">
        <v>0</v>
      </c>
      <c r="L182" s="5">
        <v>0</v>
      </c>
    </row>
    <row r="183" spans="3:12" ht="15.5" x14ac:dyDescent="0.35">
      <c r="C183" t="s">
        <v>62</v>
      </c>
      <c r="I183" s="6">
        <v>200.38</v>
      </c>
      <c r="J183" s="5">
        <v>0</v>
      </c>
      <c r="K183" s="5">
        <v>0</v>
      </c>
      <c r="L183" s="5">
        <v>0</v>
      </c>
    </row>
    <row r="184" spans="3:12" ht="15.5" x14ac:dyDescent="0.35">
      <c r="C184" t="s">
        <v>189</v>
      </c>
      <c r="I184" s="6">
        <v>130580000000.00002</v>
      </c>
      <c r="J184" s="5">
        <v>50790000000</v>
      </c>
    </row>
    <row r="185" spans="3:12" ht="15.5" x14ac:dyDescent="0.35">
      <c r="C185" t="s">
        <v>190</v>
      </c>
      <c r="I185" s="6">
        <v>3.0600000000000002E-2</v>
      </c>
      <c r="J185" s="6">
        <v>2.86E-2</v>
      </c>
      <c r="K185" s="6">
        <v>-1E-3</v>
      </c>
      <c r="L185" s="6">
        <v>-5.0000000000000001E-4</v>
      </c>
    </row>
    <row r="186" spans="3:12" ht="15.5" x14ac:dyDescent="0.35">
      <c r="C186" t="s">
        <v>191</v>
      </c>
      <c r="I186" s="6">
        <v>3.1699999999999999E-2</v>
      </c>
      <c r="J186" s="6">
        <v>3.3799999999999997E-2</v>
      </c>
      <c r="K186" s="6">
        <v>-2.7000000000000001E-3</v>
      </c>
      <c r="L186" s="6">
        <v>-5.0000000000000001E-4</v>
      </c>
    </row>
    <row r="187" spans="3:12" ht="15.5" x14ac:dyDescent="0.35">
      <c r="C187" t="s">
        <v>192</v>
      </c>
      <c r="I187" s="6">
        <v>4.6600000000000003E-2</v>
      </c>
      <c r="J187" s="6">
        <v>5.3800000000000001E-2</v>
      </c>
      <c r="K187" s="6">
        <v>-5.5000000000000005E-3</v>
      </c>
      <c r="L187" s="6">
        <v>-2.7000000000000001E-3</v>
      </c>
    </row>
    <row r="188" spans="3:12" ht="15.5" x14ac:dyDescent="0.35">
      <c r="C188" t="s">
        <v>193</v>
      </c>
      <c r="I188" s="6">
        <v>115.81</v>
      </c>
      <c r="J188" s="6">
        <v>7.72</v>
      </c>
      <c r="K188" s="6">
        <v>-0.2</v>
      </c>
      <c r="L188" s="6">
        <v>-6.21</v>
      </c>
    </row>
    <row r="189" spans="3:12" ht="15.5" x14ac:dyDescent="0.35">
      <c r="C189" t="s">
        <v>56</v>
      </c>
      <c r="I189" s="6">
        <v>36.840000000000003</v>
      </c>
      <c r="J189" s="5">
        <v>0</v>
      </c>
      <c r="K189" s="5">
        <v>0</v>
      </c>
      <c r="L189" s="5">
        <v>0</v>
      </c>
    </row>
    <row r="190" spans="3:12" ht="15.5" x14ac:dyDescent="0.35">
      <c r="C190" t="s">
        <v>53</v>
      </c>
      <c r="I190" s="6">
        <v>105.32</v>
      </c>
      <c r="J190" s="6">
        <v>103.33</v>
      </c>
      <c r="K190" s="6">
        <v>3687085.67</v>
      </c>
      <c r="L190" s="6">
        <v>999462.02</v>
      </c>
    </row>
    <row r="191" spans="3:12" ht="15.5" x14ac:dyDescent="0.35">
      <c r="C191" t="s">
        <v>194</v>
      </c>
      <c r="I191" s="6">
        <v>120.91</v>
      </c>
      <c r="J191" s="5">
        <v>0</v>
      </c>
      <c r="K191" s="5">
        <v>0</v>
      </c>
      <c r="L191" s="5">
        <v>0</v>
      </c>
    </row>
    <row r="192" spans="3:12" ht="15.5" x14ac:dyDescent="0.35">
      <c r="C192" t="s">
        <v>195</v>
      </c>
      <c r="I192" s="6">
        <v>32.090000000000003</v>
      </c>
      <c r="J192" s="6">
        <v>12.69</v>
      </c>
      <c r="K192" s="6">
        <v>3687085.67</v>
      </c>
      <c r="L192" s="6">
        <v>999462.02</v>
      </c>
    </row>
    <row r="193" spans="3:12" ht="15.5" x14ac:dyDescent="0.35">
      <c r="C193" t="s">
        <v>196</v>
      </c>
    </row>
    <row r="194" spans="3:12" ht="15.5" x14ac:dyDescent="0.35">
      <c r="C194" t="s">
        <v>197</v>
      </c>
    </row>
    <row r="195" spans="3:12" ht="15.5" x14ac:dyDescent="0.35">
      <c r="C195" t="s">
        <v>26</v>
      </c>
    </row>
    <row r="196" spans="3:12" ht="15.5" x14ac:dyDescent="0.35">
      <c r="C196" t="s">
        <v>23</v>
      </c>
    </row>
    <row r="197" spans="3:12" ht="15.5" x14ac:dyDescent="0.35">
      <c r="C197" t="s">
        <v>198</v>
      </c>
      <c r="I197" s="5">
        <v>382000000000</v>
      </c>
      <c r="J197" s="5">
        <v>142000000000</v>
      </c>
      <c r="K197" s="5">
        <v>183000000000</v>
      </c>
      <c r="L197" s="5">
        <v>50000000000</v>
      </c>
    </row>
    <row r="198" spans="3:12" ht="15.5" x14ac:dyDescent="0.35">
      <c r="C198" t="s">
        <v>199</v>
      </c>
      <c r="I198" s="5">
        <v>108000000000</v>
      </c>
      <c r="J198" s="5">
        <v>-21000000000</v>
      </c>
      <c r="K198" s="5">
        <v>2000000000</v>
      </c>
      <c r="L198" s="5">
        <v>0</v>
      </c>
    </row>
    <row r="199" spans="3:12" ht="15.5" x14ac:dyDescent="0.35">
      <c r="C199" t="s">
        <v>200</v>
      </c>
      <c r="I199" s="5">
        <v>-12000000000</v>
      </c>
      <c r="J199" s="5">
        <v>-5000000000</v>
      </c>
    </row>
    <row r="200" spans="3:12" ht="15.5" x14ac:dyDescent="0.35">
      <c r="C200" t="s">
        <v>15</v>
      </c>
      <c r="I200" s="5">
        <v>96000000000</v>
      </c>
      <c r="J200" s="5">
        <v>-26000000000</v>
      </c>
      <c r="K200" s="5">
        <v>2000000000</v>
      </c>
      <c r="L200" s="5">
        <v>0</v>
      </c>
    </row>
    <row r="201" spans="3:12" ht="15.5" x14ac:dyDescent="0.35">
      <c r="C201" t="s">
        <v>17</v>
      </c>
      <c r="I201" s="6">
        <v>6.51</v>
      </c>
      <c r="J201" s="6">
        <v>-2.09</v>
      </c>
      <c r="K201" s="6">
        <v>32035.439999999999</v>
      </c>
      <c r="L201" s="6">
        <v>-912.15</v>
      </c>
    </row>
  </sheetData>
  <pageMargins left="0.7" right="0.7" top="0.75" bottom="0.75" header="0.3" footer="0.3"/>
  <ignoredErrors>
    <ignoredError sqref="A1:L202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834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</row>
    <row r="2" spans="1:11" ht="15.5" x14ac:dyDescent="0.35">
      <c r="C2" t="s">
        <v>835</v>
      </c>
      <c r="D2" s="2" vm="91">
        <f ca="1">IFERROR(_xlfn.STOCKHISTORY("XIDX:" &amp; $C$1, D3, , 0, 0, 1), "Libur")</f>
        <v>825</v>
      </c>
      <c r="E2" s="2" vm="92">
        <f ca="1">IFERROR(_xlfn.STOCKHISTORY("XIDX:" &amp; $C$1, E3, , 0, 0, 1), "Libur")</f>
        <v>560</v>
      </c>
      <c r="H2" s="2" vm="92">
        <f ca="1">IFERROR(INDEX(D2:G2,COUNT(D2:G2)),"")</f>
        <v>560</v>
      </c>
      <c r="I2" s="2" vm="93">
        <f ca="1">IFERROR(_xlfn.STOCKHISTORY("XIDX:" &amp; $C$1, I1, , 0, 0, 1), "Libur")</f>
        <v>1670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1" ht="15.5" x14ac:dyDescent="0.35">
      <c r="B4" t="s">
        <v>5</v>
      </c>
      <c r="C4" t="s">
        <v>6</v>
      </c>
      <c r="D4" s="2">
        <f>IFERROR(INDEX(D51:D500,MATCH($C$4,$C$51:$C$500,0)),"")</f>
        <v>40905330</v>
      </c>
      <c r="E4" s="2">
        <f>IFERROR(INDEX(E51:E500,MATCH($C$4,$C$51:$C$500,0)),"")</f>
        <v>41240230</v>
      </c>
      <c r="H4" s="2">
        <f>IFERROR(SUM(D4:G4)*(4/MAX(1,COUNT(D4:G4))),"")</f>
        <v>164291120</v>
      </c>
      <c r="I4" s="2">
        <f>IFERROR(INDEX(I51:I500,MATCH($C$4,$C$51:$C$500,0)),"")</f>
        <v>148032595</v>
      </c>
      <c r="J4" s="2">
        <f>IFERROR(INDEX(J51:J500,MATCH($C$4,$C$51:$C$500,0)),"")</f>
        <v>102254765</v>
      </c>
      <c r="K4" s="2">
        <f>IFERROR(INDEX(K51:K500,MATCH($C$4,$C$51:$C$500,0)),"")</f>
        <v>75765791</v>
      </c>
    </row>
    <row r="5" spans="1:11" ht="15.5" x14ac:dyDescent="0.35">
      <c r="B5" t="s">
        <v>7</v>
      </c>
      <c r="C5" t="s">
        <v>8</v>
      </c>
      <c r="D5" s="2">
        <f>IFERROR(INDEX(D51:D500,MATCH($C$5,$C$51:$C$500,0)),"")</f>
        <v>10949844</v>
      </c>
      <c r="E5" s="2">
        <f>IFERROR(INDEX(E51:E500,MATCH($C$5,$C$51:$C$500,0)),"")</f>
        <v>8851172</v>
      </c>
      <c r="H5" s="2">
        <f>IFERROR(SUM(D5:G5)*(4/MAX(1,COUNT(D5:G5))),"")</f>
        <v>39602032</v>
      </c>
      <c r="I5" s="2">
        <f>IFERROR(INDEX(I51:I500,MATCH($C$5,$C$51:$C$500,0)),"")</f>
        <v>120564087</v>
      </c>
      <c r="J5" s="2">
        <f>IFERROR(INDEX(J51:J500,MATCH($C$5,$C$51:$C$500,0)),"")</f>
        <v>31044886</v>
      </c>
      <c r="K5" s="2">
        <f>IFERROR(INDEX(K51:K500,MATCH($C$5,$C$51:$C$500,0)),"")</f>
        <v>165373</v>
      </c>
    </row>
    <row r="6" spans="1:11" ht="15.5" x14ac:dyDescent="0.35">
      <c r="B6" t="s">
        <v>9</v>
      </c>
      <c r="C6" t="s">
        <v>10</v>
      </c>
      <c r="D6" s="2">
        <f>IFERROR(INDEX(D51:D500,MATCH($C$6,$C$51:$C$500,0)),"")</f>
        <v>1107143094</v>
      </c>
      <c r="E6" s="2">
        <f>IFERROR(INDEX(E51:E500,MATCH($C$6,$C$51:$C$500,0)),"")</f>
        <v>1135172535</v>
      </c>
      <c r="H6" s="2">
        <f>IFERROR(INDEX(D6:G6,COUNT(D6:G6)),"")</f>
        <v>1135172535</v>
      </c>
      <c r="I6" s="2">
        <f>IFERROR(INDEX(I51:I500,MATCH($C$6,$C$51:$C$500,0)),"")</f>
        <v>1135936976</v>
      </c>
      <c r="J6" s="2">
        <f>IFERROR(INDEX(J51:J500,MATCH($C$6,$C$51:$C$500,0)),"")</f>
        <v>752180585</v>
      </c>
      <c r="K6" s="2">
        <f>IFERROR(INDEX(K51:K500,MATCH($C$6,$C$51:$C$500,0)),"")</f>
        <v>686636336</v>
      </c>
    </row>
    <row r="7" spans="1:11" ht="15.5" x14ac:dyDescent="0.35">
      <c r="B7" t="s">
        <v>11</v>
      </c>
      <c r="C7" t="s">
        <v>12</v>
      </c>
      <c r="D7" s="3">
        <f>IFERROR(INDEX(D51:D500,MATCH($C$7,$C$51:$C$500,0))/1000000000,"")</f>
        <v>124.83</v>
      </c>
      <c r="E7" s="3">
        <f>IFERROR(INDEX(E51:E500,MATCH($C$7,$C$51:$C$500,0))/1000000000,"")</f>
        <v>124.83</v>
      </c>
      <c r="H7" s="3">
        <f>IFERROR(INDEX(D7:G7,COUNT(D7:G7)),"")</f>
        <v>124.83</v>
      </c>
      <c r="I7" s="3">
        <f>IFERROR(INDEX(I51:I500,MATCH($C$7,$C$51:$C$500,0))/1000000000,"")</f>
        <v>124.83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</row>
    <row r="8" spans="1:1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-1385000000000</v>
      </c>
      <c r="E8" s="2">
        <f>IFERROR(INDEX(E51:E500,MATCH("Free cash flow (Quarter)",$C$51:$C$500,0)),"")</f>
        <v>-497000000000</v>
      </c>
      <c r="H8" s="2">
        <f>IFERROR(INDEX(D8:G8,COUNT(D8:G8)),"")</f>
        <v>-497000000000</v>
      </c>
      <c r="I8" s="2">
        <f>IFERROR(INDEX(I51:I500,MATCH($C$8,$C$51:$C$500,0)),"")</f>
        <v>-2958000000000</v>
      </c>
      <c r="J8" s="2">
        <f>IFERROR(INDEX(J51:J500,MATCH($C$8,$C$51:$C$500,0)),"")</f>
        <v>-1138000000000</v>
      </c>
      <c r="K8" s="2">
        <f>IFERROR(INDEX(K51:K500,MATCH($C$8,$C$51:$C$500,0)),"")</f>
        <v>190000000000</v>
      </c>
    </row>
    <row r="9" spans="1:11" ht="15.5" x14ac:dyDescent="0.35">
      <c r="A9" t="s">
        <v>16</v>
      </c>
      <c r="C9" t="s">
        <v>17</v>
      </c>
      <c r="D9" s="3">
        <f>IFERROR(INDEX(D51:D500,MATCH("Free cash flow per share (Quarter)",$C$51:$C$500,0)),"")</f>
        <v>-11.1</v>
      </c>
      <c r="E9" s="3">
        <f>IFERROR(INDEX(E51:E500,MATCH("Free cash flow per share (Quarter)",$C$51:$C$500,0)),"")</f>
        <v>-3.98</v>
      </c>
      <c r="H9" s="3">
        <f>IFERROR(INDEX(D9:G9,COUNT(D9:G9)),"")</f>
        <v>-3.98</v>
      </c>
      <c r="I9" s="3">
        <f>IFERROR(INDEX(I51:I500,MATCH($C$9,$C$51:$C$500,0)),"")</f>
        <v>-23.7</v>
      </c>
      <c r="J9" s="3">
        <f>IFERROR(INDEX(J51:J500,MATCH($C$9,$C$51:$C$500,0)),"")</f>
        <v>-240144.07</v>
      </c>
      <c r="K9" s="3">
        <f>IFERROR(INDEX(K51:K500,MATCH($C$9,$C$51:$C$500,0)),"")</f>
        <v>40090.97</v>
      </c>
    </row>
    <row r="10" spans="1:11" ht="15.5" x14ac:dyDescent="0.35">
      <c r="C10" t="s">
        <v>18</v>
      </c>
      <c r="D10" s="3">
        <f ca="1">IFERROR(IF(D9=0,"",D2/D9),"")</f>
        <v>-74.324324324324323</v>
      </c>
      <c r="E10" s="3">
        <f ca="1">IFERROR(IF(E9=0,"",E2/E9),"")</f>
        <v>-140.7035175879397</v>
      </c>
      <c r="I10" s="3">
        <f ca="1">IFERROR(IF(I9=0,"",I2/I9),"")</f>
        <v>-70.46413502109705</v>
      </c>
      <c r="J10" s="3" t="str">
        <f ca="1">IFERROR(IF(J9=0,"",J2/J9),"")</f>
        <v/>
      </c>
      <c r="K10" s="3" t="str">
        <f ca="1">IFERROR(IF(K9=0,"",K2/K9),"")</f>
        <v/>
      </c>
    </row>
    <row r="11" spans="1:11" ht="15.5" x14ac:dyDescent="0.35">
      <c r="B11" t="s">
        <v>19</v>
      </c>
      <c r="C11" t="s">
        <v>20</v>
      </c>
      <c r="D11" s="2">
        <f>IFERROR(INDEX(D51:D500,MATCH($C$11,$C$51:$C$500,0)),"")</f>
        <v>420328351</v>
      </c>
      <c r="E11" s="2">
        <f>IFERROR(INDEX(E51:E500,MATCH($C$11,$C$51:$C$500,0)),"")</f>
        <v>703364047</v>
      </c>
      <c r="H11" s="2">
        <f>IFERROR(INDEX(D11:G11,COUNT(D11:G11)),"")</f>
        <v>703364047</v>
      </c>
      <c r="I11" s="2">
        <f>IFERROR(INDEX(I51:I500,MATCH($C$11,$C$51:$C$500,0)),"")</f>
        <v>470147273</v>
      </c>
      <c r="J11" s="2">
        <f>IFERROR(INDEX(J51:J500,MATCH($C$11,$C$51:$C$500,0)),"")</f>
        <v>180244321</v>
      </c>
      <c r="K11" s="2">
        <f>IFERROR(INDEX(K51:K500,MATCH($C$11,$C$51:$C$500,0)),"")</f>
        <v>589816580</v>
      </c>
    </row>
    <row r="12" spans="1:1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6223000000000</v>
      </c>
      <c r="E12" s="2">
        <f>IFERROR(INDEX(E51:E500,MATCH("Net Debt (Quarter)",$C$51:$C$500,0)),"")</f>
        <v>162000000000</v>
      </c>
      <c r="H12" s="2">
        <f>IFERROR(INDEX(D12:G12,COUNT(D12:G12)),"")</f>
        <v>162000000000</v>
      </c>
      <c r="I12" s="2">
        <f>IFERROR(INDEX(I51:I500,MATCH($C$12,$C$51:$C$500,0)),"")</f>
        <v>1546000000000</v>
      </c>
      <c r="J12" s="2">
        <f>IFERROR(INDEX(J51:J500,MATCH($C$12,$C$51:$C$500,0)),"")</f>
        <v>1820000000000</v>
      </c>
      <c r="K12" s="2">
        <f>IFERROR(INDEX(K51:K500,MATCH($C$12,$C$51:$C$500,0)),"")</f>
        <v>-6032000000000</v>
      </c>
    </row>
    <row r="13" spans="1:1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13746000000000</v>
      </c>
      <c r="E13" s="2">
        <f>IFERROR(INDEX(E51:E500,MATCH("Total Debt (Quarter)",$C$51:$C$500,0)),"")</f>
        <v>12119000000000</v>
      </c>
      <c r="H13" s="2">
        <f>IFERROR(INDEX(D13:G13,COUNT(D13:G13)),"")</f>
        <v>12119000000000</v>
      </c>
      <c r="I13" s="2">
        <f>IFERROR(INDEX(I51:I500,MATCH($C$13,$C$51:$C$500,0)),"")</f>
        <v>9407000000000</v>
      </c>
      <c r="J13" s="2">
        <f>IFERROR(INDEX(J51:J500,MATCH($C$13,$C$51:$C$500,0)),"")</f>
        <v>4732000000000</v>
      </c>
      <c r="K13" s="2">
        <f>IFERROR(INDEX(K51:K500,MATCH($C$13,$C$51:$C$500,0)),"")</f>
        <v>3074000000000</v>
      </c>
    </row>
    <row r="14" spans="1:11" ht="15.5" x14ac:dyDescent="0.35">
      <c r="C14" t="s">
        <v>27</v>
      </c>
      <c r="D14" s="2">
        <f>IFERROR(INDEX(D51:D500,MATCH($C$14,$C$51:$C$500,0)),"")</f>
        <v>-12403887</v>
      </c>
      <c r="E14" s="2">
        <f>IFERROR(INDEX(E51:E500,MATCH($C$14,$C$51:$C$500,0)),"")</f>
        <v>-10188228</v>
      </c>
      <c r="H14" s="2">
        <f>IFERROR(SUM(D14:G14)*(4/MAX(1,COUNT(D14:G14))),"")</f>
        <v>-45184230</v>
      </c>
      <c r="I14" s="2">
        <f>IFERROR(INDEX(I51:I500,MATCH($C$14,$C$51:$C$500,0)),"")</f>
        <v>-28887948</v>
      </c>
      <c r="J14" s="2">
        <f>IFERROR(INDEX(J51:J500,MATCH($C$14,$C$51:$C$500,0)),"")</f>
        <v>-19658346</v>
      </c>
      <c r="K14" s="2">
        <f>IFERROR(INDEX(K51:K500,MATCH($C$14,$C$51:$C$500,0)),"")</f>
        <v>-14298528</v>
      </c>
    </row>
    <row r="15" spans="1:11" ht="15.5" x14ac:dyDescent="0.35">
      <c r="C15" t="s">
        <v>28</v>
      </c>
      <c r="D15" s="2">
        <f>IFERROR(INDEX(D51:D500,MATCH($C$15,$C$51:$C$500,0)),"")</f>
        <v>-5859487</v>
      </c>
      <c r="E15" s="2">
        <f>IFERROR(INDEX(E51:E500,MATCH($C$15,$C$51:$C$500,0)),"")</f>
        <v>-2451079</v>
      </c>
      <c r="H15" s="2">
        <f>IFERROR(SUM(D15:G15)*(4/MAX(1,COUNT(D15:G15))),"")</f>
        <v>-16621132</v>
      </c>
      <c r="I15" s="2">
        <f>IFERROR(INDEX(I51:I500,MATCH($C$15,$C$51:$C$500,0)),"")</f>
        <v>-4273749</v>
      </c>
      <c r="J15" s="2">
        <f>IFERROR(INDEX(J51:J500,MATCH($C$15,$C$51:$C$500,0)),"")</f>
        <v>-737715</v>
      </c>
      <c r="K15" s="2">
        <f>IFERROR(INDEX(K51:K500,MATCH($C$15,$C$51:$C$500,0)),"")</f>
        <v>-370775</v>
      </c>
    </row>
    <row r="16" spans="1:11" ht="15.5" x14ac:dyDescent="0.35">
      <c r="C16" t="s">
        <v>29</v>
      </c>
      <c r="D16" s="2">
        <f>IFERROR(INDEX(D51:D500,MATCH($C$16,$C$51:$C$500,0)),"")</f>
        <v>15694618</v>
      </c>
      <c r="E16" s="2">
        <f>IFERROR(INDEX(E51:E500,MATCH($C$16,$C$51:$C$500,0)),"")</f>
        <v>11930909</v>
      </c>
      <c r="H16" s="2">
        <f>IFERROR(SUM(D16:G16)*(4/MAX(1,COUNT(D16:G16))),"")</f>
        <v>55251054</v>
      </c>
      <c r="I16" s="2">
        <f>IFERROR(INDEX(I51:I500,MATCH($C$16,$C$51:$C$500,0)),"")</f>
        <v>132062590</v>
      </c>
      <c r="J16" s="2">
        <f>IFERROR(INDEX(J51:J500,MATCH($C$16,$C$51:$C$500,0)),"")</f>
        <v>34217094</v>
      </c>
      <c r="K16" s="2">
        <f>IFERROR(INDEX(K51:K500,MATCH($C$16,$C$51:$C$500,0)),"")</f>
        <v>2257664</v>
      </c>
    </row>
    <row r="17" spans="1:11" ht="15.5" x14ac:dyDescent="0.35">
      <c r="A17" t="s">
        <v>30</v>
      </c>
    </row>
    <row r="18" spans="1:1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</row>
    <row r="19" spans="1:11" ht="15.5" x14ac:dyDescent="0.35">
      <c r="A19" t="s">
        <v>37</v>
      </c>
      <c r="C19" t="s">
        <v>38</v>
      </c>
    </row>
    <row r="20" spans="1:11" ht="15.5" x14ac:dyDescent="0.35">
      <c r="A20" t="s">
        <v>39</v>
      </c>
      <c r="C20" t="s">
        <v>40</v>
      </c>
      <c r="D20" s="2">
        <f ca="1">IFERROR(D21*D2,"")</f>
        <v>102984750000000</v>
      </c>
      <c r="E20" s="2">
        <f ca="1">IFERROR(E21*E2,"")</f>
        <v>69904800000000</v>
      </c>
      <c r="H20" s="2">
        <f ca="1">IFERROR(H21*H2,"")</f>
        <v>69904800000000</v>
      </c>
      <c r="I20" s="2">
        <f ca="1">IFERROR(I21*I2,"")</f>
        <v>208466100000000</v>
      </c>
      <c r="J20" s="2" t="str">
        <f ca="1">IFERROR(J21*J2,"")</f>
        <v/>
      </c>
      <c r="K20" s="2" t="str">
        <f ca="1">IFERROR(K21*K2,"")</f>
        <v/>
      </c>
    </row>
    <row r="21" spans="1:11" ht="15.5" x14ac:dyDescent="0.35">
      <c r="C21" t="s">
        <v>12</v>
      </c>
      <c r="D21" s="2">
        <f>IFERROR(INDEX(D51:D500,MATCH($C$7,$C$51:$C$500,0)),"")</f>
        <v>124830000000</v>
      </c>
      <c r="E21" s="2">
        <f>IFERROR(INDEX(E51:E500,MATCH($C$7,$C$51:$C$500,0)),"")</f>
        <v>124830000000</v>
      </c>
      <c r="H21" s="2">
        <f>IFERROR(INDEX(D21:G21,COUNT(D21:G21)),"")</f>
        <v>124830000000</v>
      </c>
      <c r="I21" s="2">
        <f>IFERROR(INDEX(I51:I500,MATCH($C$7,$C$51:$C$500,0)),"")</f>
        <v>124830000000</v>
      </c>
      <c r="J21" s="2">
        <f>IFERROR(INDEX(J51:J500,MATCH($C$7,$C$51:$C$500,0)),"")</f>
        <v>0</v>
      </c>
      <c r="K21" s="2">
        <f>IFERROR(INDEX(K51:K500,MATCH($C$7,$C$51:$C$500,0)),"")</f>
        <v>0</v>
      </c>
    </row>
    <row r="23" spans="1:11" ht="15.5" x14ac:dyDescent="0.35">
      <c r="B23" t="s">
        <v>41</v>
      </c>
      <c r="C23" t="s">
        <v>42</v>
      </c>
      <c r="D23" s="3">
        <f>IFERROR(D5/D6*100,"")</f>
        <v>0.98901795615590049</v>
      </c>
      <c r="E23" s="3">
        <f>IFERROR(E5/E6*100,"")</f>
        <v>0.77972041492353406</v>
      </c>
      <c r="H23" s="3">
        <f>IFERROR(H5/H6*100,"")</f>
        <v>3.4886354962772246</v>
      </c>
      <c r="I23" s="3">
        <f>IFERROR(I5/I6*100,"")</f>
        <v>10.613624659401879</v>
      </c>
      <c r="J23" s="3">
        <f>IFERROR(J5/J6*100,"")</f>
        <v>4.1273181758606547</v>
      </c>
      <c r="K23" s="3">
        <f>IFERROR(K5/K6*100,"")</f>
        <v>2.4084510435812414E-2</v>
      </c>
    </row>
    <row r="24" spans="1:11" ht="15.5" x14ac:dyDescent="0.35">
      <c r="C24" t="s">
        <v>43</v>
      </c>
      <c r="D24" s="4">
        <f>IFERROR(_xlfn.RRI(5,I23,D23),"")</f>
        <v>-0.37788869949360848</v>
      </c>
      <c r="E24" s="4">
        <f>IFERROR(_xlfn.RRI(5,J23,E23),"")</f>
        <v>-0.28343731086634139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44</v>
      </c>
      <c r="C25" t="s">
        <v>45</v>
      </c>
      <c r="D25" s="3">
        <f>IFERROR(INDEX(D51:D500,MATCH($A$25,$C$51:$C$500,0)),"")</f>
        <v>1.25</v>
      </c>
      <c r="E25" s="3">
        <f>IFERROR(INDEX(E51:E500,MATCH($A$25,$C$51:$C$500,0)),"")</f>
        <v>1.1299999999999999</v>
      </c>
      <c r="H25" s="3">
        <f>IFERROR(INDEX(D25:G25,COUNT(D25:G25)),"")</f>
        <v>1.1299999999999999</v>
      </c>
      <c r="I25" s="3">
        <f>IFERROR(INDEX(I51:I500,MATCH($C$25,$C$51:$C$500,0)),"")</f>
        <v>15.98</v>
      </c>
      <c r="J25" s="3">
        <f>IFERROR(INDEX(J51:J500,MATCH($C$25,$C$51:$C$500,0)),"")</f>
        <v>105065.43</v>
      </c>
      <c r="K25" s="3">
        <f>IFERROR(INDEX(K51:K500,MATCH($C$25,$C$51:$C$500,0)),"")</f>
        <v>580.08000000000004</v>
      </c>
    </row>
    <row r="26" spans="1:11" ht="15.5" x14ac:dyDescent="0.35">
      <c r="C26" t="s">
        <v>46</v>
      </c>
      <c r="D26" s="4">
        <f>IFERROR(_xlfn.RRI(5,I25,D25),"")</f>
        <v>-0.39928752974629611</v>
      </c>
      <c r="E26" s="4">
        <f>IFERROR(_xlfn.RRI(5,J25,E25),"")</f>
        <v>-0.89853325696717956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ht="15.5" x14ac:dyDescent="0.35">
      <c r="C27" t="s">
        <v>47</v>
      </c>
      <c r="D27" s="3">
        <f>IFERROR(D4/D21,"")</f>
        <v>3.2768829608267246E-4</v>
      </c>
      <c r="E27" s="3">
        <f>IFERROR(E4/E21,"")</f>
        <v>3.3037114475686935E-4</v>
      </c>
      <c r="H27" s="3">
        <f>IFERROR(H4/H21,"")</f>
        <v>1.3161188816790835E-3</v>
      </c>
      <c r="I27" s="3">
        <f>IFERROR(I4/I21,"")</f>
        <v>1.1858735480253144E-3</v>
      </c>
      <c r="J27" s="3" t="str">
        <f>IFERROR(J4/J21,"")</f>
        <v/>
      </c>
      <c r="K27" s="3" t="str">
        <f>IFERROR(K4/K21,"")</f>
        <v/>
      </c>
    </row>
    <row r="28" spans="1:11" ht="15.5" x14ac:dyDescent="0.35">
      <c r="C28" t="s">
        <v>48</v>
      </c>
      <c r="D28" s="4">
        <f>IFERROR(_xlfn.RRI(5,I27,D27),"")</f>
        <v>-0.22681306006591628</v>
      </c>
      <c r="E28" s="4" t="str">
        <f>IFERROR(_xlfn.RRI(5,J27,E27),"")</f>
        <v/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49</v>
      </c>
      <c r="H29" s="4">
        <f>IFERROR(((H25-I25)/I25)*100%,"")</f>
        <v>-0.9292866082603255</v>
      </c>
      <c r="I29" s="4">
        <f>IFERROR(((I25-J25)/J25)*100%,"")</f>
        <v>-0.99984790430115789</v>
      </c>
      <c r="J29" s="4">
        <f>IFERROR(((J25-K25)/K25)*100%,"")</f>
        <v>180.12231071576332</v>
      </c>
      <c r="K29" s="4" t="str">
        <f>IFERROR(((K25-L25)/L25)*100%,"")</f>
        <v/>
      </c>
    </row>
    <row r="30" spans="1:11" ht="15.5" x14ac:dyDescent="0.35">
      <c r="C30" t="s">
        <v>50</v>
      </c>
      <c r="H30" s="4">
        <f>IFERROR(((H27-I27)/I27)*100%,"")</f>
        <v>0.10983070991898773</v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</row>
    <row r="32" spans="1:11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148.84</v>
      </c>
      <c r="E32" s="3">
        <f>IFERROR(INDEX(E51:E500,MATCH($A$32,$C$51:$C$500,0)),"")</f>
        <v>145.85</v>
      </c>
      <c r="H32" s="3">
        <f>IFERROR(INDEX(D32:G32,COUNT(D32:G32)),"")</f>
        <v>145.85</v>
      </c>
      <c r="I32" s="3">
        <f>IFERROR(INDEX(I51:I500,MATCH($C$32,$C$51:$C$500,0)),"")</f>
        <v>143.69</v>
      </c>
      <c r="J32" s="3">
        <f>IFERROR(INDEX(J51:J500,MATCH($C$32,$C$51:$C$500,0)),"")</f>
        <v>2228943.56</v>
      </c>
      <c r="K32" s="3">
        <f>IFERROR(INDEX(K51:K500,MATCH($C$32,$C$51:$C$500,0)),"")</f>
        <v>2029452</v>
      </c>
    </row>
    <row r="33" spans="1:11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3.76</v>
      </c>
      <c r="E33" s="3">
        <f>IFERROR(INDEX(E51:E500,MATCH($A$33,$C$51:$C$500,0)),"")</f>
        <v>5.52</v>
      </c>
      <c r="H33" s="3">
        <f>IFERROR(INDEX(D33:G33,COUNT(D33:G33)),"")</f>
        <v>5.52</v>
      </c>
      <c r="I33" s="3">
        <f>IFERROR(INDEX(I51:I500,MATCH($C$33,$C$51:$C$500,0)),"")</f>
        <v>11.62</v>
      </c>
      <c r="J33" s="3">
        <f>IFERROR(INDEX(J51:J500,MATCH($C$33,$C$51:$C$500,0)),"")</f>
        <v>0</v>
      </c>
      <c r="K33" s="3">
        <f>IFERROR(INDEX(K51:K500,MATCH($C$33,$C$51:$C$500,0)),"")</f>
        <v>0</v>
      </c>
    </row>
    <row r="34" spans="1:11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448</v>
      </c>
      <c r="E34" s="3">
        <f>IFERROR(INDEX(E51:E500,MATCH($A$34,$C$51:$C$500,0)),"")</f>
        <v>712.39</v>
      </c>
      <c r="H34" s="3">
        <f>IFERROR(INDEX(D34:G34,COUNT(D34:G34)),"")</f>
        <v>712.39</v>
      </c>
      <c r="I34" s="3">
        <f>IFERROR(INDEX(I51:I500,MATCH($C$34,$C$51:$C$500,0)),"")</f>
        <v>104.51</v>
      </c>
      <c r="J34" s="3">
        <f>IFERROR(INDEX(J51:J500,MATCH($C$34,$C$51:$C$500,0)),"")</f>
        <v>0</v>
      </c>
      <c r="K34" s="3">
        <f>IFERROR(INDEX(K51:K500,MATCH($C$34,$C$51:$C$500,0)),"")</f>
        <v>0</v>
      </c>
    </row>
    <row r="35" spans="1:11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97.4</v>
      </c>
      <c r="E35" s="3">
        <f>IFERROR(INDEX(E51:E500,MATCH($A$35,$C$51:$C$500,0)),"")</f>
        <v>144.54</v>
      </c>
      <c r="H35" s="3">
        <f>IFERROR(INDEX(D35:G35,COUNT(D35:G35)),"")</f>
        <v>144.54</v>
      </c>
      <c r="I35" s="3">
        <f>IFERROR(INDEX(I51:I500,MATCH($C$35,$C$51:$C$500,0)),"")</f>
        <v>85.46</v>
      </c>
      <c r="J35" s="3">
        <f>IFERROR(INDEX(J51:J500,MATCH($C$35,$C$51:$C$500,0)),"")</f>
        <v>0</v>
      </c>
      <c r="K35" s="3">
        <f>IFERROR(INDEX(K51:K500,MATCH($C$35,$C$51:$C$500,0)),"")</f>
        <v>0</v>
      </c>
    </row>
    <row r="36" spans="1:11" ht="15.5" x14ac:dyDescent="0.35">
      <c r="B36" t="s">
        <v>63</v>
      </c>
      <c r="C36" t="s">
        <v>64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>IFERROR(INDEX(H51:H500,MATCH($C$36,$C$51:$C$500,0)),"")</f>
        <v>1.7478</v>
      </c>
      <c r="I36" s="4">
        <f>IFERROR(INDEX(I51:I500,MATCH($C$36,$C$51:$C$500,0)),"")</f>
        <v>0.43200000000000005</v>
      </c>
      <c r="J36" s="4">
        <f>IFERROR(INDEX(J51:J500,MATCH($C$36,$C$51:$C$500,0)),"")</f>
        <v>0</v>
      </c>
      <c r="K36" s="4">
        <f>IFERROR(INDEX(K51:K500,MATCH($C$36,$C$51:$C$500,0)),"")</f>
        <v>0</v>
      </c>
    </row>
    <row r="37" spans="1:11" ht="15.5" x14ac:dyDescent="0.35">
      <c r="B37" t="s">
        <v>65</v>
      </c>
      <c r="C37" t="s">
        <v>66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>IFERROR(INDEX(H51:H500,MATCH($C$37,$C$51:$C$500,0)),"")</f>
        <v>8.33</v>
      </c>
      <c r="I37" s="3">
        <f>IFERROR(INDEX(I51:I500,MATCH($C$37,$C$51:$C$500,0)),"")</f>
        <v>6.9</v>
      </c>
      <c r="J37" s="3">
        <f>IFERROR(INDEX(J51:J500,MATCH($C$37,$C$51:$C$500,0)),"")</f>
        <v>0</v>
      </c>
      <c r="K37" s="3">
        <f>IFERROR(INDEX(K51:K500,MATCH($C$37,$C$51:$C$500,0)),"")</f>
        <v>0</v>
      </c>
    </row>
    <row r="50" spans="2:11" ht="15.5" x14ac:dyDescent="0.35">
      <c r="D50" t="s">
        <v>67</v>
      </c>
      <c r="E50" t="s">
        <v>68</v>
      </c>
      <c r="F50" t="s">
        <v>69</v>
      </c>
      <c r="G50" t="s">
        <v>70</v>
      </c>
      <c r="H50" t="s">
        <v>326</v>
      </c>
      <c r="I50" t="s">
        <v>32</v>
      </c>
      <c r="J50" t="s">
        <v>33</v>
      </c>
      <c r="K50" t="s">
        <v>34</v>
      </c>
    </row>
    <row r="51" spans="2:11" ht="15.5" x14ac:dyDescent="0.35">
      <c r="B51" t="s">
        <v>71</v>
      </c>
      <c r="C51" t="s">
        <v>6</v>
      </c>
      <c r="D51" s="5">
        <v>40905330</v>
      </c>
      <c r="E51" s="5">
        <v>41240230</v>
      </c>
      <c r="F51" s="5">
        <v>43209052</v>
      </c>
      <c r="G51" s="5">
        <v>37953420</v>
      </c>
      <c r="I51" s="5">
        <v>148032595</v>
      </c>
      <c r="J51" s="5">
        <v>102254765</v>
      </c>
      <c r="K51" s="5">
        <v>75765791</v>
      </c>
    </row>
    <row r="52" spans="2:11" ht="15.5" x14ac:dyDescent="0.35">
      <c r="C52" t="s">
        <v>72</v>
      </c>
      <c r="D52" s="5">
        <v>-31340831</v>
      </c>
      <c r="E52" s="5">
        <v>-31165921</v>
      </c>
      <c r="F52" s="5">
        <v>-31859390</v>
      </c>
      <c r="G52" s="5">
        <v>-33015177</v>
      </c>
      <c r="I52" s="5">
        <v>-112640469</v>
      </c>
      <c r="J52" s="5">
        <v>-91789624</v>
      </c>
      <c r="K52" s="5">
        <v>-69394895</v>
      </c>
    </row>
    <row r="53" spans="2:11" ht="15.5" x14ac:dyDescent="0.35">
      <c r="C53" t="s">
        <v>73</v>
      </c>
      <c r="D53" s="5">
        <v>9564499</v>
      </c>
      <c r="E53" s="5">
        <v>10074309</v>
      </c>
      <c r="F53" s="5">
        <v>11349662</v>
      </c>
      <c r="G53" s="5">
        <v>4938243</v>
      </c>
      <c r="I53" s="5">
        <v>35392126</v>
      </c>
      <c r="J53" s="5">
        <v>10465141</v>
      </c>
      <c r="K53" s="5">
        <v>6370896</v>
      </c>
    </row>
    <row r="54" spans="2:11" ht="15.5" x14ac:dyDescent="0.35">
      <c r="C54" t="s">
        <v>74</v>
      </c>
      <c r="D54" s="5">
        <v>-7291413</v>
      </c>
      <c r="E54" s="5">
        <v>-5277739</v>
      </c>
      <c r="F54" s="5">
        <v>-4250831</v>
      </c>
      <c r="G54" s="5">
        <v>-2866901</v>
      </c>
      <c r="I54" s="5">
        <v>-13087288</v>
      </c>
      <c r="J54" s="5">
        <v>-8248573</v>
      </c>
      <c r="K54" s="5">
        <v>-6300765</v>
      </c>
    </row>
    <row r="55" spans="2:11" ht="15.5" x14ac:dyDescent="0.35">
      <c r="C55" t="s">
        <v>75</v>
      </c>
      <c r="D55" s="5">
        <v>-376023</v>
      </c>
      <c r="E55" s="5">
        <v>-352937</v>
      </c>
      <c r="F55" s="5">
        <v>505315</v>
      </c>
      <c r="G55" s="5">
        <v>-790628</v>
      </c>
      <c r="I55" s="5">
        <v>-488986</v>
      </c>
      <c r="J55" s="5">
        <v>-580249</v>
      </c>
      <c r="K55" s="5">
        <v>-710920</v>
      </c>
    </row>
    <row r="56" spans="2:11" ht="15.5" x14ac:dyDescent="0.35">
      <c r="C56" t="s">
        <v>76</v>
      </c>
      <c r="D56" s="5">
        <v>-6915390</v>
      </c>
      <c r="E56" s="5">
        <v>-4924802</v>
      </c>
      <c r="F56" s="5">
        <v>-4756146</v>
      </c>
      <c r="G56" s="5">
        <v>-2076273</v>
      </c>
      <c r="I56" s="5">
        <v>-12598302</v>
      </c>
      <c r="J56" s="5">
        <v>-7668324</v>
      </c>
      <c r="K56" s="5">
        <v>-5589845</v>
      </c>
    </row>
    <row r="57" spans="2:11" ht="15.5" x14ac:dyDescent="0.35">
      <c r="C57" t="s">
        <v>77</v>
      </c>
      <c r="D57" s="5">
        <v>2273086</v>
      </c>
      <c r="E57" s="5">
        <v>4796570</v>
      </c>
      <c r="F57" s="5">
        <v>7098831</v>
      </c>
      <c r="G57" s="5">
        <v>2071342</v>
      </c>
      <c r="I57" s="5">
        <v>22304838</v>
      </c>
      <c r="J57" s="5">
        <v>2216568</v>
      </c>
      <c r="K57" s="5">
        <v>70131</v>
      </c>
    </row>
    <row r="58" spans="2:11" ht="15.5" x14ac:dyDescent="0.35">
      <c r="C58" t="s">
        <v>78</v>
      </c>
      <c r="D58" s="5">
        <v>13421532</v>
      </c>
      <c r="E58" s="5">
        <v>7134339</v>
      </c>
      <c r="F58" s="5">
        <v>40272305</v>
      </c>
      <c r="G58" s="5">
        <v>6799345</v>
      </c>
      <c r="I58" s="5">
        <v>109757752</v>
      </c>
      <c r="J58" s="5">
        <v>32000526</v>
      </c>
      <c r="K58" s="5">
        <v>2187533</v>
      </c>
    </row>
    <row r="59" spans="2:11" ht="15.5" x14ac:dyDescent="0.35">
      <c r="C59" t="s">
        <v>27</v>
      </c>
      <c r="D59" s="5">
        <v>-12403887</v>
      </c>
      <c r="E59" s="5">
        <v>-10188228</v>
      </c>
      <c r="F59" s="5">
        <v>-7904063</v>
      </c>
      <c r="G59" s="5">
        <v>-7366342</v>
      </c>
      <c r="I59" s="5">
        <v>-28887948</v>
      </c>
      <c r="J59" s="5">
        <v>-19658346</v>
      </c>
      <c r="K59" s="5">
        <v>-14298528</v>
      </c>
    </row>
    <row r="60" spans="2:11" ht="15.5" x14ac:dyDescent="0.35">
      <c r="C60" t="s">
        <v>247</v>
      </c>
      <c r="D60" s="5">
        <v>9966148</v>
      </c>
      <c r="E60" s="5">
        <v>6293452</v>
      </c>
      <c r="F60" s="5">
        <v>3248495</v>
      </c>
      <c r="G60" s="5">
        <v>9167590</v>
      </c>
      <c r="I60" s="5">
        <v>24330789</v>
      </c>
      <c r="J60" s="5">
        <v>20505104</v>
      </c>
      <c r="K60" s="5">
        <v>1110344</v>
      </c>
    </row>
    <row r="61" spans="2:11" ht="15.5" x14ac:dyDescent="0.35">
      <c r="C61" t="s">
        <v>251</v>
      </c>
      <c r="D61" s="5">
        <v>2299771</v>
      </c>
      <c r="E61" s="5">
        <v>4315046</v>
      </c>
      <c r="F61" s="5">
        <v>3345703</v>
      </c>
      <c r="G61" s="5">
        <v>3244054</v>
      </c>
      <c r="I61" s="5">
        <v>12397028</v>
      </c>
      <c r="J61" s="5">
        <v>11795488</v>
      </c>
      <c r="K61" s="5">
        <v>7702051</v>
      </c>
    </row>
    <row r="62" spans="2:11" ht="15.5" x14ac:dyDescent="0.35">
      <c r="C62" t="s">
        <v>248</v>
      </c>
      <c r="D62" s="5">
        <v>8440967</v>
      </c>
      <c r="E62" s="5">
        <v>1525587</v>
      </c>
      <c r="F62" s="5">
        <v>5210136</v>
      </c>
      <c r="G62" s="5">
        <v>-3029188</v>
      </c>
      <c r="I62" s="5">
        <v>3319200</v>
      </c>
      <c r="J62" s="5">
        <v>3373796</v>
      </c>
      <c r="K62" s="5">
        <v>5172638</v>
      </c>
    </row>
    <row r="63" spans="2:11" ht="15.5" x14ac:dyDescent="0.35">
      <c r="C63" t="s">
        <v>79</v>
      </c>
      <c r="D63" s="5">
        <v>948593</v>
      </c>
      <c r="E63" s="5">
        <v>1078929</v>
      </c>
      <c r="F63" s="5">
        <v>888060</v>
      </c>
      <c r="G63" s="5">
        <v>-499861</v>
      </c>
      <c r="I63" s="5">
        <v>6821027</v>
      </c>
      <c r="J63" s="5">
        <v>2257175</v>
      </c>
      <c r="K63" s="5">
        <v>1706626</v>
      </c>
    </row>
    <row r="64" spans="2:11" ht="15.5" x14ac:dyDescent="0.35">
      <c r="C64" t="s">
        <v>80</v>
      </c>
      <c r="D64" s="5">
        <v>13421532</v>
      </c>
      <c r="E64" s="5">
        <v>7134339</v>
      </c>
      <c r="F64" s="5">
        <v>40272305</v>
      </c>
      <c r="G64" s="5">
        <v>6799345</v>
      </c>
      <c r="I64" s="5">
        <v>109757752</v>
      </c>
      <c r="J64" s="5">
        <v>32000526</v>
      </c>
      <c r="K64" s="5">
        <v>2187533</v>
      </c>
    </row>
    <row r="65" spans="2:11" ht="15.5" x14ac:dyDescent="0.35">
      <c r="C65" t="s">
        <v>29</v>
      </c>
      <c r="D65" s="5">
        <v>15694618</v>
      </c>
      <c r="E65" s="5">
        <v>11930909</v>
      </c>
      <c r="F65" s="5">
        <v>47371136</v>
      </c>
      <c r="G65" s="5">
        <v>8870687</v>
      </c>
      <c r="I65" s="5">
        <v>132062590</v>
      </c>
      <c r="J65" s="5">
        <v>34217094</v>
      </c>
      <c r="K65" s="5">
        <v>2257664</v>
      </c>
    </row>
    <row r="66" spans="2:11" ht="15.5" x14ac:dyDescent="0.35">
      <c r="C66" t="s">
        <v>28</v>
      </c>
      <c r="D66" s="5">
        <v>-5859487</v>
      </c>
      <c r="E66" s="5">
        <v>-2451079</v>
      </c>
      <c r="F66" s="5">
        <v>-3121448</v>
      </c>
      <c r="G66" s="5">
        <v>304233</v>
      </c>
      <c r="I66" s="5">
        <v>-4273749</v>
      </c>
      <c r="J66" s="5">
        <v>-737715</v>
      </c>
      <c r="K66" s="5">
        <v>-370775</v>
      </c>
    </row>
    <row r="67" spans="2:11" ht="15.5" x14ac:dyDescent="0.35">
      <c r="C67" t="s">
        <v>81</v>
      </c>
    </row>
    <row r="68" spans="2:11" ht="15.5" x14ac:dyDescent="0.35">
      <c r="C68" t="s">
        <v>82</v>
      </c>
    </row>
    <row r="69" spans="2:11" ht="15.5" x14ac:dyDescent="0.35">
      <c r="C69" t="s">
        <v>83</v>
      </c>
    </row>
    <row r="70" spans="2:11" ht="15.5" x14ac:dyDescent="0.35">
      <c r="C70" t="s">
        <v>84</v>
      </c>
      <c r="D70" s="5">
        <v>-5859487</v>
      </c>
      <c r="E70" s="5">
        <v>-2451079</v>
      </c>
      <c r="F70" s="5">
        <v>-3121448</v>
      </c>
      <c r="G70" s="5">
        <v>304233</v>
      </c>
      <c r="I70" s="5">
        <v>-4273749</v>
      </c>
      <c r="J70" s="5">
        <v>-737715</v>
      </c>
      <c r="K70" s="5">
        <v>-370775</v>
      </c>
    </row>
    <row r="71" spans="2:11" ht="15.5" x14ac:dyDescent="0.35">
      <c r="C71" t="s">
        <v>86</v>
      </c>
      <c r="D71" s="5">
        <v>9835131</v>
      </c>
      <c r="E71" s="5">
        <v>9479830</v>
      </c>
      <c r="F71" s="5">
        <v>44249688</v>
      </c>
      <c r="G71" s="5">
        <v>9174920</v>
      </c>
      <c r="I71" s="5">
        <v>127788841</v>
      </c>
      <c r="J71" s="5">
        <v>33479379</v>
      </c>
      <c r="K71" s="5">
        <v>1886889</v>
      </c>
    </row>
    <row r="72" spans="2:11" ht="15.5" x14ac:dyDescent="0.35">
      <c r="C72" t="s">
        <v>87</v>
      </c>
      <c r="D72" s="5">
        <v>2063306</v>
      </c>
      <c r="E72" s="5">
        <v>450271</v>
      </c>
      <c r="F72" s="5">
        <v>-3003845</v>
      </c>
      <c r="G72" s="5">
        <v>2887177</v>
      </c>
      <c r="I72" s="5">
        <v>-403727</v>
      </c>
      <c r="J72" s="5">
        <v>-177318</v>
      </c>
      <c r="K72" s="5">
        <v>-14890</v>
      </c>
    </row>
    <row r="73" spans="2:11" ht="15.5" x14ac:dyDescent="0.35">
      <c r="C73" t="s">
        <v>89</v>
      </c>
      <c r="D73" s="5">
        <v>11898437</v>
      </c>
      <c r="E73" s="5">
        <v>9930101</v>
      </c>
      <c r="F73" s="5">
        <v>41245843</v>
      </c>
      <c r="G73" s="5">
        <v>12062097</v>
      </c>
      <c r="I73" s="5">
        <v>127385114</v>
      </c>
      <c r="J73" s="5">
        <v>33302061</v>
      </c>
      <c r="K73" s="5">
        <v>1871999</v>
      </c>
    </row>
    <row r="74" spans="2:11" ht="15.5" x14ac:dyDescent="0.35">
      <c r="C74" t="s">
        <v>90</v>
      </c>
      <c r="D74" s="5">
        <v>9835131</v>
      </c>
      <c r="E74" s="5">
        <v>9479830</v>
      </c>
      <c r="F74" s="5">
        <v>44249688</v>
      </c>
      <c r="G74" s="5">
        <v>9174920</v>
      </c>
      <c r="I74" s="5">
        <v>127788841</v>
      </c>
      <c r="J74" s="5">
        <v>33479379</v>
      </c>
      <c r="K74" s="5">
        <v>1886889</v>
      </c>
    </row>
    <row r="75" spans="2:11" ht="15.5" x14ac:dyDescent="0.35">
      <c r="C75" t="s">
        <v>8</v>
      </c>
      <c r="D75" s="5">
        <v>10949844</v>
      </c>
      <c r="E75" s="5">
        <v>8851172</v>
      </c>
      <c r="F75" s="5">
        <v>40357783</v>
      </c>
      <c r="G75" s="5">
        <v>12561958</v>
      </c>
      <c r="I75" s="5">
        <v>120564087</v>
      </c>
      <c r="J75" s="5">
        <v>31044886</v>
      </c>
      <c r="K75" s="5">
        <v>165373</v>
      </c>
    </row>
    <row r="76" spans="2:11" ht="15.5" x14ac:dyDescent="0.35">
      <c r="C76" t="s">
        <v>91</v>
      </c>
      <c r="D76" s="5">
        <v>9835131</v>
      </c>
      <c r="E76" s="5">
        <v>9479830</v>
      </c>
      <c r="F76" s="5">
        <v>44249688</v>
      </c>
      <c r="G76" s="5">
        <v>9174920</v>
      </c>
      <c r="I76" s="5">
        <v>127788841</v>
      </c>
      <c r="J76" s="5">
        <v>33479379</v>
      </c>
      <c r="K76" s="5">
        <v>1886889</v>
      </c>
    </row>
    <row r="77" spans="2:11" ht="15.5" x14ac:dyDescent="0.35">
      <c r="C77" t="s">
        <v>92</v>
      </c>
      <c r="D77" s="5">
        <v>11898437</v>
      </c>
      <c r="E77" s="5">
        <v>9930101</v>
      </c>
      <c r="F77" s="5">
        <v>41245843</v>
      </c>
      <c r="G77" s="5">
        <v>12062097</v>
      </c>
      <c r="I77" s="5">
        <v>127385114</v>
      </c>
      <c r="J77" s="5">
        <v>33302061</v>
      </c>
      <c r="K77" s="5">
        <v>1871999</v>
      </c>
    </row>
    <row r="78" spans="2:11" ht="15.5" x14ac:dyDescent="0.35">
      <c r="C78" t="s">
        <v>93</v>
      </c>
      <c r="D78" s="5">
        <v>11898437</v>
      </c>
      <c r="E78" s="5">
        <v>9930101</v>
      </c>
      <c r="F78" s="5">
        <v>41245843</v>
      </c>
      <c r="G78" s="5">
        <v>12062097</v>
      </c>
      <c r="I78" s="5">
        <v>127385114</v>
      </c>
      <c r="J78" s="5">
        <v>33302061</v>
      </c>
      <c r="K78" s="5">
        <v>1871999</v>
      </c>
    </row>
    <row r="80" spans="2:11" ht="15.5" x14ac:dyDescent="0.35">
      <c r="B80" t="s">
        <v>94</v>
      </c>
      <c r="C80" t="s">
        <v>95</v>
      </c>
    </row>
    <row r="81" spans="3:11" ht="15.5" x14ac:dyDescent="0.35">
      <c r="C81" t="s">
        <v>96</v>
      </c>
    </row>
    <row r="82" spans="3:11" ht="15.5" x14ac:dyDescent="0.35">
      <c r="C82" t="s">
        <v>20</v>
      </c>
      <c r="D82" s="5">
        <v>420328351</v>
      </c>
      <c r="E82" s="5">
        <v>703364047</v>
      </c>
      <c r="F82" s="5">
        <v>470147273</v>
      </c>
      <c r="G82" s="5">
        <v>476538297</v>
      </c>
      <c r="I82" s="5">
        <v>470147273</v>
      </c>
      <c r="J82" s="5">
        <v>180244321</v>
      </c>
      <c r="K82" s="5">
        <v>589816580</v>
      </c>
    </row>
    <row r="83" spans="3:11" ht="15.5" x14ac:dyDescent="0.35">
      <c r="C83" t="s">
        <v>97</v>
      </c>
      <c r="D83" s="5">
        <v>19085039</v>
      </c>
      <c r="E83" s="5">
        <v>17657968</v>
      </c>
      <c r="F83" s="5">
        <v>16834218</v>
      </c>
      <c r="G83" s="5">
        <v>15949345</v>
      </c>
      <c r="I83" s="5">
        <v>16834218</v>
      </c>
      <c r="J83" s="5">
        <v>18056292</v>
      </c>
      <c r="K83" s="5">
        <v>16764035</v>
      </c>
    </row>
    <row r="84" spans="3:11" ht="15.5" x14ac:dyDescent="0.35">
      <c r="C84" t="s">
        <v>98</v>
      </c>
      <c r="D84" s="5">
        <v>4038626</v>
      </c>
      <c r="E84" s="5">
        <v>11335685</v>
      </c>
      <c r="F84" s="5">
        <v>4235634</v>
      </c>
      <c r="G84" s="5">
        <v>5343767</v>
      </c>
      <c r="I84" s="5">
        <v>4235634</v>
      </c>
      <c r="J84" s="5">
        <v>1324616</v>
      </c>
      <c r="K84" s="5">
        <v>3898991</v>
      </c>
    </row>
    <row r="85" spans="3:11" ht="15.5" x14ac:dyDescent="0.35">
      <c r="C85" t="s">
        <v>99</v>
      </c>
      <c r="D85" s="5">
        <v>893019</v>
      </c>
      <c r="E85" s="5">
        <v>977100</v>
      </c>
      <c r="F85" s="5">
        <v>605138</v>
      </c>
      <c r="G85" s="5">
        <v>1025286</v>
      </c>
      <c r="I85" s="5">
        <v>605138</v>
      </c>
      <c r="J85" s="5">
        <v>300921</v>
      </c>
      <c r="K85" s="5">
        <v>3855</v>
      </c>
    </row>
    <row r="86" spans="3:11" ht="15.5" x14ac:dyDescent="0.35">
      <c r="C86" t="s">
        <v>100</v>
      </c>
      <c r="D86" s="5">
        <v>19085039</v>
      </c>
      <c r="E86" s="5">
        <v>17657968</v>
      </c>
      <c r="F86" s="5">
        <v>16834218</v>
      </c>
      <c r="G86" s="5">
        <v>15949345</v>
      </c>
      <c r="I86" s="5">
        <v>16834218</v>
      </c>
      <c r="J86" s="5">
        <v>18056292</v>
      </c>
      <c r="K86" s="5">
        <v>16764035</v>
      </c>
    </row>
    <row r="87" spans="3:11" ht="15.5" x14ac:dyDescent="0.35">
      <c r="C87" t="s">
        <v>101</v>
      </c>
      <c r="D87" s="5">
        <v>10483478</v>
      </c>
      <c r="E87" s="5">
        <v>7980256</v>
      </c>
      <c r="F87" s="5">
        <v>14918055</v>
      </c>
      <c r="G87" s="5">
        <v>10166699</v>
      </c>
      <c r="I87" s="5">
        <v>14918055</v>
      </c>
      <c r="J87" s="5">
        <v>9010250</v>
      </c>
      <c r="K87" s="5">
        <v>279401</v>
      </c>
    </row>
    <row r="88" spans="3:11" ht="15.5" x14ac:dyDescent="0.35">
      <c r="C88" t="s">
        <v>102</v>
      </c>
      <c r="D88" s="5">
        <v>10483478</v>
      </c>
      <c r="E88" s="5">
        <v>7980256</v>
      </c>
      <c r="F88" s="5">
        <v>14918055</v>
      </c>
      <c r="G88" s="5">
        <v>10166699</v>
      </c>
      <c r="I88" s="5">
        <v>14918055</v>
      </c>
      <c r="J88" s="5">
        <v>9010250</v>
      </c>
      <c r="K88" s="5">
        <v>279401</v>
      </c>
    </row>
    <row r="89" spans="3:11" ht="15.5" x14ac:dyDescent="0.35">
      <c r="C89" t="s">
        <v>103</v>
      </c>
      <c r="D89" s="5">
        <v>3128384</v>
      </c>
      <c r="E89" s="5">
        <v>1361550</v>
      </c>
      <c r="F89" s="5">
        <v>1052313</v>
      </c>
      <c r="G89" s="5">
        <v>1075385</v>
      </c>
      <c r="I89" s="5">
        <v>1052313</v>
      </c>
      <c r="J89" s="5">
        <v>1151969</v>
      </c>
      <c r="K89" s="5">
        <v>1140387</v>
      </c>
    </row>
    <row r="90" spans="3:11" ht="15.5" x14ac:dyDescent="0.35">
      <c r="C90" t="s">
        <v>79</v>
      </c>
      <c r="D90" s="5">
        <v>-2759800</v>
      </c>
      <c r="E90" s="5">
        <v>-875644</v>
      </c>
      <c r="F90" s="5">
        <v>-719540</v>
      </c>
      <c r="G90" s="5">
        <v>2369053</v>
      </c>
      <c r="I90" s="5">
        <v>-719540</v>
      </c>
      <c r="J90" s="5">
        <v>4306298</v>
      </c>
      <c r="K90" s="5">
        <v>4101523</v>
      </c>
    </row>
    <row r="91" spans="3:11" ht="15.5" x14ac:dyDescent="0.35">
      <c r="C91" t="s">
        <v>104</v>
      </c>
      <c r="D91" s="5">
        <v>677392670</v>
      </c>
      <c r="E91" s="5">
        <v>1212204104</v>
      </c>
      <c r="F91" s="5">
        <v>945146169</v>
      </c>
      <c r="G91" s="5">
        <v>607113671</v>
      </c>
      <c r="I91" s="5">
        <v>945146169</v>
      </c>
      <c r="J91" s="5">
        <v>263300332</v>
      </c>
      <c r="K91" s="5">
        <v>652602816</v>
      </c>
    </row>
    <row r="92" spans="3:11" ht="15.5" x14ac:dyDescent="0.35">
      <c r="C92" t="s">
        <v>105</v>
      </c>
    </row>
    <row r="93" spans="3:11" ht="15.5" x14ac:dyDescent="0.35">
      <c r="C93" t="s">
        <v>257</v>
      </c>
      <c r="D93" s="5">
        <v>172782126</v>
      </c>
      <c r="E93" s="5">
        <v>154982355</v>
      </c>
      <c r="F93" s="5">
        <v>150728791</v>
      </c>
      <c r="G93" s="5">
        <v>149955920</v>
      </c>
      <c r="I93" s="5">
        <v>150728791</v>
      </c>
      <c r="J93" s="5">
        <v>143709099</v>
      </c>
      <c r="K93" s="5">
        <v>139638272</v>
      </c>
    </row>
    <row r="94" spans="3:11" ht="15.5" x14ac:dyDescent="0.35">
      <c r="C94" t="s">
        <v>106</v>
      </c>
      <c r="D94" s="5">
        <v>452386576</v>
      </c>
      <c r="E94" s="5">
        <v>383685210</v>
      </c>
      <c r="F94" s="5">
        <v>377145325</v>
      </c>
      <c r="G94" s="5">
        <v>315417682</v>
      </c>
      <c r="I94" s="5">
        <v>377145325</v>
      </c>
      <c r="J94" s="5">
        <v>186873422</v>
      </c>
      <c r="K94" s="5">
        <v>117810272</v>
      </c>
    </row>
    <row r="95" spans="3:11" ht="15.5" x14ac:dyDescent="0.35">
      <c r="C95" t="s">
        <v>677</v>
      </c>
      <c r="D95" s="5">
        <v>19634565</v>
      </c>
      <c r="E95" s="5">
        <v>19598472</v>
      </c>
      <c r="F95" s="5">
        <v>20668559</v>
      </c>
      <c r="G95" s="5">
        <v>4550511</v>
      </c>
      <c r="I95" s="5">
        <v>20668559</v>
      </c>
      <c r="J95" s="5">
        <v>4550511</v>
      </c>
      <c r="K95" s="5">
        <v>4550511</v>
      </c>
    </row>
    <row r="96" spans="3:11" ht="15.5" x14ac:dyDescent="0.35">
      <c r="C96" t="s">
        <v>464</v>
      </c>
      <c r="D96" s="5">
        <v>2827633</v>
      </c>
      <c r="E96" s="5">
        <v>2827633</v>
      </c>
      <c r="F96" s="5">
        <v>2827633</v>
      </c>
      <c r="G96" s="5">
        <v>2827633</v>
      </c>
      <c r="I96" s="5">
        <v>2827633</v>
      </c>
      <c r="J96" s="5">
        <v>2827633</v>
      </c>
      <c r="K96" s="5">
        <v>2827633</v>
      </c>
    </row>
    <row r="97" spans="3:11" ht="15.5" x14ac:dyDescent="0.35">
      <c r="C97" t="s">
        <v>108</v>
      </c>
      <c r="D97" s="5">
        <v>1256028452</v>
      </c>
      <c r="E97" s="5">
        <v>689406554</v>
      </c>
      <c r="F97" s="5">
        <v>798685938</v>
      </c>
      <c r="G97" s="5">
        <v>992897515</v>
      </c>
      <c r="I97" s="5">
        <v>798685938</v>
      </c>
      <c r="J97" s="5">
        <v>817238386</v>
      </c>
      <c r="K97" s="5">
        <v>267723456</v>
      </c>
    </row>
    <row r="98" spans="3:11" ht="15.5" x14ac:dyDescent="0.35">
      <c r="C98" t="s">
        <v>109</v>
      </c>
      <c r="D98" s="5">
        <v>1933421122</v>
      </c>
      <c r="E98" s="5">
        <v>1901610658</v>
      </c>
      <c r="F98" s="5">
        <v>1743832107</v>
      </c>
      <c r="G98" s="5">
        <v>1600011186</v>
      </c>
      <c r="I98" s="5">
        <v>1743832107</v>
      </c>
      <c r="J98" s="5">
        <v>1080538718</v>
      </c>
      <c r="K98" s="5">
        <v>920326272</v>
      </c>
    </row>
    <row r="99" spans="3:11" ht="15.5" x14ac:dyDescent="0.35">
      <c r="C99" t="s">
        <v>110</v>
      </c>
    </row>
    <row r="100" spans="3:11" ht="15.5" x14ac:dyDescent="0.35">
      <c r="C100" t="s">
        <v>111</v>
      </c>
    </row>
    <row r="101" spans="3:11" ht="15.5" x14ac:dyDescent="0.35">
      <c r="C101" t="s">
        <v>112</v>
      </c>
      <c r="D101" s="5">
        <v>62082707</v>
      </c>
      <c r="E101" s="5">
        <v>57825425</v>
      </c>
      <c r="F101" s="5">
        <v>44213392</v>
      </c>
      <c r="G101" s="5">
        <v>44295843</v>
      </c>
      <c r="I101" s="5">
        <v>44213392</v>
      </c>
      <c r="J101" s="5">
        <v>29238458</v>
      </c>
      <c r="K101" s="5">
        <v>28484101</v>
      </c>
    </row>
    <row r="102" spans="3:11" ht="15.5" x14ac:dyDescent="0.35">
      <c r="C102" t="s">
        <v>115</v>
      </c>
      <c r="D102" s="5">
        <v>140009</v>
      </c>
      <c r="K102" s="5">
        <v>648677</v>
      </c>
    </row>
    <row r="103" spans="3:11" ht="15.5" x14ac:dyDescent="0.35">
      <c r="C103" t="s">
        <v>113</v>
      </c>
    </row>
    <row r="104" spans="3:11" ht="15.5" x14ac:dyDescent="0.35">
      <c r="C104" t="s">
        <v>114</v>
      </c>
      <c r="D104" s="5">
        <v>4931645</v>
      </c>
      <c r="E104" s="5">
        <v>12312785</v>
      </c>
      <c r="F104" s="5">
        <v>4840772</v>
      </c>
      <c r="G104" s="5">
        <v>6369053</v>
      </c>
      <c r="I104" s="5">
        <v>4840772</v>
      </c>
      <c r="J104" s="5">
        <v>1625537</v>
      </c>
      <c r="K104" s="5">
        <v>3902846</v>
      </c>
    </row>
    <row r="105" spans="3:11" ht="15.5" x14ac:dyDescent="0.35">
      <c r="C105" t="s">
        <v>206</v>
      </c>
      <c r="D105" s="5">
        <v>10057983</v>
      </c>
      <c r="E105" s="5">
        <v>3577123</v>
      </c>
      <c r="F105" s="5">
        <v>1224987</v>
      </c>
      <c r="G105" s="5">
        <v>7887003</v>
      </c>
      <c r="I105" s="5">
        <v>1224987</v>
      </c>
      <c r="J105" s="5">
        <v>7431744</v>
      </c>
      <c r="K105" s="5">
        <v>1026664</v>
      </c>
    </row>
    <row r="106" spans="3:11" ht="15.5" x14ac:dyDescent="0.35">
      <c r="C106" t="s">
        <v>117</v>
      </c>
      <c r="D106" s="5">
        <v>7754728</v>
      </c>
      <c r="E106" s="5">
        <v>4421575</v>
      </c>
      <c r="F106" s="5">
        <v>2197006</v>
      </c>
      <c r="G106" s="5">
        <v>2050472</v>
      </c>
      <c r="I106" s="5">
        <v>2197006</v>
      </c>
      <c r="J106" s="5">
        <v>1116574</v>
      </c>
      <c r="K106" s="5">
        <v>4881720</v>
      </c>
    </row>
    <row r="107" spans="3:11" ht="15.5" x14ac:dyDescent="0.35">
      <c r="C107" t="s">
        <v>116</v>
      </c>
      <c r="D107" s="5">
        <v>14130556</v>
      </c>
      <c r="E107" s="5">
        <v>14368782</v>
      </c>
      <c r="F107" s="5">
        <v>12216381</v>
      </c>
      <c r="G107" s="5">
        <v>13338115</v>
      </c>
      <c r="I107" s="5">
        <v>12216381</v>
      </c>
      <c r="J107" s="5">
        <v>10043879</v>
      </c>
      <c r="K107" s="5">
        <v>11744479</v>
      </c>
    </row>
    <row r="108" spans="3:11" ht="15.5" x14ac:dyDescent="0.35">
      <c r="C108" t="s">
        <v>119</v>
      </c>
    </row>
    <row r="109" spans="3:11" ht="15.5" x14ac:dyDescent="0.35">
      <c r="C109" t="s">
        <v>208</v>
      </c>
      <c r="D109" s="5">
        <v>513642</v>
      </c>
      <c r="E109" s="5">
        <v>2805148</v>
      </c>
      <c r="F109" s="5">
        <v>3127391</v>
      </c>
      <c r="G109" s="5">
        <v>357861</v>
      </c>
      <c r="I109" s="5">
        <v>3127391</v>
      </c>
      <c r="K109" s="5">
        <v>14985</v>
      </c>
    </row>
    <row r="110" spans="3:11" ht="15.5" x14ac:dyDescent="0.35">
      <c r="C110" t="s">
        <v>679</v>
      </c>
      <c r="D110" s="5">
        <v>753646180</v>
      </c>
      <c r="E110" s="5">
        <v>695163495</v>
      </c>
      <c r="F110" s="5">
        <v>550438463</v>
      </c>
      <c r="G110" s="5">
        <v>397419699</v>
      </c>
      <c r="I110" s="5">
        <v>550438463</v>
      </c>
      <c r="J110" s="5">
        <v>289814293</v>
      </c>
      <c r="K110" s="5">
        <v>195194330</v>
      </c>
    </row>
    <row r="111" spans="3:11" ht="15.5" x14ac:dyDescent="0.35">
      <c r="C111" t="s">
        <v>123</v>
      </c>
      <c r="D111" s="5">
        <v>764195321</v>
      </c>
      <c r="E111" s="5">
        <v>708612698</v>
      </c>
      <c r="F111" s="5">
        <v>563681739</v>
      </c>
      <c r="G111" s="5">
        <v>405290262</v>
      </c>
      <c r="I111" s="5">
        <v>563681739</v>
      </c>
      <c r="J111" s="5">
        <v>299119675</v>
      </c>
      <c r="K111" s="5">
        <v>205205835</v>
      </c>
    </row>
    <row r="112" spans="3:11" ht="15.5" x14ac:dyDescent="0.35">
      <c r="C112" t="s">
        <v>124</v>
      </c>
      <c r="D112" s="5">
        <v>764195321</v>
      </c>
      <c r="E112" s="5">
        <v>708612698</v>
      </c>
      <c r="F112" s="5">
        <v>563681739</v>
      </c>
      <c r="G112" s="5">
        <v>405290262</v>
      </c>
      <c r="I112" s="5">
        <v>563681739</v>
      </c>
      <c r="J112" s="5">
        <v>299119675</v>
      </c>
      <c r="K112" s="5">
        <v>205205835</v>
      </c>
    </row>
    <row r="113" spans="2:11" ht="15.5" x14ac:dyDescent="0.35">
      <c r="C113" t="s">
        <v>211</v>
      </c>
      <c r="D113" s="5">
        <v>6045907</v>
      </c>
      <c r="E113" s="5">
        <v>6646625</v>
      </c>
      <c r="F113" s="5">
        <v>6738663</v>
      </c>
      <c r="G113" s="5">
        <v>4084100</v>
      </c>
      <c r="I113" s="5">
        <v>6738663</v>
      </c>
      <c r="J113" s="5">
        <v>5590480</v>
      </c>
      <c r="K113" s="5">
        <v>5008901</v>
      </c>
    </row>
    <row r="114" spans="2:11" ht="15.5" x14ac:dyDescent="0.35">
      <c r="C114" t="s">
        <v>125</v>
      </c>
    </row>
    <row r="115" spans="2:11" ht="15.5" x14ac:dyDescent="0.35">
      <c r="C115" t="s">
        <v>127</v>
      </c>
      <c r="D115" s="5">
        <v>826278028</v>
      </c>
      <c r="E115" s="5">
        <v>766438123</v>
      </c>
      <c r="F115" s="5">
        <v>607895131</v>
      </c>
      <c r="G115" s="5">
        <v>449586105</v>
      </c>
      <c r="I115" s="5">
        <v>607895131</v>
      </c>
      <c r="J115" s="5">
        <v>328358133</v>
      </c>
      <c r="K115" s="5">
        <v>233689936</v>
      </c>
    </row>
    <row r="116" spans="2:11" ht="15.5" x14ac:dyDescent="0.35">
      <c r="C116" t="s">
        <v>128</v>
      </c>
    </row>
    <row r="117" spans="2:11" ht="15.5" x14ac:dyDescent="0.35">
      <c r="C117" t="s">
        <v>129</v>
      </c>
      <c r="D117" s="5">
        <v>795523178</v>
      </c>
      <c r="E117" s="5">
        <v>795523178</v>
      </c>
      <c r="F117" s="5">
        <v>795523178</v>
      </c>
      <c r="G117" s="5">
        <v>795660801</v>
      </c>
      <c r="I117" s="5">
        <v>795523178</v>
      </c>
      <c r="J117" s="5">
        <v>611540476</v>
      </c>
      <c r="K117" s="5">
        <v>611540476</v>
      </c>
    </row>
    <row r="118" spans="2:11" ht="15.5" x14ac:dyDescent="0.35">
      <c r="C118" t="s">
        <v>130</v>
      </c>
      <c r="D118" s="5">
        <v>146383969</v>
      </c>
      <c r="E118" s="5">
        <v>146383969</v>
      </c>
      <c r="F118" s="5">
        <v>146383969</v>
      </c>
      <c r="G118" s="5">
        <v>146712880</v>
      </c>
      <c r="I118" s="5">
        <v>146383969</v>
      </c>
      <c r="J118" s="5">
        <v>7296138</v>
      </c>
      <c r="K118" s="5">
        <v>7296138</v>
      </c>
    </row>
    <row r="119" spans="2:11" ht="15.5" x14ac:dyDescent="0.35">
      <c r="C119" t="s">
        <v>131</v>
      </c>
      <c r="D119" s="5">
        <v>98906265</v>
      </c>
      <c r="E119" s="5">
        <v>130019727</v>
      </c>
      <c r="F119" s="5">
        <v>131618826</v>
      </c>
      <c r="G119" s="5">
        <v>88172449</v>
      </c>
      <c r="I119" s="5">
        <v>131618826</v>
      </c>
      <c r="J119" s="5">
        <v>30814258</v>
      </c>
      <c r="K119" s="5">
        <v>180263</v>
      </c>
    </row>
    <row r="120" spans="2:11" ht="15.5" x14ac:dyDescent="0.35">
      <c r="C120" t="s">
        <v>132</v>
      </c>
      <c r="D120" s="5">
        <v>7210</v>
      </c>
      <c r="E120" s="5">
        <v>3605</v>
      </c>
      <c r="F120" s="5">
        <v>3605</v>
      </c>
      <c r="G120" s="5">
        <v>3605</v>
      </c>
      <c r="I120" s="5">
        <v>3605</v>
      </c>
      <c r="J120" s="5">
        <v>3605</v>
      </c>
    </row>
    <row r="121" spans="2:11" ht="15.5" x14ac:dyDescent="0.35">
      <c r="C121" t="s">
        <v>133</v>
      </c>
      <c r="D121" s="5">
        <v>98899055</v>
      </c>
      <c r="E121" s="5">
        <v>130016122</v>
      </c>
      <c r="F121" s="5">
        <v>131615221</v>
      </c>
      <c r="G121" s="5">
        <v>88168844</v>
      </c>
      <c r="I121" s="5">
        <v>131615221</v>
      </c>
      <c r="J121" s="5">
        <v>30810653</v>
      </c>
      <c r="K121" s="5">
        <v>180263</v>
      </c>
    </row>
    <row r="122" spans="2:11" ht="15.5" x14ac:dyDescent="0.35">
      <c r="C122" t="s">
        <v>134</v>
      </c>
      <c r="D122" s="5">
        <v>98906265</v>
      </c>
      <c r="E122" s="5">
        <v>130019727</v>
      </c>
      <c r="F122" s="5">
        <v>131618826</v>
      </c>
      <c r="G122" s="5">
        <v>88172449</v>
      </c>
      <c r="I122" s="5">
        <v>131618826</v>
      </c>
      <c r="J122" s="5">
        <v>30814258</v>
      </c>
      <c r="K122" s="5">
        <v>180263</v>
      </c>
    </row>
    <row r="123" spans="2:11" ht="15.5" x14ac:dyDescent="0.35">
      <c r="C123" t="s">
        <v>212</v>
      </c>
      <c r="D123" s="5">
        <v>69089482</v>
      </c>
      <c r="E123" s="5">
        <v>64121305</v>
      </c>
      <c r="F123" s="5">
        <v>63130543</v>
      </c>
      <c r="G123" s="5">
        <v>117509898</v>
      </c>
      <c r="I123" s="5">
        <v>63130543</v>
      </c>
      <c r="J123" s="5">
        <v>98223415</v>
      </c>
      <c r="K123" s="5">
        <v>63517936</v>
      </c>
    </row>
    <row r="124" spans="2:11" ht="15.5" x14ac:dyDescent="0.35">
      <c r="C124" t="s">
        <v>10</v>
      </c>
      <c r="D124" s="5">
        <v>1107143094</v>
      </c>
      <c r="E124" s="5">
        <v>1135172535</v>
      </c>
      <c r="F124" s="5">
        <v>1135936976</v>
      </c>
      <c r="G124" s="5">
        <v>1150425081</v>
      </c>
      <c r="I124" s="5">
        <v>1135936976</v>
      </c>
      <c r="J124" s="5">
        <v>752180585</v>
      </c>
      <c r="K124" s="5">
        <v>686636336</v>
      </c>
    </row>
    <row r="125" spans="2:11" ht="15.5" x14ac:dyDescent="0.35">
      <c r="C125" t="s">
        <v>135</v>
      </c>
      <c r="D125" s="5">
        <v>1933421122</v>
      </c>
      <c r="E125" s="5">
        <v>1901610658</v>
      </c>
      <c r="F125" s="5">
        <v>1743832107</v>
      </c>
      <c r="G125" s="5">
        <v>1600011186</v>
      </c>
      <c r="I125" s="5">
        <v>1743832107</v>
      </c>
      <c r="J125" s="5">
        <v>1080538718</v>
      </c>
      <c r="K125" s="5">
        <v>920326272</v>
      </c>
    </row>
    <row r="126" spans="2:11" ht="15.5" x14ac:dyDescent="0.35">
      <c r="C126" t="s">
        <v>136</v>
      </c>
      <c r="D126" s="5">
        <v>124829374700</v>
      </c>
      <c r="E126" s="5">
        <v>124829374700</v>
      </c>
      <c r="F126" s="5">
        <v>124829374700</v>
      </c>
      <c r="G126" s="5">
        <v>124829374700</v>
      </c>
      <c r="I126" s="5">
        <v>124829374700</v>
      </c>
      <c r="J126" s="5">
        <v>4740356</v>
      </c>
      <c r="K126" s="5">
        <v>4740356</v>
      </c>
    </row>
    <row r="128" spans="2:11" ht="15.5" x14ac:dyDescent="0.35">
      <c r="B128" t="s">
        <v>137</v>
      </c>
      <c r="C128" t="s">
        <v>138</v>
      </c>
      <c r="D128" s="5">
        <v>-10573426</v>
      </c>
      <c r="E128" s="5">
        <v>-856437</v>
      </c>
      <c r="F128" s="5">
        <v>16591359</v>
      </c>
      <c r="G128" s="5">
        <v>-11172388</v>
      </c>
      <c r="I128" s="5">
        <v>24305512</v>
      </c>
      <c r="J128" s="5">
        <v>1028169</v>
      </c>
      <c r="K128" s="5">
        <v>23648823</v>
      </c>
    </row>
    <row r="129" spans="3:11" ht="15.5" x14ac:dyDescent="0.35">
      <c r="C129" t="s">
        <v>139</v>
      </c>
      <c r="D129" s="5">
        <v>41687029</v>
      </c>
      <c r="E129" s="5">
        <v>35005386</v>
      </c>
      <c r="F129" s="5">
        <v>46573799</v>
      </c>
      <c r="G129" s="5">
        <v>47114043</v>
      </c>
      <c r="I129" s="5">
        <v>157671603</v>
      </c>
      <c r="J129" s="5">
        <v>106488228</v>
      </c>
      <c r="K129" s="5">
        <v>70911694</v>
      </c>
    </row>
    <row r="130" spans="3:11" ht="15.5" x14ac:dyDescent="0.35">
      <c r="C130" t="s">
        <v>140</v>
      </c>
      <c r="D130" s="5">
        <v>-52210330</v>
      </c>
      <c r="E130" s="5">
        <v>-35201947</v>
      </c>
      <c r="F130" s="5">
        <v>-21569134</v>
      </c>
      <c r="G130" s="5">
        <v>-61834515</v>
      </c>
      <c r="I130" s="5">
        <v>-121988627</v>
      </c>
      <c r="J130" s="5">
        <v>-95657360</v>
      </c>
      <c r="K130" s="5">
        <v>-39273140</v>
      </c>
    </row>
    <row r="131" spans="3:11" ht="15.5" x14ac:dyDescent="0.35">
      <c r="C131" t="s">
        <v>836</v>
      </c>
      <c r="F131" s="5">
        <v>-7203574</v>
      </c>
      <c r="G131" s="5">
        <v>4397181</v>
      </c>
      <c r="I131" s="5">
        <v>-7203574</v>
      </c>
      <c r="J131" s="5">
        <v>-8311783</v>
      </c>
      <c r="K131" s="5">
        <v>-7508438</v>
      </c>
    </row>
    <row r="132" spans="3:11" ht="15.5" x14ac:dyDescent="0.35">
      <c r="C132" t="s">
        <v>837</v>
      </c>
      <c r="J132" s="5">
        <v>171939</v>
      </c>
    </row>
    <row r="133" spans="3:11" ht="15.5" x14ac:dyDescent="0.35">
      <c r="C133" t="s">
        <v>265</v>
      </c>
      <c r="D133" s="5">
        <v>-50125</v>
      </c>
      <c r="E133" s="5">
        <v>-659876</v>
      </c>
      <c r="F133" s="5">
        <v>-1209732</v>
      </c>
      <c r="G133" s="5">
        <v>-849097</v>
      </c>
      <c r="I133" s="5">
        <v>-4173890</v>
      </c>
      <c r="J133" s="5">
        <v>-1662855</v>
      </c>
      <c r="K133" s="5">
        <v>-481293</v>
      </c>
    </row>
    <row r="134" spans="3:11" ht="15.5" x14ac:dyDescent="0.35">
      <c r="C134" t="s">
        <v>145</v>
      </c>
      <c r="D134" s="5">
        <v>30305118</v>
      </c>
      <c r="E134" s="5">
        <v>140566995</v>
      </c>
      <c r="F134" s="5">
        <v>244969563</v>
      </c>
      <c r="G134" s="5">
        <v>197809087</v>
      </c>
      <c r="I134" s="5">
        <v>664102046</v>
      </c>
      <c r="J134" s="5">
        <v>113383660</v>
      </c>
      <c r="K134" s="5">
        <v>795073983</v>
      </c>
    </row>
    <row r="135" spans="3:11" ht="15.5" x14ac:dyDescent="0.35">
      <c r="C135" t="s">
        <v>146</v>
      </c>
      <c r="D135" s="5">
        <v>-302767409</v>
      </c>
      <c r="E135" s="5">
        <v>93506237</v>
      </c>
      <c r="F135" s="5">
        <v>-267951946</v>
      </c>
      <c r="G135" s="5">
        <v>-44460473</v>
      </c>
      <c r="I135" s="5">
        <v>-398504606</v>
      </c>
      <c r="J135" s="5">
        <v>-523984088</v>
      </c>
      <c r="K135" s="5">
        <v>-229097555</v>
      </c>
    </row>
    <row r="136" spans="3:11" ht="15.5" x14ac:dyDescent="0.35">
      <c r="C136" t="s">
        <v>147</v>
      </c>
      <c r="D136" s="5">
        <v>-65348359</v>
      </c>
      <c r="E136" s="5">
        <v>-28402902</v>
      </c>
      <c r="F136" s="5">
        <v>-87907823</v>
      </c>
      <c r="G136" s="5">
        <v>-28263606</v>
      </c>
      <c r="I136" s="5">
        <v>-201216624</v>
      </c>
      <c r="J136" s="5">
        <v>-71484837</v>
      </c>
      <c r="K136" s="5">
        <v>-11339381</v>
      </c>
    </row>
    <row r="137" spans="3:11" ht="15.5" x14ac:dyDescent="0.35">
      <c r="C137" t="s">
        <v>838</v>
      </c>
      <c r="K137" s="5">
        <v>-3238552</v>
      </c>
    </row>
    <row r="138" spans="3:11" ht="15.5" x14ac:dyDescent="0.35">
      <c r="C138" t="s">
        <v>839</v>
      </c>
      <c r="F138" s="5">
        <v>46564035</v>
      </c>
      <c r="G138" s="5">
        <v>-38707835</v>
      </c>
      <c r="K138" s="5">
        <v>-14033671</v>
      </c>
    </row>
    <row r="139" spans="3:11" ht="15.5" x14ac:dyDescent="0.35">
      <c r="C139" t="s">
        <v>840</v>
      </c>
      <c r="F139" s="5">
        <v>-164371500</v>
      </c>
      <c r="G139" s="5">
        <v>9228889</v>
      </c>
      <c r="I139" s="5">
        <v>-164371500</v>
      </c>
      <c r="J139" s="5">
        <v>-449719011</v>
      </c>
    </row>
    <row r="140" spans="3:11" ht="15.5" x14ac:dyDescent="0.35">
      <c r="C140" t="s">
        <v>841</v>
      </c>
      <c r="D140" s="5">
        <v>6612802</v>
      </c>
      <c r="E140" s="5">
        <v>84343200</v>
      </c>
      <c r="F140" s="5">
        <v>39702580</v>
      </c>
      <c r="G140" s="5">
        <v>-5984188</v>
      </c>
      <c r="I140" s="5">
        <v>39702580</v>
      </c>
    </row>
    <row r="141" spans="3:11" ht="15.5" x14ac:dyDescent="0.35">
      <c r="C141" t="s">
        <v>842</v>
      </c>
      <c r="E141" s="5">
        <v>33489455</v>
      </c>
      <c r="F141" s="5">
        <v>6221968</v>
      </c>
      <c r="I141" s="5">
        <v>6221968</v>
      </c>
    </row>
    <row r="142" spans="3:11" ht="15.5" x14ac:dyDescent="0.35">
      <c r="C142" t="s">
        <v>600</v>
      </c>
      <c r="E142" s="5">
        <v>61482</v>
      </c>
      <c r="F142" s="5">
        <v>2098849</v>
      </c>
      <c r="G142" s="5">
        <v>1563644</v>
      </c>
      <c r="I142" s="5">
        <v>5167376</v>
      </c>
      <c r="J142" s="5">
        <v>7592757</v>
      </c>
      <c r="K142" s="5">
        <v>10136789</v>
      </c>
    </row>
    <row r="143" spans="3:11" ht="15.5" x14ac:dyDescent="0.35">
      <c r="C143" t="s">
        <v>216</v>
      </c>
      <c r="D143" s="5">
        <v>8013836</v>
      </c>
      <c r="E143" s="5">
        <v>4015002</v>
      </c>
      <c r="F143" s="5">
        <v>7185277</v>
      </c>
      <c r="G143" s="5">
        <v>17702623</v>
      </c>
      <c r="I143" s="5">
        <v>39638296</v>
      </c>
      <c r="J143" s="5">
        <v>31787664</v>
      </c>
      <c r="K143" s="5">
        <v>1110343</v>
      </c>
    </row>
    <row r="144" spans="3:11" ht="15.5" x14ac:dyDescent="0.35">
      <c r="C144" t="s">
        <v>274</v>
      </c>
      <c r="D144" s="5">
        <v>-16566481</v>
      </c>
      <c r="I144" s="5">
        <v>-5352101</v>
      </c>
      <c r="J144" s="5">
        <v>-3605776</v>
      </c>
      <c r="K144" s="5">
        <v>-137182844</v>
      </c>
    </row>
    <row r="145" spans="3:11" ht="15.5" x14ac:dyDescent="0.35">
      <c r="C145" t="s">
        <v>843</v>
      </c>
      <c r="K145" s="5">
        <v>-64812674</v>
      </c>
    </row>
    <row r="146" spans="3:11" ht="15.5" x14ac:dyDescent="0.35">
      <c r="C146" t="s">
        <v>844</v>
      </c>
      <c r="K146" s="5">
        <v>-46426119</v>
      </c>
    </row>
    <row r="147" spans="3:11" ht="15.5" x14ac:dyDescent="0.35">
      <c r="C147" t="s">
        <v>704</v>
      </c>
      <c r="D147" s="5">
        <v>-479207</v>
      </c>
      <c r="F147" s="5">
        <v>-15272571</v>
      </c>
      <c r="I147" s="5">
        <v>-15272571</v>
      </c>
    </row>
    <row r="148" spans="3:11" ht="15.5" x14ac:dyDescent="0.35">
      <c r="C148" t="s">
        <v>459</v>
      </c>
      <c r="F148" s="5">
        <v>-470220</v>
      </c>
      <c r="I148" s="5">
        <v>-470220</v>
      </c>
    </row>
    <row r="149" spans="3:11" ht="15.5" x14ac:dyDescent="0.35">
      <c r="C149" t="s">
        <v>845</v>
      </c>
      <c r="F149" s="5">
        <v>38395991</v>
      </c>
      <c r="I149" s="5">
        <v>38395991</v>
      </c>
    </row>
    <row r="150" spans="3:11" ht="15.5" x14ac:dyDescent="0.35">
      <c r="C150" t="s">
        <v>308</v>
      </c>
      <c r="D150" s="5">
        <v>-235000000</v>
      </c>
      <c r="F150" s="5">
        <v>20876386</v>
      </c>
      <c r="J150" s="5">
        <v>-38395991</v>
      </c>
    </row>
    <row r="151" spans="3:11" ht="15.5" x14ac:dyDescent="0.35">
      <c r="C151" t="s">
        <v>152</v>
      </c>
      <c r="D151" s="5">
        <v>30305118</v>
      </c>
      <c r="E151" s="5">
        <v>140566995</v>
      </c>
      <c r="F151" s="5">
        <v>244969563</v>
      </c>
      <c r="G151" s="5">
        <v>197809087</v>
      </c>
      <c r="I151" s="5">
        <v>664102046</v>
      </c>
      <c r="J151" s="5">
        <v>113383660</v>
      </c>
      <c r="K151" s="5">
        <v>795073983</v>
      </c>
    </row>
    <row r="152" spans="3:11" ht="15.5" x14ac:dyDescent="0.35">
      <c r="C152" t="s">
        <v>310</v>
      </c>
      <c r="D152" s="5">
        <v>89868326</v>
      </c>
      <c r="E152" s="5">
        <v>156499530</v>
      </c>
      <c r="F152" s="5">
        <v>161389340</v>
      </c>
      <c r="G152" s="5">
        <v>59822673</v>
      </c>
      <c r="I152" s="5">
        <v>282814921</v>
      </c>
      <c r="J152" s="5">
        <v>250973295</v>
      </c>
      <c r="K152" s="5">
        <v>202594620</v>
      </c>
    </row>
    <row r="153" spans="3:11" ht="15.5" x14ac:dyDescent="0.35">
      <c r="C153" t="s">
        <v>158</v>
      </c>
      <c r="F153" s="5">
        <v>56199</v>
      </c>
      <c r="G153" s="5">
        <v>-56199</v>
      </c>
      <c r="I153" s="5">
        <v>-112398</v>
      </c>
      <c r="J153" s="5">
        <v>-324239</v>
      </c>
      <c r="K153" s="5">
        <v>-487902</v>
      </c>
    </row>
    <row r="154" spans="3:11" ht="15.5" x14ac:dyDescent="0.35">
      <c r="C154" t="s">
        <v>231</v>
      </c>
      <c r="D154" s="5">
        <v>-4740008</v>
      </c>
      <c r="E154" s="5">
        <v>-643546</v>
      </c>
      <c r="F154" s="5">
        <v>-1187871</v>
      </c>
      <c r="G154" s="5">
        <v>-841047</v>
      </c>
      <c r="I154" s="5">
        <v>-3494898</v>
      </c>
      <c r="J154" s="5">
        <v>-144988532</v>
      </c>
      <c r="K154" s="5">
        <v>-1869720</v>
      </c>
    </row>
    <row r="155" spans="3:11" ht="15.5" x14ac:dyDescent="0.35">
      <c r="C155" t="s">
        <v>608</v>
      </c>
      <c r="D155" s="5">
        <v>-40000000</v>
      </c>
      <c r="E155" s="5">
        <v>-10000000</v>
      </c>
      <c r="F155" s="5">
        <v>8065001</v>
      </c>
      <c r="G155" s="5">
        <v>-8065001</v>
      </c>
      <c r="I155" s="5">
        <v>-20000000</v>
      </c>
    </row>
    <row r="156" spans="3:11" ht="15.5" x14ac:dyDescent="0.35">
      <c r="C156" t="s">
        <v>671</v>
      </c>
      <c r="I156" s="5">
        <v>-220913</v>
      </c>
    </row>
    <row r="157" spans="3:11" ht="15.5" x14ac:dyDescent="0.35">
      <c r="C157" t="s">
        <v>280</v>
      </c>
      <c r="D157" s="5">
        <v>-11015747</v>
      </c>
      <c r="E157" s="5">
        <v>-9574859</v>
      </c>
      <c r="F157" s="5">
        <v>-8749807</v>
      </c>
      <c r="G157" s="5">
        <v>-6580913</v>
      </c>
      <c r="I157" s="5">
        <v>-29117336</v>
      </c>
      <c r="J157" s="5">
        <v>-21671070</v>
      </c>
      <c r="K157" s="5">
        <v>-14266889</v>
      </c>
    </row>
    <row r="158" spans="3:11" ht="15.5" x14ac:dyDescent="0.35">
      <c r="C158" t="s">
        <v>846</v>
      </c>
      <c r="E158" s="5">
        <v>-59588</v>
      </c>
      <c r="F158" s="5">
        <v>-3646538</v>
      </c>
      <c r="I158" s="5">
        <v>-3646538</v>
      </c>
      <c r="J158" s="5">
        <v>-739827</v>
      </c>
    </row>
    <row r="159" spans="3:11" ht="15.5" x14ac:dyDescent="0.35">
      <c r="C159" t="s">
        <v>847</v>
      </c>
      <c r="D159" s="5">
        <v>-3947462</v>
      </c>
      <c r="E159" s="5">
        <v>-606375</v>
      </c>
    </row>
    <row r="160" spans="3:11" ht="15.5" x14ac:dyDescent="0.35">
      <c r="C160" t="s">
        <v>542</v>
      </c>
      <c r="K160" s="5">
        <v>183462169</v>
      </c>
    </row>
    <row r="161" spans="2:11" ht="15.5" x14ac:dyDescent="0.35">
      <c r="C161" t="s">
        <v>848</v>
      </c>
      <c r="G161" s="5">
        <v>146368681</v>
      </c>
      <c r="I161" s="5">
        <v>328321999</v>
      </c>
      <c r="K161" s="5">
        <v>428078307</v>
      </c>
    </row>
    <row r="162" spans="2:11" ht="15.5" x14ac:dyDescent="0.35">
      <c r="C162" t="s">
        <v>284</v>
      </c>
      <c r="F162" s="5">
        <v>-3880386</v>
      </c>
      <c r="G162" s="5">
        <v>-904547</v>
      </c>
      <c r="I162" s="5">
        <v>-4784933</v>
      </c>
    </row>
    <row r="163" spans="2:11" ht="15.5" x14ac:dyDescent="0.35">
      <c r="C163" t="s">
        <v>849</v>
      </c>
      <c r="E163" s="5">
        <v>5040000</v>
      </c>
      <c r="F163" s="5">
        <v>102703932</v>
      </c>
      <c r="I163" s="5">
        <v>124122449</v>
      </c>
      <c r="J163" s="5">
        <v>35575874</v>
      </c>
    </row>
    <row r="164" spans="2:11" ht="15.5" x14ac:dyDescent="0.35">
      <c r="C164" t="s">
        <v>167</v>
      </c>
      <c r="D164" s="5">
        <v>-283035717</v>
      </c>
      <c r="E164" s="5">
        <v>233216795</v>
      </c>
      <c r="F164" s="5">
        <v>-6391024</v>
      </c>
      <c r="G164" s="5">
        <v>142176226</v>
      </c>
      <c r="I164" s="5">
        <v>289902952</v>
      </c>
      <c r="J164" s="5">
        <v>-409572259</v>
      </c>
      <c r="K164" s="5">
        <v>589625251</v>
      </c>
    </row>
    <row r="165" spans="2:11" ht="15.5" x14ac:dyDescent="0.35">
      <c r="C165" t="s">
        <v>242</v>
      </c>
    </row>
    <row r="166" spans="2:11" ht="15.5" x14ac:dyDescent="0.35">
      <c r="C166" t="s">
        <v>168</v>
      </c>
      <c r="E166" s="5">
        <v>470147273</v>
      </c>
      <c r="I166" s="5">
        <v>180244321</v>
      </c>
      <c r="J166" s="5">
        <v>589816580</v>
      </c>
    </row>
    <row r="167" spans="2:11" ht="15.5" x14ac:dyDescent="0.35">
      <c r="C167" t="s">
        <v>169</v>
      </c>
      <c r="D167" s="5">
        <v>-283035717</v>
      </c>
      <c r="E167" s="5">
        <v>703364068</v>
      </c>
      <c r="F167" s="5">
        <v>-6391024</v>
      </c>
      <c r="G167" s="5">
        <v>142176226</v>
      </c>
      <c r="I167" s="5">
        <v>470147273</v>
      </c>
      <c r="J167" s="5">
        <v>180244321</v>
      </c>
      <c r="K167" s="5">
        <v>589625251</v>
      </c>
    </row>
    <row r="169" spans="2:11" ht="15.5" x14ac:dyDescent="0.35">
      <c r="B169" t="s">
        <v>170</v>
      </c>
      <c r="C169" t="s">
        <v>12</v>
      </c>
      <c r="D169" s="5">
        <v>124830000000</v>
      </c>
      <c r="E169" s="5">
        <v>124830000000</v>
      </c>
      <c r="F169" s="5">
        <v>124830000000</v>
      </c>
      <c r="G169" s="5">
        <v>124830000000</v>
      </c>
      <c r="I169" s="5">
        <v>124830000000</v>
      </c>
      <c r="J169" s="5">
        <v>0</v>
      </c>
      <c r="K169" s="5">
        <v>0</v>
      </c>
    </row>
    <row r="170" spans="2:11" ht="15.5" x14ac:dyDescent="0.35">
      <c r="C170" t="s">
        <v>171</v>
      </c>
      <c r="D170" s="6">
        <v>1.25</v>
      </c>
      <c r="E170" s="6">
        <v>1.1299999999999999</v>
      </c>
      <c r="F170" s="6">
        <v>5.8</v>
      </c>
      <c r="G170" s="6">
        <v>1.28</v>
      </c>
    </row>
    <row r="171" spans="2:11" ht="15.5" x14ac:dyDescent="0.35">
      <c r="C171" t="s">
        <v>172</v>
      </c>
      <c r="D171" s="5">
        <v>448</v>
      </c>
      <c r="E171" s="6">
        <v>712.39</v>
      </c>
      <c r="F171" s="6">
        <v>287.93</v>
      </c>
      <c r="G171" s="6">
        <v>1308.5899999999999</v>
      </c>
    </row>
    <row r="172" spans="2:11" ht="15.5" x14ac:dyDescent="0.35">
      <c r="C172" t="s">
        <v>60</v>
      </c>
      <c r="D172" s="6">
        <v>97.4</v>
      </c>
      <c r="E172" s="6">
        <v>144.54</v>
      </c>
      <c r="F172" s="6">
        <v>289.45</v>
      </c>
      <c r="G172" s="6">
        <v>336.51</v>
      </c>
    </row>
    <row r="173" spans="2:11" ht="15.5" x14ac:dyDescent="0.35">
      <c r="C173" t="s">
        <v>173</v>
      </c>
      <c r="D173" s="5">
        <v>138440000000</v>
      </c>
      <c r="E173" s="5">
        <v>149600000000</v>
      </c>
      <c r="F173" s="5">
        <v>174600000000</v>
      </c>
      <c r="G173" s="5">
        <v>93050000000</v>
      </c>
    </row>
    <row r="174" spans="2:11" ht="15.5" x14ac:dyDescent="0.35">
      <c r="C174" t="s">
        <v>174</v>
      </c>
      <c r="D174" s="6">
        <v>4.5000000000000005E-3</v>
      </c>
      <c r="E174" s="6">
        <v>4.4000000000000003E-3</v>
      </c>
      <c r="F174" s="6">
        <v>2.4799999999999999E-2</v>
      </c>
      <c r="G174" s="6">
        <v>6.0000000000000001E-3</v>
      </c>
    </row>
    <row r="175" spans="2:11" ht="15.5" x14ac:dyDescent="0.35">
      <c r="C175" t="s">
        <v>175</v>
      </c>
      <c r="D175" s="6">
        <v>8.3999999999999995E-3</v>
      </c>
      <c r="E175" s="6">
        <v>7.8000000000000005E-3</v>
      </c>
      <c r="F175" s="6">
        <v>4.0399999999999998E-2</v>
      </c>
      <c r="G175" s="6">
        <v>9.300000000000001E-3</v>
      </c>
    </row>
    <row r="176" spans="2:11" ht="15.5" x14ac:dyDescent="0.35">
      <c r="C176" t="s">
        <v>176</v>
      </c>
      <c r="D176" s="6">
        <v>1.1999999999999999E-3</v>
      </c>
      <c r="E176" s="6">
        <v>2.7000000000000001E-3</v>
      </c>
      <c r="F176" s="6">
        <v>4.4000000000000003E-3</v>
      </c>
      <c r="G176" s="6">
        <v>1.4000000000000002E-3</v>
      </c>
    </row>
    <row r="177" spans="3:7" ht="15.5" x14ac:dyDescent="0.35">
      <c r="C177" t="s">
        <v>177</v>
      </c>
      <c r="D177" s="6">
        <v>0.18</v>
      </c>
      <c r="E177" s="6">
        <v>0.47</v>
      </c>
      <c r="F177" s="6">
        <v>0.9</v>
      </c>
      <c r="G177" s="6">
        <v>0.28000000000000003</v>
      </c>
    </row>
    <row r="178" spans="3:7" ht="15.5" x14ac:dyDescent="0.35">
      <c r="C178" t="s">
        <v>178</v>
      </c>
      <c r="D178" s="5">
        <v>19817000000000</v>
      </c>
      <c r="E178" s="5">
        <v>19297000000000</v>
      </c>
      <c r="F178" s="5">
        <v>18993000000000</v>
      </c>
      <c r="G178" s="5">
        <v>19203000000000</v>
      </c>
    </row>
    <row r="179" spans="3:7" ht="15.5" x14ac:dyDescent="0.35">
      <c r="C179" t="s">
        <v>179</v>
      </c>
      <c r="D179" s="6">
        <v>3.76</v>
      </c>
      <c r="E179" s="6">
        <v>5.52</v>
      </c>
      <c r="F179" s="6">
        <v>11.62</v>
      </c>
      <c r="G179" s="6">
        <v>12.13</v>
      </c>
    </row>
    <row r="180" spans="3:7" ht="15.5" x14ac:dyDescent="0.35">
      <c r="C180" t="s">
        <v>180</v>
      </c>
      <c r="D180" s="6">
        <v>148.84</v>
      </c>
      <c r="E180" s="6">
        <v>145.85</v>
      </c>
      <c r="F180" s="6">
        <v>143.69</v>
      </c>
      <c r="G180" s="6">
        <v>138.12</v>
      </c>
    </row>
    <row r="181" spans="3:7" ht="15.5" x14ac:dyDescent="0.35">
      <c r="C181" t="s">
        <v>181</v>
      </c>
      <c r="D181" s="6">
        <v>3.77</v>
      </c>
      <c r="E181" s="6">
        <v>5.53</v>
      </c>
      <c r="F181" s="6">
        <v>11.65</v>
      </c>
      <c r="G181" s="6">
        <v>12.16</v>
      </c>
    </row>
    <row r="182" spans="3:7" ht="15.5" x14ac:dyDescent="0.35">
      <c r="C182" t="s">
        <v>182</v>
      </c>
      <c r="D182" s="6">
        <v>148.44</v>
      </c>
      <c r="E182" s="6">
        <v>145.47</v>
      </c>
      <c r="F182" s="6">
        <v>143.32</v>
      </c>
      <c r="G182" s="6">
        <v>137.74</v>
      </c>
    </row>
    <row r="183" spans="3:7" ht="15.5" x14ac:dyDescent="0.35">
      <c r="C183" t="s">
        <v>183</v>
      </c>
      <c r="D183" s="5">
        <v>247000000000</v>
      </c>
      <c r="E183" s="5">
        <v>254000000000</v>
      </c>
      <c r="F183" s="5">
        <v>151000000000</v>
      </c>
      <c r="G183" s="5">
        <v>57000000000</v>
      </c>
    </row>
    <row r="184" spans="3:7" ht="15.5" x14ac:dyDescent="0.35">
      <c r="C184" t="s">
        <v>184</v>
      </c>
      <c r="D184" s="5">
        <v>13499000000000</v>
      </c>
      <c r="E184" s="5">
        <v>11865000000000</v>
      </c>
      <c r="F184" s="5">
        <v>9256000000000</v>
      </c>
      <c r="G184" s="5">
        <v>6640000000000</v>
      </c>
    </row>
    <row r="185" spans="3:7" ht="15.5" x14ac:dyDescent="0.35">
      <c r="C185" t="s">
        <v>185</v>
      </c>
      <c r="D185" s="5">
        <v>18580000000000</v>
      </c>
      <c r="E185" s="5">
        <v>18207000000000</v>
      </c>
      <c r="F185" s="5">
        <v>17937000000000</v>
      </c>
      <c r="G185" s="5">
        <v>17241000000000</v>
      </c>
    </row>
    <row r="186" spans="3:7" ht="15.5" x14ac:dyDescent="0.35">
      <c r="C186" t="s">
        <v>24</v>
      </c>
      <c r="D186" s="5">
        <v>13746000000000</v>
      </c>
      <c r="E186" s="5">
        <v>12119000000000</v>
      </c>
      <c r="F186" s="5">
        <v>9407000000000</v>
      </c>
      <c r="G186" s="5">
        <v>6697000000000</v>
      </c>
    </row>
    <row r="187" spans="3:7" ht="15.5" x14ac:dyDescent="0.35">
      <c r="C187" t="s">
        <v>21</v>
      </c>
      <c r="D187" s="5">
        <v>6223000000000</v>
      </c>
      <c r="E187" s="5">
        <v>162000000000</v>
      </c>
      <c r="F187" s="5">
        <v>1546000000000</v>
      </c>
      <c r="G187" s="5">
        <v>-1258000000000</v>
      </c>
    </row>
    <row r="188" spans="3:7" ht="15.5" x14ac:dyDescent="0.35">
      <c r="C188" t="s">
        <v>186</v>
      </c>
      <c r="D188" s="5">
        <v>11013000000000</v>
      </c>
      <c r="E188" s="5">
        <v>19623000000000</v>
      </c>
      <c r="F188" s="5">
        <v>15064000000000</v>
      </c>
      <c r="G188" s="5">
        <v>9395000000000</v>
      </c>
    </row>
    <row r="189" spans="3:7" ht="15.5" x14ac:dyDescent="0.35">
      <c r="C189" t="s">
        <v>187</v>
      </c>
      <c r="D189" s="5">
        <v>-190000000000</v>
      </c>
      <c r="E189" s="5">
        <v>-15000000000</v>
      </c>
      <c r="F189" s="5">
        <v>278000000000</v>
      </c>
      <c r="G189" s="5">
        <v>-178000000000</v>
      </c>
    </row>
    <row r="190" spans="3:7" ht="15.5" x14ac:dyDescent="0.35">
      <c r="C190" t="s">
        <v>188</v>
      </c>
      <c r="D190" s="5">
        <v>-1195000000000</v>
      </c>
      <c r="E190" s="5">
        <v>-483000000000</v>
      </c>
      <c r="F190" s="5">
        <v>-1473000000000</v>
      </c>
      <c r="G190" s="5">
        <v>-511000000000</v>
      </c>
    </row>
    <row r="191" spans="3:7" ht="15.5" x14ac:dyDescent="0.35">
      <c r="C191" t="s">
        <v>13</v>
      </c>
      <c r="D191" s="5">
        <v>-1385000000000</v>
      </c>
      <c r="E191" s="5">
        <v>-497000000000</v>
      </c>
      <c r="F191" s="5">
        <v>-1195000000000</v>
      </c>
      <c r="G191" s="5">
        <v>-689000000000</v>
      </c>
    </row>
    <row r="192" spans="3:7" ht="15.5" x14ac:dyDescent="0.35">
      <c r="C192" t="s">
        <v>16</v>
      </c>
      <c r="D192" s="6">
        <v>-11.1</v>
      </c>
      <c r="E192" s="6">
        <v>-3.98</v>
      </c>
      <c r="F192" s="6">
        <v>-9.58</v>
      </c>
      <c r="G192" s="6">
        <v>-5.52</v>
      </c>
    </row>
    <row r="193" spans="3:11" ht="15.5" x14ac:dyDescent="0.35">
      <c r="C193" t="s">
        <v>45</v>
      </c>
      <c r="I193" s="6">
        <v>15.98</v>
      </c>
      <c r="J193" s="6">
        <v>105065.43</v>
      </c>
      <c r="K193" s="6">
        <v>580.08000000000004</v>
      </c>
    </row>
    <row r="194" spans="3:11" ht="15.5" x14ac:dyDescent="0.35">
      <c r="C194" t="s">
        <v>59</v>
      </c>
      <c r="I194" s="6">
        <v>104.51</v>
      </c>
      <c r="J194" s="5">
        <v>0</v>
      </c>
      <c r="K194" s="5">
        <v>0</v>
      </c>
    </row>
    <row r="195" spans="3:11" ht="15.5" x14ac:dyDescent="0.35">
      <c r="C195" t="s">
        <v>62</v>
      </c>
      <c r="I195" s="6">
        <v>85.46</v>
      </c>
      <c r="J195" s="5">
        <v>0</v>
      </c>
      <c r="K195" s="5">
        <v>0</v>
      </c>
    </row>
    <row r="196" spans="3:11" ht="15.5" x14ac:dyDescent="0.35">
      <c r="C196" t="s">
        <v>189</v>
      </c>
      <c r="I196" s="6">
        <v>523309999999.99994</v>
      </c>
      <c r="J196" s="5">
        <v>176320000000</v>
      </c>
    </row>
    <row r="197" spans="3:11" ht="15.5" x14ac:dyDescent="0.35">
      <c r="C197" t="s">
        <v>190</v>
      </c>
      <c r="I197" s="6">
        <v>6.8400000000000002E-2</v>
      </c>
      <c r="J197" s="6">
        <v>2.8500000000000001E-2</v>
      </c>
      <c r="K197" s="6">
        <v>2.0000000000000001E-4</v>
      </c>
    </row>
    <row r="198" spans="3:11" ht="15.5" x14ac:dyDescent="0.35">
      <c r="C198" t="s">
        <v>191</v>
      </c>
      <c r="I198" s="6">
        <v>0.11119999999999999</v>
      </c>
      <c r="J198" s="6">
        <v>4.7100000000000003E-2</v>
      </c>
      <c r="K198" s="6">
        <v>2.9999999999999997E-4</v>
      </c>
    </row>
    <row r="199" spans="3:11" ht="15.5" x14ac:dyDescent="0.35">
      <c r="C199" t="s">
        <v>192</v>
      </c>
      <c r="I199" s="6">
        <v>1.6200000000000003E-2</v>
      </c>
      <c r="J199" s="6">
        <v>2.3E-3</v>
      </c>
      <c r="K199" s="6">
        <v>2.0000000000000001E-4</v>
      </c>
    </row>
    <row r="200" spans="3:11" ht="15.5" x14ac:dyDescent="0.35">
      <c r="C200" t="s">
        <v>193</v>
      </c>
      <c r="I200" s="6">
        <v>0.77</v>
      </c>
      <c r="J200" s="6">
        <v>0.11</v>
      </c>
    </row>
    <row r="201" spans="3:11" ht="15.5" x14ac:dyDescent="0.35">
      <c r="C201" t="s">
        <v>56</v>
      </c>
      <c r="I201" s="6">
        <v>11.62</v>
      </c>
      <c r="J201" s="5">
        <v>0</v>
      </c>
      <c r="K201" s="5">
        <v>0</v>
      </c>
    </row>
    <row r="202" spans="3:11" ht="15.5" x14ac:dyDescent="0.35">
      <c r="C202" t="s">
        <v>53</v>
      </c>
      <c r="I202" s="6">
        <v>143.69</v>
      </c>
      <c r="J202" s="6">
        <v>2228943.56</v>
      </c>
      <c r="K202" s="5">
        <v>2029452</v>
      </c>
    </row>
    <row r="203" spans="3:11" ht="15.5" x14ac:dyDescent="0.35">
      <c r="C203" t="s">
        <v>194</v>
      </c>
      <c r="I203" s="6">
        <v>11.65</v>
      </c>
      <c r="J203" s="5">
        <v>0</v>
      </c>
      <c r="K203" s="5">
        <v>0</v>
      </c>
    </row>
    <row r="204" spans="3:11" ht="15.5" x14ac:dyDescent="0.35">
      <c r="C204" t="s">
        <v>195</v>
      </c>
      <c r="I204" s="6">
        <v>143.32</v>
      </c>
      <c r="J204" s="6">
        <v>2219305.88</v>
      </c>
      <c r="K204" s="6">
        <v>2020242.6</v>
      </c>
    </row>
    <row r="205" spans="3:11" ht="15.5" x14ac:dyDescent="0.35">
      <c r="C205" t="s">
        <v>196</v>
      </c>
      <c r="I205" s="5">
        <v>151000000000</v>
      </c>
      <c r="J205" s="5">
        <v>50000000000</v>
      </c>
      <c r="K205" s="5">
        <v>60000000000</v>
      </c>
    </row>
    <row r="206" spans="3:11" ht="15.5" x14ac:dyDescent="0.35">
      <c r="C206" t="s">
        <v>197</v>
      </c>
      <c r="I206" s="5">
        <v>9256000000000</v>
      </c>
      <c r="J206" s="5">
        <v>4683000000000</v>
      </c>
      <c r="K206" s="5">
        <v>3014000000000</v>
      </c>
    </row>
    <row r="207" spans="3:11" ht="15.5" x14ac:dyDescent="0.35">
      <c r="C207" t="s">
        <v>26</v>
      </c>
      <c r="I207" s="5">
        <v>9407000000000</v>
      </c>
      <c r="J207" s="5">
        <v>4732000000000</v>
      </c>
      <c r="K207" s="5">
        <v>3074000000000</v>
      </c>
    </row>
    <row r="208" spans="3:11" ht="15.5" x14ac:dyDescent="0.35">
      <c r="C208" t="s">
        <v>23</v>
      </c>
      <c r="I208" s="5">
        <v>1546000000000</v>
      </c>
      <c r="J208" s="5">
        <v>1820000000000</v>
      </c>
      <c r="K208" s="5">
        <v>-6032000000000</v>
      </c>
    </row>
    <row r="209" spans="2:11" ht="15.5" x14ac:dyDescent="0.35">
      <c r="C209" t="s">
        <v>198</v>
      </c>
      <c r="I209" s="5">
        <v>15064000000000</v>
      </c>
      <c r="J209" s="5">
        <v>3782000000000</v>
      </c>
      <c r="K209" s="5">
        <v>9636000000000</v>
      </c>
    </row>
    <row r="210" spans="2:11" ht="15.5" x14ac:dyDescent="0.35">
      <c r="C210" t="s">
        <v>199</v>
      </c>
      <c r="I210" s="5">
        <v>406000000000</v>
      </c>
      <c r="J210" s="5">
        <v>17000000000</v>
      </c>
      <c r="K210" s="5">
        <v>365000000000</v>
      </c>
    </row>
    <row r="211" spans="2:11" ht="15.5" x14ac:dyDescent="0.35">
      <c r="C211" t="s">
        <v>200</v>
      </c>
      <c r="I211" s="5">
        <v>-3364000000000</v>
      </c>
      <c r="J211" s="5">
        <v>-1155000000000</v>
      </c>
      <c r="K211" s="5">
        <v>-175000000000</v>
      </c>
    </row>
    <row r="212" spans="2:11" ht="15.5" x14ac:dyDescent="0.35">
      <c r="C212" t="s">
        <v>15</v>
      </c>
      <c r="I212" s="5">
        <v>-2958000000000</v>
      </c>
      <c r="J212" s="5">
        <v>-1138000000000</v>
      </c>
      <c r="K212" s="5">
        <v>190000000000</v>
      </c>
    </row>
    <row r="213" spans="2:11" ht="15.5" x14ac:dyDescent="0.35">
      <c r="C213" t="s">
        <v>17</v>
      </c>
      <c r="I213" s="6">
        <v>-23.7</v>
      </c>
      <c r="J213" s="6">
        <v>-240144.07</v>
      </c>
      <c r="K213" s="6">
        <v>40090.97</v>
      </c>
    </row>
    <row r="215" spans="2:11" ht="15.5" x14ac:dyDescent="0.35">
      <c r="B215" t="s">
        <v>345</v>
      </c>
      <c r="C215" t="s">
        <v>689</v>
      </c>
      <c r="D215" s="5">
        <v>156000000000</v>
      </c>
      <c r="E215" s="5">
        <v>142000000000</v>
      </c>
      <c r="F215" s="5">
        <v>724000000000</v>
      </c>
      <c r="G215" s="5">
        <v>160000000000</v>
      </c>
      <c r="H215" s="5">
        <v>595000000000</v>
      </c>
      <c r="I215" s="5">
        <v>1995000000000</v>
      </c>
      <c r="J215" s="5">
        <v>498000000000</v>
      </c>
      <c r="K215" s="5">
        <v>3000000000</v>
      </c>
    </row>
    <row r="216" spans="2:11" ht="15.5" x14ac:dyDescent="0.35">
      <c r="C216" t="s">
        <v>690</v>
      </c>
      <c r="H216" s="6">
        <v>8.33</v>
      </c>
      <c r="I216" s="6">
        <v>6.9</v>
      </c>
    </row>
    <row r="217" spans="2:11" ht="15.5" x14ac:dyDescent="0.35">
      <c r="C217" t="s">
        <v>64</v>
      </c>
      <c r="H217" s="6">
        <v>1.7478</v>
      </c>
      <c r="I217" s="6">
        <v>0.43200000000000005</v>
      </c>
    </row>
    <row r="218" spans="2:11" ht="15.5" x14ac:dyDescent="0.35">
      <c r="C218" t="s">
        <v>691</v>
      </c>
      <c r="H218" s="6">
        <v>2.0099999999999996E-2</v>
      </c>
      <c r="I218" s="6">
        <v>8.6999999999999994E-3</v>
      </c>
    </row>
    <row r="219" spans="2:11" ht="15.5" x14ac:dyDescent="0.35">
      <c r="C219" t="s">
        <v>44</v>
      </c>
      <c r="D219" s="6">
        <v>1.25</v>
      </c>
      <c r="E219" s="6">
        <v>1.1299999999999999</v>
      </c>
      <c r="F219" s="6">
        <v>5.8</v>
      </c>
      <c r="G219" s="6">
        <v>1.28</v>
      </c>
      <c r="H219" s="6">
        <v>4.7699999999999996</v>
      </c>
      <c r="I219" s="6">
        <v>15.98</v>
      </c>
      <c r="J219" s="6">
        <v>3.99</v>
      </c>
      <c r="K219" s="6">
        <v>0.02</v>
      </c>
    </row>
    <row r="220" spans="2:11" ht="15.5" x14ac:dyDescent="0.35">
      <c r="C220" t="s">
        <v>66</v>
      </c>
      <c r="H220" s="6">
        <v>8.33</v>
      </c>
      <c r="I220" s="6">
        <v>6.9</v>
      </c>
    </row>
    <row r="221" spans="2:11" ht="15.5" x14ac:dyDescent="0.35">
      <c r="C221" t="s">
        <v>692</v>
      </c>
      <c r="H221" s="6">
        <v>1.7478</v>
      </c>
      <c r="I221" s="6">
        <v>0.43200000000000005</v>
      </c>
    </row>
    <row r="222" spans="2:11" ht="15.5" x14ac:dyDescent="0.35">
      <c r="C222" t="s">
        <v>693</v>
      </c>
      <c r="H222" s="6">
        <v>2.0099999999999996E-2</v>
      </c>
      <c r="I222" s="6">
        <v>8.6999999999999994E-3</v>
      </c>
    </row>
    <row r="223" spans="2:11" ht="15.5" x14ac:dyDescent="0.35">
      <c r="C223" t="s">
        <v>346</v>
      </c>
      <c r="D223" s="5">
        <v>718000000000</v>
      </c>
      <c r="E223" s="5">
        <v>695000000000</v>
      </c>
      <c r="F223" s="5">
        <v>720000000000</v>
      </c>
      <c r="G223" s="5">
        <v>621000000000</v>
      </c>
      <c r="H223" s="5">
        <v>2826000000000</v>
      </c>
      <c r="I223" s="5">
        <v>2439000000000</v>
      </c>
      <c r="J223" s="5">
        <v>1621000000000</v>
      </c>
      <c r="K223" s="5">
        <v>1156000000000</v>
      </c>
    </row>
    <row r="224" spans="2:11" ht="15.5" x14ac:dyDescent="0.35">
      <c r="C224" t="s">
        <v>347</v>
      </c>
      <c r="H224" s="6">
        <v>8.33</v>
      </c>
      <c r="I224" s="6">
        <v>6.9</v>
      </c>
    </row>
    <row r="225" spans="3:9" ht="15.5" x14ac:dyDescent="0.35">
      <c r="C225" t="s">
        <v>348</v>
      </c>
      <c r="H225" s="6">
        <v>1.7478</v>
      </c>
      <c r="I225" s="6">
        <v>0.43200000000000005</v>
      </c>
    </row>
    <row r="226" spans="3:9" ht="15.5" x14ac:dyDescent="0.35">
      <c r="C226" t="s">
        <v>349</v>
      </c>
      <c r="H226" s="6">
        <v>2.0099999999999996E-2</v>
      </c>
      <c r="I226" s="6">
        <v>8.6999999999999994E-3</v>
      </c>
    </row>
    <row r="227" spans="3:9" ht="15.5" x14ac:dyDescent="0.35">
      <c r="C227" t="s">
        <v>350</v>
      </c>
      <c r="I227" s="6">
        <v>83.51</v>
      </c>
    </row>
    <row r="228" spans="3:9" ht="15.5" x14ac:dyDescent="0.35">
      <c r="C228" t="s">
        <v>351</v>
      </c>
      <c r="I228" s="6">
        <v>41.85</v>
      </c>
    </row>
    <row r="229" spans="3:9" ht="15.5" x14ac:dyDescent="0.35">
      <c r="C229" t="s">
        <v>352</v>
      </c>
      <c r="I229" s="6">
        <v>6.3</v>
      </c>
    </row>
    <row r="230" spans="3:9" ht="15.5" x14ac:dyDescent="0.35">
      <c r="C230" t="s">
        <v>353</v>
      </c>
      <c r="I230" s="6">
        <v>2.3900000000000001E-2</v>
      </c>
    </row>
    <row r="231" spans="3:9" ht="15.5" x14ac:dyDescent="0.35">
      <c r="C231" t="s">
        <v>354</v>
      </c>
      <c r="I231" s="6">
        <v>18.059999999999999</v>
      </c>
    </row>
    <row r="232" spans="3:9" ht="15.5" x14ac:dyDescent="0.35">
      <c r="C232" t="s">
        <v>355</v>
      </c>
      <c r="I232" s="6">
        <v>2.67</v>
      </c>
    </row>
    <row r="233" spans="3:9" ht="15.5" x14ac:dyDescent="0.35">
      <c r="C233" t="s">
        <v>356</v>
      </c>
      <c r="I233" s="6">
        <v>-474.33</v>
      </c>
    </row>
    <row r="234" spans="3:9" ht="15.5" x14ac:dyDescent="0.35">
      <c r="C234" t="s">
        <v>357</v>
      </c>
      <c r="I234" s="6">
        <v>-13.19</v>
      </c>
    </row>
    <row r="235" spans="3:9" ht="15.5" x14ac:dyDescent="0.35">
      <c r="C235" t="s">
        <v>358</v>
      </c>
      <c r="I235" s="6">
        <v>282.88</v>
      </c>
    </row>
    <row r="236" spans="3:9" ht="15.5" x14ac:dyDescent="0.35">
      <c r="C236" t="s">
        <v>359</v>
      </c>
      <c r="I236" s="5">
        <v>103</v>
      </c>
    </row>
    <row r="237" spans="3:9" ht="15.5" x14ac:dyDescent="0.35">
      <c r="C237" t="s">
        <v>360</v>
      </c>
      <c r="I237" s="6">
        <v>-0.4</v>
      </c>
    </row>
    <row r="238" spans="3:9" ht="15.5" x14ac:dyDescent="0.35">
      <c r="C238" t="s">
        <v>362</v>
      </c>
      <c r="I238" s="6">
        <v>9.51</v>
      </c>
    </row>
    <row r="239" spans="3:9" ht="15.5" x14ac:dyDescent="0.35">
      <c r="C239" t="s">
        <v>363</v>
      </c>
      <c r="I239" s="6">
        <v>4.7699999999999996</v>
      </c>
    </row>
    <row r="240" spans="3:9" ht="15.5" x14ac:dyDescent="0.35">
      <c r="C240" t="s">
        <v>364</v>
      </c>
      <c r="I240" s="6">
        <v>22.03</v>
      </c>
    </row>
    <row r="241" spans="3:9" ht="15.5" x14ac:dyDescent="0.35">
      <c r="C241" t="s">
        <v>365</v>
      </c>
      <c r="D241" s="6">
        <v>60.27</v>
      </c>
    </row>
    <row r="242" spans="3:9" ht="15.5" x14ac:dyDescent="0.35">
      <c r="C242" t="s">
        <v>366</v>
      </c>
      <c r="I242" s="6">
        <v>148.84</v>
      </c>
    </row>
    <row r="243" spans="3:9" ht="15.5" x14ac:dyDescent="0.35">
      <c r="C243" t="s">
        <v>367</v>
      </c>
      <c r="I243" s="6">
        <v>-30.18</v>
      </c>
    </row>
    <row r="244" spans="3:9" ht="15.5" x14ac:dyDescent="0.35">
      <c r="C244" t="s">
        <v>368</v>
      </c>
      <c r="D244" s="6">
        <v>10.91</v>
      </c>
    </row>
    <row r="245" spans="3:9" ht="15.5" x14ac:dyDescent="0.35">
      <c r="C245" t="s">
        <v>369</v>
      </c>
      <c r="D245" s="6">
        <v>10.86</v>
      </c>
    </row>
    <row r="246" spans="3:9" ht="15.5" x14ac:dyDescent="0.35">
      <c r="C246" t="s">
        <v>694</v>
      </c>
      <c r="D246" s="6">
        <v>0.74</v>
      </c>
    </row>
    <row r="247" spans="3:9" ht="15.5" x14ac:dyDescent="0.35">
      <c r="C247" t="s">
        <v>695</v>
      </c>
      <c r="D247" s="6">
        <v>0.73</v>
      </c>
    </row>
    <row r="248" spans="3:9" ht="15.5" x14ac:dyDescent="0.35">
      <c r="C248" t="s">
        <v>370</v>
      </c>
      <c r="D248" s="6">
        <v>0.8</v>
      </c>
    </row>
    <row r="249" spans="3:9" ht="15.5" x14ac:dyDescent="0.35">
      <c r="C249" t="s">
        <v>696</v>
      </c>
      <c r="D249" s="6">
        <v>0.4</v>
      </c>
    </row>
    <row r="250" spans="3:9" ht="15.5" x14ac:dyDescent="0.35">
      <c r="C250" t="s">
        <v>371</v>
      </c>
      <c r="D250" s="6">
        <v>1.86</v>
      </c>
    </row>
    <row r="251" spans="3:9" ht="15.5" x14ac:dyDescent="0.35">
      <c r="C251" t="s">
        <v>372</v>
      </c>
      <c r="I251" s="6">
        <v>0.43</v>
      </c>
    </row>
    <row r="252" spans="3:9" ht="15.5" x14ac:dyDescent="0.35">
      <c r="C252" t="s">
        <v>13</v>
      </c>
      <c r="D252" s="5">
        <v>-1385000000000</v>
      </c>
    </row>
    <row r="253" spans="3:9" ht="15.5" x14ac:dyDescent="0.35">
      <c r="C253" t="s">
        <v>373</v>
      </c>
      <c r="I253" s="6">
        <v>3.63</v>
      </c>
    </row>
    <row r="254" spans="3:9" ht="15.5" x14ac:dyDescent="0.35">
      <c r="C254" t="s">
        <v>374</v>
      </c>
      <c r="I254" s="6">
        <v>3.4300000000000004E-2</v>
      </c>
    </row>
    <row r="255" spans="3:9" ht="15.5" x14ac:dyDescent="0.35">
      <c r="C255" t="s">
        <v>375</v>
      </c>
      <c r="I255" s="6">
        <v>6.3899999999999998E-2</v>
      </c>
    </row>
    <row r="256" spans="3:9" ht="15.5" x14ac:dyDescent="0.35">
      <c r="C256" t="s">
        <v>376</v>
      </c>
      <c r="I256" s="6">
        <v>8.3999999999999995E-3</v>
      </c>
    </row>
    <row r="257" spans="3:9" ht="15.5" x14ac:dyDescent="0.35">
      <c r="C257" t="s">
        <v>377</v>
      </c>
      <c r="I257" s="6">
        <v>7.3000000000000001E-3</v>
      </c>
    </row>
    <row r="258" spans="3:9" ht="15.5" x14ac:dyDescent="0.35">
      <c r="C258" t="s">
        <v>378</v>
      </c>
      <c r="D258" s="6">
        <v>40.69</v>
      </c>
    </row>
    <row r="259" spans="3:9" ht="15.5" x14ac:dyDescent="0.35">
      <c r="C259" t="s">
        <v>379</v>
      </c>
      <c r="D259" s="6">
        <v>6.55</v>
      </c>
    </row>
    <row r="260" spans="3:9" ht="15.5" x14ac:dyDescent="0.35">
      <c r="C260" t="s">
        <v>380</v>
      </c>
      <c r="D260" s="6">
        <v>24.62</v>
      </c>
    </row>
    <row r="261" spans="3:9" ht="15.5" x14ac:dyDescent="0.35">
      <c r="C261" t="s">
        <v>381</v>
      </c>
      <c r="D261" s="6">
        <v>22.62</v>
      </c>
    </row>
    <row r="262" spans="3:9" ht="15.5" x14ac:dyDescent="0.35">
      <c r="C262" t="s">
        <v>382</v>
      </c>
      <c r="D262" s="6">
        <v>2.2400000000000002</v>
      </c>
    </row>
    <row r="263" spans="3:9" ht="15.5" x14ac:dyDescent="0.35">
      <c r="C263" t="s">
        <v>383</v>
      </c>
      <c r="I263" s="6">
        <v>0.08</v>
      </c>
    </row>
    <row r="264" spans="3:9" ht="15.5" x14ac:dyDescent="0.35">
      <c r="C264" t="s">
        <v>384</v>
      </c>
      <c r="I264" s="6">
        <v>54.21</v>
      </c>
    </row>
    <row r="265" spans="3:9" ht="15.5" x14ac:dyDescent="0.35">
      <c r="C265" t="s">
        <v>40</v>
      </c>
      <c r="I265" s="5">
        <v>49682000000000</v>
      </c>
    </row>
    <row r="266" spans="3:9" ht="15.5" x14ac:dyDescent="0.35">
      <c r="C266" t="s">
        <v>385</v>
      </c>
      <c r="I266" s="5">
        <v>57141000000000</v>
      </c>
    </row>
    <row r="267" spans="3:9" ht="15.5" x14ac:dyDescent="0.35">
      <c r="C267" t="s">
        <v>386</v>
      </c>
      <c r="I267" s="5">
        <v>124830000000</v>
      </c>
    </row>
    <row r="268" spans="3:9" ht="15.5" x14ac:dyDescent="0.35">
      <c r="C268" t="s">
        <v>387</v>
      </c>
      <c r="I268" s="6">
        <v>9.7699999999999995E-2</v>
      </c>
    </row>
    <row r="269" spans="3:9" ht="15.5" x14ac:dyDescent="0.35">
      <c r="C269" t="s">
        <v>388</v>
      </c>
      <c r="D269" s="6">
        <v>0.23379999999999998</v>
      </c>
    </row>
    <row r="270" spans="3:9" ht="15.5" x14ac:dyDescent="0.35">
      <c r="C270" t="s">
        <v>389</v>
      </c>
      <c r="D270" s="6">
        <v>5.5599999999999997E-2</v>
      </c>
    </row>
    <row r="271" spans="3:9" ht="15.5" x14ac:dyDescent="0.35">
      <c r="C271" t="s">
        <v>390</v>
      </c>
      <c r="D271" s="6">
        <v>0.21719999999999998</v>
      </c>
    </row>
    <row r="272" spans="3:9" ht="15.5" x14ac:dyDescent="0.35">
      <c r="C272" t="s">
        <v>391</v>
      </c>
      <c r="D272" s="6">
        <v>0.34909999999999997</v>
      </c>
    </row>
    <row r="273" spans="3:9" ht="15.5" x14ac:dyDescent="0.35">
      <c r="C273" t="s">
        <v>392</v>
      </c>
      <c r="D273" s="6">
        <v>2.7000000000000003E-2</v>
      </c>
    </row>
    <row r="274" spans="3:9" ht="15.5" x14ac:dyDescent="0.35">
      <c r="C274" t="s">
        <v>393</v>
      </c>
      <c r="D274" s="6">
        <v>-0.76190000000000002</v>
      </c>
    </row>
    <row r="275" spans="3:9" ht="15.5" x14ac:dyDescent="0.35">
      <c r="C275" t="s">
        <v>394</v>
      </c>
      <c r="I275" s="6">
        <v>1.42</v>
      </c>
    </row>
    <row r="276" spans="3:9" ht="15.5" x14ac:dyDescent="0.35">
      <c r="C276" t="s">
        <v>395</v>
      </c>
      <c r="I276" s="6">
        <v>8.33</v>
      </c>
    </row>
    <row r="277" spans="3:9" ht="15.5" x14ac:dyDescent="0.35">
      <c r="C277" t="s">
        <v>396</v>
      </c>
      <c r="I277" s="6">
        <v>1.7478</v>
      </c>
    </row>
    <row r="278" spans="3:9" ht="15.5" x14ac:dyDescent="0.35">
      <c r="C278" t="s">
        <v>397</v>
      </c>
      <c r="I278" s="6">
        <v>2.0099999999999996E-2</v>
      </c>
    </row>
    <row r="279" spans="3:9" ht="15.5" x14ac:dyDescent="0.35">
      <c r="C279" t="s">
        <v>398</v>
      </c>
      <c r="I279" t="s">
        <v>850</v>
      </c>
    </row>
    <row r="280" spans="3:9" ht="15.5" x14ac:dyDescent="0.35">
      <c r="C280" t="s">
        <v>400</v>
      </c>
      <c r="I280" s="5">
        <v>3</v>
      </c>
    </row>
    <row r="281" spans="3:9" ht="15.5" x14ac:dyDescent="0.35">
      <c r="C281" t="s">
        <v>401</v>
      </c>
      <c r="I281" s="6">
        <v>0.03</v>
      </c>
    </row>
    <row r="282" spans="3:9" ht="15.5" x14ac:dyDescent="0.35">
      <c r="C282" t="s">
        <v>402</v>
      </c>
      <c r="I282" s="6">
        <v>0.96</v>
      </c>
    </row>
    <row r="283" spans="3:9" ht="15.5" x14ac:dyDescent="0.35">
      <c r="C283" t="s">
        <v>403</v>
      </c>
      <c r="I283" s="6">
        <v>0.21</v>
      </c>
    </row>
    <row r="284" spans="3:9" ht="15.5" x14ac:dyDescent="0.35">
      <c r="C284" t="s">
        <v>404</v>
      </c>
      <c r="I284" s="6">
        <v>0.09</v>
      </c>
    </row>
    <row r="285" spans="3:9" ht="15.5" x14ac:dyDescent="0.35">
      <c r="C285" t="s">
        <v>405</v>
      </c>
      <c r="I285" s="6">
        <v>0.24</v>
      </c>
    </row>
    <row r="286" spans="3:9" ht="15.5" x14ac:dyDescent="0.35">
      <c r="C286" t="s">
        <v>406</v>
      </c>
      <c r="I286" s="6">
        <v>0.04</v>
      </c>
    </row>
    <row r="287" spans="3:9" ht="15.5" x14ac:dyDescent="0.35">
      <c r="C287" t="s">
        <v>407</v>
      </c>
      <c r="I287" s="5">
        <v>2750000000000</v>
      </c>
    </row>
    <row r="288" spans="3:9" ht="15.5" x14ac:dyDescent="0.35">
      <c r="C288" t="s">
        <v>408</v>
      </c>
      <c r="I288" s="5">
        <v>605000000000</v>
      </c>
    </row>
    <row r="289" spans="3:9" ht="15.5" x14ac:dyDescent="0.35">
      <c r="C289" t="s">
        <v>409</v>
      </c>
      <c r="I289" s="5">
        <v>556000000000</v>
      </c>
    </row>
    <row r="290" spans="3:9" ht="15.5" x14ac:dyDescent="0.35">
      <c r="C290" t="s">
        <v>410</v>
      </c>
      <c r="I290" s="5">
        <v>1187000000000</v>
      </c>
    </row>
    <row r="291" spans="3:9" ht="15.5" x14ac:dyDescent="0.35">
      <c r="C291" t="s">
        <v>411</v>
      </c>
      <c r="D291" s="5">
        <v>7523000000000</v>
      </c>
    </row>
    <row r="292" spans="3:9" ht="15.5" x14ac:dyDescent="0.35">
      <c r="C292" t="s">
        <v>412</v>
      </c>
      <c r="D292" s="5">
        <v>34606000000000</v>
      </c>
    </row>
    <row r="293" spans="3:9" ht="15.5" x14ac:dyDescent="0.35">
      <c r="C293" t="s">
        <v>413</v>
      </c>
      <c r="D293" s="5">
        <v>14790000000000</v>
      </c>
    </row>
    <row r="294" spans="3:9" ht="15.5" x14ac:dyDescent="0.35">
      <c r="C294" t="s">
        <v>186</v>
      </c>
      <c r="D294" s="5">
        <v>11013000000000</v>
      </c>
    </row>
    <row r="295" spans="3:9" ht="15.5" x14ac:dyDescent="0.35">
      <c r="C295" t="s">
        <v>185</v>
      </c>
      <c r="I295" s="5">
        <v>18580000000000</v>
      </c>
    </row>
    <row r="296" spans="3:9" ht="15.5" x14ac:dyDescent="0.35">
      <c r="C296" t="s">
        <v>184</v>
      </c>
      <c r="D296" s="5">
        <v>13499000000000</v>
      </c>
    </row>
    <row r="297" spans="3:9" ht="15.5" x14ac:dyDescent="0.35">
      <c r="C297" t="s">
        <v>183</v>
      </c>
      <c r="D297" s="5">
        <v>247000000000</v>
      </c>
    </row>
    <row r="298" spans="3:9" ht="15.5" x14ac:dyDescent="0.35">
      <c r="C298" t="s">
        <v>24</v>
      </c>
      <c r="D298" s="5">
        <v>13746000000000</v>
      </c>
    </row>
    <row r="299" spans="3:9" ht="15.5" x14ac:dyDescent="0.35">
      <c r="C299" t="s">
        <v>21</v>
      </c>
      <c r="D299" s="5">
        <v>6223000000000</v>
      </c>
    </row>
    <row r="300" spans="3:9" ht="15.5" x14ac:dyDescent="0.35">
      <c r="C300" t="s">
        <v>414</v>
      </c>
      <c r="I300" s="5">
        <v>19817000000000</v>
      </c>
    </row>
    <row r="301" spans="3:9" ht="15.5" x14ac:dyDescent="0.35">
      <c r="C301" t="s">
        <v>415</v>
      </c>
      <c r="I301" s="5">
        <v>-105000000000</v>
      </c>
    </row>
    <row r="302" spans="3:9" ht="15.5" x14ac:dyDescent="0.35">
      <c r="C302" t="s">
        <v>416</v>
      </c>
      <c r="I302" s="5">
        <v>-9011000000000</v>
      </c>
    </row>
    <row r="303" spans="3:9" ht="15.5" x14ac:dyDescent="0.35">
      <c r="C303" t="s">
        <v>417</v>
      </c>
      <c r="I303" s="5">
        <v>10570000000000</v>
      </c>
    </row>
    <row r="304" spans="3:9" ht="15.5" x14ac:dyDescent="0.35">
      <c r="C304" t="s">
        <v>418</v>
      </c>
      <c r="I304" s="5">
        <v>-3662000000000</v>
      </c>
    </row>
    <row r="305" spans="3:9" ht="15.5" x14ac:dyDescent="0.35">
      <c r="C305" t="s">
        <v>419</v>
      </c>
      <c r="I305" s="5">
        <v>-3767000000000</v>
      </c>
    </row>
  </sheetData>
  <pageMargins left="0.7" right="0.7" top="0.75" bottom="0.75" header="0.3" footer="0.3"/>
  <ignoredErrors>
    <ignoredError sqref="A1:K30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1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851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852</v>
      </c>
      <c r="D2" s="2" vm="94">
        <f ca="1">IFERROR(_xlfn.STOCKHISTORY("XIDX:" &amp; $C$1, D3, , 0, 0, 1), "Libur")</f>
        <v>380</v>
      </c>
      <c r="E2" s="2" vm="95">
        <f ca="1">IFERROR(_xlfn.STOCKHISTORY("XIDX:" &amp; $C$1, E3, , 0, 0, 1), "Libur")</f>
        <v>324</v>
      </c>
      <c r="H2" s="2" vm="95">
        <f ca="1">IFERROR(INDEX(D2:G2,COUNT(D2:G2)),"")</f>
        <v>324</v>
      </c>
      <c r="I2" s="2" vm="96">
        <f ca="1">IFERROR(_xlfn.STOCKHISTORY("XIDX:" &amp; $C$1, I1, , 0, 0, 1), "Libur")</f>
        <v>446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375357585624</v>
      </c>
      <c r="E4" s="2">
        <f>IFERROR(INDEX(E51:E500,MATCH($C$4,$C$51:$C$500,0)),"")</f>
        <v>357517651214</v>
      </c>
      <c r="H4" s="2">
        <f>IFERROR(SUM(D4:G4)*(4/MAX(1,COUNT(D4:G4))),"")</f>
        <v>1465750473676</v>
      </c>
      <c r="I4" s="2">
        <f>IFERROR(INDEX(I51:I500,MATCH($C$4,$C$51:$C$500,0)),"")</f>
        <v>1327762434000</v>
      </c>
      <c r="J4" s="2">
        <f>IFERROR(INDEX(J51:J500,MATCH($C$4,$C$51:$C$500,0)),"")</f>
        <v>1079431965362</v>
      </c>
      <c r="K4" s="2">
        <f>IFERROR(INDEX(K51:K500,MATCH($C$4,$C$51:$C$500,0)),"")</f>
        <v>966711004914</v>
      </c>
      <c r="L4" s="2">
        <f>IFERROR(INDEX(L51:L500,MATCH($C$4,$C$51:$C$500,0)),"")</f>
        <v>800304237569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40993086343</v>
      </c>
      <c r="E5" s="2">
        <f>IFERROR(INDEX(E51:E500,MATCH($C$5,$C$51:$C$500,0)),"")</f>
        <v>36553972627</v>
      </c>
      <c r="H5" s="2">
        <f>IFERROR(SUM(D5:G5)*(4/MAX(1,COUNT(D5:G5))),"")</f>
        <v>155094117940</v>
      </c>
      <c r="I5" s="2">
        <f>IFERROR(INDEX(I51:I500,MATCH($C$5,$C$51:$C$500,0)),"")</f>
        <v>144476118128</v>
      </c>
      <c r="J5" s="2">
        <f>IFERROR(INDEX(J51:J500,MATCH($C$5,$C$51:$C$500,0)),"")</f>
        <v>112036123483</v>
      </c>
      <c r="K5" s="2">
        <f>IFERROR(INDEX(K51:K500,MATCH($C$5,$C$51:$C$500,0)),"")</f>
        <v>102005262051</v>
      </c>
      <c r="L5" s="2">
        <f>IFERROR(INDEX(L51:L500,MATCH($C$5,$C$51:$C$500,0)),"")</f>
        <v>89933173575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627205099092</v>
      </c>
      <c r="E6" s="2">
        <f>IFERROR(INDEX(E51:E500,MATCH($C$6,$C$51:$C$500,0)),"")</f>
        <v>657181076781</v>
      </c>
      <c r="H6" s="2">
        <f>IFERROR(INDEX(D6:G6,COUNT(D6:G6)),"")</f>
        <v>657181076781</v>
      </c>
      <c r="I6" s="2">
        <f>IFERROR(INDEX(I51:I500,MATCH($C$6,$C$51:$C$500,0)),"")</f>
        <v>620626993710</v>
      </c>
      <c r="J6" s="2">
        <f>IFERROR(INDEX(J51:J500,MATCH($C$6,$C$51:$C$500,0)),"")</f>
        <v>387907130401</v>
      </c>
      <c r="K6" s="2">
        <f>IFERROR(INDEX(K51:K500,MATCH($C$6,$C$51:$C$500,0)),"")</f>
        <v>375865232922</v>
      </c>
      <c r="L6" s="2">
        <f>IFERROR(INDEX(L51:L500,MATCH($C$6,$C$51:$C$500,0)),"")</f>
        <v>303867045688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3.38</v>
      </c>
      <c r="E7" s="3">
        <f>IFERROR(INDEX(E51:E500,MATCH($C$7,$C$51:$C$500,0))/1000000000,"")</f>
        <v>3.38</v>
      </c>
      <c r="H7" s="3">
        <f>IFERROR(INDEX(D7:G7,COUNT(D7:G7)),"")</f>
        <v>3.38</v>
      </c>
      <c r="I7" s="3">
        <f>IFERROR(INDEX(I51:I500,MATCH($C$7,$C$51:$C$500,0))/1000000000,"")</f>
        <v>3.38</v>
      </c>
      <c r="J7" s="3">
        <f>IFERROR(INDEX(J51:J500,MATCH($C$7,$C$51:$C$500,0))/1000000000,"")</f>
        <v>0.28000000000000003</v>
      </c>
      <c r="K7" s="3">
        <f>IFERROR(INDEX(K51:K500,MATCH($C$7,$C$51:$C$500,0))/1000000000,"")</f>
        <v>0.28000000000000003</v>
      </c>
      <c r="L7" s="3">
        <f>IFERROR(INDEX(L51:L500,MATCH($C$7,$C$51:$C$500,0))/1000000000,"")</f>
        <v>0.28000000000000003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40000000000</v>
      </c>
      <c r="E8" s="2">
        <f>IFERROR(INDEX(E51:E500,MATCH("Free cash flow (Quarter)",$C$51:$C$500,0)),"")</f>
        <v>53000000000</v>
      </c>
      <c r="H8" s="2">
        <f>IFERROR(INDEX(D8:G8,COUNT(D8:G8)),"")</f>
        <v>53000000000</v>
      </c>
      <c r="I8" s="2">
        <f>IFERROR(INDEX(I51:I500,MATCH($C$8,$C$51:$C$500,0)),"")</f>
        <v>179000000000</v>
      </c>
      <c r="J8" s="2">
        <f>IFERROR(INDEX(J51:J500,MATCH($C$8,$C$51:$C$500,0)),"")</f>
        <v>196000000000</v>
      </c>
      <c r="K8" s="2">
        <f>IFERROR(INDEX(K51:K500,MATCH($C$8,$C$51:$C$500,0)),"")</f>
        <v>226000000000</v>
      </c>
      <c r="L8" s="2">
        <f>IFERROR(INDEX(L51:L500,MATCH($C$8,$C$51:$C$500,0)),"")</f>
        <v>149000000000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11.86</v>
      </c>
      <c r="E9" s="3">
        <f>IFERROR(INDEX(E51:E500,MATCH("Free cash flow per share (Quarter)",$C$51:$C$500,0)),"")</f>
        <v>15.71</v>
      </c>
      <c r="H9" s="3">
        <f>IFERROR(INDEX(D9:G9,COUNT(D9:G9)),"")</f>
        <v>15.71</v>
      </c>
      <c r="I9" s="3">
        <f>IFERROR(INDEX(I51:I500,MATCH($C$9,$C$51:$C$500,0)),"")</f>
        <v>52.89</v>
      </c>
      <c r="J9" s="3">
        <f>IFERROR(INDEX(J51:J500,MATCH($C$9,$C$51:$C$500,0)),"")</f>
        <v>694.48</v>
      </c>
      <c r="K9" s="3">
        <f>IFERROR(INDEX(K51:K500,MATCH($C$9,$C$51:$C$500,0)),"")</f>
        <v>802.61</v>
      </c>
      <c r="L9" s="3">
        <f>IFERROR(INDEX(L51:L500,MATCH($C$9,$C$51:$C$500,0)),"")</f>
        <v>528.98</v>
      </c>
    </row>
    <row r="10" spans="1:12" ht="15.5" x14ac:dyDescent="0.35">
      <c r="C10" t="s">
        <v>18</v>
      </c>
      <c r="D10" s="3">
        <f ca="1">IFERROR(IF(D9=0,"",D2/D9),"")</f>
        <v>32.040472175379428</v>
      </c>
      <c r="E10" s="3">
        <f ca="1">IFERROR(IF(E9=0,"",E2/E9),"")</f>
        <v>20.623806492679822</v>
      </c>
      <c r="I10" s="3">
        <f ca="1">IFERROR(IF(I9=0,"",I2/I9),"")</f>
        <v>8.4325959538665156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129257237427</v>
      </c>
      <c r="E11" s="2">
        <f>IFERROR(INDEX(E51:E500,MATCH($C$11,$C$51:$C$500,0)),"")</f>
        <v>136443672015</v>
      </c>
      <c r="H11" s="2">
        <f>IFERROR(INDEX(D11:G11,COUNT(D11:G11)),"")</f>
        <v>136443672015</v>
      </c>
      <c r="I11" s="2">
        <f>IFERROR(INDEX(I51:I500,MATCH($C$11,$C$51:$C$500,0)),"")</f>
        <v>150193956028</v>
      </c>
      <c r="J11" s="2">
        <f>IFERROR(INDEX(J51:J500,MATCH($C$11,$C$51:$C$500,0)),"")</f>
        <v>29004314525</v>
      </c>
      <c r="K11" s="2">
        <f>IFERROR(INDEX(K51:K500,MATCH($C$11,$C$51:$C$500,0)),"")</f>
        <v>81763507338</v>
      </c>
      <c r="L11" s="2">
        <f>IFERROR(INDEX(L51:L500,MATCH($C$11,$C$51:$C$500,0)),"")</f>
        <v>50194020655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216000000000</v>
      </c>
      <c r="E12" s="2">
        <f>IFERROR(INDEX(E51:E500,MATCH("Net Debt (Quarter)",$C$51:$C$500,0)),"")</f>
        <v>201000000000</v>
      </c>
      <c r="H12" s="2">
        <f>IFERROR(INDEX(D12:G12,COUNT(D12:G12)),"")</f>
        <v>201000000000</v>
      </c>
      <c r="I12" s="2">
        <f>IFERROR(INDEX(I51:I500,MATCH($C$12,$C$51:$C$500,0)),"")</f>
        <v>175000000000</v>
      </c>
      <c r="J12" s="2">
        <f>IFERROR(INDEX(J51:J500,MATCH($C$12,$C$51:$C$500,0)),"")</f>
        <v>184000000000</v>
      </c>
      <c r="K12" s="2">
        <f>IFERROR(INDEX(K51:K500,MATCH($C$12,$C$51:$C$500,0)),"")</f>
        <v>78000000000</v>
      </c>
      <c r="L12" s="2">
        <f>IFERROR(INDEX(L51:L500,MATCH($C$12,$C$51:$C$500,0)),"")</f>
        <v>154000000000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345000000000</v>
      </c>
      <c r="E13" s="2">
        <f>IFERROR(INDEX(E51:E500,MATCH("Total Debt (Quarter)",$C$51:$C$500,0)),"")</f>
        <v>337000000000</v>
      </c>
      <c r="H13" s="2">
        <f>IFERROR(INDEX(D13:G13,COUNT(D13:G13)),"")</f>
        <v>337000000000</v>
      </c>
      <c r="I13" s="2">
        <f>IFERROR(INDEX(I51:I500,MATCH($C$13,$C$51:$C$500,0)),"")</f>
        <v>325000000000</v>
      </c>
      <c r="J13" s="2">
        <f>IFERROR(INDEX(J51:J500,MATCH($C$13,$C$51:$C$500,0)),"")</f>
        <v>213000000000</v>
      </c>
      <c r="K13" s="2">
        <f>IFERROR(INDEX(K51:K500,MATCH($C$13,$C$51:$C$500,0)),"")</f>
        <v>160000000000</v>
      </c>
      <c r="L13" s="2">
        <f>IFERROR(INDEX(L51:L500,MATCH($C$13,$C$51:$C$500,0)),"")</f>
        <v>204000000000</v>
      </c>
    </row>
    <row r="14" spans="1:12" ht="15.5" x14ac:dyDescent="0.35">
      <c r="C14" t="s">
        <v>27</v>
      </c>
      <c r="D14" s="2">
        <f>IFERROR(INDEX(D51:D500,MATCH($C$14,$C$51:$C$500,0)),"")</f>
        <v>-4841097729</v>
      </c>
      <c r="E14" s="2">
        <f>IFERROR(INDEX(E51:E500,MATCH($C$14,$C$51:$C$500,0)),"")</f>
        <v>-4484876853</v>
      </c>
      <c r="H14" s="2">
        <f>IFERROR(SUM(D14:G14)*(4/MAX(1,COUNT(D14:G14))),"")</f>
        <v>-18651949164</v>
      </c>
      <c r="I14" s="2">
        <f>IFERROR(INDEX(I51:I500,MATCH($C$14,$C$51:$C$500,0)),"")</f>
        <v>-17037241302</v>
      </c>
      <c r="J14" s="2">
        <f>IFERROR(INDEX(J51:J500,MATCH($C$14,$C$51:$C$500,0)),"")</f>
        <v>-11391839861</v>
      </c>
      <c r="K14" s="2">
        <f>IFERROR(INDEX(K51:K500,MATCH($C$14,$C$51:$C$500,0)),"")</f>
        <v>-12252258898</v>
      </c>
      <c r="L14" s="2">
        <f>IFERROR(INDEX(L51:L500,MATCH($C$14,$C$51:$C$500,0)),"")</f>
        <v>-13372299014</v>
      </c>
    </row>
    <row r="15" spans="1:12" ht="15.5" x14ac:dyDescent="0.35">
      <c r="C15" t="s">
        <v>28</v>
      </c>
      <c r="D15" s="2">
        <f>IFERROR(INDEX(D51:D500,MATCH($C$15,$C$51:$C$500,0)),"")</f>
        <v>-13145089147</v>
      </c>
      <c r="E15" s="2">
        <f>IFERROR(INDEX(E51:E500,MATCH($C$15,$C$51:$C$500,0)),"")</f>
        <v>-10139701943</v>
      </c>
      <c r="H15" s="2">
        <f>IFERROR(SUM(D15:G15)*(4/MAX(1,COUNT(D15:G15))),"")</f>
        <v>-46569582180</v>
      </c>
      <c r="I15" s="2">
        <f>IFERROR(INDEX(I51:I500,MATCH($C$15,$C$51:$C$500,0)),"")</f>
        <v>-44281191503</v>
      </c>
      <c r="J15" s="2">
        <f>IFERROR(INDEX(J51:J500,MATCH($C$15,$C$51:$C$500,0)),"")</f>
        <v>-32635369607</v>
      </c>
      <c r="K15" s="2">
        <f>IFERROR(INDEX(K51:K500,MATCH($C$15,$C$51:$C$500,0)),"")</f>
        <v>-29359171745</v>
      </c>
      <c r="L15" s="2">
        <f>IFERROR(INDEX(L51:L500,MATCH($C$15,$C$51:$C$500,0)),"")</f>
        <v>-24759235970</v>
      </c>
    </row>
    <row r="16" spans="1:12" ht="15.5" x14ac:dyDescent="0.35">
      <c r="C16" t="s">
        <v>29</v>
      </c>
      <c r="D16" s="2">
        <f>IFERROR(INDEX(D51:D500,MATCH($C$16,$C$51:$C$500,0)),"")</f>
        <v>54138342658</v>
      </c>
      <c r="E16" s="2">
        <f>IFERROR(INDEX(E51:E500,MATCH($C$16,$C$51:$C$500,0)),"")</f>
        <v>46693785014</v>
      </c>
      <c r="H16" s="2">
        <f>IFERROR(SUM(D16:G16)*(4/MAX(1,COUNT(D16:G16))),"")</f>
        <v>201664255344</v>
      </c>
      <c r="I16" s="2">
        <f>IFERROR(INDEX(I51:I500,MATCH($C$16,$C$51:$C$500,0)),"")</f>
        <v>188743176172</v>
      </c>
      <c r="J16" s="2">
        <f>IFERROR(INDEX(J51:J500,MATCH($C$16,$C$51:$C$500,0)),"")</f>
        <v>144497482535</v>
      </c>
      <c r="K16" s="2">
        <f>IFERROR(INDEX(K51:K500,MATCH($C$16,$C$51:$C$500,0)),"")</f>
        <v>131839389082</v>
      </c>
      <c r="L16" s="2">
        <f>IFERROR(INDEX(L51:L500,MATCH($C$16,$C$51:$C$500,0)),"")</f>
        <v>115093863900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1284400000000</v>
      </c>
      <c r="E20" s="2">
        <f ca="1">IFERROR(E21*E2,"")</f>
        <v>1095120000000</v>
      </c>
      <c r="H20" s="2">
        <f ca="1">IFERROR(H21*H2,"")</f>
        <v>1095120000000</v>
      </c>
      <c r="I20" s="2">
        <f ca="1">IFERROR(I21*I2,"")</f>
        <v>1507480000000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3380000000</v>
      </c>
      <c r="E21" s="2">
        <f>IFERROR(INDEX(E51:E500,MATCH($C$7,$C$51:$C$500,0)),"")</f>
        <v>3380000000</v>
      </c>
      <c r="H21" s="2">
        <f>IFERROR(INDEX(D21:G21,COUNT(D21:G21)),"")</f>
        <v>3380000000</v>
      </c>
      <c r="I21" s="2">
        <f>IFERROR(INDEX(I51:I500,MATCH($C$7,$C$51:$C$500,0)),"")</f>
        <v>3380000000</v>
      </c>
      <c r="J21" s="2">
        <f>IFERROR(INDEX(J51:J500,MATCH($C$7,$C$51:$C$500,0)),"")</f>
        <v>280000000</v>
      </c>
      <c r="K21" s="2">
        <f>IFERROR(INDEX(K51:K500,MATCH($C$7,$C$51:$C$500,0)),"")</f>
        <v>280000000</v>
      </c>
      <c r="L21" s="2">
        <f>IFERROR(INDEX(L51:L500,MATCH($C$7,$C$51:$C$500,0)),"")</f>
        <v>280000000</v>
      </c>
    </row>
    <row r="23" spans="1:12" ht="15.5" x14ac:dyDescent="0.35">
      <c r="B23" t="s">
        <v>41</v>
      </c>
      <c r="C23" t="s">
        <v>42</v>
      </c>
      <c r="D23" s="3">
        <f>IFERROR(D5/D6*100,"")</f>
        <v>6.5358343550371929</v>
      </c>
      <c r="E23" s="3">
        <f>IFERROR(E5/E6*100,"")</f>
        <v>5.5622375504249799</v>
      </c>
      <c r="H23" s="3">
        <f>IFERROR(H5/H6*100,"")</f>
        <v>23.599906238883349</v>
      </c>
      <c r="I23" s="3">
        <f>IFERROR(I5/I6*100,"")</f>
        <v>23.279058048111466</v>
      </c>
      <c r="J23" s="3">
        <f>IFERROR(J5/J6*100,"")</f>
        <v>28.882202646592852</v>
      </c>
      <c r="K23" s="3">
        <f>IFERROR(K5/K6*100,"")</f>
        <v>27.138786223456918</v>
      </c>
      <c r="L23" s="3">
        <f>IFERROR(L5/L6*100,"")</f>
        <v>29.596224681547145</v>
      </c>
    </row>
    <row r="24" spans="1:12" ht="15.5" x14ac:dyDescent="0.35">
      <c r="C24" t="s">
        <v>43</v>
      </c>
      <c r="D24" s="4">
        <f>IFERROR(_xlfn.RRI(5,I23,D23),"")</f>
        <v>-0.22434762481253379</v>
      </c>
      <c r="E24" s="4">
        <f>IFERROR(_xlfn.RRI(5,J23,E23),"")</f>
        <v>-0.28067716978439594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42.75</v>
      </c>
      <c r="J25" s="3">
        <f>IFERROR(INDEX(J51:J500,MATCH($C$25,$C$51:$C$500,0)),"")</f>
        <v>397.2</v>
      </c>
      <c r="K25" s="3">
        <f>IFERROR(INDEX(K51:K500,MATCH($C$25,$C$51:$C$500,0)),"")</f>
        <v>363.89</v>
      </c>
      <c r="L25" s="3">
        <f>IFERROR(INDEX(L51:L500,MATCH($C$25,$C$51:$C$500,0)),"")</f>
        <v>320.76</v>
      </c>
    </row>
    <row r="26" spans="1:1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111.05254012544378</v>
      </c>
      <c r="E27" s="3">
        <f>IFERROR(E4/E21,"")</f>
        <v>105.77445302189349</v>
      </c>
      <c r="H27" s="3">
        <f>IFERROR(H4/H21,"")</f>
        <v>433.65398629467455</v>
      </c>
      <c r="I27" s="3">
        <f>IFERROR(I4/I21,"")</f>
        <v>392.82912248520711</v>
      </c>
      <c r="J27" s="3">
        <f>IFERROR(J4/J21,"")</f>
        <v>3855.114162007143</v>
      </c>
      <c r="K27" s="3">
        <f>IFERROR(K4/K21,"")</f>
        <v>3452.5393032642855</v>
      </c>
      <c r="L27" s="3">
        <f>IFERROR(L4/L21,"")</f>
        <v>2858.2294198892855</v>
      </c>
    </row>
    <row r="28" spans="1:12" ht="15.5" x14ac:dyDescent="0.35">
      <c r="C28" t="s">
        <v>48</v>
      </c>
      <c r="D28" s="4">
        <f>IFERROR(_xlfn.RRI(5,I27,D27),"")</f>
        <v>-0.22327914888356248</v>
      </c>
      <c r="E28" s="4">
        <f>IFERROR(_xlfn.RRI(5,J27,E27),"")</f>
        <v>-0.51284326740107322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 t="str">
        <f>IFERROR(((H25-I25)/I25)*100%,"")</f>
        <v/>
      </c>
      <c r="I29" s="4">
        <f>IFERROR(((I25-J25)/J25)*100%,"")</f>
        <v>-0.89237160120845926</v>
      </c>
      <c r="J29" s="4">
        <f>IFERROR(((J25-K25)/K25)*100%,"")</f>
        <v>9.1538651790376221E-2</v>
      </c>
      <c r="K29" s="4">
        <f>IFERROR(((K25-L25)/L25)*100%,"")</f>
        <v>0.13446190298042149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0.10392524757632958</v>
      </c>
      <c r="I30" s="4">
        <f>IFERROR(((I27-J27)/J27)*100%,"")</f>
        <v>-0.8981018185254771</v>
      </c>
      <c r="J30" s="4">
        <f>IFERROR(((J27-K27)/K27)*100%,"")</f>
        <v>0.11660254189206</v>
      </c>
      <c r="K30" s="4">
        <f>IFERROR(((K27-L27)/L27)*100%,"")</f>
        <v>0.20792938426825822</v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185.59</v>
      </c>
      <c r="E32" s="3">
        <f>IFERROR(INDEX(E51:E500,MATCH($A$32,$C$51:$C$500,0)),"")</f>
        <v>194.46</v>
      </c>
      <c r="H32" s="3">
        <f>IFERROR(INDEX(D32:G32,COUNT(D32:G32)),"")</f>
        <v>194.46</v>
      </c>
      <c r="I32" s="3">
        <f>IFERROR(INDEX(I51:I500,MATCH($C$32,$C$51:$C$500,0)),"")</f>
        <v>183.64</v>
      </c>
      <c r="J32" s="3">
        <f>IFERROR(INDEX(J51:J500,MATCH($C$32,$C$51:$C$500,0)),"")</f>
        <v>1377.37</v>
      </c>
      <c r="K32" s="3">
        <f>IFERROR(INDEX(K51:K500,MATCH($C$32,$C$51:$C$500,0)),"")</f>
        <v>1334.62</v>
      </c>
      <c r="L32" s="3">
        <f>IFERROR(INDEX(L51:L500,MATCH($C$32,$C$51:$C$500,0)),"")</f>
        <v>1078.98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1.75</v>
      </c>
      <c r="E33" s="3">
        <f>IFERROR(INDEX(E51:E500,MATCH($A$33,$C$51:$C$500,0)),"")</f>
        <v>1.95</v>
      </c>
      <c r="H33" s="3">
        <f>IFERROR(INDEX(D33:G33,COUNT(D33:G33)),"")</f>
        <v>1.95</v>
      </c>
      <c r="I33" s="3">
        <f>IFERROR(INDEX(I51:I500,MATCH($C$33,$C$51:$C$500,0)),"")</f>
        <v>2.4300000000000002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26.71</v>
      </c>
      <c r="E34" s="3">
        <f>IFERROR(INDEX(E51:E500,MATCH($A$34,$C$51:$C$500,0)),"")</f>
        <v>35.119999999999997</v>
      </c>
      <c r="H34" s="3">
        <f>IFERROR(INDEX(D34:G34,COUNT(D34:G34)),"")</f>
        <v>35.119999999999997</v>
      </c>
      <c r="I34" s="3">
        <f>IFERROR(INDEX(I51:I500,MATCH($C$34,$C$51:$C$500,0)),"")</f>
        <v>10.43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2.92</v>
      </c>
      <c r="E35" s="3">
        <f>IFERROR(INDEX(E51:E500,MATCH($A$35,$C$51:$C$500,0)),"")</f>
        <v>3.59</v>
      </c>
      <c r="H35" s="3">
        <f>IFERROR(INDEX(D35:G35,COUNT(D35:G35)),"")</f>
        <v>3.59</v>
      </c>
      <c r="I35" s="3">
        <f>IFERROR(INDEX(I51:I500,MATCH($C$35,$C$51:$C$500,0)),"")</f>
        <v>1.1399999999999999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71</v>
      </c>
      <c r="C51" t="s">
        <v>6</v>
      </c>
      <c r="D51" s="5">
        <v>375357585624</v>
      </c>
      <c r="E51" s="5">
        <v>357517651214</v>
      </c>
      <c r="F51" s="5">
        <v>373242094619</v>
      </c>
      <c r="G51" s="5">
        <v>328043013157</v>
      </c>
      <c r="I51" s="5">
        <v>1327762434000</v>
      </c>
      <c r="J51" s="5">
        <v>1079431965362</v>
      </c>
      <c r="K51" s="5">
        <v>966711004914</v>
      </c>
      <c r="L51" s="5">
        <v>800304237569</v>
      </c>
    </row>
    <row r="52" spans="2:12" ht="15.5" x14ac:dyDescent="0.35">
      <c r="C52" t="s">
        <v>72</v>
      </c>
      <c r="D52" s="5">
        <v>-301230984667</v>
      </c>
      <c r="E52" s="5">
        <v>-292512161247</v>
      </c>
      <c r="F52" s="5">
        <v>-296507295536</v>
      </c>
      <c r="G52" s="5">
        <v>-263297139569</v>
      </c>
      <c r="I52" s="5">
        <v>-1059414768238</v>
      </c>
      <c r="J52" s="5">
        <v>-871874249863</v>
      </c>
      <c r="K52" s="5">
        <v>-783297381151</v>
      </c>
      <c r="L52" s="5">
        <v>-646063260699</v>
      </c>
    </row>
    <row r="53" spans="2:12" ht="15.5" x14ac:dyDescent="0.35">
      <c r="C53" t="s">
        <v>73</v>
      </c>
      <c r="D53" s="5">
        <v>74126600957</v>
      </c>
      <c r="E53" s="5">
        <v>65005489967</v>
      </c>
      <c r="F53" s="5">
        <v>76734799083</v>
      </c>
      <c r="G53" s="5">
        <v>64745873588</v>
      </c>
      <c r="I53" s="5">
        <v>268347665762</v>
      </c>
      <c r="J53" s="5">
        <v>207557715499</v>
      </c>
      <c r="K53" s="5">
        <v>183413623763</v>
      </c>
      <c r="L53" s="5">
        <v>154240976870</v>
      </c>
    </row>
    <row r="54" spans="2:12" ht="15.5" x14ac:dyDescent="0.35">
      <c r="C54" t="s">
        <v>74</v>
      </c>
      <c r="D54" s="5">
        <v>-26748354143</v>
      </c>
      <c r="E54" s="5">
        <v>-20769543649</v>
      </c>
      <c r="F54" s="5">
        <v>-24145322312</v>
      </c>
      <c r="G54" s="5">
        <v>-19406339127</v>
      </c>
      <c r="I54" s="5">
        <v>-78989537220</v>
      </c>
      <c r="J54" s="5">
        <v>-63401262786</v>
      </c>
      <c r="K54" s="5">
        <v>-52589286692</v>
      </c>
      <c r="L54" s="5">
        <v>-40803922656</v>
      </c>
    </row>
    <row r="55" spans="2:12" ht="15.5" x14ac:dyDescent="0.35">
      <c r="C55" t="s">
        <v>79</v>
      </c>
      <c r="D55" s="5">
        <v>11601193573</v>
      </c>
      <c r="E55" s="5">
        <v>6942715549</v>
      </c>
      <c r="F55" s="5">
        <v>216583943</v>
      </c>
      <c r="G55" s="5">
        <v>6750333975</v>
      </c>
      <c r="I55" s="5">
        <v>16422288932</v>
      </c>
      <c r="J55" s="5">
        <v>11732869683</v>
      </c>
      <c r="K55" s="5">
        <v>13267310909</v>
      </c>
      <c r="L55" s="5">
        <v>15029108700</v>
      </c>
    </row>
    <row r="56" spans="2:12" ht="15.5" x14ac:dyDescent="0.35">
      <c r="C56" t="s">
        <v>77</v>
      </c>
      <c r="D56" s="5">
        <v>47378246814</v>
      </c>
      <c r="E56" s="5">
        <v>44235946318</v>
      </c>
      <c r="F56" s="5">
        <v>52589476771</v>
      </c>
      <c r="G56" s="5">
        <v>45339534461</v>
      </c>
      <c r="I56" s="5">
        <v>189358128542</v>
      </c>
      <c r="J56" s="5">
        <v>144156452713</v>
      </c>
      <c r="K56" s="5">
        <v>130824337071</v>
      </c>
      <c r="L56" s="5">
        <v>113437054214</v>
      </c>
    </row>
    <row r="57" spans="2:12" ht="15.5" x14ac:dyDescent="0.35">
      <c r="C57" t="s">
        <v>78</v>
      </c>
      <c r="D57" s="5">
        <v>6760095844</v>
      </c>
      <c r="E57" s="5">
        <v>2457838696</v>
      </c>
      <c r="F57" s="5">
        <v>-3336535496</v>
      </c>
      <c r="G57" s="5">
        <v>3462328826</v>
      </c>
      <c r="I57" s="5">
        <v>-614952370</v>
      </c>
      <c r="J57" s="5">
        <v>341029822</v>
      </c>
      <c r="K57" s="5">
        <v>1015052011</v>
      </c>
      <c r="L57" s="5">
        <v>1656809686</v>
      </c>
    </row>
    <row r="58" spans="2:12" ht="15.5" x14ac:dyDescent="0.35">
      <c r="C58" t="s">
        <v>27</v>
      </c>
      <c r="D58" s="5">
        <v>-4841097729</v>
      </c>
      <c r="E58" s="5">
        <v>-4484876853</v>
      </c>
      <c r="F58" s="5">
        <v>-3553119439</v>
      </c>
      <c r="G58" s="5">
        <v>-3288005149</v>
      </c>
      <c r="I58" s="5">
        <v>-17037241302</v>
      </c>
      <c r="J58" s="5">
        <v>-11391839861</v>
      </c>
      <c r="K58" s="5">
        <v>-12252258898</v>
      </c>
      <c r="L58" s="5">
        <v>-13372299014</v>
      </c>
    </row>
    <row r="59" spans="2:12" ht="15.5" x14ac:dyDescent="0.35">
      <c r="C59" t="s">
        <v>80</v>
      </c>
      <c r="D59" s="5">
        <v>6760095844</v>
      </c>
      <c r="E59" s="5">
        <v>2457838696</v>
      </c>
      <c r="F59" s="5">
        <v>-3336535496</v>
      </c>
      <c r="G59" s="5">
        <v>3462328826</v>
      </c>
      <c r="I59" s="5">
        <v>-614952370</v>
      </c>
      <c r="J59" s="5">
        <v>341029822</v>
      </c>
      <c r="K59" s="5">
        <v>1015052011</v>
      </c>
      <c r="L59" s="5">
        <v>1656809686</v>
      </c>
    </row>
    <row r="60" spans="2:12" ht="15.5" x14ac:dyDescent="0.35">
      <c r="C60" t="s">
        <v>29</v>
      </c>
      <c r="D60" s="5">
        <v>54138342658</v>
      </c>
      <c r="E60" s="5">
        <v>46693785014</v>
      </c>
      <c r="F60" s="5">
        <v>49252941275</v>
      </c>
      <c r="G60" s="5">
        <v>48801863287</v>
      </c>
      <c r="I60" s="5">
        <v>188743176172</v>
      </c>
      <c r="J60" s="5">
        <v>144497482535</v>
      </c>
      <c r="K60" s="5">
        <v>131839389082</v>
      </c>
      <c r="L60" s="5">
        <v>115093863900</v>
      </c>
    </row>
    <row r="61" spans="2:12" ht="15.5" x14ac:dyDescent="0.35">
      <c r="C61" t="s">
        <v>28</v>
      </c>
      <c r="D61" s="5">
        <v>-13145089147</v>
      </c>
      <c r="E61" s="5">
        <v>-10139701943</v>
      </c>
      <c r="F61" s="5">
        <v>-13783009064</v>
      </c>
      <c r="G61" s="5">
        <v>-10891485293</v>
      </c>
      <c r="I61" s="5">
        <v>-44281191503</v>
      </c>
      <c r="J61" s="5">
        <v>-32635369607</v>
      </c>
      <c r="K61" s="5">
        <v>-29359171745</v>
      </c>
      <c r="L61" s="5">
        <v>-24759235970</v>
      </c>
    </row>
    <row r="62" spans="2:12" ht="15.5" x14ac:dyDescent="0.35">
      <c r="C62" t="s">
        <v>81</v>
      </c>
      <c r="D62" s="5">
        <v>-13145089147</v>
      </c>
      <c r="E62" s="5">
        <v>-10139701943</v>
      </c>
      <c r="F62" s="5">
        <v>-13783009064</v>
      </c>
      <c r="G62" s="5">
        <v>-10891485293</v>
      </c>
      <c r="I62" s="5">
        <v>-44281191503</v>
      </c>
      <c r="J62" s="5">
        <v>-32635369607</v>
      </c>
      <c r="K62" s="5">
        <v>-29359171745</v>
      </c>
      <c r="L62" s="5">
        <v>-24759235970</v>
      </c>
    </row>
    <row r="63" spans="2:12" ht="15.5" x14ac:dyDescent="0.35">
      <c r="C63" t="s">
        <v>82</v>
      </c>
    </row>
    <row r="64" spans="2:12" ht="15.5" x14ac:dyDescent="0.35">
      <c r="C64" t="s">
        <v>84</v>
      </c>
      <c r="D64" s="5">
        <v>-13145089147</v>
      </c>
      <c r="E64" s="5">
        <v>-10139701943</v>
      </c>
      <c r="F64" s="5">
        <v>-13783009064</v>
      </c>
      <c r="G64" s="5">
        <v>-10891485293</v>
      </c>
      <c r="I64" s="5">
        <v>-44281191503</v>
      </c>
      <c r="J64" s="5">
        <v>-32635369607</v>
      </c>
      <c r="K64" s="5">
        <v>-29359171745</v>
      </c>
      <c r="L64" s="5">
        <v>-24759235970</v>
      </c>
    </row>
    <row r="65" spans="2:12" ht="15.5" x14ac:dyDescent="0.35">
      <c r="C65" t="s">
        <v>86</v>
      </c>
      <c r="D65" s="5">
        <v>40993253511</v>
      </c>
      <c r="E65" s="5">
        <v>36554083071</v>
      </c>
      <c r="F65" s="5">
        <v>35469932211</v>
      </c>
      <c r="G65" s="5">
        <v>37910377994</v>
      </c>
      <c r="I65" s="5">
        <v>144461984669</v>
      </c>
      <c r="J65" s="5">
        <v>111862112928</v>
      </c>
      <c r="K65" s="5">
        <v>102480217337</v>
      </c>
      <c r="L65" s="5">
        <v>90334627930</v>
      </c>
    </row>
    <row r="66" spans="2:12" ht="15.5" x14ac:dyDescent="0.35">
      <c r="C66" t="s">
        <v>87</v>
      </c>
      <c r="F66" s="5">
        <v>14969658</v>
      </c>
      <c r="I66" s="5">
        <v>14969658</v>
      </c>
      <c r="J66" s="5">
        <v>174651211</v>
      </c>
      <c r="K66" s="5">
        <v>-474920533</v>
      </c>
      <c r="L66" s="5">
        <v>-401455358</v>
      </c>
    </row>
    <row r="67" spans="2:12" ht="15.5" x14ac:dyDescent="0.35">
      <c r="C67" t="s">
        <v>89</v>
      </c>
      <c r="D67" s="5">
        <v>40993253511</v>
      </c>
      <c r="E67" s="5">
        <v>36554083071</v>
      </c>
      <c r="F67" s="5">
        <v>35484901869</v>
      </c>
      <c r="G67" s="5">
        <v>37910377994</v>
      </c>
      <c r="I67" s="5">
        <v>144476954327</v>
      </c>
      <c r="J67" s="5">
        <v>112036764139</v>
      </c>
      <c r="K67" s="5">
        <v>102005296804</v>
      </c>
      <c r="L67" s="5">
        <v>89933172572</v>
      </c>
    </row>
    <row r="68" spans="2:12" ht="15.5" x14ac:dyDescent="0.35">
      <c r="C68" t="s">
        <v>90</v>
      </c>
      <c r="D68" s="5">
        <v>40993253511</v>
      </c>
      <c r="E68" s="5">
        <v>36554083071</v>
      </c>
      <c r="F68" s="5">
        <v>35469932211</v>
      </c>
      <c r="G68" s="5">
        <v>37910377994</v>
      </c>
      <c r="I68" s="5">
        <v>144461984669</v>
      </c>
      <c r="J68" s="5">
        <v>111862112928</v>
      </c>
      <c r="K68" s="5">
        <v>102480217337</v>
      </c>
      <c r="L68" s="5">
        <v>90334627930</v>
      </c>
    </row>
    <row r="69" spans="2:12" ht="15.5" x14ac:dyDescent="0.35">
      <c r="C69" t="s">
        <v>8</v>
      </c>
      <c r="D69" s="5">
        <v>40993086343</v>
      </c>
      <c r="E69" s="5">
        <v>36553972627</v>
      </c>
      <c r="F69" s="5">
        <v>35485064433</v>
      </c>
      <c r="G69" s="5">
        <v>37910145816</v>
      </c>
      <c r="I69" s="5">
        <v>144476118128</v>
      </c>
      <c r="J69" s="5">
        <v>112036123483</v>
      </c>
      <c r="K69" s="5">
        <v>102005262051</v>
      </c>
      <c r="L69" s="5">
        <v>89933173575</v>
      </c>
    </row>
    <row r="70" spans="2:12" ht="15.5" x14ac:dyDescent="0.35">
      <c r="C70" t="s">
        <v>203</v>
      </c>
      <c r="D70" s="5">
        <v>167168</v>
      </c>
      <c r="E70" s="5">
        <v>110444</v>
      </c>
      <c r="F70" s="5">
        <v>-162564</v>
      </c>
      <c r="G70" s="5">
        <v>232178</v>
      </c>
      <c r="I70" s="5">
        <v>836199</v>
      </c>
      <c r="J70" s="5">
        <v>640656</v>
      </c>
      <c r="K70" s="5">
        <v>34753</v>
      </c>
      <c r="L70" s="5">
        <v>-1003</v>
      </c>
    </row>
    <row r="71" spans="2:12" ht="15.5" x14ac:dyDescent="0.35">
      <c r="C71" t="s">
        <v>91</v>
      </c>
      <c r="D71" s="5">
        <v>40993253511</v>
      </c>
      <c r="E71" s="5">
        <v>36554083071</v>
      </c>
      <c r="F71" s="5">
        <v>35469932211</v>
      </c>
      <c r="G71" s="5">
        <v>37910377994</v>
      </c>
      <c r="I71" s="5">
        <v>144461984669</v>
      </c>
      <c r="J71" s="5">
        <v>111862112928</v>
      </c>
      <c r="K71" s="5">
        <v>102480217337</v>
      </c>
      <c r="L71" s="5">
        <v>90334627930</v>
      </c>
    </row>
    <row r="72" spans="2:12" ht="15.5" x14ac:dyDescent="0.35">
      <c r="C72" t="s">
        <v>92</v>
      </c>
      <c r="D72" s="5">
        <v>40993253511</v>
      </c>
      <c r="E72" s="5">
        <v>36554083071</v>
      </c>
      <c r="F72" s="5">
        <v>35484901869</v>
      </c>
      <c r="G72" s="5">
        <v>37910377994</v>
      </c>
      <c r="I72" s="5">
        <v>144476954327</v>
      </c>
      <c r="J72" s="5">
        <v>112036764139</v>
      </c>
      <c r="K72" s="5">
        <v>102005296804</v>
      </c>
      <c r="L72" s="5">
        <v>89933172572</v>
      </c>
    </row>
    <row r="73" spans="2:12" ht="15.5" x14ac:dyDescent="0.35">
      <c r="C73" t="s">
        <v>93</v>
      </c>
      <c r="D73" s="5">
        <v>40993253511</v>
      </c>
      <c r="E73" s="5">
        <v>36554083071</v>
      </c>
      <c r="F73" s="5">
        <v>35484901869</v>
      </c>
      <c r="G73" s="5">
        <v>37910377994</v>
      </c>
      <c r="I73" s="5">
        <v>144476954327</v>
      </c>
      <c r="J73" s="5">
        <v>112036764139</v>
      </c>
      <c r="K73" s="5">
        <v>102005296804</v>
      </c>
      <c r="L73" s="5">
        <v>89933172572</v>
      </c>
    </row>
    <row r="75" spans="2:12" ht="15.5" x14ac:dyDescent="0.35">
      <c r="B75" t="s">
        <v>94</v>
      </c>
      <c r="C75" t="s">
        <v>95</v>
      </c>
    </row>
    <row r="76" spans="2:12" ht="15.5" x14ac:dyDescent="0.35">
      <c r="C76" t="s">
        <v>96</v>
      </c>
    </row>
    <row r="77" spans="2:12" ht="15.5" x14ac:dyDescent="0.35">
      <c r="C77" t="s">
        <v>20</v>
      </c>
      <c r="D77" s="5">
        <v>129257237427</v>
      </c>
      <c r="E77" s="5">
        <v>136443672015</v>
      </c>
      <c r="F77" s="5">
        <v>150193956028</v>
      </c>
      <c r="G77" s="5">
        <v>199435507422</v>
      </c>
      <c r="I77" s="5">
        <v>150193956028</v>
      </c>
      <c r="J77" s="5">
        <v>29004314525</v>
      </c>
      <c r="K77" s="5">
        <v>81763507338</v>
      </c>
      <c r="L77" s="5">
        <v>50194020655</v>
      </c>
    </row>
    <row r="78" spans="2:12" ht="15.5" x14ac:dyDescent="0.35">
      <c r="C78" t="s">
        <v>97</v>
      </c>
      <c r="D78" s="5">
        <v>155224379405</v>
      </c>
      <c r="E78" s="5">
        <v>121634038330</v>
      </c>
      <c r="F78" s="5">
        <v>123266773106</v>
      </c>
      <c r="G78" s="5">
        <v>96582370796</v>
      </c>
      <c r="I78" s="5">
        <v>123266773106</v>
      </c>
      <c r="J78" s="5">
        <v>88063455623</v>
      </c>
      <c r="K78" s="5">
        <v>58334646368</v>
      </c>
      <c r="L78" s="5">
        <v>55195564036</v>
      </c>
    </row>
    <row r="79" spans="2:12" ht="15.5" x14ac:dyDescent="0.35">
      <c r="C79" t="s">
        <v>99</v>
      </c>
      <c r="D79" s="5">
        <v>621444325</v>
      </c>
      <c r="E79" s="5">
        <v>39714039</v>
      </c>
      <c r="F79" s="5">
        <v>2272500</v>
      </c>
      <c r="G79" s="5">
        <v>689219218</v>
      </c>
      <c r="I79" s="5">
        <v>2272500</v>
      </c>
      <c r="J79" s="5">
        <v>664384787</v>
      </c>
      <c r="K79" s="5">
        <v>50802874</v>
      </c>
      <c r="L79" s="5">
        <v>177949923</v>
      </c>
    </row>
    <row r="80" spans="2:12" ht="15.5" x14ac:dyDescent="0.35">
      <c r="C80" t="s">
        <v>98</v>
      </c>
      <c r="D80" s="5">
        <v>35362029689</v>
      </c>
      <c r="E80" s="5">
        <v>38070268378</v>
      </c>
      <c r="F80" s="5">
        <v>27570429228</v>
      </c>
      <c r="G80" s="5">
        <v>33468084176</v>
      </c>
      <c r="I80" s="5">
        <v>27570429228</v>
      </c>
      <c r="J80" s="5">
        <v>71016941974</v>
      </c>
      <c r="K80" s="5">
        <v>57710389318</v>
      </c>
      <c r="L80" s="5">
        <v>8650971453</v>
      </c>
    </row>
    <row r="81" spans="3:12" ht="15.5" x14ac:dyDescent="0.35">
      <c r="C81" t="s">
        <v>100</v>
      </c>
      <c r="D81" s="5">
        <v>155224379405</v>
      </c>
      <c r="E81" s="5">
        <v>121634038330</v>
      </c>
      <c r="F81" s="5">
        <v>123266773106</v>
      </c>
      <c r="G81" s="5">
        <v>96582370796</v>
      </c>
      <c r="I81" s="5">
        <v>123266773106</v>
      </c>
      <c r="J81" s="5">
        <v>88063455623</v>
      </c>
      <c r="K81" s="5">
        <v>58334646368</v>
      </c>
      <c r="L81" s="5">
        <v>55195564036</v>
      </c>
    </row>
    <row r="82" spans="3:12" ht="15.5" x14ac:dyDescent="0.35">
      <c r="C82" t="s">
        <v>101</v>
      </c>
      <c r="D82" s="5">
        <v>10722000</v>
      </c>
      <c r="E82" s="5">
        <v>192474723</v>
      </c>
      <c r="F82" s="5">
        <v>130710665</v>
      </c>
      <c r="G82" s="5">
        <v>17465940</v>
      </c>
      <c r="I82" s="5">
        <v>130710665</v>
      </c>
      <c r="K82" s="5">
        <v>13500000</v>
      </c>
      <c r="L82" s="5">
        <v>25322093</v>
      </c>
    </row>
    <row r="83" spans="3:12" ht="15.5" x14ac:dyDescent="0.35">
      <c r="C83" t="s">
        <v>79</v>
      </c>
      <c r="D83" s="5">
        <v>317960507</v>
      </c>
      <c r="E83" s="5">
        <v>317960507</v>
      </c>
      <c r="F83" s="5">
        <v>317960507</v>
      </c>
      <c r="G83" s="5">
        <v>302986817</v>
      </c>
      <c r="I83" s="5">
        <v>317960507</v>
      </c>
      <c r="J83" s="5">
        <v>302986817</v>
      </c>
      <c r="K83" s="5">
        <v>128335606</v>
      </c>
      <c r="L83" s="5">
        <v>603256139</v>
      </c>
    </row>
    <row r="84" spans="3:12" ht="15.5" x14ac:dyDescent="0.35">
      <c r="C84" t="s">
        <v>104</v>
      </c>
      <c r="D84" s="5">
        <v>311463536300</v>
      </c>
      <c r="E84" s="5">
        <v>285185265057</v>
      </c>
      <c r="F84" s="5">
        <v>304969806644</v>
      </c>
      <c r="G84" s="5">
        <v>321356052917</v>
      </c>
      <c r="I84" s="5">
        <v>304969806644</v>
      </c>
      <c r="J84" s="5">
        <v>139398173592</v>
      </c>
      <c r="K84" s="5">
        <v>161231453330</v>
      </c>
      <c r="L84" s="5">
        <v>121946061620</v>
      </c>
    </row>
    <row r="85" spans="3:12" ht="15.5" x14ac:dyDescent="0.35">
      <c r="C85" t="s">
        <v>105</v>
      </c>
    </row>
    <row r="86" spans="3:12" ht="15.5" x14ac:dyDescent="0.35">
      <c r="C86" t="s">
        <v>106</v>
      </c>
      <c r="D86" s="5">
        <v>786690013475</v>
      </c>
      <c r="E86" s="5">
        <v>751895647799</v>
      </c>
      <c r="F86" s="5">
        <v>694489814621</v>
      </c>
      <c r="G86" s="5">
        <v>650755713482</v>
      </c>
      <c r="I86" s="5">
        <v>694489814621</v>
      </c>
      <c r="J86" s="5">
        <v>537531346770</v>
      </c>
      <c r="K86" s="5">
        <v>439726749467</v>
      </c>
      <c r="L86" s="5">
        <v>422921097879</v>
      </c>
    </row>
    <row r="87" spans="3:12" ht="15.5" x14ac:dyDescent="0.35">
      <c r="C87" t="s">
        <v>107</v>
      </c>
      <c r="D87" s="5">
        <v>8352291340</v>
      </c>
      <c r="E87" s="5">
        <v>9290649307</v>
      </c>
      <c r="F87" s="5">
        <v>10127851388</v>
      </c>
      <c r="G87" s="5">
        <v>11104360497</v>
      </c>
      <c r="I87" s="5">
        <v>10127851388</v>
      </c>
      <c r="J87" s="5">
        <v>14211624760</v>
      </c>
      <c r="K87" s="5">
        <v>14776016943</v>
      </c>
      <c r="L87" s="5">
        <v>10951557732</v>
      </c>
    </row>
    <row r="88" spans="3:12" ht="15.5" x14ac:dyDescent="0.35">
      <c r="C88" t="s">
        <v>108</v>
      </c>
      <c r="D88" s="5">
        <v>827032944906</v>
      </c>
      <c r="E88" s="5">
        <v>792144828904</v>
      </c>
      <c r="F88" s="5">
        <v>726619466375</v>
      </c>
      <c r="G88" s="5">
        <v>685127375039</v>
      </c>
      <c r="I88" s="5">
        <v>726619466375</v>
      </c>
      <c r="J88" s="5">
        <v>577104291826</v>
      </c>
      <c r="K88" s="5">
        <v>477354588021</v>
      </c>
      <c r="L88" s="5">
        <v>439289552177</v>
      </c>
    </row>
    <row r="89" spans="3:12" ht="15.5" x14ac:dyDescent="0.35">
      <c r="C89" t="s">
        <v>109</v>
      </c>
      <c r="D89" s="5">
        <v>1138496481206</v>
      </c>
      <c r="E89" s="5">
        <v>1077330093961</v>
      </c>
      <c r="F89" s="5">
        <v>1031589273019</v>
      </c>
      <c r="G89" s="5">
        <v>1006483427956</v>
      </c>
      <c r="I89" s="5">
        <v>1031589273019</v>
      </c>
      <c r="J89" s="5">
        <v>716502465418</v>
      </c>
      <c r="K89" s="5">
        <v>638586041351</v>
      </c>
      <c r="L89" s="5">
        <v>561235613797</v>
      </c>
    </row>
    <row r="90" spans="3:12" ht="15.5" x14ac:dyDescent="0.35">
      <c r="C90" t="s">
        <v>110</v>
      </c>
    </row>
    <row r="91" spans="3:12" ht="15.5" x14ac:dyDescent="0.35">
      <c r="C91" t="s">
        <v>111</v>
      </c>
    </row>
    <row r="92" spans="3:12" ht="15.5" x14ac:dyDescent="0.35">
      <c r="C92" t="s">
        <v>112</v>
      </c>
      <c r="D92" s="5">
        <v>217887763092</v>
      </c>
      <c r="E92" s="5">
        <v>134063917530</v>
      </c>
      <c r="F92" s="5">
        <v>137889347771</v>
      </c>
      <c r="G92" s="5">
        <v>138518726755</v>
      </c>
      <c r="I92" s="5">
        <v>137889347771</v>
      </c>
      <c r="J92" s="5">
        <v>143796878564</v>
      </c>
      <c r="K92" s="5">
        <v>117995138957</v>
      </c>
      <c r="L92" s="5">
        <v>105562343810</v>
      </c>
    </row>
    <row r="93" spans="3:12" ht="15.5" x14ac:dyDescent="0.35">
      <c r="C93" t="s">
        <v>113</v>
      </c>
    </row>
    <row r="94" spans="3:12" ht="15.5" x14ac:dyDescent="0.35">
      <c r="C94" t="s">
        <v>114</v>
      </c>
      <c r="D94" s="5">
        <v>35983474014</v>
      </c>
      <c r="E94" s="5">
        <v>38109982417</v>
      </c>
      <c r="F94" s="5">
        <v>27572701728</v>
      </c>
      <c r="G94" s="5">
        <v>34157303394</v>
      </c>
      <c r="I94" s="5">
        <v>27572701728</v>
      </c>
      <c r="J94" s="5">
        <v>71681326761</v>
      </c>
      <c r="K94" s="5">
        <v>57761192192</v>
      </c>
      <c r="L94" s="5">
        <v>8828921376</v>
      </c>
    </row>
    <row r="95" spans="3:12" ht="15.5" x14ac:dyDescent="0.35">
      <c r="C95" t="s">
        <v>206</v>
      </c>
      <c r="D95" s="5">
        <v>74863182671</v>
      </c>
      <c r="E95" s="5">
        <v>1855147418</v>
      </c>
      <c r="F95" s="5">
        <v>1340929534</v>
      </c>
      <c r="G95" s="5">
        <v>2187760878</v>
      </c>
      <c r="I95" s="5">
        <v>1340929534</v>
      </c>
      <c r="J95" s="5">
        <v>3187464107</v>
      </c>
      <c r="K95" s="5">
        <v>4131666130</v>
      </c>
      <c r="L95" s="5">
        <v>4328856467</v>
      </c>
    </row>
    <row r="96" spans="3:12" ht="15.5" x14ac:dyDescent="0.35">
      <c r="C96" t="s">
        <v>117</v>
      </c>
      <c r="D96" s="5">
        <v>11773111646</v>
      </c>
      <c r="E96" s="5">
        <v>10922492366</v>
      </c>
      <c r="F96" s="5">
        <v>7536593723</v>
      </c>
      <c r="G96" s="5">
        <v>9510774021</v>
      </c>
      <c r="I96" s="5">
        <v>7536593723</v>
      </c>
      <c r="J96" s="5">
        <v>3240852941</v>
      </c>
      <c r="K96" s="5">
        <v>8738154520</v>
      </c>
      <c r="L96" s="5">
        <v>11399524469</v>
      </c>
    </row>
    <row r="97" spans="3:12" ht="15.5" x14ac:dyDescent="0.35">
      <c r="C97" t="s">
        <v>116</v>
      </c>
      <c r="D97" s="5">
        <v>20947564203</v>
      </c>
      <c r="E97" s="5">
        <v>8474462666</v>
      </c>
      <c r="F97" s="5">
        <v>25547082825</v>
      </c>
      <c r="G97" s="5">
        <v>22921272804</v>
      </c>
      <c r="I97" s="5">
        <v>25547082825</v>
      </c>
      <c r="J97" s="5">
        <v>12063433978</v>
      </c>
      <c r="K97" s="5">
        <v>5579087219</v>
      </c>
      <c r="L97" s="5">
        <v>21515619844</v>
      </c>
    </row>
    <row r="98" spans="3:12" ht="15.5" x14ac:dyDescent="0.35">
      <c r="C98" t="s">
        <v>119</v>
      </c>
    </row>
    <row r="99" spans="3:12" ht="15.5" x14ac:dyDescent="0.35">
      <c r="C99" t="s">
        <v>121</v>
      </c>
      <c r="D99" s="5">
        <v>187879526769</v>
      </c>
      <c r="E99" s="5">
        <v>170957943868</v>
      </c>
      <c r="F99" s="5">
        <v>153901837159</v>
      </c>
      <c r="G99" s="5">
        <v>154819539976</v>
      </c>
      <c r="I99" s="5">
        <v>153901837159</v>
      </c>
      <c r="J99" s="5">
        <v>146876051398</v>
      </c>
      <c r="K99" s="5">
        <v>121047540088</v>
      </c>
      <c r="L99" s="5">
        <v>144834186253</v>
      </c>
    </row>
    <row r="100" spans="3:12" ht="15.5" x14ac:dyDescent="0.35">
      <c r="C100" t="s">
        <v>258</v>
      </c>
      <c r="D100" s="5">
        <v>85610268942</v>
      </c>
      <c r="E100" s="5">
        <v>95356609417</v>
      </c>
      <c r="F100" s="5">
        <v>100147944951</v>
      </c>
      <c r="G100" s="5">
        <v>107234372039</v>
      </c>
      <c r="I100" s="5">
        <v>100147944951</v>
      </c>
      <c r="J100" s="5">
        <v>16238763096</v>
      </c>
    </row>
    <row r="101" spans="3:12" ht="15.5" x14ac:dyDescent="0.35">
      <c r="C101" t="s">
        <v>122</v>
      </c>
      <c r="D101" s="5">
        <v>74320430558</v>
      </c>
      <c r="E101" s="5">
        <v>74701832663</v>
      </c>
      <c r="F101" s="5">
        <v>75892039961</v>
      </c>
      <c r="G101" s="5">
        <v>69741615658</v>
      </c>
      <c r="I101" s="5">
        <v>75892039961</v>
      </c>
      <c r="J101" s="5">
        <v>53623800777</v>
      </c>
      <c r="K101" s="5">
        <v>41785038896</v>
      </c>
      <c r="L101" s="5">
        <v>59489421654</v>
      </c>
    </row>
    <row r="102" spans="3:12" ht="15.5" x14ac:dyDescent="0.35">
      <c r="C102" t="s">
        <v>123</v>
      </c>
      <c r="D102" s="5">
        <v>293403619022</v>
      </c>
      <c r="E102" s="5">
        <v>286085099650</v>
      </c>
      <c r="F102" s="5">
        <v>273072931538</v>
      </c>
      <c r="G102" s="5">
        <v>282822609360</v>
      </c>
      <c r="I102" s="5">
        <v>273072931538</v>
      </c>
      <c r="J102" s="5">
        <v>184798456453</v>
      </c>
      <c r="K102" s="5">
        <v>144725669472</v>
      </c>
      <c r="L102" s="5">
        <v>151806224299</v>
      </c>
    </row>
    <row r="103" spans="3:12" ht="15.5" x14ac:dyDescent="0.35">
      <c r="C103" t="s">
        <v>124</v>
      </c>
      <c r="D103" s="5">
        <v>293403619022</v>
      </c>
      <c r="E103" s="5">
        <v>286085099650</v>
      </c>
      <c r="F103" s="5">
        <v>273072931538</v>
      </c>
      <c r="G103" s="5">
        <v>282822609360</v>
      </c>
      <c r="I103" s="5">
        <v>273072931538</v>
      </c>
      <c r="J103" s="5">
        <v>184798456453</v>
      </c>
      <c r="K103" s="5">
        <v>144725669472</v>
      </c>
      <c r="L103" s="5">
        <v>151806224299</v>
      </c>
    </row>
    <row r="104" spans="3:12" ht="15.5" x14ac:dyDescent="0.35">
      <c r="C104" t="s">
        <v>125</v>
      </c>
    </row>
    <row r="105" spans="3:12" ht="15.5" x14ac:dyDescent="0.35">
      <c r="C105" t="s">
        <v>126</v>
      </c>
      <c r="D105" s="5">
        <v>283333309864</v>
      </c>
      <c r="E105" s="5">
        <v>276107733422</v>
      </c>
      <c r="F105" s="5">
        <v>263705025460</v>
      </c>
      <c r="G105" s="5">
        <v>274338160031</v>
      </c>
      <c r="I105" s="5">
        <v>263705025460</v>
      </c>
      <c r="J105" s="5">
        <v>177448007124</v>
      </c>
      <c r="K105" s="5">
        <v>138398957404</v>
      </c>
      <c r="L105" s="5">
        <v>146536643210</v>
      </c>
    </row>
    <row r="106" spans="3:12" ht="15.5" x14ac:dyDescent="0.35">
      <c r="C106" t="s">
        <v>211</v>
      </c>
      <c r="D106" s="5">
        <v>203827462</v>
      </c>
      <c r="E106" s="5">
        <v>488884532</v>
      </c>
      <c r="F106" s="5">
        <v>257424382</v>
      </c>
      <c r="I106" s="5">
        <v>257424382</v>
      </c>
    </row>
    <row r="107" spans="3:12" ht="15.5" x14ac:dyDescent="0.35">
      <c r="C107" t="s">
        <v>127</v>
      </c>
      <c r="D107" s="5">
        <v>511291382114</v>
      </c>
      <c r="E107" s="5">
        <v>420149017180</v>
      </c>
      <c r="F107" s="5">
        <v>410962279309</v>
      </c>
      <c r="G107" s="5">
        <v>421341336115</v>
      </c>
      <c r="I107" s="5">
        <v>410962279309</v>
      </c>
      <c r="J107" s="5">
        <v>328595335017</v>
      </c>
      <c r="K107" s="5">
        <v>262720808429</v>
      </c>
      <c r="L107" s="5">
        <v>257368568109</v>
      </c>
    </row>
    <row r="108" spans="3:12" ht="15.5" x14ac:dyDescent="0.35">
      <c r="C108" t="s">
        <v>128</v>
      </c>
    </row>
    <row r="109" spans="3:12" ht="15.5" x14ac:dyDescent="0.35">
      <c r="C109" t="s">
        <v>129</v>
      </c>
      <c r="D109" s="5">
        <v>337948720000</v>
      </c>
      <c r="E109" s="5">
        <v>337948720000</v>
      </c>
      <c r="F109" s="5">
        <v>337948720000</v>
      </c>
      <c r="G109" s="5">
        <v>337948720000</v>
      </c>
      <c r="I109" s="5">
        <v>337948720000</v>
      </c>
      <c r="J109" s="5">
        <v>281623930000</v>
      </c>
      <c r="K109" s="5">
        <v>31623930000</v>
      </c>
      <c r="L109" s="5">
        <v>31623930000</v>
      </c>
    </row>
    <row r="110" spans="3:12" ht="15.5" x14ac:dyDescent="0.35">
      <c r="C110" t="s">
        <v>130</v>
      </c>
      <c r="D110" s="5">
        <v>88337207312</v>
      </c>
      <c r="E110" s="5">
        <v>88337207312</v>
      </c>
      <c r="F110" s="5">
        <v>88337207312</v>
      </c>
      <c r="G110" s="5">
        <v>88337207312</v>
      </c>
      <c r="I110" s="5">
        <v>88337207312</v>
      </c>
      <c r="J110" s="5">
        <v>6431655000</v>
      </c>
      <c r="K110" s="5">
        <v>6431655000</v>
      </c>
      <c r="L110" s="5">
        <v>6431655000</v>
      </c>
    </row>
    <row r="111" spans="3:12" ht="15.5" x14ac:dyDescent="0.35">
      <c r="C111" t="s">
        <v>131</v>
      </c>
      <c r="D111" s="5">
        <v>200584423056</v>
      </c>
      <c r="E111" s="5">
        <v>230560567913</v>
      </c>
      <c r="F111" s="5">
        <v>194006595286</v>
      </c>
      <c r="G111" s="5">
        <v>158536504543</v>
      </c>
      <c r="I111" s="5">
        <v>194006595286</v>
      </c>
      <c r="J111" s="5">
        <v>99542884178</v>
      </c>
      <c r="K111" s="5">
        <v>337676278566</v>
      </c>
      <c r="L111" s="5">
        <v>265207205552</v>
      </c>
    </row>
    <row r="112" spans="3:12" ht="15.5" x14ac:dyDescent="0.35">
      <c r="C112" t="s">
        <v>132</v>
      </c>
      <c r="D112" s="5">
        <v>12300000000</v>
      </c>
      <c r="E112" s="5">
        <v>11300000000</v>
      </c>
      <c r="F112" s="5">
        <v>11300000000</v>
      </c>
      <c r="G112" s="5">
        <v>11300000000</v>
      </c>
      <c r="I112" s="5">
        <v>11300000000</v>
      </c>
      <c r="J112" s="5">
        <v>10300000000</v>
      </c>
      <c r="K112" s="5">
        <v>300000000</v>
      </c>
      <c r="L112" s="5">
        <v>300000000</v>
      </c>
    </row>
    <row r="113" spans="2:12" ht="15.5" x14ac:dyDescent="0.35">
      <c r="C113" t="s">
        <v>133</v>
      </c>
      <c r="D113" s="5">
        <v>188284423056</v>
      </c>
      <c r="E113" s="5">
        <v>219260567913</v>
      </c>
      <c r="F113" s="5">
        <v>182706595286</v>
      </c>
      <c r="G113" s="5">
        <v>147236504543</v>
      </c>
      <c r="I113" s="5">
        <v>182706595286</v>
      </c>
      <c r="J113" s="5">
        <v>89242884178</v>
      </c>
      <c r="K113" s="5">
        <v>337376278566</v>
      </c>
      <c r="L113" s="5">
        <v>264907205552</v>
      </c>
    </row>
    <row r="114" spans="2:12" ht="15.5" x14ac:dyDescent="0.35">
      <c r="C114" t="s">
        <v>134</v>
      </c>
      <c r="D114" s="5">
        <v>200584423056</v>
      </c>
      <c r="E114" s="5">
        <v>230560567913</v>
      </c>
      <c r="F114" s="5">
        <v>194006595286</v>
      </c>
      <c r="G114" s="5">
        <v>158536504543</v>
      </c>
      <c r="I114" s="5">
        <v>194006595286</v>
      </c>
      <c r="J114" s="5">
        <v>99542884178</v>
      </c>
      <c r="K114" s="5">
        <v>337676278566</v>
      </c>
      <c r="L114" s="5">
        <v>265207205552</v>
      </c>
    </row>
    <row r="115" spans="2:12" ht="15.5" x14ac:dyDescent="0.35">
      <c r="C115" t="s">
        <v>212</v>
      </c>
      <c r="D115" s="5">
        <v>16788217</v>
      </c>
      <c r="E115" s="5">
        <v>16621049</v>
      </c>
      <c r="F115" s="5">
        <v>16510605</v>
      </c>
      <c r="G115" s="5">
        <v>16673169</v>
      </c>
      <c r="I115" s="5">
        <v>16510605</v>
      </c>
      <c r="J115" s="5">
        <v>5674406</v>
      </c>
      <c r="K115" s="5">
        <v>5033750</v>
      </c>
      <c r="L115" s="5">
        <v>998997</v>
      </c>
    </row>
    <row r="116" spans="2:12" ht="15.5" x14ac:dyDescent="0.35">
      <c r="C116" t="s">
        <v>10</v>
      </c>
      <c r="D116" s="5">
        <v>627205099092</v>
      </c>
      <c r="E116" s="5">
        <v>657181076781</v>
      </c>
      <c r="F116" s="5">
        <v>620626993710</v>
      </c>
      <c r="G116" s="5">
        <v>585142091841</v>
      </c>
      <c r="I116" s="5">
        <v>620626993710</v>
      </c>
      <c r="J116" s="5">
        <v>387907130401</v>
      </c>
      <c r="K116" s="5">
        <v>375865232922</v>
      </c>
      <c r="L116" s="5">
        <v>303867045688</v>
      </c>
    </row>
    <row r="117" spans="2:12" ht="15.5" x14ac:dyDescent="0.35">
      <c r="C117" t="s">
        <v>135</v>
      </c>
      <c r="D117" s="5">
        <v>1138496481206</v>
      </c>
      <c r="E117" s="5">
        <v>1077330093961</v>
      </c>
      <c r="F117" s="5">
        <v>1031589273019</v>
      </c>
      <c r="G117" s="5">
        <v>1006483427956</v>
      </c>
      <c r="I117" s="5">
        <v>1031589273019</v>
      </c>
      <c r="J117" s="5">
        <v>716502465418</v>
      </c>
      <c r="K117" s="5">
        <v>638586041351</v>
      </c>
      <c r="L117" s="5">
        <v>561235613797</v>
      </c>
    </row>
    <row r="118" spans="2:12" ht="15.5" x14ac:dyDescent="0.35">
      <c r="C118" t="s">
        <v>136</v>
      </c>
      <c r="D118" s="5">
        <v>3379487200</v>
      </c>
      <c r="E118" s="5">
        <v>3379487200</v>
      </c>
      <c r="F118" s="5">
        <v>3379487200</v>
      </c>
      <c r="G118" s="5">
        <v>3379487200</v>
      </c>
      <c r="I118" s="5">
        <v>3379487200</v>
      </c>
      <c r="J118" s="5">
        <v>281623930</v>
      </c>
      <c r="K118" s="5">
        <v>281623930</v>
      </c>
      <c r="L118" s="5">
        <v>281623930</v>
      </c>
    </row>
    <row r="120" spans="2:12" ht="15.5" x14ac:dyDescent="0.35">
      <c r="B120" t="s">
        <v>137</v>
      </c>
      <c r="C120" t="s">
        <v>138</v>
      </c>
      <c r="D120" s="5">
        <v>40068608612</v>
      </c>
      <c r="E120" s="5">
        <v>53093164214</v>
      </c>
      <c r="F120" s="5">
        <v>27628467404</v>
      </c>
      <c r="G120" s="5">
        <v>78540178357</v>
      </c>
      <c r="I120" s="5">
        <v>178756300514</v>
      </c>
      <c r="J120" s="5">
        <v>195582159626</v>
      </c>
      <c r="K120" s="5">
        <v>226034454631</v>
      </c>
      <c r="L120" s="5">
        <v>148973580713</v>
      </c>
    </row>
    <row r="121" spans="2:12" ht="15.5" x14ac:dyDescent="0.35">
      <c r="C121" t="s">
        <v>139</v>
      </c>
      <c r="D121" s="5">
        <v>341767244549</v>
      </c>
      <c r="E121" s="5">
        <v>359150385990</v>
      </c>
      <c r="F121" s="5">
        <v>346557692309</v>
      </c>
      <c r="G121" s="5">
        <v>317085889816</v>
      </c>
      <c r="I121" s="5">
        <v>1292559116517</v>
      </c>
      <c r="J121" s="5">
        <v>1049703156107</v>
      </c>
      <c r="K121" s="5">
        <v>984742968421</v>
      </c>
      <c r="L121" s="5">
        <v>778133218637</v>
      </c>
    </row>
    <row r="122" spans="2:12" ht="15.5" x14ac:dyDescent="0.35">
      <c r="C122" t="s">
        <v>216</v>
      </c>
      <c r="D122" s="5">
        <v>1154904740</v>
      </c>
      <c r="E122" s="5">
        <v>907534959</v>
      </c>
      <c r="F122" s="5">
        <v>1976854066</v>
      </c>
      <c r="G122" s="5">
        <v>2737837240</v>
      </c>
      <c r="I122" s="5">
        <v>5518144600</v>
      </c>
      <c r="J122" s="5">
        <v>3010488289</v>
      </c>
      <c r="K122" s="5">
        <v>2140479731</v>
      </c>
      <c r="L122" s="5">
        <v>605787936</v>
      </c>
    </row>
    <row r="123" spans="2:12" ht="15.5" x14ac:dyDescent="0.35">
      <c r="C123" t="s">
        <v>436</v>
      </c>
      <c r="D123" s="5">
        <v>-22594295237</v>
      </c>
      <c r="E123" s="5">
        <v>-14968476996</v>
      </c>
      <c r="F123" s="5">
        <v>-23719548213</v>
      </c>
      <c r="G123" s="5">
        <v>-8821878901</v>
      </c>
      <c r="I123" s="5">
        <v>-58946622408</v>
      </c>
      <c r="J123" s="5">
        <v>-39940708002</v>
      </c>
      <c r="K123" s="5">
        <v>-26244579244</v>
      </c>
      <c r="L123" s="5">
        <v>-22719387358</v>
      </c>
    </row>
    <row r="124" spans="2:12" ht="15.5" x14ac:dyDescent="0.35">
      <c r="C124" t="s">
        <v>265</v>
      </c>
      <c r="D124" s="5">
        <v>-11208203703</v>
      </c>
      <c r="E124" s="5">
        <v>-7494494945</v>
      </c>
      <c r="F124" s="5">
        <v>-11620201517</v>
      </c>
      <c r="G124" s="5">
        <v>-11652983674</v>
      </c>
      <c r="I124" s="5">
        <v>-37431324618</v>
      </c>
      <c r="J124" s="5">
        <v>-35009181116</v>
      </c>
      <c r="K124" s="5">
        <v>-32703127516</v>
      </c>
      <c r="L124" s="5">
        <v>-31306865411</v>
      </c>
    </row>
    <row r="125" spans="2:12" ht="15.5" x14ac:dyDescent="0.35">
      <c r="C125" t="s">
        <v>458</v>
      </c>
      <c r="D125" s="5">
        <v>-263055039268</v>
      </c>
      <c r="E125" s="5">
        <v>-280896474322</v>
      </c>
      <c r="F125" s="5">
        <v>-280405241663</v>
      </c>
      <c r="G125" s="5">
        <v>-214782843736</v>
      </c>
      <c r="I125" s="5">
        <v>-1000756513602</v>
      </c>
      <c r="J125" s="5">
        <v>-765842058037</v>
      </c>
      <c r="K125" s="5">
        <v>-687108558509</v>
      </c>
      <c r="L125" s="5">
        <v>-561702880159</v>
      </c>
    </row>
    <row r="126" spans="2:12" ht="15.5" x14ac:dyDescent="0.35">
      <c r="C126" t="s">
        <v>586</v>
      </c>
      <c r="D126" s="5">
        <v>-5996002469</v>
      </c>
      <c r="E126" s="5">
        <v>-5392411812</v>
      </c>
      <c r="F126" s="5">
        <v>-5529973505</v>
      </c>
      <c r="G126" s="5">
        <v>-6025842388</v>
      </c>
      <c r="I126" s="5">
        <v>-22555385902</v>
      </c>
      <c r="J126" s="5">
        <v>-14402328150</v>
      </c>
      <c r="K126" s="5">
        <v>-14392738629</v>
      </c>
      <c r="L126" s="5">
        <v>-13978086950</v>
      </c>
    </row>
    <row r="127" spans="2:12" ht="15.5" x14ac:dyDescent="0.35">
      <c r="C127" t="s">
        <v>853</v>
      </c>
      <c r="F127" s="5">
        <v>-61714517</v>
      </c>
      <c r="I127" s="5">
        <v>-61714517</v>
      </c>
      <c r="J127" s="5">
        <v>-1341910366</v>
      </c>
      <c r="K127" s="5">
        <v>-145989623</v>
      </c>
      <c r="L127" s="5">
        <v>-95705982</v>
      </c>
    </row>
    <row r="128" spans="2:12" ht="15.5" x14ac:dyDescent="0.35">
      <c r="C128" t="s">
        <v>854</v>
      </c>
      <c r="F128" s="5">
        <v>-69399556</v>
      </c>
      <c r="I128" s="5">
        <v>-69399556</v>
      </c>
      <c r="J128" s="5">
        <v>-595299099</v>
      </c>
      <c r="K128" s="5">
        <v>-354000000</v>
      </c>
      <c r="L128" s="5">
        <v>-42500000</v>
      </c>
    </row>
    <row r="129" spans="3:12" ht="15.5" x14ac:dyDescent="0.35">
      <c r="C129" t="s">
        <v>514</v>
      </c>
      <c r="E129" s="5">
        <v>1787101340</v>
      </c>
      <c r="F129" s="5">
        <v>500000000</v>
      </c>
      <c r="I129" s="5">
        <v>500000000</v>
      </c>
    </row>
    <row r="130" spans="3:12" ht="15.5" x14ac:dyDescent="0.35">
      <c r="C130" t="s">
        <v>855</v>
      </c>
      <c r="K130" s="5">
        <v>100000000</v>
      </c>
      <c r="L130" s="5">
        <v>80000000</v>
      </c>
    </row>
    <row r="131" spans="3:12" ht="15.5" x14ac:dyDescent="0.35">
      <c r="C131" t="s">
        <v>145</v>
      </c>
      <c r="D131" s="5">
        <v>4813377302</v>
      </c>
      <c r="E131" s="5">
        <v>10814446153</v>
      </c>
      <c r="F131" s="5">
        <v>-6465838869</v>
      </c>
      <c r="G131" s="5">
        <v>113179878995</v>
      </c>
      <c r="I131" s="5">
        <v>191348946701</v>
      </c>
      <c r="J131" s="5">
        <v>-53478072308</v>
      </c>
      <c r="K131" s="5">
        <v>-75287377396</v>
      </c>
      <c r="L131" s="5">
        <v>588643807</v>
      </c>
    </row>
    <row r="132" spans="3:12" ht="15.5" x14ac:dyDescent="0.35">
      <c r="C132" t="s">
        <v>146</v>
      </c>
      <c r="D132" s="5">
        <v>-52068420502</v>
      </c>
      <c r="E132" s="5">
        <v>-77657894380</v>
      </c>
      <c r="F132" s="5">
        <v>-70404179929</v>
      </c>
      <c r="G132" s="5">
        <v>-61862229141</v>
      </c>
      <c r="I132" s="5">
        <v>-248915605712</v>
      </c>
      <c r="J132" s="5">
        <v>-194863280131</v>
      </c>
      <c r="K132" s="5">
        <v>-119177590552</v>
      </c>
      <c r="L132" s="5">
        <v>-133374909288</v>
      </c>
    </row>
    <row r="133" spans="3:12" ht="15.5" x14ac:dyDescent="0.35">
      <c r="C133" t="s">
        <v>856</v>
      </c>
      <c r="D133" s="5">
        <v>-63219119597</v>
      </c>
      <c r="E133" s="5">
        <v>-84662539976</v>
      </c>
      <c r="F133" s="5">
        <v>-70893474258</v>
      </c>
      <c r="G133" s="5">
        <v>-69396703913</v>
      </c>
      <c r="I133" s="5">
        <v>-265468176278</v>
      </c>
      <c r="J133" s="5">
        <v>-208293613793</v>
      </c>
      <c r="K133" s="5">
        <v>-133833914623</v>
      </c>
      <c r="L133" s="5">
        <v>-151646469648</v>
      </c>
    </row>
    <row r="134" spans="3:12" ht="15.5" x14ac:dyDescent="0.35">
      <c r="C134" t="s">
        <v>842</v>
      </c>
      <c r="D134" s="5">
        <v>11915932434</v>
      </c>
      <c r="E134" s="5">
        <v>7196585596</v>
      </c>
      <c r="F134" s="5">
        <v>503524329</v>
      </c>
      <c r="G134" s="5">
        <v>7534474772</v>
      </c>
      <c r="I134" s="5">
        <v>16566800566</v>
      </c>
      <c r="J134" s="5">
        <v>13430333662</v>
      </c>
      <c r="K134" s="5">
        <v>15115746293</v>
      </c>
      <c r="L134" s="5">
        <v>18271560360</v>
      </c>
    </row>
    <row r="135" spans="3:12" ht="15.5" x14ac:dyDescent="0.35">
      <c r="C135" t="s">
        <v>805</v>
      </c>
      <c r="D135" s="5">
        <v>-765233339</v>
      </c>
      <c r="E135" s="5">
        <v>-191940000</v>
      </c>
      <c r="F135" s="5">
        <v>-14230000</v>
      </c>
      <c r="I135" s="5">
        <v>-14230000</v>
      </c>
      <c r="K135" s="5">
        <v>-49200000</v>
      </c>
    </row>
    <row r="136" spans="3:12" ht="15.5" x14ac:dyDescent="0.35">
      <c r="C136" t="s">
        <v>857</v>
      </c>
      <c r="K136" s="5">
        <v>-410222222</v>
      </c>
    </row>
    <row r="137" spans="3:12" ht="15.5" x14ac:dyDescent="0.35">
      <c r="C137" t="s">
        <v>152</v>
      </c>
      <c r="D137" s="5">
        <v>4813377302</v>
      </c>
      <c r="E137" s="5">
        <v>10814446153</v>
      </c>
      <c r="F137" s="5">
        <v>-6465838869</v>
      </c>
      <c r="G137" s="5">
        <v>113179878995</v>
      </c>
      <c r="I137" s="5">
        <v>191348946701</v>
      </c>
      <c r="J137" s="5">
        <v>-53478072308</v>
      </c>
      <c r="K137" s="5">
        <v>-75287377396</v>
      </c>
      <c r="L137" s="5">
        <v>588643807</v>
      </c>
    </row>
    <row r="138" spans="3:12" ht="15.5" x14ac:dyDescent="0.35">
      <c r="C138" t="s">
        <v>766</v>
      </c>
      <c r="D138" s="5">
        <v>26500000000</v>
      </c>
      <c r="E138" s="5">
        <v>30000000000</v>
      </c>
      <c r="F138" s="5">
        <v>32500000000</v>
      </c>
      <c r="I138" s="5">
        <v>73500000000</v>
      </c>
      <c r="J138" s="5">
        <v>77000000000</v>
      </c>
      <c r="K138" s="5">
        <v>20000000000</v>
      </c>
      <c r="L138" s="5">
        <v>90000000000</v>
      </c>
    </row>
    <row r="139" spans="3:12" ht="15.5" x14ac:dyDescent="0.35">
      <c r="C139" t="s">
        <v>285</v>
      </c>
      <c r="D139" s="5">
        <v>-11836750432</v>
      </c>
      <c r="E139" s="5">
        <v>-11003417101</v>
      </c>
      <c r="F139" s="5">
        <v>-30020083770</v>
      </c>
      <c r="G139" s="5">
        <v>-15234075437</v>
      </c>
      <c r="I139" s="5">
        <v>-69167748804</v>
      </c>
      <c r="J139" s="5">
        <v>-44214463929</v>
      </c>
      <c r="K139" s="5">
        <v>-63986294215</v>
      </c>
      <c r="L139" s="5">
        <v>-60245139573</v>
      </c>
    </row>
    <row r="140" spans="3:12" ht="15.5" x14ac:dyDescent="0.35">
      <c r="C140" t="s">
        <v>158</v>
      </c>
      <c r="D140" s="5">
        <v>-2999231099</v>
      </c>
      <c r="E140" s="5">
        <v>-1446429579</v>
      </c>
      <c r="F140" s="5">
        <v>-1366420227</v>
      </c>
      <c r="G140" s="5">
        <v>-4261428477</v>
      </c>
      <c r="I140" s="5">
        <v>-9283802467</v>
      </c>
      <c r="J140" s="5">
        <v>-5989409718</v>
      </c>
      <c r="K140" s="5">
        <v>-1293973611</v>
      </c>
      <c r="L140" s="5">
        <v>-3868072620</v>
      </c>
    </row>
    <row r="141" spans="3:12" ht="15.5" x14ac:dyDescent="0.35">
      <c r="C141" t="s">
        <v>234</v>
      </c>
      <c r="I141" s="5">
        <v>130000000009</v>
      </c>
      <c r="J141" s="5">
        <v>20000000000</v>
      </c>
    </row>
    <row r="142" spans="3:12" ht="15.5" x14ac:dyDescent="0.35">
      <c r="C142" t="s">
        <v>235</v>
      </c>
      <c r="D142" s="5">
        <v>-6850641167</v>
      </c>
      <c r="E142" s="5">
        <v>-6735707167</v>
      </c>
      <c r="F142" s="5">
        <v>-6622701708</v>
      </c>
      <c r="G142" s="5">
        <v>-6511592567</v>
      </c>
      <c r="I142" s="5">
        <v>-21932411019</v>
      </c>
      <c r="J142" s="5">
        <v>-279332001</v>
      </c>
    </row>
    <row r="143" spans="3:12" ht="15.5" x14ac:dyDescent="0.35">
      <c r="C143" t="s">
        <v>858</v>
      </c>
      <c r="F143" s="5">
        <v>-956633164</v>
      </c>
      <c r="G143" s="5">
        <v>139186975476</v>
      </c>
      <c r="I143" s="5">
        <v>138230342312</v>
      </c>
      <c r="K143" s="5">
        <v>4000000</v>
      </c>
      <c r="L143" s="5">
        <v>1000000</v>
      </c>
    </row>
    <row r="144" spans="3:12" ht="15.5" x14ac:dyDescent="0.35">
      <c r="C144" t="s">
        <v>608</v>
      </c>
      <c r="I144" s="5">
        <v>-49997433330</v>
      </c>
      <c r="J144" s="5">
        <v>-99994866660</v>
      </c>
      <c r="K144" s="5">
        <v>-30011109570</v>
      </c>
      <c r="L144" s="5">
        <v>-25299144000</v>
      </c>
    </row>
    <row r="145" spans="2:12" ht="15.5" x14ac:dyDescent="0.35">
      <c r="C145" t="s">
        <v>818</v>
      </c>
      <c r="D145" s="5">
        <v>-7186434588</v>
      </c>
      <c r="E145" s="5">
        <v>-13750284013</v>
      </c>
      <c r="F145" s="5">
        <v>-49241551394</v>
      </c>
      <c r="G145" s="5">
        <v>129857828211</v>
      </c>
      <c r="I145" s="5">
        <v>121189641503</v>
      </c>
      <c r="J145" s="5">
        <v>-52759192813</v>
      </c>
      <c r="K145" s="5">
        <v>31569486683</v>
      </c>
      <c r="L145" s="5">
        <v>16187315232</v>
      </c>
    </row>
    <row r="146" spans="2:12" ht="15.5" x14ac:dyDescent="0.35">
      <c r="C146" t="s">
        <v>168</v>
      </c>
      <c r="E146" s="5">
        <v>150193956028</v>
      </c>
      <c r="I146" s="5">
        <v>29004314525</v>
      </c>
      <c r="J146" s="5">
        <v>81763507338</v>
      </c>
      <c r="K146" s="5">
        <v>50194020655</v>
      </c>
      <c r="L146" s="5">
        <v>34006705423</v>
      </c>
    </row>
    <row r="147" spans="2:12" ht="15.5" x14ac:dyDescent="0.35">
      <c r="C147" t="s">
        <v>169</v>
      </c>
      <c r="D147" s="5">
        <v>-7186434588</v>
      </c>
      <c r="E147" s="5">
        <v>136443672015</v>
      </c>
      <c r="F147" s="5">
        <v>-49241551394</v>
      </c>
      <c r="G147" s="5">
        <v>129857828211</v>
      </c>
      <c r="I147" s="5">
        <v>150193956028</v>
      </c>
      <c r="J147" s="5">
        <v>29004314525</v>
      </c>
      <c r="K147" s="5">
        <v>81763507338</v>
      </c>
      <c r="L147" s="5">
        <v>50194020655</v>
      </c>
    </row>
    <row r="149" spans="2:12" ht="15.5" x14ac:dyDescent="0.35">
      <c r="B149" t="s">
        <v>170</v>
      </c>
      <c r="C149" t="s">
        <v>12</v>
      </c>
      <c r="D149" s="5">
        <v>3380000000</v>
      </c>
      <c r="E149" s="5">
        <v>3380000000</v>
      </c>
      <c r="F149" s="5">
        <v>3380000000</v>
      </c>
      <c r="G149" s="5">
        <v>3380000000</v>
      </c>
      <c r="I149" s="5">
        <v>3380000000</v>
      </c>
      <c r="J149" s="5">
        <v>280000000</v>
      </c>
      <c r="K149" s="5">
        <v>280000000</v>
      </c>
      <c r="L149" s="5">
        <v>280000000</v>
      </c>
    </row>
    <row r="150" spans="2:12" ht="15.5" x14ac:dyDescent="0.35">
      <c r="C150" t="s">
        <v>171</v>
      </c>
      <c r="D150" s="6">
        <v>12.13</v>
      </c>
      <c r="E150" s="6">
        <v>10.82</v>
      </c>
      <c r="F150" s="6">
        <v>10.5</v>
      </c>
      <c r="G150" s="6">
        <v>11.22</v>
      </c>
    </row>
    <row r="151" spans="2:12" ht="15.5" x14ac:dyDescent="0.35">
      <c r="C151" t="s">
        <v>172</v>
      </c>
      <c r="D151" s="6">
        <v>26.71</v>
      </c>
      <c r="E151" s="6">
        <v>35.119999999999997</v>
      </c>
      <c r="F151" s="6">
        <v>42.48</v>
      </c>
      <c r="G151" s="6">
        <v>45.9</v>
      </c>
    </row>
    <row r="152" spans="2:12" ht="15.5" x14ac:dyDescent="0.35">
      <c r="C152" t="s">
        <v>60</v>
      </c>
      <c r="D152" s="6">
        <v>2.92</v>
      </c>
      <c r="E152" s="6">
        <v>3.59</v>
      </c>
      <c r="F152" s="6">
        <v>4.04</v>
      </c>
      <c r="G152" s="6">
        <v>5.31</v>
      </c>
    </row>
    <row r="153" spans="2:12" ht="15.5" x14ac:dyDescent="0.35">
      <c r="C153" t="s">
        <v>173</v>
      </c>
      <c r="D153" s="5">
        <v>76660000000</v>
      </c>
      <c r="E153" s="5">
        <v>73630000000</v>
      </c>
      <c r="F153" s="5">
        <v>81640000000</v>
      </c>
      <c r="G153" s="5">
        <v>74110000000</v>
      </c>
    </row>
    <row r="154" spans="2:12" ht="15.5" x14ac:dyDescent="0.35">
      <c r="C154" t="s">
        <v>174</v>
      </c>
      <c r="D154" s="6">
        <v>3.6000000000000004E-2</v>
      </c>
      <c r="E154" s="6">
        <v>3.39E-2</v>
      </c>
      <c r="F154" s="6">
        <v>3.44E-2</v>
      </c>
      <c r="G154" s="6">
        <v>3.7699999999999997E-2</v>
      </c>
    </row>
    <row r="155" spans="2:12" ht="15.5" x14ac:dyDescent="0.35">
      <c r="C155" t="s">
        <v>175</v>
      </c>
      <c r="D155" s="6">
        <v>6.54E-2</v>
      </c>
      <c r="E155" s="6">
        <v>5.5599999999999997E-2</v>
      </c>
      <c r="F155" s="6">
        <v>5.7200000000000001E-2</v>
      </c>
      <c r="G155" s="6">
        <v>6.480000000000001E-2</v>
      </c>
    </row>
    <row r="156" spans="2:12" ht="15.5" x14ac:dyDescent="0.35">
      <c r="C156" t="s">
        <v>176</v>
      </c>
      <c r="D156" s="6">
        <v>5.0799999999999998E-2</v>
      </c>
      <c r="E156" s="6">
        <v>4.82E-2</v>
      </c>
      <c r="F156" s="6">
        <v>5.9699999999999996E-2</v>
      </c>
      <c r="G156" s="6">
        <v>5.7500000000000002E-2</v>
      </c>
    </row>
    <row r="157" spans="2:12" ht="15.5" x14ac:dyDescent="0.35">
      <c r="C157" t="s">
        <v>177</v>
      </c>
      <c r="D157" s="6">
        <v>9.7899999999999991</v>
      </c>
      <c r="E157" s="6">
        <v>9.86</v>
      </c>
      <c r="F157" s="6">
        <v>14.8</v>
      </c>
      <c r="G157" s="6">
        <v>13.79</v>
      </c>
    </row>
    <row r="158" spans="2:12" ht="15.5" x14ac:dyDescent="0.35">
      <c r="C158" t="s">
        <v>178</v>
      </c>
      <c r="D158" s="5">
        <v>627000000000</v>
      </c>
      <c r="E158" s="5">
        <v>657000000000</v>
      </c>
      <c r="F158" s="5">
        <v>621000000000</v>
      </c>
      <c r="G158" s="5">
        <v>585000000000</v>
      </c>
    </row>
    <row r="159" spans="2:12" ht="15.5" x14ac:dyDescent="0.35">
      <c r="C159" t="s">
        <v>179</v>
      </c>
      <c r="D159" s="6">
        <v>1.75</v>
      </c>
      <c r="E159" s="6">
        <v>1.95</v>
      </c>
      <c r="F159" s="6">
        <v>2.4300000000000002</v>
      </c>
      <c r="G159" s="6">
        <v>2.97</v>
      </c>
    </row>
    <row r="160" spans="2:12" ht="15.5" x14ac:dyDescent="0.35">
      <c r="C160" t="s">
        <v>180</v>
      </c>
      <c r="D160" s="6">
        <v>185.59</v>
      </c>
      <c r="E160" s="6">
        <v>194.46</v>
      </c>
      <c r="F160" s="6">
        <v>183.64</v>
      </c>
      <c r="G160" s="6">
        <v>173.14</v>
      </c>
    </row>
    <row r="161" spans="3:12" ht="15.5" x14ac:dyDescent="0.35">
      <c r="C161" t="s">
        <v>181</v>
      </c>
      <c r="D161" s="6">
        <v>1.75</v>
      </c>
      <c r="E161" s="6">
        <v>1.95</v>
      </c>
      <c r="F161" s="6">
        <v>2.4300000000000002</v>
      </c>
      <c r="G161" s="6">
        <v>2.97</v>
      </c>
    </row>
    <row r="162" spans="3:12" ht="15.5" x14ac:dyDescent="0.35">
      <c r="C162" t="s">
        <v>182</v>
      </c>
      <c r="D162" s="6">
        <v>185.59</v>
      </c>
      <c r="E162" s="6">
        <v>194.46</v>
      </c>
      <c r="F162" s="6">
        <v>183.64</v>
      </c>
      <c r="G162" s="6">
        <v>173.14</v>
      </c>
    </row>
    <row r="163" spans="3:12" ht="15.5" x14ac:dyDescent="0.35">
      <c r="C163" t="s">
        <v>183</v>
      </c>
      <c r="D163" s="5">
        <v>72000000000</v>
      </c>
      <c r="E163" s="5">
        <v>71000000000</v>
      </c>
      <c r="F163" s="5">
        <v>71000000000</v>
      </c>
      <c r="G163" s="5">
        <v>67000000000</v>
      </c>
    </row>
    <row r="164" spans="3:12" ht="15.5" x14ac:dyDescent="0.35">
      <c r="C164" t="s">
        <v>184</v>
      </c>
      <c r="D164" s="5">
        <v>273000000000</v>
      </c>
      <c r="E164" s="5">
        <v>266000000000</v>
      </c>
      <c r="F164" s="5">
        <v>254000000000</v>
      </c>
      <c r="G164" s="5">
        <v>262000000000</v>
      </c>
    </row>
    <row r="165" spans="3:12" ht="15.5" x14ac:dyDescent="0.35">
      <c r="C165" t="s">
        <v>185</v>
      </c>
      <c r="D165" s="5">
        <v>627000000000</v>
      </c>
      <c r="E165" s="5">
        <v>657000000000</v>
      </c>
      <c r="F165" s="5">
        <v>621000000000</v>
      </c>
      <c r="G165" s="5">
        <v>585000000000</v>
      </c>
    </row>
    <row r="166" spans="3:12" ht="15.5" x14ac:dyDescent="0.35">
      <c r="C166" t="s">
        <v>24</v>
      </c>
      <c r="D166" s="5">
        <v>345000000000</v>
      </c>
      <c r="E166" s="5">
        <v>337000000000</v>
      </c>
      <c r="F166" s="5">
        <v>325000000000</v>
      </c>
      <c r="G166" s="5">
        <v>329000000000</v>
      </c>
    </row>
    <row r="167" spans="3:12" ht="15.5" x14ac:dyDescent="0.35">
      <c r="C167" t="s">
        <v>21</v>
      </c>
      <c r="D167" s="5">
        <v>216000000000</v>
      </c>
      <c r="E167" s="5">
        <v>201000000000</v>
      </c>
      <c r="F167" s="5">
        <v>175000000000</v>
      </c>
      <c r="G167" s="5">
        <v>130000000000</v>
      </c>
    </row>
    <row r="168" spans="3:12" ht="15.5" x14ac:dyDescent="0.35">
      <c r="C168" t="s">
        <v>186</v>
      </c>
      <c r="D168" s="5">
        <v>94000000000</v>
      </c>
      <c r="E168" s="5">
        <v>151000000000</v>
      </c>
      <c r="F168" s="5">
        <v>167000000000</v>
      </c>
      <c r="G168" s="5">
        <v>183000000000</v>
      </c>
    </row>
    <row r="169" spans="3:12" ht="15.5" x14ac:dyDescent="0.35">
      <c r="C169" t="s">
        <v>187</v>
      </c>
      <c r="D169" s="5">
        <v>40000000000</v>
      </c>
      <c r="E169" s="5">
        <v>53000000000</v>
      </c>
      <c r="F169" s="5">
        <v>28000000000</v>
      </c>
      <c r="G169" s="5">
        <v>79000000000</v>
      </c>
    </row>
    <row r="170" spans="3:12" ht="15.5" x14ac:dyDescent="0.35">
      <c r="C170" t="s">
        <v>188</v>
      </c>
    </row>
    <row r="171" spans="3:12" ht="15.5" x14ac:dyDescent="0.35">
      <c r="C171" t="s">
        <v>13</v>
      </c>
      <c r="D171" s="5">
        <v>40000000000</v>
      </c>
      <c r="E171" s="5">
        <v>53000000000</v>
      </c>
      <c r="F171" s="5">
        <v>28000000000</v>
      </c>
      <c r="G171" s="5">
        <v>79000000000</v>
      </c>
    </row>
    <row r="172" spans="3:12" ht="15.5" x14ac:dyDescent="0.35">
      <c r="C172" t="s">
        <v>16</v>
      </c>
      <c r="D172" s="6">
        <v>11.86</v>
      </c>
      <c r="E172" s="6">
        <v>15.71</v>
      </c>
      <c r="F172" s="6">
        <v>8.18</v>
      </c>
      <c r="G172" s="6">
        <v>23.24</v>
      </c>
    </row>
    <row r="173" spans="3:12" ht="15.5" x14ac:dyDescent="0.35">
      <c r="C173" t="s">
        <v>45</v>
      </c>
      <c r="I173" s="6">
        <v>42.75</v>
      </c>
      <c r="J173" s="6">
        <v>397.2</v>
      </c>
      <c r="K173" s="6">
        <v>363.89</v>
      </c>
      <c r="L173" s="6">
        <v>320.76</v>
      </c>
    </row>
    <row r="174" spans="3:12" ht="15.5" x14ac:dyDescent="0.35">
      <c r="C174" t="s">
        <v>59</v>
      </c>
      <c r="I174" s="6">
        <v>10.43</v>
      </c>
      <c r="J174" s="5">
        <v>0</v>
      </c>
      <c r="K174" s="5">
        <v>0</v>
      </c>
      <c r="L174" s="5">
        <v>0</v>
      </c>
    </row>
    <row r="175" spans="3:12" ht="15.5" x14ac:dyDescent="0.35">
      <c r="C175" t="s">
        <v>62</v>
      </c>
      <c r="I175" s="6">
        <v>1.1399999999999999</v>
      </c>
      <c r="J175" s="5">
        <v>0</v>
      </c>
      <c r="K175" s="5">
        <v>0</v>
      </c>
      <c r="L175" s="5">
        <v>0</v>
      </c>
    </row>
    <row r="176" spans="3:12" ht="15.5" x14ac:dyDescent="0.35">
      <c r="C176" t="s">
        <v>189</v>
      </c>
      <c r="I176" s="5">
        <v>304040000000</v>
      </c>
      <c r="J176" s="5">
        <v>258200000000</v>
      </c>
    </row>
    <row r="177" spans="3:12" ht="15.5" x14ac:dyDescent="0.35">
      <c r="C177" t="s">
        <v>190</v>
      </c>
      <c r="I177" s="6">
        <v>0.14000000000000001</v>
      </c>
      <c r="J177" s="6">
        <v>0.15609999999999999</v>
      </c>
      <c r="K177" s="6">
        <v>0.1605</v>
      </c>
      <c r="L177" s="6">
        <v>0.161</v>
      </c>
    </row>
    <row r="178" spans="3:12" ht="15.5" x14ac:dyDescent="0.35">
      <c r="C178" t="s">
        <v>191</v>
      </c>
      <c r="I178" s="6">
        <v>0.23280000000000001</v>
      </c>
      <c r="J178" s="6">
        <v>0.28839999999999999</v>
      </c>
      <c r="K178" s="6">
        <v>0.2727</v>
      </c>
      <c r="L178" s="6">
        <v>0.29730000000000001</v>
      </c>
    </row>
    <row r="179" spans="3:12" ht="15.5" x14ac:dyDescent="0.35">
      <c r="C179" t="s">
        <v>192</v>
      </c>
      <c r="I179" s="6">
        <v>0.25829999999999997</v>
      </c>
      <c r="J179" s="6">
        <v>0.26369999999999999</v>
      </c>
      <c r="K179" s="6">
        <v>0.26800000000000002</v>
      </c>
      <c r="L179" s="6">
        <v>0.49790000000000001</v>
      </c>
    </row>
    <row r="180" spans="3:12" ht="15.5" x14ac:dyDescent="0.35">
      <c r="C180" t="s">
        <v>193</v>
      </c>
      <c r="I180" s="6">
        <v>11.11</v>
      </c>
      <c r="J180" s="6">
        <v>12.65</v>
      </c>
      <c r="K180" s="6">
        <v>10.68</v>
      </c>
      <c r="L180" s="6">
        <v>8.48</v>
      </c>
    </row>
    <row r="181" spans="3:12" ht="15.5" x14ac:dyDescent="0.35">
      <c r="C181" t="s">
        <v>56</v>
      </c>
      <c r="I181" s="6">
        <v>2.4300000000000002</v>
      </c>
      <c r="J181" s="5">
        <v>0</v>
      </c>
      <c r="K181" s="5">
        <v>0</v>
      </c>
      <c r="L181" s="5">
        <v>0</v>
      </c>
    </row>
    <row r="182" spans="3:12" ht="15.5" x14ac:dyDescent="0.35">
      <c r="C182" t="s">
        <v>53</v>
      </c>
      <c r="I182" s="6">
        <v>183.64</v>
      </c>
      <c r="J182" s="6">
        <v>1377.37</v>
      </c>
      <c r="K182" s="6">
        <v>1334.62</v>
      </c>
      <c r="L182" s="6">
        <v>1078.98</v>
      </c>
    </row>
    <row r="183" spans="3:12" ht="15.5" x14ac:dyDescent="0.35">
      <c r="C183" t="s">
        <v>194</v>
      </c>
      <c r="I183" s="6">
        <v>2.4300000000000002</v>
      </c>
      <c r="J183" s="5">
        <v>0</v>
      </c>
      <c r="K183" s="5">
        <v>0</v>
      </c>
      <c r="L183" s="5">
        <v>0</v>
      </c>
    </row>
    <row r="184" spans="3:12" ht="15.5" x14ac:dyDescent="0.35">
      <c r="C184" t="s">
        <v>195</v>
      </c>
      <c r="I184" s="6">
        <v>183.64</v>
      </c>
      <c r="J184" s="6">
        <v>1377.37</v>
      </c>
      <c r="K184" s="6">
        <v>1334.62</v>
      </c>
      <c r="L184" s="6">
        <v>1078.98</v>
      </c>
    </row>
    <row r="185" spans="3:12" ht="15.5" x14ac:dyDescent="0.35">
      <c r="C185" t="s">
        <v>196</v>
      </c>
      <c r="I185" s="5">
        <v>71000000000</v>
      </c>
      <c r="J185" s="5">
        <v>50000000000</v>
      </c>
      <c r="K185" s="5">
        <v>39000000000</v>
      </c>
      <c r="L185" s="5">
        <v>59000000000</v>
      </c>
    </row>
    <row r="186" spans="3:12" ht="15.5" x14ac:dyDescent="0.35">
      <c r="C186" t="s">
        <v>197</v>
      </c>
      <c r="I186" s="5">
        <v>254000000000</v>
      </c>
      <c r="J186" s="5">
        <v>163000000000</v>
      </c>
      <c r="K186" s="5">
        <v>121000000000</v>
      </c>
      <c r="L186" s="5">
        <v>145000000000</v>
      </c>
    </row>
    <row r="187" spans="3:12" ht="15.5" x14ac:dyDescent="0.35">
      <c r="C187" t="s">
        <v>26</v>
      </c>
      <c r="I187" s="5">
        <v>325000000000</v>
      </c>
      <c r="J187" s="5">
        <v>213000000000</v>
      </c>
      <c r="K187" s="5">
        <v>160000000000</v>
      </c>
      <c r="L187" s="5">
        <v>204000000000</v>
      </c>
    </row>
    <row r="188" spans="3:12" ht="15.5" x14ac:dyDescent="0.35">
      <c r="C188" t="s">
        <v>23</v>
      </c>
      <c r="I188" s="5">
        <v>175000000000</v>
      </c>
      <c r="J188" s="5">
        <v>184000000000</v>
      </c>
      <c r="K188" s="5">
        <v>78000000000</v>
      </c>
      <c r="L188" s="5">
        <v>154000000000</v>
      </c>
    </row>
    <row r="189" spans="3:12" ht="15.5" x14ac:dyDescent="0.35">
      <c r="C189" t="s">
        <v>198</v>
      </c>
      <c r="I189" s="5">
        <v>167000000000</v>
      </c>
      <c r="J189" s="5">
        <v>-4000000000</v>
      </c>
      <c r="K189" s="5">
        <v>43000000000</v>
      </c>
      <c r="L189" s="5">
        <v>16000000000</v>
      </c>
    </row>
    <row r="190" spans="3:12" ht="15.5" x14ac:dyDescent="0.35">
      <c r="C190" t="s">
        <v>199</v>
      </c>
      <c r="I190" s="5">
        <v>179000000000</v>
      </c>
      <c r="J190" s="5">
        <v>196000000000</v>
      </c>
      <c r="K190" s="5">
        <v>226000000000</v>
      </c>
      <c r="L190" s="5">
        <v>149000000000</v>
      </c>
    </row>
    <row r="191" spans="3:12" ht="15.5" x14ac:dyDescent="0.35">
      <c r="C191" t="s">
        <v>200</v>
      </c>
    </row>
    <row r="192" spans="3:12" ht="15.5" x14ac:dyDescent="0.35">
      <c r="C192" t="s">
        <v>15</v>
      </c>
      <c r="I192" s="5">
        <v>179000000000</v>
      </c>
      <c r="J192" s="5">
        <v>196000000000</v>
      </c>
      <c r="K192" s="5">
        <v>226000000000</v>
      </c>
      <c r="L192" s="5">
        <v>149000000000</v>
      </c>
    </row>
    <row r="193" spans="3:12" ht="15.5" x14ac:dyDescent="0.35">
      <c r="C193" t="s">
        <v>17</v>
      </c>
      <c r="I193" s="6">
        <v>52.89</v>
      </c>
      <c r="J193" s="6">
        <v>694.48</v>
      </c>
      <c r="K193" s="6">
        <v>802.61</v>
      </c>
      <c r="L193" s="6">
        <v>528.98</v>
      </c>
    </row>
  </sheetData>
  <pageMargins left="0.7" right="0.7" top="0.75" bottom="0.75" header="0.3" footer="0.3"/>
  <ignoredErrors>
    <ignoredError sqref="A1:L194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859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860</v>
      </c>
      <c r="D2" s="2" vm="97">
        <f ca="1">IFERROR(_xlfn.STOCKHISTORY("XIDX:" &amp; $C$1, D3, , 0, 0, 1), "Libur")</f>
        <v>136</v>
      </c>
      <c r="E2" s="2" vm="98">
        <f ca="1">IFERROR(_xlfn.STOCKHISTORY("XIDX:" &amp; $C$1, E3, , 0, 0, 1), "Libur")</f>
        <v>97</v>
      </c>
      <c r="H2" s="2" vm="98">
        <f ca="1">IFERROR(INDEX(D2:G2,COUNT(D2:G2)),"")</f>
        <v>97</v>
      </c>
      <c r="I2" s="2" vm="99">
        <f ca="1">IFERROR(_xlfn.STOCKHISTORY("XIDX:" &amp; $C$1, I1, , 0, 0, 1), "Libur")</f>
        <v>178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7198088292</v>
      </c>
      <c r="E4" s="2">
        <f>IFERROR(INDEX(E51:E500,MATCH($C$4,$C$51:$C$500,0)),"")</f>
        <v>10019617194</v>
      </c>
      <c r="H4" s="2">
        <f>IFERROR(SUM(D4:G4)*(4/MAX(1,COUNT(D4:G4))),"")</f>
        <v>34435410972</v>
      </c>
      <c r="I4" s="2">
        <f>IFERROR(INDEX(I51:I500,MATCH($C$4,$C$51:$C$500,0)),"")</f>
        <v>36373600013</v>
      </c>
      <c r="J4" s="2">
        <f>IFERROR(INDEX(J51:J500,MATCH($C$4,$C$51:$C$500,0)),"")</f>
        <v>35816859123</v>
      </c>
      <c r="K4" s="2">
        <f>IFERROR(INDEX(K51:K500,MATCH($C$4,$C$51:$C$500,0)),"")</f>
        <v>27503542684</v>
      </c>
      <c r="L4" s="2">
        <f>IFERROR(INDEX(L51:L500,MATCH($C$4,$C$51:$C$500,0)),"")</f>
        <v>17506781868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228437847</v>
      </c>
      <c r="E5" s="2">
        <f>IFERROR(INDEX(E51:E500,MATCH($C$5,$C$51:$C$500,0)),"")</f>
        <v>538353068</v>
      </c>
      <c r="H5" s="2">
        <f>IFERROR(SUM(D5:G5)*(4/MAX(1,COUNT(D5:G5))),"")</f>
        <v>1533581830</v>
      </c>
      <c r="I5" s="2">
        <f>IFERROR(INDEX(I51:I500,MATCH($C$5,$C$51:$C$500,0)),"")</f>
        <v>4374334942</v>
      </c>
      <c r="J5" s="2">
        <f>IFERROR(INDEX(J51:J500,MATCH($C$5,$C$51:$C$500,0)),"")</f>
        <v>9328207605</v>
      </c>
      <c r="K5" s="2">
        <f>IFERROR(INDEX(K51:K500,MATCH($C$5,$C$51:$C$500,0)),"")</f>
        <v>8701418125</v>
      </c>
      <c r="L5" s="2">
        <f>IFERROR(INDEX(L51:L500,MATCH($C$5,$C$51:$C$500,0)),"")</f>
        <v>2729014704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44627047571</v>
      </c>
      <c r="E6" s="2">
        <f>IFERROR(INDEX(E51:E500,MATCH($C$6,$C$51:$C$500,0)),"")</f>
        <v>44546557294</v>
      </c>
      <c r="H6" s="2">
        <f>IFERROR(INDEX(D6:G6,COUNT(D6:G6)),"")</f>
        <v>44546557294</v>
      </c>
      <c r="I6" s="2">
        <f>IFERROR(INDEX(I51:I500,MATCH($C$6,$C$51:$C$500,0)),"")</f>
        <v>43826749472</v>
      </c>
      <c r="J6" s="2">
        <f>IFERROR(INDEX(J51:J500,MATCH($C$6,$C$51:$C$500,0)),"")</f>
        <v>11777915609</v>
      </c>
      <c r="K6" s="2">
        <f>IFERROR(INDEX(K51:K500,MATCH($C$6,$C$51:$C$500,0)),"")</f>
        <v>5748759640</v>
      </c>
      <c r="L6" s="2">
        <f>IFERROR(INDEX(L51:L500,MATCH($C$6,$C$51:$C$500,0)),"")</f>
        <v>3577202400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0.8</v>
      </c>
      <c r="E7" s="3">
        <f>IFERROR(INDEX(E51:E500,MATCH($C$7,$C$51:$C$500,0))/1000000000,"")</f>
        <v>0.8</v>
      </c>
      <c r="H7" s="3">
        <f>IFERROR(INDEX(D7:G7,COUNT(D7:G7)),"")</f>
        <v>0.8</v>
      </c>
      <c r="I7" s="3">
        <f>IFERROR(INDEX(I51:I500,MATCH($C$7,$C$51:$C$500,0))/1000000000,"")</f>
        <v>0.8</v>
      </c>
      <c r="J7" s="3">
        <f>IFERROR(INDEX(J51:J500,MATCH($C$7,$C$51:$C$500,0))/1000000000,"")</f>
        <v>0.01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7000000000</v>
      </c>
      <c r="J8" s="2">
        <f>IFERROR(INDEX(J51:J500,MATCH($C$8,$C$51:$C$500,0)),"")</f>
        <v>10000000000</v>
      </c>
      <c r="K8" s="2">
        <f>IFERROR(INDEX(K51:K500,MATCH($C$8,$C$51:$C$500,0)),"")</f>
        <v>7000000000</v>
      </c>
      <c r="L8" s="2">
        <f>IFERROR(INDEX(L51:L500,MATCH($C$8,$C$51:$C$500,0)),"")</f>
        <v>7000000000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2.93</v>
      </c>
      <c r="E9" s="3">
        <f>IFERROR(INDEX(E51:E500,MATCH("Free cash flow per share (Quarter)",$C$51:$C$500,0)),"")</f>
        <v>0.25</v>
      </c>
      <c r="H9" s="3">
        <f>IFERROR(INDEX(D9:G9,COUNT(D9:G9)),"")</f>
        <v>0.25</v>
      </c>
      <c r="I9" s="3">
        <f>IFERROR(INDEX(I51:I500,MATCH($C$9,$C$51:$C$500,0)),"")</f>
        <v>8.15</v>
      </c>
      <c r="J9" s="3">
        <f>IFERROR(INDEX(J51:J500,MATCH($C$9,$C$51:$C$500,0)),"")</f>
        <v>1010.77</v>
      </c>
      <c r="K9" s="3">
        <f>IFERROR(INDEX(K51:K500,MATCH($C$9,$C$51:$C$500,0)),"")</f>
        <v>12939.34</v>
      </c>
      <c r="L9" s="3">
        <f>IFERROR(INDEX(L51:L500,MATCH($C$9,$C$51:$C$500,0)),"")</f>
        <v>12746.14</v>
      </c>
    </row>
    <row r="10" spans="1:12" ht="15.5" x14ac:dyDescent="0.35">
      <c r="C10" t="s">
        <v>18</v>
      </c>
      <c r="D10" s="3">
        <f ca="1">IFERROR(IF(D9=0,"",D2/D9),"")</f>
        <v>46.416382252559721</v>
      </c>
      <c r="E10" s="3">
        <f ca="1">IFERROR(IF(E9=0,"",E2/E9),"")</f>
        <v>388</v>
      </c>
      <c r="I10" s="3">
        <f ca="1">IFERROR(IF(I9=0,"",I2/I9),"")</f>
        <v>21.840490797546011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43358105352</v>
      </c>
      <c r="E11" s="2">
        <f>IFERROR(INDEX(E51:E500,MATCH($C$11,$C$51:$C$500,0)),"")</f>
        <v>43009747173</v>
      </c>
      <c r="H11" s="2">
        <f>IFERROR(INDEX(D11:G11,COUNT(D11:G11)),"")</f>
        <v>43009747173</v>
      </c>
      <c r="I11" s="2">
        <f>IFERROR(INDEX(I51:I500,MATCH($C$11,$C$51:$C$500,0)),"")</f>
        <v>44415542607</v>
      </c>
      <c r="J11" s="2">
        <f>IFERROR(INDEX(J51:J500,MATCH($C$11,$C$51:$C$500,0)),"")</f>
        <v>13435232998</v>
      </c>
      <c r="K11" s="2">
        <f>IFERROR(INDEX(K51:K500,MATCH($C$11,$C$51:$C$500,0)),"")</f>
        <v>5430957873</v>
      </c>
      <c r="L11" s="2">
        <f>IFERROR(INDEX(L51:L500,MATCH($C$11,$C$51:$C$500,0)),"")</f>
        <v>6761676780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-43000000000</v>
      </c>
      <c r="E12" s="2">
        <f>IFERROR(INDEX(E51:E500,MATCH("Net Debt (Quarter)",$C$51:$C$500,0)),"")</f>
        <v>-43000000000</v>
      </c>
      <c r="H12" s="2">
        <f>IFERROR(INDEX(D12:G12,COUNT(D12:G12)),"")</f>
        <v>-43000000000</v>
      </c>
      <c r="I12" s="2">
        <f>IFERROR(INDEX(I51:I500,MATCH($C$12,$C$51:$C$500,0)),"")</f>
        <v>-44000000000</v>
      </c>
      <c r="J12" s="2">
        <f>IFERROR(INDEX(J51:J500,MATCH($C$12,$C$51:$C$500,0)),"")</f>
        <v>-13000000000</v>
      </c>
      <c r="K12" s="2">
        <f>IFERROR(INDEX(K51:K500,MATCH($C$12,$C$51:$C$500,0)),"")</f>
        <v>-5000000000</v>
      </c>
      <c r="L12" s="2">
        <f>IFERROR(INDEX(L51:L500,MATCH($C$12,$C$51:$C$500,0)),"")</f>
        <v>-7000000000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27</v>
      </c>
      <c r="D14" s="2">
        <f>IFERROR(INDEX(D51:D500,MATCH($C$14,$C$51:$C$500,0)),"")</f>
        <v>-48416240</v>
      </c>
      <c r="E14" s="2">
        <f>IFERROR(INDEX(E51:E500,MATCH($C$14,$C$51:$C$500,0)),"")</f>
        <v>-48837929</v>
      </c>
      <c r="H14" s="2">
        <f>IFERROR(SUM(D14:G14)*(4/MAX(1,COUNT(D14:G14))),"")</f>
        <v>-194508338</v>
      </c>
      <c r="I14" s="2">
        <f>IFERROR(INDEX(I51:I500,MATCH($C$14,$C$51:$C$500,0)),"")</f>
        <v>-143651488</v>
      </c>
      <c r="J14" s="2">
        <f>IFERROR(INDEX(J51:J500,MATCH($C$14,$C$51:$C$500,0)),"")</f>
        <v>-55569052</v>
      </c>
      <c r="K14" s="2">
        <f>IFERROR(INDEX(K51:K500,MATCH($C$14,$C$51:$C$500,0)),"")</f>
        <v>-10622624</v>
      </c>
      <c r="L14" s="2">
        <f>IFERROR(INDEX(L51:L500,MATCH($C$14,$C$51:$C$500,0)),"")</f>
        <v>-8255716</v>
      </c>
    </row>
    <row r="15" spans="1:1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0</v>
      </c>
      <c r="K15" s="2">
        <f>IFERROR(INDEX(K51:K500,MATCH($C$15,$C$51:$C$500,0)),"")</f>
        <v>0</v>
      </c>
      <c r="L15" s="2">
        <f>IFERROR(INDEX(L51:L500,MATCH($C$15,$C$51:$C$500,0)),"")</f>
        <v>0</v>
      </c>
    </row>
    <row r="16" spans="1:12" ht="15.5" x14ac:dyDescent="0.35">
      <c r="C16" t="s">
        <v>29</v>
      </c>
      <c r="D16" s="2">
        <f>IFERROR(INDEX(D51:D500,MATCH($C$16,$C$51:$C$500,0)),"")</f>
        <v>116524376</v>
      </c>
      <c r="E16" s="2">
        <f>IFERROR(INDEX(E51:E500,MATCH($C$16,$C$51:$C$500,0)),"")</f>
        <v>796671377</v>
      </c>
      <c r="H16" s="2">
        <f>IFERROR(SUM(D16:G16)*(4/MAX(1,COUNT(D16:G16))),"")</f>
        <v>1826391506</v>
      </c>
      <c r="I16" s="2">
        <f>IFERROR(INDEX(I51:I500,MATCH($C$16,$C$51:$C$500,0)),"")</f>
        <v>5895995026</v>
      </c>
      <c r="J16" s="2">
        <f>IFERROR(INDEX(J51:J500,MATCH($C$16,$C$51:$C$500,0)),"")</f>
        <v>9318779915</v>
      </c>
      <c r="K16" s="2">
        <f>IFERROR(INDEX(K51:K500,MATCH($C$16,$C$51:$C$500,0)),"")</f>
        <v>8831124611</v>
      </c>
      <c r="L16" s="2">
        <f>IFERROR(INDEX(L51:L500,MATCH($C$16,$C$51:$C$500,0)),"")</f>
        <v>2808521772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108800000000</v>
      </c>
      <c r="E20" s="2">
        <f ca="1">IFERROR(E21*E2,"")</f>
        <v>77600000000</v>
      </c>
      <c r="H20" s="2">
        <f ca="1">IFERROR(H21*H2,"")</f>
        <v>77600000000</v>
      </c>
      <c r="I20" s="2">
        <f ca="1">IFERROR(I21*I2,"")</f>
        <v>142400000000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800000000</v>
      </c>
      <c r="E21" s="2">
        <f>IFERROR(INDEX(E51:E500,MATCH($C$7,$C$51:$C$500,0)),"")</f>
        <v>800000000</v>
      </c>
      <c r="H21" s="2">
        <f>IFERROR(INDEX(D21:G21,COUNT(D21:G21)),"")</f>
        <v>800000000</v>
      </c>
      <c r="I21" s="2">
        <f>IFERROR(INDEX(I51:I500,MATCH($C$7,$C$51:$C$500,0)),"")</f>
        <v>800000000</v>
      </c>
      <c r="J21" s="2">
        <f>IFERROR(INDEX(J51:J500,MATCH($C$7,$C$51:$C$500,0)),"")</f>
        <v>10000000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41</v>
      </c>
      <c r="C23" t="s">
        <v>42</v>
      </c>
      <c r="D23" s="3">
        <f>IFERROR(D5/D6*100,"")</f>
        <v>0.51188205232838613</v>
      </c>
      <c r="E23" s="3">
        <f>IFERROR(E5/E6*100,"")</f>
        <v>1.208517786115227</v>
      </c>
      <c r="H23" s="3">
        <f>IFERROR(H5/H6*100,"")</f>
        <v>3.4426494956245675</v>
      </c>
      <c r="I23" s="3">
        <f>IFERROR(I5/I6*100,"")</f>
        <v>9.9809705138973897</v>
      </c>
      <c r="J23" s="3">
        <f>IFERROR(J5/J6*100,"")</f>
        <v>79.200835824226189</v>
      </c>
      <c r="K23" s="3">
        <f>IFERROR(K5/K6*100,"")</f>
        <v>151.36166181753947</v>
      </c>
      <c r="L23" s="3">
        <f>IFERROR(L5/L6*100,"")</f>
        <v>76.289077296828381</v>
      </c>
    </row>
    <row r="24" spans="1:12" ht="15.5" x14ac:dyDescent="0.35">
      <c r="C24" t="s">
        <v>43</v>
      </c>
      <c r="D24" s="4">
        <f>IFERROR(_xlfn.RRI(5,I23,D23),"")</f>
        <v>-0.44792329040411416</v>
      </c>
      <c r="E24" s="4">
        <f>IFERROR(_xlfn.RRI(5,J23,E23),"")</f>
        <v>-0.56678383217678319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5.49</v>
      </c>
      <c r="J25" s="3">
        <f>IFERROR(INDEX(J51:J500,MATCH($C$25,$C$51:$C$500,0)),"")</f>
        <v>929.05</v>
      </c>
      <c r="K25" s="3">
        <f>IFERROR(INDEX(K51:K500,MATCH($C$25,$C$51:$C$500,0)),"")</f>
        <v>17061.599999999999</v>
      </c>
      <c r="L25" s="3">
        <f>IFERROR(INDEX(L51:L500,MATCH($C$25,$C$51:$C$500,0)),"")</f>
        <v>5351.01</v>
      </c>
    </row>
    <row r="26" spans="1:1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8.9976103649999999</v>
      </c>
      <c r="E27" s="3">
        <f>IFERROR(E4/E21,"")</f>
        <v>12.5245214925</v>
      </c>
      <c r="H27" s="3">
        <f>IFERROR(H4/H21,"")</f>
        <v>43.044263715</v>
      </c>
      <c r="I27" s="3">
        <f>IFERROR(I4/I21,"")</f>
        <v>45.467000016249997</v>
      </c>
      <c r="J27" s="3">
        <f>IFERROR(J4/J21,"")</f>
        <v>3581.6859122999999</v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48</v>
      </c>
      <c r="D28" s="4">
        <f>IFERROR(_xlfn.RRI(5,I27,D27),"")</f>
        <v>-0.27675377329241113</v>
      </c>
      <c r="E28" s="4">
        <f>IFERROR(_xlfn.RRI(5,J27,E27),"")</f>
        <v>-0.67734772716258806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 t="str">
        <f>IFERROR(((H25-I25)/I25)*100%,"")</f>
        <v/>
      </c>
      <c r="I29" s="4">
        <f>IFERROR(((I25-J25)/J25)*100%,"")</f>
        <v>-0.9940907378504924</v>
      </c>
      <c r="J29" s="4">
        <f>IFERROR(((J25-K25)/K25)*100%,"")</f>
        <v>-0.94554731092042954</v>
      </c>
      <c r="K29" s="4">
        <f>IFERROR(((K25-L25)/L25)*100%,"")</f>
        <v>2.1884821743932448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-5.3285598354501224E-2</v>
      </c>
      <c r="I30" s="4">
        <f>IFERROR(((I27-J27)/J27)*100%,"")</f>
        <v>-0.98730569873251306</v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55.45</v>
      </c>
      <c r="E32" s="3">
        <f>IFERROR(INDEX(E51:E500,MATCH($A$32,$C$51:$C$500,0)),"")</f>
        <v>55.16</v>
      </c>
      <c r="H32" s="3">
        <f>IFERROR(INDEX(D32:G32,COUNT(D32:G32)),"")</f>
        <v>55.16</v>
      </c>
      <c r="I32" s="3">
        <f>IFERROR(INDEX(I51:I500,MATCH($C$32,$C$51:$C$500,0)),"")</f>
        <v>54.49</v>
      </c>
      <c r="J32" s="3">
        <f>IFERROR(INDEX(J51:J500,MATCH($C$32,$C$51:$C$500,0)),"")</f>
        <v>1177.76</v>
      </c>
      <c r="K32" s="3">
        <f>IFERROR(INDEX(K51:K500,MATCH($C$32,$C$51:$C$500,0)),"")</f>
        <v>11271.64</v>
      </c>
      <c r="L32" s="3">
        <f>IFERROR(INDEX(L51:L500,MATCH($C$32,$C$51:$C$500,0)),"")</f>
        <v>7013.96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1.75</v>
      </c>
      <c r="E33" s="3">
        <f>IFERROR(INDEX(E51:E500,MATCH($A$33,$C$51:$C$500,0)),"")</f>
        <v>2.57</v>
      </c>
      <c r="H33" s="3">
        <f>IFERROR(INDEX(D33:G33,COUNT(D33:G33)),"")</f>
        <v>2.57</v>
      </c>
      <c r="I33" s="3">
        <f>IFERROR(INDEX(I51:I500,MATCH($C$33,$C$51:$C$500,0)),"")</f>
        <v>3.27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334.48</v>
      </c>
      <c r="E34" s="3">
        <f>IFERROR(INDEX(E51:E500,MATCH($A$34,$C$51:$C$500,0)),"")</f>
        <v>208.82</v>
      </c>
      <c r="H34" s="3">
        <f>IFERROR(INDEX(D34:G34,COUNT(D34:G34)),"")</f>
        <v>208.82</v>
      </c>
      <c r="I34" s="3">
        <f>IFERROR(INDEX(I51:I500,MATCH($C$34,$C$51:$C$500,0)),"")</f>
        <v>32.42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10.78</v>
      </c>
      <c r="E35" s="3">
        <f>IFERROR(INDEX(E51:E500,MATCH($A$35,$C$51:$C$500,0)),"")</f>
        <v>11.34</v>
      </c>
      <c r="H35" s="3">
        <f>IFERROR(INDEX(D35:G35,COUNT(D35:G35)),"")</f>
        <v>11.34</v>
      </c>
      <c r="I35" s="3">
        <f>IFERROR(INDEX(I51:I500,MATCH($C$35,$C$51:$C$500,0)),"")</f>
        <v>3.91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71</v>
      </c>
      <c r="C51" t="s">
        <v>6</v>
      </c>
      <c r="D51" s="5">
        <v>7198088292</v>
      </c>
      <c r="E51" s="5">
        <v>10019617194</v>
      </c>
      <c r="F51" s="5">
        <v>7478720838</v>
      </c>
      <c r="G51" s="5">
        <v>9180465476</v>
      </c>
      <c r="I51" s="5">
        <v>36373600013</v>
      </c>
      <c r="J51" s="5">
        <v>35816859123</v>
      </c>
      <c r="K51" s="5">
        <v>27503542684</v>
      </c>
      <c r="L51" s="5">
        <v>17506781868</v>
      </c>
    </row>
    <row r="52" spans="2:12" ht="15.5" x14ac:dyDescent="0.35">
      <c r="C52" t="s">
        <v>72</v>
      </c>
      <c r="D52" s="5">
        <v>-3874488201</v>
      </c>
      <c r="E52" s="5">
        <v>-3237862575</v>
      </c>
      <c r="F52" s="5">
        <v>-2818659215</v>
      </c>
      <c r="G52" s="5">
        <v>-2573798966</v>
      </c>
      <c r="I52" s="5">
        <v>-13129816123</v>
      </c>
      <c r="J52" s="5">
        <v>-13042329595</v>
      </c>
      <c r="K52" s="5">
        <v>-9751374043</v>
      </c>
      <c r="L52" s="5">
        <v>-7153473481</v>
      </c>
    </row>
    <row r="53" spans="2:12" ht="15.5" x14ac:dyDescent="0.35">
      <c r="C53" t="s">
        <v>73</v>
      </c>
      <c r="D53" s="5">
        <v>3323600091</v>
      </c>
      <c r="E53" s="5">
        <v>6781754619</v>
      </c>
      <c r="F53" s="5">
        <v>4660061623</v>
      </c>
      <c r="G53" s="5">
        <v>6606666510</v>
      </c>
      <c r="I53" s="5">
        <v>23243783890</v>
      </c>
      <c r="J53" s="5">
        <v>22774529528</v>
      </c>
      <c r="K53" s="5">
        <v>17752168641</v>
      </c>
      <c r="L53" s="5">
        <v>10353308387</v>
      </c>
    </row>
    <row r="54" spans="2:12" ht="15.5" x14ac:dyDescent="0.35">
      <c r="C54" t="s">
        <v>74</v>
      </c>
      <c r="D54" s="5">
        <v>-3593191229</v>
      </c>
      <c r="E54" s="5">
        <v>-6113706961</v>
      </c>
      <c r="F54" s="5">
        <v>-3405326284</v>
      </c>
      <c r="G54" s="5">
        <v>-6658287865</v>
      </c>
      <c r="I54" s="5">
        <v>-18026111626</v>
      </c>
      <c r="J54" s="5">
        <v>-13900646838</v>
      </c>
      <c r="K54" s="5">
        <v>-9134879463</v>
      </c>
      <c r="L54" s="5">
        <v>-7861088463</v>
      </c>
    </row>
    <row r="55" spans="2:12" ht="15.5" x14ac:dyDescent="0.35">
      <c r="C55" t="s">
        <v>75</v>
      </c>
      <c r="D55" s="5">
        <v>-486989747</v>
      </c>
      <c r="E55" s="5">
        <v>-620119251</v>
      </c>
      <c r="F55" s="5">
        <v>-1376737929</v>
      </c>
      <c r="G55" s="5">
        <v>-956068814</v>
      </c>
      <c r="I55" s="5">
        <v>-3756521223</v>
      </c>
      <c r="J55" s="5">
        <v>-2974518317</v>
      </c>
      <c r="K55" s="5">
        <v>-1897895547</v>
      </c>
      <c r="L55" s="5">
        <v>-1880866547</v>
      </c>
    </row>
    <row r="56" spans="2:12" ht="15.5" x14ac:dyDescent="0.35">
      <c r="C56" t="s">
        <v>76</v>
      </c>
      <c r="D56" s="5">
        <v>-3106201482</v>
      </c>
      <c r="E56" s="5">
        <v>-5493587710</v>
      </c>
      <c r="F56" s="5">
        <v>-2028588355</v>
      </c>
      <c r="G56" s="5">
        <v>-5702219051</v>
      </c>
      <c r="I56" s="5">
        <v>-14269590403</v>
      </c>
      <c r="J56" s="5">
        <v>-10926128521</v>
      </c>
      <c r="K56" s="5">
        <v>-7236983916</v>
      </c>
      <c r="L56" s="5">
        <v>-5980221916</v>
      </c>
    </row>
    <row r="57" spans="2:12" ht="15.5" x14ac:dyDescent="0.35">
      <c r="C57" t="s">
        <v>77</v>
      </c>
      <c r="D57" s="5">
        <v>-269591138</v>
      </c>
      <c r="E57" s="5">
        <v>668047658</v>
      </c>
      <c r="F57" s="5">
        <v>1254735339</v>
      </c>
      <c r="G57" s="5">
        <v>-51621355</v>
      </c>
      <c r="I57" s="5">
        <v>5217672264</v>
      </c>
      <c r="J57" s="5">
        <v>8873882690</v>
      </c>
      <c r="K57" s="5">
        <v>8617289178</v>
      </c>
      <c r="L57" s="5">
        <v>2492219924</v>
      </c>
    </row>
    <row r="58" spans="2:12" ht="15.5" x14ac:dyDescent="0.35">
      <c r="C58" t="s">
        <v>78</v>
      </c>
      <c r="D58" s="5">
        <v>386115514</v>
      </c>
      <c r="E58" s="5">
        <v>128623719</v>
      </c>
      <c r="F58" s="5">
        <v>152430395</v>
      </c>
      <c r="G58" s="5">
        <v>101045215</v>
      </c>
      <c r="I58" s="5">
        <v>678322762</v>
      </c>
      <c r="J58" s="5">
        <v>444897225</v>
      </c>
      <c r="K58" s="5">
        <v>213835433</v>
      </c>
      <c r="L58" s="5">
        <v>316301848</v>
      </c>
    </row>
    <row r="59" spans="2:12" ht="15.5" x14ac:dyDescent="0.35">
      <c r="C59" t="s">
        <v>27</v>
      </c>
      <c r="D59" s="5">
        <v>-48416240</v>
      </c>
      <c r="E59" s="5">
        <v>-48837929</v>
      </c>
      <c r="F59" s="5">
        <v>-86300101</v>
      </c>
      <c r="G59" s="5">
        <v>-18405559</v>
      </c>
      <c r="I59" s="5">
        <v>-143651488</v>
      </c>
      <c r="J59" s="5">
        <v>-55569052</v>
      </c>
      <c r="K59" s="5">
        <v>-10622624</v>
      </c>
      <c r="L59" s="5">
        <v>-8255716</v>
      </c>
    </row>
    <row r="60" spans="2:12" ht="15.5" x14ac:dyDescent="0.35">
      <c r="C60" t="s">
        <v>79</v>
      </c>
      <c r="D60" s="5">
        <v>-147947570</v>
      </c>
      <c r="E60" s="5">
        <v>181454754</v>
      </c>
      <c r="F60" s="5">
        <v>98799339</v>
      </c>
      <c r="G60" s="5">
        <v>-30273075</v>
      </c>
      <c r="I60" s="5">
        <v>68633321</v>
      </c>
      <c r="J60" s="5">
        <v>129534</v>
      </c>
      <c r="K60" s="5">
        <v>158744</v>
      </c>
      <c r="L60" s="5">
        <v>57663</v>
      </c>
    </row>
    <row r="61" spans="2:12" ht="15.5" x14ac:dyDescent="0.35">
      <c r="C61" t="s">
        <v>80</v>
      </c>
      <c r="D61" s="5">
        <v>386115514</v>
      </c>
      <c r="E61" s="5">
        <v>128623719</v>
      </c>
      <c r="F61" s="5">
        <v>152430395</v>
      </c>
      <c r="G61" s="5">
        <v>101045215</v>
      </c>
      <c r="I61" s="5">
        <v>678322762</v>
      </c>
      <c r="J61" s="5">
        <v>444897225</v>
      </c>
      <c r="K61" s="5">
        <v>213835433</v>
      </c>
      <c r="L61" s="5">
        <v>316301848</v>
      </c>
    </row>
    <row r="62" spans="2:12" ht="15.5" x14ac:dyDescent="0.35">
      <c r="C62" t="s">
        <v>29</v>
      </c>
      <c r="D62" s="5">
        <v>116524376</v>
      </c>
      <c r="E62" s="5">
        <v>796671377</v>
      </c>
      <c r="F62" s="5">
        <v>1407165734</v>
      </c>
      <c r="G62" s="5">
        <v>49423860</v>
      </c>
      <c r="I62" s="5">
        <v>5895995026</v>
      </c>
      <c r="J62" s="5">
        <v>9318779915</v>
      </c>
      <c r="K62" s="5">
        <v>8831124611</v>
      </c>
      <c r="L62" s="5">
        <v>2808521772</v>
      </c>
    </row>
    <row r="63" spans="2:12" ht="15.5" x14ac:dyDescent="0.35">
      <c r="C63" t="s">
        <v>28</v>
      </c>
    </row>
    <row r="64" spans="2:12" ht="15.5" x14ac:dyDescent="0.35">
      <c r="C64" t="s">
        <v>81</v>
      </c>
    </row>
    <row r="65" spans="2:12" ht="15.5" x14ac:dyDescent="0.35">
      <c r="C65" t="s">
        <v>82</v>
      </c>
    </row>
    <row r="66" spans="2:12" ht="15.5" x14ac:dyDescent="0.35">
      <c r="C66" t="s">
        <v>84</v>
      </c>
    </row>
    <row r="67" spans="2:12" ht="15.5" x14ac:dyDescent="0.35">
      <c r="C67" t="s">
        <v>327</v>
      </c>
      <c r="D67" s="5">
        <v>85324157</v>
      </c>
      <c r="E67" s="5">
        <v>724641703</v>
      </c>
      <c r="F67" s="5">
        <v>55001162</v>
      </c>
      <c r="G67" s="5">
        <v>46170772</v>
      </c>
      <c r="I67" s="5">
        <v>4462303785</v>
      </c>
      <c r="J67" s="5">
        <v>9290648615</v>
      </c>
      <c r="K67" s="5">
        <v>8701576869</v>
      </c>
      <c r="L67" s="5">
        <v>2729072367</v>
      </c>
    </row>
    <row r="68" spans="2:12" ht="15.5" x14ac:dyDescent="0.35">
      <c r="C68" t="s">
        <v>85</v>
      </c>
    </row>
    <row r="69" spans="2:12" ht="15.5" x14ac:dyDescent="0.35">
      <c r="C69" t="s">
        <v>86</v>
      </c>
      <c r="D69" s="5">
        <v>85324157</v>
      </c>
      <c r="E69" s="5">
        <v>724641703</v>
      </c>
      <c r="F69" s="5">
        <v>55001162</v>
      </c>
      <c r="G69" s="5">
        <v>46170772</v>
      </c>
      <c r="I69" s="5">
        <v>4462303785</v>
      </c>
      <c r="J69" s="5">
        <v>9290648615</v>
      </c>
      <c r="K69" s="5">
        <v>8701576869</v>
      </c>
      <c r="L69" s="5">
        <v>2729072367</v>
      </c>
    </row>
    <row r="70" spans="2:12" ht="15.5" x14ac:dyDescent="0.35">
      <c r="C70" t="s">
        <v>87</v>
      </c>
      <c r="D70" s="5">
        <v>-4833880</v>
      </c>
      <c r="E70" s="5">
        <v>-4833881</v>
      </c>
      <c r="F70" s="5">
        <v>-46937628</v>
      </c>
      <c r="G70" s="5">
        <v>6253939</v>
      </c>
      <c r="I70" s="5">
        <v>-19335522</v>
      </c>
      <c r="J70" s="5">
        <v>37688524</v>
      </c>
    </row>
    <row r="71" spans="2:12" ht="15.5" x14ac:dyDescent="0.35">
      <c r="C71" t="s">
        <v>89</v>
      </c>
      <c r="D71" s="5">
        <v>80490277</v>
      </c>
      <c r="E71" s="5">
        <v>719807822</v>
      </c>
      <c r="F71" s="5">
        <v>8063534</v>
      </c>
      <c r="G71" s="5">
        <v>52424711</v>
      </c>
      <c r="I71" s="5">
        <v>4442968263</v>
      </c>
      <c r="J71" s="5">
        <v>9328337139</v>
      </c>
      <c r="K71" s="5">
        <v>8701576869</v>
      </c>
      <c r="L71" s="5">
        <v>2729072367</v>
      </c>
    </row>
    <row r="72" spans="2:12" ht="15.5" x14ac:dyDescent="0.35">
      <c r="C72" t="s">
        <v>90</v>
      </c>
      <c r="D72" s="5">
        <v>85324157</v>
      </c>
      <c r="E72" s="5">
        <v>724641703</v>
      </c>
      <c r="F72" s="5">
        <v>55001162</v>
      </c>
      <c r="G72" s="5">
        <v>46170772</v>
      </c>
      <c r="I72" s="5">
        <v>4462303785</v>
      </c>
      <c r="J72" s="5">
        <v>9290648615</v>
      </c>
      <c r="K72" s="5">
        <v>8701576869</v>
      </c>
      <c r="L72" s="5">
        <v>2729072367</v>
      </c>
    </row>
    <row r="73" spans="2:12" ht="15.5" x14ac:dyDescent="0.35">
      <c r="C73" t="s">
        <v>8</v>
      </c>
      <c r="D73" s="5">
        <v>228437847</v>
      </c>
      <c r="E73" s="5">
        <v>538353068</v>
      </c>
      <c r="F73" s="5">
        <v>-90735805</v>
      </c>
      <c r="G73" s="5">
        <v>82697786</v>
      </c>
      <c r="I73" s="5">
        <v>4374334942</v>
      </c>
      <c r="J73" s="5">
        <v>9328207605</v>
      </c>
      <c r="K73" s="5">
        <v>8701418125</v>
      </c>
      <c r="L73" s="5">
        <v>2729014704</v>
      </c>
    </row>
    <row r="74" spans="2:12" ht="15.5" x14ac:dyDescent="0.35">
      <c r="C74" t="s">
        <v>91</v>
      </c>
      <c r="D74" s="5">
        <v>85324157</v>
      </c>
      <c r="E74" s="5">
        <v>724641703</v>
      </c>
      <c r="F74" s="5">
        <v>55001162</v>
      </c>
      <c r="G74" s="5">
        <v>46170772</v>
      </c>
      <c r="I74" s="5">
        <v>4462303785</v>
      </c>
      <c r="J74" s="5">
        <v>9290648615</v>
      </c>
      <c r="K74" s="5">
        <v>8701576869</v>
      </c>
      <c r="L74" s="5">
        <v>2729072367</v>
      </c>
    </row>
    <row r="75" spans="2:12" ht="15.5" x14ac:dyDescent="0.35">
      <c r="C75" t="s">
        <v>92</v>
      </c>
      <c r="D75" s="5">
        <v>80490277</v>
      </c>
      <c r="E75" s="5">
        <v>719807822</v>
      </c>
      <c r="F75" s="5">
        <v>8063534</v>
      </c>
      <c r="G75" s="5">
        <v>52424711</v>
      </c>
      <c r="I75" s="5">
        <v>4442968263</v>
      </c>
      <c r="J75" s="5">
        <v>9328337139</v>
      </c>
      <c r="K75" s="5">
        <v>8701576869</v>
      </c>
      <c r="L75" s="5">
        <v>2729072367</v>
      </c>
    </row>
    <row r="76" spans="2:12" ht="15.5" x14ac:dyDescent="0.35">
      <c r="C76" t="s">
        <v>93</v>
      </c>
      <c r="D76" s="5">
        <v>80490277</v>
      </c>
      <c r="E76" s="5">
        <v>719807822</v>
      </c>
      <c r="F76" s="5">
        <v>8063534</v>
      </c>
      <c r="G76" s="5">
        <v>52424711</v>
      </c>
      <c r="I76" s="5">
        <v>4442968263</v>
      </c>
      <c r="J76" s="5">
        <v>9328337139</v>
      </c>
      <c r="K76" s="5">
        <v>8701576869</v>
      </c>
      <c r="L76" s="5">
        <v>2729072367</v>
      </c>
    </row>
    <row r="78" spans="2:12" ht="15.5" x14ac:dyDescent="0.35">
      <c r="B78" t="s">
        <v>94</v>
      </c>
      <c r="C78" t="s">
        <v>95</v>
      </c>
    </row>
    <row r="79" spans="2:12" ht="15.5" x14ac:dyDescent="0.35">
      <c r="C79" t="s">
        <v>96</v>
      </c>
    </row>
    <row r="80" spans="2:12" ht="15.5" x14ac:dyDescent="0.35">
      <c r="C80" t="s">
        <v>20</v>
      </c>
      <c r="D80" s="5">
        <v>43358105352</v>
      </c>
      <c r="E80" s="5">
        <v>43009747173</v>
      </c>
      <c r="F80" s="5">
        <v>44415542607</v>
      </c>
      <c r="G80" s="5">
        <v>47174478599</v>
      </c>
      <c r="I80" s="5">
        <v>44415542607</v>
      </c>
      <c r="J80" s="5">
        <v>13435232998</v>
      </c>
      <c r="K80" s="5">
        <v>5430957873</v>
      </c>
      <c r="L80" s="5">
        <v>6761676780</v>
      </c>
    </row>
    <row r="81" spans="3:12" ht="15.5" x14ac:dyDescent="0.35">
      <c r="C81" t="s">
        <v>79</v>
      </c>
      <c r="D81" s="5">
        <v>5911886966</v>
      </c>
      <c r="E81" s="5">
        <v>4492945726</v>
      </c>
      <c r="F81" s="5">
        <v>5436056088</v>
      </c>
      <c r="G81" s="5">
        <v>7010158976</v>
      </c>
      <c r="I81" s="5">
        <v>5436056088</v>
      </c>
      <c r="J81" s="5">
        <v>6357927462</v>
      </c>
      <c r="K81" s="5">
        <v>4891358336</v>
      </c>
      <c r="L81" s="5">
        <v>2228475711</v>
      </c>
    </row>
    <row r="82" spans="3:12" ht="15.5" x14ac:dyDescent="0.35">
      <c r="C82" t="s">
        <v>104</v>
      </c>
      <c r="D82" s="5">
        <v>47348007745</v>
      </c>
      <c r="E82" s="5">
        <v>45961883741</v>
      </c>
      <c r="F82" s="5">
        <v>47453613108</v>
      </c>
      <c r="G82" s="5">
        <v>48870274592</v>
      </c>
      <c r="I82" s="5">
        <v>47453613108</v>
      </c>
      <c r="J82" s="5">
        <v>17130241292</v>
      </c>
      <c r="K82" s="5">
        <v>7952584615</v>
      </c>
      <c r="L82" s="5">
        <v>7706946711</v>
      </c>
    </row>
    <row r="83" spans="3:12" ht="15.5" x14ac:dyDescent="0.35">
      <c r="C83" t="s">
        <v>105</v>
      </c>
    </row>
    <row r="84" spans="3:12" ht="15.5" x14ac:dyDescent="0.35">
      <c r="C84" t="s">
        <v>101</v>
      </c>
      <c r="K84" s="5">
        <v>5284002544</v>
      </c>
      <c r="L84" s="5">
        <v>4557493956</v>
      </c>
    </row>
    <row r="85" spans="3:12" ht="15.5" x14ac:dyDescent="0.35">
      <c r="C85" t="s">
        <v>99</v>
      </c>
      <c r="K85" s="5">
        <v>5284002544</v>
      </c>
      <c r="L85" s="5">
        <v>4557493956</v>
      </c>
    </row>
    <row r="86" spans="3:12" ht="15.5" x14ac:dyDescent="0.35">
      <c r="C86" t="s">
        <v>102</v>
      </c>
      <c r="K86" s="5">
        <v>5284002544</v>
      </c>
      <c r="L86" s="5">
        <v>4557493956</v>
      </c>
    </row>
    <row r="87" spans="3:12" ht="15.5" x14ac:dyDescent="0.35">
      <c r="C87" t="s">
        <v>107</v>
      </c>
      <c r="D87" s="5">
        <v>359625042</v>
      </c>
      <c r="E87" s="5">
        <v>336483510</v>
      </c>
      <c r="F87" s="5">
        <v>316068782</v>
      </c>
      <c r="G87" s="5">
        <v>301085968</v>
      </c>
      <c r="I87" s="5">
        <v>316068782</v>
      </c>
      <c r="J87" s="5">
        <v>234409871</v>
      </c>
    </row>
    <row r="88" spans="3:12" ht="15.5" x14ac:dyDescent="0.35">
      <c r="C88" t="s">
        <v>106</v>
      </c>
      <c r="D88" s="5">
        <v>7178737331</v>
      </c>
      <c r="E88" s="5">
        <v>4640146554</v>
      </c>
      <c r="F88" s="5">
        <v>3781276973</v>
      </c>
      <c r="G88" s="5">
        <v>3099338854</v>
      </c>
      <c r="I88" s="5">
        <v>3781276973</v>
      </c>
      <c r="J88" s="5">
        <v>1874564544</v>
      </c>
      <c r="K88" s="5">
        <v>787781256</v>
      </c>
      <c r="L88" s="5">
        <v>327018687</v>
      </c>
    </row>
    <row r="89" spans="3:12" ht="15.5" x14ac:dyDescent="0.35">
      <c r="C89" t="s">
        <v>108</v>
      </c>
      <c r="D89" s="5">
        <v>11046582350</v>
      </c>
      <c r="E89" s="5">
        <v>9747622755</v>
      </c>
      <c r="F89" s="5">
        <v>8712168170</v>
      </c>
      <c r="G89" s="5">
        <v>6650213732</v>
      </c>
      <c r="I89" s="5">
        <v>8712168170</v>
      </c>
      <c r="J89" s="5">
        <v>6357961587</v>
      </c>
      <c r="K89" s="5">
        <v>9842310888</v>
      </c>
      <c r="L89" s="5">
        <v>5677928532</v>
      </c>
    </row>
    <row r="90" spans="3:12" ht="15.5" x14ac:dyDescent="0.35">
      <c r="C90" t="s">
        <v>109</v>
      </c>
      <c r="D90" s="5">
        <v>58394590095</v>
      </c>
      <c r="E90" s="5">
        <v>55709506496</v>
      </c>
      <c r="F90" s="5">
        <v>56165781278</v>
      </c>
      <c r="G90" s="5">
        <v>55520488324</v>
      </c>
      <c r="I90" s="5">
        <v>56165781278</v>
      </c>
      <c r="J90" s="5">
        <v>23488202879</v>
      </c>
      <c r="K90" s="5">
        <v>17794895503</v>
      </c>
      <c r="L90" s="5">
        <v>13384875243</v>
      </c>
    </row>
    <row r="91" spans="3:12" ht="15.5" x14ac:dyDescent="0.35">
      <c r="C91" t="s">
        <v>110</v>
      </c>
    </row>
    <row r="92" spans="3:12" ht="15.5" x14ac:dyDescent="0.35">
      <c r="C92" t="s">
        <v>111</v>
      </c>
    </row>
    <row r="93" spans="3:12" ht="15.5" x14ac:dyDescent="0.35">
      <c r="C93" t="s">
        <v>112</v>
      </c>
      <c r="D93" s="5">
        <v>7650568431</v>
      </c>
      <c r="E93" s="5">
        <v>6464916349</v>
      </c>
      <c r="F93" s="5">
        <v>6902975718</v>
      </c>
      <c r="G93" s="5">
        <v>4692143366</v>
      </c>
      <c r="I93" s="5">
        <v>6902975718</v>
      </c>
      <c r="J93" s="5">
        <v>5133814975</v>
      </c>
      <c r="K93" s="5">
        <v>7154777527</v>
      </c>
      <c r="L93" s="5">
        <v>7579197132</v>
      </c>
    </row>
    <row r="94" spans="3:12" ht="15.5" x14ac:dyDescent="0.35">
      <c r="C94" t="s">
        <v>113</v>
      </c>
      <c r="D94" s="5">
        <v>1191485422</v>
      </c>
      <c r="E94" s="5">
        <v>545128472</v>
      </c>
      <c r="F94" s="5">
        <v>509662329</v>
      </c>
      <c r="G94" s="5">
        <v>876933003</v>
      </c>
      <c r="I94" s="5">
        <v>509662329</v>
      </c>
      <c r="J94" s="5">
        <v>415855958</v>
      </c>
      <c r="K94" s="5">
        <v>154746195</v>
      </c>
      <c r="L94" s="5">
        <v>280615562</v>
      </c>
    </row>
    <row r="95" spans="3:12" ht="15.5" x14ac:dyDescent="0.35">
      <c r="C95" t="s">
        <v>117</v>
      </c>
      <c r="D95" s="5">
        <v>272242560</v>
      </c>
      <c r="E95" s="5">
        <v>1623723668</v>
      </c>
      <c r="F95" s="5">
        <v>1503207028</v>
      </c>
      <c r="G95" s="5">
        <v>163493431</v>
      </c>
      <c r="I95" s="5">
        <v>1503207028</v>
      </c>
      <c r="J95" s="5">
        <v>183667094</v>
      </c>
      <c r="K95" s="5">
        <v>1262214</v>
      </c>
      <c r="L95" s="5">
        <v>13812330</v>
      </c>
    </row>
    <row r="96" spans="3:12" ht="15.5" x14ac:dyDescent="0.35">
      <c r="C96" t="s">
        <v>116</v>
      </c>
      <c r="D96" s="5">
        <v>196064985</v>
      </c>
      <c r="E96" s="5">
        <v>146412821</v>
      </c>
      <c r="F96" s="5">
        <v>157254007</v>
      </c>
      <c r="G96" s="5">
        <v>1234852249</v>
      </c>
      <c r="I96" s="5">
        <v>157254007</v>
      </c>
      <c r="J96" s="5">
        <v>179759279</v>
      </c>
      <c r="K96" s="5">
        <v>20244507</v>
      </c>
      <c r="L96" s="5">
        <v>82056106</v>
      </c>
    </row>
    <row r="97" spans="3:12" ht="15.5" x14ac:dyDescent="0.35">
      <c r="C97" t="s">
        <v>119</v>
      </c>
    </row>
    <row r="98" spans="3:12" ht="15.5" x14ac:dyDescent="0.35">
      <c r="C98" t="s">
        <v>122</v>
      </c>
      <c r="D98" s="5">
        <v>377955643</v>
      </c>
      <c r="E98" s="5">
        <v>377955643</v>
      </c>
      <c r="F98" s="5">
        <v>500960633</v>
      </c>
      <c r="G98" s="5">
        <v>218544833</v>
      </c>
      <c r="I98" s="5">
        <v>500960633</v>
      </c>
      <c r="J98" s="5">
        <v>196646163</v>
      </c>
    </row>
    <row r="99" spans="3:12" ht="15.5" x14ac:dyDescent="0.35">
      <c r="C99" t="s">
        <v>123</v>
      </c>
      <c r="D99" s="5">
        <v>6116974093</v>
      </c>
      <c r="E99" s="5">
        <v>4698032853</v>
      </c>
      <c r="F99" s="5">
        <v>5436056088</v>
      </c>
      <c r="G99" s="5">
        <v>7010158976</v>
      </c>
      <c r="I99" s="5">
        <v>5436056088</v>
      </c>
      <c r="J99" s="5">
        <v>6576472295</v>
      </c>
      <c r="K99" s="5">
        <v>4891358336</v>
      </c>
      <c r="L99" s="5">
        <v>2228475711</v>
      </c>
    </row>
    <row r="100" spans="3:12" ht="15.5" x14ac:dyDescent="0.35">
      <c r="C100" t="s">
        <v>124</v>
      </c>
      <c r="D100" s="5">
        <v>6116974093</v>
      </c>
      <c r="E100" s="5">
        <v>4698032853</v>
      </c>
      <c r="F100" s="5">
        <v>5436056088</v>
      </c>
      <c r="G100" s="5">
        <v>7010158976</v>
      </c>
      <c r="I100" s="5">
        <v>5436056088</v>
      </c>
      <c r="J100" s="5">
        <v>6576472295</v>
      </c>
      <c r="K100" s="5">
        <v>4891358336</v>
      </c>
      <c r="L100" s="5">
        <v>2228475711</v>
      </c>
    </row>
    <row r="101" spans="3:12" ht="15.5" x14ac:dyDescent="0.35">
      <c r="C101" t="s">
        <v>125</v>
      </c>
    </row>
    <row r="102" spans="3:12" ht="15.5" x14ac:dyDescent="0.35">
      <c r="C102" t="s">
        <v>126</v>
      </c>
      <c r="D102" s="5">
        <v>205087127</v>
      </c>
      <c r="E102" s="5">
        <v>205087127</v>
      </c>
      <c r="J102" s="5">
        <v>218544833</v>
      </c>
    </row>
    <row r="103" spans="3:12" ht="15.5" x14ac:dyDescent="0.35">
      <c r="C103" t="s">
        <v>127</v>
      </c>
      <c r="D103" s="5">
        <v>13767542524</v>
      </c>
      <c r="E103" s="5">
        <v>11162949202</v>
      </c>
      <c r="F103" s="5">
        <v>12339031806</v>
      </c>
      <c r="G103" s="5">
        <v>11702302342</v>
      </c>
      <c r="I103" s="5">
        <v>12339031806</v>
      </c>
      <c r="J103" s="5">
        <v>11710287270</v>
      </c>
      <c r="K103" s="5">
        <v>12046135863</v>
      </c>
      <c r="L103" s="5">
        <v>9807672843</v>
      </c>
    </row>
    <row r="104" spans="3:12" ht="15.5" x14ac:dyDescent="0.35">
      <c r="C104" t="s">
        <v>128</v>
      </c>
    </row>
    <row r="105" spans="3:12" ht="15.5" x14ac:dyDescent="0.35">
      <c r="C105" t="s">
        <v>129</v>
      </c>
      <c r="D105" s="5">
        <v>12939156250</v>
      </c>
      <c r="E105" s="5">
        <v>12939156250</v>
      </c>
      <c r="F105" s="5">
        <v>12939156250</v>
      </c>
      <c r="G105" s="5">
        <v>12939156250</v>
      </c>
      <c r="I105" s="5">
        <v>12939156250</v>
      </c>
      <c r="J105" s="5">
        <v>10000000000</v>
      </c>
      <c r="K105" s="5">
        <v>510000000</v>
      </c>
      <c r="L105" s="5">
        <v>510000000</v>
      </c>
    </row>
    <row r="106" spans="3:12" ht="15.5" x14ac:dyDescent="0.35">
      <c r="C106" t="s">
        <v>130</v>
      </c>
      <c r="D106" s="5">
        <v>25451103169</v>
      </c>
      <c r="E106" s="5">
        <v>25451103169</v>
      </c>
      <c r="F106" s="5">
        <v>25451103169</v>
      </c>
      <c r="G106" s="5">
        <v>25451103213</v>
      </c>
      <c r="I106" s="5">
        <v>25451103169</v>
      </c>
      <c r="J106" s="5">
        <v>950043819</v>
      </c>
      <c r="K106" s="5">
        <v>70916747</v>
      </c>
      <c r="L106" s="5">
        <v>70916747</v>
      </c>
    </row>
    <row r="107" spans="3:12" ht="15.5" x14ac:dyDescent="0.35">
      <c r="C107" t="s">
        <v>131</v>
      </c>
      <c r="D107" s="5">
        <v>5968671430</v>
      </c>
      <c r="E107" s="5">
        <v>5740233583</v>
      </c>
      <c r="F107" s="5">
        <v>5201880515</v>
      </c>
      <c r="G107" s="5">
        <v>5292616320</v>
      </c>
      <c r="I107" s="5">
        <v>5201880515</v>
      </c>
      <c r="J107" s="5">
        <v>827545573</v>
      </c>
      <c r="K107" s="5">
        <v>5167622068</v>
      </c>
      <c r="L107" s="5">
        <v>2996203943</v>
      </c>
    </row>
    <row r="108" spans="3:12" ht="15.5" x14ac:dyDescent="0.35">
      <c r="C108" t="s">
        <v>132</v>
      </c>
      <c r="D108" s="5">
        <v>100000000</v>
      </c>
      <c r="E108" s="5">
        <v>100000000</v>
      </c>
      <c r="F108" s="5">
        <v>100000000</v>
      </c>
      <c r="G108" s="5">
        <v>100000000</v>
      </c>
      <c r="I108" s="5">
        <v>100000000</v>
      </c>
      <c r="J108" s="5">
        <v>100000000</v>
      </c>
    </row>
    <row r="109" spans="3:12" ht="15.5" x14ac:dyDescent="0.35">
      <c r="C109" t="s">
        <v>133</v>
      </c>
      <c r="D109" s="5">
        <v>5868671430</v>
      </c>
      <c r="E109" s="5">
        <v>5640233583</v>
      </c>
      <c r="F109" s="5">
        <v>5101880515</v>
      </c>
      <c r="G109" s="5">
        <v>5192616320</v>
      </c>
      <c r="I109" s="5">
        <v>5101880515</v>
      </c>
      <c r="J109" s="5">
        <v>727545573</v>
      </c>
      <c r="K109" s="5">
        <v>5167622068</v>
      </c>
      <c r="L109" s="5">
        <v>2996203943</v>
      </c>
    </row>
    <row r="110" spans="3:12" ht="15.5" x14ac:dyDescent="0.35">
      <c r="C110" t="s">
        <v>134</v>
      </c>
      <c r="D110" s="5">
        <v>5968671430</v>
      </c>
      <c r="E110" s="5">
        <v>5740233583</v>
      </c>
      <c r="F110" s="5">
        <v>5201880515</v>
      </c>
      <c r="G110" s="5">
        <v>5292616320</v>
      </c>
      <c r="I110" s="5">
        <v>5201880515</v>
      </c>
      <c r="J110" s="5">
        <v>827545573</v>
      </c>
      <c r="K110" s="5">
        <v>5167622068</v>
      </c>
      <c r="L110" s="5">
        <v>2996203943</v>
      </c>
    </row>
    <row r="111" spans="3:12" ht="15.5" x14ac:dyDescent="0.35">
      <c r="C111" t="s">
        <v>212</v>
      </c>
      <c r="D111" s="5">
        <v>268116722</v>
      </c>
      <c r="E111" s="5">
        <v>416064292</v>
      </c>
      <c r="F111" s="5">
        <v>234609538</v>
      </c>
      <c r="G111" s="5">
        <v>135310199</v>
      </c>
      <c r="I111" s="5">
        <v>234609538</v>
      </c>
      <c r="J111" s="5">
        <v>326217</v>
      </c>
      <c r="K111" s="5">
        <v>220825</v>
      </c>
      <c r="L111" s="5">
        <v>81710</v>
      </c>
    </row>
    <row r="112" spans="3:12" ht="15.5" x14ac:dyDescent="0.35">
      <c r="C112" t="s">
        <v>10</v>
      </c>
      <c r="D112" s="5">
        <v>44627047571</v>
      </c>
      <c r="E112" s="5">
        <v>44546557294</v>
      </c>
      <c r="F112" s="5">
        <v>43826749472</v>
      </c>
      <c r="G112" s="5">
        <v>43818185982</v>
      </c>
      <c r="I112" s="5">
        <v>43826749472</v>
      </c>
      <c r="J112" s="5">
        <v>11777915609</v>
      </c>
      <c r="K112" s="5">
        <v>5748759640</v>
      </c>
      <c r="L112" s="5">
        <v>3577202400</v>
      </c>
    </row>
    <row r="113" spans="2:12" ht="15.5" x14ac:dyDescent="0.35">
      <c r="C113" t="s">
        <v>135</v>
      </c>
      <c r="D113" s="5">
        <v>58394590095</v>
      </c>
      <c r="E113" s="5">
        <v>55709506496</v>
      </c>
      <c r="F113" s="5">
        <v>56165781278</v>
      </c>
      <c r="G113" s="5">
        <v>55520488324</v>
      </c>
      <c r="I113" s="5">
        <v>56165781278</v>
      </c>
      <c r="J113" s="5">
        <v>23488202879</v>
      </c>
      <c r="K113" s="5">
        <v>17794895503</v>
      </c>
      <c r="L113" s="5">
        <v>13384875243</v>
      </c>
    </row>
    <row r="114" spans="2:12" ht="15.5" x14ac:dyDescent="0.35">
      <c r="C114" t="s">
        <v>136</v>
      </c>
      <c r="D114" s="5">
        <v>800000000</v>
      </c>
      <c r="E114" s="5">
        <v>800000000</v>
      </c>
      <c r="F114" s="5">
        <v>800000000</v>
      </c>
      <c r="G114" s="5">
        <v>800000000</v>
      </c>
      <c r="I114" s="5">
        <v>800000000</v>
      </c>
      <c r="J114" s="5">
        <v>10000000</v>
      </c>
      <c r="K114" s="5">
        <v>510000</v>
      </c>
      <c r="L114" s="5">
        <v>510000</v>
      </c>
    </row>
    <row r="116" spans="2:12" ht="15.5" x14ac:dyDescent="0.35">
      <c r="B116" t="s">
        <v>137</v>
      </c>
      <c r="C116" t="s">
        <v>138</v>
      </c>
      <c r="D116" s="5">
        <v>2340220320</v>
      </c>
      <c r="E116" s="5">
        <v>202959402</v>
      </c>
      <c r="F116" s="5">
        <v>-1331603969</v>
      </c>
      <c r="G116" s="5">
        <v>-2431206309</v>
      </c>
      <c r="I116" s="5">
        <v>5795012655</v>
      </c>
      <c r="J116" s="5">
        <v>9795762462</v>
      </c>
      <c r="K116" s="5">
        <v>6519957627</v>
      </c>
      <c r="L116" s="5">
        <v>6283443117</v>
      </c>
    </row>
    <row r="117" spans="2:12" ht="15.5" x14ac:dyDescent="0.35">
      <c r="C117" t="s">
        <v>139</v>
      </c>
      <c r="D117" s="5">
        <v>10352964825</v>
      </c>
      <c r="E117" s="5">
        <v>8523516639</v>
      </c>
      <c r="F117" s="5">
        <v>7870086119</v>
      </c>
      <c r="G117" s="5">
        <v>7284649070</v>
      </c>
      <c r="I117" s="5">
        <v>35154557011</v>
      </c>
      <c r="J117" s="5">
        <v>33397290706</v>
      </c>
      <c r="K117" s="5">
        <v>29942236786</v>
      </c>
      <c r="L117" s="5">
        <v>21066374629</v>
      </c>
    </row>
    <row r="118" spans="2:12" ht="15.5" x14ac:dyDescent="0.35">
      <c r="C118" t="s">
        <v>140</v>
      </c>
      <c r="D118" s="5">
        <v>-8012744505</v>
      </c>
      <c r="E118" s="5">
        <v>-8320557237</v>
      </c>
      <c r="F118" s="5">
        <v>-9201690088</v>
      </c>
      <c r="G118" s="5">
        <v>-9715855379</v>
      </c>
      <c r="I118" s="5">
        <v>-29359544356</v>
      </c>
      <c r="J118" s="5">
        <v>-23601528244</v>
      </c>
      <c r="K118" s="5">
        <v>-23422279159</v>
      </c>
      <c r="L118" s="5">
        <v>-14782931512</v>
      </c>
    </row>
    <row r="119" spans="2:12" ht="15.5" x14ac:dyDescent="0.35">
      <c r="C119" t="s">
        <v>801</v>
      </c>
      <c r="I119" s="5">
        <v>348121602</v>
      </c>
      <c r="J119" s="5">
        <v>6564544</v>
      </c>
      <c r="K119" s="5">
        <v>3298119</v>
      </c>
      <c r="L119" s="5">
        <v>7771580</v>
      </c>
    </row>
    <row r="120" spans="2:12" ht="15.5" x14ac:dyDescent="0.35">
      <c r="C120" t="s">
        <v>213</v>
      </c>
      <c r="I120" s="5">
        <v>-603442552</v>
      </c>
      <c r="J120" s="5">
        <v>-299267426</v>
      </c>
      <c r="K120" s="5">
        <v>-137946904</v>
      </c>
      <c r="L120" s="5">
        <v>-99214620</v>
      </c>
    </row>
    <row r="121" spans="2:12" ht="15.5" x14ac:dyDescent="0.35">
      <c r="C121" t="s">
        <v>861</v>
      </c>
      <c r="I121" s="5">
        <v>984060831</v>
      </c>
      <c r="J121" s="5">
        <v>604687253</v>
      </c>
      <c r="K121" s="5">
        <v>213753564</v>
      </c>
      <c r="L121" s="5">
        <v>308530268</v>
      </c>
    </row>
    <row r="122" spans="2:12" ht="15.5" x14ac:dyDescent="0.35">
      <c r="C122" t="s">
        <v>669</v>
      </c>
      <c r="D122" s="5">
        <v>-8012744505</v>
      </c>
      <c r="E122" s="5">
        <v>-8320557237</v>
      </c>
      <c r="F122" s="5">
        <v>-9201690088</v>
      </c>
      <c r="G122" s="5">
        <v>-9715855379</v>
      </c>
      <c r="I122" s="5">
        <v>-29359544356</v>
      </c>
      <c r="J122" s="5">
        <v>-23601528244</v>
      </c>
      <c r="K122" s="5">
        <v>-23422279159</v>
      </c>
      <c r="L122" s="5">
        <v>-14782931512</v>
      </c>
    </row>
    <row r="123" spans="2:12" ht="15.5" x14ac:dyDescent="0.35">
      <c r="C123" t="s">
        <v>145</v>
      </c>
      <c r="E123" s="5">
        <v>-218544833</v>
      </c>
      <c r="F123" s="5">
        <v>499956</v>
      </c>
      <c r="G123" s="5">
        <v>27605365644</v>
      </c>
      <c r="I123" s="5">
        <v>27409219437</v>
      </c>
      <c r="J123" s="5">
        <v>-4178308242</v>
      </c>
      <c r="K123" s="5">
        <v>-6530019629</v>
      </c>
      <c r="L123" s="5">
        <v>4000</v>
      </c>
    </row>
    <row r="124" spans="2:12" ht="15.5" x14ac:dyDescent="0.35">
      <c r="C124" t="s">
        <v>146</v>
      </c>
      <c r="D124" s="5">
        <v>-728998629</v>
      </c>
      <c r="E124" s="5">
        <v>-1283516033</v>
      </c>
      <c r="F124" s="5">
        <v>-1081762880</v>
      </c>
      <c r="G124" s="5">
        <v>-877853385</v>
      </c>
      <c r="I124" s="5">
        <v>-2952662364</v>
      </c>
      <c r="J124" s="5">
        <v>2074836534</v>
      </c>
      <c r="K124" s="5">
        <v>-1399761684</v>
      </c>
      <c r="L124" s="5">
        <v>-6211758167</v>
      </c>
    </row>
    <row r="125" spans="2:12" ht="15.5" x14ac:dyDescent="0.35">
      <c r="C125" t="s">
        <v>309</v>
      </c>
      <c r="J125" s="5">
        <v>17033832970</v>
      </c>
      <c r="K125" s="5">
        <v>1847674515</v>
      </c>
      <c r="L125" s="5">
        <v>249734010</v>
      </c>
    </row>
    <row r="126" spans="2:12" ht="15.5" x14ac:dyDescent="0.35">
      <c r="C126" t="s">
        <v>862</v>
      </c>
      <c r="J126" s="5">
        <v>-11749830426</v>
      </c>
      <c r="K126" s="5">
        <v>-2574183103</v>
      </c>
      <c r="L126" s="5">
        <v>-6222838065</v>
      </c>
    </row>
    <row r="127" spans="2:12" ht="15.5" x14ac:dyDescent="0.35">
      <c r="C127" t="s">
        <v>719</v>
      </c>
      <c r="D127" s="5">
        <v>196107090</v>
      </c>
      <c r="E127" s="5">
        <v>-196107090</v>
      </c>
      <c r="F127" s="5">
        <v>-190662914</v>
      </c>
      <c r="G127" s="5">
        <v>-220000000</v>
      </c>
      <c r="I127" s="5">
        <v>-410662914</v>
      </c>
      <c r="J127" s="5">
        <v>-1798130724</v>
      </c>
    </row>
    <row r="128" spans="2:12" ht="15.5" x14ac:dyDescent="0.35">
      <c r="C128" t="s">
        <v>863</v>
      </c>
      <c r="D128" s="5">
        <v>-925105719</v>
      </c>
      <c r="E128" s="5">
        <v>-1087408943</v>
      </c>
      <c r="F128" s="5">
        <v>-891099966</v>
      </c>
      <c r="G128" s="5">
        <v>-657853385</v>
      </c>
      <c r="I128" s="5">
        <v>-2541999450</v>
      </c>
      <c r="J128" s="5">
        <v>-1412285286</v>
      </c>
      <c r="K128" s="5">
        <v>-673753096</v>
      </c>
      <c r="L128" s="5">
        <v>-238654112</v>
      </c>
    </row>
    <row r="129" spans="2:12" ht="15.5" x14ac:dyDescent="0.35">
      <c r="C129" t="s">
        <v>222</v>
      </c>
      <c r="J129" s="5">
        <v>1250000</v>
      </c>
      <c r="K129" s="5">
        <v>500000</v>
      </c>
    </row>
    <row r="130" spans="2:12" ht="15.5" x14ac:dyDescent="0.35">
      <c r="C130" t="s">
        <v>152</v>
      </c>
      <c r="E130" s="5">
        <v>-218544833</v>
      </c>
      <c r="F130" s="5">
        <v>499956</v>
      </c>
      <c r="G130" s="5">
        <v>27605365644</v>
      </c>
      <c r="I130" s="5">
        <v>27409219437</v>
      </c>
      <c r="J130" s="5">
        <v>-4178308242</v>
      </c>
      <c r="K130" s="5">
        <v>-6530019629</v>
      </c>
      <c r="L130" s="5">
        <v>4000</v>
      </c>
    </row>
    <row r="131" spans="2:12" ht="15.5" x14ac:dyDescent="0.35">
      <c r="C131" t="s">
        <v>864</v>
      </c>
      <c r="F131" s="5">
        <v>-27440215644</v>
      </c>
      <c r="G131" s="5">
        <v>27440215644</v>
      </c>
      <c r="J131" s="5">
        <v>9490000000</v>
      </c>
    </row>
    <row r="132" spans="2:12" ht="15.5" x14ac:dyDescent="0.35">
      <c r="C132" t="s">
        <v>229</v>
      </c>
      <c r="F132" s="5">
        <v>27440215600</v>
      </c>
      <c r="I132" s="5">
        <v>27440215600</v>
      </c>
    </row>
    <row r="133" spans="2:12" ht="15.5" x14ac:dyDescent="0.35">
      <c r="C133" t="s">
        <v>865</v>
      </c>
      <c r="F133" s="5">
        <v>165650000</v>
      </c>
      <c r="I133" s="5">
        <v>165650000</v>
      </c>
    </row>
    <row r="134" spans="2:12" ht="15.5" x14ac:dyDescent="0.35">
      <c r="C134" t="s">
        <v>866</v>
      </c>
      <c r="F134" s="5">
        <v>-165150000</v>
      </c>
      <c r="G134" s="5">
        <v>165150000</v>
      </c>
      <c r="K134" s="5">
        <v>3000</v>
      </c>
      <c r="L134" s="5">
        <v>4000</v>
      </c>
    </row>
    <row r="135" spans="2:12" ht="15.5" x14ac:dyDescent="0.35">
      <c r="C135" t="s">
        <v>158</v>
      </c>
      <c r="E135" s="5">
        <v>-218544833</v>
      </c>
      <c r="I135" s="5">
        <v>-196646163</v>
      </c>
    </row>
    <row r="136" spans="2:12" ht="15.5" x14ac:dyDescent="0.35">
      <c r="C136" t="s">
        <v>867</v>
      </c>
      <c r="J136" s="5">
        <v>-13668284100</v>
      </c>
      <c r="K136" s="5">
        <v>-6530000000</v>
      </c>
    </row>
    <row r="137" spans="2:12" ht="15.5" x14ac:dyDescent="0.35">
      <c r="C137" t="s">
        <v>868</v>
      </c>
      <c r="J137" s="5">
        <v>-24142</v>
      </c>
      <c r="K137" s="5">
        <v>-22629</v>
      </c>
    </row>
    <row r="138" spans="2:12" ht="15.5" x14ac:dyDescent="0.35">
      <c r="C138" t="s">
        <v>167</v>
      </c>
      <c r="D138" s="5">
        <v>348358179</v>
      </c>
      <c r="E138" s="5">
        <v>-1405795434</v>
      </c>
      <c r="F138" s="5">
        <v>-2758935992</v>
      </c>
      <c r="G138" s="5">
        <v>26080841869</v>
      </c>
      <c r="I138" s="5">
        <v>30980309609</v>
      </c>
      <c r="J138" s="5">
        <v>8004275125</v>
      </c>
      <c r="K138" s="5">
        <v>-1330718907</v>
      </c>
      <c r="L138" s="5">
        <v>288776178</v>
      </c>
    </row>
    <row r="139" spans="2:12" ht="15.5" x14ac:dyDescent="0.35">
      <c r="C139" t="s">
        <v>168</v>
      </c>
      <c r="E139" s="5">
        <v>44415542607</v>
      </c>
      <c r="I139" s="5">
        <v>13435232998</v>
      </c>
      <c r="J139" s="5">
        <v>5430957873</v>
      </c>
      <c r="K139" s="5">
        <v>6761676780</v>
      </c>
      <c r="L139" s="5">
        <v>6472900602</v>
      </c>
    </row>
    <row r="140" spans="2:12" ht="15.5" x14ac:dyDescent="0.35">
      <c r="C140" t="s">
        <v>242</v>
      </c>
    </row>
    <row r="141" spans="2:12" ht="15.5" x14ac:dyDescent="0.35">
      <c r="C141" t="s">
        <v>169</v>
      </c>
      <c r="D141" s="5">
        <v>348358179</v>
      </c>
      <c r="E141" s="5">
        <v>43009747173</v>
      </c>
      <c r="F141" s="5">
        <v>-2758935992</v>
      </c>
      <c r="G141" s="5">
        <v>26080841869</v>
      </c>
      <c r="I141" s="5">
        <v>44415542607</v>
      </c>
      <c r="J141" s="5">
        <v>13435232998</v>
      </c>
      <c r="K141" s="5">
        <v>5430957873</v>
      </c>
      <c r="L141" s="5">
        <v>6761676780</v>
      </c>
    </row>
    <row r="143" spans="2:12" ht="15.5" x14ac:dyDescent="0.35">
      <c r="B143" t="s">
        <v>170</v>
      </c>
      <c r="C143" t="s">
        <v>12</v>
      </c>
      <c r="D143" s="5">
        <v>800000000</v>
      </c>
      <c r="E143" s="5">
        <v>800000000</v>
      </c>
      <c r="F143" s="5">
        <v>800000000</v>
      </c>
      <c r="G143" s="5">
        <v>800000000</v>
      </c>
      <c r="I143" s="5">
        <v>800000000</v>
      </c>
      <c r="J143" s="5">
        <v>10000000</v>
      </c>
      <c r="K143" s="5">
        <v>0</v>
      </c>
      <c r="L143" s="5">
        <v>0</v>
      </c>
    </row>
    <row r="144" spans="2:12" ht="15.5" x14ac:dyDescent="0.35">
      <c r="C144" t="s">
        <v>171</v>
      </c>
      <c r="D144" s="6">
        <v>0.28999999999999998</v>
      </c>
      <c r="E144" s="6">
        <v>0.68</v>
      </c>
      <c r="F144" s="6">
        <v>-0.05</v>
      </c>
      <c r="G144" s="6">
        <v>0.1</v>
      </c>
    </row>
    <row r="145" spans="3:7" ht="15.5" x14ac:dyDescent="0.35">
      <c r="C145" t="s">
        <v>172</v>
      </c>
      <c r="D145" s="6">
        <v>334.48</v>
      </c>
      <c r="E145" s="6">
        <v>208.82</v>
      </c>
      <c r="F145" s="5">
        <v>-3560</v>
      </c>
      <c r="G145" s="5">
        <v>2300</v>
      </c>
    </row>
    <row r="146" spans="3:7" ht="15.5" x14ac:dyDescent="0.35">
      <c r="C146" t="s">
        <v>60</v>
      </c>
      <c r="D146" s="6">
        <v>10.78</v>
      </c>
      <c r="E146" s="6">
        <v>11.34</v>
      </c>
      <c r="F146" s="6">
        <v>19.04</v>
      </c>
      <c r="G146" s="6">
        <v>20.04</v>
      </c>
    </row>
    <row r="147" spans="3:7" ht="15.5" x14ac:dyDescent="0.35">
      <c r="C147" t="s">
        <v>173</v>
      </c>
      <c r="E147" s="5">
        <v>1100000000</v>
      </c>
      <c r="F147" s="5">
        <v>1610000000</v>
      </c>
      <c r="G147" s="5">
        <v>240000000</v>
      </c>
    </row>
    <row r="148" spans="3:7" ht="15.5" x14ac:dyDescent="0.35">
      <c r="C148" t="s">
        <v>174</v>
      </c>
      <c r="D148" s="6">
        <v>4.0000000000000001E-3</v>
      </c>
      <c r="E148" s="6">
        <v>9.7999999999999997E-3</v>
      </c>
      <c r="F148" s="6">
        <v>-8.0000000000000004E-4</v>
      </c>
      <c r="G148" s="6">
        <v>1.4000000000000002E-3</v>
      </c>
    </row>
    <row r="149" spans="3:7" ht="15.5" x14ac:dyDescent="0.35">
      <c r="C149" t="s">
        <v>175</v>
      </c>
      <c r="D149" s="6">
        <v>5.3E-3</v>
      </c>
      <c r="E149" s="6">
        <v>1.23E-2</v>
      </c>
      <c r="F149" s="6">
        <v>-1E-3</v>
      </c>
      <c r="G149" s="6">
        <v>1.7000000000000001E-3</v>
      </c>
    </row>
    <row r="150" spans="3:7" ht="15.5" x14ac:dyDescent="0.35">
      <c r="C150" t="s">
        <v>176</v>
      </c>
      <c r="D150" s="6">
        <v>-5.4000000000000003E-3</v>
      </c>
      <c r="E150" s="6">
        <v>1.3600000000000001E-2</v>
      </c>
      <c r="F150" s="6">
        <v>2.5099999999999997E-2</v>
      </c>
      <c r="G150" s="6">
        <v>-1.4000000000000002E-3</v>
      </c>
    </row>
    <row r="151" spans="3:7" ht="15.5" x14ac:dyDescent="0.35">
      <c r="C151" t="s">
        <v>177</v>
      </c>
      <c r="D151" s="6">
        <v>-5.57</v>
      </c>
      <c r="E151" s="6">
        <v>13.68</v>
      </c>
      <c r="F151" s="6">
        <v>14.54</v>
      </c>
      <c r="G151" s="6">
        <v>-2.8</v>
      </c>
    </row>
    <row r="152" spans="3:7" ht="15.5" x14ac:dyDescent="0.35">
      <c r="C152" t="s">
        <v>178</v>
      </c>
      <c r="D152" s="5">
        <v>45000000000</v>
      </c>
      <c r="E152" s="5">
        <v>45000000000</v>
      </c>
      <c r="F152" s="5">
        <v>44000000000</v>
      </c>
      <c r="G152" s="5">
        <v>44000000000</v>
      </c>
    </row>
    <row r="153" spans="3:7" ht="15.5" x14ac:dyDescent="0.35">
      <c r="C153" t="s">
        <v>179</v>
      </c>
      <c r="D153" s="6">
        <v>1.75</v>
      </c>
      <c r="E153" s="6">
        <v>2.57</v>
      </c>
      <c r="F153" s="6">
        <v>3.27</v>
      </c>
      <c r="G153" s="6">
        <v>4.21</v>
      </c>
    </row>
    <row r="154" spans="3:7" ht="15.5" x14ac:dyDescent="0.35">
      <c r="C154" t="s">
        <v>180</v>
      </c>
      <c r="D154" s="6">
        <v>55.45</v>
      </c>
      <c r="E154" s="6">
        <v>55.16</v>
      </c>
      <c r="F154" s="6">
        <v>54.49</v>
      </c>
      <c r="G154" s="6">
        <v>54.6</v>
      </c>
    </row>
    <row r="155" spans="3:7" ht="15.5" x14ac:dyDescent="0.35">
      <c r="C155" t="s">
        <v>181</v>
      </c>
      <c r="D155" s="6">
        <v>1.75</v>
      </c>
      <c r="E155" s="6">
        <v>2.57</v>
      </c>
      <c r="F155" s="6">
        <v>3.27</v>
      </c>
      <c r="G155" s="6">
        <v>4.21</v>
      </c>
    </row>
    <row r="156" spans="3:7" ht="15.5" x14ac:dyDescent="0.35">
      <c r="C156" t="s">
        <v>182</v>
      </c>
      <c r="D156" s="6">
        <v>55.45</v>
      </c>
      <c r="E156" s="6">
        <v>55.16</v>
      </c>
      <c r="F156" s="6">
        <v>54.49</v>
      </c>
      <c r="G156" s="6">
        <v>54.6</v>
      </c>
    </row>
    <row r="157" spans="3:7" ht="15.5" x14ac:dyDescent="0.35">
      <c r="C157" t="s">
        <v>183</v>
      </c>
    </row>
    <row r="158" spans="3:7" ht="15.5" x14ac:dyDescent="0.35">
      <c r="C158" t="s">
        <v>184</v>
      </c>
    </row>
    <row r="159" spans="3:7" ht="15.5" x14ac:dyDescent="0.35">
      <c r="C159" t="s">
        <v>185</v>
      </c>
      <c r="D159" s="5">
        <v>44000000000</v>
      </c>
      <c r="E159" s="5">
        <v>44000000000</v>
      </c>
      <c r="F159" s="5">
        <v>44000000000</v>
      </c>
      <c r="G159" s="5">
        <v>44000000000</v>
      </c>
    </row>
    <row r="160" spans="3:7" ht="15.5" x14ac:dyDescent="0.35">
      <c r="C160" t="s">
        <v>24</v>
      </c>
    </row>
    <row r="161" spans="3:12" ht="15.5" x14ac:dyDescent="0.35">
      <c r="C161" t="s">
        <v>21</v>
      </c>
      <c r="D161" s="5">
        <v>-43000000000</v>
      </c>
      <c r="E161" s="5">
        <v>-43000000000</v>
      </c>
      <c r="F161" s="5">
        <v>-44000000000</v>
      </c>
      <c r="G161" s="5">
        <v>-47000000000</v>
      </c>
    </row>
    <row r="162" spans="3:12" ht="15.5" x14ac:dyDescent="0.35">
      <c r="C162" t="s">
        <v>186</v>
      </c>
      <c r="D162" s="5">
        <v>40000000000</v>
      </c>
      <c r="E162" s="5">
        <v>39000000000</v>
      </c>
      <c r="F162" s="5">
        <v>41000000000</v>
      </c>
      <c r="G162" s="5">
        <v>44000000000</v>
      </c>
    </row>
    <row r="163" spans="3:12" ht="15.5" x14ac:dyDescent="0.35">
      <c r="C163" t="s">
        <v>187</v>
      </c>
      <c r="D163" s="5">
        <v>2000000000</v>
      </c>
      <c r="E163" s="5">
        <v>0</v>
      </c>
      <c r="F163" s="5">
        <v>-1000000000</v>
      </c>
      <c r="G163" s="5">
        <v>-2000000000</v>
      </c>
    </row>
    <row r="164" spans="3:12" ht="15.5" x14ac:dyDescent="0.35">
      <c r="C164" t="s">
        <v>188</v>
      </c>
    </row>
    <row r="165" spans="3:12" ht="15.5" x14ac:dyDescent="0.35">
      <c r="C165" t="s">
        <v>13</v>
      </c>
      <c r="D165" s="5">
        <v>2000000000</v>
      </c>
      <c r="E165" s="5">
        <v>0</v>
      </c>
      <c r="F165" s="5">
        <v>-1000000000</v>
      </c>
      <c r="G165" s="5">
        <v>-2000000000</v>
      </c>
    </row>
    <row r="166" spans="3:12" ht="15.5" x14ac:dyDescent="0.35">
      <c r="C166" t="s">
        <v>16</v>
      </c>
      <c r="D166" s="6">
        <v>2.93</v>
      </c>
      <c r="E166" s="6">
        <v>0.25</v>
      </c>
      <c r="F166" s="6">
        <v>-1.66</v>
      </c>
      <c r="G166" s="6">
        <v>-3.04</v>
      </c>
    </row>
    <row r="167" spans="3:12" ht="15.5" x14ac:dyDescent="0.35">
      <c r="C167" t="s">
        <v>45</v>
      </c>
      <c r="I167" s="6">
        <v>5.49</v>
      </c>
      <c r="J167" s="6">
        <v>929.05</v>
      </c>
      <c r="K167" s="6">
        <v>17061.599999999999</v>
      </c>
      <c r="L167" s="6">
        <v>5351.01</v>
      </c>
    </row>
    <row r="168" spans="3:12" ht="15.5" x14ac:dyDescent="0.35">
      <c r="C168" t="s">
        <v>59</v>
      </c>
      <c r="I168" s="6">
        <v>32.42</v>
      </c>
      <c r="J168" s="5">
        <v>0</v>
      </c>
      <c r="K168" s="5">
        <v>0</v>
      </c>
      <c r="L168" s="5">
        <v>0</v>
      </c>
    </row>
    <row r="169" spans="3:12" ht="15.5" x14ac:dyDescent="0.35">
      <c r="C169" t="s">
        <v>62</v>
      </c>
      <c r="I169" s="6">
        <v>3.91</v>
      </c>
      <c r="J169" s="5">
        <v>0</v>
      </c>
      <c r="K169" s="5">
        <v>0</v>
      </c>
      <c r="L169" s="5">
        <v>0</v>
      </c>
    </row>
    <row r="170" spans="3:12" ht="15.5" x14ac:dyDescent="0.35">
      <c r="C170" t="s">
        <v>189</v>
      </c>
      <c r="I170" s="5">
        <v>6390000000</v>
      </c>
      <c r="J170" s="5">
        <v>9680000000</v>
      </c>
    </row>
    <row r="171" spans="3:12" ht="15.5" x14ac:dyDescent="0.35">
      <c r="C171" t="s">
        <v>190</v>
      </c>
      <c r="I171" s="6">
        <v>7.8200000000000006E-2</v>
      </c>
      <c r="J171" s="6">
        <v>0.39549999999999996</v>
      </c>
      <c r="K171" s="6">
        <v>0.48899999999999999</v>
      </c>
      <c r="L171" s="6">
        <v>0.2039</v>
      </c>
    </row>
    <row r="172" spans="3:12" ht="15.5" x14ac:dyDescent="0.35">
      <c r="C172" t="s">
        <v>191</v>
      </c>
      <c r="I172" s="6">
        <v>0.1008</v>
      </c>
      <c r="J172" s="6">
        <v>0.78879999999999995</v>
      </c>
      <c r="K172" s="6">
        <v>1.5137</v>
      </c>
      <c r="L172" s="6">
        <v>0.76290000000000002</v>
      </c>
    </row>
    <row r="173" spans="3:12" ht="15.5" x14ac:dyDescent="0.35">
      <c r="C173" t="s">
        <v>192</v>
      </c>
      <c r="I173" s="6">
        <v>0.15429999999999999</v>
      </c>
      <c r="J173" s="6">
        <v>0.61209999999999998</v>
      </c>
      <c r="K173" s="6">
        <v>1.048</v>
      </c>
      <c r="L173" s="6">
        <v>0.85849999999999993</v>
      </c>
    </row>
    <row r="174" spans="3:12" ht="15.5" x14ac:dyDescent="0.35">
      <c r="C174" t="s">
        <v>193</v>
      </c>
      <c r="I174" s="6">
        <v>36.32</v>
      </c>
      <c r="J174" s="6">
        <v>159.69</v>
      </c>
      <c r="K174" s="6">
        <v>811.22</v>
      </c>
      <c r="L174" s="6">
        <v>301.88</v>
      </c>
    </row>
    <row r="175" spans="3:12" ht="15.5" x14ac:dyDescent="0.35">
      <c r="C175" t="s">
        <v>56</v>
      </c>
      <c r="I175" s="6">
        <v>3.27</v>
      </c>
      <c r="J175" s="5">
        <v>0</v>
      </c>
      <c r="K175" s="5">
        <v>0</v>
      </c>
      <c r="L175" s="5">
        <v>0</v>
      </c>
    </row>
    <row r="176" spans="3:12" ht="15.5" x14ac:dyDescent="0.35">
      <c r="C176" t="s">
        <v>53</v>
      </c>
      <c r="I176" s="6">
        <v>54.49</v>
      </c>
      <c r="J176" s="6">
        <v>1177.76</v>
      </c>
      <c r="K176" s="6">
        <v>11271.64</v>
      </c>
      <c r="L176" s="6">
        <v>7013.96</v>
      </c>
    </row>
    <row r="177" spans="3:12" ht="15.5" x14ac:dyDescent="0.35">
      <c r="C177" t="s">
        <v>194</v>
      </c>
      <c r="I177" s="6">
        <v>3.27</v>
      </c>
      <c r="J177" s="5">
        <v>0</v>
      </c>
      <c r="K177" s="5">
        <v>0</v>
      </c>
      <c r="L177" s="5">
        <v>0</v>
      </c>
    </row>
    <row r="178" spans="3:12" ht="15.5" x14ac:dyDescent="0.35">
      <c r="C178" t="s">
        <v>195</v>
      </c>
      <c r="I178" s="6">
        <v>54.49</v>
      </c>
      <c r="J178" s="6">
        <v>1177.76</v>
      </c>
      <c r="K178" s="6">
        <v>11271.64</v>
      </c>
      <c r="L178" s="6">
        <v>7013.96</v>
      </c>
    </row>
    <row r="179" spans="3:12" ht="15.5" x14ac:dyDescent="0.35">
      <c r="C179" t="s">
        <v>196</v>
      </c>
    </row>
    <row r="180" spans="3:12" ht="15.5" x14ac:dyDescent="0.35">
      <c r="C180" t="s">
        <v>197</v>
      </c>
    </row>
    <row r="181" spans="3:12" ht="15.5" x14ac:dyDescent="0.35">
      <c r="C181" t="s">
        <v>26</v>
      </c>
    </row>
    <row r="182" spans="3:12" ht="15.5" x14ac:dyDescent="0.35">
      <c r="C182" t="s">
        <v>23</v>
      </c>
      <c r="I182" s="5">
        <v>-44000000000</v>
      </c>
      <c r="J182" s="5">
        <v>-13000000000</v>
      </c>
      <c r="K182" s="5">
        <v>-5000000000</v>
      </c>
      <c r="L182" s="5">
        <v>-7000000000</v>
      </c>
    </row>
    <row r="183" spans="3:12" ht="15.5" x14ac:dyDescent="0.35">
      <c r="C183" t="s">
        <v>198</v>
      </c>
      <c r="I183" s="5">
        <v>41000000000</v>
      </c>
      <c r="J183" s="5">
        <v>12000000000</v>
      </c>
      <c r="K183" s="5">
        <v>1000000000</v>
      </c>
      <c r="L183" s="5">
        <v>0</v>
      </c>
    </row>
    <row r="184" spans="3:12" ht="15.5" x14ac:dyDescent="0.35">
      <c r="C184" t="s">
        <v>199</v>
      </c>
      <c r="I184" s="5">
        <v>7000000000</v>
      </c>
      <c r="J184" s="5">
        <v>10000000000</v>
      </c>
      <c r="K184" s="5">
        <v>7000000000</v>
      </c>
      <c r="L184" s="5">
        <v>7000000000</v>
      </c>
    </row>
    <row r="185" spans="3:12" ht="15.5" x14ac:dyDescent="0.35">
      <c r="C185" t="s">
        <v>200</v>
      </c>
    </row>
    <row r="186" spans="3:12" ht="15.5" x14ac:dyDescent="0.35">
      <c r="C186" t="s">
        <v>15</v>
      </c>
      <c r="I186" s="5">
        <v>7000000000</v>
      </c>
      <c r="J186" s="5">
        <v>10000000000</v>
      </c>
      <c r="K186" s="5">
        <v>7000000000</v>
      </c>
      <c r="L186" s="5">
        <v>7000000000</v>
      </c>
    </row>
    <row r="187" spans="3:12" ht="15.5" x14ac:dyDescent="0.35">
      <c r="C187" t="s">
        <v>17</v>
      </c>
      <c r="I187" s="6">
        <v>8.15</v>
      </c>
      <c r="J187" s="6">
        <v>1010.77</v>
      </c>
      <c r="K187" s="6">
        <v>12939.34</v>
      </c>
      <c r="L187" s="6">
        <v>12746.14</v>
      </c>
    </row>
  </sheetData>
  <pageMargins left="0.7" right="0.7" top="0.75" bottom="0.75" header="0.3" footer="0.3"/>
  <ignoredErrors>
    <ignoredError sqref="A1:L188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2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869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870</v>
      </c>
      <c r="D2" s="2" vm="83">
        <f ca="1">IFERROR(_xlfn.STOCKHISTORY("XIDX:" &amp; $C$1, D3, , 0, 0, 1), "Libur")</f>
        <v>138</v>
      </c>
      <c r="E2" s="2" vm="100">
        <f ca="1">IFERROR(_xlfn.STOCKHISTORY("XIDX:" &amp; $C$1, E3, , 0, 0, 1), "Libur")</f>
        <v>121</v>
      </c>
      <c r="H2" s="2" vm="100">
        <f ca="1">IFERROR(INDEX(D2:G2,COUNT(D2:G2)),"")</f>
        <v>121</v>
      </c>
      <c r="I2" s="2" vm="101">
        <f ca="1">IFERROR(_xlfn.STOCKHISTORY("XIDX:" &amp; $C$1, I1, , 0, 0, 1), "Libur")</f>
        <v>163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45009756784</v>
      </c>
      <c r="E4" s="2">
        <f>IFERROR(INDEX(E51:E500,MATCH($C$4,$C$51:$C$500,0)),"")</f>
        <v>37273939501</v>
      </c>
      <c r="H4" s="2">
        <f>IFERROR(SUM(D4:G4)*(4/MAX(1,COUNT(D4:G4))),"")</f>
        <v>164567392570</v>
      </c>
      <c r="I4" s="2">
        <f>IFERROR(INDEX(I51:I500,MATCH($C$4,$C$51:$C$500,0)),"")</f>
        <v>201306181384</v>
      </c>
      <c r="J4" s="2">
        <f>IFERROR(INDEX(J51:J500,MATCH($C$4,$C$51:$C$500,0)),"")</f>
        <v>154791849692</v>
      </c>
      <c r="K4" s="2">
        <f>IFERROR(INDEX(K51:K500,MATCH($C$4,$C$51:$C$500,0)),"")</f>
        <v>129097723199</v>
      </c>
      <c r="L4" s="2">
        <f>IFERROR(INDEX(L51:L500,MATCH($C$4,$C$51:$C$500,0)),"")</f>
        <v>117468021671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2813637813</v>
      </c>
      <c r="E5" s="2">
        <f>IFERROR(INDEX(E51:E500,MATCH($C$5,$C$51:$C$500,0)),"")</f>
        <v>686585057</v>
      </c>
      <c r="H5" s="2">
        <f>IFERROR(SUM(D5:G5)*(4/MAX(1,COUNT(D5:G5))),"")</f>
        <v>7000445740</v>
      </c>
      <c r="I5" s="2">
        <f>IFERROR(INDEX(I51:I500,MATCH($C$5,$C$51:$C$500,0)),"")</f>
        <v>14331777612</v>
      </c>
      <c r="J5" s="2">
        <f>IFERROR(INDEX(J51:J500,MATCH($C$5,$C$51:$C$500,0)),"")</f>
        <v>14984772672</v>
      </c>
      <c r="K5" s="2">
        <f>IFERROR(INDEX(K51:K500,MATCH($C$5,$C$51:$C$500,0)),"")</f>
        <v>13378805838</v>
      </c>
      <c r="L5" s="2">
        <f>IFERROR(INDEX(L51:L500,MATCH($C$5,$C$51:$C$500,0)),"")</f>
        <v>12656356119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202593737439</v>
      </c>
      <c r="E6" s="2">
        <f>IFERROR(INDEX(E51:E500,MATCH($C$6,$C$51:$C$500,0)),"")</f>
        <v>211768165191</v>
      </c>
      <c r="H6" s="2">
        <f>IFERROR(INDEX(D6:G6,COUNT(D6:G6)),"")</f>
        <v>211768165191</v>
      </c>
      <c r="I6" s="2">
        <f>IFERROR(INDEX(I51:I500,MATCH($C$6,$C$51:$C$500,0)),"")</f>
        <v>211081580134</v>
      </c>
      <c r="J6" s="2">
        <f>IFERROR(INDEX(J51:J500,MATCH($C$6,$C$51:$C$500,0)),"")</f>
        <v>93242503010</v>
      </c>
      <c r="K6" s="2">
        <f>IFERROR(INDEX(K51:K500,MATCH($C$6,$C$51:$C$500,0)),"")</f>
        <v>78257730338</v>
      </c>
      <c r="L6" s="2">
        <f>IFERROR(INDEX(L51:L500,MATCH($C$6,$C$51:$C$500,0)),"")</f>
        <v>70410954800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4.1100000000000003</v>
      </c>
      <c r="E7" s="3">
        <f>IFERROR(INDEX(E51:E500,MATCH($C$7,$C$51:$C$500,0))/1000000000,"")</f>
        <v>4.1100000000000003</v>
      </c>
      <c r="H7" s="3">
        <f>IFERROR(INDEX(D7:G7,COUNT(D7:G7)),"")</f>
        <v>4.1100000000000003</v>
      </c>
      <c r="I7" s="3">
        <f>IFERROR(INDEX(I51:I500,MATCH($C$7,$C$51:$C$500,0))/1000000000,"")</f>
        <v>4.1100000000000003</v>
      </c>
      <c r="J7" s="3">
        <f>IFERROR(INDEX(J51:J500,MATCH($C$7,$C$51:$C$500,0))/1000000000,"")</f>
        <v>6.5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-13000000000</v>
      </c>
      <c r="H8" s="2">
        <f>IFERROR(INDEX(D8:G8,COUNT(D8:G8)),"")</f>
        <v>-13000000000</v>
      </c>
      <c r="I8" s="2">
        <f>IFERROR(INDEX(I51:I500,MATCH($C$8,$C$51:$C$500,0)),"")</f>
        <v>-71000000000</v>
      </c>
      <c r="J8" s="2">
        <f>IFERROR(INDEX(J51:J500,MATCH($C$8,$C$51:$C$500,0)),"")</f>
        <v>-2000000000</v>
      </c>
      <c r="K8" s="2">
        <f>IFERROR(INDEX(K51:K500,MATCH($C$8,$C$51:$C$500,0)),"")</f>
        <v>3000000000</v>
      </c>
      <c r="L8" s="2">
        <f>IFERROR(INDEX(L51:L500,MATCH($C$8,$C$51:$C$500,0)),"")</f>
        <v>1000000000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-0.17</v>
      </c>
      <c r="E9" s="3">
        <f>IFERROR(INDEX(E51:E500,MATCH("Free cash flow per share (Quarter)",$C$51:$C$500,0)),"")</f>
        <v>-3.11</v>
      </c>
      <c r="H9" s="3">
        <f>IFERROR(INDEX(D9:G9,COUNT(D9:G9)),"")</f>
        <v>-3.11</v>
      </c>
      <c r="I9" s="3">
        <f>IFERROR(INDEX(I51:I500,MATCH($C$9,$C$51:$C$500,0)),"")</f>
        <v>-17.350000000000001</v>
      </c>
      <c r="J9" s="3">
        <f>IFERROR(INDEX(J51:J500,MATCH($C$9,$C$51:$C$500,0)),"")</f>
        <v>-0.3</v>
      </c>
      <c r="K9" s="3">
        <f>IFERROR(INDEX(K51:K500,MATCH($C$9,$C$51:$C$500,0)),"")</f>
        <v>3027371.89</v>
      </c>
      <c r="L9" s="3">
        <f>IFERROR(INDEX(L51:L500,MATCH($C$9,$C$51:$C$500,0)),"")</f>
        <v>485660.09</v>
      </c>
    </row>
    <row r="10" spans="1:12" ht="15.5" x14ac:dyDescent="0.35">
      <c r="C10" t="s">
        <v>18</v>
      </c>
      <c r="D10" s="3">
        <f ca="1">IFERROR(IF(D9=0,"",D2/D9),"")</f>
        <v>-811.76470588235293</v>
      </c>
      <c r="E10" s="3">
        <f ca="1">IFERROR(IF(E9=0,"",E2/E9),"")</f>
        <v>-38.906752411575567</v>
      </c>
      <c r="I10" s="3">
        <f ca="1">IFERROR(IF(I9=0,"",I2/I9),"")</f>
        <v>-9.3948126801152725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46959343197</v>
      </c>
      <c r="E11" s="2">
        <f>IFERROR(INDEX(E51:E500,MATCH($C$11,$C$51:$C$500,0)),"")</f>
        <v>53003633585</v>
      </c>
      <c r="H11" s="2">
        <f>IFERROR(INDEX(D11:G11,COUNT(D11:G11)),"")</f>
        <v>53003633585</v>
      </c>
      <c r="I11" s="2">
        <f>IFERROR(INDEX(I51:I500,MATCH($C$11,$C$51:$C$500,0)),"")</f>
        <v>68831052676</v>
      </c>
      <c r="J11" s="2">
        <f>IFERROR(INDEX(J51:J500,MATCH($C$11,$C$51:$C$500,0)),"")</f>
        <v>17821867756</v>
      </c>
      <c r="K11" s="2">
        <f>IFERROR(INDEX(K51:K500,MATCH($C$11,$C$51:$C$500,0)),"")</f>
        <v>20084496419</v>
      </c>
      <c r="L11" s="2">
        <f>IFERROR(INDEX(L51:L500,MATCH($C$11,$C$51:$C$500,0)),"")</f>
        <v>19506589262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-25000000000</v>
      </c>
      <c r="E12" s="2">
        <f>IFERROR(INDEX(E51:E500,MATCH("Net Debt (Quarter)",$C$51:$C$500,0)),"")</f>
        <v>-38000000000</v>
      </c>
      <c r="H12" s="2">
        <f>IFERROR(INDEX(D12:G12,COUNT(D12:G12)),"")</f>
        <v>-38000000000</v>
      </c>
      <c r="I12" s="2">
        <f>IFERROR(INDEX(I51:I500,MATCH($C$12,$C$51:$C$500,0)),"")</f>
        <v>-51000000000</v>
      </c>
      <c r="J12" s="2">
        <f>IFERROR(INDEX(J51:J500,MATCH($C$12,$C$51:$C$500,0)),"")</f>
        <v>-18000000000</v>
      </c>
      <c r="K12" s="2">
        <f>IFERROR(INDEX(K51:K500,MATCH($C$12,$C$51:$C$500,0)),"")</f>
        <v>-20000000000</v>
      </c>
      <c r="L12" s="2">
        <f>IFERROR(INDEX(L51:L500,MATCH($C$12,$C$51:$C$500,0)),"")</f>
        <v>-19000000000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22000000000</v>
      </c>
      <c r="E13" s="2">
        <f>IFERROR(INDEX(E51:E500,MATCH("Total Debt (Quarter)",$C$51:$C$500,0)),"")</f>
        <v>15000000000</v>
      </c>
      <c r="H13" s="2">
        <f>IFERROR(INDEX(D13:G13,COUNT(D13:G13)),"")</f>
        <v>15000000000</v>
      </c>
      <c r="I13" s="2">
        <f>IFERROR(INDEX(I51:I500,MATCH($C$13,$C$51:$C$500,0)),"")</f>
        <v>18000000000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27</v>
      </c>
      <c r="D14" s="2">
        <f>IFERROR(INDEX(D51:D500,MATCH($C$14,$C$51:$C$500,0)),"")</f>
        <v>-1381917206</v>
      </c>
      <c r="E14" s="2">
        <f>IFERROR(INDEX(E51:E500,MATCH($C$14,$C$51:$C$500,0)),"")</f>
        <v>-725645529</v>
      </c>
      <c r="H14" s="2">
        <f>IFERROR(SUM(D14:G14)*(4/MAX(1,COUNT(D14:G14))),"")</f>
        <v>-4215125470</v>
      </c>
      <c r="I14" s="2">
        <f>IFERROR(INDEX(I51:I500,MATCH($C$14,$C$51:$C$500,0)),"")</f>
        <v>0</v>
      </c>
      <c r="J14" s="2">
        <f>IFERROR(INDEX(J51:J500,MATCH($C$14,$C$51:$C$500,0)),"")</f>
        <v>0</v>
      </c>
      <c r="K14" s="2">
        <f>IFERROR(INDEX(K51:K500,MATCH($C$14,$C$51:$C$500,0)),"")</f>
        <v>0</v>
      </c>
      <c r="L14" s="2">
        <f>IFERROR(INDEX(L51:L500,MATCH($C$14,$C$51:$C$500,0)),"")</f>
        <v>0</v>
      </c>
    </row>
    <row r="15" spans="1:1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-4381898551</v>
      </c>
      <c r="J15" s="2">
        <f>IFERROR(INDEX(J51:J500,MATCH($C$15,$C$51:$C$500,0)),"")</f>
        <v>-4112240152</v>
      </c>
      <c r="K15" s="2">
        <f>IFERROR(INDEX(K51:K500,MATCH($C$15,$C$51:$C$500,0)),"")</f>
        <v>-3949723128</v>
      </c>
      <c r="L15" s="2">
        <f>IFERROR(INDEX(L51:L500,MATCH($C$15,$C$51:$C$500,0)),"")</f>
        <v>-3723421722</v>
      </c>
    </row>
    <row r="16" spans="1:12" ht="15.5" x14ac:dyDescent="0.35">
      <c r="C16" t="s">
        <v>29</v>
      </c>
      <c r="D16" s="2">
        <f>IFERROR(INDEX(D51:D500,MATCH($C$16,$C$51:$C$500,0)),"")</f>
        <v>2813637813</v>
      </c>
      <c r="E16" s="2">
        <f>IFERROR(INDEX(E51:E500,MATCH($C$16,$C$51:$C$500,0)),"")</f>
        <v>686585057</v>
      </c>
      <c r="H16" s="2">
        <f>IFERROR(SUM(D16:G16)*(4/MAX(1,COUNT(D16:G16))),"")</f>
        <v>7000445740</v>
      </c>
      <c r="I16" s="2">
        <f>IFERROR(INDEX(I51:I500,MATCH($C$16,$C$51:$C$500,0)),"")</f>
        <v>18404953926</v>
      </c>
      <c r="J16" s="2">
        <f>IFERROR(INDEX(J51:J500,MATCH($C$16,$C$51:$C$500,0)),"")</f>
        <v>19286774763</v>
      </c>
      <c r="K16" s="2">
        <f>IFERROR(INDEX(K51:K500,MATCH($C$16,$C$51:$C$500,0)),"")</f>
        <v>17540461935</v>
      </c>
      <c r="L16" s="2">
        <f>IFERROR(INDEX(L51:L500,MATCH($C$16,$C$51:$C$500,0)),"")</f>
        <v>16758919818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567180000000.00012</v>
      </c>
      <c r="E20" s="2">
        <f ca="1">IFERROR(E21*E2,"")</f>
        <v>497310000000.00006</v>
      </c>
      <c r="H20" s="2">
        <f ca="1">IFERROR(H21*H2,"")</f>
        <v>497310000000.00006</v>
      </c>
      <c r="I20" s="2">
        <f ca="1">IFERROR(I21*I2,"")</f>
        <v>669930000000.00012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4110000000.0000005</v>
      </c>
      <c r="E21" s="2">
        <f>IFERROR(INDEX(E51:E500,MATCH($C$7,$C$51:$C$500,0)),"")</f>
        <v>4110000000.0000005</v>
      </c>
      <c r="H21" s="2">
        <f>IFERROR(INDEX(D21:G21,COUNT(D21:G21)),"")</f>
        <v>4110000000.0000005</v>
      </c>
      <c r="I21" s="2">
        <f>IFERROR(INDEX(I51:I500,MATCH($C$7,$C$51:$C$500,0)),"")</f>
        <v>4110000000.0000005</v>
      </c>
      <c r="J21" s="2">
        <f>IFERROR(INDEX(J51:J500,MATCH($C$7,$C$51:$C$500,0)),"")</f>
        <v>6500000000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41</v>
      </c>
      <c r="C23" t="s">
        <v>42</v>
      </c>
      <c r="D23" s="3">
        <f>IFERROR(D5/D6*100,"")</f>
        <v>1.38880789138271</v>
      </c>
      <c r="E23" s="3">
        <f>IFERROR(E5/E6*100,"")</f>
        <v>0.32421542509977763</v>
      </c>
      <c r="H23" s="3">
        <f>IFERROR(H5/H6*100,"")</f>
        <v>3.305712043019351</v>
      </c>
      <c r="I23" s="3">
        <f>IFERROR(I5/I6*100,"")</f>
        <v>6.789686529209142</v>
      </c>
      <c r="J23" s="3">
        <f>IFERROR(J5/J6*100,"")</f>
        <v>16.07075334559919</v>
      </c>
      <c r="K23" s="3">
        <f>IFERROR(K5/K6*100,"")</f>
        <v>17.095826546739993</v>
      </c>
      <c r="L23" s="3">
        <f>IFERROR(L5/L6*100,"")</f>
        <v>17.974981528016436</v>
      </c>
    </row>
    <row r="24" spans="1:12" ht="15.5" x14ac:dyDescent="0.35">
      <c r="C24" t="s">
        <v>43</v>
      </c>
      <c r="D24" s="4">
        <f>IFERROR(_xlfn.RRI(5,I23,D23),"")</f>
        <v>-0.2719545528863484</v>
      </c>
      <c r="E24" s="4">
        <f>IFERROR(_xlfn.RRI(5,J23,E23),"")</f>
        <v>-0.54190084831403751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3.41</v>
      </c>
      <c r="J25" s="3">
        <f>IFERROR(INDEX(J51:J500,MATCH($C$25,$C$51:$C$500,0)),"")</f>
        <v>2.33</v>
      </c>
      <c r="K25" s="3">
        <f>IFERROR(INDEX(K51:K500,MATCH($C$25,$C$51:$C$500,0)),"")</f>
        <v>12355217.1</v>
      </c>
      <c r="L25" s="3">
        <f>IFERROR(INDEX(L51:L500,MATCH($C$25,$C$51:$C$500,0)),"")</f>
        <v>11850452.810000001</v>
      </c>
    </row>
    <row r="26" spans="1:1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10.951279022871045</v>
      </c>
      <c r="E27" s="3">
        <f>IFERROR(E4/E21,"")</f>
        <v>9.0690850367396578</v>
      </c>
      <c r="H27" s="3">
        <f>IFERROR(H4/H21,"")</f>
        <v>40.040728119221406</v>
      </c>
      <c r="I27" s="3">
        <f>IFERROR(I4/I21,"")</f>
        <v>48.979606176155713</v>
      </c>
      <c r="J27" s="3">
        <f>IFERROR(J4/J21,"")</f>
        <v>23.814130721846155</v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48</v>
      </c>
      <c r="D28" s="4">
        <f>IFERROR(_xlfn.RRI(5,I27,D27),"")</f>
        <v>-0.2588776489290765</v>
      </c>
      <c r="E28" s="4">
        <f>IFERROR(_xlfn.RRI(5,J27,E27),"")</f>
        <v>-0.17558525982866857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 t="str">
        <f>IFERROR(((H25-I25)/I25)*100%,"")</f>
        <v/>
      </c>
      <c r="I29" s="4">
        <f>IFERROR(((I25-J25)/J25)*100%,"")</f>
        <v>0.46351931330472107</v>
      </c>
      <c r="J29" s="4">
        <f>IFERROR(((J25-K25)/K25)*100%,"")</f>
        <v>-0.99999981141569738</v>
      </c>
      <c r="K29" s="4">
        <f>IFERROR(((K25-L25)/L25)*100%,"")</f>
        <v>4.259451500233425E-2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-0.18250204023253128</v>
      </c>
      <c r="I30" s="4">
        <f>IFERROR(((I27-J27)/J27)*100%,"")</f>
        <v>1.0567454990588312</v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49.25</v>
      </c>
      <c r="E32" s="3">
        <f>IFERROR(INDEX(E51:E500,MATCH($A$32,$C$51:$C$500,0)),"")</f>
        <v>51.48</v>
      </c>
      <c r="H32" s="3">
        <f>IFERROR(INDEX(D32:G32,COUNT(D32:G32)),"")</f>
        <v>51.48</v>
      </c>
      <c r="I32" s="3">
        <f>IFERROR(INDEX(I51:I500,MATCH($C$32,$C$51:$C$500,0)),"")</f>
        <v>51.32</v>
      </c>
      <c r="J32" s="3">
        <f>IFERROR(INDEX(J51:J500,MATCH($C$32,$C$51:$C$500,0)),"")</f>
        <v>14.34</v>
      </c>
      <c r="K32" s="3">
        <f>IFERROR(INDEX(K51:K500,MATCH($C$32,$C$51:$C$500,0)),"")</f>
        <v>71143391.219999999</v>
      </c>
      <c r="L32" s="3">
        <f>IFERROR(INDEX(L51:L500,MATCH($C$32,$C$51:$C$500,0)),"")</f>
        <v>64009958.909999996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2.46</v>
      </c>
      <c r="E33" s="3">
        <f>IFERROR(INDEX(E51:E500,MATCH($A$33,$C$51:$C$500,0)),"")</f>
        <v>2.62</v>
      </c>
      <c r="H33" s="3">
        <f>IFERROR(INDEX(D33:G33,COUNT(D33:G33)),"")</f>
        <v>2.62</v>
      </c>
      <c r="I33" s="3">
        <f>IFERROR(INDEX(I51:I500,MATCH($C$33,$C$51:$C$500,0)),"")</f>
        <v>3.18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177.94</v>
      </c>
      <c r="E34" s="3">
        <f>IFERROR(INDEX(E51:E500,MATCH($A$34,$C$51:$C$500,0)),"")</f>
        <v>794.12</v>
      </c>
      <c r="H34" s="3">
        <f>IFERROR(INDEX(D34:G34,COUNT(D34:G34)),"")</f>
        <v>794.12</v>
      </c>
      <c r="I34" s="3">
        <f>IFERROR(INDEX(I51:I500,MATCH($C$34,$C$51:$C$500,0)),"")</f>
        <v>47.8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11.06</v>
      </c>
      <c r="E35" s="3">
        <f>IFERROR(INDEX(E51:E500,MATCH($A$35,$C$51:$C$500,0)),"")</f>
        <v>14.9</v>
      </c>
      <c r="H35" s="3">
        <f>IFERROR(INDEX(D35:G35,COUNT(D35:G35)),"")</f>
        <v>14.9</v>
      </c>
      <c r="I35" s="3">
        <f>IFERROR(INDEX(I51:I500,MATCH($C$35,$C$51:$C$500,0)),"")</f>
        <v>3.33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71</v>
      </c>
      <c r="C51" t="s">
        <v>6</v>
      </c>
      <c r="D51" s="5">
        <v>45009756784</v>
      </c>
      <c r="E51" s="5">
        <v>37273939501</v>
      </c>
      <c r="F51" s="5">
        <v>69563283930</v>
      </c>
      <c r="G51" s="5">
        <v>53425555152</v>
      </c>
      <c r="I51" s="5">
        <v>201306181384</v>
      </c>
      <c r="J51" s="5">
        <v>154791849692</v>
      </c>
      <c r="K51" s="5">
        <v>129097723199</v>
      </c>
      <c r="L51" s="5">
        <v>117468021671</v>
      </c>
    </row>
    <row r="52" spans="2:12" ht="15.5" x14ac:dyDescent="0.35">
      <c r="C52" t="s">
        <v>72</v>
      </c>
      <c r="D52" s="5">
        <v>-25730580914</v>
      </c>
      <c r="E52" s="5">
        <v>-21769430587</v>
      </c>
      <c r="F52" s="5">
        <v>-43789812329</v>
      </c>
      <c r="G52" s="5">
        <v>-31777433283</v>
      </c>
      <c r="I52" s="5">
        <v>-124166227855</v>
      </c>
      <c r="J52" s="5">
        <v>-94072770495</v>
      </c>
      <c r="K52" s="5">
        <v>-79508532611</v>
      </c>
      <c r="L52" s="5">
        <v>-69277304760</v>
      </c>
    </row>
    <row r="53" spans="2:12" ht="15.5" x14ac:dyDescent="0.35">
      <c r="C53" t="s">
        <v>73</v>
      </c>
      <c r="D53" s="5">
        <v>19279175870</v>
      </c>
      <c r="E53" s="5">
        <v>15504508914</v>
      </c>
      <c r="F53" s="5">
        <v>25773471601</v>
      </c>
      <c r="G53" s="5">
        <v>21648121869</v>
      </c>
      <c r="I53" s="5">
        <v>77139953529</v>
      </c>
      <c r="J53" s="5">
        <v>60719079197</v>
      </c>
      <c r="K53" s="5">
        <v>49589190588</v>
      </c>
      <c r="L53" s="5">
        <v>48190716911</v>
      </c>
    </row>
    <row r="54" spans="2:12" ht="15.5" x14ac:dyDescent="0.35">
      <c r="C54" t="s">
        <v>74</v>
      </c>
      <c r="D54" s="5">
        <v>-16121744778</v>
      </c>
      <c r="E54" s="5">
        <v>-14393559685</v>
      </c>
      <c r="F54" s="5">
        <v>-15627657747</v>
      </c>
      <c r="G54" s="5">
        <v>-14760092385</v>
      </c>
      <c r="I54" s="5">
        <v>-53986867933</v>
      </c>
      <c r="J54" s="5">
        <v>-39224550190</v>
      </c>
      <c r="K54" s="5">
        <v>-34313094072</v>
      </c>
      <c r="L54" s="5">
        <v>-28417991567</v>
      </c>
    </row>
    <row r="55" spans="2:12" ht="15.5" x14ac:dyDescent="0.35">
      <c r="C55" t="s">
        <v>75</v>
      </c>
      <c r="D55" s="5">
        <v>-1425953937</v>
      </c>
      <c r="E55" s="5">
        <v>-944246017</v>
      </c>
      <c r="F55" s="5">
        <v>-1998373686</v>
      </c>
      <c r="G55" s="5">
        <v>-1423878003</v>
      </c>
      <c r="I55" s="5">
        <v>-5470442746</v>
      </c>
      <c r="J55" s="5">
        <v>-5533789139</v>
      </c>
      <c r="K55" s="5">
        <v>-4124687257</v>
      </c>
      <c r="L55" s="5">
        <v>-3726497436</v>
      </c>
    </row>
    <row r="56" spans="2:12" ht="15.5" x14ac:dyDescent="0.35">
      <c r="C56" t="s">
        <v>76</v>
      </c>
      <c r="D56" s="5">
        <v>-14695790841</v>
      </c>
      <c r="E56" s="5">
        <v>-13449313668</v>
      </c>
      <c r="F56" s="5">
        <v>-13629284061</v>
      </c>
      <c r="G56" s="5">
        <v>-13336214382</v>
      </c>
      <c r="I56" s="5">
        <v>-48516425187</v>
      </c>
      <c r="J56" s="5">
        <v>-33690761051</v>
      </c>
      <c r="K56" s="5">
        <v>-30188406815</v>
      </c>
      <c r="L56" s="5">
        <v>-24691494131</v>
      </c>
    </row>
    <row r="57" spans="2:12" ht="15.5" x14ac:dyDescent="0.35">
      <c r="C57" t="s">
        <v>77</v>
      </c>
      <c r="D57" s="5">
        <v>3157431092</v>
      </c>
      <c r="E57" s="5">
        <v>1110949229</v>
      </c>
      <c r="F57" s="5">
        <v>10145813854</v>
      </c>
      <c r="G57" s="5">
        <v>6888029484</v>
      </c>
      <c r="I57" s="5">
        <v>23153085596</v>
      </c>
      <c r="J57" s="5">
        <v>21494529007</v>
      </c>
      <c r="K57" s="5">
        <v>15276096516</v>
      </c>
      <c r="L57" s="5">
        <v>19772725344</v>
      </c>
    </row>
    <row r="58" spans="2:12" ht="15.5" x14ac:dyDescent="0.35">
      <c r="C58" t="s">
        <v>78</v>
      </c>
      <c r="D58" s="5">
        <v>-343793279</v>
      </c>
      <c r="E58" s="5">
        <v>-424364172</v>
      </c>
      <c r="F58" s="5">
        <v>-5973093849</v>
      </c>
      <c r="G58" s="5">
        <v>2087468731</v>
      </c>
      <c r="I58" s="5">
        <v>-4748131670</v>
      </c>
      <c r="J58" s="5">
        <v>-2207754244</v>
      </c>
      <c r="K58" s="5">
        <v>2264365419</v>
      </c>
      <c r="L58" s="5">
        <v>-3013805526</v>
      </c>
    </row>
    <row r="59" spans="2:12" ht="15.5" x14ac:dyDescent="0.35">
      <c r="C59" t="s">
        <v>247</v>
      </c>
      <c r="D59" s="5">
        <v>914009745</v>
      </c>
      <c r="E59" s="5">
        <v>290702807</v>
      </c>
      <c r="F59" s="5">
        <v>-382241203</v>
      </c>
      <c r="G59" s="5">
        <v>329122111</v>
      </c>
    </row>
    <row r="60" spans="2:12" ht="15.5" x14ac:dyDescent="0.35">
      <c r="C60" t="s">
        <v>27</v>
      </c>
      <c r="D60" s="5">
        <v>-1381917206</v>
      </c>
      <c r="E60" s="5">
        <v>-725645529</v>
      </c>
      <c r="F60" s="5">
        <v>1081939691</v>
      </c>
      <c r="G60" s="5">
        <v>-48155615</v>
      </c>
    </row>
    <row r="61" spans="2:12" ht="15.5" x14ac:dyDescent="0.35">
      <c r="C61" t="s">
        <v>79</v>
      </c>
      <c r="F61" s="5">
        <v>308722237</v>
      </c>
      <c r="I61" s="5">
        <v>308722237</v>
      </c>
      <c r="J61" s="5">
        <v>-189761939</v>
      </c>
      <c r="K61" s="5">
        <v>-211932969</v>
      </c>
      <c r="L61" s="5">
        <v>-379141977</v>
      </c>
    </row>
    <row r="62" spans="2:12" ht="15.5" x14ac:dyDescent="0.35">
      <c r="C62" t="s">
        <v>80</v>
      </c>
      <c r="D62" s="5">
        <v>-343793279</v>
      </c>
      <c r="E62" s="5">
        <v>-424364172</v>
      </c>
      <c r="F62" s="5">
        <v>-5973093849</v>
      </c>
      <c r="G62" s="5">
        <v>2087468731</v>
      </c>
      <c r="I62" s="5">
        <v>-4748131670</v>
      </c>
      <c r="J62" s="5">
        <v>-2207754244</v>
      </c>
      <c r="K62" s="5">
        <v>2264365419</v>
      </c>
      <c r="L62" s="5">
        <v>-3013805526</v>
      </c>
    </row>
    <row r="63" spans="2:12" ht="15.5" x14ac:dyDescent="0.35">
      <c r="C63" t="s">
        <v>29</v>
      </c>
      <c r="D63" s="5">
        <v>2813637813</v>
      </c>
      <c r="E63" s="5">
        <v>686585057</v>
      </c>
      <c r="F63" s="5">
        <v>4172720005</v>
      </c>
      <c r="G63" s="5">
        <v>8975498215</v>
      </c>
      <c r="I63" s="5">
        <v>18404953926</v>
      </c>
      <c r="J63" s="5">
        <v>19286774763</v>
      </c>
      <c r="K63" s="5">
        <v>17540461935</v>
      </c>
      <c r="L63" s="5">
        <v>16758919818</v>
      </c>
    </row>
    <row r="64" spans="2:12" ht="15.5" x14ac:dyDescent="0.35">
      <c r="C64" t="s">
        <v>28</v>
      </c>
      <c r="F64" s="5">
        <v>-4381898551</v>
      </c>
      <c r="I64" s="5">
        <v>-4381898551</v>
      </c>
      <c r="J64" s="5">
        <v>-4112240152</v>
      </c>
      <c r="K64" s="5">
        <v>-3949723128</v>
      </c>
      <c r="L64" s="5">
        <v>-3723421722</v>
      </c>
    </row>
    <row r="65" spans="3:12" ht="15.5" x14ac:dyDescent="0.35">
      <c r="C65" t="s">
        <v>81</v>
      </c>
      <c r="F65" s="5">
        <v>-4514353800</v>
      </c>
      <c r="I65" s="5">
        <v>-4514353800</v>
      </c>
      <c r="J65" s="5">
        <v>-4152986200</v>
      </c>
      <c r="K65" s="5">
        <v>-3888540920</v>
      </c>
      <c r="L65" s="5">
        <v>-3627260560</v>
      </c>
    </row>
    <row r="66" spans="3:12" ht="15.5" x14ac:dyDescent="0.35">
      <c r="C66" t="s">
        <v>82</v>
      </c>
      <c r="F66" s="5">
        <v>132455249</v>
      </c>
      <c r="I66" s="5">
        <v>132455249</v>
      </c>
      <c r="J66" s="5">
        <v>40746048</v>
      </c>
      <c r="K66" s="5">
        <v>-61182208</v>
      </c>
      <c r="L66" s="5">
        <v>-96161162</v>
      </c>
    </row>
    <row r="67" spans="3:12" ht="15.5" x14ac:dyDescent="0.35">
      <c r="C67" t="s">
        <v>84</v>
      </c>
      <c r="F67" s="5">
        <v>-4381898551</v>
      </c>
      <c r="I67" s="5">
        <v>-4381898551</v>
      </c>
      <c r="J67" s="5">
        <v>-4112240152</v>
      </c>
      <c r="K67" s="5">
        <v>-3949723128</v>
      </c>
      <c r="L67" s="5">
        <v>-3723421722</v>
      </c>
    </row>
    <row r="68" spans="3:12" ht="15.5" x14ac:dyDescent="0.35">
      <c r="C68" t="s">
        <v>327</v>
      </c>
      <c r="D68" s="5">
        <v>2813637813</v>
      </c>
      <c r="E68" s="5">
        <v>686585057</v>
      </c>
      <c r="F68" s="5">
        <v>-209178546</v>
      </c>
      <c r="G68" s="5">
        <v>8975498215</v>
      </c>
      <c r="I68" s="5">
        <v>14023055375</v>
      </c>
      <c r="J68" s="5">
        <v>15174534611</v>
      </c>
      <c r="K68" s="5">
        <v>13590738807</v>
      </c>
      <c r="L68" s="5">
        <v>13035498096</v>
      </c>
    </row>
    <row r="69" spans="3:12" ht="15.5" x14ac:dyDescent="0.35">
      <c r="C69" t="s">
        <v>800</v>
      </c>
    </row>
    <row r="70" spans="3:12" ht="15.5" x14ac:dyDescent="0.35">
      <c r="C70" t="s">
        <v>86</v>
      </c>
      <c r="D70" s="5">
        <v>2813637813</v>
      </c>
      <c r="E70" s="5">
        <v>686585057</v>
      </c>
      <c r="F70" s="5">
        <v>-209178546</v>
      </c>
      <c r="G70" s="5">
        <v>8975498215</v>
      </c>
      <c r="I70" s="5">
        <v>14023055375</v>
      </c>
      <c r="J70" s="5">
        <v>15174534611</v>
      </c>
      <c r="K70" s="5">
        <v>13590738807</v>
      </c>
      <c r="L70" s="5">
        <v>13035498096</v>
      </c>
    </row>
    <row r="71" spans="3:12" ht="15.5" x14ac:dyDescent="0.35">
      <c r="C71" t="s">
        <v>87</v>
      </c>
      <c r="F71" s="5">
        <v>308722237</v>
      </c>
      <c r="I71" s="5">
        <v>308722237</v>
      </c>
      <c r="J71" s="5">
        <v>-189761939</v>
      </c>
      <c r="K71" s="5">
        <v>-211932969</v>
      </c>
      <c r="L71" s="5">
        <v>-379141977</v>
      </c>
    </row>
    <row r="72" spans="3:12" ht="15.5" x14ac:dyDescent="0.35">
      <c r="C72" t="s">
        <v>88</v>
      </c>
      <c r="F72" s="5">
        <v>308722237</v>
      </c>
      <c r="I72" s="5">
        <v>308722237</v>
      </c>
      <c r="J72" s="5">
        <v>-189761939</v>
      </c>
      <c r="K72" s="5">
        <v>-211932969</v>
      </c>
      <c r="L72" s="5">
        <v>-379141977</v>
      </c>
    </row>
    <row r="73" spans="3:12" ht="15.5" x14ac:dyDescent="0.35">
      <c r="C73" t="s">
        <v>89</v>
      </c>
      <c r="D73" s="5">
        <v>2813637813</v>
      </c>
      <c r="E73" s="5">
        <v>686585057</v>
      </c>
      <c r="F73" s="5">
        <v>99543691</v>
      </c>
      <c r="G73" s="5">
        <v>8975498215</v>
      </c>
      <c r="I73" s="5">
        <v>14331777612</v>
      </c>
      <c r="J73" s="5">
        <v>14984772672</v>
      </c>
      <c r="K73" s="5">
        <v>13378805838</v>
      </c>
      <c r="L73" s="5">
        <v>12656356119</v>
      </c>
    </row>
    <row r="74" spans="3:12" ht="15.5" x14ac:dyDescent="0.35">
      <c r="C74" t="s">
        <v>90</v>
      </c>
      <c r="D74" s="5">
        <v>2813637813</v>
      </c>
      <c r="E74" s="5">
        <v>686585057</v>
      </c>
      <c r="F74" s="5">
        <v>-209178546</v>
      </c>
      <c r="G74" s="5">
        <v>8975498215</v>
      </c>
      <c r="I74" s="5">
        <v>14023055375</v>
      </c>
      <c r="J74" s="5">
        <v>15174534611</v>
      </c>
      <c r="K74" s="5">
        <v>13590738807</v>
      </c>
      <c r="L74" s="5">
        <v>13035498096</v>
      </c>
    </row>
    <row r="75" spans="3:12" ht="15.5" x14ac:dyDescent="0.35">
      <c r="C75" t="s">
        <v>8</v>
      </c>
      <c r="D75" s="5">
        <v>2813637813</v>
      </c>
      <c r="E75" s="5">
        <v>686585057</v>
      </c>
      <c r="F75" s="5">
        <v>99543691</v>
      </c>
      <c r="G75" s="5">
        <v>8975498215</v>
      </c>
      <c r="I75" s="5">
        <v>14331777612</v>
      </c>
      <c r="J75" s="5">
        <v>14984772672</v>
      </c>
      <c r="K75" s="5">
        <v>13378805838</v>
      </c>
      <c r="L75" s="5">
        <v>12656356119</v>
      </c>
    </row>
    <row r="76" spans="3:12" ht="15.5" x14ac:dyDescent="0.35">
      <c r="C76" t="s">
        <v>203</v>
      </c>
    </row>
    <row r="77" spans="3:12" ht="15.5" x14ac:dyDescent="0.35">
      <c r="C77" t="s">
        <v>91</v>
      </c>
      <c r="D77" s="5">
        <v>2813637813</v>
      </c>
      <c r="E77" s="5">
        <v>686585057</v>
      </c>
      <c r="F77" s="5">
        <v>-209178546</v>
      </c>
      <c r="G77" s="5">
        <v>8975498215</v>
      </c>
      <c r="I77" s="5">
        <v>14023055375</v>
      </c>
      <c r="J77" s="5">
        <v>15174534611</v>
      </c>
      <c r="K77" s="5">
        <v>13590738807</v>
      </c>
      <c r="L77" s="5">
        <v>13035498096</v>
      </c>
    </row>
    <row r="78" spans="3:12" ht="15.5" x14ac:dyDescent="0.35">
      <c r="C78" t="s">
        <v>92</v>
      </c>
      <c r="D78" s="5">
        <v>2813637813</v>
      </c>
      <c r="E78" s="5">
        <v>686585057</v>
      </c>
      <c r="F78" s="5">
        <v>99543691</v>
      </c>
      <c r="G78" s="5">
        <v>8975498215</v>
      </c>
      <c r="I78" s="5">
        <v>14331777612</v>
      </c>
      <c r="J78" s="5">
        <v>14984772672</v>
      </c>
      <c r="K78" s="5">
        <v>13378805838</v>
      </c>
      <c r="L78" s="5">
        <v>12656356119</v>
      </c>
    </row>
    <row r="79" spans="3:12" ht="15.5" x14ac:dyDescent="0.35">
      <c r="C79" t="s">
        <v>93</v>
      </c>
      <c r="D79" s="5">
        <v>2813637813</v>
      </c>
      <c r="E79" s="5">
        <v>686585057</v>
      </c>
      <c r="F79" s="5">
        <v>99543691</v>
      </c>
      <c r="G79" s="5">
        <v>8975498215</v>
      </c>
      <c r="I79" s="5">
        <v>14331777612</v>
      </c>
      <c r="J79" s="5">
        <v>14984772672</v>
      </c>
      <c r="K79" s="5">
        <v>13378805838</v>
      </c>
      <c r="L79" s="5">
        <v>12656356119</v>
      </c>
    </row>
    <row r="81" spans="2:12" ht="15.5" x14ac:dyDescent="0.35">
      <c r="B81" t="s">
        <v>94</v>
      </c>
      <c r="C81" t="s">
        <v>95</v>
      </c>
    </row>
    <row r="82" spans="2:12" ht="15.5" x14ac:dyDescent="0.35">
      <c r="C82" t="s">
        <v>96</v>
      </c>
    </row>
    <row r="83" spans="2:12" ht="15.5" x14ac:dyDescent="0.35">
      <c r="C83" t="s">
        <v>20</v>
      </c>
      <c r="D83" s="5">
        <v>46959343197</v>
      </c>
      <c r="E83" s="5">
        <v>53003633585</v>
      </c>
      <c r="F83" s="5">
        <v>68831052676</v>
      </c>
      <c r="G83" s="5">
        <v>68895211606</v>
      </c>
      <c r="I83" s="5">
        <v>68831052676</v>
      </c>
      <c r="J83" s="5">
        <v>17821867756</v>
      </c>
      <c r="K83" s="5">
        <v>20084496419</v>
      </c>
      <c r="L83" s="5">
        <v>19506589262</v>
      </c>
    </row>
    <row r="84" spans="2:12" ht="15.5" x14ac:dyDescent="0.35">
      <c r="C84" t="s">
        <v>289</v>
      </c>
      <c r="J84" s="5">
        <v>1169484421</v>
      </c>
      <c r="K84" s="5">
        <v>1137161240</v>
      </c>
      <c r="L84" s="5">
        <v>4032725720</v>
      </c>
    </row>
    <row r="85" spans="2:12" ht="15.5" x14ac:dyDescent="0.35">
      <c r="C85" t="s">
        <v>97</v>
      </c>
      <c r="D85" s="5">
        <v>23242369024</v>
      </c>
      <c r="E85" s="5">
        <v>20111277686</v>
      </c>
      <c r="F85" s="5">
        <v>21521801822</v>
      </c>
      <c r="G85" s="5">
        <v>26300165076</v>
      </c>
      <c r="I85" s="5">
        <v>21521801822</v>
      </c>
      <c r="J85" s="5">
        <v>16675746012</v>
      </c>
      <c r="K85" s="5">
        <v>18845025703</v>
      </c>
      <c r="L85" s="5">
        <v>21807751240</v>
      </c>
    </row>
    <row r="86" spans="2:12" ht="15.5" x14ac:dyDescent="0.35">
      <c r="C86" t="s">
        <v>99</v>
      </c>
      <c r="D86" s="5">
        <v>18244304</v>
      </c>
    </row>
    <row r="87" spans="2:12" ht="15.5" x14ac:dyDescent="0.35">
      <c r="C87" t="s">
        <v>98</v>
      </c>
      <c r="D87" s="5">
        <v>660058047</v>
      </c>
      <c r="E87" s="5">
        <v>750208156</v>
      </c>
      <c r="F87" s="5">
        <v>236262429</v>
      </c>
      <c r="I87" s="5">
        <v>236262429</v>
      </c>
      <c r="J87" s="5">
        <v>104749000</v>
      </c>
    </row>
    <row r="88" spans="2:12" ht="15.5" x14ac:dyDescent="0.35">
      <c r="C88" t="s">
        <v>100</v>
      </c>
      <c r="D88" s="5">
        <v>23242369024</v>
      </c>
      <c r="E88" s="5">
        <v>20111277686</v>
      </c>
      <c r="F88" s="5">
        <v>21521801822</v>
      </c>
      <c r="G88" s="5">
        <v>26300165076</v>
      </c>
      <c r="I88" s="5">
        <v>21521801822</v>
      </c>
      <c r="J88" s="5">
        <v>16675746012</v>
      </c>
      <c r="K88" s="5">
        <v>18845025703</v>
      </c>
      <c r="L88" s="5">
        <v>21807751240</v>
      </c>
    </row>
    <row r="89" spans="2:12" ht="15.5" x14ac:dyDescent="0.35">
      <c r="C89" t="s">
        <v>101</v>
      </c>
      <c r="D89" s="5">
        <v>32350685</v>
      </c>
      <c r="E89" s="5">
        <v>34597261</v>
      </c>
      <c r="F89" s="5">
        <v>42299882</v>
      </c>
      <c r="G89" s="5">
        <v>96369863</v>
      </c>
      <c r="I89" s="5">
        <v>42299882</v>
      </c>
      <c r="K89" s="5">
        <v>248500000</v>
      </c>
      <c r="L89" s="5">
        <v>3700000</v>
      </c>
    </row>
    <row r="90" spans="2:12" ht="15.5" x14ac:dyDescent="0.35">
      <c r="C90" t="s">
        <v>102</v>
      </c>
      <c r="D90" s="5">
        <v>32350685</v>
      </c>
      <c r="E90" s="5">
        <v>34597261</v>
      </c>
      <c r="F90" s="5">
        <v>42299882</v>
      </c>
      <c r="G90" s="5">
        <v>96369863</v>
      </c>
      <c r="I90" s="5">
        <v>42299882</v>
      </c>
      <c r="K90" s="5">
        <v>248500000</v>
      </c>
      <c r="L90" s="5">
        <v>3700000</v>
      </c>
    </row>
    <row r="91" spans="2:12" ht="15.5" x14ac:dyDescent="0.35">
      <c r="C91" t="s">
        <v>103</v>
      </c>
      <c r="D91" s="5">
        <v>116626413278</v>
      </c>
      <c r="E91" s="5">
        <v>113719648778</v>
      </c>
      <c r="F91" s="5">
        <v>116484153699</v>
      </c>
      <c r="G91" s="5">
        <v>95880827700</v>
      </c>
      <c r="I91" s="5">
        <v>116484153699</v>
      </c>
      <c r="J91" s="5">
        <v>50800181844</v>
      </c>
      <c r="K91" s="5">
        <v>32478150847</v>
      </c>
      <c r="L91" s="5">
        <v>32201663754</v>
      </c>
    </row>
    <row r="92" spans="2:12" ht="15.5" x14ac:dyDescent="0.35">
      <c r="C92" t="s">
        <v>79</v>
      </c>
      <c r="D92" s="5">
        <v>-9745076884</v>
      </c>
      <c r="E92" s="5">
        <v>2242988681</v>
      </c>
      <c r="F92" s="5">
        <v>2242988681</v>
      </c>
      <c r="G92" s="5">
        <v>1934266444</v>
      </c>
      <c r="I92" s="5">
        <v>2242988681</v>
      </c>
      <c r="J92" s="5">
        <v>1934266444</v>
      </c>
      <c r="K92" s="5">
        <v>2124028383</v>
      </c>
      <c r="L92" s="5">
        <v>2335961352</v>
      </c>
    </row>
    <row r="93" spans="2:12" ht="15.5" x14ac:dyDescent="0.35">
      <c r="C93" t="s">
        <v>104</v>
      </c>
      <c r="D93" s="5">
        <v>198914871977</v>
      </c>
      <c r="E93" s="5">
        <v>199624178203</v>
      </c>
      <c r="F93" s="5">
        <v>213819601667</v>
      </c>
      <c r="G93" s="5">
        <v>207559813980</v>
      </c>
      <c r="I93" s="5">
        <v>212646734978</v>
      </c>
      <c r="J93" s="5">
        <v>87414815480</v>
      </c>
      <c r="K93" s="5">
        <v>73719550980</v>
      </c>
      <c r="L93" s="5">
        <v>77894168923</v>
      </c>
    </row>
    <row r="94" spans="2:12" ht="15.5" x14ac:dyDescent="0.35">
      <c r="C94" t="s">
        <v>105</v>
      </c>
    </row>
    <row r="95" spans="2:12" ht="15.5" x14ac:dyDescent="0.35">
      <c r="C95" t="s">
        <v>107</v>
      </c>
      <c r="D95" s="5">
        <v>153242469</v>
      </c>
      <c r="E95" s="5">
        <v>153242469</v>
      </c>
      <c r="F95" s="5">
        <v>153242469</v>
      </c>
      <c r="G95" s="5">
        <v>107862723</v>
      </c>
      <c r="I95" s="5">
        <v>153242469</v>
      </c>
      <c r="J95" s="5">
        <v>107862723</v>
      </c>
      <c r="K95" s="5">
        <v>13594077</v>
      </c>
      <c r="L95" s="5">
        <v>15000319</v>
      </c>
    </row>
    <row r="96" spans="2:12" ht="15.5" x14ac:dyDescent="0.35">
      <c r="C96" t="s">
        <v>106</v>
      </c>
      <c r="D96" s="5">
        <v>52458210132</v>
      </c>
      <c r="E96" s="5">
        <v>46833698958</v>
      </c>
      <c r="F96" s="5">
        <v>45433913998</v>
      </c>
      <c r="G96" s="5">
        <v>45058253911</v>
      </c>
      <c r="I96" s="5">
        <v>45433913998</v>
      </c>
      <c r="J96" s="5">
        <v>30527977735</v>
      </c>
      <c r="K96" s="5">
        <v>23160336199</v>
      </c>
      <c r="L96" s="5">
        <v>11917421178</v>
      </c>
    </row>
    <row r="97" spans="3:12" ht="15.5" x14ac:dyDescent="0.35">
      <c r="C97" t="s">
        <v>108</v>
      </c>
      <c r="D97" s="5">
        <v>53112911137</v>
      </c>
      <c r="E97" s="5">
        <v>47610357562</v>
      </c>
      <c r="F97" s="5">
        <v>45710415997</v>
      </c>
      <c r="G97" s="5">
        <v>45342201676</v>
      </c>
      <c r="I97" s="5">
        <v>45710415997</v>
      </c>
      <c r="J97" s="5">
        <v>30970402036</v>
      </c>
      <c r="K97" s="5">
        <v>23719793903</v>
      </c>
      <c r="L97" s="5">
        <v>11932421497</v>
      </c>
    </row>
    <row r="98" spans="3:12" ht="15.5" x14ac:dyDescent="0.35">
      <c r="C98" t="s">
        <v>109</v>
      </c>
      <c r="D98" s="5">
        <v>252027783114</v>
      </c>
      <c r="E98" s="5">
        <v>247234535765</v>
      </c>
      <c r="F98" s="5">
        <v>259530017664</v>
      </c>
      <c r="G98" s="5">
        <v>252902015656</v>
      </c>
      <c r="I98" s="5">
        <v>258357150975</v>
      </c>
      <c r="J98" s="5">
        <v>118385217516</v>
      </c>
      <c r="K98" s="5">
        <v>97439344883</v>
      </c>
      <c r="L98" s="5">
        <v>89826590420</v>
      </c>
    </row>
    <row r="99" spans="3:12" ht="15.5" x14ac:dyDescent="0.35">
      <c r="C99" t="s">
        <v>110</v>
      </c>
    </row>
    <row r="100" spans="3:12" ht="15.5" x14ac:dyDescent="0.35">
      <c r="C100" t="s">
        <v>111</v>
      </c>
    </row>
    <row r="101" spans="3:12" ht="15.5" x14ac:dyDescent="0.35">
      <c r="C101" t="s">
        <v>112</v>
      </c>
      <c r="D101" s="5">
        <v>48612087251</v>
      </c>
      <c r="E101" s="5">
        <v>35452228589</v>
      </c>
      <c r="F101" s="5">
        <v>48434295545</v>
      </c>
      <c r="G101" s="5">
        <v>41595340713</v>
      </c>
      <c r="I101" s="5">
        <v>48434295545</v>
      </c>
      <c r="J101" s="5">
        <v>25329652345</v>
      </c>
      <c r="K101" s="5">
        <v>18636948793</v>
      </c>
      <c r="L101" s="5">
        <v>19396135620</v>
      </c>
    </row>
    <row r="102" spans="3:12" ht="15.5" x14ac:dyDescent="0.35">
      <c r="C102" t="s">
        <v>115</v>
      </c>
      <c r="D102" s="5">
        <v>20464885100</v>
      </c>
      <c r="E102" s="5">
        <v>15135235752</v>
      </c>
      <c r="F102" s="5">
        <v>13085063055</v>
      </c>
      <c r="G102" s="5">
        <v>14609372882</v>
      </c>
      <c r="I102" s="5">
        <v>13085063055</v>
      </c>
    </row>
    <row r="103" spans="3:12" ht="15.5" x14ac:dyDescent="0.35">
      <c r="C103" t="s">
        <v>113</v>
      </c>
    </row>
    <row r="104" spans="3:12" ht="15.5" x14ac:dyDescent="0.35">
      <c r="C104" t="s">
        <v>114</v>
      </c>
      <c r="D104" s="5">
        <v>24589473802</v>
      </c>
      <c r="E104" s="5">
        <v>16853568429</v>
      </c>
      <c r="F104" s="5">
        <v>28608350577</v>
      </c>
      <c r="G104" s="5">
        <v>17332689349</v>
      </c>
      <c r="I104" s="5">
        <v>28608350577</v>
      </c>
      <c r="J104" s="5">
        <v>23764886043</v>
      </c>
      <c r="K104" s="5">
        <v>17715526604</v>
      </c>
      <c r="L104" s="5">
        <v>17387278019</v>
      </c>
    </row>
    <row r="105" spans="3:12" ht="15.5" x14ac:dyDescent="0.35">
      <c r="C105" t="s">
        <v>206</v>
      </c>
    </row>
    <row r="106" spans="3:12" ht="15.5" x14ac:dyDescent="0.35">
      <c r="C106" t="s">
        <v>207</v>
      </c>
      <c r="D106" s="5">
        <v>678302351</v>
      </c>
      <c r="E106" s="5">
        <v>750208156</v>
      </c>
      <c r="F106" s="5">
        <v>236262429</v>
      </c>
      <c r="I106" s="5">
        <v>236262429</v>
      </c>
      <c r="J106" s="5">
        <v>104749000</v>
      </c>
    </row>
    <row r="107" spans="3:12" ht="15.5" x14ac:dyDescent="0.35">
      <c r="C107" t="s">
        <v>117</v>
      </c>
      <c r="D107" s="5">
        <v>256219045</v>
      </c>
      <c r="E107" s="5">
        <v>729699761</v>
      </c>
      <c r="F107" s="5">
        <v>92519716</v>
      </c>
      <c r="G107" s="5">
        <v>324817204</v>
      </c>
      <c r="I107" s="5">
        <v>92519716</v>
      </c>
      <c r="J107" s="5">
        <v>952257608</v>
      </c>
      <c r="K107" s="5">
        <v>471977124</v>
      </c>
      <c r="L107" s="5">
        <v>683480512</v>
      </c>
    </row>
    <row r="108" spans="3:12" ht="15.5" x14ac:dyDescent="0.35">
      <c r="C108" t="s">
        <v>116</v>
      </c>
      <c r="D108" s="5">
        <v>178985376</v>
      </c>
      <c r="F108" s="5">
        <v>234633673</v>
      </c>
      <c r="G108" s="5">
        <v>183113657</v>
      </c>
      <c r="I108" s="5">
        <v>234633673</v>
      </c>
      <c r="J108" s="5">
        <v>46168613</v>
      </c>
      <c r="K108" s="5">
        <v>65000000</v>
      </c>
      <c r="L108" s="5">
        <v>65000000</v>
      </c>
    </row>
    <row r="109" spans="3:12" ht="15.5" x14ac:dyDescent="0.35">
      <c r="C109" t="s">
        <v>123</v>
      </c>
      <c r="D109" s="5">
        <v>821958424</v>
      </c>
      <c r="E109" s="5">
        <v>14141985</v>
      </c>
      <c r="F109" s="5">
        <v>14141985</v>
      </c>
      <c r="G109" s="5">
        <v>41538500</v>
      </c>
      <c r="I109" s="5">
        <v>14141985</v>
      </c>
      <c r="J109" s="5">
        <v>237329195</v>
      </c>
      <c r="K109" s="5">
        <v>599856333</v>
      </c>
      <c r="L109" s="5">
        <v>19500000</v>
      </c>
    </row>
    <row r="110" spans="3:12" ht="15.5" x14ac:dyDescent="0.35">
      <c r="C110" t="s">
        <v>124</v>
      </c>
      <c r="D110" s="5">
        <v>821958424</v>
      </c>
      <c r="E110" s="5">
        <v>14141985</v>
      </c>
      <c r="F110" s="5">
        <v>14141985</v>
      </c>
      <c r="G110" s="5">
        <v>41538500</v>
      </c>
      <c r="I110" s="5">
        <v>14141985</v>
      </c>
      <c r="J110" s="5">
        <v>237329195</v>
      </c>
      <c r="K110" s="5">
        <v>599856333</v>
      </c>
      <c r="L110" s="5">
        <v>19500000</v>
      </c>
    </row>
    <row r="111" spans="3:12" ht="15.5" x14ac:dyDescent="0.35">
      <c r="C111" t="s">
        <v>127</v>
      </c>
      <c r="D111" s="5">
        <v>49434045675</v>
      </c>
      <c r="E111" s="5">
        <v>35466370574</v>
      </c>
      <c r="F111" s="5">
        <v>48448437530</v>
      </c>
      <c r="G111" s="5">
        <v>41636879213</v>
      </c>
      <c r="I111" s="5">
        <v>48448437530</v>
      </c>
      <c r="J111" s="5">
        <v>25566981540</v>
      </c>
      <c r="K111" s="5">
        <v>19236805126</v>
      </c>
      <c r="L111" s="5">
        <v>19415635620</v>
      </c>
    </row>
    <row r="112" spans="3:12" ht="15.5" x14ac:dyDescent="0.35">
      <c r="C112" t="s">
        <v>128</v>
      </c>
    </row>
    <row r="113" spans="2:12" ht="15.5" x14ac:dyDescent="0.35">
      <c r="C113" t="s">
        <v>129</v>
      </c>
      <c r="D113" s="5">
        <v>82266629700</v>
      </c>
      <c r="E113" s="5">
        <v>82266629700</v>
      </c>
      <c r="F113" s="5">
        <v>82266629700</v>
      </c>
      <c r="G113" s="5">
        <v>82266629700</v>
      </c>
      <c r="I113" s="5">
        <v>82266629700</v>
      </c>
      <c r="J113" s="5">
        <v>65017969700</v>
      </c>
      <c r="K113" s="5">
        <v>550000000</v>
      </c>
      <c r="L113" s="5">
        <v>550000000</v>
      </c>
    </row>
    <row r="114" spans="2:12" ht="15.5" x14ac:dyDescent="0.35">
      <c r="C114" t="s">
        <v>130</v>
      </c>
      <c r="D114" s="5">
        <v>91271567271</v>
      </c>
      <c r="E114" s="5">
        <v>91271567271</v>
      </c>
      <c r="F114" s="5">
        <v>91271567271</v>
      </c>
      <c r="G114" s="5">
        <v>91554667271</v>
      </c>
      <c r="I114" s="5">
        <v>91271567271</v>
      </c>
      <c r="J114" s="5">
        <v>1716277771</v>
      </c>
      <c r="K114" s="5">
        <v>66184247471</v>
      </c>
      <c r="L114" s="5">
        <v>1716277771</v>
      </c>
    </row>
    <row r="115" spans="2:12" ht="15.5" x14ac:dyDescent="0.35">
      <c r="C115" t="s">
        <v>131</v>
      </c>
      <c r="D115" s="5">
        <v>38800617352</v>
      </c>
      <c r="E115" s="5">
        <v>35986979539</v>
      </c>
      <c r="F115" s="5">
        <v>35300394482</v>
      </c>
      <c r="G115" s="5">
        <v>35509573028</v>
      </c>
      <c r="I115" s="5">
        <v>35300394482</v>
      </c>
      <c r="J115" s="5">
        <v>24573989095</v>
      </c>
      <c r="K115" s="5">
        <v>9399454484</v>
      </c>
      <c r="L115" s="5">
        <v>65808715677</v>
      </c>
    </row>
    <row r="116" spans="2:12" ht="15.5" x14ac:dyDescent="0.35">
      <c r="C116" t="s">
        <v>132</v>
      </c>
      <c r="D116" s="5">
        <v>1022683840</v>
      </c>
      <c r="E116" s="5">
        <v>1022683840</v>
      </c>
      <c r="F116" s="5">
        <v>1022683840</v>
      </c>
      <c r="G116" s="5">
        <v>272683840</v>
      </c>
      <c r="I116" s="5">
        <v>1022683840</v>
      </c>
      <c r="J116" s="5">
        <v>272683840</v>
      </c>
      <c r="K116" s="5">
        <v>272683840</v>
      </c>
    </row>
    <row r="117" spans="2:12" ht="15.5" x14ac:dyDescent="0.35">
      <c r="C117" t="s">
        <v>133</v>
      </c>
      <c r="D117" s="5">
        <v>37777933512</v>
      </c>
      <c r="E117" s="5">
        <v>34964295699</v>
      </c>
      <c r="F117" s="5">
        <v>34277710642</v>
      </c>
      <c r="G117" s="5">
        <v>35236889188</v>
      </c>
      <c r="I117" s="5">
        <v>34277710642</v>
      </c>
      <c r="J117" s="5">
        <v>24301305255</v>
      </c>
      <c r="K117" s="5">
        <v>9126770644</v>
      </c>
      <c r="L117" s="5">
        <v>65808715677</v>
      </c>
    </row>
    <row r="118" spans="2:12" ht="15.5" x14ac:dyDescent="0.35">
      <c r="C118" t="s">
        <v>134</v>
      </c>
      <c r="D118" s="5">
        <v>38800617352</v>
      </c>
      <c r="E118" s="5">
        <v>35986979539</v>
      </c>
      <c r="F118" s="5">
        <v>35300394482</v>
      </c>
      <c r="G118" s="5">
        <v>35509573028</v>
      </c>
      <c r="I118" s="5">
        <v>35300394482</v>
      </c>
      <c r="J118" s="5">
        <v>24573989095</v>
      </c>
      <c r="K118" s="5">
        <v>9399454484</v>
      </c>
      <c r="L118" s="5">
        <v>65808715677</v>
      </c>
    </row>
    <row r="119" spans="2:12" ht="15.5" x14ac:dyDescent="0.35">
      <c r="C119" t="s">
        <v>212</v>
      </c>
    </row>
    <row r="120" spans="2:12" ht="15.5" x14ac:dyDescent="0.35">
      <c r="C120" t="s">
        <v>10</v>
      </c>
      <c r="D120" s="5">
        <v>202593737439</v>
      </c>
      <c r="E120" s="5">
        <v>211768165191</v>
      </c>
      <c r="F120" s="5">
        <v>211081580134</v>
      </c>
      <c r="G120" s="5">
        <v>211265136443</v>
      </c>
      <c r="I120" s="5">
        <v>211081580134</v>
      </c>
      <c r="J120" s="5">
        <v>93242503010</v>
      </c>
      <c r="K120" s="5">
        <v>78257730338</v>
      </c>
      <c r="L120" s="5">
        <v>70410954800</v>
      </c>
    </row>
    <row r="121" spans="2:12" ht="15.5" x14ac:dyDescent="0.35">
      <c r="C121" t="s">
        <v>135</v>
      </c>
      <c r="D121" s="5">
        <v>252027783114</v>
      </c>
      <c r="E121" s="5">
        <v>247234535765</v>
      </c>
      <c r="F121" s="5">
        <v>259530017664</v>
      </c>
      <c r="G121" s="5">
        <v>252902015656</v>
      </c>
      <c r="I121" s="5">
        <v>259530017664</v>
      </c>
      <c r="J121" s="5">
        <v>118809484550</v>
      </c>
      <c r="K121" s="5">
        <v>97494535464</v>
      </c>
      <c r="L121" s="5">
        <v>89826590420</v>
      </c>
    </row>
    <row r="122" spans="2:12" ht="15.5" x14ac:dyDescent="0.35">
      <c r="C122" t="s">
        <v>136</v>
      </c>
      <c r="D122" s="5">
        <v>4113331485</v>
      </c>
      <c r="E122" s="5">
        <v>4113331485</v>
      </c>
      <c r="F122" s="5">
        <v>4113331485</v>
      </c>
      <c r="G122" s="5">
        <v>4113331485</v>
      </c>
      <c r="I122" s="5">
        <v>4113331485</v>
      </c>
      <c r="J122" s="5">
        <v>6501796970</v>
      </c>
      <c r="K122" s="5">
        <v>1100</v>
      </c>
      <c r="L122" s="5">
        <v>1100</v>
      </c>
    </row>
    <row r="124" spans="2:12" ht="15.5" x14ac:dyDescent="0.35">
      <c r="B124" t="s">
        <v>137</v>
      </c>
      <c r="C124" t="s">
        <v>138</v>
      </c>
      <c r="D124" s="5">
        <v>9558546246</v>
      </c>
      <c r="E124" s="5">
        <v>-7074043063</v>
      </c>
      <c r="F124" s="5">
        <v>-49768329215</v>
      </c>
      <c r="G124" s="5">
        <v>6275775413</v>
      </c>
      <c r="I124" s="5">
        <v>-43150544256</v>
      </c>
      <c r="J124" s="5">
        <v>13042455575</v>
      </c>
      <c r="K124" s="5">
        <v>19389170247</v>
      </c>
      <c r="L124" s="5">
        <v>7303342240</v>
      </c>
    </row>
    <row r="125" spans="2:12" ht="15.5" x14ac:dyDescent="0.35">
      <c r="C125" t="s">
        <v>139</v>
      </c>
      <c r="D125" s="5">
        <v>42261677355</v>
      </c>
      <c r="E125" s="5">
        <v>39450946809</v>
      </c>
      <c r="F125" s="5">
        <v>54937894420</v>
      </c>
      <c r="G125" s="5">
        <v>67686071136</v>
      </c>
      <c r="I125" s="5">
        <v>197364775947</v>
      </c>
      <c r="J125" s="5">
        <v>157038156410</v>
      </c>
      <c r="K125" s="5">
        <v>130943126348</v>
      </c>
      <c r="L125" s="5">
        <v>107845699347</v>
      </c>
    </row>
    <row r="126" spans="2:12" ht="15.5" x14ac:dyDescent="0.35">
      <c r="C126" t="s">
        <v>871</v>
      </c>
      <c r="D126" s="5">
        <v>-20901440041</v>
      </c>
      <c r="E126" s="5">
        <v>-30759707814</v>
      </c>
      <c r="F126" s="5">
        <v>-109588200309</v>
      </c>
      <c r="G126" s="5">
        <v>-48337646896</v>
      </c>
      <c r="I126" s="5">
        <v>-208726118385</v>
      </c>
      <c r="J126" s="5">
        <v>-120655068184</v>
      </c>
      <c r="K126" s="5">
        <v>-88119102444</v>
      </c>
      <c r="L126" s="5">
        <v>-79832797179</v>
      </c>
    </row>
    <row r="127" spans="2:12" ht="15.5" x14ac:dyDescent="0.35">
      <c r="C127" t="s">
        <v>872</v>
      </c>
      <c r="D127" s="5">
        <v>-5278682861</v>
      </c>
      <c r="E127" s="5">
        <v>-8698402605</v>
      </c>
      <c r="F127" s="5">
        <v>16861526812</v>
      </c>
      <c r="G127" s="5">
        <v>-6017276679</v>
      </c>
    </row>
    <row r="128" spans="2:12" ht="15.5" x14ac:dyDescent="0.35">
      <c r="C128" t="s">
        <v>873</v>
      </c>
      <c r="D128" s="5">
        <v>-7881714609</v>
      </c>
      <c r="E128" s="5">
        <v>-6728926880</v>
      </c>
      <c r="F128" s="5">
        <v>-5003613780</v>
      </c>
      <c r="G128" s="5">
        <v>-7335722422</v>
      </c>
      <c r="I128" s="5">
        <v>-24234584688</v>
      </c>
      <c r="J128" s="5">
        <v>-19769354373</v>
      </c>
      <c r="K128" s="5">
        <v>-19171947360</v>
      </c>
      <c r="L128" s="5">
        <v>-13478413679</v>
      </c>
    </row>
    <row r="129" spans="3:12" ht="15.5" x14ac:dyDescent="0.35">
      <c r="C129" t="s">
        <v>216</v>
      </c>
      <c r="D129" s="5">
        <v>914009745</v>
      </c>
      <c r="E129" s="5">
        <v>290702807</v>
      </c>
      <c r="F129" s="5">
        <v>697886711</v>
      </c>
      <c r="G129" s="5">
        <v>329122111</v>
      </c>
      <c r="I129" s="5">
        <v>1080127914</v>
      </c>
      <c r="J129" s="5">
        <v>183569478</v>
      </c>
      <c r="K129" s="5">
        <v>260669755</v>
      </c>
      <c r="L129" s="5">
        <v>331556641</v>
      </c>
    </row>
    <row r="130" spans="3:12" ht="15.5" x14ac:dyDescent="0.35">
      <c r="C130" t="s">
        <v>144</v>
      </c>
      <c r="D130" s="5">
        <v>444696657</v>
      </c>
      <c r="E130" s="5">
        <v>-737039861</v>
      </c>
      <c r="F130" s="5">
        <v>-250142644</v>
      </c>
      <c r="G130" s="5">
        <v>-48771837</v>
      </c>
      <c r="I130" s="5">
        <v>-315815757</v>
      </c>
      <c r="J130" s="5">
        <v>-258550516</v>
      </c>
      <c r="K130" s="5">
        <v>-32725287</v>
      </c>
      <c r="L130" s="5">
        <v>-145863</v>
      </c>
    </row>
    <row r="131" spans="3:12" ht="15.5" x14ac:dyDescent="0.35">
      <c r="C131" t="s">
        <v>874</v>
      </c>
      <c r="E131" s="5">
        <v>108384481</v>
      </c>
      <c r="F131" s="5">
        <v>-7423680425</v>
      </c>
      <c r="I131" s="5">
        <v>-8318929287</v>
      </c>
      <c r="J131" s="5">
        <v>-3496297240</v>
      </c>
      <c r="K131" s="5">
        <v>-4490850765</v>
      </c>
      <c r="L131" s="5">
        <v>-7562557027</v>
      </c>
    </row>
    <row r="132" spans="3:12" ht="15.5" x14ac:dyDescent="0.35">
      <c r="C132" t="s">
        <v>145</v>
      </c>
      <c r="D132" s="5">
        <v>-5772906601</v>
      </c>
      <c r="E132" s="5">
        <v>-2910073754</v>
      </c>
      <c r="F132" s="5">
        <v>3189794662</v>
      </c>
      <c r="G132" s="5">
        <v>121722126679</v>
      </c>
      <c r="I132" s="5">
        <v>121427095067</v>
      </c>
      <c r="J132" s="5">
        <v>-153989658</v>
      </c>
      <c r="K132" s="5">
        <v>-5825409421</v>
      </c>
      <c r="L132" s="5">
        <v>-5895669351</v>
      </c>
    </row>
    <row r="133" spans="3:12" ht="15.5" x14ac:dyDescent="0.35">
      <c r="C133" t="s">
        <v>146</v>
      </c>
      <c r="D133" s="5">
        <v>-9829930033</v>
      </c>
      <c r="E133" s="5">
        <v>-5843302274</v>
      </c>
      <c r="F133" s="5">
        <v>46513020305</v>
      </c>
      <c r="G133" s="5">
        <v>-63678215739</v>
      </c>
      <c r="I133" s="5">
        <v>-27268721209</v>
      </c>
      <c r="J133" s="5">
        <v>-15201396037</v>
      </c>
      <c r="K133" s="5">
        <v>-12974733623</v>
      </c>
      <c r="L133" s="5">
        <v>-2099444718</v>
      </c>
    </row>
    <row r="134" spans="3:12" ht="15.5" x14ac:dyDescent="0.35">
      <c r="C134" t="s">
        <v>147</v>
      </c>
      <c r="D134" s="5">
        <v>-10274496501</v>
      </c>
      <c r="E134" s="5">
        <v>-5718936594</v>
      </c>
      <c r="F134" s="5">
        <v>-4437165562</v>
      </c>
      <c r="G134" s="5">
        <v>-13678215739</v>
      </c>
      <c r="I134" s="5">
        <v>-28218907076</v>
      </c>
      <c r="J134" s="5">
        <v>-14976524632</v>
      </c>
      <c r="K134" s="5">
        <v>-16059061170</v>
      </c>
      <c r="L134" s="5">
        <v>-6769116138</v>
      </c>
    </row>
    <row r="135" spans="3:12" ht="15.5" x14ac:dyDescent="0.35">
      <c r="C135" t="s">
        <v>527</v>
      </c>
      <c r="F135" s="5">
        <v>50000000000</v>
      </c>
      <c r="G135" s="5">
        <v>-50000000000</v>
      </c>
    </row>
    <row r="136" spans="3:12" ht="15.5" x14ac:dyDescent="0.35">
      <c r="C136" t="s">
        <v>875</v>
      </c>
      <c r="D136" s="5">
        <v>106428630</v>
      </c>
      <c r="E136" s="5">
        <v>-124365680</v>
      </c>
    </row>
    <row r="137" spans="3:12" ht="15.5" x14ac:dyDescent="0.35">
      <c r="C137" t="s">
        <v>217</v>
      </c>
      <c r="D137" s="5">
        <v>338137838</v>
      </c>
      <c r="J137" s="5">
        <v>5585586</v>
      </c>
      <c r="K137" s="5">
        <v>169198160</v>
      </c>
      <c r="L137" s="5">
        <v>4669671420</v>
      </c>
    </row>
    <row r="138" spans="3:12" ht="15.5" x14ac:dyDescent="0.35">
      <c r="C138" t="s">
        <v>876</v>
      </c>
      <c r="F138" s="5">
        <v>-219298554</v>
      </c>
      <c r="I138" s="5">
        <v>-219298554</v>
      </c>
      <c r="J138" s="5">
        <v>-230456991</v>
      </c>
      <c r="K138" s="5">
        <v>-46093969</v>
      </c>
    </row>
    <row r="139" spans="3:12" ht="15.5" x14ac:dyDescent="0.35">
      <c r="C139" t="s">
        <v>877</v>
      </c>
      <c r="F139" s="5">
        <v>1169484421</v>
      </c>
      <c r="I139" s="5">
        <v>1169484421</v>
      </c>
      <c r="K139" s="5">
        <v>2961223356</v>
      </c>
    </row>
    <row r="140" spans="3:12" ht="15.5" x14ac:dyDescent="0.35">
      <c r="C140" t="s">
        <v>152</v>
      </c>
      <c r="D140" s="5">
        <v>-5772906601</v>
      </c>
      <c r="E140" s="5">
        <v>-2910073754</v>
      </c>
      <c r="F140" s="5">
        <v>3189794662</v>
      </c>
      <c r="G140" s="5">
        <v>121722126679</v>
      </c>
      <c r="I140" s="5">
        <v>121427095067</v>
      </c>
      <c r="J140" s="5">
        <v>-153989658</v>
      </c>
      <c r="K140" s="5">
        <v>-5825409421</v>
      </c>
      <c r="L140" s="5">
        <v>-5895669351</v>
      </c>
    </row>
    <row r="141" spans="3:12" ht="15.5" x14ac:dyDescent="0.35">
      <c r="C141" t="s">
        <v>542</v>
      </c>
      <c r="G141" s="5">
        <v>110391424000</v>
      </c>
      <c r="I141" s="5">
        <v>110391424000</v>
      </c>
    </row>
    <row r="142" spans="3:12" ht="15.5" x14ac:dyDescent="0.35">
      <c r="C142" t="s">
        <v>284</v>
      </c>
      <c r="F142" s="5">
        <v>-283100000</v>
      </c>
      <c r="G142" s="5">
        <v>-3304374500</v>
      </c>
      <c r="I142" s="5">
        <v>-3587474500</v>
      </c>
    </row>
    <row r="143" spans="3:12" ht="15.5" x14ac:dyDescent="0.35">
      <c r="C143" t="s">
        <v>153</v>
      </c>
      <c r="D143" s="5">
        <v>5329649348</v>
      </c>
      <c r="E143" s="5">
        <v>-2949827303</v>
      </c>
      <c r="F143" s="5">
        <v>3475690173</v>
      </c>
      <c r="G143" s="5">
        <v>14609372882</v>
      </c>
      <c r="I143" s="5">
        <v>18085063055</v>
      </c>
      <c r="J143" s="5">
        <v>6378043669</v>
      </c>
    </row>
    <row r="144" spans="3:12" ht="15.5" x14ac:dyDescent="0.35">
      <c r="C144" t="s">
        <v>878</v>
      </c>
      <c r="D144" s="5">
        <v>-11988065565</v>
      </c>
    </row>
    <row r="145" spans="2:12" ht="15.5" x14ac:dyDescent="0.35">
      <c r="C145" t="s">
        <v>154</v>
      </c>
      <c r="J145" s="5">
        <v>-6378043669</v>
      </c>
    </row>
    <row r="146" spans="2:12" ht="15.5" x14ac:dyDescent="0.35">
      <c r="C146" t="s">
        <v>879</v>
      </c>
      <c r="D146" s="5">
        <v>-220984147</v>
      </c>
      <c r="E146" s="5">
        <v>82927514</v>
      </c>
      <c r="G146" s="5">
        <v>107001486</v>
      </c>
    </row>
    <row r="147" spans="2:12" ht="15.5" x14ac:dyDescent="0.35">
      <c r="C147" t="s">
        <v>880</v>
      </c>
      <c r="D147" s="5">
        <v>1106493763</v>
      </c>
      <c r="E147" s="5">
        <v>-43173965</v>
      </c>
      <c r="F147" s="5">
        <v>-2795511</v>
      </c>
      <c r="G147" s="5">
        <v>-81297189</v>
      </c>
      <c r="I147" s="5">
        <v>-165267500</v>
      </c>
      <c r="J147" s="5">
        <v>-153989658</v>
      </c>
      <c r="K147" s="5">
        <v>-293379121</v>
      </c>
      <c r="L147" s="5">
        <v>-695669351</v>
      </c>
    </row>
    <row r="148" spans="2:12" ht="15.5" x14ac:dyDescent="0.35">
      <c r="C148" t="s">
        <v>339</v>
      </c>
      <c r="I148" s="5">
        <v>-3296649988</v>
      </c>
      <c r="K148" s="5">
        <v>-5532030300</v>
      </c>
      <c r="L148" s="5">
        <v>-5200000000</v>
      </c>
    </row>
    <row r="149" spans="2:12" ht="15.5" x14ac:dyDescent="0.35">
      <c r="C149" t="s">
        <v>166</v>
      </c>
    </row>
    <row r="150" spans="2:12" ht="15.5" x14ac:dyDescent="0.35">
      <c r="C150" t="s">
        <v>167</v>
      </c>
      <c r="D150" s="5">
        <v>-6044290388</v>
      </c>
      <c r="E150" s="5">
        <v>-15827419091</v>
      </c>
      <c r="F150" s="5">
        <v>-65514248</v>
      </c>
      <c r="G150" s="5">
        <v>64319686353</v>
      </c>
      <c r="I150" s="5">
        <v>51007829602</v>
      </c>
      <c r="J150" s="5">
        <v>-2312930120</v>
      </c>
      <c r="K150" s="5">
        <v>589027203</v>
      </c>
      <c r="L150" s="5">
        <v>-691771829</v>
      </c>
    </row>
    <row r="151" spans="2:12" ht="15.5" x14ac:dyDescent="0.35">
      <c r="C151" t="s">
        <v>242</v>
      </c>
      <c r="F151" s="5">
        <v>1355318</v>
      </c>
      <c r="I151" s="5">
        <v>1355318</v>
      </c>
      <c r="J151" s="5">
        <v>50301457</v>
      </c>
      <c r="K151" s="5">
        <v>-11120046</v>
      </c>
      <c r="L151" s="5">
        <v>189394423</v>
      </c>
    </row>
    <row r="152" spans="2:12" ht="15.5" x14ac:dyDescent="0.35">
      <c r="C152" t="s">
        <v>168</v>
      </c>
      <c r="E152" s="5">
        <v>68831052676</v>
      </c>
      <c r="I152" s="5">
        <v>17821867756</v>
      </c>
      <c r="J152" s="5">
        <v>20084496419</v>
      </c>
      <c r="K152" s="5">
        <v>19506589262</v>
      </c>
      <c r="L152" s="5">
        <v>20008966668</v>
      </c>
    </row>
    <row r="153" spans="2:12" ht="15.5" x14ac:dyDescent="0.35">
      <c r="C153" t="s">
        <v>881</v>
      </c>
    </row>
    <row r="154" spans="2:12" ht="15.5" x14ac:dyDescent="0.35">
      <c r="C154" t="s">
        <v>882</v>
      </c>
    </row>
    <row r="155" spans="2:12" ht="15.5" x14ac:dyDescent="0.35">
      <c r="C155" t="s">
        <v>883</v>
      </c>
    </row>
    <row r="156" spans="2:12" ht="15.5" x14ac:dyDescent="0.35">
      <c r="C156" t="s">
        <v>169</v>
      </c>
      <c r="D156" s="5">
        <v>-6044290388</v>
      </c>
      <c r="E156" s="5">
        <v>53003633585</v>
      </c>
      <c r="F156" s="5">
        <v>-64158930</v>
      </c>
      <c r="G156" s="5">
        <v>64319686353</v>
      </c>
      <c r="I156" s="5">
        <v>68831052676</v>
      </c>
      <c r="J156" s="5">
        <v>17821867756</v>
      </c>
      <c r="K156" s="5">
        <v>20084496419</v>
      </c>
      <c r="L156" s="5">
        <v>19506589262</v>
      </c>
    </row>
    <row r="158" spans="2:12" ht="15.5" x14ac:dyDescent="0.35">
      <c r="B158" t="s">
        <v>170</v>
      </c>
      <c r="C158" t="s">
        <v>12</v>
      </c>
      <c r="D158" s="6">
        <v>4110000000.0000005</v>
      </c>
      <c r="E158" s="6">
        <v>4110000000.0000005</v>
      </c>
      <c r="F158" s="6">
        <v>4110000000.0000005</v>
      </c>
      <c r="G158" s="6">
        <v>4110000000.0000005</v>
      </c>
      <c r="I158" s="6">
        <v>4110000000.0000005</v>
      </c>
      <c r="J158" s="5">
        <v>6500000000</v>
      </c>
      <c r="K158" s="5">
        <v>0</v>
      </c>
      <c r="L158" s="5">
        <v>0</v>
      </c>
    </row>
    <row r="159" spans="2:12" ht="15.5" x14ac:dyDescent="0.35">
      <c r="C159" t="s">
        <v>171</v>
      </c>
      <c r="D159" s="6">
        <v>0.68</v>
      </c>
      <c r="E159" s="6">
        <v>0.17</v>
      </c>
      <c r="F159" s="6">
        <v>-0.05</v>
      </c>
      <c r="G159" s="6">
        <v>2.1800000000000002</v>
      </c>
    </row>
    <row r="160" spans="2:12" ht="15.5" x14ac:dyDescent="0.35">
      <c r="C160" t="s">
        <v>172</v>
      </c>
      <c r="D160" s="6">
        <v>177.94</v>
      </c>
      <c r="E160" s="6">
        <v>794.12</v>
      </c>
      <c r="F160" s="5">
        <v>-3260</v>
      </c>
      <c r="G160" s="6">
        <v>81.19</v>
      </c>
    </row>
    <row r="161" spans="3:7" ht="15.5" x14ac:dyDescent="0.35">
      <c r="C161" t="s">
        <v>60</v>
      </c>
      <c r="D161" s="6">
        <v>11.06</v>
      </c>
      <c r="E161" s="6">
        <v>14.9</v>
      </c>
      <c r="F161" s="6">
        <v>9.64</v>
      </c>
      <c r="G161" s="6">
        <v>13.63</v>
      </c>
    </row>
    <row r="162" spans="3:7" ht="15.5" x14ac:dyDescent="0.35">
      <c r="C162" t="s">
        <v>173</v>
      </c>
      <c r="D162" s="5">
        <v>7730000000</v>
      </c>
      <c r="E162" s="5">
        <v>5520000000</v>
      </c>
      <c r="F162" s="5">
        <v>14260000000</v>
      </c>
      <c r="G162" s="5">
        <v>10450000000</v>
      </c>
    </row>
    <row r="163" spans="3:7" ht="15.5" x14ac:dyDescent="0.35">
      <c r="C163" t="s">
        <v>174</v>
      </c>
      <c r="D163" s="6">
        <v>1.1200000000000002E-2</v>
      </c>
      <c r="E163" s="6">
        <v>2.8000000000000004E-3</v>
      </c>
      <c r="F163" s="6">
        <v>-8.0000000000000004E-4</v>
      </c>
      <c r="G163" s="6">
        <v>3.5499999999999997E-2</v>
      </c>
    </row>
    <row r="164" spans="3:7" ht="15.5" x14ac:dyDescent="0.35">
      <c r="C164" t="s">
        <v>175</v>
      </c>
      <c r="D164" s="6">
        <v>1.3899999999999999E-2</v>
      </c>
      <c r="E164" s="6">
        <v>3.2000000000000002E-3</v>
      </c>
      <c r="F164" s="6">
        <v>-1E-3</v>
      </c>
      <c r="G164" s="6">
        <v>4.2500000000000003E-2</v>
      </c>
    </row>
    <row r="165" spans="3:7" ht="15.5" x14ac:dyDescent="0.35">
      <c r="C165" t="s">
        <v>176</v>
      </c>
      <c r="D165" s="6">
        <v>1.52E-2</v>
      </c>
      <c r="E165" s="6">
        <v>5.3E-3</v>
      </c>
      <c r="F165" s="6">
        <v>4.8000000000000001E-2</v>
      </c>
      <c r="G165" s="6">
        <v>4.4900000000000002E-2</v>
      </c>
    </row>
    <row r="166" spans="3:7" ht="15.5" x14ac:dyDescent="0.35">
      <c r="C166" t="s">
        <v>177</v>
      </c>
      <c r="D166" s="6">
        <v>2.2799999999999998</v>
      </c>
      <c r="E166" s="6">
        <v>1.53</v>
      </c>
      <c r="F166" s="6">
        <v>9.3800000000000008</v>
      </c>
      <c r="G166" s="6">
        <v>143.04</v>
      </c>
    </row>
    <row r="167" spans="3:7" ht="15.5" x14ac:dyDescent="0.35">
      <c r="C167" t="s">
        <v>178</v>
      </c>
      <c r="D167" s="5">
        <v>203000000000</v>
      </c>
      <c r="E167" s="5">
        <v>212000000000</v>
      </c>
      <c r="F167" s="5">
        <v>211000000000</v>
      </c>
      <c r="G167" s="5">
        <v>211000000000</v>
      </c>
    </row>
    <row r="168" spans="3:7" ht="15.5" x14ac:dyDescent="0.35">
      <c r="C168" t="s">
        <v>179</v>
      </c>
      <c r="D168" s="6">
        <v>2.46</v>
      </c>
      <c r="E168" s="6">
        <v>2.62</v>
      </c>
      <c r="F168" s="6">
        <v>3.18</v>
      </c>
      <c r="G168" s="6">
        <v>3.45</v>
      </c>
    </row>
    <row r="169" spans="3:7" ht="15.5" x14ac:dyDescent="0.35">
      <c r="C169" t="s">
        <v>180</v>
      </c>
      <c r="D169" s="6">
        <v>49.25</v>
      </c>
      <c r="E169" s="6">
        <v>51.48</v>
      </c>
      <c r="F169" s="6">
        <v>51.32</v>
      </c>
      <c r="G169" s="6">
        <v>51.36</v>
      </c>
    </row>
    <row r="170" spans="3:7" ht="15.5" x14ac:dyDescent="0.35">
      <c r="C170" t="s">
        <v>181</v>
      </c>
      <c r="D170" s="6">
        <v>2.46</v>
      </c>
      <c r="E170" s="6">
        <v>2.62</v>
      </c>
      <c r="F170" s="6">
        <v>3.18</v>
      </c>
      <c r="G170" s="6">
        <v>3.45</v>
      </c>
    </row>
    <row r="171" spans="3:7" ht="15.5" x14ac:dyDescent="0.35">
      <c r="C171" t="s">
        <v>182</v>
      </c>
      <c r="D171" s="6">
        <v>49.25</v>
      </c>
      <c r="E171" s="6">
        <v>51.48</v>
      </c>
      <c r="F171" s="6">
        <v>51.32</v>
      </c>
      <c r="G171" s="6">
        <v>51.36</v>
      </c>
    </row>
    <row r="172" spans="3:7" ht="15.5" x14ac:dyDescent="0.35">
      <c r="C172" t="s">
        <v>183</v>
      </c>
      <c r="D172" s="5">
        <v>21000000000</v>
      </c>
      <c r="E172" s="5">
        <v>15000000000</v>
      </c>
      <c r="F172" s="5">
        <v>18000000000</v>
      </c>
      <c r="G172" s="5">
        <v>15000000000</v>
      </c>
    </row>
    <row r="173" spans="3:7" ht="15.5" x14ac:dyDescent="0.35">
      <c r="C173" t="s">
        <v>184</v>
      </c>
      <c r="D173" s="5">
        <v>1000000000</v>
      </c>
    </row>
    <row r="174" spans="3:7" ht="15.5" x14ac:dyDescent="0.35">
      <c r="C174" t="s">
        <v>185</v>
      </c>
      <c r="D174" s="5">
        <v>203000000000</v>
      </c>
      <c r="E174" s="5">
        <v>212000000000</v>
      </c>
      <c r="F174" s="5">
        <v>211000000000</v>
      </c>
      <c r="G174" s="5">
        <v>211000000000</v>
      </c>
    </row>
    <row r="175" spans="3:7" ht="15.5" x14ac:dyDescent="0.35">
      <c r="C175" t="s">
        <v>24</v>
      </c>
      <c r="D175" s="5">
        <v>22000000000</v>
      </c>
      <c r="E175" s="5">
        <v>15000000000</v>
      </c>
      <c r="F175" s="5">
        <v>18000000000</v>
      </c>
      <c r="G175" s="5">
        <v>15000000000</v>
      </c>
    </row>
    <row r="176" spans="3:7" ht="15.5" x14ac:dyDescent="0.35">
      <c r="C176" t="s">
        <v>21</v>
      </c>
      <c r="D176" s="5">
        <v>-25000000000</v>
      </c>
      <c r="E176" s="5">
        <v>-38000000000</v>
      </c>
      <c r="F176" s="5">
        <v>-51000000000</v>
      </c>
      <c r="G176" s="5">
        <v>-54000000000</v>
      </c>
    </row>
    <row r="177" spans="3:12" ht="15.5" x14ac:dyDescent="0.35">
      <c r="C177" t="s">
        <v>186</v>
      </c>
      <c r="D177" s="5">
        <v>150000000000</v>
      </c>
      <c r="E177" s="5">
        <v>164000000000</v>
      </c>
      <c r="F177" s="5">
        <v>165000000000</v>
      </c>
      <c r="G177" s="5">
        <v>166000000000</v>
      </c>
    </row>
    <row r="178" spans="3:12" ht="15.5" x14ac:dyDescent="0.35">
      <c r="C178" t="s">
        <v>187</v>
      </c>
      <c r="D178" s="5">
        <v>10000000000</v>
      </c>
      <c r="E178" s="5">
        <v>-7000000000</v>
      </c>
      <c r="F178" s="5">
        <v>-50000000000</v>
      </c>
      <c r="G178" s="5">
        <v>6000000000</v>
      </c>
    </row>
    <row r="179" spans="3:12" ht="15.5" x14ac:dyDescent="0.35">
      <c r="C179" t="s">
        <v>188</v>
      </c>
      <c r="D179" s="5">
        <v>-10000000000</v>
      </c>
      <c r="E179" s="5">
        <v>-6000000000</v>
      </c>
      <c r="F179" s="5">
        <v>-4000000000</v>
      </c>
      <c r="G179" s="5">
        <v>-14000000000</v>
      </c>
    </row>
    <row r="180" spans="3:12" ht="15.5" x14ac:dyDescent="0.35">
      <c r="C180" t="s">
        <v>13</v>
      </c>
      <c r="D180" s="5">
        <v>-1000000000</v>
      </c>
      <c r="E180" s="5">
        <v>-13000000000</v>
      </c>
      <c r="F180" s="5">
        <v>-54000000000</v>
      </c>
      <c r="G180" s="5">
        <v>-7000000000</v>
      </c>
    </row>
    <row r="181" spans="3:12" ht="15.5" x14ac:dyDescent="0.35">
      <c r="C181" t="s">
        <v>16</v>
      </c>
      <c r="D181" s="6">
        <v>-0.17</v>
      </c>
      <c r="E181" s="6">
        <v>-3.11</v>
      </c>
      <c r="F181" s="6">
        <v>-13.18</v>
      </c>
      <c r="G181" s="6">
        <v>-1.8</v>
      </c>
    </row>
    <row r="182" spans="3:12" ht="15.5" x14ac:dyDescent="0.35">
      <c r="C182" t="s">
        <v>45</v>
      </c>
      <c r="I182" s="6">
        <v>3.41</v>
      </c>
      <c r="J182" s="6">
        <v>2.33</v>
      </c>
      <c r="K182" s="6">
        <v>12355217.1</v>
      </c>
      <c r="L182" s="6">
        <v>11850452.810000001</v>
      </c>
    </row>
    <row r="183" spans="3:12" ht="15.5" x14ac:dyDescent="0.35">
      <c r="C183" t="s">
        <v>59</v>
      </c>
      <c r="I183" s="6">
        <v>47.8</v>
      </c>
      <c r="J183" s="5">
        <v>0</v>
      </c>
      <c r="K183" s="5">
        <v>0</v>
      </c>
      <c r="L183" s="5">
        <v>0</v>
      </c>
    </row>
    <row r="184" spans="3:12" ht="15.5" x14ac:dyDescent="0.35">
      <c r="C184" t="s">
        <v>62</v>
      </c>
      <c r="I184" s="6">
        <v>3.33</v>
      </c>
      <c r="J184" s="5">
        <v>0</v>
      </c>
      <c r="K184" s="5">
        <v>0</v>
      </c>
      <c r="L184" s="5">
        <v>0</v>
      </c>
    </row>
    <row r="185" spans="3:12" ht="15.5" x14ac:dyDescent="0.35">
      <c r="C185" t="s">
        <v>189</v>
      </c>
      <c r="I185" s="5">
        <v>36680000000</v>
      </c>
      <c r="J185" s="5">
        <v>29310000000</v>
      </c>
    </row>
    <row r="186" spans="3:12" ht="15.5" x14ac:dyDescent="0.35">
      <c r="C186" t="s">
        <v>190</v>
      </c>
      <c r="I186" s="6">
        <v>5.4000000000000006E-2</v>
      </c>
      <c r="J186" s="6">
        <v>0.12770000000000001</v>
      </c>
      <c r="K186" s="6">
        <v>0.1394</v>
      </c>
      <c r="L186" s="6">
        <v>0.14510000000000001</v>
      </c>
    </row>
    <row r="187" spans="3:12" ht="15.5" x14ac:dyDescent="0.35">
      <c r="C187" t="s">
        <v>191</v>
      </c>
      <c r="I187" s="6">
        <v>6.6400000000000001E-2</v>
      </c>
      <c r="J187" s="6">
        <v>0.16269999999999998</v>
      </c>
      <c r="K187" s="6">
        <v>0.17370000000000002</v>
      </c>
      <c r="L187" s="6">
        <v>0.18510000000000001</v>
      </c>
    </row>
    <row r="188" spans="3:12" ht="15.5" x14ac:dyDescent="0.35">
      <c r="C188" t="s">
        <v>192</v>
      </c>
      <c r="I188" s="6">
        <v>0.152</v>
      </c>
      <c r="J188" s="6">
        <v>0.24940000000000001</v>
      </c>
      <c r="K188" s="6">
        <v>0.20469999999999999</v>
      </c>
      <c r="L188" s="6">
        <v>0.5615</v>
      </c>
    </row>
    <row r="189" spans="3:12" ht="15.5" x14ac:dyDescent="0.35">
      <c r="C189" t="s">
        <v>193</v>
      </c>
    </row>
    <row r="190" spans="3:12" ht="15.5" x14ac:dyDescent="0.35">
      <c r="C190" t="s">
        <v>56</v>
      </c>
      <c r="I190" s="6">
        <v>3.18</v>
      </c>
      <c r="J190" s="5">
        <v>0</v>
      </c>
      <c r="K190" s="5">
        <v>0</v>
      </c>
      <c r="L190" s="5">
        <v>0</v>
      </c>
    </row>
    <row r="191" spans="3:12" ht="15.5" x14ac:dyDescent="0.35">
      <c r="C191" t="s">
        <v>53</v>
      </c>
      <c r="I191" s="6">
        <v>51.32</v>
      </c>
      <c r="J191" s="6">
        <v>14.34</v>
      </c>
      <c r="K191" s="6">
        <v>71143391.219999999</v>
      </c>
      <c r="L191" s="6">
        <v>64009958.909999996</v>
      </c>
    </row>
    <row r="192" spans="3:12" ht="15.5" x14ac:dyDescent="0.35">
      <c r="C192" t="s">
        <v>194</v>
      </c>
      <c r="I192" s="6">
        <v>3.18</v>
      </c>
      <c r="J192" s="5">
        <v>0</v>
      </c>
      <c r="K192" s="5">
        <v>0</v>
      </c>
      <c r="L192" s="5">
        <v>0</v>
      </c>
    </row>
    <row r="193" spans="3:12" ht="15.5" x14ac:dyDescent="0.35">
      <c r="C193" t="s">
        <v>195</v>
      </c>
      <c r="I193" s="6">
        <v>51.32</v>
      </c>
      <c r="J193" s="6">
        <v>14.34</v>
      </c>
      <c r="K193" s="6">
        <v>71143391.219999999</v>
      </c>
      <c r="L193" s="6">
        <v>64009958.909999996</v>
      </c>
    </row>
    <row r="194" spans="3:12" ht="15.5" x14ac:dyDescent="0.35">
      <c r="C194" t="s">
        <v>196</v>
      </c>
      <c r="I194" s="5">
        <v>18000000000</v>
      </c>
      <c r="J194" s="5">
        <v>0</v>
      </c>
      <c r="K194" s="5">
        <v>0</v>
      </c>
      <c r="L194" s="5">
        <v>0</v>
      </c>
    </row>
    <row r="195" spans="3:12" ht="15.5" x14ac:dyDescent="0.35">
      <c r="C195" t="s">
        <v>197</v>
      </c>
      <c r="J195" s="5">
        <v>0</v>
      </c>
      <c r="K195" s="5">
        <v>0</v>
      </c>
    </row>
    <row r="196" spans="3:12" ht="15.5" x14ac:dyDescent="0.35">
      <c r="C196" t="s">
        <v>26</v>
      </c>
      <c r="I196" s="5">
        <v>18000000000</v>
      </c>
      <c r="J196" s="5">
        <v>0</v>
      </c>
      <c r="K196" s="5">
        <v>0</v>
      </c>
      <c r="L196" s="5">
        <v>0</v>
      </c>
    </row>
    <row r="197" spans="3:12" ht="15.5" x14ac:dyDescent="0.35">
      <c r="C197" t="s">
        <v>23</v>
      </c>
      <c r="I197" s="5">
        <v>-51000000000</v>
      </c>
      <c r="J197" s="5">
        <v>-18000000000</v>
      </c>
      <c r="K197" s="5">
        <v>-20000000000</v>
      </c>
      <c r="L197" s="5">
        <v>-19000000000</v>
      </c>
    </row>
    <row r="198" spans="3:12" ht="15.5" x14ac:dyDescent="0.35">
      <c r="C198" t="s">
        <v>198</v>
      </c>
      <c r="I198" s="5">
        <v>165000000000</v>
      </c>
      <c r="J198" s="5">
        <v>63000000000</v>
      </c>
      <c r="K198" s="5">
        <v>55000000000</v>
      </c>
      <c r="L198" s="5">
        <v>58000000000</v>
      </c>
    </row>
    <row r="199" spans="3:12" ht="15.5" x14ac:dyDescent="0.35">
      <c r="C199" t="s">
        <v>199</v>
      </c>
      <c r="I199" s="5">
        <v>-43000000000</v>
      </c>
      <c r="J199" s="5">
        <v>13000000000</v>
      </c>
      <c r="K199" s="5">
        <v>19000000000</v>
      </c>
      <c r="L199" s="5">
        <v>7000000000</v>
      </c>
    </row>
    <row r="200" spans="3:12" ht="15.5" x14ac:dyDescent="0.35">
      <c r="C200" t="s">
        <v>200</v>
      </c>
      <c r="I200" s="5">
        <v>-28000000000</v>
      </c>
      <c r="J200" s="5">
        <v>-15000000000</v>
      </c>
      <c r="K200" s="5">
        <v>-16000000000</v>
      </c>
      <c r="L200" s="5">
        <v>-7000000000</v>
      </c>
    </row>
    <row r="201" spans="3:12" ht="15.5" x14ac:dyDescent="0.35">
      <c r="C201" t="s">
        <v>15</v>
      </c>
      <c r="I201" s="5">
        <v>-71000000000</v>
      </c>
      <c r="J201" s="5">
        <v>-2000000000</v>
      </c>
      <c r="K201" s="5">
        <v>3000000000</v>
      </c>
      <c r="L201" s="5">
        <v>1000000000</v>
      </c>
    </row>
    <row r="202" spans="3:12" ht="15.5" x14ac:dyDescent="0.35">
      <c r="C202" t="s">
        <v>17</v>
      </c>
      <c r="I202" s="6">
        <v>-17.350000000000001</v>
      </c>
      <c r="J202" s="6">
        <v>-0.3</v>
      </c>
      <c r="K202" s="6">
        <v>3027371.89</v>
      </c>
      <c r="L202" s="6">
        <v>485660.09</v>
      </c>
    </row>
  </sheetData>
  <pageMargins left="0.7" right="0.7" top="0.75" bottom="0.75" header="0.3" footer="0.3"/>
  <ignoredErrors>
    <ignoredError sqref="A1:L203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884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885</v>
      </c>
      <c r="D2" s="2" vm="102">
        <f ca="1">IFERROR(_xlfn.STOCKHISTORY("XIDX:" &amp; $C$1, D3, , 0, 0, 1), "Libur")</f>
        <v>93</v>
      </c>
      <c r="E2" s="2" vm="103">
        <f ca="1">IFERROR(_xlfn.STOCKHISTORY("XIDX:" &amp; $C$1, E3, , 0, 0, 1), "Libur")</f>
        <v>82</v>
      </c>
      <c r="H2" s="2" vm="103">
        <f ca="1">IFERROR(INDEX(D2:G2,COUNT(D2:G2)),"")</f>
        <v>82</v>
      </c>
      <c r="I2" s="2" vm="104">
        <f ca="1">IFERROR(_xlfn.STOCKHISTORY("XIDX:" &amp; $C$1, I1, , 0, 0, 1), "Libur")</f>
        <v>156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864644834019</v>
      </c>
      <c r="E4" s="2">
        <f>IFERROR(INDEX(E51:E500,MATCH($C$4,$C$51:$C$500,0)),"")</f>
        <v>1185624710885</v>
      </c>
      <c r="H4" s="2">
        <f>IFERROR(SUM(D4:G4)*(4/MAX(1,COUNT(D4:G4))),"")</f>
        <v>4100539089808</v>
      </c>
      <c r="I4" s="2">
        <f>IFERROR(INDEX(I51:I500,MATCH($C$4,$C$51:$C$500,0)),"")</f>
        <v>3830664629633</v>
      </c>
      <c r="J4" s="2">
        <f>IFERROR(INDEX(J51:J500,MATCH($C$4,$C$51:$C$500,0)),"")</f>
        <v>3898869342759</v>
      </c>
      <c r="K4" s="2">
        <f>IFERROR(INDEX(K51:K500,MATCH($C$4,$C$51:$C$500,0)),"")</f>
        <v>3488503107218</v>
      </c>
      <c r="L4" s="2">
        <f>IFERROR(INDEX(L51:L500,MATCH($C$4,$C$51:$C$500,0)),"")</f>
        <v>3098027827431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16565087423</v>
      </c>
      <c r="E5" s="2">
        <f>IFERROR(INDEX(E51:E500,MATCH($C$5,$C$51:$C$500,0)),"")</f>
        <v>9559062832</v>
      </c>
      <c r="H5" s="2">
        <f>IFERROR(SUM(D5:G5)*(4/MAX(1,COUNT(D5:G5))),"")</f>
        <v>52248300510</v>
      </c>
      <c r="I5" s="2">
        <f>IFERROR(INDEX(I51:I500,MATCH($C$5,$C$51:$C$500,0)),"")</f>
        <v>36792252870</v>
      </c>
      <c r="J5" s="2">
        <f>IFERROR(INDEX(J51:J500,MATCH($C$5,$C$51:$C$500,0)),"")</f>
        <v>51013546615</v>
      </c>
      <c r="K5" s="2">
        <f>IFERROR(INDEX(K51:K500,MATCH($C$5,$C$51:$C$500,0)),"")</f>
        <v>45373000201</v>
      </c>
      <c r="L5" s="2">
        <f>IFERROR(INDEX(L51:L500,MATCH($C$5,$C$51:$C$500,0)),"")</f>
        <v>24282705056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453899615650</v>
      </c>
      <c r="E6" s="2">
        <f>IFERROR(INDEX(E51:E500,MATCH($C$6,$C$51:$C$500,0)),"")</f>
        <v>465140748902</v>
      </c>
      <c r="H6" s="2">
        <f>IFERROR(INDEX(D6:G6,COUNT(D6:G6)),"")</f>
        <v>465140748902</v>
      </c>
      <c r="I6" s="2">
        <f>IFERROR(INDEX(I51:I500,MATCH($C$6,$C$51:$C$500,0)),"")</f>
        <v>453174603456</v>
      </c>
      <c r="J6" s="2">
        <f>IFERROR(INDEX(J51:J500,MATCH($C$6,$C$51:$C$500,0)),"")</f>
        <v>211139595942</v>
      </c>
      <c r="K6" s="2">
        <f>IFERROR(INDEX(K51:K500,MATCH($C$6,$C$51:$C$500,0)),"")</f>
        <v>137529954390</v>
      </c>
      <c r="L6" s="2">
        <f>IFERROR(INDEX(L51:L500,MATCH($C$6,$C$51:$C$500,0)),"")</f>
        <v>245776326183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5.8</v>
      </c>
      <c r="E7" s="3">
        <f>IFERROR(INDEX(E51:E500,MATCH($C$7,$C$51:$C$500,0))/1000000000,"")</f>
        <v>5.8</v>
      </c>
      <c r="H7" s="3">
        <f>IFERROR(INDEX(D7:G7,COUNT(D7:G7)),"")</f>
        <v>5.8</v>
      </c>
      <c r="I7" s="3">
        <f>IFERROR(INDEX(I51:I500,MATCH($C$7,$C$51:$C$500,0))/1000000000,"")</f>
        <v>5.8</v>
      </c>
      <c r="J7" s="3">
        <f>IFERROR(INDEX(J51:J500,MATCH($C$7,$C$51:$C$500,0))/1000000000,"")</f>
        <v>3.74</v>
      </c>
      <c r="K7" s="3">
        <f>IFERROR(INDEX(K51:K500,MATCH($C$7,$C$51:$C$500,0))/1000000000,"")</f>
        <v>3.48</v>
      </c>
      <c r="L7" s="3">
        <f>IFERROR(INDEX(L51:L500,MATCH($C$7,$C$51:$C$500,0))/1000000000,"")</f>
        <v>3.48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34000000000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>IFERROR(INDEX(I51:I500,MATCH($C$8,$C$51:$C$500,0)),"")</f>
        <v>1000000000</v>
      </c>
      <c r="J8" s="2">
        <f>IFERROR(INDEX(J51:J500,MATCH($C$8,$C$51:$C$500,0)),"")</f>
        <v>8000000000</v>
      </c>
      <c r="K8" s="2">
        <f>IFERROR(INDEX(K51:K500,MATCH($C$8,$C$51:$C$500,0)),"")</f>
        <v>169000000000</v>
      </c>
      <c r="L8" s="2">
        <f>IFERROR(INDEX(L51:L500,MATCH($C$8,$C$51:$C$500,0)),"")</f>
        <v>-1000000000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5.81</v>
      </c>
      <c r="E9" s="3">
        <f>IFERROR(INDEX(E51:E500,MATCH("Free cash flow per share (Quarter)",$C$51:$C$500,0)),"")</f>
        <v>0.38</v>
      </c>
      <c r="H9" s="3">
        <f>IFERROR(INDEX(D9:G9,COUNT(D9:G9)),"")</f>
        <v>0.38</v>
      </c>
      <c r="I9" s="3">
        <f>IFERROR(INDEX(I51:I500,MATCH($C$9,$C$51:$C$500,0)),"")</f>
        <v>0.25</v>
      </c>
      <c r="J9" s="3">
        <f>IFERROR(INDEX(J51:J500,MATCH($C$9,$C$51:$C$500,0)),"")</f>
        <v>2.25</v>
      </c>
      <c r="K9" s="3">
        <f>IFERROR(INDEX(K51:K500,MATCH($C$9,$C$51:$C$500,0)),"")</f>
        <v>48.53</v>
      </c>
      <c r="L9" s="3">
        <f>IFERROR(INDEX(L51:L500,MATCH($C$9,$C$51:$C$500,0)),"")</f>
        <v>-0.36</v>
      </c>
    </row>
    <row r="10" spans="1:12" ht="15.5" x14ac:dyDescent="0.35">
      <c r="C10" t="s">
        <v>18</v>
      </c>
      <c r="D10" s="3">
        <f ca="1">IFERROR(IF(D9=0,"",D2/D9),"")</f>
        <v>16.006884681583479</v>
      </c>
      <c r="E10" s="3">
        <f ca="1">IFERROR(IF(E9=0,"",E2/E9),"")</f>
        <v>215.78947368421052</v>
      </c>
      <c r="I10" s="3">
        <f ca="1">IFERROR(IF(I9=0,"",I2/I9),"")</f>
        <v>624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199710048938</v>
      </c>
      <c r="E11" s="2">
        <f>IFERROR(INDEX(E51:E500,MATCH($C$11,$C$51:$C$500,0)),"")</f>
        <v>197298833057</v>
      </c>
      <c r="H11" s="2">
        <f>IFERROR(INDEX(D11:G11,COUNT(D11:G11)),"")</f>
        <v>197298833057</v>
      </c>
      <c r="I11" s="2">
        <f>IFERROR(INDEX(I51:I500,MATCH($C$11,$C$51:$C$500,0)),"")</f>
        <v>191713761554</v>
      </c>
      <c r="J11" s="2">
        <f>IFERROR(INDEX(J51:J500,MATCH($C$11,$C$51:$C$500,0)),"")</f>
        <v>80129704803</v>
      </c>
      <c r="K11" s="2">
        <f>IFERROR(INDEX(K51:K500,MATCH($C$11,$C$51:$C$500,0)),"")</f>
        <v>72761669081</v>
      </c>
      <c r="L11" s="2">
        <f>IFERROR(INDEX(L51:L500,MATCH($C$11,$C$51:$C$500,0)),"")</f>
        <v>72978468715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-176000000000</v>
      </c>
      <c r="E12" s="2">
        <f>IFERROR(INDEX(E51:E500,MATCH("Net Debt (Quarter)",$C$51:$C$500,0)),"")</f>
        <v>-165000000000</v>
      </c>
      <c r="H12" s="2">
        <f>IFERROR(INDEX(D12:G12,COUNT(D12:G12)),"")</f>
        <v>-165000000000</v>
      </c>
      <c r="I12" s="2">
        <f>IFERROR(INDEX(I51:I500,MATCH($C$12,$C$51:$C$500,0)),"")</f>
        <v>-165000000000</v>
      </c>
      <c r="J12" s="2">
        <f>IFERROR(INDEX(J51:J500,MATCH($C$12,$C$51:$C$500,0)),"")</f>
        <v>-54000000000</v>
      </c>
      <c r="K12" s="2">
        <f>IFERROR(INDEX(K51:K500,MATCH($C$12,$C$51:$C$500,0)),"")</f>
        <v>-73000000000</v>
      </c>
      <c r="L12" s="2">
        <f>IFERROR(INDEX(L51:L500,MATCH($C$12,$C$51:$C$500,0)),"")</f>
        <v>39000000000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23000000000</v>
      </c>
      <c r="E13" s="2">
        <f>IFERROR(INDEX(E51:E500,MATCH("Total Debt (Quarter)",$C$51:$C$500,0)),"")</f>
        <v>33000000000</v>
      </c>
      <c r="H13" s="2">
        <f>IFERROR(INDEX(D13:G13,COUNT(D13:G13)),"")</f>
        <v>33000000000</v>
      </c>
      <c r="I13" s="2">
        <f>IFERROR(INDEX(I51:I500,MATCH($C$13,$C$51:$C$500,0)),"")</f>
        <v>27000000000</v>
      </c>
      <c r="J13" s="2">
        <f>IFERROR(INDEX(J51:J500,MATCH($C$13,$C$51:$C$500,0)),"")</f>
        <v>26000000000</v>
      </c>
      <c r="K13" s="2">
        <f>IFERROR(INDEX(K51:K500,MATCH($C$13,$C$51:$C$500,0)),"")</f>
        <v>0</v>
      </c>
      <c r="L13" s="2">
        <f>IFERROR(INDEX(L51:L500,MATCH($C$13,$C$51:$C$500,0)),"")</f>
        <v>112000000000</v>
      </c>
    </row>
    <row r="14" spans="1:12" ht="15.5" x14ac:dyDescent="0.35">
      <c r="C14" t="s">
        <v>27</v>
      </c>
      <c r="D14" s="2">
        <f>IFERROR(INDEX(D51:D500,MATCH($C$14,$C$51:$C$500,0)),"")</f>
        <v>-1524763253</v>
      </c>
      <c r="E14" s="2">
        <f>IFERROR(INDEX(E51:E500,MATCH($C$14,$C$51:$C$500,0)),"")</f>
        <v>-1920729808</v>
      </c>
      <c r="H14" s="2">
        <f>IFERROR(SUM(D14:G14)*(4/MAX(1,COUNT(D14:G14))),"")</f>
        <v>-6890986122</v>
      </c>
      <c r="I14" s="2">
        <f>IFERROR(INDEX(I51:I500,MATCH($C$14,$C$51:$C$500,0)),"")</f>
        <v>-9573049923</v>
      </c>
      <c r="J14" s="2">
        <f>IFERROR(INDEX(J51:J500,MATCH($C$14,$C$51:$C$500,0)),"")</f>
        <v>-12361243139</v>
      </c>
      <c r="K14" s="2">
        <f>IFERROR(INDEX(K51:K500,MATCH($C$14,$C$51:$C$500,0)),"")</f>
        <v>-2256569357</v>
      </c>
      <c r="L14" s="2">
        <f>IFERROR(INDEX(L51:L500,MATCH($C$14,$C$51:$C$500,0)),"")</f>
        <v>-2979999567</v>
      </c>
    </row>
    <row r="15" spans="1:12" ht="15.5" x14ac:dyDescent="0.35">
      <c r="C15" t="s">
        <v>28</v>
      </c>
      <c r="D15" s="2">
        <f>IFERROR(INDEX(D51:D500,MATCH($C$15,$C$51:$C$500,0)),"")</f>
        <v>-4706592210</v>
      </c>
      <c r="E15" s="2">
        <f>IFERROR(INDEX(E51:E500,MATCH($C$15,$C$51:$C$500,0)),"")</f>
        <v>-2646819928</v>
      </c>
      <c r="H15" s="2">
        <f>IFERROR(SUM(D15:G15)*(4/MAX(1,COUNT(D15:G15))),"")</f>
        <v>-14706824276</v>
      </c>
      <c r="I15" s="2">
        <f>IFERROR(INDEX(I51:I500,MATCH($C$15,$C$51:$C$500,0)),"")</f>
        <v>-10535756361</v>
      </c>
      <c r="J15" s="2">
        <f>IFERROR(INDEX(J51:J500,MATCH($C$15,$C$51:$C$500,0)),"")</f>
        <v>-15352254962</v>
      </c>
      <c r="K15" s="2">
        <f>IFERROR(INDEX(K51:K500,MATCH($C$15,$C$51:$C$500,0)),"")</f>
        <v>-13364805175</v>
      </c>
      <c r="L15" s="2">
        <f>IFERROR(INDEX(L51:L500,MATCH($C$15,$C$51:$C$500,0)),"")</f>
        <v>-7773686083</v>
      </c>
    </row>
    <row r="16" spans="1:12" ht="15.5" x14ac:dyDescent="0.35">
      <c r="C16" t="s">
        <v>29</v>
      </c>
      <c r="D16" s="2">
        <f>IFERROR(INDEX(D51:D500,MATCH($C$16,$C$51:$C$500,0)),"")</f>
        <v>22081828450</v>
      </c>
      <c r="E16" s="2">
        <f>IFERROR(INDEX(E51:E500,MATCH($C$16,$C$51:$C$500,0)),"")</f>
        <v>13864702860</v>
      </c>
      <c r="H16" s="2">
        <f>IFERROR(SUM(D16:G16)*(4/MAX(1,COUNT(D16:G16))),"")</f>
        <v>71893062620</v>
      </c>
      <c r="I16" s="2">
        <f>IFERROR(INDEX(I51:I500,MATCH($C$16,$C$51:$C$500,0)),"")</f>
        <v>49471190139</v>
      </c>
      <c r="J16" s="2">
        <f>IFERROR(INDEX(J51:J500,MATCH($C$16,$C$51:$C$500,0)),"")</f>
        <v>69135491439</v>
      </c>
      <c r="K16" s="2">
        <f>IFERROR(INDEX(K51:K500,MATCH($C$16,$C$51:$C$500,0)),"")</f>
        <v>61053821959</v>
      </c>
      <c r="L16" s="2">
        <f>IFERROR(INDEX(L51:L500,MATCH($C$16,$C$51:$C$500,0)),"")</f>
        <v>34075587481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539400000000</v>
      </c>
      <c r="E20" s="2">
        <f ca="1">IFERROR(E21*E2,"")</f>
        <v>475600000000</v>
      </c>
      <c r="H20" s="2">
        <f ca="1">IFERROR(H21*H2,"")</f>
        <v>475600000000</v>
      </c>
      <c r="I20" s="2">
        <f ca="1">IFERROR(I21*I2,"")</f>
        <v>904800000000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5800000000</v>
      </c>
      <c r="E21" s="2">
        <f>IFERROR(INDEX(E51:E500,MATCH($C$7,$C$51:$C$500,0)),"")</f>
        <v>5800000000</v>
      </c>
      <c r="H21" s="2">
        <f>IFERROR(INDEX(D21:G21,COUNT(D21:G21)),"")</f>
        <v>5800000000</v>
      </c>
      <c r="I21" s="2">
        <f>IFERROR(INDEX(I51:I500,MATCH($C$7,$C$51:$C$500,0)),"")</f>
        <v>5800000000</v>
      </c>
      <c r="J21" s="2">
        <f>IFERROR(INDEX(J51:J500,MATCH($C$7,$C$51:$C$500,0)),"")</f>
        <v>3740000000</v>
      </c>
      <c r="K21" s="2">
        <f>IFERROR(INDEX(K51:K500,MATCH($C$7,$C$51:$C$500,0)),"")</f>
        <v>3480000000</v>
      </c>
      <c r="L21" s="2">
        <f>IFERROR(INDEX(L51:L500,MATCH($C$7,$C$51:$C$500,0)),"")</f>
        <v>3480000000</v>
      </c>
    </row>
    <row r="23" spans="1:12" ht="15.5" x14ac:dyDescent="0.35">
      <c r="B23" t="s">
        <v>41</v>
      </c>
      <c r="C23" t="s">
        <v>42</v>
      </c>
      <c r="D23" s="3">
        <f>IFERROR(D5/D6*100,"")</f>
        <v>3.6495046155256645</v>
      </c>
      <c r="E23" s="3">
        <f>IFERROR(E5/E6*100,"")</f>
        <v>2.0550903902882927</v>
      </c>
      <c r="H23" s="3">
        <f>IFERROR(H5/H6*100,"")</f>
        <v>11.232793650811303</v>
      </c>
      <c r="I23" s="3">
        <f>IFERROR(I5/I6*100,"")</f>
        <v>8.1187808384262787</v>
      </c>
      <c r="J23" s="3">
        <f>IFERROR(J5/J6*100,"")</f>
        <v>24.161051548575195</v>
      </c>
      <c r="K23" s="3">
        <f>IFERROR(K5/K6*100,"")</f>
        <v>32.991358429694309</v>
      </c>
      <c r="L23" s="3">
        <f>IFERROR(L5/L6*100,"")</f>
        <v>9.8800016393440568</v>
      </c>
    </row>
    <row r="24" spans="1:12" ht="15.5" x14ac:dyDescent="0.35">
      <c r="C24" t="s">
        <v>43</v>
      </c>
      <c r="D24" s="4">
        <f>IFERROR(_xlfn.RRI(5,I23,D23),"")</f>
        <v>-0.14778608749284972</v>
      </c>
      <c r="E24" s="4">
        <f>IFERROR(_xlfn.RRI(5,J23,E23),"")</f>
        <v>-0.38913812719609253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6.33</v>
      </c>
      <c r="J25" s="3">
        <f>IFERROR(INDEX(J51:J500,MATCH($C$25,$C$51:$C$500,0)),"")</f>
        <v>13.58</v>
      </c>
      <c r="K25" s="3">
        <f>IFERROR(INDEX(K51:K500,MATCH($C$25,$C$51:$C$500,0)),"")</f>
        <v>13.04</v>
      </c>
      <c r="L25" s="3">
        <f>IFERROR(INDEX(L51:L500,MATCH($C$25,$C$51:$C$500,0)),"")</f>
        <v>7.09</v>
      </c>
    </row>
    <row r="26" spans="1:1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149.07669552051723</v>
      </c>
      <c r="E27" s="3">
        <f>IFERROR(E4/E21,"")</f>
        <v>204.41805360086207</v>
      </c>
      <c r="H27" s="3">
        <f>IFERROR(H4/H21,"")</f>
        <v>706.9894982427586</v>
      </c>
      <c r="I27" s="3">
        <f>IFERROR(I4/I21,"")</f>
        <v>660.4594189022414</v>
      </c>
      <c r="J27" s="3">
        <f>IFERROR(J4/J21,"")</f>
        <v>1042.4784338927807</v>
      </c>
      <c r="K27" s="3">
        <f>IFERROR(K4/K21,"")</f>
        <v>1002.4434216143678</v>
      </c>
      <c r="L27" s="3">
        <f>IFERROR(L4/L21,"")</f>
        <v>890.23788144568971</v>
      </c>
    </row>
    <row r="28" spans="1:12" ht="15.5" x14ac:dyDescent="0.35">
      <c r="C28" t="s">
        <v>48</v>
      </c>
      <c r="D28" s="4">
        <f>IFERROR(_xlfn.RRI(5,I27,D27),"")</f>
        <v>-0.25747219018571088</v>
      </c>
      <c r="E28" s="4">
        <f>IFERROR(_xlfn.RRI(5,J27,E27),"")</f>
        <v>-0.27807773887028298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 t="str">
        <f>IFERROR(((H25-I25)/I25)*100%,"")</f>
        <v/>
      </c>
      <c r="I29" s="4">
        <f>IFERROR(((I25-J25)/J25)*100%,"")</f>
        <v>-0.53387334315169366</v>
      </c>
      <c r="J29" s="4">
        <f>IFERROR(((J25-K25)/K25)*100%,"")</f>
        <v>4.1411042944785349E-2</v>
      </c>
      <c r="K29" s="4">
        <f>IFERROR(((K25-L25)/L25)*100%,"")</f>
        <v>0.83921015514809583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7.0451079973778682E-2</v>
      </c>
      <c r="I30" s="4">
        <f>IFERROR(((I27-J27)/J27)*100%,"")</f>
        <v>-0.36645267908710533</v>
      </c>
      <c r="J30" s="4">
        <f>IFERROR(((J27-K27)/K27)*100%,"")</f>
        <v>3.9937428302875354E-2</v>
      </c>
      <c r="K30" s="4">
        <f>IFERROR(((K27-L27)/L27)*100%,"")</f>
        <v>0.12603995236246682</v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71.12</v>
      </c>
      <c r="E32" s="3">
        <f>IFERROR(INDEX(E51:E500,MATCH($A$32,$C$51:$C$500,0)),"")</f>
        <v>73.23</v>
      </c>
      <c r="H32" s="3">
        <f>IFERROR(INDEX(D32:G32,COUNT(D32:G32)),"")</f>
        <v>73.23</v>
      </c>
      <c r="I32" s="3">
        <f>IFERROR(INDEX(I51:I500,MATCH($C$32,$C$51:$C$500,0)),"")</f>
        <v>71.510000000000005</v>
      </c>
      <c r="J32" s="3">
        <f>IFERROR(INDEX(J51:J500,MATCH($C$32,$C$51:$C$500,0)),"")</f>
        <v>46.27</v>
      </c>
      <c r="K32" s="3">
        <f>IFERROR(INDEX(K51:K500,MATCH($C$32,$C$51:$C$500,0)),"")</f>
        <v>31.81</v>
      </c>
      <c r="L32" s="3">
        <f>IFERROR(INDEX(L51:L500,MATCH($C$32,$C$51:$C$500,0)),"")</f>
        <v>67.69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1.1499999999999999</v>
      </c>
      <c r="E33" s="3">
        <f>IFERROR(INDEX(E51:E500,MATCH($A$33,$C$51:$C$500,0)),"")</f>
        <v>1.27</v>
      </c>
      <c r="H33" s="3">
        <f>IFERROR(INDEX(D33:G33,COUNT(D33:G33)),"")</f>
        <v>1.27</v>
      </c>
      <c r="I33" s="3">
        <f>IFERROR(INDEX(I51:I500,MATCH($C$33,$C$51:$C$500,0)),"")</f>
        <v>2.1800000000000002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28.77</v>
      </c>
      <c r="E34" s="3">
        <f>IFERROR(INDEX(E51:E500,MATCH($A$34,$C$51:$C$500,0)),"")</f>
        <v>56.36</v>
      </c>
      <c r="H34" s="3">
        <f>IFERROR(INDEX(D34:G34,COUNT(D34:G34)),"")</f>
        <v>56.36</v>
      </c>
      <c r="I34" s="3">
        <f>IFERROR(INDEX(I51:I500,MATCH($C$34,$C$51:$C$500,0)),"")</f>
        <v>24.64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0.55000000000000004</v>
      </c>
      <c r="E35" s="3">
        <f>IFERROR(INDEX(E51:E500,MATCH($A$35,$C$51:$C$500,0)),"")</f>
        <v>0.45</v>
      </c>
      <c r="H35" s="3">
        <f>IFERROR(INDEX(D35:G35,COUNT(D35:G35)),"")</f>
        <v>0.45</v>
      </c>
      <c r="I35" s="3">
        <f>IFERROR(INDEX(I51:I500,MATCH($C$35,$C$51:$C$500,0)),"")</f>
        <v>0.24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71</v>
      </c>
      <c r="C51" t="s">
        <v>6</v>
      </c>
      <c r="D51" s="5">
        <v>864644834019</v>
      </c>
      <c r="E51" s="5">
        <v>1185624710885</v>
      </c>
      <c r="F51" s="5">
        <v>1007196803215</v>
      </c>
      <c r="G51" s="5">
        <v>883546354602</v>
      </c>
      <c r="I51" s="5">
        <v>3830664629633</v>
      </c>
      <c r="J51" s="5">
        <v>3898869342759</v>
      </c>
      <c r="K51" s="5">
        <v>3488503107218</v>
      </c>
      <c r="L51" s="5">
        <v>3098027827431</v>
      </c>
    </row>
    <row r="52" spans="2:12" ht="15.5" x14ac:dyDescent="0.35">
      <c r="C52" t="s">
        <v>72</v>
      </c>
      <c r="D52" s="5">
        <v>-804097652833</v>
      </c>
      <c r="E52" s="5">
        <v>-1112557083175</v>
      </c>
      <c r="F52" s="5">
        <v>-955242862638</v>
      </c>
      <c r="G52" s="5">
        <v>-825757732465</v>
      </c>
      <c r="I52" s="5">
        <v>-3594241781186</v>
      </c>
      <c r="J52" s="5">
        <v>-3641086676267</v>
      </c>
      <c r="K52" s="5">
        <v>-3326043498105</v>
      </c>
      <c r="L52" s="5">
        <v>-2979596981249</v>
      </c>
    </row>
    <row r="53" spans="2:12" ht="15.5" x14ac:dyDescent="0.35">
      <c r="C53" t="s">
        <v>73</v>
      </c>
      <c r="D53" s="5">
        <v>60547181186</v>
      </c>
      <c r="E53" s="5">
        <v>73067627710</v>
      </c>
      <c r="F53" s="5">
        <v>51953940577</v>
      </c>
      <c r="G53" s="5">
        <v>57788622137</v>
      </c>
      <c r="I53" s="5">
        <v>236422848447</v>
      </c>
      <c r="J53" s="5">
        <v>257782666492</v>
      </c>
      <c r="K53" s="5">
        <v>162459609113</v>
      </c>
      <c r="L53" s="5">
        <v>118430846182</v>
      </c>
    </row>
    <row r="54" spans="2:12" ht="15.5" x14ac:dyDescent="0.35">
      <c r="C54" t="s">
        <v>74</v>
      </c>
      <c r="D54" s="5">
        <v>-38584363766</v>
      </c>
      <c r="E54" s="5">
        <v>-59437331291</v>
      </c>
      <c r="F54" s="5">
        <v>-48090786023</v>
      </c>
      <c r="G54" s="5">
        <v>-44414568459</v>
      </c>
      <c r="I54" s="5">
        <v>-180770920415</v>
      </c>
      <c r="J54" s="5">
        <v>-177085399955</v>
      </c>
      <c r="K54" s="5">
        <v>-99394870889</v>
      </c>
      <c r="L54" s="5">
        <v>-81439764797</v>
      </c>
    </row>
    <row r="55" spans="2:12" ht="15.5" x14ac:dyDescent="0.35">
      <c r="C55" t="s">
        <v>75</v>
      </c>
      <c r="D55" s="5">
        <v>-32133360300</v>
      </c>
      <c r="E55" s="5">
        <v>-41656176451</v>
      </c>
      <c r="F55" s="5">
        <v>-34321712836</v>
      </c>
      <c r="G55" s="5">
        <v>-29723084079</v>
      </c>
      <c r="I55" s="5">
        <v>-125329518419</v>
      </c>
      <c r="J55" s="5">
        <v>-107531143482</v>
      </c>
      <c r="K55" s="5">
        <v>-62425655671</v>
      </c>
      <c r="L55" s="5">
        <v>-50036986130</v>
      </c>
    </row>
    <row r="56" spans="2:12" ht="15.5" x14ac:dyDescent="0.35">
      <c r="C56" t="s">
        <v>76</v>
      </c>
      <c r="D56" s="5">
        <v>-8882052219</v>
      </c>
      <c r="E56" s="5">
        <v>-20196249210</v>
      </c>
      <c r="F56" s="5">
        <v>-17250167734</v>
      </c>
      <c r="G56" s="5">
        <v>-18039111963</v>
      </c>
      <c r="I56" s="5">
        <v>-63609332686</v>
      </c>
      <c r="J56" s="5">
        <v>-72523380213</v>
      </c>
      <c r="K56" s="5">
        <v>-40534749002</v>
      </c>
      <c r="L56" s="5">
        <v>-32364378667</v>
      </c>
    </row>
    <row r="57" spans="2:12" ht="15.5" x14ac:dyDescent="0.35">
      <c r="C57" t="s">
        <v>79</v>
      </c>
      <c r="D57" s="5">
        <v>910887589</v>
      </c>
      <c r="E57" s="5">
        <v>1658820100</v>
      </c>
      <c r="F57" s="5">
        <v>201809064</v>
      </c>
      <c r="G57" s="5">
        <v>549720617</v>
      </c>
      <c r="I57" s="5">
        <v>2384272692</v>
      </c>
      <c r="J57" s="5">
        <v>3034474735</v>
      </c>
      <c r="K57" s="5">
        <v>2300561888</v>
      </c>
      <c r="L57" s="5">
        <v>1635505662</v>
      </c>
    </row>
    <row r="58" spans="2:12" ht="15.5" x14ac:dyDescent="0.35">
      <c r="C58" t="s">
        <v>77</v>
      </c>
      <c r="D58" s="5">
        <v>21962817420</v>
      </c>
      <c r="E58" s="5">
        <v>13630296419</v>
      </c>
      <c r="F58" s="5">
        <v>3863154554</v>
      </c>
      <c r="G58" s="5">
        <v>13374053678</v>
      </c>
      <c r="I58" s="5">
        <v>55651928032</v>
      </c>
      <c r="J58" s="5">
        <v>80697266537</v>
      </c>
      <c r="K58" s="5">
        <v>63064738224</v>
      </c>
      <c r="L58" s="5">
        <v>36991081385</v>
      </c>
    </row>
    <row r="59" spans="2:12" ht="15.5" x14ac:dyDescent="0.35">
      <c r="C59" t="s">
        <v>78</v>
      </c>
      <c r="D59" s="5">
        <v>119011030</v>
      </c>
      <c r="E59" s="5">
        <v>234406441</v>
      </c>
      <c r="F59" s="5">
        <v>-252580766</v>
      </c>
      <c r="G59" s="5">
        <v>-476643356</v>
      </c>
      <c r="I59" s="5">
        <v>-6180737893</v>
      </c>
      <c r="J59" s="5">
        <v>-11561775098</v>
      </c>
      <c r="K59" s="5">
        <v>-2010916265</v>
      </c>
      <c r="L59" s="5">
        <v>-2915493904</v>
      </c>
    </row>
    <row r="60" spans="2:12" ht="15.5" x14ac:dyDescent="0.35">
      <c r="C60" t="s">
        <v>27</v>
      </c>
      <c r="D60" s="5">
        <v>-1524763253</v>
      </c>
      <c r="E60" s="5">
        <v>-1920729808</v>
      </c>
      <c r="F60" s="5">
        <v>-2083908131</v>
      </c>
      <c r="G60" s="5">
        <v>-2007024693</v>
      </c>
      <c r="I60" s="5">
        <v>-9573049923</v>
      </c>
      <c r="J60" s="5">
        <v>-12361243139</v>
      </c>
      <c r="K60" s="5">
        <v>-2256569357</v>
      </c>
      <c r="L60" s="5">
        <v>-2979999567</v>
      </c>
    </row>
    <row r="61" spans="2:12" ht="15.5" x14ac:dyDescent="0.35">
      <c r="C61" t="s">
        <v>80</v>
      </c>
      <c r="D61" s="5">
        <v>119011030</v>
      </c>
      <c r="E61" s="5">
        <v>234406441</v>
      </c>
      <c r="F61" s="5">
        <v>-252580766</v>
      </c>
      <c r="G61" s="5">
        <v>-476643356</v>
      </c>
      <c r="I61" s="5">
        <v>-6180737893</v>
      </c>
      <c r="J61" s="5">
        <v>-11561775098</v>
      </c>
      <c r="K61" s="5">
        <v>-2010916265</v>
      </c>
      <c r="L61" s="5">
        <v>-2915493904</v>
      </c>
    </row>
    <row r="62" spans="2:12" ht="15.5" x14ac:dyDescent="0.35">
      <c r="C62" t="s">
        <v>29</v>
      </c>
      <c r="D62" s="5">
        <v>22081828450</v>
      </c>
      <c r="E62" s="5">
        <v>13864702860</v>
      </c>
      <c r="F62" s="5">
        <v>3610573788</v>
      </c>
      <c r="G62" s="5">
        <v>12897410322</v>
      </c>
      <c r="I62" s="5">
        <v>49471190139</v>
      </c>
      <c r="J62" s="5">
        <v>69135491439</v>
      </c>
      <c r="K62" s="5">
        <v>61053821959</v>
      </c>
      <c r="L62" s="5">
        <v>34075587481</v>
      </c>
    </row>
    <row r="63" spans="2:12" ht="15.5" x14ac:dyDescent="0.35">
      <c r="C63" t="s">
        <v>28</v>
      </c>
      <c r="D63" s="5">
        <v>-4706592210</v>
      </c>
      <c r="E63" s="5">
        <v>-2646819928</v>
      </c>
      <c r="F63" s="5">
        <v>-590814570</v>
      </c>
      <c r="G63" s="5">
        <v>-2662003098</v>
      </c>
      <c r="I63" s="5">
        <v>-10535756361</v>
      </c>
      <c r="J63" s="5">
        <v>-15352254962</v>
      </c>
      <c r="K63" s="5">
        <v>-13364805175</v>
      </c>
      <c r="L63" s="5">
        <v>-7773686083</v>
      </c>
    </row>
    <row r="64" spans="2:12" ht="15.5" x14ac:dyDescent="0.35">
      <c r="C64" t="s">
        <v>81</v>
      </c>
      <c r="G64" s="5">
        <v>-2662003098</v>
      </c>
      <c r="K64" s="5">
        <v>-12610554880</v>
      </c>
      <c r="L64" s="5">
        <v>-7712974340</v>
      </c>
    </row>
    <row r="65" spans="2:12" ht="15.5" x14ac:dyDescent="0.35">
      <c r="C65" t="s">
        <v>82</v>
      </c>
      <c r="K65" s="5">
        <v>-754250295</v>
      </c>
      <c r="L65" s="5">
        <v>-60711743</v>
      </c>
    </row>
    <row r="66" spans="2:12" ht="15.5" x14ac:dyDescent="0.35">
      <c r="C66" t="s">
        <v>84</v>
      </c>
      <c r="D66" s="5">
        <v>-4706592210</v>
      </c>
      <c r="E66" s="5">
        <v>-2646819928</v>
      </c>
      <c r="F66" s="5">
        <v>-590814570</v>
      </c>
      <c r="G66" s="5">
        <v>-2662003098</v>
      </c>
      <c r="I66" s="5">
        <v>-10535756361</v>
      </c>
      <c r="J66" s="5">
        <v>-15352254962</v>
      </c>
      <c r="K66" s="5">
        <v>-13364805175</v>
      </c>
      <c r="L66" s="5">
        <v>-7773686083</v>
      </c>
    </row>
    <row r="67" spans="2:12" ht="15.5" x14ac:dyDescent="0.35">
      <c r="C67" t="s">
        <v>327</v>
      </c>
      <c r="D67" s="5">
        <v>17375236240</v>
      </c>
      <c r="E67" s="5">
        <v>11217882932</v>
      </c>
      <c r="F67" s="5">
        <v>3019759218</v>
      </c>
      <c r="G67" s="5">
        <v>10235407224</v>
      </c>
      <c r="I67" s="5">
        <v>38935433778</v>
      </c>
      <c r="J67" s="5">
        <v>53783236477</v>
      </c>
      <c r="K67" s="5">
        <v>47689016784</v>
      </c>
      <c r="L67" s="5">
        <v>26301901398</v>
      </c>
    </row>
    <row r="68" spans="2:12" ht="15.5" x14ac:dyDescent="0.35">
      <c r="C68" t="s">
        <v>85</v>
      </c>
    </row>
    <row r="69" spans="2:12" ht="15.5" x14ac:dyDescent="0.35">
      <c r="C69" t="s">
        <v>86</v>
      </c>
      <c r="D69" s="5">
        <v>17375236240</v>
      </c>
      <c r="E69" s="5">
        <v>11217882932</v>
      </c>
      <c r="F69" s="5">
        <v>3019759218</v>
      </c>
      <c r="G69" s="5">
        <v>10235407224</v>
      </c>
      <c r="I69" s="5">
        <v>38935433778</v>
      </c>
      <c r="J69" s="5">
        <v>53783236477</v>
      </c>
      <c r="K69" s="5">
        <v>47689016784</v>
      </c>
      <c r="L69" s="5">
        <v>26301901398</v>
      </c>
    </row>
    <row r="70" spans="2:12" ht="15.5" x14ac:dyDescent="0.35">
      <c r="C70" t="s">
        <v>87</v>
      </c>
      <c r="D70" s="5">
        <v>100738772</v>
      </c>
      <c r="F70" s="5">
        <v>241091784</v>
      </c>
      <c r="I70" s="5">
        <v>241091784</v>
      </c>
      <c r="J70" s="5">
        <v>264784873</v>
      </c>
      <c r="K70" s="5">
        <v>-15454695</v>
      </c>
      <c r="L70" s="5">
        <v>-383690680</v>
      </c>
    </row>
    <row r="71" spans="2:12" ht="15.5" x14ac:dyDescent="0.35">
      <c r="C71" t="s">
        <v>89</v>
      </c>
      <c r="D71" s="5">
        <v>17475975012</v>
      </c>
      <c r="E71" s="5">
        <v>11217882932</v>
      </c>
      <c r="F71" s="5">
        <v>3260851002</v>
      </c>
      <c r="G71" s="5">
        <v>10235407224</v>
      </c>
      <c r="I71" s="5">
        <v>39176525562</v>
      </c>
      <c r="J71" s="5">
        <v>54048021350</v>
      </c>
      <c r="K71" s="5">
        <v>47673562089</v>
      </c>
      <c r="L71" s="5">
        <v>25918210718</v>
      </c>
    </row>
    <row r="72" spans="2:12" ht="15.5" x14ac:dyDescent="0.35">
      <c r="C72" t="s">
        <v>90</v>
      </c>
      <c r="D72" s="5">
        <v>17375236240</v>
      </c>
      <c r="E72" s="5">
        <v>11217882932</v>
      </c>
      <c r="F72" s="5">
        <v>3019759218</v>
      </c>
      <c r="G72" s="5">
        <v>10235407224</v>
      </c>
      <c r="I72" s="5">
        <v>38935433778</v>
      </c>
      <c r="J72" s="5">
        <v>53783236477</v>
      </c>
      <c r="K72" s="5">
        <v>47689016784</v>
      </c>
      <c r="L72" s="5">
        <v>26301901398</v>
      </c>
    </row>
    <row r="73" spans="2:12" ht="15.5" x14ac:dyDescent="0.35">
      <c r="C73" t="s">
        <v>8</v>
      </c>
      <c r="D73" s="5">
        <v>16565087423</v>
      </c>
      <c r="E73" s="5">
        <v>9559062832</v>
      </c>
      <c r="F73" s="5">
        <v>3059041938</v>
      </c>
      <c r="G73" s="5">
        <v>9685686607</v>
      </c>
      <c r="I73" s="5">
        <v>36792252870</v>
      </c>
      <c r="J73" s="5">
        <v>51013546615</v>
      </c>
      <c r="K73" s="5">
        <v>45373000201</v>
      </c>
      <c r="L73" s="5">
        <v>24282705056</v>
      </c>
    </row>
    <row r="74" spans="2:12" ht="15.5" x14ac:dyDescent="0.35">
      <c r="C74" t="s">
        <v>91</v>
      </c>
      <c r="D74" s="5">
        <v>17375236240</v>
      </c>
      <c r="E74" s="5">
        <v>11217882932</v>
      </c>
      <c r="F74" s="5">
        <v>3019759218</v>
      </c>
      <c r="G74" s="5">
        <v>10235407224</v>
      </c>
      <c r="I74" s="5">
        <v>38935433778</v>
      </c>
      <c r="J74" s="5">
        <v>53783236477</v>
      </c>
      <c r="K74" s="5">
        <v>47689016784</v>
      </c>
      <c r="L74" s="5">
        <v>26301901398</v>
      </c>
    </row>
    <row r="75" spans="2:12" ht="15.5" x14ac:dyDescent="0.35">
      <c r="C75" t="s">
        <v>92</v>
      </c>
      <c r="D75" s="5">
        <v>17475975012</v>
      </c>
      <c r="E75" s="5">
        <v>11217882932</v>
      </c>
      <c r="F75" s="5">
        <v>3260851002</v>
      </c>
      <c r="G75" s="5">
        <v>10235407224</v>
      </c>
      <c r="I75" s="5">
        <v>39176525562</v>
      </c>
      <c r="J75" s="5">
        <v>54048021350</v>
      </c>
      <c r="K75" s="5">
        <v>47673562089</v>
      </c>
      <c r="L75" s="5">
        <v>25918210718</v>
      </c>
    </row>
    <row r="76" spans="2:12" ht="15.5" x14ac:dyDescent="0.35">
      <c r="C76" t="s">
        <v>93</v>
      </c>
      <c r="D76" s="5">
        <v>17475975012</v>
      </c>
      <c r="E76" s="5">
        <v>11217882932</v>
      </c>
      <c r="F76" s="5">
        <v>3260851002</v>
      </c>
      <c r="G76" s="5">
        <v>10235407224</v>
      </c>
      <c r="I76" s="5">
        <v>39176525562</v>
      </c>
      <c r="J76" s="5">
        <v>54048021350</v>
      </c>
      <c r="K76" s="5">
        <v>47673562089</v>
      </c>
      <c r="L76" s="5">
        <v>25918210718</v>
      </c>
    </row>
    <row r="78" spans="2:12" ht="15.5" x14ac:dyDescent="0.35">
      <c r="B78" t="s">
        <v>94</v>
      </c>
      <c r="C78" t="s">
        <v>95</v>
      </c>
    </row>
    <row r="79" spans="2:12" ht="15.5" x14ac:dyDescent="0.35">
      <c r="C79" t="s">
        <v>96</v>
      </c>
    </row>
    <row r="80" spans="2:12" ht="15.5" x14ac:dyDescent="0.35">
      <c r="C80" t="s">
        <v>20</v>
      </c>
      <c r="D80" s="5">
        <v>199710048938</v>
      </c>
      <c r="E80" s="5">
        <v>197298833057</v>
      </c>
      <c r="F80" s="5">
        <v>191713761554</v>
      </c>
      <c r="G80" s="5">
        <v>168928444515</v>
      </c>
      <c r="I80" s="5">
        <v>191713761554</v>
      </c>
      <c r="J80" s="5">
        <v>80129704803</v>
      </c>
      <c r="K80" s="5">
        <v>72761669081</v>
      </c>
      <c r="L80" s="5">
        <v>72978468715</v>
      </c>
    </row>
    <row r="81" spans="3:12" ht="15.5" x14ac:dyDescent="0.35">
      <c r="C81" t="s">
        <v>256</v>
      </c>
      <c r="G81" s="5">
        <v>25000000000</v>
      </c>
      <c r="K81" s="5">
        <v>3000000000</v>
      </c>
    </row>
    <row r="82" spans="3:12" ht="15.5" x14ac:dyDescent="0.35">
      <c r="C82" t="s">
        <v>97</v>
      </c>
      <c r="D82" s="5">
        <v>73404458354</v>
      </c>
      <c r="E82" s="5">
        <v>87321906498</v>
      </c>
      <c r="F82" s="5">
        <v>80235149886</v>
      </c>
      <c r="G82" s="5">
        <v>78336643889</v>
      </c>
      <c r="I82" s="5">
        <v>80235149886</v>
      </c>
      <c r="J82" s="5">
        <v>64867850860</v>
      </c>
      <c r="K82" s="5">
        <v>18281953168</v>
      </c>
      <c r="L82" s="5">
        <v>14690535594</v>
      </c>
    </row>
    <row r="83" spans="3:12" ht="15.5" x14ac:dyDescent="0.35">
      <c r="C83" t="s">
        <v>101</v>
      </c>
      <c r="D83" s="5">
        <v>19126527544</v>
      </c>
      <c r="E83" s="5">
        <v>20924279878</v>
      </c>
      <c r="F83" s="5">
        <v>11228544779</v>
      </c>
      <c r="G83" s="5">
        <v>85435497</v>
      </c>
      <c r="I83" s="5">
        <v>11228544779</v>
      </c>
      <c r="J83" s="5">
        <v>46469799214</v>
      </c>
      <c r="K83" s="5">
        <v>3188682695</v>
      </c>
      <c r="L83" s="5">
        <v>13266248146</v>
      </c>
    </row>
    <row r="84" spans="3:12" ht="15.5" x14ac:dyDescent="0.35">
      <c r="C84" t="s">
        <v>99</v>
      </c>
      <c r="L84" s="5">
        <v>1090053486</v>
      </c>
    </row>
    <row r="85" spans="3:12" ht="15.5" x14ac:dyDescent="0.35">
      <c r="C85" t="s">
        <v>98</v>
      </c>
      <c r="D85" s="5">
        <v>61888810133</v>
      </c>
      <c r="E85" s="5">
        <v>102783183013</v>
      </c>
      <c r="F85" s="5">
        <v>62466568396</v>
      </c>
      <c r="G85" s="5">
        <v>47960771967</v>
      </c>
      <c r="I85" s="5">
        <v>62466568396</v>
      </c>
      <c r="J85" s="5">
        <v>70268155446</v>
      </c>
      <c r="L85" s="5">
        <v>33234144418</v>
      </c>
    </row>
    <row r="86" spans="3:12" ht="15.5" x14ac:dyDescent="0.35">
      <c r="C86" t="s">
        <v>102</v>
      </c>
      <c r="D86" s="5">
        <v>19126527544</v>
      </c>
      <c r="E86" s="5">
        <v>20924279878</v>
      </c>
      <c r="F86" s="5">
        <v>11228544779</v>
      </c>
      <c r="G86" s="5">
        <v>85435497</v>
      </c>
      <c r="I86" s="5">
        <v>11228544779</v>
      </c>
      <c r="J86" s="5">
        <v>46469799214</v>
      </c>
      <c r="K86" s="5">
        <v>3188682695</v>
      </c>
      <c r="L86" s="5">
        <v>13266248146</v>
      </c>
    </row>
    <row r="87" spans="3:12" ht="15.5" x14ac:dyDescent="0.35">
      <c r="C87" t="s">
        <v>103</v>
      </c>
      <c r="D87" s="5">
        <v>189582969221</v>
      </c>
      <c r="E87" s="5">
        <v>232694937600</v>
      </c>
      <c r="F87" s="5">
        <v>203088480715</v>
      </c>
      <c r="G87" s="5">
        <v>198950325303</v>
      </c>
      <c r="I87" s="5">
        <v>203088480715</v>
      </c>
      <c r="J87" s="5">
        <v>205948984598</v>
      </c>
      <c r="K87" s="5">
        <v>153460861701</v>
      </c>
      <c r="L87" s="5">
        <v>280960323492</v>
      </c>
    </row>
    <row r="88" spans="3:12" ht="15.5" x14ac:dyDescent="0.35">
      <c r="C88" t="s">
        <v>79</v>
      </c>
      <c r="G88" s="5">
        <v>-730082490</v>
      </c>
      <c r="L88" s="5">
        <v>-785850716</v>
      </c>
    </row>
    <row r="89" spans="3:12" ht="15.5" x14ac:dyDescent="0.35">
      <c r="C89" t="s">
        <v>104</v>
      </c>
      <c r="D89" s="5">
        <v>502683841215</v>
      </c>
      <c r="E89" s="5">
        <v>561879171295</v>
      </c>
      <c r="F89" s="5">
        <v>499741847788</v>
      </c>
      <c r="G89" s="5">
        <v>479049148071</v>
      </c>
      <c r="I89" s="5">
        <v>499741847788</v>
      </c>
      <c r="J89" s="5">
        <v>406441855244</v>
      </c>
      <c r="K89" s="5">
        <v>265531859141</v>
      </c>
      <c r="L89" s="5">
        <v>387027066857</v>
      </c>
    </row>
    <row r="90" spans="3:12" ht="15.5" x14ac:dyDescent="0.35">
      <c r="C90" t="s">
        <v>105</v>
      </c>
    </row>
    <row r="91" spans="3:12" ht="15.5" x14ac:dyDescent="0.35">
      <c r="C91" t="s">
        <v>107</v>
      </c>
      <c r="D91" s="5">
        <v>1126854876</v>
      </c>
      <c r="E91" s="5">
        <v>859826391</v>
      </c>
      <c r="F91" s="5">
        <v>859826391</v>
      </c>
      <c r="G91" s="5">
        <v>802654039</v>
      </c>
      <c r="I91" s="5">
        <v>859826391</v>
      </c>
      <c r="J91" s="5">
        <v>802654037</v>
      </c>
      <c r="K91" s="5">
        <v>455303016</v>
      </c>
      <c r="L91" s="5">
        <v>878802332</v>
      </c>
    </row>
    <row r="92" spans="3:12" ht="15.5" x14ac:dyDescent="0.35">
      <c r="C92" t="s">
        <v>106</v>
      </c>
      <c r="D92" s="5">
        <v>48908191759</v>
      </c>
      <c r="E92" s="5">
        <v>48525492073</v>
      </c>
      <c r="F92" s="5">
        <v>49651851041</v>
      </c>
      <c r="G92" s="5">
        <v>51305397171</v>
      </c>
      <c r="I92" s="5">
        <v>49651851041</v>
      </c>
      <c r="J92" s="5">
        <v>50904355696</v>
      </c>
      <c r="K92" s="5">
        <v>16111709532</v>
      </c>
      <c r="L92" s="5">
        <v>12942623923</v>
      </c>
    </row>
    <row r="93" spans="3:12" ht="15.5" x14ac:dyDescent="0.35">
      <c r="C93" t="s">
        <v>108</v>
      </c>
      <c r="D93" s="5">
        <v>50035046635</v>
      </c>
      <c r="E93" s="5">
        <v>49385318464</v>
      </c>
      <c r="F93" s="5">
        <v>50511677432</v>
      </c>
      <c r="G93" s="5">
        <v>52108051210</v>
      </c>
      <c r="I93" s="5">
        <v>50511677432</v>
      </c>
      <c r="J93" s="5">
        <v>51707009733</v>
      </c>
      <c r="K93" s="5">
        <v>16567012548</v>
      </c>
      <c r="L93" s="5">
        <v>13821426255</v>
      </c>
    </row>
    <row r="94" spans="3:12" ht="15.5" x14ac:dyDescent="0.35">
      <c r="C94" t="s">
        <v>109</v>
      </c>
      <c r="D94" s="5">
        <v>552718887850</v>
      </c>
      <c r="E94" s="5">
        <v>611264489759</v>
      </c>
      <c r="F94" s="5">
        <v>550253525220</v>
      </c>
      <c r="G94" s="5">
        <v>531157199281</v>
      </c>
      <c r="I94" s="5">
        <v>550253525220</v>
      </c>
      <c r="J94" s="5">
        <v>458148864977</v>
      </c>
      <c r="K94" s="5">
        <v>282098871689</v>
      </c>
      <c r="L94" s="5">
        <v>400848493112</v>
      </c>
    </row>
    <row r="95" spans="3:12" ht="15.5" x14ac:dyDescent="0.35">
      <c r="C95" t="s">
        <v>110</v>
      </c>
    </row>
    <row r="96" spans="3:12" ht="15.5" x14ac:dyDescent="0.35">
      <c r="C96" t="s">
        <v>111</v>
      </c>
    </row>
    <row r="97" spans="3:12" ht="15.5" x14ac:dyDescent="0.35">
      <c r="C97" t="s">
        <v>112</v>
      </c>
      <c r="D97" s="5">
        <v>95175127308</v>
      </c>
      <c r="E97" s="5">
        <v>142681223514</v>
      </c>
      <c r="F97" s="5">
        <v>93636404421</v>
      </c>
      <c r="G97" s="5">
        <v>77176184647</v>
      </c>
      <c r="I97" s="5">
        <v>93636404421</v>
      </c>
      <c r="J97" s="5">
        <v>244209973873</v>
      </c>
      <c r="K97" s="5">
        <v>142546984965</v>
      </c>
      <c r="L97" s="5">
        <v>149293162190</v>
      </c>
    </row>
    <row r="98" spans="3:12" ht="15.5" x14ac:dyDescent="0.35">
      <c r="C98" t="s">
        <v>115</v>
      </c>
      <c r="D98" s="5">
        <v>23450227472</v>
      </c>
      <c r="E98" s="5">
        <v>32588132258</v>
      </c>
      <c r="F98" s="5">
        <v>26901989498</v>
      </c>
      <c r="G98" s="5">
        <v>22919199507</v>
      </c>
      <c r="I98" s="5">
        <v>26901989498</v>
      </c>
      <c r="J98" s="5">
        <v>26029000000</v>
      </c>
      <c r="L98" s="5">
        <v>109847904772</v>
      </c>
    </row>
    <row r="99" spans="3:12" ht="15.5" x14ac:dyDescent="0.35">
      <c r="C99" t="s">
        <v>113</v>
      </c>
    </row>
    <row r="100" spans="3:12" ht="15.5" x14ac:dyDescent="0.35">
      <c r="C100" t="s">
        <v>114</v>
      </c>
      <c r="D100" s="5">
        <v>61888810133</v>
      </c>
      <c r="E100" s="5">
        <v>102783183013</v>
      </c>
      <c r="F100" s="5">
        <v>62466568396</v>
      </c>
      <c r="G100" s="5">
        <v>47960771967</v>
      </c>
      <c r="I100" s="5">
        <v>62466568396</v>
      </c>
      <c r="J100" s="5">
        <v>70268155446</v>
      </c>
      <c r="L100" s="5">
        <v>34324197904</v>
      </c>
    </row>
    <row r="101" spans="3:12" ht="15.5" x14ac:dyDescent="0.35">
      <c r="C101" t="s">
        <v>206</v>
      </c>
      <c r="D101" s="5">
        <v>5168010065</v>
      </c>
      <c r="E101" s="5">
        <v>4572962205</v>
      </c>
      <c r="F101" s="5">
        <v>2332329969</v>
      </c>
      <c r="I101" s="5">
        <v>2332329969</v>
      </c>
      <c r="J101" s="5">
        <v>133725221803</v>
      </c>
      <c r="K101" s="5">
        <v>130110323046</v>
      </c>
      <c r="L101" s="5">
        <v>18750000</v>
      </c>
    </row>
    <row r="102" spans="3:12" ht="15.5" x14ac:dyDescent="0.35">
      <c r="C102" t="s">
        <v>422</v>
      </c>
      <c r="L102" s="5">
        <v>2250000000</v>
      </c>
    </row>
    <row r="103" spans="3:12" ht="15.5" x14ac:dyDescent="0.35">
      <c r="C103" t="s">
        <v>116</v>
      </c>
      <c r="D103" s="5">
        <v>5645759</v>
      </c>
      <c r="E103" s="5">
        <v>122594187</v>
      </c>
      <c r="F103" s="5">
        <v>299340047</v>
      </c>
      <c r="G103" s="5">
        <v>272990877</v>
      </c>
      <c r="I103" s="5">
        <v>299340047</v>
      </c>
      <c r="J103" s="5">
        <v>186000000</v>
      </c>
      <c r="K103" s="5">
        <v>103500000</v>
      </c>
      <c r="L103" s="5">
        <v>257450000</v>
      </c>
    </row>
    <row r="104" spans="3:12" ht="15.5" x14ac:dyDescent="0.35">
      <c r="C104" t="s">
        <v>117</v>
      </c>
      <c r="D104" s="5">
        <v>4618081923</v>
      </c>
      <c r="E104" s="5">
        <v>2288897824</v>
      </c>
      <c r="F104" s="5">
        <v>1476443729</v>
      </c>
      <c r="G104" s="5">
        <v>6023222296</v>
      </c>
      <c r="I104" s="5">
        <v>1476443729</v>
      </c>
      <c r="J104" s="5">
        <v>13833596624</v>
      </c>
      <c r="K104" s="5">
        <v>12117161919</v>
      </c>
      <c r="L104" s="5">
        <v>307623054</v>
      </c>
    </row>
    <row r="105" spans="3:12" ht="15.5" x14ac:dyDescent="0.35">
      <c r="C105" t="s">
        <v>119</v>
      </c>
    </row>
    <row r="106" spans="3:12" ht="15.5" x14ac:dyDescent="0.35">
      <c r="C106" t="s">
        <v>122</v>
      </c>
      <c r="L106" s="5">
        <v>1501236460</v>
      </c>
    </row>
    <row r="107" spans="3:12" ht="15.5" x14ac:dyDescent="0.35">
      <c r="C107" t="s">
        <v>123</v>
      </c>
      <c r="D107" s="5">
        <v>3644144892</v>
      </c>
      <c r="E107" s="5">
        <v>3442517343</v>
      </c>
      <c r="F107" s="5">
        <v>3442517343</v>
      </c>
      <c r="G107" s="5">
        <v>2799295162</v>
      </c>
      <c r="I107" s="5">
        <v>3442517343</v>
      </c>
      <c r="J107" s="5">
        <v>2799295162</v>
      </c>
      <c r="K107" s="5">
        <v>2021932334</v>
      </c>
      <c r="L107" s="5">
        <v>5779004739</v>
      </c>
    </row>
    <row r="108" spans="3:12" ht="15.5" x14ac:dyDescent="0.35">
      <c r="C108" t="s">
        <v>124</v>
      </c>
      <c r="D108" s="5">
        <v>3644144892</v>
      </c>
      <c r="E108" s="5">
        <v>3442517343</v>
      </c>
      <c r="F108" s="5">
        <v>3442517343</v>
      </c>
      <c r="G108" s="5">
        <v>2799295162</v>
      </c>
      <c r="I108" s="5">
        <v>3442517343</v>
      </c>
      <c r="J108" s="5">
        <v>2799295162</v>
      </c>
      <c r="K108" s="5">
        <v>2021932334</v>
      </c>
      <c r="L108" s="5">
        <v>5779004739</v>
      </c>
    </row>
    <row r="109" spans="3:12" ht="15.5" x14ac:dyDescent="0.35">
      <c r="C109" t="s">
        <v>125</v>
      </c>
    </row>
    <row r="110" spans="3:12" ht="15.5" x14ac:dyDescent="0.35">
      <c r="C110" t="s">
        <v>126</v>
      </c>
      <c r="L110" s="5">
        <v>2162499514</v>
      </c>
    </row>
    <row r="111" spans="3:12" ht="15.5" x14ac:dyDescent="0.35">
      <c r="C111" t="s">
        <v>127</v>
      </c>
      <c r="D111" s="5">
        <v>98819272200</v>
      </c>
      <c r="E111" s="5">
        <v>146123740857</v>
      </c>
      <c r="F111" s="5">
        <v>97078921764</v>
      </c>
      <c r="G111" s="5">
        <v>79975479809</v>
      </c>
      <c r="I111" s="5">
        <v>97078921764</v>
      </c>
      <c r="J111" s="5">
        <v>247009269035</v>
      </c>
      <c r="K111" s="5">
        <v>144568917299</v>
      </c>
      <c r="L111" s="5">
        <v>155072166929</v>
      </c>
    </row>
    <row r="112" spans="3:12" ht="15.5" x14ac:dyDescent="0.35">
      <c r="C112" t="s">
        <v>128</v>
      </c>
    </row>
    <row r="113" spans="2:12" ht="15.5" x14ac:dyDescent="0.35">
      <c r="C113" t="s">
        <v>129</v>
      </c>
      <c r="D113" s="5">
        <v>290000000000</v>
      </c>
      <c r="E113" s="5">
        <v>290000000000</v>
      </c>
      <c r="F113" s="5">
        <v>290000000000</v>
      </c>
      <c r="G113" s="5">
        <v>290000000000</v>
      </c>
      <c r="I113" s="5">
        <v>290000000000</v>
      </c>
      <c r="J113" s="5">
        <v>187000000000</v>
      </c>
      <c r="K113" s="5">
        <v>174000000000</v>
      </c>
      <c r="L113" s="5">
        <v>174000000000</v>
      </c>
    </row>
    <row r="114" spans="2:12" ht="15.5" x14ac:dyDescent="0.35">
      <c r="C114" t="s">
        <v>130</v>
      </c>
      <c r="D114" s="5">
        <v>71308367417</v>
      </c>
      <c r="E114" s="5">
        <v>70232758027</v>
      </c>
      <c r="F114" s="5">
        <v>68041555648</v>
      </c>
      <c r="G114" s="5">
        <v>68818417243</v>
      </c>
      <c r="I114" s="5">
        <v>68041555648</v>
      </c>
      <c r="J114" s="5">
        <v>-80117264885</v>
      </c>
      <c r="K114" s="5">
        <v>-80130751148</v>
      </c>
      <c r="L114" s="5">
        <v>76000000</v>
      </c>
    </row>
    <row r="115" spans="2:12" ht="15.5" x14ac:dyDescent="0.35">
      <c r="C115" t="s">
        <v>131</v>
      </c>
      <c r="D115" s="5">
        <v>51171422941</v>
      </c>
      <c r="E115" s="5">
        <v>64519250683</v>
      </c>
      <c r="F115" s="5">
        <v>56723303509</v>
      </c>
      <c r="G115" s="5">
        <v>54900812360</v>
      </c>
      <c r="I115" s="5">
        <v>56723303509</v>
      </c>
      <c r="J115" s="5">
        <v>66158556423</v>
      </c>
      <c r="K115" s="5">
        <v>16761636699</v>
      </c>
      <c r="L115" s="5">
        <v>62278502260</v>
      </c>
    </row>
    <row r="116" spans="2:12" ht="15.5" x14ac:dyDescent="0.35">
      <c r="C116" t="s">
        <v>132</v>
      </c>
      <c r="D116" s="5">
        <v>24114721184</v>
      </c>
      <c r="E116" s="5">
        <v>22057360592</v>
      </c>
      <c r="F116" s="5">
        <v>6000000000</v>
      </c>
      <c r="G116" s="5">
        <v>22057360592</v>
      </c>
      <c r="I116" s="5">
        <v>6000000000</v>
      </c>
    </row>
    <row r="117" spans="2:12" ht="15.5" x14ac:dyDescent="0.35">
      <c r="C117" t="s">
        <v>133</v>
      </c>
      <c r="D117" s="5">
        <v>27056701757</v>
      </c>
      <c r="E117" s="5">
        <v>42461890091</v>
      </c>
      <c r="F117" s="5">
        <v>50723303509</v>
      </c>
      <c r="G117" s="5">
        <v>32843451768</v>
      </c>
      <c r="I117" s="5">
        <v>50723303509</v>
      </c>
      <c r="J117" s="5">
        <v>66158556423</v>
      </c>
      <c r="K117" s="5">
        <v>16761636699</v>
      </c>
      <c r="L117" s="5">
        <v>62278502260</v>
      </c>
    </row>
    <row r="118" spans="2:12" ht="15.5" x14ac:dyDescent="0.35">
      <c r="C118" t="s">
        <v>134</v>
      </c>
      <c r="D118" s="5">
        <v>51171422941</v>
      </c>
      <c r="E118" s="5">
        <v>64519250683</v>
      </c>
      <c r="F118" s="5">
        <v>56723303509</v>
      </c>
      <c r="G118" s="5">
        <v>54900812360</v>
      </c>
      <c r="I118" s="5">
        <v>56723303509</v>
      </c>
      <c r="J118" s="5">
        <v>66158556423</v>
      </c>
      <c r="K118" s="5">
        <v>16761636699</v>
      </c>
      <c r="L118" s="5">
        <v>62278502260</v>
      </c>
    </row>
    <row r="119" spans="2:12" ht="15.5" x14ac:dyDescent="0.35">
      <c r="C119" t="s">
        <v>166</v>
      </c>
      <c r="K119" s="5">
        <v>76000000</v>
      </c>
    </row>
    <row r="120" spans="2:12" ht="15.5" x14ac:dyDescent="0.35">
      <c r="C120" t="s">
        <v>212</v>
      </c>
      <c r="D120" s="5">
        <v>41419825292</v>
      </c>
      <c r="E120" s="5">
        <v>40388740192</v>
      </c>
      <c r="F120" s="5">
        <v>38409744299</v>
      </c>
      <c r="G120" s="5">
        <v>38192572359</v>
      </c>
      <c r="I120" s="5">
        <v>38409744299</v>
      </c>
      <c r="J120" s="5">
        <v>38098304404</v>
      </c>
      <c r="K120" s="5">
        <v>26823068839</v>
      </c>
      <c r="L120" s="5">
        <v>10207674639</v>
      </c>
    </row>
    <row r="121" spans="2:12" ht="15.5" x14ac:dyDescent="0.35">
      <c r="C121" t="s">
        <v>10</v>
      </c>
      <c r="D121" s="5">
        <v>453899615650</v>
      </c>
      <c r="E121" s="5">
        <v>465140748902</v>
      </c>
      <c r="F121" s="5">
        <v>453174603456</v>
      </c>
      <c r="G121" s="5">
        <v>451181719472</v>
      </c>
      <c r="I121" s="5">
        <v>453174603456</v>
      </c>
      <c r="J121" s="5">
        <v>211139595942</v>
      </c>
      <c r="K121" s="5">
        <v>137529954390</v>
      </c>
      <c r="L121" s="5">
        <v>245776326183</v>
      </c>
    </row>
    <row r="122" spans="2:12" ht="15.5" x14ac:dyDescent="0.35">
      <c r="C122" t="s">
        <v>135</v>
      </c>
      <c r="D122" s="5">
        <v>552718887850</v>
      </c>
      <c r="E122" s="5">
        <v>611264489759</v>
      </c>
      <c r="F122" s="5">
        <v>550253525220</v>
      </c>
      <c r="G122" s="5">
        <v>531157199281</v>
      </c>
      <c r="I122" s="5">
        <v>550253525220</v>
      </c>
      <c r="J122" s="5">
        <v>458148864977</v>
      </c>
      <c r="K122" s="5">
        <v>282098871689</v>
      </c>
      <c r="L122" s="5">
        <v>400848493112</v>
      </c>
    </row>
    <row r="123" spans="2:12" ht="15.5" x14ac:dyDescent="0.35">
      <c r="C123" t="s">
        <v>136</v>
      </c>
      <c r="D123" s="5">
        <v>5800000000</v>
      </c>
      <c r="E123" s="5">
        <v>5800000000</v>
      </c>
      <c r="F123" s="5">
        <v>5800000000</v>
      </c>
      <c r="G123" s="5">
        <v>5800000000</v>
      </c>
      <c r="I123" s="5">
        <v>5800000000</v>
      </c>
      <c r="J123" s="5">
        <v>3740000000</v>
      </c>
      <c r="K123" s="5">
        <v>3480000000</v>
      </c>
      <c r="L123" s="5">
        <v>3480000000</v>
      </c>
    </row>
    <row r="125" spans="2:12" ht="15.5" x14ac:dyDescent="0.35">
      <c r="B125" t="s">
        <v>137</v>
      </c>
      <c r="C125" t="s">
        <v>138</v>
      </c>
      <c r="D125" s="5">
        <v>36411822682</v>
      </c>
      <c r="E125" s="5">
        <v>2703956922</v>
      </c>
      <c r="F125" s="5">
        <v>-38431009850</v>
      </c>
      <c r="G125" s="5">
        <v>-39165228570</v>
      </c>
      <c r="I125" s="5">
        <v>4420660530</v>
      </c>
      <c r="J125" s="5">
        <v>47743556640</v>
      </c>
      <c r="K125" s="5">
        <v>181051798123</v>
      </c>
      <c r="L125" s="5">
        <v>1843309493</v>
      </c>
    </row>
    <row r="126" spans="2:12" ht="15.5" x14ac:dyDescent="0.35">
      <c r="C126" t="s">
        <v>139</v>
      </c>
      <c r="D126" s="5">
        <v>789353435353</v>
      </c>
      <c r="E126" s="5">
        <v>1260792029088</v>
      </c>
      <c r="F126" s="5">
        <v>693980273746</v>
      </c>
      <c r="G126" s="5">
        <v>1134109049668</v>
      </c>
      <c r="I126" s="5">
        <v>3811289876928</v>
      </c>
      <c r="J126" s="5">
        <v>3875520095826</v>
      </c>
      <c r="K126" s="5">
        <v>3495226613814</v>
      </c>
      <c r="L126" s="5">
        <v>3099025276312</v>
      </c>
    </row>
    <row r="127" spans="2:12" ht="15.5" x14ac:dyDescent="0.35">
      <c r="C127" t="s">
        <v>140</v>
      </c>
      <c r="D127" s="5">
        <v>-678412341696</v>
      </c>
      <c r="E127" s="5">
        <v>-1224020894440</v>
      </c>
      <c r="F127" s="5">
        <v>-695455919551</v>
      </c>
      <c r="G127" s="5">
        <v>-1133444735692</v>
      </c>
      <c r="I127" s="5">
        <v>-3616984297144</v>
      </c>
      <c r="J127" s="5">
        <v>-3618134890395</v>
      </c>
      <c r="K127" s="5">
        <v>-3226117827213</v>
      </c>
      <c r="L127" s="5">
        <v>-2992171437735</v>
      </c>
    </row>
    <row r="128" spans="2:12" ht="15.5" x14ac:dyDescent="0.35">
      <c r="C128" t="s">
        <v>886</v>
      </c>
      <c r="D128" s="5">
        <v>-72199213924</v>
      </c>
      <c r="E128" s="5">
        <v>-31654764239</v>
      </c>
      <c r="F128" s="5">
        <v>-25456672902</v>
      </c>
      <c r="G128" s="5">
        <v>-39272367522</v>
      </c>
      <c r="I128" s="5">
        <v>-164384080794</v>
      </c>
      <c r="J128" s="5">
        <v>-189711067725</v>
      </c>
      <c r="K128" s="5">
        <v>-73394652381</v>
      </c>
      <c r="L128" s="5">
        <v>-95347043212</v>
      </c>
    </row>
    <row r="129" spans="3:12" ht="15.5" x14ac:dyDescent="0.35">
      <c r="C129" t="s">
        <v>265</v>
      </c>
      <c r="D129" s="5">
        <v>-2449068081</v>
      </c>
      <c r="E129" s="5">
        <v>-2646819928</v>
      </c>
      <c r="F129" s="5">
        <v>-11246110377</v>
      </c>
      <c r="G129" s="5">
        <v>-80531667</v>
      </c>
      <c r="I129" s="5">
        <v>-19320100567</v>
      </c>
      <c r="J129" s="5">
        <v>-8368805968</v>
      </c>
      <c r="K129" s="5">
        <v>-12651419832</v>
      </c>
      <c r="L129" s="5">
        <v>-6747991968</v>
      </c>
    </row>
    <row r="130" spans="3:12" ht="15.5" x14ac:dyDescent="0.35">
      <c r="C130" t="s">
        <v>887</v>
      </c>
      <c r="D130" s="5">
        <v>-1524763253</v>
      </c>
      <c r="E130" s="5">
        <v>-1920729808</v>
      </c>
      <c r="F130" s="5">
        <v>-2083908131</v>
      </c>
      <c r="G130" s="5">
        <v>-2007024694</v>
      </c>
      <c r="I130" s="5">
        <v>-9573049923</v>
      </c>
      <c r="J130" s="5">
        <v>-12361243139</v>
      </c>
      <c r="K130" s="5">
        <v>-2256569357</v>
      </c>
      <c r="L130" s="5">
        <v>-2979999567</v>
      </c>
    </row>
    <row r="131" spans="3:12" ht="15.5" x14ac:dyDescent="0.35">
      <c r="C131" t="s">
        <v>331</v>
      </c>
      <c r="D131" s="5">
        <v>1643774283</v>
      </c>
      <c r="E131" s="5">
        <v>2155136249</v>
      </c>
      <c r="F131" s="5">
        <v>1831327365</v>
      </c>
      <c r="G131" s="5">
        <v>1530381337</v>
      </c>
      <c r="I131" s="5">
        <v>3392312030</v>
      </c>
      <c r="J131" s="5">
        <v>799468041</v>
      </c>
      <c r="K131" s="5">
        <v>245653092</v>
      </c>
      <c r="L131" s="5">
        <v>64505663</v>
      </c>
    </row>
    <row r="132" spans="3:12" ht="15.5" x14ac:dyDescent="0.35">
      <c r="C132" t="s">
        <v>145</v>
      </c>
      <c r="D132" s="5">
        <v>-31938740470</v>
      </c>
      <c r="E132" s="5">
        <v>3353812791</v>
      </c>
      <c r="F132" s="5">
        <v>183649658280</v>
      </c>
      <c r="G132" s="5">
        <v>176725884507</v>
      </c>
      <c r="I132" s="5">
        <v>234760883771</v>
      </c>
      <c r="J132" s="5">
        <v>4249492786</v>
      </c>
      <c r="K132" s="5">
        <v>-208482804772</v>
      </c>
      <c r="L132" s="5">
        <v>44829130599</v>
      </c>
    </row>
    <row r="133" spans="3:12" ht="15.5" x14ac:dyDescent="0.35">
      <c r="C133" t="s">
        <v>146</v>
      </c>
      <c r="D133" s="5">
        <v>-2061866330</v>
      </c>
      <c r="E133" s="5">
        <v>-472698211</v>
      </c>
      <c r="F133" s="5">
        <v>-122188410217</v>
      </c>
      <c r="G133" s="5">
        <v>-4392011333</v>
      </c>
      <c r="I133" s="5">
        <v>-127597487550</v>
      </c>
      <c r="J133" s="5">
        <v>-43202277441</v>
      </c>
      <c r="K133" s="5">
        <v>-10105837054</v>
      </c>
      <c r="L133" s="5">
        <v>-3080337791</v>
      </c>
    </row>
    <row r="134" spans="3:12" ht="15.5" x14ac:dyDescent="0.35">
      <c r="C134" t="s">
        <v>147</v>
      </c>
      <c r="D134" s="5">
        <v>-2694058832</v>
      </c>
      <c r="E134" s="5">
        <v>-472698211</v>
      </c>
      <c r="F134" s="5">
        <v>2442360821</v>
      </c>
      <c r="G134" s="5">
        <v>-4392011333</v>
      </c>
      <c r="I134" s="5">
        <v>-2966716512</v>
      </c>
      <c r="J134" s="5">
        <v>-39342830708</v>
      </c>
      <c r="K134" s="5">
        <v>-12158799500</v>
      </c>
      <c r="L134" s="5">
        <v>-3080337791</v>
      </c>
    </row>
    <row r="135" spans="3:12" ht="15.5" x14ac:dyDescent="0.35">
      <c r="C135" t="s">
        <v>888</v>
      </c>
      <c r="F135" s="5">
        <v>-130168650771</v>
      </c>
      <c r="I135" s="5">
        <v>-130168650771</v>
      </c>
      <c r="J135" s="5">
        <v>-5354851064</v>
      </c>
    </row>
    <row r="136" spans="3:12" ht="15.5" x14ac:dyDescent="0.35">
      <c r="C136" t="s">
        <v>889</v>
      </c>
      <c r="F136" s="5">
        <v>5204900000</v>
      </c>
      <c r="I136" s="5">
        <v>5204900000</v>
      </c>
    </row>
    <row r="137" spans="3:12" ht="15.5" x14ac:dyDescent="0.35">
      <c r="C137" t="s">
        <v>438</v>
      </c>
    </row>
    <row r="138" spans="3:12" ht="15.5" x14ac:dyDescent="0.35">
      <c r="C138" t="s">
        <v>222</v>
      </c>
      <c r="D138" s="5">
        <v>632192502</v>
      </c>
      <c r="F138" s="5">
        <v>332979733</v>
      </c>
      <c r="I138" s="5">
        <v>332979733</v>
      </c>
      <c r="J138" s="5">
        <v>1495404331</v>
      </c>
      <c r="K138" s="5">
        <v>2052962446</v>
      </c>
    </row>
    <row r="139" spans="3:12" ht="15.5" x14ac:dyDescent="0.35">
      <c r="C139" t="s">
        <v>152</v>
      </c>
      <c r="D139" s="5">
        <v>-31938740470</v>
      </c>
      <c r="E139" s="5">
        <v>3353812791</v>
      </c>
      <c r="F139" s="5">
        <v>183649658280</v>
      </c>
      <c r="G139" s="5">
        <v>176725884507</v>
      </c>
      <c r="I139" s="5">
        <v>234760883771</v>
      </c>
      <c r="J139" s="5">
        <v>4249492786</v>
      </c>
      <c r="K139" s="5">
        <v>-208482804772</v>
      </c>
      <c r="L139" s="5">
        <v>44829130599</v>
      </c>
    </row>
    <row r="140" spans="3:12" ht="15.5" x14ac:dyDescent="0.35">
      <c r="C140" t="s">
        <v>454</v>
      </c>
      <c r="G140" s="5">
        <v>58000000000</v>
      </c>
      <c r="I140" s="5">
        <v>58000000000</v>
      </c>
      <c r="J140" s="5">
        <v>13000000000</v>
      </c>
    </row>
    <row r="141" spans="3:12" ht="15.5" x14ac:dyDescent="0.35">
      <c r="C141" t="s">
        <v>890</v>
      </c>
      <c r="G141" s="5">
        <v>150800000000</v>
      </c>
      <c r="I141" s="5">
        <v>150800000000</v>
      </c>
    </row>
    <row r="142" spans="3:12" ht="15.5" x14ac:dyDescent="0.35">
      <c r="C142" t="s">
        <v>731</v>
      </c>
      <c r="F142" s="5">
        <v>-1082220521</v>
      </c>
      <c r="G142" s="5">
        <v>-2549725000</v>
      </c>
      <c r="I142" s="5">
        <v>-3631945521</v>
      </c>
    </row>
    <row r="143" spans="3:12" ht="15.5" x14ac:dyDescent="0.35">
      <c r="C143" t="s">
        <v>891</v>
      </c>
      <c r="F143" s="5">
        <v>25000000000</v>
      </c>
      <c r="G143" s="5">
        <v>-25000000000</v>
      </c>
    </row>
    <row r="144" spans="3:12" ht="15.5" x14ac:dyDescent="0.35">
      <c r="C144" t="s">
        <v>608</v>
      </c>
      <c r="F144" s="5">
        <v>-2070160206</v>
      </c>
      <c r="I144" s="5">
        <v>-2070160206</v>
      </c>
      <c r="J144" s="5">
        <v>-6367507214</v>
      </c>
      <c r="K144" s="5">
        <v>-96390000000</v>
      </c>
    </row>
    <row r="145" spans="3:12" ht="15.5" x14ac:dyDescent="0.35">
      <c r="C145" t="s">
        <v>892</v>
      </c>
    </row>
    <row r="146" spans="3:12" ht="15.5" x14ac:dyDescent="0.35">
      <c r="C146" t="s">
        <v>893</v>
      </c>
      <c r="D146" s="5">
        <v>-9137904786</v>
      </c>
      <c r="E146" s="5">
        <v>32588132258</v>
      </c>
      <c r="F146" s="5">
        <v>40802150145</v>
      </c>
      <c r="G146" s="5">
        <v>-4524800493</v>
      </c>
      <c r="I146" s="5">
        <v>63721349652</v>
      </c>
      <c r="J146" s="5">
        <v>25600000000</v>
      </c>
      <c r="L146" s="5">
        <v>1132533202505</v>
      </c>
    </row>
    <row r="147" spans="3:12" ht="15.5" x14ac:dyDescent="0.35">
      <c r="C147" t="s">
        <v>231</v>
      </c>
      <c r="E147" s="5">
        <v>-26901989498</v>
      </c>
      <c r="F147" s="5">
        <v>-36819360154</v>
      </c>
      <c r="I147" s="5">
        <v>-62848360154</v>
      </c>
      <c r="K147" s="5">
        <v>-109847904772</v>
      </c>
      <c r="L147" s="5">
        <v>-1080516720767</v>
      </c>
    </row>
    <row r="148" spans="3:12" ht="15.5" x14ac:dyDescent="0.35">
      <c r="C148" t="s">
        <v>441</v>
      </c>
      <c r="D148" s="5">
        <v>-2332329969</v>
      </c>
    </row>
    <row r="149" spans="3:12" ht="15.5" x14ac:dyDescent="0.35">
      <c r="C149" t="s">
        <v>442</v>
      </c>
      <c r="D149" s="5">
        <v>5168010066</v>
      </c>
    </row>
    <row r="150" spans="3:12" ht="15.5" x14ac:dyDescent="0.35">
      <c r="C150" t="s">
        <v>444</v>
      </c>
      <c r="K150" s="5">
        <v>-2250000000</v>
      </c>
    </row>
    <row r="151" spans="3:12" ht="15.5" x14ac:dyDescent="0.35">
      <c r="C151" t="s">
        <v>671</v>
      </c>
      <c r="D151" s="5">
        <v>-29000000000</v>
      </c>
      <c r="F151" s="5">
        <v>2070172245</v>
      </c>
    </row>
    <row r="152" spans="3:12" ht="15.5" x14ac:dyDescent="0.35">
      <c r="C152" t="s">
        <v>894</v>
      </c>
      <c r="F152" s="5">
        <v>30790000000</v>
      </c>
      <c r="I152" s="5">
        <v>30790000000</v>
      </c>
    </row>
    <row r="153" spans="3:12" ht="15.5" x14ac:dyDescent="0.35">
      <c r="C153" t="s">
        <v>737</v>
      </c>
      <c r="D153" s="5">
        <v>2332329969</v>
      </c>
      <c r="E153" s="5">
        <v>-2332329969</v>
      </c>
      <c r="J153" s="5">
        <v>-27983000000</v>
      </c>
    </row>
    <row r="154" spans="3:12" ht="15.5" x14ac:dyDescent="0.35">
      <c r="C154" t="s">
        <v>895</v>
      </c>
      <c r="F154" s="5">
        <v>130168650771</v>
      </c>
    </row>
    <row r="155" spans="3:12" ht="15.5" x14ac:dyDescent="0.35">
      <c r="C155" t="s">
        <v>896</v>
      </c>
      <c r="F155" s="5">
        <v>-5204900000</v>
      </c>
    </row>
    <row r="156" spans="3:12" ht="15.5" x14ac:dyDescent="0.35">
      <c r="C156" t="s">
        <v>340</v>
      </c>
      <c r="D156" s="5">
        <v>1031154250</v>
      </c>
      <c r="F156" s="5">
        <v>-4674000</v>
      </c>
      <c r="G156" s="5">
        <v>410000</v>
      </c>
    </row>
    <row r="157" spans="3:12" ht="15.5" x14ac:dyDescent="0.35">
      <c r="C157" t="s">
        <v>158</v>
      </c>
      <c r="L157" s="5">
        <v>-3587351139</v>
      </c>
    </row>
    <row r="158" spans="3:12" ht="15.5" x14ac:dyDescent="0.35">
      <c r="C158" t="s">
        <v>897</v>
      </c>
      <c r="K158" s="5">
        <v>5100000</v>
      </c>
    </row>
    <row r="159" spans="3:12" ht="15.5" x14ac:dyDescent="0.35">
      <c r="C159" t="s">
        <v>898</v>
      </c>
      <c r="L159" s="5">
        <v>-3600000000</v>
      </c>
    </row>
    <row r="160" spans="3:12" ht="15.5" x14ac:dyDescent="0.35">
      <c r="C160" t="s">
        <v>167</v>
      </c>
      <c r="D160" s="5">
        <v>2411215882</v>
      </c>
      <c r="E160" s="5">
        <v>5585071502</v>
      </c>
      <c r="F160" s="5">
        <v>23030238213</v>
      </c>
      <c r="G160" s="5">
        <v>133168644604</v>
      </c>
      <c r="I160" s="5">
        <v>111584056751</v>
      </c>
      <c r="J160" s="5">
        <v>6630771985</v>
      </c>
      <c r="K160" s="5">
        <v>-37536843703</v>
      </c>
      <c r="L160" s="5">
        <v>43592102301</v>
      </c>
    </row>
    <row r="161" spans="2:12" ht="15.5" x14ac:dyDescent="0.35">
      <c r="C161" t="s">
        <v>168</v>
      </c>
      <c r="E161" s="5">
        <v>191713761554</v>
      </c>
      <c r="F161" s="5">
        <v>-244921174</v>
      </c>
      <c r="G161" s="5">
        <v>18793351367</v>
      </c>
      <c r="I161" s="5">
        <v>80129704803</v>
      </c>
      <c r="J161" s="5">
        <v>73498932819</v>
      </c>
      <c r="K161" s="5">
        <v>72978468715</v>
      </c>
      <c r="L161" s="5">
        <v>29386366414</v>
      </c>
    </row>
    <row r="162" spans="2:12" ht="15.5" x14ac:dyDescent="0.35">
      <c r="C162" t="s">
        <v>242</v>
      </c>
    </row>
    <row r="163" spans="2:12" ht="15.5" x14ac:dyDescent="0.35">
      <c r="C163" t="s">
        <v>899</v>
      </c>
      <c r="G163" s="5">
        <v>-18793351367</v>
      </c>
    </row>
    <row r="164" spans="2:12" ht="15.5" x14ac:dyDescent="0.35">
      <c r="C164" t="s">
        <v>169</v>
      </c>
      <c r="D164" s="5">
        <v>2411215882</v>
      </c>
      <c r="E164" s="5">
        <v>197298833056</v>
      </c>
      <c r="F164" s="5">
        <v>22785317039</v>
      </c>
      <c r="G164" s="5">
        <v>133168644604</v>
      </c>
      <c r="I164" s="5">
        <v>191713761554</v>
      </c>
      <c r="J164" s="5">
        <v>80129704804</v>
      </c>
      <c r="K164" s="5">
        <v>35441625012</v>
      </c>
      <c r="L164" s="5">
        <v>72978468715</v>
      </c>
    </row>
    <row r="166" spans="2:12" ht="15.5" x14ac:dyDescent="0.35">
      <c r="B166" t="s">
        <v>170</v>
      </c>
      <c r="C166" t="s">
        <v>12</v>
      </c>
      <c r="D166" s="5">
        <v>5800000000</v>
      </c>
      <c r="E166" s="5">
        <v>5800000000</v>
      </c>
      <c r="F166" s="5">
        <v>5800000000</v>
      </c>
      <c r="G166" s="5">
        <v>5800000000</v>
      </c>
      <c r="I166" s="5">
        <v>5800000000</v>
      </c>
      <c r="J166" s="5">
        <v>3740000000</v>
      </c>
      <c r="K166" s="5">
        <v>3480000000</v>
      </c>
      <c r="L166" s="5">
        <v>3480000000</v>
      </c>
    </row>
    <row r="167" spans="2:12" ht="15.5" x14ac:dyDescent="0.35">
      <c r="C167" t="s">
        <v>171</v>
      </c>
      <c r="D167" s="6">
        <v>2.85</v>
      </c>
      <c r="E167" s="6">
        <v>1.65</v>
      </c>
      <c r="F167" s="6">
        <v>0.52</v>
      </c>
      <c r="G167" s="6">
        <v>1.67</v>
      </c>
    </row>
    <row r="168" spans="2:12" ht="15.5" x14ac:dyDescent="0.35">
      <c r="C168" t="s">
        <v>172</v>
      </c>
      <c r="D168" s="6">
        <v>28.77</v>
      </c>
      <c r="E168" s="6">
        <v>56.36</v>
      </c>
      <c r="F168" s="5">
        <v>300</v>
      </c>
      <c r="G168" s="6">
        <v>81.44</v>
      </c>
    </row>
    <row r="169" spans="2:12" ht="15.5" x14ac:dyDescent="0.35">
      <c r="C169" t="s">
        <v>60</v>
      </c>
      <c r="D169" s="6">
        <v>0.55000000000000004</v>
      </c>
      <c r="E169" s="6">
        <v>0.45</v>
      </c>
      <c r="F169" s="6">
        <v>0.9</v>
      </c>
      <c r="G169" s="6">
        <v>0.89</v>
      </c>
    </row>
    <row r="170" spans="2:12" ht="15.5" x14ac:dyDescent="0.35">
      <c r="C170" t="s">
        <v>173</v>
      </c>
      <c r="D170" s="5">
        <v>21380000000</v>
      </c>
      <c r="E170" s="5">
        <v>15230000000</v>
      </c>
      <c r="F170" s="5">
        <v>7640000000</v>
      </c>
      <c r="G170" s="5">
        <v>15210000000</v>
      </c>
    </row>
    <row r="171" spans="2:12" ht="15.5" x14ac:dyDescent="0.35">
      <c r="C171" t="s">
        <v>174</v>
      </c>
      <c r="D171" s="6">
        <v>2.9900000000000003E-2</v>
      </c>
      <c r="E171" s="6">
        <v>1.5600000000000001E-2</v>
      </c>
      <c r="F171" s="6">
        <v>5.4000000000000003E-3</v>
      </c>
      <c r="G171" s="6">
        <v>1.8200000000000001E-2</v>
      </c>
    </row>
    <row r="172" spans="2:12" ht="15.5" x14ac:dyDescent="0.35">
      <c r="C172" t="s">
        <v>175</v>
      </c>
      <c r="D172" s="6">
        <v>4.0099999999999997E-2</v>
      </c>
      <c r="E172" s="6">
        <v>2.2499999999999999E-2</v>
      </c>
      <c r="F172" s="6">
        <v>7.1999999999999998E-3</v>
      </c>
      <c r="G172" s="6">
        <v>2.35E-2</v>
      </c>
    </row>
    <row r="173" spans="2:12" ht="15.5" x14ac:dyDescent="0.35">
      <c r="C173" t="s">
        <v>176</v>
      </c>
      <c r="D173" s="6">
        <v>4.7400000000000005E-2</v>
      </c>
      <c r="E173" s="6">
        <v>2.9500000000000002E-2</v>
      </c>
      <c r="F173" s="6">
        <v>8.5000000000000006E-3</v>
      </c>
      <c r="G173" s="6">
        <v>3.8699999999999998E-2</v>
      </c>
    </row>
    <row r="174" spans="2:12" ht="15.5" x14ac:dyDescent="0.35">
      <c r="C174" t="s">
        <v>177</v>
      </c>
      <c r="D174" s="6">
        <v>14.4</v>
      </c>
      <c r="E174" s="6">
        <v>7.1</v>
      </c>
      <c r="F174" s="6">
        <v>1.85</v>
      </c>
      <c r="G174" s="6">
        <v>6.66</v>
      </c>
    </row>
    <row r="175" spans="2:12" ht="15.5" x14ac:dyDescent="0.35">
      <c r="C175" t="s">
        <v>178</v>
      </c>
      <c r="D175" s="5">
        <v>454000000000</v>
      </c>
      <c r="E175" s="5">
        <v>465000000000</v>
      </c>
      <c r="F175" s="5">
        <v>453000000000</v>
      </c>
      <c r="G175" s="5">
        <v>451000000000</v>
      </c>
    </row>
    <row r="176" spans="2:12" ht="15.5" x14ac:dyDescent="0.35">
      <c r="C176" t="s">
        <v>179</v>
      </c>
      <c r="D176" s="6">
        <v>1.1499999999999999</v>
      </c>
      <c r="E176" s="6">
        <v>1.27</v>
      </c>
      <c r="F176" s="6">
        <v>2.1800000000000002</v>
      </c>
      <c r="G176" s="6">
        <v>1.91</v>
      </c>
    </row>
    <row r="177" spans="3:12" ht="15.5" x14ac:dyDescent="0.35">
      <c r="C177" t="s">
        <v>180</v>
      </c>
      <c r="D177" s="6">
        <v>71.12</v>
      </c>
      <c r="E177" s="6">
        <v>73.23</v>
      </c>
      <c r="F177" s="6">
        <v>71.510000000000005</v>
      </c>
      <c r="G177" s="6">
        <v>71.209999999999994</v>
      </c>
    </row>
    <row r="178" spans="3:12" ht="15.5" x14ac:dyDescent="0.35">
      <c r="C178" t="s">
        <v>181</v>
      </c>
      <c r="D178" s="6">
        <v>1.1499999999999999</v>
      </c>
      <c r="E178" s="6">
        <v>1.27</v>
      </c>
      <c r="F178" s="6">
        <v>2.1800000000000002</v>
      </c>
      <c r="G178" s="6">
        <v>1.91</v>
      </c>
    </row>
    <row r="179" spans="3:12" ht="15.5" x14ac:dyDescent="0.35">
      <c r="C179" t="s">
        <v>182</v>
      </c>
      <c r="D179" s="6">
        <v>71.12</v>
      </c>
      <c r="E179" s="6">
        <v>73.23</v>
      </c>
      <c r="F179" s="6">
        <v>71.510000000000005</v>
      </c>
      <c r="G179" s="6">
        <v>71.209999999999994</v>
      </c>
    </row>
    <row r="180" spans="3:12" ht="15.5" x14ac:dyDescent="0.35">
      <c r="C180" t="s">
        <v>183</v>
      </c>
      <c r="D180" s="5">
        <v>23000000000</v>
      </c>
      <c r="E180" s="5">
        <v>33000000000</v>
      </c>
      <c r="F180" s="5">
        <v>27000000000</v>
      </c>
      <c r="G180" s="5">
        <v>23000000000</v>
      </c>
    </row>
    <row r="181" spans="3:12" ht="15.5" x14ac:dyDescent="0.35">
      <c r="C181" t="s">
        <v>184</v>
      </c>
    </row>
    <row r="182" spans="3:12" ht="15.5" x14ac:dyDescent="0.35">
      <c r="C182" t="s">
        <v>185</v>
      </c>
      <c r="D182" s="5">
        <v>412000000000</v>
      </c>
      <c r="E182" s="5">
        <v>425000000000</v>
      </c>
      <c r="F182" s="5">
        <v>415000000000</v>
      </c>
      <c r="G182" s="5">
        <v>413000000000</v>
      </c>
    </row>
    <row r="183" spans="3:12" ht="15.5" x14ac:dyDescent="0.35">
      <c r="C183" t="s">
        <v>24</v>
      </c>
      <c r="D183" s="5">
        <v>23000000000</v>
      </c>
      <c r="E183" s="5">
        <v>33000000000</v>
      </c>
      <c r="F183" s="5">
        <v>27000000000</v>
      </c>
      <c r="G183" s="5">
        <v>23000000000</v>
      </c>
    </row>
    <row r="184" spans="3:12" ht="15.5" x14ac:dyDescent="0.35">
      <c r="C184" t="s">
        <v>21</v>
      </c>
      <c r="D184" s="5">
        <v>-176000000000</v>
      </c>
      <c r="E184" s="5">
        <v>-165000000000</v>
      </c>
      <c r="F184" s="5">
        <v>-165000000000</v>
      </c>
      <c r="G184" s="5">
        <v>-146000000000</v>
      </c>
    </row>
    <row r="185" spans="3:12" ht="15.5" x14ac:dyDescent="0.35">
      <c r="C185" t="s">
        <v>186</v>
      </c>
      <c r="D185" s="5">
        <v>408000000000</v>
      </c>
      <c r="E185" s="5">
        <v>419000000000</v>
      </c>
      <c r="F185" s="5">
        <v>406000000000</v>
      </c>
      <c r="G185" s="5">
        <v>402000000000</v>
      </c>
    </row>
    <row r="186" spans="3:12" ht="15.5" x14ac:dyDescent="0.35">
      <c r="C186" t="s">
        <v>187</v>
      </c>
      <c r="D186" s="5">
        <v>36000000000</v>
      </c>
      <c r="E186" s="5">
        <v>3000000000</v>
      </c>
      <c r="F186" s="5">
        <v>-38000000000</v>
      </c>
      <c r="G186" s="5">
        <v>-39000000000</v>
      </c>
    </row>
    <row r="187" spans="3:12" ht="15.5" x14ac:dyDescent="0.35">
      <c r="C187" t="s">
        <v>188</v>
      </c>
      <c r="D187" s="5">
        <v>-3000000000</v>
      </c>
      <c r="E187" s="5">
        <v>0</v>
      </c>
      <c r="F187" s="5">
        <v>2000000000</v>
      </c>
      <c r="G187" s="5">
        <v>-4000000000</v>
      </c>
    </row>
    <row r="188" spans="3:12" ht="15.5" x14ac:dyDescent="0.35">
      <c r="C188" t="s">
        <v>13</v>
      </c>
      <c r="D188" s="5">
        <v>34000000000</v>
      </c>
      <c r="E188" s="5">
        <v>2000000000</v>
      </c>
      <c r="F188" s="5">
        <v>-36000000000</v>
      </c>
      <c r="G188" s="5">
        <v>-44000000000</v>
      </c>
    </row>
    <row r="189" spans="3:12" ht="15.5" x14ac:dyDescent="0.35">
      <c r="C189" t="s">
        <v>16</v>
      </c>
      <c r="D189" s="6">
        <v>5.81</v>
      </c>
      <c r="E189" s="6">
        <v>0.38</v>
      </c>
      <c r="F189" s="6">
        <v>-6.2</v>
      </c>
      <c r="G189" s="6">
        <v>-7.51</v>
      </c>
    </row>
    <row r="190" spans="3:12" ht="15.5" x14ac:dyDescent="0.35">
      <c r="C190" t="s">
        <v>45</v>
      </c>
      <c r="I190" s="6">
        <v>6.33</v>
      </c>
      <c r="J190" s="6">
        <v>13.58</v>
      </c>
      <c r="K190" s="6">
        <v>13.04</v>
      </c>
      <c r="L190" s="6">
        <v>7.09</v>
      </c>
    </row>
    <row r="191" spans="3:12" ht="15.5" x14ac:dyDescent="0.35">
      <c r="C191" t="s">
        <v>59</v>
      </c>
      <c r="I191" s="6">
        <v>24.64</v>
      </c>
      <c r="J191" s="5">
        <v>0</v>
      </c>
      <c r="K191" s="5">
        <v>0</v>
      </c>
      <c r="L191" s="5">
        <v>0</v>
      </c>
    </row>
    <row r="192" spans="3:12" ht="15.5" x14ac:dyDescent="0.35">
      <c r="C192" t="s">
        <v>62</v>
      </c>
      <c r="I192" s="6">
        <v>0.24</v>
      </c>
      <c r="J192" s="5">
        <v>0</v>
      </c>
      <c r="K192" s="5">
        <v>0</v>
      </c>
      <c r="L192" s="5">
        <v>0</v>
      </c>
    </row>
    <row r="193" spans="3:12" ht="15.5" x14ac:dyDescent="0.35">
      <c r="C193" t="s">
        <v>189</v>
      </c>
      <c r="I193" s="5">
        <v>64450000000</v>
      </c>
      <c r="J193" s="5">
        <v>88910000000</v>
      </c>
    </row>
    <row r="194" spans="3:12" ht="15.5" x14ac:dyDescent="0.35">
      <c r="C194" t="s">
        <v>190</v>
      </c>
      <c r="I194" s="6">
        <v>6.6699999999999995E-2</v>
      </c>
      <c r="J194" s="6">
        <v>0.1109</v>
      </c>
      <c r="K194" s="6">
        <v>0.16089999999999999</v>
      </c>
      <c r="L194" s="6">
        <v>6.1500000000000006E-2</v>
      </c>
    </row>
    <row r="195" spans="3:12" ht="15.5" x14ac:dyDescent="0.35">
      <c r="C195" t="s">
        <v>191</v>
      </c>
      <c r="I195" s="6">
        <v>8.8499999999999995E-2</v>
      </c>
      <c r="J195" s="6">
        <v>0.29359999999999997</v>
      </c>
      <c r="K195" s="6">
        <v>0.41</v>
      </c>
      <c r="L195" s="6">
        <v>0.1047</v>
      </c>
    </row>
    <row r="196" spans="3:12" ht="15.5" x14ac:dyDescent="0.35">
      <c r="C196" t="s">
        <v>192</v>
      </c>
      <c r="I196" s="6">
        <v>0.16600000000000001</v>
      </c>
      <c r="J196" s="6">
        <v>0.45659999999999995</v>
      </c>
      <c r="K196" s="6">
        <v>0.32250000000000001</v>
      </c>
      <c r="L196" s="6">
        <v>0.29410000000000003</v>
      </c>
    </row>
    <row r="197" spans="3:12" ht="15.5" x14ac:dyDescent="0.35">
      <c r="C197" t="s">
        <v>193</v>
      </c>
      <c r="I197" s="6">
        <v>5.81</v>
      </c>
      <c r="J197" s="6">
        <v>6.53</v>
      </c>
      <c r="K197" s="6">
        <v>27.95</v>
      </c>
      <c r="L197" s="6">
        <v>12.41</v>
      </c>
    </row>
    <row r="198" spans="3:12" ht="15.5" x14ac:dyDescent="0.35">
      <c r="C198" t="s">
        <v>56</v>
      </c>
      <c r="I198" s="6">
        <v>2.1800000000000002</v>
      </c>
      <c r="J198" s="5">
        <v>0</v>
      </c>
      <c r="K198" s="5">
        <v>0</v>
      </c>
      <c r="L198" s="5">
        <v>0</v>
      </c>
    </row>
    <row r="199" spans="3:12" ht="15.5" x14ac:dyDescent="0.35">
      <c r="C199" t="s">
        <v>53</v>
      </c>
      <c r="I199" s="6">
        <v>71.510000000000005</v>
      </c>
      <c r="J199" s="6">
        <v>46.27</v>
      </c>
      <c r="K199" s="6">
        <v>31.81</v>
      </c>
      <c r="L199" s="6">
        <v>67.69</v>
      </c>
    </row>
    <row r="200" spans="3:12" ht="15.5" x14ac:dyDescent="0.35">
      <c r="C200" t="s">
        <v>194</v>
      </c>
      <c r="I200" s="6">
        <v>2.1800000000000002</v>
      </c>
      <c r="J200" s="5">
        <v>0</v>
      </c>
      <c r="K200" s="5">
        <v>0</v>
      </c>
      <c r="L200" s="5">
        <v>0</v>
      </c>
    </row>
    <row r="201" spans="3:12" ht="15.5" x14ac:dyDescent="0.35">
      <c r="C201" t="s">
        <v>195</v>
      </c>
      <c r="I201" s="6">
        <v>71.510000000000005</v>
      </c>
      <c r="J201" s="6">
        <v>46.27</v>
      </c>
      <c r="K201" s="6">
        <v>31.81</v>
      </c>
      <c r="L201" s="6">
        <v>67.69</v>
      </c>
    </row>
    <row r="202" spans="3:12" ht="15.5" x14ac:dyDescent="0.35">
      <c r="C202" t="s">
        <v>196</v>
      </c>
      <c r="I202" s="5">
        <v>27000000000</v>
      </c>
      <c r="J202" s="5">
        <v>26000000000</v>
      </c>
      <c r="L202" s="5">
        <v>112000000000</v>
      </c>
    </row>
    <row r="203" spans="3:12" ht="15.5" x14ac:dyDescent="0.35">
      <c r="C203" t="s">
        <v>197</v>
      </c>
    </row>
    <row r="204" spans="3:12" ht="15.5" x14ac:dyDescent="0.35">
      <c r="C204" t="s">
        <v>26</v>
      </c>
      <c r="I204" s="5">
        <v>27000000000</v>
      </c>
      <c r="J204" s="5">
        <v>26000000000</v>
      </c>
      <c r="L204" s="5">
        <v>112000000000</v>
      </c>
    </row>
    <row r="205" spans="3:12" ht="15.5" x14ac:dyDescent="0.35">
      <c r="C205" t="s">
        <v>23</v>
      </c>
      <c r="I205" s="5">
        <v>-165000000000</v>
      </c>
      <c r="J205" s="5">
        <v>-54000000000</v>
      </c>
      <c r="K205" s="5">
        <v>-73000000000</v>
      </c>
      <c r="L205" s="5">
        <v>39000000000</v>
      </c>
    </row>
    <row r="206" spans="3:12" ht="15.5" x14ac:dyDescent="0.35">
      <c r="C206" t="s">
        <v>198</v>
      </c>
      <c r="I206" s="5">
        <v>406000000000</v>
      </c>
      <c r="J206" s="5">
        <v>162000000000</v>
      </c>
      <c r="K206" s="5">
        <v>123000000000</v>
      </c>
      <c r="L206" s="5">
        <v>238000000000</v>
      </c>
    </row>
    <row r="207" spans="3:12" ht="15.5" x14ac:dyDescent="0.35">
      <c r="C207" t="s">
        <v>199</v>
      </c>
      <c r="I207" s="5">
        <v>4000000000</v>
      </c>
      <c r="J207" s="5">
        <v>48000000000</v>
      </c>
      <c r="K207" s="5">
        <v>181000000000</v>
      </c>
      <c r="L207" s="5">
        <v>2000000000</v>
      </c>
    </row>
    <row r="208" spans="3:12" ht="15.5" x14ac:dyDescent="0.35">
      <c r="C208" t="s">
        <v>200</v>
      </c>
      <c r="I208" s="5">
        <v>-3000000000</v>
      </c>
      <c r="J208" s="5">
        <v>-39000000000</v>
      </c>
      <c r="K208" s="5">
        <v>-12000000000</v>
      </c>
      <c r="L208" s="5">
        <v>-3000000000</v>
      </c>
    </row>
    <row r="209" spans="3:12" ht="15.5" x14ac:dyDescent="0.35">
      <c r="C209" t="s">
        <v>15</v>
      </c>
      <c r="I209" s="5">
        <v>1000000000</v>
      </c>
      <c r="J209" s="5">
        <v>8000000000</v>
      </c>
      <c r="K209" s="5">
        <v>169000000000</v>
      </c>
      <c r="L209" s="5">
        <v>-1000000000</v>
      </c>
    </row>
    <row r="210" spans="3:12" ht="15.5" x14ac:dyDescent="0.35">
      <c r="C210" t="s">
        <v>17</v>
      </c>
      <c r="I210" s="6">
        <v>0.25</v>
      </c>
      <c r="J210" s="6">
        <v>2.25</v>
      </c>
      <c r="K210" s="6">
        <v>48.53</v>
      </c>
      <c r="L210" s="6">
        <v>-0.36</v>
      </c>
    </row>
  </sheetData>
  <pageMargins left="0.7" right="0.7" top="0.75" bottom="0.75" header="0.3" footer="0.3"/>
  <ignoredErrors>
    <ignoredError sqref="A1:L211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2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900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901</v>
      </c>
      <c r="D2" s="2" vm="105">
        <f ca="1">IFERROR(_xlfn.STOCKHISTORY("XIDX:" &amp; $C$1, D3, , 0, 0, 1), "Libur")</f>
        <v>8400</v>
      </c>
      <c r="E2" s="2" vm="106">
        <f ca="1">IFERROR(_xlfn.STOCKHISTORY("XIDX:" &amp; $C$1, E3, , 0, 0, 1), "Libur")</f>
        <v>5600</v>
      </c>
      <c r="H2" s="2" vm="106">
        <f ca="1">IFERROR(INDEX(D2:G2,COUNT(D2:G2)),"")</f>
        <v>5600</v>
      </c>
      <c r="I2" s="2" vm="107">
        <f ca="1">IFERROR(_xlfn.STOCKHISTORY("XIDX:" &amp; $C$1, I1, , 0, 0, 1), "Libur")</f>
        <v>5550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28212696</v>
      </c>
      <c r="E4" s="2">
        <f>IFERROR(INDEX(E51:E500,MATCH($C$4,$C$51:$C$500,0)),"")</f>
        <v>2644694</v>
      </c>
      <c r="H4" s="2">
        <f>IFERROR(SUM(D4:G4)*(4/MAX(1,COUNT(D4:G4))),"")</f>
        <v>61714780</v>
      </c>
      <c r="I4" s="2">
        <f>IFERROR(INDEX(I51:I500,MATCH($C$4,$C$51:$C$500,0)),"")</f>
        <v>131964</v>
      </c>
      <c r="J4" s="2">
        <f>IFERROR(INDEX(J51:J500,MATCH($C$4,$C$51:$C$500,0)),"")</f>
        <v>1749657</v>
      </c>
      <c r="K4" s="2">
        <f>IFERROR(INDEX(K51:K500,MATCH($C$4,$C$51:$C$500,0)),"")</f>
        <v>1749657</v>
      </c>
      <c r="L4" s="2">
        <f>IFERROR(INDEX(L51:L500,MATCH($C$4,$C$51:$C$500,0)),"")</f>
        <v>1394298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-6546348</v>
      </c>
      <c r="E5" s="2">
        <f>IFERROR(INDEX(E51:E500,MATCH($C$5,$C$51:$C$500,0)),"")</f>
        <v>-12822824</v>
      </c>
      <c r="H5" s="2">
        <f>IFERROR(SUM(D5:G5)*(4/MAX(1,COUNT(D5:G5))),"")</f>
        <v>-38738344</v>
      </c>
      <c r="I5" s="2">
        <f>IFERROR(INDEX(I51:I500,MATCH($C$5,$C$51:$C$500,0)),"")</f>
        <v>-27329876</v>
      </c>
      <c r="J5" s="2">
        <f>IFERROR(INDEX(J51:J500,MATCH($C$5,$C$51:$C$500,0)),"")</f>
        <v>-13322017</v>
      </c>
      <c r="K5" s="2">
        <f>IFERROR(INDEX(K51:K500,MATCH($C$5,$C$51:$C$500,0)),"")</f>
        <v>-13322017</v>
      </c>
      <c r="L5" s="2">
        <f>IFERROR(INDEX(L51:L500,MATCH($C$5,$C$51:$C$500,0)),"")</f>
        <v>-6867874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361566624</v>
      </c>
      <c r="E6" s="2">
        <f>IFERROR(INDEX(E51:E500,MATCH($C$6,$C$51:$C$500,0)),"")</f>
        <v>368114477</v>
      </c>
      <c r="H6" s="2">
        <f>IFERROR(INDEX(D6:G6,COUNT(D6:G6)),"")</f>
        <v>368114477</v>
      </c>
      <c r="I6" s="2">
        <f>IFERROR(INDEX(I51:I500,MATCH($C$6,$C$51:$C$500,0)),"")</f>
        <v>380937918</v>
      </c>
      <c r="J6" s="2">
        <f>IFERROR(INDEX(J51:J500,MATCH($C$6,$C$51:$C$500,0)),"")</f>
        <v>273036615</v>
      </c>
      <c r="K6" s="2">
        <f>IFERROR(INDEX(K51:K500,MATCH($C$6,$C$51:$C$500,0)),"")</f>
        <v>155195142</v>
      </c>
      <c r="L6" s="2">
        <f>IFERROR(INDEX(L51:L500,MATCH($C$6,$C$51:$C$500,0)),"")</f>
        <v>166332029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16.18</v>
      </c>
      <c r="E7" s="3">
        <f>IFERROR(INDEX(E51:E500,MATCH($C$7,$C$51:$C$500,0))/1000000000,"")</f>
        <v>14.73</v>
      </c>
      <c r="H7" s="3">
        <f>IFERROR(INDEX(D7:G7,COUNT(D7:G7)),"")</f>
        <v>14.73</v>
      </c>
      <c r="I7" s="3">
        <f>IFERROR(INDEX(I51:I500,MATCH($C$7,$C$51:$C$500,0))/1000000000,"")</f>
        <v>16.18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-868000000000</v>
      </c>
      <c r="E8" s="2">
        <f>IFERROR(INDEX(E51:E500,MATCH("Free cash flow (Quarter)",$C$51:$C$500,0)),"")</f>
        <v>-1140000000000</v>
      </c>
      <c r="H8" s="2">
        <f>IFERROR(INDEX(D8:G8,COUNT(D8:G8)),"")</f>
        <v>-1140000000000</v>
      </c>
      <c r="I8" s="2">
        <f>IFERROR(INDEX(I51:I500,MATCH($C$8,$C$51:$C$500,0)),"")</f>
        <v>-3290000000000</v>
      </c>
      <c r="J8" s="2">
        <f>IFERROR(INDEX(J51:J500,MATCH($C$8,$C$51:$C$500,0)),"")</f>
        <v>-1637000000000</v>
      </c>
      <c r="K8" s="2">
        <f>IFERROR(INDEX(K51:K500,MATCH($C$8,$C$51:$C$500,0)),"")</f>
        <v>-1564000000000</v>
      </c>
      <c r="L8" s="2">
        <f>IFERROR(INDEX(L51:L500,MATCH($C$8,$C$51:$C$500,0)),"")</f>
        <v>-869000000000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-53.66</v>
      </c>
      <c r="E9" s="3">
        <f>IFERROR(INDEX(E51:E500,MATCH("Free cash flow per share (Quarter)",$C$51:$C$500,0)),"")</f>
        <v>-77.400000000000006</v>
      </c>
      <c r="H9" s="3">
        <f>IFERROR(INDEX(D9:G9,COUNT(D9:G9)),"")</f>
        <v>-77.400000000000006</v>
      </c>
      <c r="I9" s="3">
        <f>IFERROR(INDEX(I51:I500,MATCH($C$9,$C$51:$C$500,0)),"")</f>
        <v>-203.35</v>
      </c>
      <c r="J9" s="3">
        <f>IFERROR(INDEX(J51:J500,MATCH($C$9,$C$51:$C$500,0)),"")</f>
        <v>-14630063.779999999</v>
      </c>
      <c r="K9" s="3">
        <f>IFERROR(INDEX(K51:K500,MATCH($C$9,$C$51:$C$500,0)),"")</f>
        <v>-15611465.630000001</v>
      </c>
      <c r="L9" s="3">
        <f>IFERROR(INDEX(L51:L500,MATCH($C$9,$C$51:$C$500,0)),"")</f>
        <v>-8674950.5</v>
      </c>
    </row>
    <row r="10" spans="1:12" ht="15.5" x14ac:dyDescent="0.35">
      <c r="C10" t="s">
        <v>18</v>
      </c>
      <c r="D10" s="3">
        <f ca="1">IFERROR(IF(D9=0,"",D2/D9),"")</f>
        <v>-156.54118524040254</v>
      </c>
      <c r="E10" s="3">
        <f ca="1">IFERROR(IF(E9=0,"",E2/E9),"")</f>
        <v>-72.351421188630482</v>
      </c>
      <c r="I10" s="3">
        <f ca="1">IFERROR(IF(I9=0,"",I2/I9),"")</f>
        <v>-27.292844848782888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62141582</v>
      </c>
      <c r="E11" s="2">
        <f>IFERROR(INDEX(E51:E500,MATCH($C$11,$C$51:$C$500,0)),"")</f>
        <v>48408675</v>
      </c>
      <c r="H11" s="2">
        <f>IFERROR(INDEX(D11:G11,COUNT(D11:G11)),"")</f>
        <v>48408675</v>
      </c>
      <c r="I11" s="2">
        <f>IFERROR(INDEX(I51:I500,MATCH($C$11,$C$51:$C$500,0)),"")</f>
        <v>45308297</v>
      </c>
      <c r="J11" s="2">
        <f>IFERROR(INDEX(J51:J500,MATCH($C$11,$C$51:$C$500,0)),"")</f>
        <v>67334348</v>
      </c>
      <c r="K11" s="2">
        <f>IFERROR(INDEX(K51:K500,MATCH($C$11,$C$51:$C$500,0)),"")</f>
        <v>12351287</v>
      </c>
      <c r="L11" s="2">
        <f>IFERROR(INDEX(L51:L500,MATCH($C$11,$C$51:$C$500,0)),"")</f>
        <v>5581506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3293000000000</v>
      </c>
      <c r="E12" s="2">
        <f>IFERROR(INDEX(E51:E500,MATCH("Net Debt (Quarter)",$C$51:$C$500,0)),"")</f>
        <v>4710000000000</v>
      </c>
      <c r="H12" s="2">
        <f>IFERROR(INDEX(D12:G12,COUNT(D12:G12)),"")</f>
        <v>4710000000000</v>
      </c>
      <c r="I12" s="2">
        <f>IFERROR(INDEX(I51:I500,MATCH($C$12,$C$51:$C$500,0)),"")</f>
        <v>3596000000000</v>
      </c>
      <c r="J12" s="2">
        <f>IFERROR(INDEX(J51:J500,MATCH($C$12,$C$51:$C$500,0)),"")</f>
        <v>-1020000000000</v>
      </c>
      <c r="K12" s="2">
        <f>IFERROR(INDEX(K51:K500,MATCH($C$12,$C$51:$C$500,0)),"")</f>
        <v>-191000000000</v>
      </c>
      <c r="L12" s="2">
        <f>IFERROR(INDEX(L51:L500,MATCH($C$12,$C$51:$C$500,0)),"")</f>
        <v>-87000000000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4406000000000</v>
      </c>
      <c r="E13" s="2">
        <f>IFERROR(INDEX(E51:E500,MATCH("Total Debt (Quarter)",$C$51:$C$500,0)),"")</f>
        <v>5533000000000</v>
      </c>
      <c r="H13" s="2">
        <f>IFERROR(INDEX(D13:G13,COUNT(D13:G13)),"")</f>
        <v>5533000000000</v>
      </c>
      <c r="I13" s="2">
        <f>IFERROR(INDEX(I51:I500,MATCH($C$13,$C$51:$C$500,0)),"")</f>
        <v>4354000000000</v>
      </c>
      <c r="J13" s="2">
        <f>IFERROR(INDEX(J51:J500,MATCH($C$13,$C$51:$C$500,0)),"")</f>
        <v>68000000000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27</v>
      </c>
      <c r="D14" s="2">
        <f>IFERROR(INDEX(D51:D500,MATCH($C$14,$C$51:$C$500,0)),"")</f>
        <v>-7520082</v>
      </c>
      <c r="E14" s="2">
        <f>IFERROR(INDEX(E51:E500,MATCH($C$14,$C$51:$C$500,0)),"")</f>
        <v>-4971132</v>
      </c>
      <c r="H14" s="2">
        <f>IFERROR(SUM(D14:G14)*(4/MAX(1,COUNT(D14:G14))),"")</f>
        <v>-24982428</v>
      </c>
      <c r="I14" s="2">
        <f>IFERROR(INDEX(I51:I500,MATCH($C$14,$C$51:$C$500,0)),"")</f>
        <v>-14724113</v>
      </c>
      <c r="J14" s="2">
        <f>IFERROR(INDEX(J51:J500,MATCH($C$14,$C$51:$C$500,0)),"")</f>
        <v>-20673114</v>
      </c>
      <c r="K14" s="2">
        <f>IFERROR(INDEX(K51:K500,MATCH($C$14,$C$51:$C$500,0)),"")</f>
        <v>-19755579</v>
      </c>
      <c r="L14" s="2">
        <f>IFERROR(INDEX(L51:L500,MATCH($C$14,$C$51:$C$500,0)),"")</f>
        <v>-8806096</v>
      </c>
    </row>
    <row r="15" spans="1:1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0</v>
      </c>
      <c r="K15" s="2">
        <f>IFERROR(INDEX(K51:K500,MATCH($C$15,$C$51:$C$500,0)),"")</f>
        <v>0</v>
      </c>
      <c r="L15" s="2">
        <f>IFERROR(INDEX(L51:L500,MATCH($C$15,$C$51:$C$500,0)),"")</f>
        <v>0</v>
      </c>
    </row>
    <row r="16" spans="1:12" ht="15.5" x14ac:dyDescent="0.35">
      <c r="C16" t="s">
        <v>29</v>
      </c>
      <c r="D16" s="2">
        <f>IFERROR(INDEX(D51:D500,MATCH($C$16,$C$51:$C$500,0)),"")</f>
        <v>-3948276</v>
      </c>
      <c r="E16" s="2">
        <f>IFERROR(INDEX(E51:E500,MATCH($C$16,$C$51:$C$500,0)),"")</f>
        <v>-10930796</v>
      </c>
      <c r="H16" s="2">
        <f>IFERROR(SUM(D16:G16)*(4/MAX(1,COUNT(D16:G16))),"")</f>
        <v>-29758144</v>
      </c>
      <c r="I16" s="2">
        <f>IFERROR(INDEX(I51:I500,MATCH($C$16,$C$51:$C$500,0)),"")</f>
        <v>-27494518</v>
      </c>
      <c r="J16" s="2">
        <f>IFERROR(INDEX(J51:J500,MATCH($C$16,$C$51:$C$500,0)),"")</f>
        <v>-12700167</v>
      </c>
      <c r="K16" s="2">
        <f>IFERROR(INDEX(K51:K500,MATCH($C$16,$C$51:$C$500,0)),"")</f>
        <v>-12700167</v>
      </c>
      <c r="L16" s="2">
        <f>IFERROR(INDEX(L51:L500,MATCH($C$16,$C$51:$C$500,0)),"")</f>
        <v>-6836952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135912000000000</v>
      </c>
      <c r="E20" s="2">
        <f ca="1">IFERROR(E21*E2,"")</f>
        <v>82488000000000</v>
      </c>
      <c r="H20" s="2">
        <f ca="1">IFERROR(H21*H2,"")</f>
        <v>82488000000000</v>
      </c>
      <c r="I20" s="2">
        <f ca="1">IFERROR(I21*I2,"")</f>
        <v>89799000000000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16180000000</v>
      </c>
      <c r="E21" s="2">
        <f>IFERROR(INDEX(E51:E500,MATCH($C$7,$C$51:$C$500,0)),"")</f>
        <v>14730000000</v>
      </c>
      <c r="H21" s="2">
        <f>IFERROR(INDEX(D21:G21,COUNT(D21:G21)),"")</f>
        <v>14730000000</v>
      </c>
      <c r="I21" s="2">
        <f>IFERROR(INDEX(I51:I500,MATCH($C$7,$C$51:$C$500,0)),"")</f>
        <v>16180000000</v>
      </c>
      <c r="J21" s="2">
        <f>IFERROR(INDEX(J51:J500,MATCH($C$7,$C$51:$C$500,0)),"")</f>
        <v>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41</v>
      </c>
      <c r="C23" t="s">
        <v>42</v>
      </c>
      <c r="D23" s="3">
        <f>IFERROR(D5/D6*100,"")</f>
        <v>-1.8105509650138505</v>
      </c>
      <c r="E23" s="3">
        <f>IFERROR(E5/E6*100,"")</f>
        <v>-3.4833794379676082</v>
      </c>
      <c r="H23" s="3">
        <f>IFERROR(H5/H6*100,"")</f>
        <v>-10.52345029070943</v>
      </c>
      <c r="I23" s="3">
        <f>IFERROR(I5/I6*100,"")</f>
        <v>-7.1743648265542319</v>
      </c>
      <c r="J23" s="3">
        <f>IFERROR(J5/J6*100,"")</f>
        <v>-4.8792053036549694</v>
      </c>
      <c r="K23" s="3">
        <f>IFERROR(K5/K6*100,"")</f>
        <v>-8.5840425340117932</v>
      </c>
      <c r="L23" s="3">
        <f>IFERROR(L5/L6*100,"")</f>
        <v>-4.1290147431556914</v>
      </c>
    </row>
    <row r="24" spans="1:12" ht="15.5" x14ac:dyDescent="0.35">
      <c r="C24" t="s">
        <v>43</v>
      </c>
      <c r="D24" s="4">
        <f>IFERROR(_xlfn.RRI(5,I23,D23),"")</f>
        <v>-0.2407138826833195</v>
      </c>
      <c r="E24" s="4">
        <f>IFERROR(_xlfn.RRI(5,J23,E23),"")</f>
        <v>-6.517495674082463E-2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-28</v>
      </c>
      <c r="J25" s="3">
        <f>IFERROR(INDEX(J51:J500,MATCH($C$25,$C$51:$C$500,0)),"")</f>
        <v>-1799273.11</v>
      </c>
      <c r="K25" s="3">
        <f>IFERROR(INDEX(K51:K500,MATCH($C$25,$C$51:$C$500,0)),"")</f>
        <v>-1933768.84</v>
      </c>
      <c r="L25" s="3">
        <f>IFERROR(INDEX(L51:L500,MATCH($C$25,$C$51:$C$500,0)),"")</f>
        <v>-1015103.91</v>
      </c>
    </row>
    <row r="26" spans="1:1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1.7436771322620519E-3</v>
      </c>
      <c r="E27" s="3">
        <f>IFERROR(E4/E21,"")</f>
        <v>1.7954473862864901E-4</v>
      </c>
      <c r="H27" s="3">
        <f>IFERROR(H4/H21,"")</f>
        <v>4.1897338764426339E-3</v>
      </c>
      <c r="I27" s="3">
        <f>IFERROR(I4/I21,"")</f>
        <v>8.1559950556242276E-6</v>
      </c>
      <c r="J27" s="3" t="str">
        <f>IFERROR(J4/J21,"")</f>
        <v/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48</v>
      </c>
      <c r="D28" s="4">
        <f>IFERROR(_xlfn.RRI(5,I27,D27),"")</f>
        <v>1.9241377241242961</v>
      </c>
      <c r="E28" s="4" t="str">
        <f>IFERROR(_xlfn.RRI(5,J27,E27),"")</f>
        <v/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 t="str">
        <f>IFERROR(((H25-I25)/I25)*100%,"")</f>
        <v/>
      </c>
      <c r="I29" s="4">
        <f>IFERROR(((I25-J25)/J25)*100%,"")</f>
        <v>-0.99998443816014126</v>
      </c>
      <c r="J29" s="4">
        <f>IFERROR(((J25-K25)/K25)*100%,"")</f>
        <v>-6.9551089674192892E-2</v>
      </c>
      <c r="K29" s="4">
        <f>IFERROR(((K25-L25)/L25)*100%,"")</f>
        <v>0.90499595258183962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512.69990391956765</v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399.93</v>
      </c>
      <c r="E32" s="3">
        <f>IFERROR(INDEX(E51:E500,MATCH($A$32,$C$51:$C$500,0)),"")</f>
        <v>424.73</v>
      </c>
      <c r="H32" s="3">
        <f>IFERROR(INDEX(D32:G32,COUNT(D32:G32)),"")</f>
        <v>424.73</v>
      </c>
      <c r="I32" s="3">
        <f>IFERROR(INDEX(I51:I500,MATCH($C$32,$C$51:$C$500,0)),"")</f>
        <v>393.6</v>
      </c>
      <c r="J32" s="3">
        <f>IFERROR(INDEX(J51:J500,MATCH($C$32,$C$51:$C$500,0)),"")</f>
        <v>39425652.409999996</v>
      </c>
      <c r="K32" s="3">
        <f>IFERROR(INDEX(K51:K500,MATCH($C$32,$C$51:$C$500,0)),"")</f>
        <v>23916942.59</v>
      </c>
      <c r="L32" s="3">
        <f>IFERROR(INDEX(L51:L500,MATCH($C$32,$C$51:$C$500,0)),"")</f>
        <v>25887141.440000001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14</v>
      </c>
      <c r="E33" s="3">
        <f>IFERROR(INDEX(E51:E500,MATCH($A$33,$C$51:$C$500,0)),"")</f>
        <v>19.309999999999999</v>
      </c>
      <c r="H33" s="3">
        <f>IFERROR(INDEX(D33:G33,COUNT(D33:G33)),"")</f>
        <v>19.309999999999999</v>
      </c>
      <c r="I33" s="3">
        <f>IFERROR(INDEX(I51:I500,MATCH($C$33,$C$51:$C$500,0)),"")</f>
        <v>14.1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-1308.4100000000001</v>
      </c>
      <c r="E34" s="3">
        <f>IFERROR(INDEX(E51:E500,MATCH($A$34,$C$51:$C$500,0)),"")</f>
        <v>-655.48</v>
      </c>
      <c r="H34" s="3">
        <f>IFERROR(INDEX(D34:G34,COUNT(D34:G34)),"")</f>
        <v>-655.48</v>
      </c>
      <c r="I34" s="3">
        <f>IFERROR(INDEX(I51:I500,MATCH($C$34,$C$51:$C$500,0)),"")</f>
        <v>-198.21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183.05</v>
      </c>
      <c r="E35" s="3">
        <f>IFERROR(INDEX(E51:E500,MATCH($A$35,$C$51:$C$500,0)),"")</f>
        <v>2709.39</v>
      </c>
      <c r="H35" s="3">
        <f>IFERROR(INDEX(D35:G35,COUNT(D35:G35)),"")</f>
        <v>2709.39</v>
      </c>
      <c r="I35" s="3">
        <f>IFERROR(INDEX(I51:I500,MATCH($C$35,$C$51:$C$500,0)),"")</f>
        <v>41298.14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71</v>
      </c>
      <c r="C51" t="s">
        <v>6</v>
      </c>
      <c r="D51" s="5">
        <v>28212696</v>
      </c>
      <c r="E51" s="5">
        <v>2644694</v>
      </c>
      <c r="F51" s="5">
        <v>18527</v>
      </c>
      <c r="G51" s="5">
        <v>29651</v>
      </c>
      <c r="I51" s="5">
        <v>131964</v>
      </c>
      <c r="J51" s="5">
        <v>1749657</v>
      </c>
      <c r="K51" s="5">
        <v>1749657</v>
      </c>
      <c r="L51" s="5">
        <v>1394298</v>
      </c>
    </row>
    <row r="52" spans="2:12" ht="15.5" x14ac:dyDescent="0.35">
      <c r="C52" t="s">
        <v>72</v>
      </c>
      <c r="D52" s="5">
        <v>-15209390</v>
      </c>
      <c r="E52" s="5">
        <v>-2184668</v>
      </c>
      <c r="F52" s="5">
        <v>-192788</v>
      </c>
      <c r="G52" s="5">
        <v>-20066</v>
      </c>
      <c r="I52" s="5">
        <v>-277959</v>
      </c>
      <c r="J52" s="5">
        <v>-1180097</v>
      </c>
      <c r="K52" s="5">
        <v>-1180097</v>
      </c>
      <c r="L52" s="5">
        <v>-935528</v>
      </c>
    </row>
    <row r="53" spans="2:12" ht="15.5" x14ac:dyDescent="0.35">
      <c r="C53" t="s">
        <v>73</v>
      </c>
      <c r="D53" s="5">
        <v>13003306</v>
      </c>
      <c r="E53" s="5">
        <v>460026</v>
      </c>
      <c r="F53" s="5">
        <v>-174261</v>
      </c>
      <c r="G53" s="5">
        <v>9585</v>
      </c>
      <c r="I53" s="5">
        <v>-145995</v>
      </c>
      <c r="J53" s="5">
        <v>569560</v>
      </c>
      <c r="K53" s="5">
        <v>569560</v>
      </c>
      <c r="L53" s="5">
        <v>458770</v>
      </c>
    </row>
    <row r="54" spans="2:12" ht="15.5" x14ac:dyDescent="0.35">
      <c r="C54" t="s">
        <v>74</v>
      </c>
      <c r="D54" s="5">
        <v>-16302772</v>
      </c>
      <c r="E54" s="5">
        <v>-12044644</v>
      </c>
      <c r="F54" s="5">
        <v>-6522378</v>
      </c>
      <c r="G54" s="5">
        <v>-4506749</v>
      </c>
      <c r="I54" s="5">
        <v>-25246562</v>
      </c>
      <c r="J54" s="5">
        <v>-15503456</v>
      </c>
      <c r="K54" s="5">
        <v>-15503456</v>
      </c>
      <c r="L54" s="5">
        <v>-10589281</v>
      </c>
    </row>
    <row r="55" spans="2:12" ht="15.5" x14ac:dyDescent="0.35">
      <c r="C55" t="s">
        <v>75</v>
      </c>
    </row>
    <row r="56" spans="2:12" ht="15.5" x14ac:dyDescent="0.35">
      <c r="C56" t="s">
        <v>76</v>
      </c>
      <c r="D56" s="5">
        <v>-2876500</v>
      </c>
      <c r="E56" s="5">
        <v>-7700226</v>
      </c>
      <c r="F56" s="5">
        <v>-5611551</v>
      </c>
      <c r="G56" s="5">
        <v>-349923</v>
      </c>
      <c r="I56" s="5">
        <v>-9485636</v>
      </c>
      <c r="J56" s="5">
        <v>-1019359</v>
      </c>
      <c r="K56" s="5">
        <v>-1019359</v>
      </c>
      <c r="L56" s="5">
        <v>-2169933</v>
      </c>
    </row>
    <row r="57" spans="2:12" ht="15.5" x14ac:dyDescent="0.35">
      <c r="C57" t="s">
        <v>27</v>
      </c>
      <c r="D57" s="5">
        <v>-7520082</v>
      </c>
      <c r="E57" s="5">
        <v>-4971132</v>
      </c>
      <c r="F57" s="5">
        <v>-2637989</v>
      </c>
      <c r="G57" s="5">
        <v>-1107735</v>
      </c>
      <c r="I57" s="5">
        <v>-14724113</v>
      </c>
      <c r="J57" s="5">
        <v>-20673114</v>
      </c>
      <c r="K57" s="5">
        <v>-19755579</v>
      </c>
      <c r="L57" s="5">
        <v>-8806096</v>
      </c>
    </row>
    <row r="58" spans="2:12" ht="15.5" x14ac:dyDescent="0.35">
      <c r="C58" t="s">
        <v>247</v>
      </c>
      <c r="D58" s="5">
        <v>324286</v>
      </c>
      <c r="E58" s="5">
        <v>281831</v>
      </c>
      <c r="F58" s="5">
        <v>1208599</v>
      </c>
      <c r="G58" s="5">
        <v>-377314</v>
      </c>
      <c r="I58" s="5">
        <v>1208599</v>
      </c>
      <c r="J58" s="5">
        <v>687945</v>
      </c>
    </row>
    <row r="59" spans="2:12" ht="15.5" x14ac:dyDescent="0.35">
      <c r="C59" t="s">
        <v>79</v>
      </c>
      <c r="D59" s="5">
        <v>-1505</v>
      </c>
      <c r="E59" s="5">
        <v>-617</v>
      </c>
      <c r="F59" s="5">
        <v>-1501</v>
      </c>
      <c r="G59" s="5">
        <v>-74</v>
      </c>
      <c r="I59" s="5">
        <v>-2190</v>
      </c>
      <c r="J59" s="5">
        <v>-236</v>
      </c>
      <c r="K59" s="5">
        <v>-236</v>
      </c>
      <c r="L59" s="5">
        <v>-699</v>
      </c>
    </row>
    <row r="60" spans="2:12" ht="15.5" x14ac:dyDescent="0.35">
      <c r="C60" t="s">
        <v>77</v>
      </c>
      <c r="D60" s="5">
        <v>-3299466</v>
      </c>
      <c r="E60" s="5">
        <v>-11584618</v>
      </c>
      <c r="F60" s="5">
        <v>-6696639</v>
      </c>
      <c r="G60" s="5">
        <v>-4497164</v>
      </c>
      <c r="I60" s="5">
        <v>-25392557</v>
      </c>
      <c r="J60" s="5">
        <v>-14933896</v>
      </c>
      <c r="K60" s="5">
        <v>-14933896</v>
      </c>
      <c r="L60" s="5">
        <v>-10130511</v>
      </c>
    </row>
    <row r="61" spans="2:12" ht="15.5" x14ac:dyDescent="0.35">
      <c r="C61" t="s">
        <v>78</v>
      </c>
      <c r="D61" s="5">
        <v>-648810</v>
      </c>
      <c r="E61" s="5">
        <v>653822</v>
      </c>
      <c r="F61" s="5">
        <v>1481939</v>
      </c>
      <c r="G61" s="5">
        <v>-1731650</v>
      </c>
      <c r="I61" s="5">
        <v>-2101961</v>
      </c>
      <c r="J61" s="5">
        <v>2233729</v>
      </c>
      <c r="K61" s="5">
        <v>2233729</v>
      </c>
      <c r="L61" s="5">
        <v>3293559</v>
      </c>
    </row>
    <row r="62" spans="2:12" ht="15.5" x14ac:dyDescent="0.35">
      <c r="C62" t="s">
        <v>80</v>
      </c>
      <c r="D62" s="5">
        <v>-648810</v>
      </c>
      <c r="E62" s="5">
        <v>653822</v>
      </c>
      <c r="F62" s="5">
        <v>1481939</v>
      </c>
      <c r="G62" s="5">
        <v>-1731650</v>
      </c>
      <c r="I62" s="5">
        <v>-2101961</v>
      </c>
      <c r="J62" s="5">
        <v>2233729</v>
      </c>
      <c r="K62" s="5">
        <v>2233729</v>
      </c>
      <c r="L62" s="5">
        <v>3293559</v>
      </c>
    </row>
    <row r="63" spans="2:12" ht="15.5" x14ac:dyDescent="0.35">
      <c r="C63" t="s">
        <v>29</v>
      </c>
      <c r="D63" s="5">
        <v>-3948276</v>
      </c>
      <c r="E63" s="5">
        <v>-10930796</v>
      </c>
      <c r="F63" s="5">
        <v>-5214700</v>
      </c>
      <c r="G63" s="5">
        <v>-6228814</v>
      </c>
      <c r="I63" s="5">
        <v>-27494518</v>
      </c>
      <c r="J63" s="5">
        <v>-12700167</v>
      </c>
      <c r="K63" s="5">
        <v>-12700167</v>
      </c>
      <c r="L63" s="5">
        <v>-6836952</v>
      </c>
    </row>
    <row r="64" spans="2:12" ht="15.5" x14ac:dyDescent="0.35">
      <c r="C64" t="s">
        <v>28</v>
      </c>
    </row>
    <row r="65" spans="2:12" ht="15.5" x14ac:dyDescent="0.35">
      <c r="C65" t="s">
        <v>327</v>
      </c>
      <c r="D65" s="5">
        <v>-3948276</v>
      </c>
      <c r="E65" s="5">
        <v>-10930796</v>
      </c>
      <c r="F65" s="5">
        <v>-5214700</v>
      </c>
      <c r="G65" s="5">
        <v>-6228814</v>
      </c>
      <c r="I65" s="5">
        <v>-27494518</v>
      </c>
      <c r="J65" s="5">
        <v>-12700167</v>
      </c>
      <c r="K65" s="5">
        <v>-12700167</v>
      </c>
      <c r="L65" s="5">
        <v>-6836952</v>
      </c>
    </row>
    <row r="66" spans="2:12" ht="15.5" x14ac:dyDescent="0.35">
      <c r="C66" t="s">
        <v>800</v>
      </c>
    </row>
    <row r="67" spans="2:12" ht="15.5" x14ac:dyDescent="0.35">
      <c r="C67" t="s">
        <v>86</v>
      </c>
      <c r="D67" s="5">
        <v>-3948276</v>
      </c>
      <c r="E67" s="5">
        <v>-10930796</v>
      </c>
      <c r="F67" s="5">
        <v>-5214700</v>
      </c>
      <c r="G67" s="5">
        <v>-6228814</v>
      </c>
      <c r="I67" s="5">
        <v>-27494518</v>
      </c>
      <c r="J67" s="5">
        <v>-12700167</v>
      </c>
      <c r="K67" s="5">
        <v>-12700167</v>
      </c>
      <c r="L67" s="5">
        <v>-6836952</v>
      </c>
    </row>
    <row r="68" spans="2:12" ht="15.5" x14ac:dyDescent="0.35">
      <c r="C68" t="s">
        <v>87</v>
      </c>
      <c r="D68" s="5">
        <v>-2598553</v>
      </c>
      <c r="E68" s="5">
        <v>-1893669</v>
      </c>
      <c r="F68" s="5">
        <v>-74226</v>
      </c>
      <c r="G68" s="5">
        <v>1993</v>
      </c>
      <c r="I68" s="5">
        <v>162452</v>
      </c>
      <c r="J68" s="5">
        <v>-622086</v>
      </c>
      <c r="K68" s="5">
        <v>-622086</v>
      </c>
      <c r="L68" s="5">
        <v>-31621</v>
      </c>
    </row>
    <row r="69" spans="2:12" ht="15.5" x14ac:dyDescent="0.35">
      <c r="C69" t="s">
        <v>88</v>
      </c>
      <c r="D69" s="5">
        <v>-2598553</v>
      </c>
      <c r="E69" s="5">
        <v>-1893669</v>
      </c>
      <c r="F69" s="5">
        <v>-74226</v>
      </c>
      <c r="G69" s="5">
        <v>1993</v>
      </c>
      <c r="I69" s="5">
        <v>162452</v>
      </c>
      <c r="J69" s="5">
        <v>-622086</v>
      </c>
      <c r="K69" s="5">
        <v>-622086</v>
      </c>
      <c r="L69" s="5">
        <v>-31621</v>
      </c>
    </row>
    <row r="70" spans="2:12" ht="15.5" x14ac:dyDescent="0.35">
      <c r="C70" t="s">
        <v>89</v>
      </c>
      <c r="D70" s="5">
        <v>-6547853</v>
      </c>
      <c r="E70" s="5">
        <v>-12823441</v>
      </c>
      <c r="F70" s="5">
        <v>-5288926</v>
      </c>
      <c r="G70" s="5">
        <v>-6226821</v>
      </c>
      <c r="I70" s="5">
        <v>-27332066</v>
      </c>
      <c r="J70" s="5">
        <v>-13322253</v>
      </c>
      <c r="K70" s="5">
        <v>-13322253</v>
      </c>
      <c r="L70" s="5">
        <v>-6868573</v>
      </c>
    </row>
    <row r="71" spans="2:12" ht="15.5" x14ac:dyDescent="0.35">
      <c r="C71" t="s">
        <v>90</v>
      </c>
      <c r="D71" s="5">
        <v>-3948276</v>
      </c>
      <c r="E71" s="5">
        <v>-10930796</v>
      </c>
      <c r="F71" s="5">
        <v>-5214700</v>
      </c>
      <c r="G71" s="5">
        <v>-6228814</v>
      </c>
      <c r="I71" s="5">
        <v>-27494518</v>
      </c>
      <c r="J71" s="5">
        <v>-12700167</v>
      </c>
      <c r="K71" s="5">
        <v>-12700167</v>
      </c>
      <c r="L71" s="5">
        <v>-6836952</v>
      </c>
    </row>
    <row r="72" spans="2:12" ht="15.5" x14ac:dyDescent="0.35">
      <c r="C72" t="s">
        <v>8</v>
      </c>
      <c r="D72" s="5">
        <v>-6546348</v>
      </c>
      <c r="E72" s="5">
        <v>-12822824</v>
      </c>
      <c r="F72" s="5">
        <v>-5287425</v>
      </c>
      <c r="G72" s="5">
        <v>-6226747</v>
      </c>
      <c r="I72" s="5">
        <v>-27329876</v>
      </c>
      <c r="J72" s="5">
        <v>-13322017</v>
      </c>
      <c r="K72" s="5">
        <v>-13322017</v>
      </c>
      <c r="L72" s="5">
        <v>-6867874</v>
      </c>
    </row>
    <row r="73" spans="2:12" ht="15.5" x14ac:dyDescent="0.35">
      <c r="C73" t="s">
        <v>91</v>
      </c>
      <c r="D73" s="5">
        <v>-3948276</v>
      </c>
      <c r="E73" s="5">
        <v>-10930796</v>
      </c>
      <c r="F73" s="5">
        <v>-5214700</v>
      </c>
      <c r="G73" s="5">
        <v>-6228814</v>
      </c>
      <c r="I73" s="5">
        <v>-27494518</v>
      </c>
      <c r="J73" s="5">
        <v>-12700167</v>
      </c>
      <c r="K73" s="5">
        <v>-12700167</v>
      </c>
      <c r="L73" s="5">
        <v>-6836952</v>
      </c>
    </row>
    <row r="74" spans="2:12" ht="15.5" x14ac:dyDescent="0.35">
      <c r="C74" t="s">
        <v>92</v>
      </c>
      <c r="D74" s="5">
        <v>-6547853</v>
      </c>
      <c r="E74" s="5">
        <v>-12823441</v>
      </c>
      <c r="F74" s="5">
        <v>-5288926</v>
      </c>
      <c r="G74" s="5">
        <v>-6226821</v>
      </c>
      <c r="I74" s="5">
        <v>-27332066</v>
      </c>
      <c r="J74" s="5">
        <v>-13322253</v>
      </c>
      <c r="K74" s="5">
        <v>-13322253</v>
      </c>
      <c r="L74" s="5">
        <v>-6868573</v>
      </c>
    </row>
    <row r="75" spans="2:12" ht="15.5" x14ac:dyDescent="0.35">
      <c r="C75" t="s">
        <v>93</v>
      </c>
      <c r="D75" s="5">
        <v>-6547853</v>
      </c>
      <c r="E75" s="5">
        <v>-12823441</v>
      </c>
      <c r="F75" s="5">
        <v>-5288926</v>
      </c>
      <c r="G75" s="5">
        <v>-6226821</v>
      </c>
      <c r="I75" s="5">
        <v>-27332066</v>
      </c>
      <c r="J75" s="5">
        <v>-13322253</v>
      </c>
      <c r="K75" s="5">
        <v>-13322253</v>
      </c>
      <c r="L75" s="5">
        <v>-6868573</v>
      </c>
    </row>
    <row r="77" spans="2:12" ht="15.5" x14ac:dyDescent="0.35">
      <c r="B77" t="s">
        <v>94</v>
      </c>
      <c r="C77" t="s">
        <v>95</v>
      </c>
    </row>
    <row r="78" spans="2:12" ht="15.5" x14ac:dyDescent="0.35">
      <c r="C78" t="s">
        <v>96</v>
      </c>
    </row>
    <row r="79" spans="2:12" ht="15.5" x14ac:dyDescent="0.35">
      <c r="C79" t="s">
        <v>20</v>
      </c>
      <c r="D79" s="5">
        <v>62141582</v>
      </c>
      <c r="E79" s="5">
        <v>48408675</v>
      </c>
      <c r="F79" s="5">
        <v>45308297</v>
      </c>
      <c r="G79" s="5">
        <v>80322232</v>
      </c>
      <c r="I79" s="5">
        <v>45308297</v>
      </c>
      <c r="J79" s="5">
        <v>67334348</v>
      </c>
      <c r="K79" s="5">
        <v>12351287</v>
      </c>
      <c r="L79" s="5">
        <v>5581506</v>
      </c>
    </row>
    <row r="80" spans="2:12" ht="15.5" x14ac:dyDescent="0.35">
      <c r="C80" t="s">
        <v>289</v>
      </c>
    </row>
    <row r="81" spans="3:12" ht="15.5" x14ac:dyDescent="0.35">
      <c r="C81" t="s">
        <v>97</v>
      </c>
      <c r="F81" s="5">
        <v>8921</v>
      </c>
      <c r="G81" s="5">
        <v>30625</v>
      </c>
      <c r="I81" s="5">
        <v>8921</v>
      </c>
      <c r="K81" s="5">
        <v>429614</v>
      </c>
    </row>
    <row r="82" spans="3:12" ht="15.5" x14ac:dyDescent="0.35">
      <c r="C82" t="s">
        <v>99</v>
      </c>
    </row>
    <row r="83" spans="3:12" ht="15.5" x14ac:dyDescent="0.35">
      <c r="C83" t="s">
        <v>98</v>
      </c>
    </row>
    <row r="84" spans="3:12" ht="15.5" x14ac:dyDescent="0.35">
      <c r="C84" t="s">
        <v>100</v>
      </c>
      <c r="F84" s="5">
        <v>8921</v>
      </c>
      <c r="G84" s="5">
        <v>30625</v>
      </c>
      <c r="I84" s="5">
        <v>8921</v>
      </c>
      <c r="K84" s="5">
        <v>429614</v>
      </c>
    </row>
    <row r="85" spans="3:12" ht="15.5" x14ac:dyDescent="0.35">
      <c r="C85" t="s">
        <v>101</v>
      </c>
      <c r="E85" s="5">
        <v>207032</v>
      </c>
      <c r="F85" s="5">
        <v>88907</v>
      </c>
      <c r="I85" s="5">
        <v>88907</v>
      </c>
      <c r="K85" s="5">
        <v>4697808</v>
      </c>
      <c r="L85" s="5">
        <v>4701621</v>
      </c>
    </row>
    <row r="86" spans="3:12" ht="15.5" x14ac:dyDescent="0.35">
      <c r="C86" t="s">
        <v>102</v>
      </c>
      <c r="E86" s="5">
        <v>207032</v>
      </c>
      <c r="F86" s="5">
        <v>88907</v>
      </c>
      <c r="I86" s="5">
        <v>88907</v>
      </c>
      <c r="K86" s="5">
        <v>4697808</v>
      </c>
      <c r="L86" s="5">
        <v>4701621</v>
      </c>
    </row>
    <row r="87" spans="3:12" ht="15.5" x14ac:dyDescent="0.35">
      <c r="C87" t="s">
        <v>103</v>
      </c>
      <c r="D87" s="5">
        <v>55780895</v>
      </c>
      <c r="E87" s="5">
        <v>31383658</v>
      </c>
      <c r="F87" s="5">
        <v>10515055</v>
      </c>
      <c r="G87" s="5">
        <v>1016197</v>
      </c>
      <c r="I87" s="5">
        <v>10515055</v>
      </c>
      <c r="J87" s="5">
        <v>572835</v>
      </c>
      <c r="K87" s="5">
        <v>609950</v>
      </c>
      <c r="L87" s="5">
        <v>113863</v>
      </c>
    </row>
    <row r="88" spans="3:12" ht="15.5" x14ac:dyDescent="0.35">
      <c r="C88" t="s">
        <v>79</v>
      </c>
      <c r="D88" s="5">
        <v>-80085120</v>
      </c>
      <c r="E88" s="5">
        <v>-73538772</v>
      </c>
      <c r="F88" s="5">
        <v>-74457783</v>
      </c>
      <c r="G88" s="5">
        <v>-69170358</v>
      </c>
      <c r="I88" s="5">
        <v>-74457783</v>
      </c>
      <c r="J88" s="5">
        <v>-33386072</v>
      </c>
      <c r="K88" s="5">
        <v>-20064055</v>
      </c>
      <c r="L88" s="5">
        <v>-13196181</v>
      </c>
    </row>
    <row r="89" spans="3:12" ht="15.5" x14ac:dyDescent="0.35">
      <c r="C89" t="s">
        <v>104</v>
      </c>
      <c r="D89" s="5">
        <v>123392681</v>
      </c>
      <c r="E89" s="5">
        <v>84534775</v>
      </c>
      <c r="F89" s="5">
        <v>61231113</v>
      </c>
      <c r="G89" s="5">
        <v>86309224</v>
      </c>
      <c r="I89" s="5">
        <v>61231113</v>
      </c>
      <c r="J89" s="5">
        <v>71444503</v>
      </c>
      <c r="K89" s="5">
        <v>19683608</v>
      </c>
      <c r="L89" s="5">
        <v>10527716</v>
      </c>
    </row>
    <row r="90" spans="3:12" ht="15.5" x14ac:dyDescent="0.35">
      <c r="C90" t="s">
        <v>105</v>
      </c>
    </row>
    <row r="91" spans="3:12" ht="15.5" x14ac:dyDescent="0.35">
      <c r="C91" t="s">
        <v>107</v>
      </c>
      <c r="D91" s="5">
        <v>7549562</v>
      </c>
      <c r="E91" s="5">
        <v>7239211</v>
      </c>
      <c r="F91" s="5">
        <v>7401728</v>
      </c>
      <c r="G91" s="5">
        <v>5777215</v>
      </c>
      <c r="I91" s="5">
        <v>7401728</v>
      </c>
      <c r="J91" s="5">
        <v>8622471</v>
      </c>
      <c r="K91" s="5">
        <v>4384983</v>
      </c>
      <c r="L91" s="5">
        <v>875536</v>
      </c>
    </row>
    <row r="92" spans="3:12" ht="15.5" x14ac:dyDescent="0.35">
      <c r="C92" t="s">
        <v>106</v>
      </c>
      <c r="D92" s="5">
        <v>465474732</v>
      </c>
      <c r="E92" s="5">
        <v>360335807</v>
      </c>
      <c r="F92" s="5">
        <v>317194992</v>
      </c>
      <c r="G92" s="5">
        <v>273771395</v>
      </c>
      <c r="I92" s="5">
        <v>317194992</v>
      </c>
      <c r="J92" s="5">
        <v>148723952</v>
      </c>
      <c r="K92" s="5">
        <v>69193587</v>
      </c>
      <c r="L92" s="5">
        <v>20329930</v>
      </c>
    </row>
    <row r="93" spans="3:12" ht="15.5" x14ac:dyDescent="0.35">
      <c r="C93" t="s">
        <v>506</v>
      </c>
      <c r="D93" s="5">
        <v>301279849</v>
      </c>
      <c r="E93" s="5">
        <v>303995931</v>
      </c>
      <c r="F93" s="5">
        <v>305584435</v>
      </c>
      <c r="G93" s="5">
        <v>291283149</v>
      </c>
      <c r="I93" s="5">
        <v>305584435</v>
      </c>
      <c r="J93" s="5">
        <v>82922534</v>
      </c>
    </row>
    <row r="94" spans="3:12" ht="15.5" x14ac:dyDescent="0.35">
      <c r="C94" t="s">
        <v>464</v>
      </c>
      <c r="J94" s="5">
        <v>122029</v>
      </c>
      <c r="K94" s="5">
        <v>122029</v>
      </c>
      <c r="L94" s="5">
        <v>122029</v>
      </c>
    </row>
    <row r="95" spans="3:12" ht="15.5" x14ac:dyDescent="0.35">
      <c r="C95" t="s">
        <v>108</v>
      </c>
      <c r="D95" s="5">
        <v>840936845</v>
      </c>
      <c r="E95" s="5">
        <v>724774573</v>
      </c>
      <c r="F95" s="5">
        <v>679407095</v>
      </c>
      <c r="G95" s="5">
        <v>626163660</v>
      </c>
      <c r="I95" s="5">
        <v>679407095</v>
      </c>
      <c r="J95" s="5">
        <v>458276750</v>
      </c>
      <c r="K95" s="5">
        <v>308966647</v>
      </c>
      <c r="L95" s="5">
        <v>200420412</v>
      </c>
    </row>
    <row r="96" spans="3:12" ht="15.5" x14ac:dyDescent="0.35">
      <c r="C96" t="s">
        <v>109</v>
      </c>
      <c r="D96" s="5">
        <v>964329526</v>
      </c>
      <c r="E96" s="5">
        <v>809309348</v>
      </c>
      <c r="F96" s="5">
        <v>740638208</v>
      </c>
      <c r="G96" s="5">
        <v>712472884</v>
      </c>
      <c r="I96" s="5">
        <v>740638208</v>
      </c>
      <c r="J96" s="5">
        <v>529721253</v>
      </c>
      <c r="K96" s="5">
        <v>328650255</v>
      </c>
      <c r="L96" s="5">
        <v>210948128</v>
      </c>
    </row>
    <row r="97" spans="3:12" ht="15.5" x14ac:dyDescent="0.35">
      <c r="C97" t="s">
        <v>110</v>
      </c>
    </row>
    <row r="98" spans="3:12" ht="15.5" x14ac:dyDescent="0.35">
      <c r="C98" t="s">
        <v>111</v>
      </c>
    </row>
    <row r="99" spans="3:12" ht="15.5" x14ac:dyDescent="0.35">
      <c r="C99" t="s">
        <v>112</v>
      </c>
      <c r="D99" s="5">
        <v>304765633</v>
      </c>
      <c r="E99" s="5">
        <v>75413413</v>
      </c>
      <c r="F99" s="5">
        <v>67849732</v>
      </c>
      <c r="G99" s="5">
        <v>97266349</v>
      </c>
      <c r="I99" s="5">
        <v>67849732</v>
      </c>
      <c r="J99" s="5">
        <v>56041010</v>
      </c>
      <c r="K99" s="5">
        <v>28943029</v>
      </c>
      <c r="L99" s="5">
        <v>11091831</v>
      </c>
    </row>
    <row r="100" spans="3:12" ht="15.5" x14ac:dyDescent="0.35">
      <c r="C100" t="s">
        <v>115</v>
      </c>
    </row>
    <row r="101" spans="3:12" ht="15.5" x14ac:dyDescent="0.35">
      <c r="C101" t="s">
        <v>113</v>
      </c>
      <c r="D101" s="5">
        <v>24210886</v>
      </c>
      <c r="E101" s="5">
        <v>18441840</v>
      </c>
      <c r="F101" s="5">
        <v>23257206</v>
      </c>
      <c r="G101" s="5">
        <v>15186078</v>
      </c>
      <c r="I101" s="5">
        <v>23257206</v>
      </c>
      <c r="J101" s="5">
        <v>10473350</v>
      </c>
      <c r="K101" s="5">
        <v>5240777</v>
      </c>
      <c r="L101" s="5">
        <v>3071617</v>
      </c>
    </row>
    <row r="102" spans="3:12" ht="15.5" x14ac:dyDescent="0.35">
      <c r="C102" t="s">
        <v>114</v>
      </c>
      <c r="D102" s="5">
        <v>24210886</v>
      </c>
      <c r="E102" s="5">
        <v>18441840</v>
      </c>
      <c r="F102" s="5">
        <v>23257206</v>
      </c>
      <c r="G102" s="5">
        <v>15186078</v>
      </c>
      <c r="I102" s="5">
        <v>23257206</v>
      </c>
      <c r="J102" s="5">
        <v>10473350</v>
      </c>
      <c r="K102" s="5">
        <v>5240777</v>
      </c>
      <c r="L102" s="5">
        <v>3071617</v>
      </c>
    </row>
    <row r="103" spans="3:12" ht="15.5" x14ac:dyDescent="0.35">
      <c r="C103" t="s">
        <v>206</v>
      </c>
    </row>
    <row r="104" spans="3:12" ht="15.5" x14ac:dyDescent="0.35">
      <c r="C104" t="s">
        <v>116</v>
      </c>
      <c r="D104" s="5">
        <v>110072605</v>
      </c>
      <c r="E104" s="5">
        <v>43057953</v>
      </c>
      <c r="F104" s="5">
        <v>32587389</v>
      </c>
      <c r="G104" s="5">
        <v>71355146</v>
      </c>
      <c r="I104" s="5">
        <v>32587389</v>
      </c>
      <c r="J104" s="5">
        <v>37924637</v>
      </c>
      <c r="K104" s="5">
        <v>20024536</v>
      </c>
      <c r="L104" s="5">
        <v>7872873</v>
      </c>
    </row>
    <row r="105" spans="3:12" ht="15.5" x14ac:dyDescent="0.35">
      <c r="C105" t="s">
        <v>117</v>
      </c>
      <c r="D105" s="5">
        <v>1363693</v>
      </c>
      <c r="E105" s="5">
        <v>1899706</v>
      </c>
      <c r="F105" s="5">
        <v>1404203</v>
      </c>
      <c r="G105" s="5">
        <v>961333</v>
      </c>
      <c r="I105" s="5">
        <v>1404203</v>
      </c>
      <c r="J105" s="5">
        <v>891797</v>
      </c>
      <c r="K105" s="5">
        <v>321269</v>
      </c>
      <c r="L105" s="5">
        <v>147341</v>
      </c>
    </row>
    <row r="106" spans="3:12" ht="15.5" x14ac:dyDescent="0.35">
      <c r="C106" t="s">
        <v>119</v>
      </c>
    </row>
    <row r="107" spans="3:12" ht="15.5" x14ac:dyDescent="0.35">
      <c r="C107" t="s">
        <v>121</v>
      </c>
      <c r="D107" s="5">
        <v>246136053</v>
      </c>
      <c r="E107" s="5">
        <v>325498026</v>
      </c>
      <c r="F107" s="5">
        <v>260403819</v>
      </c>
      <c r="I107" s="5">
        <v>260403819</v>
      </c>
      <c r="J107" s="5">
        <v>4196437</v>
      </c>
    </row>
    <row r="108" spans="3:12" ht="15.5" x14ac:dyDescent="0.35">
      <c r="C108" t="s">
        <v>122</v>
      </c>
    </row>
    <row r="109" spans="3:12" ht="15.5" x14ac:dyDescent="0.35">
      <c r="C109" t="s">
        <v>123</v>
      </c>
      <c r="D109" s="5">
        <v>297997269</v>
      </c>
      <c r="E109" s="5">
        <v>365781458</v>
      </c>
      <c r="F109" s="5">
        <v>291850558</v>
      </c>
      <c r="G109" s="5">
        <v>228979691</v>
      </c>
      <c r="I109" s="5">
        <v>291850558</v>
      </c>
      <c r="J109" s="5">
        <v>200643628</v>
      </c>
      <c r="K109" s="5">
        <v>144512084</v>
      </c>
      <c r="L109" s="5">
        <v>33524268</v>
      </c>
    </row>
    <row r="110" spans="3:12" ht="15.5" x14ac:dyDescent="0.35">
      <c r="C110" t="s">
        <v>124</v>
      </c>
      <c r="D110" s="5">
        <v>297997269</v>
      </c>
      <c r="E110" s="5">
        <v>365781458</v>
      </c>
      <c r="F110" s="5">
        <v>291850558</v>
      </c>
      <c r="G110" s="5">
        <v>228979691</v>
      </c>
      <c r="I110" s="5">
        <v>291850558</v>
      </c>
      <c r="J110" s="5">
        <v>200643628</v>
      </c>
      <c r="K110" s="5">
        <v>144512084</v>
      </c>
      <c r="L110" s="5">
        <v>33524268</v>
      </c>
    </row>
    <row r="111" spans="3:12" ht="15.5" x14ac:dyDescent="0.35">
      <c r="C111" t="s">
        <v>125</v>
      </c>
    </row>
    <row r="112" spans="3:12" ht="15.5" x14ac:dyDescent="0.35">
      <c r="C112" t="s">
        <v>126</v>
      </c>
      <c r="D112" s="5">
        <v>285999533</v>
      </c>
      <c r="E112" s="5">
        <v>354907476</v>
      </c>
      <c r="F112" s="5">
        <v>279022099</v>
      </c>
      <c r="G112" s="5">
        <v>216966835</v>
      </c>
      <c r="I112" s="5">
        <v>279022099</v>
      </c>
      <c r="J112" s="5">
        <v>193594831</v>
      </c>
      <c r="K112" s="5">
        <v>144414530</v>
      </c>
      <c r="L112" s="5">
        <v>33500000</v>
      </c>
    </row>
    <row r="113" spans="2:12" ht="15.5" x14ac:dyDescent="0.35">
      <c r="C113" t="s">
        <v>207</v>
      </c>
    </row>
    <row r="114" spans="2:12" ht="15.5" x14ac:dyDescent="0.35">
      <c r="C114" t="s">
        <v>211</v>
      </c>
      <c r="D114" s="5">
        <v>6849251</v>
      </c>
      <c r="E114" s="5">
        <v>5888891</v>
      </c>
      <c r="F114" s="5">
        <v>6705285</v>
      </c>
      <c r="G114" s="5">
        <v>6665348</v>
      </c>
      <c r="I114" s="5">
        <v>6705285</v>
      </c>
      <c r="J114" s="5">
        <v>6404164</v>
      </c>
    </row>
    <row r="115" spans="2:12" ht="15.5" x14ac:dyDescent="0.35">
      <c r="C115" t="s">
        <v>127</v>
      </c>
      <c r="D115" s="5">
        <v>602762902</v>
      </c>
      <c r="E115" s="5">
        <v>441194871</v>
      </c>
      <c r="F115" s="5">
        <v>359700290</v>
      </c>
      <c r="G115" s="5">
        <v>326246040</v>
      </c>
      <c r="I115" s="5">
        <v>359700290</v>
      </c>
      <c r="J115" s="5">
        <v>256684638</v>
      </c>
      <c r="K115" s="5">
        <v>173455113</v>
      </c>
      <c r="L115" s="5">
        <v>44616099</v>
      </c>
    </row>
    <row r="116" spans="2:12" ht="15.5" x14ac:dyDescent="0.35">
      <c r="C116" t="s">
        <v>128</v>
      </c>
    </row>
    <row r="117" spans="2:12" ht="15.5" x14ac:dyDescent="0.35">
      <c r="C117" t="s">
        <v>129</v>
      </c>
      <c r="D117" s="5">
        <v>139149609</v>
      </c>
      <c r="E117" s="5">
        <v>139149609</v>
      </c>
      <c r="F117" s="5">
        <v>152891444</v>
      </c>
      <c r="G117" s="5">
        <v>152891444</v>
      </c>
      <c r="I117" s="5">
        <v>152891444</v>
      </c>
      <c r="J117" s="5">
        <v>138115077</v>
      </c>
      <c r="K117" s="5">
        <v>6996249</v>
      </c>
      <c r="L117" s="5">
        <v>6996249</v>
      </c>
    </row>
    <row r="118" spans="2:12" ht="15.5" x14ac:dyDescent="0.35">
      <c r="C118" t="s">
        <v>130</v>
      </c>
      <c r="D118" s="5">
        <v>302462644</v>
      </c>
      <c r="E118" s="5">
        <v>302462644</v>
      </c>
      <c r="F118" s="5">
        <v>302462644</v>
      </c>
      <c r="G118" s="5">
        <v>302462644</v>
      </c>
      <c r="I118" s="5">
        <v>302462644</v>
      </c>
      <c r="J118" s="5">
        <v>168263807</v>
      </c>
      <c r="K118" s="5">
        <v>168263807</v>
      </c>
      <c r="L118" s="5">
        <v>172532121</v>
      </c>
    </row>
    <row r="119" spans="2:12" ht="15.5" x14ac:dyDescent="0.35">
      <c r="C119" t="s">
        <v>131</v>
      </c>
    </row>
    <row r="120" spans="2:12" ht="15.5" x14ac:dyDescent="0.35">
      <c r="C120" t="s">
        <v>132</v>
      </c>
    </row>
    <row r="121" spans="2:12" ht="15.5" x14ac:dyDescent="0.35">
      <c r="C121" t="s">
        <v>133</v>
      </c>
    </row>
    <row r="122" spans="2:12" ht="15.5" x14ac:dyDescent="0.35">
      <c r="C122" t="s">
        <v>134</v>
      </c>
    </row>
    <row r="123" spans="2:12" ht="15.5" x14ac:dyDescent="0.35">
      <c r="C123" t="s">
        <v>212</v>
      </c>
      <c r="D123" s="5">
        <v>39491</v>
      </c>
      <c r="E123" s="5">
        <v>40996</v>
      </c>
      <c r="F123" s="5">
        <v>41613</v>
      </c>
      <c r="G123" s="5">
        <v>43114</v>
      </c>
      <c r="I123" s="5">
        <v>41613</v>
      </c>
      <c r="J123" s="5">
        <v>43803</v>
      </c>
      <c r="K123" s="5">
        <v>-859</v>
      </c>
      <c r="L123" s="5">
        <v>-160</v>
      </c>
    </row>
    <row r="124" spans="2:12" ht="15.5" x14ac:dyDescent="0.35">
      <c r="C124" t="s">
        <v>10</v>
      </c>
      <c r="D124" s="5">
        <v>361566624</v>
      </c>
      <c r="E124" s="5">
        <v>368114477</v>
      </c>
      <c r="F124" s="5">
        <v>380937918</v>
      </c>
      <c r="G124" s="5">
        <v>386226844</v>
      </c>
      <c r="I124" s="5">
        <v>380937918</v>
      </c>
      <c r="J124" s="5">
        <v>273036615</v>
      </c>
      <c r="K124" s="5">
        <v>155195142</v>
      </c>
      <c r="L124" s="5">
        <v>166332029</v>
      </c>
    </row>
    <row r="125" spans="2:12" ht="15.5" x14ac:dyDescent="0.35">
      <c r="C125" t="s">
        <v>135</v>
      </c>
      <c r="D125" s="5">
        <v>964329526</v>
      </c>
      <c r="E125" s="5">
        <v>809309348</v>
      </c>
      <c r="F125" s="5">
        <v>740638208</v>
      </c>
      <c r="G125" s="5">
        <v>712472884</v>
      </c>
      <c r="I125" s="5">
        <v>740638208</v>
      </c>
      <c r="J125" s="5">
        <v>529721253</v>
      </c>
      <c r="K125" s="5">
        <v>328650255</v>
      </c>
      <c r="L125" s="5">
        <v>210948128</v>
      </c>
    </row>
    <row r="126" spans="2:12" ht="15.5" x14ac:dyDescent="0.35">
      <c r="C126" t="s">
        <v>136</v>
      </c>
      <c r="D126" s="5">
        <v>16180232675</v>
      </c>
      <c r="E126" s="5">
        <v>14731366060</v>
      </c>
      <c r="F126" s="5">
        <v>16180232675</v>
      </c>
      <c r="G126" s="5">
        <v>111875</v>
      </c>
      <c r="I126" s="5">
        <v>16180232675</v>
      </c>
      <c r="J126" s="5">
        <v>111875</v>
      </c>
      <c r="K126" s="5">
        <v>100183</v>
      </c>
      <c r="L126" s="5">
        <v>100183</v>
      </c>
    </row>
    <row r="128" spans="2:12" ht="15.5" x14ac:dyDescent="0.35">
      <c r="B128" t="s">
        <v>137</v>
      </c>
      <c r="C128" t="s">
        <v>138</v>
      </c>
      <c r="D128" s="5">
        <v>-691673</v>
      </c>
      <c r="E128" s="5">
        <v>-24890828</v>
      </c>
      <c r="F128" s="5">
        <v>95092</v>
      </c>
      <c r="G128" s="5">
        <v>-3633390</v>
      </c>
      <c r="I128" s="5">
        <v>-19070871</v>
      </c>
      <c r="J128" s="5">
        <v>-6899769</v>
      </c>
      <c r="K128" s="5">
        <v>-6899769</v>
      </c>
      <c r="L128" s="5">
        <v>-16336991</v>
      </c>
    </row>
    <row r="129" spans="3:12" ht="15.5" x14ac:dyDescent="0.35">
      <c r="C129" t="s">
        <v>139</v>
      </c>
      <c r="D129" s="5">
        <v>28212696</v>
      </c>
      <c r="E129" s="5">
        <v>2653615</v>
      </c>
      <c r="F129" s="5">
        <v>40231</v>
      </c>
      <c r="G129" s="5">
        <v>45830</v>
      </c>
      <c r="I129" s="5">
        <v>123043</v>
      </c>
      <c r="J129" s="5">
        <v>2179271</v>
      </c>
      <c r="K129" s="5">
        <v>2179271</v>
      </c>
      <c r="L129" s="5">
        <v>964684</v>
      </c>
    </row>
    <row r="130" spans="3:12" ht="15.5" x14ac:dyDescent="0.35">
      <c r="C130" t="s">
        <v>140</v>
      </c>
      <c r="D130" s="5">
        <v>-24947709</v>
      </c>
      <c r="E130" s="5">
        <v>-22044225</v>
      </c>
      <c r="F130" s="5">
        <v>-12164</v>
      </c>
      <c r="G130" s="5">
        <v>-4706073</v>
      </c>
      <c r="I130" s="5">
        <v>-19379368</v>
      </c>
      <c r="J130" s="5">
        <v>-7840689</v>
      </c>
      <c r="K130" s="5">
        <v>-7840689</v>
      </c>
      <c r="L130" s="5">
        <v>-17074088</v>
      </c>
    </row>
    <row r="131" spans="3:12" ht="15.5" x14ac:dyDescent="0.35">
      <c r="C131" t="s">
        <v>436</v>
      </c>
      <c r="D131" s="5">
        <v>-3483122</v>
      </c>
      <c r="E131" s="5">
        <v>-4928165</v>
      </c>
      <c r="F131" s="5">
        <v>-66210</v>
      </c>
      <c r="G131" s="5">
        <v>201180</v>
      </c>
      <c r="I131" s="5">
        <v>-296570</v>
      </c>
      <c r="J131" s="5">
        <v>-106039</v>
      </c>
      <c r="K131" s="5">
        <v>-106039</v>
      </c>
      <c r="L131" s="5">
        <v>-415848</v>
      </c>
    </row>
    <row r="132" spans="3:12" ht="15.5" x14ac:dyDescent="0.35">
      <c r="C132" t="s">
        <v>902</v>
      </c>
      <c r="D132" s="5">
        <v>324286</v>
      </c>
      <c r="E132" s="5">
        <v>281831</v>
      </c>
      <c r="F132" s="5">
        <v>488995</v>
      </c>
      <c r="G132" s="5">
        <v>342290</v>
      </c>
      <c r="I132" s="5">
        <v>1208599</v>
      </c>
      <c r="J132" s="5">
        <v>687945</v>
      </c>
      <c r="K132" s="5">
        <v>687945</v>
      </c>
      <c r="L132" s="5">
        <v>188261</v>
      </c>
    </row>
    <row r="133" spans="3:12" ht="15.5" x14ac:dyDescent="0.35">
      <c r="C133" t="s">
        <v>801</v>
      </c>
    </row>
    <row r="134" spans="3:12" ht="15.5" x14ac:dyDescent="0.35">
      <c r="C134" t="s">
        <v>213</v>
      </c>
      <c r="D134" s="5">
        <v>-797824</v>
      </c>
      <c r="E134" s="5">
        <v>-853884</v>
      </c>
      <c r="F134" s="5">
        <v>-355760</v>
      </c>
      <c r="G134" s="5">
        <v>483383</v>
      </c>
      <c r="I134" s="5">
        <v>-726575</v>
      </c>
      <c r="J134" s="5">
        <v>-1820257</v>
      </c>
      <c r="K134" s="5">
        <v>-1820257</v>
      </c>
    </row>
    <row r="135" spans="3:12" ht="15.5" x14ac:dyDescent="0.35">
      <c r="C135" t="s">
        <v>166</v>
      </c>
    </row>
    <row r="136" spans="3:12" ht="15.5" x14ac:dyDescent="0.35">
      <c r="C136" t="s">
        <v>145</v>
      </c>
      <c r="D136" s="5">
        <v>57879524</v>
      </c>
      <c r="E136" s="5">
        <v>70045758</v>
      </c>
      <c r="F136" s="5">
        <v>23744303</v>
      </c>
      <c r="G136" s="5">
        <v>111150389</v>
      </c>
      <c r="I136" s="5">
        <v>182090346</v>
      </c>
      <c r="J136" s="5">
        <v>167984512</v>
      </c>
      <c r="K136" s="5">
        <v>167984512</v>
      </c>
      <c r="L136" s="5">
        <v>107981480</v>
      </c>
    </row>
    <row r="137" spans="3:12" ht="15.5" x14ac:dyDescent="0.35">
      <c r="C137" t="s">
        <v>146</v>
      </c>
      <c r="D137" s="5">
        <v>-44444990</v>
      </c>
      <c r="E137" s="5">
        <v>-42187674</v>
      </c>
      <c r="F137" s="5">
        <v>-58196955</v>
      </c>
      <c r="G137" s="5">
        <v>-53199926</v>
      </c>
      <c r="I137" s="5">
        <v>-182560684</v>
      </c>
      <c r="J137" s="5">
        <v>-106039772</v>
      </c>
      <c r="K137" s="5">
        <v>-106039772</v>
      </c>
      <c r="L137" s="5">
        <v>-84697129</v>
      </c>
    </row>
    <row r="138" spans="3:12" ht="15.5" x14ac:dyDescent="0.35">
      <c r="C138" t="s">
        <v>147</v>
      </c>
      <c r="D138" s="5">
        <v>-42706177</v>
      </c>
      <c r="E138" s="5">
        <v>-41254283</v>
      </c>
      <c r="F138" s="5">
        <v>-46544421</v>
      </c>
      <c r="G138" s="5">
        <v>-46756604</v>
      </c>
      <c r="I138" s="5">
        <v>-152120574</v>
      </c>
      <c r="J138" s="5">
        <v>-90928080</v>
      </c>
      <c r="K138" s="5">
        <v>-90928080</v>
      </c>
      <c r="L138" s="5">
        <v>-39402014</v>
      </c>
    </row>
    <row r="139" spans="3:12" ht="15.5" x14ac:dyDescent="0.35">
      <c r="C139" t="s">
        <v>725</v>
      </c>
    </row>
    <row r="140" spans="3:12" ht="15.5" x14ac:dyDescent="0.35">
      <c r="C140" t="s">
        <v>903</v>
      </c>
      <c r="F140" s="5">
        <v>-269446</v>
      </c>
      <c r="G140" s="5">
        <v>-250269</v>
      </c>
      <c r="I140" s="5">
        <v>-4849818</v>
      </c>
      <c r="J140" s="5">
        <v>-3576392</v>
      </c>
      <c r="K140" s="5">
        <v>-3576392</v>
      </c>
      <c r="L140" s="5">
        <v>-18011317</v>
      </c>
    </row>
    <row r="141" spans="3:12" ht="15.5" x14ac:dyDescent="0.35">
      <c r="C141" t="s">
        <v>904</v>
      </c>
      <c r="L141" s="5">
        <v>-27283798</v>
      </c>
    </row>
    <row r="142" spans="3:12" ht="15.5" x14ac:dyDescent="0.35">
      <c r="C142" t="s">
        <v>226</v>
      </c>
    </row>
    <row r="143" spans="3:12" ht="15.5" x14ac:dyDescent="0.35">
      <c r="C143" t="s">
        <v>526</v>
      </c>
      <c r="D143" s="5">
        <v>-1738813</v>
      </c>
      <c r="E143" s="5">
        <v>-933391</v>
      </c>
      <c r="F143" s="5">
        <v>-11383088</v>
      </c>
      <c r="G143" s="5">
        <v>-6193053</v>
      </c>
      <c r="I143" s="5">
        <v>-25590292</v>
      </c>
      <c r="J143" s="5">
        <v>-3474273</v>
      </c>
      <c r="K143" s="5">
        <v>-3474273</v>
      </c>
    </row>
    <row r="144" spans="3:12" ht="15.5" x14ac:dyDescent="0.35">
      <c r="C144" t="s">
        <v>684</v>
      </c>
      <c r="J144" s="5">
        <v>-8061027</v>
      </c>
      <c r="K144" s="5">
        <v>-8061027</v>
      </c>
    </row>
    <row r="145" spans="3:12" ht="15.5" x14ac:dyDescent="0.35">
      <c r="C145" t="s">
        <v>802</v>
      </c>
    </row>
    <row r="146" spans="3:12" ht="15.5" x14ac:dyDescent="0.35">
      <c r="C146" t="s">
        <v>803</v>
      </c>
    </row>
    <row r="147" spans="3:12" ht="15.5" x14ac:dyDescent="0.35">
      <c r="C147" t="s">
        <v>304</v>
      </c>
    </row>
    <row r="148" spans="3:12" ht="15.5" x14ac:dyDescent="0.35">
      <c r="C148" t="s">
        <v>152</v>
      </c>
      <c r="D148" s="5">
        <v>57879524</v>
      </c>
      <c r="E148" s="5">
        <v>70045758</v>
      </c>
      <c r="F148" s="5">
        <v>23744303</v>
      </c>
      <c r="G148" s="5">
        <v>111150389</v>
      </c>
      <c r="I148" s="5">
        <v>182090346</v>
      </c>
      <c r="J148" s="5">
        <v>167984512</v>
      </c>
      <c r="K148" s="5">
        <v>167984512</v>
      </c>
      <c r="L148" s="5">
        <v>107981480</v>
      </c>
    </row>
    <row r="149" spans="3:12" ht="15.5" x14ac:dyDescent="0.35">
      <c r="C149" t="s">
        <v>806</v>
      </c>
      <c r="G149" s="5">
        <v>283690923</v>
      </c>
      <c r="I149" s="5">
        <v>283690923</v>
      </c>
    </row>
    <row r="150" spans="3:12" ht="15.5" x14ac:dyDescent="0.35">
      <c r="C150" t="s">
        <v>905</v>
      </c>
      <c r="D150" s="5">
        <v>-14130498</v>
      </c>
      <c r="E150" s="5">
        <v>14130498</v>
      </c>
      <c r="F150" s="5">
        <v>331849</v>
      </c>
      <c r="G150" s="5">
        <v>11842335</v>
      </c>
      <c r="I150" s="5">
        <v>12174184</v>
      </c>
      <c r="J150" s="5">
        <v>12988809</v>
      </c>
      <c r="K150" s="5">
        <v>12988809</v>
      </c>
      <c r="L150" s="5">
        <v>9541446</v>
      </c>
    </row>
    <row r="151" spans="3:12" ht="15.5" x14ac:dyDescent="0.35">
      <c r="C151" t="s">
        <v>703</v>
      </c>
    </row>
    <row r="152" spans="3:12" ht="15.5" x14ac:dyDescent="0.35">
      <c r="C152" t="s">
        <v>737</v>
      </c>
    </row>
    <row r="153" spans="3:12" ht="15.5" x14ac:dyDescent="0.35">
      <c r="C153" t="s">
        <v>906</v>
      </c>
      <c r="D153" s="5">
        <v>14130498</v>
      </c>
      <c r="G153" s="5">
        <v>-7720223</v>
      </c>
    </row>
    <row r="154" spans="3:12" ht="15.5" x14ac:dyDescent="0.35">
      <c r="C154" t="s">
        <v>158</v>
      </c>
      <c r="D154" s="5">
        <v>-4848944</v>
      </c>
      <c r="E154" s="5">
        <v>-2846947</v>
      </c>
      <c r="F154" s="5">
        <v>-2566509</v>
      </c>
      <c r="G154" s="5">
        <v>-2369346</v>
      </c>
      <c r="I154" s="5">
        <v>-8613607</v>
      </c>
      <c r="J154" s="5">
        <v>-4722710</v>
      </c>
      <c r="K154" s="5">
        <v>-4722710</v>
      </c>
      <c r="L154" s="5">
        <v>-1150634</v>
      </c>
    </row>
    <row r="155" spans="3:12" ht="15.5" x14ac:dyDescent="0.35">
      <c r="C155" t="s">
        <v>280</v>
      </c>
      <c r="D155" s="5">
        <v>-6115532</v>
      </c>
      <c r="E155" s="5">
        <v>-6237793</v>
      </c>
      <c r="F155" s="5">
        <v>-35892444</v>
      </c>
      <c r="G155" s="5">
        <v>-535172</v>
      </c>
      <c r="I155" s="5">
        <v>-38130508</v>
      </c>
      <c r="J155" s="5">
        <v>-15646852</v>
      </c>
      <c r="K155" s="5">
        <v>-15646852</v>
      </c>
      <c r="L155" s="5">
        <v>-609332</v>
      </c>
    </row>
    <row r="156" spans="3:12" ht="15.5" x14ac:dyDescent="0.35">
      <c r="C156" t="s">
        <v>766</v>
      </c>
      <c r="D156" s="5">
        <v>150000000</v>
      </c>
      <c r="E156" s="5">
        <v>65000000</v>
      </c>
      <c r="F156" s="5">
        <v>265000000</v>
      </c>
      <c r="I156" s="5">
        <v>310000000</v>
      </c>
      <c r="J156" s="5">
        <v>5000000</v>
      </c>
      <c r="K156" s="5">
        <v>5000000</v>
      </c>
    </row>
    <row r="157" spans="3:12" ht="15.5" x14ac:dyDescent="0.35">
      <c r="C157" t="s">
        <v>907</v>
      </c>
      <c r="D157" s="5">
        <v>-80000000</v>
      </c>
      <c r="G157" s="5">
        <v>-50000000</v>
      </c>
      <c r="I157" s="5">
        <v>-50000000</v>
      </c>
    </row>
    <row r="158" spans="3:12" ht="15.5" x14ac:dyDescent="0.35">
      <c r="C158" t="s">
        <v>538</v>
      </c>
      <c r="G158" s="5">
        <v>261250000</v>
      </c>
      <c r="I158" s="5">
        <v>261250000</v>
      </c>
      <c r="J158" s="5">
        <v>140656000</v>
      </c>
      <c r="K158" s="5">
        <v>140656000</v>
      </c>
      <c r="L158" s="5">
        <v>100200000</v>
      </c>
    </row>
    <row r="159" spans="3:12" ht="15.5" x14ac:dyDescent="0.35">
      <c r="C159" t="s">
        <v>535</v>
      </c>
      <c r="F159" s="5">
        <v>-198449426</v>
      </c>
      <c r="G159" s="5">
        <v>-236550574</v>
      </c>
      <c r="I159" s="5">
        <v>-435000000</v>
      </c>
      <c r="J159" s="5">
        <v>-100606000</v>
      </c>
      <c r="K159" s="5">
        <v>-100606000</v>
      </c>
    </row>
    <row r="160" spans="3:12" ht="15.5" x14ac:dyDescent="0.35">
      <c r="C160" t="s">
        <v>908</v>
      </c>
      <c r="D160" s="5">
        <v>-1156000</v>
      </c>
      <c r="F160" s="5">
        <v>-4679167</v>
      </c>
      <c r="I160" s="5">
        <v>-4823092</v>
      </c>
      <c r="J160" s="5">
        <v>-803563</v>
      </c>
      <c r="K160" s="5">
        <v>-803563</v>
      </c>
    </row>
    <row r="161" spans="2:12" ht="15.5" x14ac:dyDescent="0.35">
      <c r="C161" t="s">
        <v>446</v>
      </c>
      <c r="J161" s="5">
        <v>131118828</v>
      </c>
      <c r="K161" s="5">
        <v>131118828</v>
      </c>
    </row>
    <row r="162" spans="2:12" ht="15.5" x14ac:dyDescent="0.35">
      <c r="C162" t="s">
        <v>909</v>
      </c>
      <c r="G162" s="5">
        <v>-141400000</v>
      </c>
      <c r="I162" s="5">
        <v>-141400000</v>
      </c>
    </row>
    <row r="163" spans="2:12" ht="15.5" x14ac:dyDescent="0.35">
      <c r="C163" t="s">
        <v>284</v>
      </c>
      <c r="G163" s="5">
        <v>-7057554</v>
      </c>
      <c r="I163" s="5">
        <v>-7057554</v>
      </c>
    </row>
    <row r="164" spans="2:12" ht="15.5" x14ac:dyDescent="0.35">
      <c r="C164" t="s">
        <v>167</v>
      </c>
      <c r="D164" s="5">
        <v>12742861</v>
      </c>
      <c r="E164" s="5">
        <v>2967256</v>
      </c>
      <c r="F164" s="5">
        <v>-34357560</v>
      </c>
      <c r="G164" s="5">
        <v>54317073</v>
      </c>
      <c r="I164" s="5">
        <v>-19541209</v>
      </c>
      <c r="J164" s="5">
        <v>55044971</v>
      </c>
      <c r="K164" s="5">
        <v>55044971</v>
      </c>
      <c r="L164" s="5">
        <v>6947360</v>
      </c>
    </row>
    <row r="165" spans="2:12" ht="15.5" x14ac:dyDescent="0.35">
      <c r="C165" t="s">
        <v>168</v>
      </c>
      <c r="E165" s="5">
        <v>45308297</v>
      </c>
      <c r="I165" s="5">
        <v>67334348</v>
      </c>
      <c r="J165" s="5">
        <v>12351287</v>
      </c>
      <c r="K165" s="5">
        <v>12351287</v>
      </c>
      <c r="L165" s="5">
        <v>5581506</v>
      </c>
    </row>
    <row r="166" spans="2:12" ht="15.5" x14ac:dyDescent="0.35">
      <c r="C166" t="s">
        <v>242</v>
      </c>
      <c r="D166" s="5">
        <v>990046</v>
      </c>
      <c r="E166" s="5">
        <v>133122</v>
      </c>
      <c r="F166" s="5">
        <v>-656375</v>
      </c>
      <c r="G166" s="5">
        <v>-1650403</v>
      </c>
      <c r="I166" s="5">
        <v>-2484842</v>
      </c>
      <c r="J166" s="5">
        <v>-61910</v>
      </c>
      <c r="K166" s="5">
        <v>-61910</v>
      </c>
      <c r="L166" s="5">
        <v>-177579</v>
      </c>
    </row>
    <row r="167" spans="2:12" ht="15.5" x14ac:dyDescent="0.35">
      <c r="C167" t="s">
        <v>169</v>
      </c>
      <c r="D167" s="5">
        <v>13732907</v>
      </c>
      <c r="E167" s="5">
        <v>48408675</v>
      </c>
      <c r="F167" s="5">
        <v>-35013935</v>
      </c>
      <c r="G167" s="5">
        <v>52666670</v>
      </c>
      <c r="I167" s="5">
        <v>45308297</v>
      </c>
      <c r="J167" s="5">
        <v>67334348</v>
      </c>
      <c r="K167" s="5">
        <v>67334348</v>
      </c>
      <c r="L167" s="5">
        <v>12351287</v>
      </c>
    </row>
    <row r="169" spans="2:12" ht="15.5" x14ac:dyDescent="0.35">
      <c r="B169" t="s">
        <v>170</v>
      </c>
      <c r="C169" t="s">
        <v>12</v>
      </c>
      <c r="D169" s="5">
        <v>16180000000</v>
      </c>
      <c r="E169" s="5">
        <v>14730000000</v>
      </c>
      <c r="F169" s="5">
        <v>16180000000</v>
      </c>
      <c r="G169" s="5">
        <v>0</v>
      </c>
      <c r="I169" s="5">
        <v>16180000000</v>
      </c>
      <c r="J169" s="5">
        <v>0</v>
      </c>
      <c r="K169" s="5">
        <v>0</v>
      </c>
      <c r="L169" s="5">
        <v>0</v>
      </c>
    </row>
    <row r="170" spans="2:12" ht="15.5" x14ac:dyDescent="0.35">
      <c r="C170" t="s">
        <v>171</v>
      </c>
      <c r="D170" s="6">
        <v>-4.28</v>
      </c>
      <c r="E170" s="6">
        <v>-12.51</v>
      </c>
      <c r="F170" s="6">
        <v>-5.37</v>
      </c>
      <c r="G170" s="6">
        <v>-911476.2</v>
      </c>
    </row>
    <row r="171" spans="2:12" ht="15.5" x14ac:dyDescent="0.35">
      <c r="C171" t="s">
        <v>172</v>
      </c>
      <c r="D171" s="6">
        <v>-1308.4100000000001</v>
      </c>
      <c r="E171" s="6">
        <v>-655.48</v>
      </c>
      <c r="F171" s="6">
        <v>-1033.52</v>
      </c>
      <c r="G171" s="5">
        <v>0</v>
      </c>
    </row>
    <row r="172" spans="2:12" ht="15.5" x14ac:dyDescent="0.35">
      <c r="C172" t="s">
        <v>60</v>
      </c>
      <c r="D172" s="6">
        <v>183.05</v>
      </c>
      <c r="E172" s="6">
        <v>2709.39</v>
      </c>
      <c r="F172" s="6">
        <v>290799.21000000002</v>
      </c>
      <c r="G172" s="6">
        <v>0.84</v>
      </c>
    </row>
    <row r="173" spans="2:12" ht="15.5" x14ac:dyDescent="0.35">
      <c r="C173" t="s">
        <v>173</v>
      </c>
      <c r="D173" s="5">
        <v>187890000000</v>
      </c>
      <c r="E173" s="5">
        <v>-110810000000</v>
      </c>
      <c r="F173" s="5">
        <v>-30740000000</v>
      </c>
      <c r="G173" s="5">
        <v>-48260000000</v>
      </c>
    </row>
    <row r="174" spans="2:12" ht="15.5" x14ac:dyDescent="0.35">
      <c r="C174" t="s">
        <v>174</v>
      </c>
      <c r="D174" s="6">
        <v>-4.0000000000000001E-3</v>
      </c>
      <c r="E174" s="6">
        <v>-1.34E-2</v>
      </c>
      <c r="F174" s="6">
        <v>-6.9999999999999993E-3</v>
      </c>
      <c r="G174" s="6">
        <v>-8.6E-3</v>
      </c>
    </row>
    <row r="175" spans="2:12" ht="15.5" x14ac:dyDescent="0.35">
      <c r="C175" t="s">
        <v>175</v>
      </c>
      <c r="D175" s="6">
        <v>-1.0700000000000001E-2</v>
      </c>
      <c r="E175" s="6">
        <v>-2.9500000000000002E-2</v>
      </c>
      <c r="F175" s="6">
        <v>-1.3600000000000001E-2</v>
      </c>
      <c r="G175" s="6">
        <v>-1.5800000000000002E-2</v>
      </c>
    </row>
    <row r="176" spans="2:12" ht="15.5" x14ac:dyDescent="0.35">
      <c r="C176" t="s">
        <v>176</v>
      </c>
      <c r="D176" s="6">
        <v>-4.7999999999999996E-3</v>
      </c>
      <c r="E176" s="6">
        <v>-1.6500000000000001E-2</v>
      </c>
      <c r="F176" s="6">
        <v>-1.04E-2</v>
      </c>
      <c r="G176" s="6">
        <v>-1.43E-2</v>
      </c>
    </row>
    <row r="177" spans="3:7" ht="15.5" x14ac:dyDescent="0.35">
      <c r="C177" t="s">
        <v>177</v>
      </c>
      <c r="D177" s="6">
        <v>-0.44</v>
      </c>
      <c r="E177" s="6">
        <v>-2.33</v>
      </c>
      <c r="F177" s="6">
        <v>-2.54</v>
      </c>
      <c r="G177" s="6">
        <v>-4.0599999999999996</v>
      </c>
    </row>
    <row r="178" spans="3:7" ht="15.5" x14ac:dyDescent="0.35">
      <c r="C178" t="s">
        <v>178</v>
      </c>
      <c r="D178" s="5">
        <v>6472000000000</v>
      </c>
      <c r="E178" s="5">
        <v>6258000000000</v>
      </c>
      <c r="F178" s="5">
        <v>6369000000000</v>
      </c>
      <c r="G178" s="5">
        <v>6447000000000</v>
      </c>
    </row>
    <row r="179" spans="3:7" ht="15.5" x14ac:dyDescent="0.35">
      <c r="C179" t="s">
        <v>179</v>
      </c>
      <c r="D179" s="5">
        <v>14</v>
      </c>
      <c r="E179" s="6">
        <v>19.309999999999999</v>
      </c>
      <c r="F179" s="6">
        <v>14.1</v>
      </c>
      <c r="G179" s="5">
        <v>0</v>
      </c>
    </row>
    <row r="180" spans="3:7" ht="15.5" x14ac:dyDescent="0.35">
      <c r="C180" t="s">
        <v>180</v>
      </c>
      <c r="D180" s="6">
        <v>399.93</v>
      </c>
      <c r="E180" s="6">
        <v>424.73</v>
      </c>
      <c r="F180" s="6">
        <v>393.6</v>
      </c>
      <c r="G180" s="6">
        <v>57619475.5</v>
      </c>
    </row>
    <row r="181" spans="3:7" ht="15.5" x14ac:dyDescent="0.35">
      <c r="C181" t="s">
        <v>181</v>
      </c>
      <c r="D181" s="5">
        <v>14</v>
      </c>
      <c r="E181" s="6">
        <v>19.309999999999999</v>
      </c>
      <c r="F181" s="6">
        <v>14.1</v>
      </c>
      <c r="G181" s="5">
        <v>0</v>
      </c>
    </row>
    <row r="182" spans="3:7" ht="15.5" x14ac:dyDescent="0.35">
      <c r="C182" t="s">
        <v>182</v>
      </c>
      <c r="D182" s="6">
        <v>399.93</v>
      </c>
      <c r="E182" s="6">
        <v>424.73</v>
      </c>
      <c r="F182" s="6">
        <v>393.6</v>
      </c>
      <c r="G182" s="6">
        <v>57619475.5</v>
      </c>
    </row>
    <row r="183" spans="3:7" ht="15.5" x14ac:dyDescent="0.35">
      <c r="C183" t="s">
        <v>183</v>
      </c>
    </row>
    <row r="184" spans="3:7" ht="15.5" x14ac:dyDescent="0.35">
      <c r="C184" t="s">
        <v>184</v>
      </c>
      <c r="D184" s="5">
        <v>4406000000000</v>
      </c>
      <c r="E184" s="5">
        <v>5533000000000</v>
      </c>
      <c r="F184" s="5">
        <v>4354000000000</v>
      </c>
    </row>
    <row r="185" spans="3:7" ht="15.5" x14ac:dyDescent="0.35">
      <c r="C185" t="s">
        <v>185</v>
      </c>
      <c r="D185" s="5">
        <v>6471000000000</v>
      </c>
      <c r="E185" s="5">
        <v>6257000000000</v>
      </c>
      <c r="F185" s="5">
        <v>6369000000000</v>
      </c>
      <c r="G185" s="5">
        <v>6446000000000</v>
      </c>
    </row>
    <row r="186" spans="3:7" ht="15.5" x14ac:dyDescent="0.35">
      <c r="C186" t="s">
        <v>24</v>
      </c>
      <c r="D186" s="5">
        <v>4406000000000</v>
      </c>
      <c r="E186" s="5">
        <v>5533000000000</v>
      </c>
      <c r="F186" s="5">
        <v>4354000000000</v>
      </c>
    </row>
    <row r="187" spans="3:7" ht="15.5" x14ac:dyDescent="0.35">
      <c r="C187" t="s">
        <v>21</v>
      </c>
      <c r="D187" s="5">
        <v>3293000000000</v>
      </c>
      <c r="E187" s="5">
        <v>4710000000000</v>
      </c>
      <c r="F187" s="5">
        <v>3596000000000</v>
      </c>
      <c r="G187" s="5">
        <v>-1341000000000</v>
      </c>
    </row>
    <row r="188" spans="3:7" ht="15.5" x14ac:dyDescent="0.35">
      <c r="C188" t="s">
        <v>186</v>
      </c>
      <c r="D188" s="5">
        <v>-3246000000000</v>
      </c>
      <c r="E188" s="5">
        <v>155000000000</v>
      </c>
      <c r="F188" s="5">
        <v>-111000000000</v>
      </c>
      <c r="G188" s="5">
        <v>-183000000000</v>
      </c>
    </row>
    <row r="189" spans="3:7" ht="15.5" x14ac:dyDescent="0.35">
      <c r="C189" t="s">
        <v>187</v>
      </c>
      <c r="D189" s="5">
        <v>-35000000000</v>
      </c>
      <c r="E189" s="5">
        <v>-423000000000</v>
      </c>
      <c r="F189" s="5">
        <v>1000000000</v>
      </c>
      <c r="G189" s="5">
        <v>-68000000000</v>
      </c>
    </row>
    <row r="190" spans="3:7" ht="15.5" x14ac:dyDescent="0.35">
      <c r="C190" t="s">
        <v>188</v>
      </c>
      <c r="D190" s="5">
        <v>-833000000000</v>
      </c>
      <c r="E190" s="5">
        <v>-717000000000</v>
      </c>
      <c r="F190" s="5">
        <v>-972000000000</v>
      </c>
      <c r="G190" s="5">
        <v>-915000000000</v>
      </c>
    </row>
    <row r="191" spans="3:7" ht="15.5" x14ac:dyDescent="0.35">
      <c r="C191" t="s">
        <v>13</v>
      </c>
      <c r="D191" s="5">
        <v>-868000000000</v>
      </c>
      <c r="E191" s="5">
        <v>-1140000000000</v>
      </c>
      <c r="F191" s="5">
        <v>-971000000000</v>
      </c>
      <c r="G191" s="5">
        <v>-982000000000</v>
      </c>
    </row>
    <row r="192" spans="3:7" ht="15.5" x14ac:dyDescent="0.35">
      <c r="C192" t="s">
        <v>16</v>
      </c>
      <c r="D192" s="6">
        <v>-53.66</v>
      </c>
      <c r="E192" s="6">
        <v>-77.400000000000006</v>
      </c>
      <c r="F192" s="5">
        <v>-60</v>
      </c>
      <c r="G192" s="6">
        <v>-8781721.3200000003</v>
      </c>
    </row>
    <row r="193" spans="3:12" ht="15.5" x14ac:dyDescent="0.35">
      <c r="C193" t="s">
        <v>45</v>
      </c>
      <c r="I193" s="5">
        <v>-28</v>
      </c>
      <c r="J193" s="6">
        <v>-1799273.11</v>
      </c>
      <c r="K193" s="6">
        <v>-1933768.84</v>
      </c>
      <c r="L193" s="6">
        <v>-1015103.91</v>
      </c>
    </row>
    <row r="194" spans="3:12" ht="15.5" x14ac:dyDescent="0.35">
      <c r="C194" t="s">
        <v>59</v>
      </c>
      <c r="I194" s="6">
        <v>-198.21</v>
      </c>
      <c r="J194" s="5">
        <v>0</v>
      </c>
      <c r="K194" s="5">
        <v>0</v>
      </c>
      <c r="L194" s="5">
        <v>0</v>
      </c>
    </row>
    <row r="195" spans="3:12" ht="15.5" x14ac:dyDescent="0.35">
      <c r="C195" t="s">
        <v>62</v>
      </c>
      <c r="I195" s="6">
        <v>41298.14</v>
      </c>
      <c r="J195" s="5">
        <v>0</v>
      </c>
      <c r="K195" s="5">
        <v>0</v>
      </c>
      <c r="L195" s="5">
        <v>0</v>
      </c>
    </row>
    <row r="196" spans="3:12" ht="15.5" x14ac:dyDescent="0.35">
      <c r="C196" t="s">
        <v>189</v>
      </c>
      <c r="I196" s="5">
        <v>-239130000000</v>
      </c>
      <c r="J196" s="5">
        <v>-180770000000</v>
      </c>
    </row>
    <row r="197" spans="3:12" ht="15.5" x14ac:dyDescent="0.35">
      <c r="C197" t="s">
        <v>190</v>
      </c>
      <c r="I197" s="6">
        <v>-3.6600000000000001E-2</v>
      </c>
      <c r="J197" s="6">
        <v>-2.35E-2</v>
      </c>
      <c r="K197" s="6">
        <v>-3.8199999999999998E-2</v>
      </c>
      <c r="L197" s="6">
        <v>-3.0899999999999997E-2</v>
      </c>
    </row>
    <row r="198" spans="3:12" ht="15.5" x14ac:dyDescent="0.35">
      <c r="C198" t="s">
        <v>191</v>
      </c>
      <c r="I198" s="6">
        <v>-7.1099999999999997E-2</v>
      </c>
      <c r="J198" s="6">
        <v>-4.5599999999999995E-2</v>
      </c>
      <c r="K198" s="6">
        <v>-8.09E-2</v>
      </c>
      <c r="L198" s="6">
        <v>-3.9199999999999999E-2</v>
      </c>
    </row>
    <row r="199" spans="3:12" ht="15.5" x14ac:dyDescent="0.35">
      <c r="C199" t="s">
        <v>192</v>
      </c>
      <c r="I199" s="6">
        <v>-4.4299999999999999E-2</v>
      </c>
      <c r="J199" s="6">
        <v>-3.85E-2</v>
      </c>
      <c r="K199" s="6">
        <v>-5.8799999999999998E-2</v>
      </c>
      <c r="L199" s="6">
        <v>-9.6699999999999994E-2</v>
      </c>
    </row>
    <row r="200" spans="3:12" ht="15.5" x14ac:dyDescent="0.35">
      <c r="C200" t="s">
        <v>193</v>
      </c>
      <c r="I200" s="6">
        <v>-1.72</v>
      </c>
      <c r="J200" s="6">
        <v>-0.72</v>
      </c>
      <c r="K200" s="6">
        <v>-0.76</v>
      </c>
      <c r="L200" s="6">
        <v>-1.1499999999999999</v>
      </c>
    </row>
    <row r="201" spans="3:12" ht="15.5" x14ac:dyDescent="0.35">
      <c r="C201" t="s">
        <v>56</v>
      </c>
      <c r="I201" s="6">
        <v>14.1</v>
      </c>
      <c r="J201" s="5">
        <v>0</v>
      </c>
      <c r="K201" s="5">
        <v>0</v>
      </c>
      <c r="L201" s="5">
        <v>0</v>
      </c>
    </row>
    <row r="202" spans="3:12" ht="15.5" x14ac:dyDescent="0.35">
      <c r="C202" t="s">
        <v>53</v>
      </c>
      <c r="I202" s="6">
        <v>393.6</v>
      </c>
      <c r="J202" s="6">
        <v>39425652.409999996</v>
      </c>
      <c r="K202" s="6">
        <v>23916942.59</v>
      </c>
      <c r="L202" s="6">
        <v>25887141.440000001</v>
      </c>
    </row>
    <row r="203" spans="3:12" ht="15.5" x14ac:dyDescent="0.35">
      <c r="C203" t="s">
        <v>194</v>
      </c>
      <c r="I203" s="6">
        <v>14.1</v>
      </c>
      <c r="J203" s="5">
        <v>0</v>
      </c>
      <c r="K203" s="5">
        <v>0</v>
      </c>
      <c r="L203" s="5">
        <v>0</v>
      </c>
    </row>
    <row r="204" spans="3:12" ht="15.5" x14ac:dyDescent="0.35">
      <c r="C204" t="s">
        <v>195</v>
      </c>
      <c r="I204" s="6">
        <v>393.6</v>
      </c>
      <c r="J204" s="6">
        <v>39408028.969999999</v>
      </c>
      <c r="K204" s="6">
        <v>23898136.949999999</v>
      </c>
      <c r="L204" s="6">
        <v>25868149.43</v>
      </c>
    </row>
    <row r="205" spans="3:12" ht="15.5" x14ac:dyDescent="0.35">
      <c r="C205" t="s">
        <v>196</v>
      </c>
    </row>
    <row r="206" spans="3:12" ht="15.5" x14ac:dyDescent="0.35">
      <c r="C206" t="s">
        <v>197</v>
      </c>
      <c r="I206" s="5">
        <v>4354000000000</v>
      </c>
      <c r="J206" s="5">
        <v>68000000000</v>
      </c>
    </row>
    <row r="207" spans="3:12" ht="15.5" x14ac:dyDescent="0.35">
      <c r="C207" t="s">
        <v>26</v>
      </c>
      <c r="I207" s="5">
        <v>4354000000000</v>
      </c>
      <c r="J207" s="5">
        <v>68000000000</v>
      </c>
    </row>
    <row r="208" spans="3:12" ht="15.5" x14ac:dyDescent="0.35">
      <c r="C208" t="s">
        <v>23</v>
      </c>
      <c r="I208" s="5">
        <v>3596000000000</v>
      </c>
      <c r="J208" s="5">
        <v>-1020000000000</v>
      </c>
      <c r="K208" s="5">
        <v>-191000000000</v>
      </c>
      <c r="L208" s="5">
        <v>-87000000000</v>
      </c>
    </row>
    <row r="209" spans="3:12" ht="15.5" x14ac:dyDescent="0.35">
      <c r="C209" t="s">
        <v>198</v>
      </c>
      <c r="I209" s="5">
        <v>-111000000000</v>
      </c>
      <c r="J209" s="5">
        <v>249000000000</v>
      </c>
      <c r="K209" s="5">
        <v>-143000000000</v>
      </c>
      <c r="L209" s="5">
        <v>-9000000000</v>
      </c>
    </row>
    <row r="210" spans="3:12" ht="15.5" x14ac:dyDescent="0.35">
      <c r="C210" t="s">
        <v>199</v>
      </c>
      <c r="I210" s="5">
        <v>-319000000000</v>
      </c>
      <c r="J210" s="5">
        <v>-111000000000</v>
      </c>
      <c r="K210" s="5">
        <v>-107000000000</v>
      </c>
      <c r="L210" s="5">
        <v>-255000000000</v>
      </c>
    </row>
    <row r="211" spans="3:12" ht="15.5" x14ac:dyDescent="0.35">
      <c r="C211" t="s">
        <v>200</v>
      </c>
      <c r="I211" s="5">
        <v>-2971000000000</v>
      </c>
      <c r="J211" s="5">
        <v>-1525000000000</v>
      </c>
      <c r="K211" s="5">
        <v>-1457000000000</v>
      </c>
      <c r="L211" s="5">
        <v>-614000000000</v>
      </c>
    </row>
    <row r="212" spans="3:12" ht="15.5" x14ac:dyDescent="0.35">
      <c r="C212" t="s">
        <v>15</v>
      </c>
      <c r="I212" s="5">
        <v>-3290000000000</v>
      </c>
      <c r="J212" s="5">
        <v>-1637000000000</v>
      </c>
      <c r="K212" s="5">
        <v>-1564000000000</v>
      </c>
      <c r="L212" s="5">
        <v>-869000000000</v>
      </c>
    </row>
    <row r="213" spans="3:12" ht="15.5" x14ac:dyDescent="0.35">
      <c r="C213" t="s">
        <v>17</v>
      </c>
      <c r="I213" s="6">
        <v>-203.35</v>
      </c>
      <c r="J213" s="6">
        <v>-14630063.779999999</v>
      </c>
      <c r="K213" s="6">
        <v>-15611465.630000001</v>
      </c>
      <c r="L213" s="6">
        <v>-8674950.5</v>
      </c>
    </row>
  </sheetData>
  <pageMargins left="0.7" right="0.7" top="0.75" bottom="0.75" header="0.3" footer="0.3"/>
  <ignoredErrors>
    <ignoredError sqref="A1:L214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2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910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911</v>
      </c>
      <c r="D2" s="2" vm="68">
        <f ca="1">IFERROR(_xlfn.STOCKHISTORY("XIDX:" &amp; $C$1, D3, , 0, 0, 1), "Libur")</f>
        <v>204</v>
      </c>
      <c r="E2" s="2" vm="10">
        <f ca="1">IFERROR(_xlfn.STOCKHISTORY("XIDX:" &amp; $C$1, E3, , 0, 0, 1), "Libur")</f>
        <v>153</v>
      </c>
      <c r="H2" s="2" vm="10">
        <f ca="1">IFERROR(INDEX(D2:G2,COUNT(D2:G2)),"")</f>
        <v>153</v>
      </c>
      <c r="I2" s="2" vm="108">
        <f ca="1">IFERROR(_xlfn.STOCKHISTORY("XIDX:" &amp; $C$1, I1, , 0, 0, 1), "Libur")</f>
        <v>248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17193125000</v>
      </c>
      <c r="E4" s="2">
        <f>IFERROR(INDEX(E51:E500,MATCH($C$4,$C$51:$C$500,0)),"")</f>
        <v>17185000000</v>
      </c>
      <c r="H4" s="2">
        <f>IFERROR(SUM(D4:G4)*(4/MAX(1,COUNT(D4:G4))),"")</f>
        <v>68756250000</v>
      </c>
      <c r="I4" s="2">
        <f>IFERROR(INDEX(I51:I500,MATCH($C$4,$C$51:$C$500,0)),"")</f>
        <v>52885555564</v>
      </c>
      <c r="J4" s="2">
        <f>IFERROR(INDEX(J51:J500,MATCH($C$4,$C$51:$C$500,0)),"")</f>
        <v>54660359446</v>
      </c>
      <c r="K4" s="2">
        <f>IFERROR(INDEX(K51:K500,MATCH($C$4,$C$51:$C$500,0)),"")</f>
        <v>56098693360</v>
      </c>
      <c r="L4" s="2">
        <f>IFERROR(INDEX(L51:L500,MATCH($C$4,$C$51:$C$500,0)),"")</f>
        <v>57531891902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4240760538</v>
      </c>
      <c r="E5" s="2">
        <f>IFERROR(INDEX(E51:E500,MATCH($C$5,$C$51:$C$500,0)),"")</f>
        <v>4485951466</v>
      </c>
      <c r="H5" s="2">
        <f>IFERROR(SUM(D5:G5)*(4/MAX(1,COUNT(D5:G5))),"")</f>
        <v>17453424008</v>
      </c>
      <c r="I5" s="2">
        <f>IFERROR(INDEX(I51:I500,MATCH($C$5,$C$51:$C$500,0)),"")</f>
        <v>97537540006</v>
      </c>
      <c r="J5" s="2">
        <f>IFERROR(INDEX(J51:J500,MATCH($C$5,$C$51:$C$500,0)),"")</f>
        <v>17363091507</v>
      </c>
      <c r="K5" s="2">
        <f>IFERROR(INDEX(K51:K500,MATCH($C$5,$C$51:$C$500,0)),"")</f>
        <v>22267863496</v>
      </c>
      <c r="L5" s="2">
        <f>IFERROR(INDEX(L51:L500,MATCH($C$5,$C$51:$C$500,0)),"")</f>
        <v>20565059317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328453783485</v>
      </c>
      <c r="E6" s="2">
        <f>IFERROR(INDEX(E51:E500,MATCH($C$6,$C$51:$C$500,0)),"")</f>
        <v>324187029450</v>
      </c>
      <c r="H6" s="2">
        <f>IFERROR(INDEX(D6:G6,COUNT(D6:G6)),"")</f>
        <v>324187029450</v>
      </c>
      <c r="I6" s="2">
        <f>IFERROR(INDEX(I51:I500,MATCH($C$6,$C$51:$C$500,0)),"")</f>
        <v>319718505720</v>
      </c>
      <c r="J6" s="2">
        <f>IFERROR(INDEX(J51:J500,MATCH($C$6,$C$51:$C$500,0)),"")</f>
        <v>84269192845</v>
      </c>
      <c r="K6" s="2">
        <f>IFERROR(INDEX(K51:K500,MATCH($C$6,$C$51:$C$500,0)),"")</f>
        <v>74941963945</v>
      </c>
      <c r="L6" s="2">
        <f>IFERROR(INDEX(L51:L500,MATCH($C$6,$C$51:$C$500,0)),"")</f>
        <v>52930105438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1.44</v>
      </c>
      <c r="E7" s="3">
        <f>IFERROR(INDEX(E51:E500,MATCH($C$7,$C$51:$C$500,0))/1000000000,"")</f>
        <v>1.44</v>
      </c>
      <c r="H7" s="3">
        <f>IFERROR(INDEX(D7:G7,COUNT(D7:G7)),"")</f>
        <v>1.44</v>
      </c>
      <c r="I7" s="3">
        <f>IFERROR(INDEX(I51:I500,MATCH($C$7,$C$51:$C$500,0))/1000000000,"")</f>
        <v>1.44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>IFERROR(INDEX(I51:I500,MATCH($C$8,$C$51:$C$500,0)),"")</f>
        <v>26000000000</v>
      </c>
      <c r="J8" s="2">
        <f>IFERROR(INDEX(J51:J500,MATCH($C$8,$C$51:$C$500,0)),"")</f>
        <v>23000000000</v>
      </c>
      <c r="K8" s="2">
        <f>IFERROR(INDEX(K51:K500,MATCH($C$8,$C$51:$C$500,0)),"")</f>
        <v>27000000000</v>
      </c>
      <c r="L8" s="2">
        <f>IFERROR(INDEX(L51:L500,MATCH($C$8,$C$51:$C$500,0)),"")</f>
        <v>27000000000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8.48</v>
      </c>
      <c r="E9" s="3">
        <f>IFERROR(INDEX(E51:E500,MATCH("Free cash flow per share (Quarter)",$C$51:$C$500,0)),"")</f>
        <v>-1.56</v>
      </c>
      <c r="H9" s="3">
        <f>IFERROR(INDEX(D9:G9,COUNT(D9:G9)),"")</f>
        <v>-1.56</v>
      </c>
      <c r="I9" s="3">
        <f>IFERROR(INDEX(I51:I500,MATCH($C$9,$C$51:$C$500,0)),"")</f>
        <v>17.989999999999998</v>
      </c>
      <c r="J9" s="3">
        <f>IFERROR(INDEX(J51:J500,MATCH($C$9,$C$51:$C$500,0)),"")</f>
        <v>151972802.44</v>
      </c>
      <c r="K9" s="3">
        <f>IFERROR(INDEX(K51:K500,MATCH($C$9,$C$51:$C$500,0)),"")</f>
        <v>183120989.46000001</v>
      </c>
      <c r="L9" s="3">
        <f>IFERROR(INDEX(L51:L500,MATCH($C$9,$C$51:$C$500,0)),"")</f>
        <v>177091573.09</v>
      </c>
    </row>
    <row r="10" spans="1:12" ht="15.5" x14ac:dyDescent="0.35">
      <c r="C10" t="s">
        <v>18</v>
      </c>
      <c r="D10" s="3">
        <f ca="1">IFERROR(IF(D9=0,"",D2/D9),"")</f>
        <v>24.056603773584904</v>
      </c>
      <c r="E10" s="3">
        <f ca="1">IFERROR(IF(E9=0,"",E2/E9),"")</f>
        <v>-98.07692307692308</v>
      </c>
      <c r="I10" s="3">
        <f ca="1">IFERROR(IF(I9=0,"",I2/I9),"")</f>
        <v>13.78543635352974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81558030674</v>
      </c>
      <c r="E11" s="2">
        <f>IFERROR(INDEX(E51:E500,MATCH($C$11,$C$51:$C$500,0)),"")</f>
        <v>104430205418</v>
      </c>
      <c r="H11" s="2">
        <f>IFERROR(INDEX(D11:G11,COUNT(D11:G11)),"")</f>
        <v>104430205418</v>
      </c>
      <c r="I11" s="2">
        <f>IFERROR(INDEX(I51:I500,MATCH($C$11,$C$51:$C$500,0)),"")</f>
        <v>141753925318</v>
      </c>
      <c r="J11" s="2">
        <f>IFERROR(INDEX(J51:J500,MATCH($C$11,$C$51:$C$500,0)),"")</f>
        <v>16251640511</v>
      </c>
      <c r="K11" s="2">
        <f>IFERROR(INDEX(K51:K500,MATCH($C$11,$C$51:$C$500,0)),"")</f>
        <v>17360706797</v>
      </c>
      <c r="L11" s="2">
        <f>IFERROR(INDEX(L51:L500,MATCH($C$11,$C$51:$C$500,0)),"")</f>
        <v>23112408972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-82000000000</v>
      </c>
      <c r="E12" s="2">
        <f>IFERROR(INDEX(E51:E500,MATCH("Net Debt (Quarter)",$C$51:$C$500,0)),"")</f>
        <v>-104000000000</v>
      </c>
      <c r="H12" s="2">
        <f>IFERROR(INDEX(D12:G12,COUNT(D12:G12)),"")</f>
        <v>-104000000000</v>
      </c>
      <c r="I12" s="2">
        <f>IFERROR(INDEX(I51:I500,MATCH($C$12,$C$51:$C$500,0)),"")</f>
        <v>-142000000000</v>
      </c>
      <c r="J12" s="2">
        <f>IFERROR(INDEX(J51:J500,MATCH($C$12,$C$51:$C$500,0)),"")</f>
        <v>-16000000000</v>
      </c>
      <c r="K12" s="2">
        <f>IFERROR(INDEX(K51:K500,MATCH($C$12,$C$51:$C$500,0)),"")</f>
        <v>-17000000000</v>
      </c>
      <c r="L12" s="2">
        <f>IFERROR(INDEX(L51:L500,MATCH($C$12,$C$51:$C$500,0)),"")</f>
        <v>-23000000000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>IFERROR(INDEX(I51:I500,MATCH($C$14,$C$51:$C$500,0)),"")</f>
        <v>0</v>
      </c>
      <c r="J14" s="2">
        <f>IFERROR(INDEX(J51:J500,MATCH($C$14,$C$51:$C$500,0)),"")</f>
        <v>0</v>
      </c>
      <c r="K14" s="2">
        <f>IFERROR(INDEX(K51:K500,MATCH($C$14,$C$51:$C$500,0)),"")</f>
        <v>0</v>
      </c>
      <c r="L14" s="2">
        <f>IFERROR(INDEX(L51:L500,MATCH($C$14,$C$51:$C$500,0)),"")</f>
        <v>0</v>
      </c>
    </row>
    <row r="15" spans="1:12" ht="15.5" x14ac:dyDescent="0.35">
      <c r="C15" t="s">
        <v>28</v>
      </c>
      <c r="D15" s="2">
        <f>IFERROR(INDEX(D51:D500,MATCH($C$15,$C$51:$C$500,0)),"")</f>
        <v>-229800000</v>
      </c>
      <c r="E15" s="2">
        <f>IFERROR(INDEX(E51:E500,MATCH($C$15,$C$51:$C$500,0)),"")</f>
        <v>-139320000</v>
      </c>
      <c r="H15" s="2">
        <f>IFERROR(SUM(D15:G15)*(4/MAX(1,COUNT(D15:G15))),"")</f>
        <v>-738240000</v>
      </c>
      <c r="I15" s="2">
        <f>IFERROR(INDEX(I51:I500,MATCH($C$15,$C$51:$C$500,0)),"")</f>
        <v>-856699393</v>
      </c>
      <c r="J15" s="2">
        <f>IFERROR(INDEX(J51:J500,MATCH($C$15,$C$51:$C$500,0)),"")</f>
        <v>-856699393</v>
      </c>
      <c r="K15" s="2">
        <f>IFERROR(INDEX(K51:K500,MATCH($C$15,$C$51:$C$500,0)),"")</f>
        <v>-881019640</v>
      </c>
      <c r="L15" s="2">
        <f>IFERROR(INDEX(L51:L500,MATCH($C$15,$C$51:$C$500,0)),"")</f>
        <v>-853102843</v>
      </c>
    </row>
    <row r="16" spans="1:12" ht="15.5" x14ac:dyDescent="0.35">
      <c r="C16" t="s">
        <v>29</v>
      </c>
      <c r="D16" s="2">
        <f>IFERROR(INDEX(D51:D500,MATCH($C$16,$C$51:$C$500,0)),"")</f>
        <v>4390891996</v>
      </c>
      <c r="E16" s="2">
        <f>IFERROR(INDEX(E51:E500,MATCH($C$16,$C$51:$C$500,0)),"")</f>
        <v>4607843732</v>
      </c>
      <c r="H16" s="2">
        <f>IFERROR(SUM(D16:G16)*(4/MAX(1,COUNT(D16:G16))),"")</f>
        <v>17997471456</v>
      </c>
      <c r="I16" s="2">
        <f>IFERROR(INDEX(I51:I500,MATCH($C$16,$C$51:$C$500,0)),"")</f>
        <v>11746108509</v>
      </c>
      <c r="J16" s="2">
        <f>IFERROR(INDEX(J51:J500,MATCH($C$16,$C$51:$C$500,0)),"")</f>
        <v>18047599626</v>
      </c>
      <c r="K16" s="2">
        <f>IFERROR(INDEX(K51:K500,MATCH($C$16,$C$51:$C$500,0)),"")</f>
        <v>23167191091</v>
      </c>
      <c r="L16" s="2">
        <f>IFERROR(INDEX(L51:L500,MATCH($C$16,$C$51:$C$500,0)),"")</f>
        <v>19431754135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293760000000</v>
      </c>
      <c r="E20" s="2">
        <f ca="1">IFERROR(E21*E2,"")</f>
        <v>220320000000</v>
      </c>
      <c r="H20" s="2">
        <f ca="1">IFERROR(H21*H2,"")</f>
        <v>220320000000</v>
      </c>
      <c r="I20" s="2">
        <f ca="1">IFERROR(I21*I2,"")</f>
        <v>357120000000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1440000000</v>
      </c>
      <c r="E21" s="2">
        <f>IFERROR(INDEX(E51:E500,MATCH($C$7,$C$51:$C$500,0)),"")</f>
        <v>1440000000</v>
      </c>
      <c r="H21" s="2">
        <f>IFERROR(INDEX(D21:G21,COUNT(D21:G21)),"")</f>
        <v>1440000000</v>
      </c>
      <c r="I21" s="2">
        <f>IFERROR(INDEX(I51:I500,MATCH($C$7,$C$51:$C$500,0)),"")</f>
        <v>1440000000</v>
      </c>
      <c r="J21" s="2">
        <f>IFERROR(INDEX(J51:J500,MATCH($C$7,$C$51:$C$500,0)),"")</f>
        <v>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41</v>
      </c>
      <c r="C23" t="s">
        <v>42</v>
      </c>
      <c r="D23" s="3">
        <f>IFERROR(D5/D6*100,"")</f>
        <v>1.2911285396088821</v>
      </c>
      <c r="E23" s="3">
        <f>IFERROR(E5/E6*100,"")</f>
        <v>1.3837541476013546</v>
      </c>
      <c r="H23" s="3">
        <f>IFERROR(H5/H6*100,"")</f>
        <v>5.383751483706992</v>
      </c>
      <c r="I23" s="3">
        <f>IFERROR(I5/I6*100,"")</f>
        <v>30.507317612518957</v>
      </c>
      <c r="J23" s="3">
        <f>IFERROR(J5/J6*100,"")</f>
        <v>20.60431685745073</v>
      </c>
      <c r="K23" s="3">
        <f>IFERROR(K5/K6*100,"")</f>
        <v>29.713477368090341</v>
      </c>
      <c r="L23" s="3">
        <f>IFERROR(L5/L6*100,"")</f>
        <v>38.853237012892421</v>
      </c>
    </row>
    <row r="24" spans="1:12" ht="15.5" x14ac:dyDescent="0.35">
      <c r="C24" t="s">
        <v>43</v>
      </c>
      <c r="D24" s="4">
        <f>IFERROR(_xlfn.RRI(5,I23,D23),"")</f>
        <v>-0.46873269265645479</v>
      </c>
      <c r="E24" s="4">
        <f>IFERROR(_xlfn.RRI(5,J23,E23),"")</f>
        <v>-0.41733337417306404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7.85</v>
      </c>
      <c r="J25" s="3">
        <f>IFERROR(INDEX(J51:J500,MATCH($C$25,$C$51:$C$500,0)),"")</f>
        <v>114845085.59999999</v>
      </c>
      <c r="K25" s="3">
        <f>IFERROR(INDEX(K51:K500,MATCH($C$25,$C$51:$C$500,0)),"")</f>
        <v>148614509.59</v>
      </c>
      <c r="L25" s="3">
        <f>IFERROR(INDEX(L51:L500,MATCH($C$25,$C$51:$C$500,0)),"")</f>
        <v>136857675.28</v>
      </c>
    </row>
    <row r="26" spans="1:1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11.939670138888889</v>
      </c>
      <c r="E27" s="3">
        <f>IFERROR(E4/E21,"")</f>
        <v>11.934027777777779</v>
      </c>
      <c r="H27" s="3">
        <f>IFERROR(H4/H21,"")</f>
        <v>47.747395833333336</v>
      </c>
      <c r="I27" s="3">
        <f>IFERROR(I4/I21,"")</f>
        <v>36.726080252777777</v>
      </c>
      <c r="J27" s="3" t="str">
        <f>IFERROR(J4/J21,"")</f>
        <v/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48</v>
      </c>
      <c r="D28" s="4">
        <f>IFERROR(_xlfn.RRI(5,I27,D27),"")</f>
        <v>-0.20126346502144687</v>
      </c>
      <c r="E28" s="4" t="str">
        <f>IFERROR(_xlfn.RRI(5,J27,E27),"")</f>
        <v/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 t="str">
        <f>IFERROR(((H25-I25)/I25)*100%,"")</f>
        <v/>
      </c>
      <c r="I29" s="4">
        <f>IFERROR(((I25-J25)/J25)*100%,"")</f>
        <v>-0.99999993164705347</v>
      </c>
      <c r="J29" s="4">
        <f>IFERROR(((J25-K25)/K25)*100%,"")</f>
        <v>-0.22722831090425569</v>
      </c>
      <c r="K29" s="4">
        <f>IFERROR(((K25-L25)/L25)*100%,"")</f>
        <v>8.5905553239498236E-2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0.30009506880936365</v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227.88</v>
      </c>
      <c r="E32" s="3">
        <f>IFERROR(INDEX(E51:E500,MATCH($A$32,$C$51:$C$500,0)),"")</f>
        <v>224.92</v>
      </c>
      <c r="H32" s="3">
        <f>IFERROR(INDEX(D32:G32,COUNT(D32:G32)),"")</f>
        <v>224.92</v>
      </c>
      <c r="I32" s="3">
        <f>IFERROR(INDEX(I51:I500,MATCH($C$32,$C$51:$C$500,0)),"")</f>
        <v>221.8</v>
      </c>
      <c r="J32" s="3">
        <f>IFERROR(INDEX(J51:J500,MATCH($C$32,$C$51:$C$500,0)),"")</f>
        <v>558073736.26999998</v>
      </c>
      <c r="K32" s="3">
        <f>IFERROR(INDEX(K51:K500,MATCH($C$32,$C$51:$C$500,0)),"")</f>
        <v>495653126.23000002</v>
      </c>
      <c r="L32" s="3">
        <f>IFERROR(INDEX(L51:L500,MATCH($C$32,$C$51:$C$500,0)),"")</f>
        <v>352867369.58999997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0.67</v>
      </c>
      <c r="E33" s="3">
        <f>IFERROR(INDEX(E51:E500,MATCH($A$33,$C$51:$C$500,0)),"")</f>
        <v>0.88</v>
      </c>
      <c r="H33" s="3">
        <f>IFERROR(INDEX(D33:G33,COUNT(D33:G33)),"")</f>
        <v>0.88</v>
      </c>
      <c r="I33" s="3">
        <f>IFERROR(INDEX(I51:I500,MATCH($C$33,$C$51:$C$500,0)),"")</f>
        <v>1.1200000000000001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52.04</v>
      </c>
      <c r="E34" s="3">
        <f>IFERROR(INDEX(E51:E500,MATCH($A$34,$C$51:$C$500,0)),"")</f>
        <v>63.46</v>
      </c>
      <c r="H34" s="3">
        <f>IFERROR(INDEX(D34:G34,COUNT(D34:G34)),"")</f>
        <v>63.46</v>
      </c>
      <c r="I34" s="3">
        <f>IFERROR(INDEX(I51:I500,MATCH($C$34,$C$51:$C$500,0)),"")</f>
        <v>31.59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12.82</v>
      </c>
      <c r="E35" s="3">
        <f>IFERROR(INDEX(E51:E500,MATCH($A$35,$C$51:$C$500,0)),"")</f>
        <v>16.59</v>
      </c>
      <c r="H35" s="3">
        <f>IFERROR(INDEX(D35:G35,COUNT(D35:G35)),"")</f>
        <v>16.59</v>
      </c>
      <c r="I35" s="3">
        <f>IFERROR(INDEX(I51:I500,MATCH($C$35,$C$51:$C$500,0)),"")</f>
        <v>6.75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68</v>
      </c>
      <c r="F50" t="s">
        <v>69</v>
      </c>
      <c r="G50" t="s">
        <v>912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71</v>
      </c>
      <c r="C51" t="s">
        <v>6</v>
      </c>
      <c r="D51" s="5">
        <v>17193125000</v>
      </c>
      <c r="E51" s="5">
        <v>17185000000</v>
      </c>
      <c r="F51" s="5">
        <v>29037500000</v>
      </c>
      <c r="G51" s="5">
        <v>10403055564</v>
      </c>
      <c r="I51" s="5">
        <v>52885555564</v>
      </c>
      <c r="J51" s="5">
        <v>54660359446</v>
      </c>
      <c r="K51" s="5">
        <v>56098693360</v>
      </c>
      <c r="L51" s="5">
        <v>57531891902</v>
      </c>
    </row>
    <row r="52" spans="2:12" ht="15.5" x14ac:dyDescent="0.35">
      <c r="C52" t="s">
        <v>72</v>
      </c>
      <c r="D52" s="5">
        <v>-11593315338</v>
      </c>
      <c r="E52" s="5">
        <v>-10596306348</v>
      </c>
      <c r="F52" s="5">
        <v>-19800476712</v>
      </c>
      <c r="G52" s="5">
        <v>-8181897519</v>
      </c>
      <c r="I52" s="5">
        <v>-34782108831</v>
      </c>
      <c r="J52" s="5">
        <v>-32637897698</v>
      </c>
      <c r="K52" s="5">
        <v>-30638858394</v>
      </c>
      <c r="L52" s="5">
        <v>-33749045452</v>
      </c>
    </row>
    <row r="53" spans="2:12" ht="15.5" x14ac:dyDescent="0.35">
      <c r="C53" t="s">
        <v>73</v>
      </c>
      <c r="D53" s="5">
        <v>5599809662</v>
      </c>
      <c r="E53" s="5">
        <v>6588693652</v>
      </c>
      <c r="F53" s="5">
        <v>9237023288</v>
      </c>
      <c r="G53" s="5">
        <v>2221158045</v>
      </c>
      <c r="I53" s="5">
        <v>18103446733</v>
      </c>
      <c r="J53" s="5">
        <v>22022461748</v>
      </c>
      <c r="K53" s="5">
        <v>25459834966</v>
      </c>
      <c r="L53" s="5">
        <v>23782846450</v>
      </c>
    </row>
    <row r="54" spans="2:12" ht="15.5" x14ac:dyDescent="0.35">
      <c r="C54" t="s">
        <v>74</v>
      </c>
      <c r="D54" s="5">
        <v>-2323571854</v>
      </c>
      <c r="E54" s="5">
        <v>-3388984779</v>
      </c>
      <c r="F54" s="5">
        <v>-3038906990</v>
      </c>
      <c r="G54" s="5">
        <v>15887221</v>
      </c>
      <c r="I54" s="5">
        <v>-6715307345</v>
      </c>
      <c r="J54" s="5">
        <v>-5140255227</v>
      </c>
      <c r="K54" s="5">
        <v>-3733159013</v>
      </c>
      <c r="L54" s="5">
        <v>-3452948131</v>
      </c>
    </row>
    <row r="55" spans="2:12" ht="15.5" x14ac:dyDescent="0.35">
      <c r="C55" t="s">
        <v>79</v>
      </c>
      <c r="D55" s="5">
        <v>-369120000</v>
      </c>
      <c r="F55" s="5">
        <v>298776667</v>
      </c>
      <c r="G55" s="5">
        <v>-298776667</v>
      </c>
    </row>
    <row r="56" spans="2:12" ht="15.5" x14ac:dyDescent="0.35">
      <c r="C56" t="s">
        <v>77</v>
      </c>
      <c r="D56" s="5">
        <v>3276237808</v>
      </c>
      <c r="E56" s="5">
        <v>3199708873</v>
      </c>
      <c r="F56" s="5">
        <v>6198116298</v>
      </c>
      <c r="G56" s="5">
        <v>2237045266</v>
      </c>
      <c r="I56" s="5">
        <v>11388139388</v>
      </c>
      <c r="J56" s="5">
        <v>16882206521</v>
      </c>
      <c r="K56" s="5">
        <v>21726675953</v>
      </c>
      <c r="L56" s="5">
        <v>20329898319</v>
      </c>
    </row>
    <row r="57" spans="2:12" ht="15.5" x14ac:dyDescent="0.35">
      <c r="C57" t="s">
        <v>78</v>
      </c>
      <c r="D57" s="5">
        <v>1114654188</v>
      </c>
      <c r="E57" s="5">
        <v>1408134859</v>
      </c>
      <c r="F57" s="5">
        <v>87945526</v>
      </c>
      <c r="G57" s="5">
        <v>-9357793</v>
      </c>
      <c r="I57" s="5">
        <v>357969121</v>
      </c>
      <c r="J57" s="5">
        <v>1165393105</v>
      </c>
      <c r="K57" s="5">
        <v>1440515138</v>
      </c>
      <c r="L57" s="5">
        <v>-898144184</v>
      </c>
    </row>
    <row r="58" spans="2:12" ht="15.5" x14ac:dyDescent="0.35">
      <c r="C58" t="s">
        <v>27</v>
      </c>
    </row>
    <row r="59" spans="2:12" ht="15.5" x14ac:dyDescent="0.35">
      <c r="C59" t="s">
        <v>80</v>
      </c>
      <c r="D59" s="5">
        <v>1114654188</v>
      </c>
      <c r="E59" s="5">
        <v>1408134859</v>
      </c>
      <c r="F59" s="5">
        <v>87945526</v>
      </c>
      <c r="G59" s="5">
        <v>-9357793</v>
      </c>
      <c r="I59" s="5">
        <v>357969121</v>
      </c>
      <c r="J59" s="5">
        <v>1165393105</v>
      </c>
      <c r="K59" s="5">
        <v>1440515138</v>
      </c>
      <c r="L59" s="5">
        <v>-898144184</v>
      </c>
    </row>
    <row r="60" spans="2:12" ht="15.5" x14ac:dyDescent="0.35">
      <c r="C60" t="s">
        <v>29</v>
      </c>
      <c r="D60" s="5">
        <v>4390891996</v>
      </c>
      <c r="E60" s="5">
        <v>4607843732</v>
      </c>
      <c r="F60" s="5">
        <v>6286061824</v>
      </c>
      <c r="G60" s="5">
        <v>2227687473</v>
      </c>
      <c r="I60" s="5">
        <v>11746108509</v>
      </c>
      <c r="J60" s="5">
        <v>18047599626</v>
      </c>
      <c r="K60" s="5">
        <v>23167191091</v>
      </c>
      <c r="L60" s="5">
        <v>19431754135</v>
      </c>
    </row>
    <row r="61" spans="2:12" ht="15.5" x14ac:dyDescent="0.35">
      <c r="C61" t="s">
        <v>28</v>
      </c>
      <c r="D61" s="5">
        <v>-229800000</v>
      </c>
      <c r="E61" s="5">
        <v>-139320000</v>
      </c>
      <c r="F61" s="5">
        <v>-523484146</v>
      </c>
      <c r="G61" s="5">
        <v>-112356667</v>
      </c>
      <c r="I61" s="5">
        <v>-856699393</v>
      </c>
      <c r="J61" s="5">
        <v>-856699393</v>
      </c>
      <c r="K61" s="5">
        <v>-881019640</v>
      </c>
      <c r="L61" s="5">
        <v>-853102843</v>
      </c>
    </row>
    <row r="62" spans="2:12" ht="15.5" x14ac:dyDescent="0.35">
      <c r="C62" t="s">
        <v>81</v>
      </c>
      <c r="D62" s="5">
        <v>139320000</v>
      </c>
      <c r="E62" s="5">
        <v>-139320000</v>
      </c>
      <c r="F62" s="5">
        <v>-822260813</v>
      </c>
      <c r="G62" s="5">
        <v>186420000</v>
      </c>
      <c r="I62" s="5">
        <v>-856699393</v>
      </c>
      <c r="J62" s="5">
        <v>-856699393</v>
      </c>
      <c r="K62" s="5">
        <v>-881019640</v>
      </c>
      <c r="L62" s="5">
        <v>-853102843</v>
      </c>
    </row>
    <row r="63" spans="2:12" ht="15.5" x14ac:dyDescent="0.35">
      <c r="C63" t="s">
        <v>82</v>
      </c>
    </row>
    <row r="64" spans="2:12" ht="15.5" x14ac:dyDescent="0.35">
      <c r="C64" t="s">
        <v>84</v>
      </c>
      <c r="D64" s="5">
        <v>-229800000</v>
      </c>
      <c r="E64" s="5">
        <v>-139320000</v>
      </c>
      <c r="F64" s="5">
        <v>-523484146</v>
      </c>
      <c r="G64" s="5">
        <v>-112356667</v>
      </c>
      <c r="I64" s="5">
        <v>-856699393</v>
      </c>
      <c r="J64" s="5">
        <v>-856699393</v>
      </c>
      <c r="K64" s="5">
        <v>-881019640</v>
      </c>
      <c r="L64" s="5">
        <v>-853102843</v>
      </c>
    </row>
    <row r="65" spans="2:12" ht="15.5" x14ac:dyDescent="0.35">
      <c r="C65" t="s">
        <v>86</v>
      </c>
      <c r="D65" s="5">
        <v>4161091996</v>
      </c>
      <c r="E65" s="5">
        <v>4468523732</v>
      </c>
      <c r="F65" s="5">
        <v>5762577678</v>
      </c>
      <c r="G65" s="5">
        <v>2115330806</v>
      </c>
      <c r="I65" s="5">
        <v>10889409116</v>
      </c>
      <c r="J65" s="5">
        <v>17190900233</v>
      </c>
      <c r="K65" s="5">
        <v>22286171451</v>
      </c>
      <c r="L65" s="5">
        <v>18578651292</v>
      </c>
    </row>
    <row r="66" spans="2:12" ht="15.5" x14ac:dyDescent="0.35">
      <c r="C66" t="s">
        <v>87</v>
      </c>
      <c r="F66" s="5">
        <v>95308119</v>
      </c>
      <c r="G66" s="5">
        <v>86133518132</v>
      </c>
      <c r="I66" s="5">
        <v>86228826251</v>
      </c>
      <c r="J66" s="5">
        <v>136328667</v>
      </c>
      <c r="K66" s="5">
        <v>-24312943</v>
      </c>
      <c r="L66" s="5">
        <v>36408025</v>
      </c>
    </row>
    <row r="67" spans="2:12" ht="15.5" x14ac:dyDescent="0.35">
      <c r="C67" t="s">
        <v>89</v>
      </c>
      <c r="D67" s="5">
        <v>4161091996</v>
      </c>
      <c r="E67" s="5">
        <v>4468523732</v>
      </c>
      <c r="F67" s="5">
        <v>5857885797</v>
      </c>
      <c r="G67" s="5">
        <v>88248848938</v>
      </c>
      <c r="I67" s="5">
        <v>97118235367</v>
      </c>
      <c r="J67" s="5">
        <v>17327228900</v>
      </c>
      <c r="K67" s="5">
        <v>22261858508</v>
      </c>
      <c r="L67" s="5">
        <v>20565059317</v>
      </c>
    </row>
    <row r="68" spans="2:12" ht="15.5" x14ac:dyDescent="0.35">
      <c r="C68" t="s">
        <v>90</v>
      </c>
      <c r="D68" s="5">
        <v>4161091994</v>
      </c>
      <c r="E68" s="5">
        <v>4468523734</v>
      </c>
      <c r="F68" s="5">
        <v>5950133065</v>
      </c>
      <c r="G68" s="5">
        <v>2115330805</v>
      </c>
      <c r="I68" s="5">
        <v>11076964502</v>
      </c>
      <c r="J68" s="5">
        <v>17190900233</v>
      </c>
      <c r="K68" s="5">
        <v>22286171451</v>
      </c>
      <c r="L68" s="5">
        <v>20528651292</v>
      </c>
    </row>
    <row r="69" spans="2:12" ht="15.5" x14ac:dyDescent="0.35">
      <c r="C69" t="s">
        <v>8</v>
      </c>
      <c r="D69" s="5">
        <v>4240760538</v>
      </c>
      <c r="E69" s="5">
        <v>4485951466</v>
      </c>
      <c r="F69" s="5">
        <v>6236388126</v>
      </c>
      <c r="G69" s="5">
        <v>88282684593</v>
      </c>
      <c r="I69" s="5">
        <v>97537540006</v>
      </c>
      <c r="J69" s="5">
        <v>17363091507</v>
      </c>
      <c r="K69" s="5">
        <v>22267863496</v>
      </c>
      <c r="L69" s="5">
        <v>20565059317</v>
      </c>
    </row>
    <row r="70" spans="2:12" ht="15.5" x14ac:dyDescent="0.35">
      <c r="C70" t="s">
        <v>203</v>
      </c>
      <c r="D70" s="5">
        <v>-79668544</v>
      </c>
      <c r="E70" s="5">
        <v>-17427732</v>
      </c>
      <c r="F70" s="5">
        <v>-190946942</v>
      </c>
      <c r="G70" s="5">
        <v>-33835656</v>
      </c>
      <c r="I70" s="5">
        <v>-231749253</v>
      </c>
      <c r="J70" s="5">
        <v>-35862607</v>
      </c>
      <c r="K70" s="5">
        <v>-6004988</v>
      </c>
    </row>
    <row r="71" spans="2:12" ht="15.5" x14ac:dyDescent="0.35">
      <c r="C71" t="s">
        <v>91</v>
      </c>
      <c r="D71" s="5">
        <v>4161091994</v>
      </c>
      <c r="E71" s="5">
        <v>4468523734</v>
      </c>
      <c r="F71" s="5">
        <v>5950133065</v>
      </c>
      <c r="G71" s="5">
        <v>2115330805</v>
      </c>
      <c r="I71" s="5">
        <v>11076964502</v>
      </c>
      <c r="J71" s="5">
        <v>17190900233</v>
      </c>
      <c r="K71" s="5">
        <v>22286171451</v>
      </c>
      <c r="L71" s="5">
        <v>20528651292</v>
      </c>
    </row>
    <row r="72" spans="2:12" ht="15.5" x14ac:dyDescent="0.35">
      <c r="C72" t="s">
        <v>92</v>
      </c>
      <c r="D72" s="5">
        <v>4161091994</v>
      </c>
      <c r="E72" s="5">
        <v>4468523734</v>
      </c>
      <c r="F72" s="5">
        <v>6045441184</v>
      </c>
      <c r="G72" s="5">
        <v>88248848937</v>
      </c>
      <c r="I72" s="5">
        <v>97305790753</v>
      </c>
      <c r="J72" s="5">
        <v>17327228900</v>
      </c>
      <c r="K72" s="5">
        <v>22261858508</v>
      </c>
      <c r="L72" s="5">
        <v>20565059317</v>
      </c>
    </row>
    <row r="73" spans="2:12" ht="15.5" x14ac:dyDescent="0.35">
      <c r="C73" t="s">
        <v>93</v>
      </c>
      <c r="D73" s="5">
        <v>4161091994</v>
      </c>
      <c r="E73" s="5">
        <v>4468523734</v>
      </c>
      <c r="F73" s="5">
        <v>6045441184</v>
      </c>
      <c r="G73" s="5">
        <v>88248848937</v>
      </c>
      <c r="I73" s="5">
        <v>97305790753</v>
      </c>
      <c r="J73" s="5">
        <v>17327228900</v>
      </c>
      <c r="K73" s="5">
        <v>22261858508</v>
      </c>
      <c r="L73" s="5">
        <v>20565059317</v>
      </c>
    </row>
    <row r="75" spans="2:12" ht="15.5" x14ac:dyDescent="0.35">
      <c r="B75" t="s">
        <v>94</v>
      </c>
      <c r="C75" t="s">
        <v>95</v>
      </c>
    </row>
    <row r="76" spans="2:12" ht="15.5" x14ac:dyDescent="0.35">
      <c r="C76" t="s">
        <v>96</v>
      </c>
    </row>
    <row r="77" spans="2:12" ht="15.5" x14ac:dyDescent="0.35">
      <c r="C77" t="s">
        <v>20</v>
      </c>
      <c r="D77" s="5">
        <v>81558030674</v>
      </c>
      <c r="E77" s="5">
        <v>104430205418</v>
      </c>
      <c r="F77" s="5">
        <v>141753925318</v>
      </c>
      <c r="I77" s="5">
        <v>141753925318</v>
      </c>
      <c r="J77" s="5">
        <v>16251640511</v>
      </c>
      <c r="K77" s="5">
        <v>17360706797</v>
      </c>
      <c r="L77" s="5">
        <v>23112408972</v>
      </c>
    </row>
    <row r="78" spans="2:12" ht="15.5" x14ac:dyDescent="0.35">
      <c r="C78" t="s">
        <v>97</v>
      </c>
      <c r="D78" s="5">
        <v>7115343800</v>
      </c>
      <c r="E78" s="5">
        <v>8545150859</v>
      </c>
      <c r="F78" s="5">
        <v>2799225050</v>
      </c>
      <c r="I78" s="5">
        <v>2799225050</v>
      </c>
      <c r="J78" s="5">
        <v>5070964708</v>
      </c>
      <c r="K78" s="5">
        <v>2933994886</v>
      </c>
      <c r="L78" s="5">
        <v>3684961013</v>
      </c>
    </row>
    <row r="79" spans="2:12" ht="15.5" x14ac:dyDescent="0.35">
      <c r="C79" t="s">
        <v>99</v>
      </c>
      <c r="D79" s="5">
        <v>7939230250</v>
      </c>
      <c r="E79" s="5">
        <v>6916240250</v>
      </c>
      <c r="F79" s="5">
        <v>6116240250</v>
      </c>
      <c r="I79" s="5">
        <v>6116240250</v>
      </c>
      <c r="J79" s="5">
        <v>1055110000</v>
      </c>
      <c r="K79" s="5">
        <v>1100000000</v>
      </c>
      <c r="L79" s="5">
        <v>1906783071</v>
      </c>
    </row>
    <row r="80" spans="2:12" ht="15.5" x14ac:dyDescent="0.35">
      <c r="C80" t="s">
        <v>98</v>
      </c>
      <c r="L80" s="5">
        <v>500000000</v>
      </c>
    </row>
    <row r="81" spans="3:12" ht="15.5" x14ac:dyDescent="0.35">
      <c r="C81" t="s">
        <v>100</v>
      </c>
      <c r="D81" s="5">
        <v>7115343800</v>
      </c>
      <c r="E81" s="5">
        <v>8545150859</v>
      </c>
      <c r="F81" s="5">
        <v>2799225050</v>
      </c>
      <c r="I81" s="5">
        <v>2799225050</v>
      </c>
      <c r="J81" s="5">
        <v>5070964708</v>
      </c>
      <c r="K81" s="5">
        <v>2933994886</v>
      </c>
      <c r="L81" s="5">
        <v>3684961013</v>
      </c>
    </row>
    <row r="82" spans="3:12" ht="15.5" x14ac:dyDescent="0.35">
      <c r="C82" t="s">
        <v>101</v>
      </c>
      <c r="D82" s="5">
        <v>2921355</v>
      </c>
      <c r="E82" s="5">
        <v>2921355</v>
      </c>
      <c r="F82" s="5">
        <v>2921355</v>
      </c>
      <c r="I82" s="5">
        <v>2921355</v>
      </c>
      <c r="J82" s="5">
        <v>5405853258</v>
      </c>
      <c r="K82" s="5">
        <v>5005339255</v>
      </c>
      <c r="L82" s="5">
        <v>5001885000</v>
      </c>
    </row>
    <row r="83" spans="3:12" ht="15.5" x14ac:dyDescent="0.35">
      <c r="C83" t="s">
        <v>102</v>
      </c>
      <c r="D83" s="5">
        <v>2921355</v>
      </c>
      <c r="E83" s="5">
        <v>2921355</v>
      </c>
      <c r="F83" s="5">
        <v>2921355</v>
      </c>
      <c r="I83" s="5">
        <v>2921355</v>
      </c>
      <c r="J83" s="5">
        <v>5405853258</v>
      </c>
      <c r="K83" s="5">
        <v>5005339255</v>
      </c>
      <c r="L83" s="5">
        <v>5001885000</v>
      </c>
    </row>
    <row r="84" spans="3:12" ht="15.5" x14ac:dyDescent="0.35">
      <c r="C84" t="s">
        <v>79</v>
      </c>
      <c r="D84" s="5">
        <v>86377250000</v>
      </c>
      <c r="E84" s="5">
        <v>86377250000</v>
      </c>
      <c r="F84" s="5">
        <v>86377250000</v>
      </c>
      <c r="I84" s="5">
        <v>86377250000</v>
      </c>
      <c r="J84" s="5">
        <v>148423749</v>
      </c>
      <c r="K84" s="5">
        <v>12095082</v>
      </c>
      <c r="L84" s="5">
        <v>-663591975</v>
      </c>
    </row>
    <row r="85" spans="3:12" ht="15.5" x14ac:dyDescent="0.35">
      <c r="C85" t="s">
        <v>104</v>
      </c>
      <c r="D85" s="5">
        <v>198138695608</v>
      </c>
      <c r="E85" s="5">
        <v>189575610873</v>
      </c>
      <c r="F85" s="5">
        <v>180927138899</v>
      </c>
      <c r="I85" s="5">
        <v>180927138899</v>
      </c>
      <c r="J85" s="5">
        <v>23407787847</v>
      </c>
      <c r="K85" s="5">
        <v>23199566832</v>
      </c>
      <c r="L85" s="5">
        <v>27648089345</v>
      </c>
    </row>
    <row r="86" spans="3:12" ht="15.5" x14ac:dyDescent="0.35">
      <c r="C86" t="s">
        <v>105</v>
      </c>
    </row>
    <row r="87" spans="3:12" ht="15.5" x14ac:dyDescent="0.35">
      <c r="C87" t="s">
        <v>106</v>
      </c>
      <c r="D87" s="5">
        <v>148389299469</v>
      </c>
      <c r="E87" s="5">
        <v>151090981667</v>
      </c>
      <c r="F87" s="5">
        <v>154218255103</v>
      </c>
      <c r="I87" s="5">
        <v>154218255103</v>
      </c>
      <c r="J87" s="5">
        <v>60688549421</v>
      </c>
      <c r="K87" s="5">
        <v>51843968984</v>
      </c>
      <c r="L87" s="5">
        <v>27899865291</v>
      </c>
    </row>
    <row r="88" spans="3:12" ht="15.5" x14ac:dyDescent="0.35">
      <c r="C88" t="s">
        <v>107</v>
      </c>
    </row>
    <row r="89" spans="3:12" ht="15.5" x14ac:dyDescent="0.35">
      <c r="C89" t="s">
        <v>108</v>
      </c>
      <c r="D89" s="5">
        <v>148392220824</v>
      </c>
      <c r="E89" s="5">
        <v>151093903022</v>
      </c>
      <c r="F89" s="5">
        <v>154221176458</v>
      </c>
      <c r="I89" s="5">
        <v>154221176458</v>
      </c>
      <c r="J89" s="5">
        <v>66094402679</v>
      </c>
      <c r="K89" s="5">
        <v>56849308239</v>
      </c>
      <c r="L89" s="5">
        <v>32901750291</v>
      </c>
    </row>
    <row r="90" spans="3:12" ht="15.5" x14ac:dyDescent="0.35">
      <c r="C90" t="s">
        <v>109</v>
      </c>
      <c r="D90" s="5">
        <v>346530916432</v>
      </c>
      <c r="E90" s="5">
        <v>340669513895</v>
      </c>
      <c r="F90" s="5">
        <v>335148315357</v>
      </c>
      <c r="I90" s="5">
        <v>335148315357</v>
      </c>
      <c r="J90" s="5">
        <v>89502190526</v>
      </c>
      <c r="K90" s="5">
        <v>80048875071</v>
      </c>
      <c r="L90" s="5">
        <v>60549839636</v>
      </c>
    </row>
    <row r="91" spans="3:12" ht="15.5" x14ac:dyDescent="0.35">
      <c r="C91" t="s">
        <v>110</v>
      </c>
    </row>
    <row r="92" spans="3:12" ht="15.5" x14ac:dyDescent="0.35">
      <c r="C92" t="s">
        <v>111</v>
      </c>
    </row>
    <row r="93" spans="3:12" ht="15.5" x14ac:dyDescent="0.35">
      <c r="C93" t="s">
        <v>112</v>
      </c>
      <c r="D93" s="5">
        <v>9575347384</v>
      </c>
      <c r="E93" s="5">
        <v>9003688881</v>
      </c>
      <c r="F93" s="5">
        <v>8751014074</v>
      </c>
      <c r="I93" s="5">
        <v>8751014074</v>
      </c>
      <c r="J93" s="5">
        <v>3191804072</v>
      </c>
      <c r="K93" s="5">
        <v>2244674286</v>
      </c>
      <c r="L93" s="5">
        <v>4377015646</v>
      </c>
    </row>
    <row r="94" spans="3:12" ht="15.5" x14ac:dyDescent="0.35">
      <c r="C94" t="s">
        <v>113</v>
      </c>
    </row>
    <row r="95" spans="3:12" ht="15.5" x14ac:dyDescent="0.35">
      <c r="C95" t="s">
        <v>114</v>
      </c>
      <c r="D95" s="5">
        <v>374267256</v>
      </c>
      <c r="E95" s="5">
        <v>65860057</v>
      </c>
      <c r="F95" s="5">
        <v>246025000</v>
      </c>
      <c r="I95" s="5">
        <v>246025000</v>
      </c>
      <c r="J95" s="5">
        <v>444562396</v>
      </c>
      <c r="K95" s="5">
        <v>303708910</v>
      </c>
      <c r="L95" s="5">
        <v>2573447155</v>
      </c>
    </row>
    <row r="96" spans="3:12" ht="15.5" x14ac:dyDescent="0.35">
      <c r="C96" t="s">
        <v>206</v>
      </c>
    </row>
    <row r="97" spans="3:12" ht="15.5" x14ac:dyDescent="0.35">
      <c r="C97" t="s">
        <v>207</v>
      </c>
      <c r="D97" s="5">
        <v>7939230250</v>
      </c>
      <c r="E97" s="5">
        <v>6916240250</v>
      </c>
      <c r="F97" s="5">
        <v>6116240250</v>
      </c>
      <c r="I97" s="5">
        <v>6116240250</v>
      </c>
      <c r="J97" s="5">
        <v>1055110000</v>
      </c>
      <c r="K97" s="5">
        <v>1100000000</v>
      </c>
      <c r="L97" s="5">
        <v>2406783071</v>
      </c>
    </row>
    <row r="98" spans="3:12" ht="15.5" x14ac:dyDescent="0.35">
      <c r="C98" t="s">
        <v>117</v>
      </c>
      <c r="D98" s="5">
        <v>596948293</v>
      </c>
      <c r="E98" s="5">
        <v>812324824</v>
      </c>
      <c r="F98" s="5">
        <v>323713694</v>
      </c>
      <c r="I98" s="5">
        <v>323713694</v>
      </c>
      <c r="J98" s="5">
        <v>829366296</v>
      </c>
      <c r="K98" s="5">
        <v>901580379</v>
      </c>
      <c r="L98" s="5">
        <v>1219910159</v>
      </c>
    </row>
    <row r="99" spans="3:12" ht="15.5" x14ac:dyDescent="0.35">
      <c r="C99" t="s">
        <v>116</v>
      </c>
      <c r="D99" s="5">
        <v>6205500001</v>
      </c>
      <c r="E99" s="5">
        <v>6390500000</v>
      </c>
      <c r="F99" s="5">
        <v>6390500000</v>
      </c>
      <c r="I99" s="5">
        <v>6390500000</v>
      </c>
      <c r="J99" s="5">
        <v>263000000</v>
      </c>
      <c r="K99" s="5">
        <v>440000000</v>
      </c>
      <c r="L99" s="5">
        <v>293333331</v>
      </c>
    </row>
    <row r="100" spans="3:12" ht="15.5" x14ac:dyDescent="0.35">
      <c r="C100" t="s">
        <v>119</v>
      </c>
    </row>
    <row r="101" spans="3:12" ht="15.5" x14ac:dyDescent="0.35">
      <c r="C101" t="s">
        <v>121</v>
      </c>
    </row>
    <row r="102" spans="3:12" ht="15.5" x14ac:dyDescent="0.35">
      <c r="C102" t="s">
        <v>258</v>
      </c>
    </row>
    <row r="103" spans="3:12" ht="15.5" x14ac:dyDescent="0.35">
      <c r="C103" t="s">
        <v>122</v>
      </c>
    </row>
    <row r="104" spans="3:12" ht="15.5" x14ac:dyDescent="0.35">
      <c r="C104" t="s">
        <v>123</v>
      </c>
      <c r="D104" s="5">
        <v>8501785563</v>
      </c>
      <c r="E104" s="5">
        <v>7478795563</v>
      </c>
      <c r="F104" s="5">
        <v>6678795563</v>
      </c>
      <c r="I104" s="5">
        <v>6678795563</v>
      </c>
      <c r="J104" s="5">
        <v>2041193609</v>
      </c>
      <c r="K104" s="5">
        <v>2862236840</v>
      </c>
      <c r="L104" s="5">
        <v>3242718552</v>
      </c>
    </row>
    <row r="105" spans="3:12" ht="15.5" x14ac:dyDescent="0.35">
      <c r="C105" t="s">
        <v>124</v>
      </c>
      <c r="D105" s="5">
        <v>8501785563</v>
      </c>
      <c r="E105" s="5">
        <v>7478795563</v>
      </c>
      <c r="F105" s="5">
        <v>6678795563</v>
      </c>
      <c r="I105" s="5">
        <v>6678795563</v>
      </c>
      <c r="J105" s="5">
        <v>2041193609</v>
      </c>
      <c r="K105" s="5">
        <v>2862236840</v>
      </c>
      <c r="L105" s="5">
        <v>3242718552</v>
      </c>
    </row>
    <row r="106" spans="3:12" ht="15.5" x14ac:dyDescent="0.35">
      <c r="C106" t="s">
        <v>125</v>
      </c>
    </row>
    <row r="107" spans="3:12" ht="15.5" x14ac:dyDescent="0.35">
      <c r="C107" t="s">
        <v>126</v>
      </c>
    </row>
    <row r="108" spans="3:12" ht="15.5" x14ac:dyDescent="0.35">
      <c r="C108" t="s">
        <v>127</v>
      </c>
      <c r="D108" s="5">
        <v>18077132947</v>
      </c>
      <c r="E108" s="5">
        <v>16482484444</v>
      </c>
      <c r="F108" s="5">
        <v>15429809637</v>
      </c>
      <c r="I108" s="5">
        <v>15429809637</v>
      </c>
      <c r="J108" s="5">
        <v>5232997681</v>
      </c>
      <c r="K108" s="5">
        <v>5106911126</v>
      </c>
      <c r="L108" s="5">
        <v>7619734198</v>
      </c>
    </row>
    <row r="109" spans="3:12" ht="15.5" x14ac:dyDescent="0.35">
      <c r="C109" t="s">
        <v>128</v>
      </c>
    </row>
    <row r="110" spans="3:12" ht="15.5" x14ac:dyDescent="0.35">
      <c r="C110" t="s">
        <v>129</v>
      </c>
      <c r="D110" s="5">
        <v>72016009400</v>
      </c>
      <c r="E110" s="5">
        <v>72000000000</v>
      </c>
      <c r="F110" s="5">
        <v>72000000000</v>
      </c>
      <c r="I110" s="5">
        <v>72000000000</v>
      </c>
      <c r="J110" s="5">
        <v>1500000000</v>
      </c>
      <c r="K110" s="5">
        <v>1500000000</v>
      </c>
      <c r="L110" s="5">
        <v>1500000000</v>
      </c>
    </row>
    <row r="111" spans="3:12" ht="15.5" x14ac:dyDescent="0.35">
      <c r="C111" t="s">
        <v>130</v>
      </c>
      <c r="D111" s="5">
        <v>153033174762</v>
      </c>
      <c r="E111" s="5">
        <v>152943522122</v>
      </c>
      <c r="F111" s="5">
        <v>152943522122</v>
      </c>
      <c r="I111" s="5">
        <v>152943522122</v>
      </c>
      <c r="J111" s="5">
        <v>-2200000000</v>
      </c>
      <c r="K111" s="5">
        <v>-2200000000</v>
      </c>
    </row>
    <row r="112" spans="3:12" ht="15.5" x14ac:dyDescent="0.35">
      <c r="C112" t="s">
        <v>131</v>
      </c>
      <c r="D112" s="5">
        <v>16798062447</v>
      </c>
      <c r="E112" s="5">
        <v>12557301911</v>
      </c>
      <c r="F112" s="5">
        <v>8071350447</v>
      </c>
      <c r="I112" s="5">
        <v>8071350447</v>
      </c>
      <c r="J112" s="5">
        <v>84262636692</v>
      </c>
      <c r="K112" s="5">
        <v>75035873852</v>
      </c>
      <c r="L112" s="5">
        <v>52093697413</v>
      </c>
    </row>
    <row r="113" spans="2:12" ht="15.5" x14ac:dyDescent="0.35">
      <c r="C113" t="s">
        <v>132</v>
      </c>
      <c r="D113" s="5">
        <v>300000000</v>
      </c>
      <c r="E113" s="5">
        <v>300000000</v>
      </c>
      <c r="F113" s="5">
        <v>300000000</v>
      </c>
      <c r="I113" s="5">
        <v>300000000</v>
      </c>
      <c r="J113" s="5">
        <v>300000000</v>
      </c>
      <c r="K113" s="5">
        <v>200000000</v>
      </c>
      <c r="L113" s="5">
        <v>100000000</v>
      </c>
    </row>
    <row r="114" spans="2:12" ht="15.5" x14ac:dyDescent="0.35">
      <c r="C114" t="s">
        <v>133</v>
      </c>
      <c r="D114" s="5">
        <v>16498062447</v>
      </c>
      <c r="E114" s="5">
        <v>12257301911</v>
      </c>
      <c r="F114" s="5">
        <v>7771350447</v>
      </c>
      <c r="I114" s="5">
        <v>7771350447</v>
      </c>
      <c r="J114" s="5">
        <v>83962636692</v>
      </c>
      <c r="K114" s="5">
        <v>74835873852</v>
      </c>
      <c r="L114" s="5">
        <v>51993697413</v>
      </c>
    </row>
    <row r="115" spans="2:12" ht="15.5" x14ac:dyDescent="0.35">
      <c r="C115" t="s">
        <v>134</v>
      </c>
      <c r="D115" s="5">
        <v>16798062447</v>
      </c>
      <c r="E115" s="5">
        <v>12557301911</v>
      </c>
      <c r="F115" s="5">
        <v>8071350447</v>
      </c>
      <c r="I115" s="5">
        <v>8071350447</v>
      </c>
      <c r="J115" s="5">
        <v>84262636692</v>
      </c>
      <c r="K115" s="5">
        <v>75035873852</v>
      </c>
      <c r="L115" s="5">
        <v>52093697413</v>
      </c>
    </row>
    <row r="116" spans="2:12" ht="15.5" x14ac:dyDescent="0.35">
      <c r="C116" t="s">
        <v>212</v>
      </c>
      <c r="D116" s="5">
        <v>229286876</v>
      </c>
      <c r="E116" s="5">
        <v>308955417</v>
      </c>
      <c r="F116" s="5">
        <v>326383151</v>
      </c>
      <c r="I116" s="5">
        <v>326383151</v>
      </c>
      <c r="J116" s="5">
        <v>558132404</v>
      </c>
      <c r="K116" s="5">
        <v>593995011</v>
      </c>
    </row>
    <row r="117" spans="2:12" ht="15.5" x14ac:dyDescent="0.35">
      <c r="C117" t="s">
        <v>10</v>
      </c>
      <c r="D117" s="5">
        <v>328453783485</v>
      </c>
      <c r="E117" s="5">
        <v>324187029450</v>
      </c>
      <c r="F117" s="5">
        <v>319718505720</v>
      </c>
      <c r="I117" s="5">
        <v>319718505720</v>
      </c>
      <c r="J117" s="5">
        <v>84269192845</v>
      </c>
      <c r="K117" s="5">
        <v>74941963945</v>
      </c>
      <c r="L117" s="5">
        <v>52930105438</v>
      </c>
    </row>
    <row r="118" spans="2:12" ht="15.5" x14ac:dyDescent="0.35">
      <c r="C118" t="s">
        <v>135</v>
      </c>
      <c r="D118" s="5">
        <v>346530916432</v>
      </c>
      <c r="E118" s="5">
        <v>340669513894</v>
      </c>
      <c r="F118" s="5">
        <v>335148315357</v>
      </c>
      <c r="I118" s="5">
        <v>335148315357</v>
      </c>
      <c r="J118" s="5">
        <v>89502190526</v>
      </c>
      <c r="K118" s="5">
        <v>80048875071</v>
      </c>
      <c r="L118" s="5">
        <v>60549839636</v>
      </c>
    </row>
    <row r="119" spans="2:12" ht="15.5" x14ac:dyDescent="0.35">
      <c r="C119" t="s">
        <v>136</v>
      </c>
      <c r="D119" s="5">
        <v>1440320188</v>
      </c>
      <c r="E119" s="5">
        <v>1440000000</v>
      </c>
      <c r="F119" s="5">
        <v>1440000000</v>
      </c>
      <c r="I119" s="5">
        <v>1440000000</v>
      </c>
      <c r="J119" s="5">
        <v>150</v>
      </c>
      <c r="K119" s="5">
        <v>150</v>
      </c>
      <c r="L119" s="5">
        <v>150</v>
      </c>
    </row>
    <row r="121" spans="2:12" ht="15.5" x14ac:dyDescent="0.35">
      <c r="B121" t="s">
        <v>137</v>
      </c>
      <c r="C121" t="s">
        <v>138</v>
      </c>
      <c r="D121" s="5">
        <v>12207897757</v>
      </c>
      <c r="E121" s="5">
        <v>-2242509233</v>
      </c>
      <c r="F121" s="5">
        <v>12965662991</v>
      </c>
      <c r="G121" s="5">
        <v>4697414049</v>
      </c>
      <c r="I121" s="5">
        <v>25904391229</v>
      </c>
      <c r="J121" s="5">
        <v>22795920366</v>
      </c>
      <c r="K121" s="5">
        <v>27468148419</v>
      </c>
      <c r="L121" s="5">
        <v>26563735964</v>
      </c>
    </row>
    <row r="122" spans="2:12" ht="15.5" x14ac:dyDescent="0.35">
      <c r="C122" t="s">
        <v>139</v>
      </c>
      <c r="D122" s="5">
        <v>18880974551</v>
      </c>
      <c r="E122" s="5">
        <v>11439074191</v>
      </c>
      <c r="F122" s="5">
        <v>27870274950</v>
      </c>
      <c r="G122" s="5">
        <v>10885388898</v>
      </c>
      <c r="I122" s="5">
        <v>57535020514</v>
      </c>
      <c r="J122" s="5">
        <v>52074249077</v>
      </c>
      <c r="K122" s="5">
        <v>58020053730</v>
      </c>
      <c r="L122" s="5">
        <v>56702391902</v>
      </c>
    </row>
    <row r="123" spans="2:12" ht="15.5" x14ac:dyDescent="0.35">
      <c r="C123" t="s">
        <v>913</v>
      </c>
      <c r="D123" s="5">
        <v>-4131111330</v>
      </c>
      <c r="E123" s="5">
        <v>-13674179732</v>
      </c>
      <c r="F123" s="5">
        <v>-10947204982</v>
      </c>
      <c r="G123" s="5">
        <v>-4504849698</v>
      </c>
      <c r="I123" s="5">
        <v>-22868841376</v>
      </c>
      <c r="J123" s="5">
        <v>-22907666488</v>
      </c>
      <c r="K123" s="5">
        <v>-25146155904</v>
      </c>
      <c r="L123" s="5">
        <v>-24930773066</v>
      </c>
    </row>
    <row r="124" spans="2:12" ht="15.5" x14ac:dyDescent="0.35">
      <c r="C124" t="s">
        <v>216</v>
      </c>
      <c r="D124" s="5">
        <v>1381022040</v>
      </c>
      <c r="E124" s="5">
        <v>1761585418</v>
      </c>
      <c r="F124" s="5">
        <v>39276114</v>
      </c>
      <c r="G124" s="5">
        <v>19226065</v>
      </c>
      <c r="I124" s="5">
        <v>223182338</v>
      </c>
      <c r="J124" s="5">
        <v>879758179</v>
      </c>
      <c r="K124" s="5">
        <v>1103722204</v>
      </c>
      <c r="L124" s="5">
        <v>978335743</v>
      </c>
    </row>
    <row r="125" spans="2:12" ht="15.5" x14ac:dyDescent="0.35">
      <c r="C125" t="s">
        <v>436</v>
      </c>
      <c r="D125" s="5">
        <v>-3192901851</v>
      </c>
      <c r="E125" s="5">
        <v>-1764949681</v>
      </c>
      <c r="F125" s="5">
        <v>-3886638191</v>
      </c>
      <c r="G125" s="5">
        <v>-1126602793</v>
      </c>
      <c r="I125" s="5">
        <v>-7716945194</v>
      </c>
      <c r="J125" s="5">
        <v>-6354308144</v>
      </c>
      <c r="K125" s="5">
        <v>-5424898455</v>
      </c>
      <c r="L125" s="5">
        <v>-5306515992</v>
      </c>
    </row>
    <row r="126" spans="2:12" ht="15.5" x14ac:dyDescent="0.35">
      <c r="C126" t="s">
        <v>265</v>
      </c>
      <c r="D126" s="5">
        <v>-466477701</v>
      </c>
      <c r="E126" s="5">
        <v>349411130</v>
      </c>
      <c r="F126" s="5">
        <v>-98682653</v>
      </c>
      <c r="G126" s="5">
        <v>-571459462</v>
      </c>
      <c r="I126" s="5">
        <v>-1243002004</v>
      </c>
      <c r="J126" s="5">
        <v>-882684197</v>
      </c>
      <c r="K126" s="5">
        <v>-1058303185</v>
      </c>
      <c r="L126" s="5">
        <v>-861016515</v>
      </c>
    </row>
    <row r="127" spans="2:12" ht="15.5" x14ac:dyDescent="0.35">
      <c r="C127" t="s">
        <v>458</v>
      </c>
    </row>
    <row r="128" spans="2:12" ht="15.5" x14ac:dyDescent="0.35">
      <c r="C128" t="s">
        <v>586</v>
      </c>
      <c r="D128" s="5">
        <v>-263607952</v>
      </c>
      <c r="E128" s="5">
        <v>-353450559</v>
      </c>
      <c r="F128" s="5">
        <v>-11362247</v>
      </c>
      <c r="G128" s="5">
        <v>-4288961</v>
      </c>
      <c r="I128" s="5">
        <v>-25023049</v>
      </c>
      <c r="J128" s="5">
        <v>-13428061</v>
      </c>
      <c r="K128" s="5">
        <v>-26269971</v>
      </c>
      <c r="L128" s="5">
        <v>-18686108</v>
      </c>
    </row>
    <row r="129" spans="3:12" ht="15.5" x14ac:dyDescent="0.35">
      <c r="C129" t="s">
        <v>853</v>
      </c>
    </row>
    <row r="130" spans="3:12" ht="15.5" x14ac:dyDescent="0.35">
      <c r="C130" t="s">
        <v>854</v>
      </c>
    </row>
    <row r="131" spans="3:12" ht="15.5" x14ac:dyDescent="0.35">
      <c r="C131" t="s">
        <v>855</v>
      </c>
    </row>
    <row r="132" spans="3:12" ht="15.5" x14ac:dyDescent="0.35">
      <c r="C132" t="s">
        <v>145</v>
      </c>
      <c r="D132" s="5">
        <v>1023711411</v>
      </c>
      <c r="E132" s="5">
        <v>779728620</v>
      </c>
      <c r="F132" s="5">
        <v>157342680369</v>
      </c>
      <c r="G132" s="5">
        <v>1257223262</v>
      </c>
      <c r="I132" s="5">
        <v>147357752596</v>
      </c>
      <c r="J132" s="5">
        <v>-8268051425</v>
      </c>
      <c r="K132" s="5">
        <v>-1408447330</v>
      </c>
      <c r="L132" s="5">
        <v>-14052231000</v>
      </c>
    </row>
    <row r="133" spans="3:12" ht="15.5" x14ac:dyDescent="0.35">
      <c r="C133" t="s">
        <v>146</v>
      </c>
      <c r="D133" s="5">
        <v>-36103783909</v>
      </c>
      <c r="E133" s="5">
        <v>-35860939288</v>
      </c>
      <c r="F133" s="5">
        <v>-36075228662</v>
      </c>
      <c r="G133" s="5">
        <v>-3171434438</v>
      </c>
      <c r="I133" s="5">
        <v>-47759859018</v>
      </c>
      <c r="J133" s="5">
        <v>-15636935227</v>
      </c>
      <c r="K133" s="5">
        <v>-31811403264</v>
      </c>
      <c r="L133" s="5">
        <v>-7046425410</v>
      </c>
    </row>
    <row r="134" spans="3:12" ht="15.5" x14ac:dyDescent="0.35">
      <c r="C134" t="s">
        <v>856</v>
      </c>
      <c r="D134" s="5">
        <v>-5046542087</v>
      </c>
      <c r="E134" s="5">
        <v>3127273436</v>
      </c>
      <c r="F134" s="5">
        <v>893321355</v>
      </c>
      <c r="G134" s="5">
        <v>-7838570116</v>
      </c>
      <c r="I134" s="5">
        <v>-7784268469</v>
      </c>
      <c r="J134" s="5">
        <v>-14638435227</v>
      </c>
      <c r="K134" s="5">
        <v>-29956403264</v>
      </c>
      <c r="L134" s="5">
        <v>-7046425410</v>
      </c>
    </row>
    <row r="135" spans="3:12" ht="15.5" x14ac:dyDescent="0.35">
      <c r="C135" t="s">
        <v>914</v>
      </c>
      <c r="F135" s="5">
        <v>-5042140095</v>
      </c>
      <c r="G135" s="5">
        <v>522586386</v>
      </c>
      <c r="I135" s="5">
        <v>-5042140095</v>
      </c>
    </row>
    <row r="136" spans="3:12" ht="15.5" x14ac:dyDescent="0.35">
      <c r="C136" t="s">
        <v>842</v>
      </c>
    </row>
    <row r="137" spans="3:12" ht="15.5" x14ac:dyDescent="0.35">
      <c r="C137" t="s">
        <v>915</v>
      </c>
      <c r="D137" s="5">
        <v>-31057241822</v>
      </c>
      <c r="E137" s="5">
        <v>-38988212724</v>
      </c>
      <c r="F137" s="5">
        <v>-31926409922</v>
      </c>
      <c r="G137" s="5">
        <v>4144549292</v>
      </c>
      <c r="I137" s="5">
        <v>-34933450454</v>
      </c>
      <c r="J137" s="5">
        <v>-998500000</v>
      </c>
      <c r="K137" s="5">
        <v>-1605000000</v>
      </c>
    </row>
    <row r="138" spans="3:12" ht="15.5" x14ac:dyDescent="0.35">
      <c r="C138" t="s">
        <v>805</v>
      </c>
    </row>
    <row r="139" spans="3:12" ht="15.5" x14ac:dyDescent="0.35">
      <c r="C139" t="s">
        <v>916</v>
      </c>
      <c r="K139" s="5">
        <v>-250000000</v>
      </c>
    </row>
    <row r="140" spans="3:12" ht="15.5" x14ac:dyDescent="0.35">
      <c r="C140" t="s">
        <v>857</v>
      </c>
    </row>
    <row r="141" spans="3:12" ht="15.5" x14ac:dyDescent="0.35">
      <c r="C141" t="s">
        <v>152</v>
      </c>
      <c r="D141" s="5">
        <v>1023711411</v>
      </c>
      <c r="E141" s="5">
        <v>779728620</v>
      </c>
      <c r="F141" s="5">
        <v>157342680369</v>
      </c>
      <c r="G141" s="5">
        <v>1257223262</v>
      </c>
      <c r="I141" s="5">
        <v>147357752596</v>
      </c>
      <c r="J141" s="5">
        <v>-8268051425</v>
      </c>
      <c r="K141" s="5">
        <v>-1408447330</v>
      </c>
      <c r="L141" s="5">
        <v>-14052231000</v>
      </c>
    </row>
    <row r="142" spans="3:12" ht="15.5" x14ac:dyDescent="0.35">
      <c r="C142" t="s">
        <v>766</v>
      </c>
    </row>
    <row r="143" spans="3:12" ht="15.5" x14ac:dyDescent="0.35">
      <c r="C143" t="s">
        <v>703</v>
      </c>
      <c r="D143" s="5">
        <v>-8201200</v>
      </c>
      <c r="F143" s="5">
        <v>-155500000</v>
      </c>
      <c r="I143" s="5">
        <v>-160500000</v>
      </c>
      <c r="J143" s="5">
        <v>-150224187</v>
      </c>
      <c r="K143" s="5">
        <v>-157000000</v>
      </c>
      <c r="L143" s="5">
        <v>-51130000</v>
      </c>
    </row>
    <row r="144" spans="3:12" ht="15.5" x14ac:dyDescent="0.35">
      <c r="C144" t="s">
        <v>443</v>
      </c>
      <c r="D144" s="5">
        <v>39204191</v>
      </c>
      <c r="E144" s="5">
        <v>35500000</v>
      </c>
      <c r="F144" s="5">
        <v>66999999</v>
      </c>
      <c r="I144" s="5">
        <v>114919997</v>
      </c>
      <c r="J144" s="5">
        <v>162100000</v>
      </c>
      <c r="K144" s="5">
        <v>149730000</v>
      </c>
    </row>
    <row r="145" spans="2:12" ht="15.5" x14ac:dyDescent="0.35">
      <c r="C145" t="s">
        <v>442</v>
      </c>
      <c r="D145" s="5">
        <v>1022990000</v>
      </c>
      <c r="E145" s="5">
        <v>800000000</v>
      </c>
      <c r="F145" s="5">
        <v>2901130250</v>
      </c>
      <c r="G145" s="5">
        <v>1047500000</v>
      </c>
      <c r="I145" s="5">
        <v>5061130250</v>
      </c>
      <c r="J145" s="5">
        <v>110000</v>
      </c>
    </row>
    <row r="146" spans="2:12" ht="15.5" x14ac:dyDescent="0.35">
      <c r="C146" t="s">
        <v>441</v>
      </c>
      <c r="D146" s="5">
        <v>-191715000</v>
      </c>
      <c r="F146" s="5">
        <v>-1271614925</v>
      </c>
      <c r="I146" s="5">
        <v>-1514133425</v>
      </c>
      <c r="J146" s="5">
        <v>-55931810</v>
      </c>
      <c r="K146" s="5">
        <v>-590940004</v>
      </c>
      <c r="L146" s="5">
        <v>-2000000000</v>
      </c>
    </row>
    <row r="147" spans="2:12" ht="15.5" x14ac:dyDescent="0.35">
      <c r="C147" t="s">
        <v>674</v>
      </c>
      <c r="F147" s="5">
        <v>-2391563593</v>
      </c>
      <c r="I147" s="5">
        <v>-3077906450</v>
      </c>
      <c r="J147" s="5">
        <v>-178571428</v>
      </c>
    </row>
    <row r="148" spans="2:12" ht="15.5" x14ac:dyDescent="0.35">
      <c r="C148" t="s">
        <v>285</v>
      </c>
    </row>
    <row r="149" spans="2:12" ht="15.5" x14ac:dyDescent="0.35">
      <c r="C149" t="s">
        <v>158</v>
      </c>
    </row>
    <row r="150" spans="2:12" ht="15.5" x14ac:dyDescent="0.35">
      <c r="C150" t="s">
        <v>319</v>
      </c>
      <c r="D150" s="5">
        <v>105662040</v>
      </c>
      <c r="F150" s="5">
        <v>158400000000</v>
      </c>
      <c r="I150" s="5">
        <v>158400000000</v>
      </c>
    </row>
    <row r="151" spans="2:12" ht="15.5" x14ac:dyDescent="0.35">
      <c r="C151" t="s">
        <v>234</v>
      </c>
    </row>
    <row r="152" spans="2:12" ht="15.5" x14ac:dyDescent="0.35">
      <c r="C152" t="s">
        <v>235</v>
      </c>
    </row>
    <row r="153" spans="2:12" ht="15.5" x14ac:dyDescent="0.35">
      <c r="C153" t="s">
        <v>858</v>
      </c>
    </row>
    <row r="154" spans="2:12" ht="15.5" x14ac:dyDescent="0.35">
      <c r="C154" t="s">
        <v>608</v>
      </c>
      <c r="I154" s="5">
        <v>-17000000000</v>
      </c>
      <c r="J154" s="5">
        <v>-8000000000</v>
      </c>
      <c r="L154" s="5">
        <v>-2000000000</v>
      </c>
    </row>
    <row r="155" spans="2:12" ht="15.5" x14ac:dyDescent="0.35">
      <c r="C155" t="s">
        <v>166</v>
      </c>
      <c r="D155" s="5">
        <v>55771380</v>
      </c>
      <c r="E155" s="5">
        <v>-55771380</v>
      </c>
    </row>
    <row r="156" spans="2:12" ht="15.5" x14ac:dyDescent="0.35">
      <c r="C156" t="s">
        <v>818</v>
      </c>
      <c r="D156" s="5">
        <v>-22872174741</v>
      </c>
      <c r="E156" s="5">
        <v>-37323719901</v>
      </c>
      <c r="F156" s="5">
        <v>134233114698</v>
      </c>
      <c r="G156" s="5">
        <v>2783202873</v>
      </c>
      <c r="I156" s="5">
        <v>125502284807</v>
      </c>
      <c r="J156" s="5">
        <v>-1109066286</v>
      </c>
      <c r="K156" s="5">
        <v>-5751702175</v>
      </c>
      <c r="L156" s="5">
        <v>5465079554</v>
      </c>
    </row>
    <row r="157" spans="2:12" ht="15.5" x14ac:dyDescent="0.35">
      <c r="C157" t="s">
        <v>168</v>
      </c>
      <c r="E157" s="5">
        <v>141753925318</v>
      </c>
      <c r="I157" s="5">
        <v>16251640511</v>
      </c>
      <c r="J157" s="5">
        <v>17360706797</v>
      </c>
      <c r="K157" s="5">
        <v>23112408972</v>
      </c>
      <c r="L157" s="5">
        <v>17647329418</v>
      </c>
    </row>
    <row r="158" spans="2:12" ht="15.5" x14ac:dyDescent="0.35">
      <c r="C158" t="s">
        <v>169</v>
      </c>
      <c r="D158" s="5">
        <v>-22872174741</v>
      </c>
      <c r="E158" s="5">
        <v>104430205417</v>
      </c>
      <c r="F158" s="5">
        <v>134233114698</v>
      </c>
      <c r="G158" s="5">
        <v>2783202873</v>
      </c>
      <c r="I158" s="5">
        <v>141753925318</v>
      </c>
      <c r="J158" s="5">
        <v>16251640511</v>
      </c>
      <c r="K158" s="5">
        <v>17360706797</v>
      </c>
      <c r="L158" s="5">
        <v>23112408972</v>
      </c>
    </row>
    <row r="160" spans="2:12" ht="15.5" x14ac:dyDescent="0.35">
      <c r="B160" t="s">
        <v>170</v>
      </c>
      <c r="C160" t="s">
        <v>12</v>
      </c>
      <c r="D160" s="5">
        <v>1440000000</v>
      </c>
      <c r="E160" s="5">
        <v>1440000000</v>
      </c>
      <c r="F160" s="5">
        <v>1440000000</v>
      </c>
      <c r="I160" s="5">
        <v>1440000000</v>
      </c>
      <c r="J160" s="5">
        <v>0</v>
      </c>
      <c r="K160" s="5">
        <v>0</v>
      </c>
      <c r="L160" s="5">
        <v>0</v>
      </c>
    </row>
    <row r="161" spans="3:7" ht="15.5" x14ac:dyDescent="0.35">
      <c r="C161" t="s">
        <v>171</v>
      </c>
      <c r="D161" s="6">
        <v>2.94</v>
      </c>
      <c r="E161" s="6">
        <v>3.12</v>
      </c>
      <c r="F161" s="6">
        <v>4.26</v>
      </c>
    </row>
    <row r="162" spans="3:7" ht="15.5" x14ac:dyDescent="0.35">
      <c r="C162" t="s">
        <v>172</v>
      </c>
      <c r="D162" s="6">
        <v>52.04</v>
      </c>
      <c r="E162" s="6">
        <v>63.46</v>
      </c>
      <c r="F162" s="6">
        <v>58.22</v>
      </c>
      <c r="G162" s="5">
        <v>0</v>
      </c>
    </row>
    <row r="163" spans="3:7" ht="15.5" x14ac:dyDescent="0.35">
      <c r="C163" t="s">
        <v>60</v>
      </c>
      <c r="D163" s="6">
        <v>12.82</v>
      </c>
      <c r="E163" s="6">
        <v>16.59</v>
      </c>
      <c r="F163" s="6">
        <v>12.3</v>
      </c>
      <c r="G163" s="5">
        <v>0</v>
      </c>
    </row>
    <row r="164" spans="3:7" ht="15.5" x14ac:dyDescent="0.35">
      <c r="C164" t="s">
        <v>173</v>
      </c>
      <c r="D164" s="5">
        <v>7110000000</v>
      </c>
      <c r="E164" s="5">
        <v>7110000000</v>
      </c>
      <c r="F164" s="5">
        <v>18810000000</v>
      </c>
    </row>
    <row r="165" spans="3:7" ht="15.5" x14ac:dyDescent="0.35">
      <c r="C165" t="s">
        <v>174</v>
      </c>
      <c r="D165" s="6">
        <v>1.2199999999999999E-2</v>
      </c>
      <c r="E165" s="6">
        <v>1.32E-2</v>
      </c>
      <c r="F165" s="6">
        <v>1.83E-2</v>
      </c>
      <c r="G165" s="5">
        <v>0</v>
      </c>
    </row>
    <row r="166" spans="3:7" ht="15.5" x14ac:dyDescent="0.35">
      <c r="C166" t="s">
        <v>175</v>
      </c>
      <c r="D166" s="6">
        <v>1.29E-2</v>
      </c>
      <c r="E166" s="6">
        <v>1.3899999999999999E-2</v>
      </c>
      <c r="F166" s="6">
        <v>1.9199999999999998E-2</v>
      </c>
      <c r="G166" s="5">
        <v>0</v>
      </c>
    </row>
    <row r="167" spans="3:7" ht="15.5" x14ac:dyDescent="0.35">
      <c r="C167" t="s">
        <v>176</v>
      </c>
      <c r="D167" s="6">
        <v>9.7999999999999997E-3</v>
      </c>
      <c r="E167" s="6">
        <v>9.7000000000000003E-3</v>
      </c>
      <c r="F167" s="6">
        <v>3.7999999999999999E-2</v>
      </c>
      <c r="G167" s="6">
        <v>2.76E-2</v>
      </c>
    </row>
    <row r="168" spans="3:7" ht="15.5" x14ac:dyDescent="0.35">
      <c r="C168" t="s">
        <v>177</v>
      </c>
    </row>
    <row r="169" spans="3:7" ht="15.5" x14ac:dyDescent="0.35">
      <c r="C169" t="s">
        <v>178</v>
      </c>
      <c r="D169" s="5">
        <v>328000000000</v>
      </c>
      <c r="E169" s="5">
        <v>324000000000</v>
      </c>
      <c r="F169" s="5">
        <v>320000000000</v>
      </c>
    </row>
    <row r="170" spans="3:7" ht="15.5" x14ac:dyDescent="0.35">
      <c r="C170" t="s">
        <v>179</v>
      </c>
      <c r="D170" s="6">
        <v>0.67</v>
      </c>
      <c r="E170" s="6">
        <v>0.88</v>
      </c>
      <c r="F170" s="6">
        <v>1.1200000000000001</v>
      </c>
    </row>
    <row r="171" spans="3:7" ht="15.5" x14ac:dyDescent="0.35">
      <c r="C171" t="s">
        <v>180</v>
      </c>
      <c r="D171" s="6">
        <v>227.88</v>
      </c>
      <c r="E171" s="6">
        <v>224.92</v>
      </c>
      <c r="F171" s="6">
        <v>221.8</v>
      </c>
    </row>
    <row r="172" spans="3:7" ht="15.5" x14ac:dyDescent="0.35">
      <c r="C172" t="s">
        <v>181</v>
      </c>
      <c r="D172" s="6">
        <v>0.67</v>
      </c>
      <c r="E172" s="6">
        <v>0.88</v>
      </c>
      <c r="F172" s="6">
        <v>1.1200000000000001</v>
      </c>
    </row>
    <row r="173" spans="3:7" ht="15.5" x14ac:dyDescent="0.35">
      <c r="C173" t="s">
        <v>182</v>
      </c>
      <c r="D173" s="6">
        <v>227.88</v>
      </c>
      <c r="E173" s="6">
        <v>224.92</v>
      </c>
      <c r="F173" s="6">
        <v>221.8</v>
      </c>
    </row>
    <row r="174" spans="3:7" ht="15.5" x14ac:dyDescent="0.35">
      <c r="C174" t="s">
        <v>183</v>
      </c>
    </row>
    <row r="175" spans="3:7" ht="15.5" x14ac:dyDescent="0.35">
      <c r="C175" t="s">
        <v>184</v>
      </c>
    </row>
    <row r="176" spans="3:7" ht="15.5" x14ac:dyDescent="0.35">
      <c r="C176" t="s">
        <v>185</v>
      </c>
      <c r="D176" s="5">
        <v>328000000000</v>
      </c>
      <c r="E176" s="5">
        <v>324000000000</v>
      </c>
      <c r="F176" s="5">
        <v>319000000000</v>
      </c>
    </row>
    <row r="177" spans="3:12" ht="15.5" x14ac:dyDescent="0.35">
      <c r="C177" t="s">
        <v>24</v>
      </c>
    </row>
    <row r="178" spans="3:12" ht="15.5" x14ac:dyDescent="0.35">
      <c r="C178" t="s">
        <v>21</v>
      </c>
      <c r="D178" s="5">
        <v>-82000000000</v>
      </c>
      <c r="E178" s="5">
        <v>-104000000000</v>
      </c>
      <c r="F178" s="5">
        <v>-142000000000</v>
      </c>
    </row>
    <row r="179" spans="3:12" ht="15.5" x14ac:dyDescent="0.35">
      <c r="C179" t="s">
        <v>186</v>
      </c>
      <c r="D179" s="5">
        <v>189000000000</v>
      </c>
      <c r="E179" s="5">
        <v>181000000000</v>
      </c>
      <c r="F179" s="5">
        <v>172000000000</v>
      </c>
    </row>
    <row r="180" spans="3:12" ht="15.5" x14ac:dyDescent="0.35">
      <c r="C180" t="s">
        <v>187</v>
      </c>
      <c r="D180" s="5">
        <v>12000000000</v>
      </c>
      <c r="E180" s="5">
        <v>-2000000000</v>
      </c>
      <c r="F180" s="5">
        <v>13000000000</v>
      </c>
      <c r="G180" s="5">
        <v>5000000000</v>
      </c>
    </row>
    <row r="181" spans="3:12" ht="15.5" x14ac:dyDescent="0.35">
      <c r="C181" t="s">
        <v>188</v>
      </c>
    </row>
    <row r="182" spans="3:12" ht="15.5" x14ac:dyDescent="0.35">
      <c r="C182" t="s">
        <v>13</v>
      </c>
      <c r="D182" s="5">
        <v>12000000000</v>
      </c>
      <c r="E182" s="5">
        <v>-2000000000</v>
      </c>
      <c r="F182" s="5">
        <v>13000000000</v>
      </c>
      <c r="G182" s="5">
        <v>5000000000</v>
      </c>
    </row>
    <row r="183" spans="3:12" ht="15.5" x14ac:dyDescent="0.35">
      <c r="C183" t="s">
        <v>16</v>
      </c>
      <c r="D183" s="6">
        <v>8.48</v>
      </c>
      <c r="E183" s="6">
        <v>-1.56</v>
      </c>
      <c r="F183" s="5">
        <v>9</v>
      </c>
      <c r="G183" s="5">
        <v>0</v>
      </c>
    </row>
    <row r="184" spans="3:12" ht="15.5" x14ac:dyDescent="0.35">
      <c r="C184" t="s">
        <v>45</v>
      </c>
      <c r="I184" s="6">
        <v>7.85</v>
      </c>
      <c r="J184" s="6">
        <v>114845085.59999999</v>
      </c>
      <c r="K184" s="6">
        <v>148614509.59</v>
      </c>
      <c r="L184" s="6">
        <v>136857675.28</v>
      </c>
    </row>
    <row r="185" spans="3:12" ht="15.5" x14ac:dyDescent="0.35">
      <c r="C185" t="s">
        <v>59</v>
      </c>
      <c r="I185" s="6">
        <v>31.59</v>
      </c>
      <c r="J185" s="5">
        <v>0</v>
      </c>
      <c r="K185" s="5">
        <v>0</v>
      </c>
      <c r="L185" s="5">
        <v>0</v>
      </c>
    </row>
    <row r="186" spans="3:12" ht="15.5" x14ac:dyDescent="0.35">
      <c r="C186" t="s">
        <v>62</v>
      </c>
      <c r="I186" s="6">
        <v>6.75</v>
      </c>
      <c r="J186" s="5">
        <v>0</v>
      </c>
      <c r="K186" s="5">
        <v>0</v>
      </c>
      <c r="L186" s="5">
        <v>0</v>
      </c>
    </row>
    <row r="187" spans="3:12" ht="15.5" x14ac:dyDescent="0.35">
      <c r="C187" t="s">
        <v>189</v>
      </c>
      <c r="I187" s="5">
        <v>24000000000</v>
      </c>
      <c r="J187" s="5">
        <v>24280000000</v>
      </c>
    </row>
    <row r="188" spans="3:12" ht="15.5" x14ac:dyDescent="0.35">
      <c r="C188" t="s">
        <v>190</v>
      </c>
      <c r="I188" s="6">
        <v>3.3700000000000001E-2</v>
      </c>
      <c r="J188" s="6">
        <v>0.1925</v>
      </c>
      <c r="K188" s="6">
        <v>0.27850000000000003</v>
      </c>
      <c r="L188" s="6">
        <v>0.33899999999999997</v>
      </c>
    </row>
    <row r="189" spans="3:12" ht="15.5" x14ac:dyDescent="0.35">
      <c r="C189" t="s">
        <v>191</v>
      </c>
      <c r="I189" s="6">
        <v>3.5400000000000001E-2</v>
      </c>
      <c r="J189" s="6">
        <v>0.20579999999999998</v>
      </c>
      <c r="K189" s="6">
        <v>0.29980000000000001</v>
      </c>
      <c r="L189" s="6">
        <v>0.38780000000000003</v>
      </c>
    </row>
    <row r="190" spans="3:12" ht="15.5" x14ac:dyDescent="0.35">
      <c r="C190" t="s">
        <v>192</v>
      </c>
      <c r="I190" s="6">
        <v>5.5199999999999999E-2</v>
      </c>
      <c r="J190" s="6">
        <v>0.20569999999999999</v>
      </c>
      <c r="K190" s="6">
        <v>0.32429999999999998</v>
      </c>
      <c r="L190" s="6">
        <v>0.7238</v>
      </c>
    </row>
    <row r="191" spans="3:12" ht="15.5" x14ac:dyDescent="0.35">
      <c r="C191" t="s">
        <v>193</v>
      </c>
    </row>
    <row r="192" spans="3:12" ht="15.5" x14ac:dyDescent="0.35">
      <c r="C192" t="s">
        <v>56</v>
      </c>
      <c r="I192" s="6">
        <v>1.1200000000000001</v>
      </c>
      <c r="J192" s="5">
        <v>0</v>
      </c>
      <c r="K192" s="5">
        <v>0</v>
      </c>
      <c r="L192" s="5">
        <v>0</v>
      </c>
    </row>
    <row r="193" spans="3:12" ht="15.5" x14ac:dyDescent="0.35">
      <c r="C193" t="s">
        <v>53</v>
      </c>
      <c r="I193" s="6">
        <v>221.8</v>
      </c>
      <c r="J193" s="6">
        <v>558073736.26999998</v>
      </c>
      <c r="K193" s="6">
        <v>495653126.23000002</v>
      </c>
      <c r="L193" s="6">
        <v>352867369.58999997</v>
      </c>
    </row>
    <row r="194" spans="3:12" ht="15.5" x14ac:dyDescent="0.35">
      <c r="C194" t="s">
        <v>194</v>
      </c>
      <c r="I194" s="6">
        <v>1.1200000000000001</v>
      </c>
      <c r="J194" s="5">
        <v>0</v>
      </c>
      <c r="K194" s="5">
        <v>0</v>
      </c>
      <c r="L194" s="5">
        <v>0</v>
      </c>
    </row>
    <row r="195" spans="3:12" ht="15.5" x14ac:dyDescent="0.35">
      <c r="C195" t="s">
        <v>195</v>
      </c>
      <c r="I195" s="6">
        <v>221.8</v>
      </c>
      <c r="J195" s="6">
        <v>558073736.26999998</v>
      </c>
      <c r="K195" s="6">
        <v>495653126.23000002</v>
      </c>
      <c r="L195" s="6">
        <v>352867369.58999997</v>
      </c>
    </row>
    <row r="196" spans="3:12" ht="15.5" x14ac:dyDescent="0.35">
      <c r="C196" t="s">
        <v>196</v>
      </c>
    </row>
    <row r="197" spans="3:12" ht="15.5" x14ac:dyDescent="0.35">
      <c r="C197" t="s">
        <v>197</v>
      </c>
    </row>
    <row r="198" spans="3:12" ht="15.5" x14ac:dyDescent="0.35">
      <c r="C198" t="s">
        <v>26</v>
      </c>
    </row>
    <row r="199" spans="3:12" ht="15.5" x14ac:dyDescent="0.35">
      <c r="C199" t="s">
        <v>23</v>
      </c>
      <c r="I199" s="5">
        <v>-142000000000</v>
      </c>
      <c r="J199" s="5">
        <v>-16000000000</v>
      </c>
      <c r="K199" s="5">
        <v>-17000000000</v>
      </c>
      <c r="L199" s="5">
        <v>-23000000000</v>
      </c>
    </row>
    <row r="200" spans="3:12" ht="15.5" x14ac:dyDescent="0.35">
      <c r="C200" t="s">
        <v>198</v>
      </c>
      <c r="I200" s="5">
        <v>172000000000</v>
      </c>
      <c r="J200" s="5">
        <v>20000000000</v>
      </c>
      <c r="K200" s="5">
        <v>21000000000</v>
      </c>
      <c r="L200" s="5">
        <v>23000000000</v>
      </c>
    </row>
    <row r="201" spans="3:12" ht="15.5" x14ac:dyDescent="0.35">
      <c r="C201" t="s">
        <v>199</v>
      </c>
      <c r="I201" s="5">
        <v>26000000000</v>
      </c>
      <c r="J201" s="5">
        <v>23000000000</v>
      </c>
      <c r="K201" s="5">
        <v>27000000000</v>
      </c>
      <c r="L201" s="5">
        <v>27000000000</v>
      </c>
    </row>
    <row r="202" spans="3:12" ht="15.5" x14ac:dyDescent="0.35">
      <c r="C202" t="s">
        <v>200</v>
      </c>
    </row>
    <row r="203" spans="3:12" ht="15.5" x14ac:dyDescent="0.35">
      <c r="C203" t="s">
        <v>15</v>
      </c>
      <c r="I203" s="5">
        <v>26000000000</v>
      </c>
      <c r="J203" s="5">
        <v>23000000000</v>
      </c>
      <c r="K203" s="5">
        <v>27000000000</v>
      </c>
      <c r="L203" s="5">
        <v>27000000000</v>
      </c>
    </row>
    <row r="204" spans="3:12" ht="15.5" x14ac:dyDescent="0.35">
      <c r="C204" t="s">
        <v>17</v>
      </c>
      <c r="I204" s="6">
        <v>17.989999999999998</v>
      </c>
      <c r="J204" s="6">
        <v>151972802.44</v>
      </c>
      <c r="K204" s="6">
        <v>183120989.46000001</v>
      </c>
      <c r="L204" s="6">
        <v>177091573.09</v>
      </c>
    </row>
  </sheetData>
  <pageMargins left="0.7" right="0.7" top="0.75" bottom="0.75" header="0.3" footer="0.3"/>
  <ignoredErrors>
    <ignoredError sqref="A1:L205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1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917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918</v>
      </c>
      <c r="D2" s="2" vm="109">
        <f ca="1">IFERROR(_xlfn.STOCKHISTORY("XIDX:" &amp; $C$1, D3, , 0, 0, 1), "Libur")</f>
        <v>5850</v>
      </c>
      <c r="E2" s="2" vm="110">
        <f ca="1">IFERROR(_xlfn.STOCKHISTORY("XIDX:" &amp; $C$1, E3, , 0, 0, 1), "Libur")</f>
        <v>3100</v>
      </c>
      <c r="H2" s="2" vm="110">
        <f ca="1">IFERROR(INDEX(D2:G2,COUNT(D2:G2)),"")</f>
        <v>3100</v>
      </c>
      <c r="I2" s="2" vm="111">
        <f ca="1">IFERROR(_xlfn.STOCKHISTORY("XIDX:" &amp; $C$1, I1, , 0, 0, 1), "Libur")</f>
        <v>1765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179740602434</v>
      </c>
      <c r="E4" s="2">
        <f>IFERROR(INDEX(E51:E500,MATCH($C$4,$C$51:$C$500,0)),"")</f>
        <v>92267765225</v>
      </c>
      <c r="H4" s="2">
        <f>IFERROR(SUM(D4:G4)*(4/MAX(1,COUNT(D4:G4))),"")</f>
        <v>544016735318</v>
      </c>
      <c r="I4" s="2">
        <f>IFERROR(INDEX(I51:I500,MATCH($C$4,$C$51:$C$500,0)),"")</f>
        <v>635168976387</v>
      </c>
      <c r="J4" s="2">
        <f>IFERROR(INDEX(J51:J500,MATCH($C$4,$C$51:$C$500,0)),"")</f>
        <v>530380755775</v>
      </c>
      <c r="K4" s="2">
        <f>IFERROR(INDEX(K51:K500,MATCH($C$4,$C$51:$C$500,0)),"")</f>
        <v>467950155401</v>
      </c>
      <c r="L4" s="2">
        <f>IFERROR(INDEX(L51:L500,MATCH($C$4,$C$51:$C$500,0)),"")</f>
        <v>379455627571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17340980140</v>
      </c>
      <c r="E5" s="2">
        <f>IFERROR(INDEX(E51:E500,MATCH($C$5,$C$51:$C$500,0)),"")</f>
        <v>3025480321</v>
      </c>
      <c r="H5" s="2">
        <f>IFERROR(SUM(D5:G5)*(4/MAX(1,COUNT(D5:G5))),"")</f>
        <v>40732920922</v>
      </c>
      <c r="I5" s="2">
        <f>IFERROR(INDEX(I51:I500,MATCH($C$5,$C$51:$C$500,0)),"")</f>
        <v>40943615997</v>
      </c>
      <c r="J5" s="2">
        <f>IFERROR(INDEX(J51:J500,MATCH($C$5,$C$51:$C$500,0)),"")</f>
        <v>9399746471</v>
      </c>
      <c r="K5" s="2">
        <f>IFERROR(INDEX(K51:K500,MATCH($C$5,$C$51:$C$500,0)),"")</f>
        <v>7445572314</v>
      </c>
      <c r="L5" s="2">
        <f>IFERROR(INDEX(L51:L500,MATCH($C$5,$C$51:$C$500,0)),"")</f>
        <v>8769401019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325718551765</v>
      </c>
      <c r="E6" s="2">
        <f>IFERROR(INDEX(E51:E500,MATCH($C$6,$C$51:$C$500,0)),"")</f>
        <v>308369674258</v>
      </c>
      <c r="H6" s="2">
        <f>IFERROR(INDEX(D6:G6,COUNT(D6:G6)),"")</f>
        <v>308369674258</v>
      </c>
      <c r="I6" s="2">
        <f>IFERROR(INDEX(I51:I500,MATCH($C$6,$C$51:$C$500,0)),"")</f>
        <v>305343122220</v>
      </c>
      <c r="J6" s="2">
        <f>IFERROR(INDEX(J51:J500,MATCH($C$6,$C$51:$C$500,0)),"")</f>
        <v>64959311410</v>
      </c>
      <c r="K6" s="2">
        <f>IFERROR(INDEX(K51:K500,MATCH($C$6,$C$51:$C$500,0)),"")</f>
        <v>38900624636</v>
      </c>
      <c r="L6" s="2">
        <f>IFERROR(INDEX(L51:L500,MATCH($C$6,$C$51:$C$500,0)),"")</f>
        <v>26252831085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3.12</v>
      </c>
      <c r="E7" s="3">
        <f>IFERROR(INDEX(E51:E500,MATCH($C$7,$C$51:$C$500,0))/1000000000,"")</f>
        <v>3.12</v>
      </c>
      <c r="H7" s="3">
        <f>IFERROR(INDEX(D7:G7,COUNT(D7:G7)),"")</f>
        <v>3.12</v>
      </c>
      <c r="I7" s="3">
        <f>IFERROR(INDEX(I51:I500,MATCH($C$7,$C$51:$C$500,0))/1000000000,"")</f>
        <v>3.12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-44000000000</v>
      </c>
      <c r="H8" s="2">
        <f>IFERROR(INDEX(D8:G8,COUNT(D8:G8)),"")</f>
        <v>-44000000000</v>
      </c>
      <c r="I8" s="2">
        <f>IFERROR(INDEX(I51:I500,MATCH($C$8,$C$51:$C$500,0)),"")</f>
        <v>-64000000000</v>
      </c>
      <c r="J8" s="2">
        <f>IFERROR(INDEX(J51:J500,MATCH($C$8,$C$51:$C$500,0)),"")</f>
        <v>-97000000000</v>
      </c>
      <c r="K8" s="2">
        <f>IFERROR(INDEX(K51:K500,MATCH($C$8,$C$51:$C$500,0)),"")</f>
        <v>-42000000000</v>
      </c>
      <c r="L8" s="2">
        <f>IFERROR(INDEX(L51:L500,MATCH($C$8,$C$51:$C$500,0)),"")</f>
        <v>9000000000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-1.93</v>
      </c>
      <c r="E9" s="3">
        <f>IFERROR(INDEX(E51:E500,MATCH("Free cash flow per share (Quarter)",$C$51:$C$500,0)),"")</f>
        <v>-14.15</v>
      </c>
      <c r="H9" s="3">
        <f>IFERROR(INDEX(D9:G9,COUNT(D9:G9)),"")</f>
        <v>-14.15</v>
      </c>
      <c r="I9" s="3">
        <f>IFERROR(INDEX(I51:I500,MATCH($C$9,$C$51:$C$500,0)),"")</f>
        <v>-20.350000000000001</v>
      </c>
      <c r="J9" s="3">
        <f>IFERROR(INDEX(J51:J500,MATCH($C$9,$C$51:$C$500,0)),"")</f>
        <v>-32430908.190000001</v>
      </c>
      <c r="K9" s="3">
        <f>IFERROR(INDEX(K51:K500,MATCH($C$9,$C$51:$C$500,0)),"")</f>
        <v>-14077550.74</v>
      </c>
      <c r="L9" s="3">
        <f>IFERROR(INDEX(L51:L500,MATCH($C$9,$C$51:$C$500,0)),"")</f>
        <v>3112773.26</v>
      </c>
    </row>
    <row r="10" spans="1:12" ht="15.5" x14ac:dyDescent="0.35">
      <c r="C10" t="s">
        <v>18</v>
      </c>
      <c r="D10" s="3">
        <f ca="1">IFERROR(IF(D9=0,"",D2/D9),"")</f>
        <v>-3031.0880829015546</v>
      </c>
      <c r="E10" s="3">
        <f ca="1">IFERROR(IF(E9=0,"",E2/E9),"")</f>
        <v>-219.08127208480565</v>
      </c>
      <c r="I10" s="3">
        <f ca="1">IFERROR(IF(I9=0,"",I2/I9),"")</f>
        <v>-86.732186732186733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65768096690</v>
      </c>
      <c r="E11" s="2">
        <f>IFERROR(INDEX(E51:E500,MATCH($C$11,$C$51:$C$500,0)),"")</f>
        <v>68356586097</v>
      </c>
      <c r="H11" s="2">
        <f>IFERROR(INDEX(D11:G11,COUNT(D11:G11)),"")</f>
        <v>68356586097</v>
      </c>
      <c r="I11" s="2">
        <f>IFERROR(INDEX(I51:I500,MATCH($C$11,$C$51:$C$500,0)),"")</f>
        <v>112781817033</v>
      </c>
      <c r="J11" s="2">
        <f>IFERROR(INDEX(J51:J500,MATCH($C$11,$C$51:$C$500,0)),"")</f>
        <v>32164717739</v>
      </c>
      <c r="K11" s="2">
        <f>IFERROR(INDEX(K51:K500,MATCH($C$11,$C$51:$C$500,0)),"")</f>
        <v>28423477846</v>
      </c>
      <c r="L11" s="2">
        <f>IFERROR(INDEX(L51:L500,MATCH($C$11,$C$51:$C$500,0)),"")</f>
        <v>32378419099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433000000000</v>
      </c>
      <c r="E12" s="2">
        <f>IFERROR(INDEX(E51:E500,MATCH("Net Debt (Quarter)",$C$51:$C$500,0)),"")</f>
        <v>421000000000</v>
      </c>
      <c r="H12" s="2">
        <f>IFERROR(INDEX(D12:G12,COUNT(D12:G12)),"")</f>
        <v>421000000000</v>
      </c>
      <c r="I12" s="2">
        <f>IFERROR(INDEX(I51:I500,MATCH($C$12,$C$51:$C$500,0)),"")</f>
        <v>377000000000</v>
      </c>
      <c r="J12" s="2">
        <f>IFERROR(INDEX(J51:J500,MATCH($C$12,$C$51:$C$500,0)),"")</f>
        <v>519000000000</v>
      </c>
      <c r="K12" s="2">
        <f>IFERROR(INDEX(K51:K500,MATCH($C$12,$C$51:$C$500,0)),"")</f>
        <v>416000000000</v>
      </c>
      <c r="L12" s="2">
        <f>IFERROR(INDEX(L51:L500,MATCH($C$12,$C$51:$C$500,0)),"")</f>
        <v>374000000000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499000000000</v>
      </c>
      <c r="E13" s="2">
        <f>IFERROR(INDEX(E51:E500,MATCH("Total Debt (Quarter)",$C$51:$C$500,0)),"")</f>
        <v>490000000000</v>
      </c>
      <c r="H13" s="2">
        <f>IFERROR(INDEX(D13:G13,COUNT(D13:G13)),"")</f>
        <v>490000000000</v>
      </c>
      <c r="I13" s="2">
        <f>IFERROR(INDEX(I51:I500,MATCH($C$13,$C$51:$C$500,0)),"")</f>
        <v>490000000000</v>
      </c>
      <c r="J13" s="2">
        <f>IFERROR(INDEX(J51:J500,MATCH($C$13,$C$51:$C$500,0)),"")</f>
        <v>551000000000</v>
      </c>
      <c r="K13" s="2">
        <f>IFERROR(INDEX(K51:K500,MATCH($C$13,$C$51:$C$500,0)),"")</f>
        <v>445000000000</v>
      </c>
      <c r="L13" s="2">
        <f>IFERROR(INDEX(L51:L500,MATCH($C$13,$C$51:$C$500,0)),"")</f>
        <v>406000000000</v>
      </c>
    </row>
    <row r="14" spans="1:12" ht="15.5" x14ac:dyDescent="0.35">
      <c r="C14" t="s">
        <v>27</v>
      </c>
      <c r="D14" s="2">
        <f>IFERROR(INDEX(D51:D500,MATCH($C$14,$C$51:$C$500,0)),"")</f>
        <v>-9645083991</v>
      </c>
      <c r="E14" s="2">
        <f>IFERROR(INDEX(E51:E500,MATCH($C$14,$C$51:$C$500,0)),"")</f>
        <v>-9207977966</v>
      </c>
      <c r="H14" s="2">
        <f>IFERROR(SUM(D14:G14)*(4/MAX(1,COUNT(D14:G14))),"")</f>
        <v>-37706123914</v>
      </c>
      <c r="I14" s="2">
        <f>IFERROR(INDEX(I51:I500,MATCH($C$14,$C$51:$C$500,0)),"")</f>
        <v>-37734764212</v>
      </c>
      <c r="J14" s="2">
        <f>IFERROR(INDEX(J51:J500,MATCH($C$14,$C$51:$C$500,0)),"")</f>
        <v>-27715305073</v>
      </c>
      <c r="K14" s="2">
        <f>IFERROR(INDEX(K51:K500,MATCH($C$14,$C$51:$C$500,0)),"")</f>
        <v>-25268862982</v>
      </c>
      <c r="L14" s="2">
        <f>IFERROR(INDEX(L51:L500,MATCH($C$14,$C$51:$C$500,0)),"")</f>
        <v>-19376708437</v>
      </c>
    </row>
    <row r="15" spans="1:12" ht="15.5" x14ac:dyDescent="0.35">
      <c r="C15" t="s">
        <v>28</v>
      </c>
      <c r="D15" s="2">
        <f>IFERROR(INDEX(D51:D500,MATCH($C$15,$C$51:$C$500,0)),"")</f>
        <v>-4854712720</v>
      </c>
      <c r="E15" s="2">
        <f>IFERROR(INDEX(E51:E500,MATCH($C$15,$C$51:$C$500,0)),"")</f>
        <v>-780133860</v>
      </c>
      <c r="H15" s="2">
        <f>IFERROR(SUM(D15:G15)*(4/MAX(1,COUNT(D15:G15))),"")</f>
        <v>-11269693160</v>
      </c>
      <c r="I15" s="2">
        <f>IFERROR(INDEX(I51:I500,MATCH($C$15,$C$51:$C$500,0)),"")</f>
        <v>-13000132756</v>
      </c>
      <c r="J15" s="2">
        <f>IFERROR(INDEX(J51:J500,MATCH($C$15,$C$51:$C$500,0)),"")</f>
        <v>-20497568079</v>
      </c>
      <c r="K15" s="2">
        <f>IFERROR(INDEX(K51:K500,MATCH($C$15,$C$51:$C$500,0)),"")</f>
        <v>-8633560992</v>
      </c>
      <c r="L15" s="2">
        <f>IFERROR(INDEX(L51:L500,MATCH($C$15,$C$51:$C$500,0)),"")</f>
        <v>-4058064206</v>
      </c>
    </row>
    <row r="16" spans="1:12" ht="15.5" x14ac:dyDescent="0.35">
      <c r="C16" t="s">
        <v>29</v>
      </c>
      <c r="D16" s="2">
        <f>IFERROR(INDEX(D51:D500,MATCH($C$16,$C$51:$C$500,0)),"")</f>
        <v>22203590227</v>
      </c>
      <c r="E16" s="2">
        <f>IFERROR(INDEX(E51:E500,MATCH($C$16,$C$51:$C$500,0)),"")</f>
        <v>3806685898</v>
      </c>
      <c r="H16" s="2">
        <f>IFERROR(SUM(D16:G16)*(4/MAX(1,COUNT(D16:G16))),"")</f>
        <v>52020552250</v>
      </c>
      <c r="I16" s="2">
        <f>IFERROR(INDEX(I51:I500,MATCH($C$16,$C$51:$C$500,0)),"")</f>
        <v>53983972162</v>
      </c>
      <c r="J16" s="2">
        <f>IFERROR(INDEX(J51:J500,MATCH($C$16,$C$51:$C$500,0)),"")</f>
        <v>30129253157</v>
      </c>
      <c r="K16" s="2">
        <f>IFERROR(INDEX(K51:K500,MATCH($C$16,$C$51:$C$500,0)),"")</f>
        <v>16229419922</v>
      </c>
      <c r="L16" s="2">
        <f>IFERROR(INDEX(L51:L500,MATCH($C$16,$C$51:$C$500,0)),"")</f>
        <v>12865213278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18252000000000</v>
      </c>
      <c r="E20" s="2">
        <f ca="1">IFERROR(E21*E2,"")</f>
        <v>9672000000000</v>
      </c>
      <c r="H20" s="2">
        <f ca="1">IFERROR(H21*H2,"")</f>
        <v>9672000000000</v>
      </c>
      <c r="I20" s="2">
        <f ca="1">IFERROR(I21*I2,"")</f>
        <v>5506800000000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3120000000</v>
      </c>
      <c r="E21" s="2">
        <f>IFERROR(INDEX(E51:E500,MATCH($C$7,$C$51:$C$500,0)),"")</f>
        <v>3120000000</v>
      </c>
      <c r="H21" s="2">
        <f>IFERROR(INDEX(D21:G21,COUNT(D21:G21)),"")</f>
        <v>3120000000</v>
      </c>
      <c r="I21" s="2">
        <f>IFERROR(INDEX(I51:I500,MATCH($C$7,$C$51:$C$500,0)),"")</f>
        <v>3120000000</v>
      </c>
      <c r="J21" s="2">
        <f>IFERROR(INDEX(J51:J500,MATCH($C$7,$C$51:$C$500,0)),"")</f>
        <v>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41</v>
      </c>
      <c r="C23" t="s">
        <v>42</v>
      </c>
      <c r="D23" s="3">
        <f>IFERROR(D5/D6*100,"")</f>
        <v>5.3239154005913676</v>
      </c>
      <c r="E23" s="3">
        <f>IFERROR(E5/E6*100,"")</f>
        <v>0.98112122350549524</v>
      </c>
      <c r="H23" s="3">
        <f>IFERROR(H5/H6*100,"")</f>
        <v>13.20912019640442</v>
      </c>
      <c r="I23" s="3">
        <f>IFERROR(I5/I6*100,"")</f>
        <v>13.409051331930799</v>
      </c>
      <c r="J23" s="3">
        <f>IFERROR(J5/J6*100,"")</f>
        <v>14.470206452270027</v>
      </c>
      <c r="K23" s="3">
        <f>IFERROR(K5/K6*100,"")</f>
        <v>19.139981385053666</v>
      </c>
      <c r="L23" s="3">
        <f>IFERROR(L5/L6*100,"")</f>
        <v>33.403639366005542</v>
      </c>
    </row>
    <row r="24" spans="1:12" ht="15.5" x14ac:dyDescent="0.35">
      <c r="C24" t="s">
        <v>43</v>
      </c>
      <c r="D24" s="4">
        <f>IFERROR(_xlfn.RRI(5,I23,D23),"")</f>
        <v>-0.16868308271076182</v>
      </c>
      <c r="E24" s="4">
        <f>IFERROR(_xlfn.RRI(5,J23,E23),"")</f>
        <v>-0.4162194940440942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13.09</v>
      </c>
      <c r="J25" s="3">
        <f>IFERROR(INDEX(J51:J500,MATCH($C$25,$C$51:$C$500,0)),"")</f>
        <v>3108630.91</v>
      </c>
      <c r="K25" s="3">
        <f>IFERROR(INDEX(K51:K500,MATCH($C$25,$C$51:$C$500,0)),"")</f>
        <v>2479975.9</v>
      </c>
      <c r="L25" s="3">
        <f>IFERROR(INDEX(L51:L500,MATCH($C$25,$C$51:$C$500,0)),"")</f>
        <v>2923133.67</v>
      </c>
    </row>
    <row r="26" spans="1:1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57.609167446794871</v>
      </c>
      <c r="E27" s="3">
        <f>IFERROR(E4/E21,"")</f>
        <v>29.573001674679489</v>
      </c>
      <c r="H27" s="3">
        <f>IFERROR(H4/H21,"")</f>
        <v>174.36433824294872</v>
      </c>
      <c r="I27" s="3">
        <f>IFERROR(I4/I21,"")</f>
        <v>203.57980012403846</v>
      </c>
      <c r="J27" s="3" t="str">
        <f>IFERROR(J4/J21,"")</f>
        <v/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48</v>
      </c>
      <c r="D28" s="4">
        <f>IFERROR(_xlfn.RRI(5,I27,D27),"")</f>
        <v>-0.22312457590884038</v>
      </c>
      <c r="E28" s="4" t="str">
        <f>IFERROR(_xlfn.RRI(5,J27,E27),"")</f>
        <v/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 t="str">
        <f>IFERROR(((H25-I25)/I25)*100%,"")</f>
        <v/>
      </c>
      <c r="I29" s="4">
        <f>IFERROR(((I25-J25)/J25)*100%,"")</f>
        <v>-0.9999957891430733</v>
      </c>
      <c r="J29" s="4">
        <f>IFERROR(((J25-K25)/K25)*100%,"")</f>
        <v>0.25349238676069402</v>
      </c>
      <c r="K29" s="4">
        <f>IFERROR(((K25-L25)/L25)*100%,"")</f>
        <v>-0.1516036623805849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-0.14350864802543842</v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104</v>
      </c>
      <c r="E32" s="3">
        <f>IFERROR(INDEX(E51:E500,MATCH($A$32,$C$51:$C$500,0)),"")</f>
        <v>98.46</v>
      </c>
      <c r="H32" s="3">
        <f>IFERROR(INDEX(D32:G32,COUNT(D32:G32)),"")</f>
        <v>98.46</v>
      </c>
      <c r="I32" s="3">
        <f>IFERROR(INDEX(I51:I500,MATCH($C$32,$C$51:$C$500,0)),"")</f>
        <v>97.49</v>
      </c>
      <c r="J32" s="3">
        <f>IFERROR(INDEX(J51:J500,MATCH($C$32,$C$51:$C$500,0)),"")</f>
        <v>21442645.010000002</v>
      </c>
      <c r="K32" s="3">
        <f>IFERROR(INDEX(K51:K500,MATCH($C$32,$C$51:$C$500,0)),"")</f>
        <v>12858675.1</v>
      </c>
      <c r="L32" s="3">
        <f>IFERROR(INDEX(L51:L500,MATCH($C$32,$C$51:$C$500,0)),"")</f>
        <v>8694766.1300000008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29.81</v>
      </c>
      <c r="E33" s="3">
        <f>IFERROR(INDEX(E51:E500,MATCH($A$33,$C$51:$C$500,0)),"")</f>
        <v>64.239999999999995</v>
      </c>
      <c r="H33" s="3">
        <f>IFERROR(INDEX(D33:G33,COUNT(D33:G33)),"")</f>
        <v>64.239999999999995</v>
      </c>
      <c r="I33" s="3">
        <f>IFERROR(INDEX(I51:I500,MATCH($C$33,$C$51:$C$500,0)),"")</f>
        <v>18.100000000000001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558.55999999999995</v>
      </c>
      <c r="E34" s="3">
        <f>IFERROR(INDEX(E51:E500,MATCH($A$34,$C$51:$C$500,0)),"")</f>
        <v>6520.62</v>
      </c>
      <c r="H34" s="3">
        <f>IFERROR(INDEX(D34:G34,COUNT(D34:G34)),"")</f>
        <v>6520.62</v>
      </c>
      <c r="I34" s="3">
        <f>IFERROR(INDEX(I51:I500,MATCH($C$34,$C$51:$C$500,0)),"")</f>
        <v>134.84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53.9</v>
      </c>
      <c r="E35" s="3">
        <f>IFERROR(INDEX(E51:E500,MATCH($A$35,$C$51:$C$500,0)),"")</f>
        <v>214.22</v>
      </c>
      <c r="H35" s="3">
        <f>IFERROR(INDEX(D35:G35,COUNT(D35:G35)),"")</f>
        <v>214.22</v>
      </c>
      <c r="I35" s="3">
        <f>IFERROR(INDEX(I51:I500,MATCH($C$35,$C$51:$C$500,0)),"")</f>
        <v>8.68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68</v>
      </c>
      <c r="F50" t="s">
        <v>69</v>
      </c>
      <c r="G50" t="s">
        <v>912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71</v>
      </c>
      <c r="C51" t="s">
        <v>6</v>
      </c>
      <c r="D51" s="5">
        <v>179740602434</v>
      </c>
      <c r="E51" s="5">
        <v>92267765225</v>
      </c>
      <c r="F51" s="5">
        <v>364217273233</v>
      </c>
      <c r="G51" s="5">
        <v>175371647472</v>
      </c>
      <c r="I51" s="5">
        <v>635168976387</v>
      </c>
      <c r="J51" s="5">
        <v>530380755775</v>
      </c>
      <c r="K51" s="5">
        <v>467950155401</v>
      </c>
      <c r="L51" s="5">
        <v>379455627571</v>
      </c>
    </row>
    <row r="52" spans="2:12" ht="15.5" x14ac:dyDescent="0.35">
      <c r="C52" t="s">
        <v>72</v>
      </c>
      <c r="D52" s="5">
        <v>-139516633824</v>
      </c>
      <c r="E52" s="5">
        <v>-71396036897</v>
      </c>
      <c r="F52" s="5">
        <v>-310476091290</v>
      </c>
      <c r="G52" s="5">
        <v>-133961318439</v>
      </c>
      <c r="I52" s="5">
        <v>-517230957832</v>
      </c>
      <c r="J52" s="5">
        <v>-423409994752</v>
      </c>
      <c r="K52" s="5">
        <v>-386567116590</v>
      </c>
      <c r="L52" s="5">
        <v>-320971063781</v>
      </c>
    </row>
    <row r="53" spans="2:12" ht="15.5" x14ac:dyDescent="0.35">
      <c r="C53" t="s">
        <v>73</v>
      </c>
      <c r="D53" s="5">
        <v>40223968610</v>
      </c>
      <c r="E53" s="5">
        <v>20871728328</v>
      </c>
      <c r="F53" s="5">
        <v>53741181943</v>
      </c>
      <c r="G53" s="5">
        <v>41410329033</v>
      </c>
      <c r="I53" s="5">
        <v>117938018555</v>
      </c>
      <c r="J53" s="5">
        <v>106970761023</v>
      </c>
      <c r="K53" s="5">
        <v>81383038811</v>
      </c>
      <c r="L53" s="5">
        <v>58484563790</v>
      </c>
    </row>
    <row r="54" spans="2:12" ht="15.5" x14ac:dyDescent="0.35">
      <c r="C54" t="s">
        <v>74</v>
      </c>
      <c r="D54" s="5">
        <v>-4313290133</v>
      </c>
      <c r="E54" s="5">
        <v>-10193363168</v>
      </c>
      <c r="F54" s="5">
        <v>-11136947518</v>
      </c>
      <c r="G54" s="5">
        <v>-8464881835</v>
      </c>
      <c r="I54" s="5">
        <v>-29025337599</v>
      </c>
      <c r="J54" s="5">
        <v>-46808711918</v>
      </c>
      <c r="K54" s="5">
        <v>-39480404795</v>
      </c>
      <c r="L54" s="5">
        <v>-28702810975</v>
      </c>
    </row>
    <row r="55" spans="2:12" ht="15.5" x14ac:dyDescent="0.35">
      <c r="C55" t="s">
        <v>76</v>
      </c>
      <c r="D55" s="5">
        <v>-3496128475</v>
      </c>
      <c r="E55" s="5">
        <v>-9831263078</v>
      </c>
      <c r="F55" s="5">
        <v>-10445570980</v>
      </c>
      <c r="G55" s="5">
        <v>-7608849856</v>
      </c>
      <c r="I55" s="5">
        <v>-26383014584</v>
      </c>
      <c r="J55" s="5">
        <v>-28144509539</v>
      </c>
      <c r="K55" s="5">
        <v>-27712811500</v>
      </c>
      <c r="L55" s="5">
        <v>-24125416354</v>
      </c>
    </row>
    <row r="56" spans="2:12" ht="15.5" x14ac:dyDescent="0.35">
      <c r="C56" t="s">
        <v>75</v>
      </c>
      <c r="D56" s="5">
        <v>-817161658</v>
      </c>
      <c r="E56" s="5">
        <v>-362100090</v>
      </c>
      <c r="F56" s="5">
        <v>-691376538</v>
      </c>
      <c r="G56" s="5">
        <v>-856031979</v>
      </c>
      <c r="I56" s="5">
        <v>-2642323015</v>
      </c>
      <c r="J56" s="5">
        <v>-18664202379</v>
      </c>
      <c r="K56" s="5">
        <v>-11767593295</v>
      </c>
      <c r="L56" s="5">
        <v>-4577394621</v>
      </c>
    </row>
    <row r="57" spans="2:12" ht="15.5" x14ac:dyDescent="0.35">
      <c r="C57" t="s">
        <v>77</v>
      </c>
      <c r="D57" s="5">
        <v>35910678477</v>
      </c>
      <c r="E57" s="5">
        <v>10678365160</v>
      </c>
      <c r="F57" s="5">
        <v>42604234425</v>
      </c>
      <c r="G57" s="5">
        <v>32945447198</v>
      </c>
      <c r="I57" s="5">
        <v>88912680956</v>
      </c>
      <c r="J57" s="5">
        <v>60162049105</v>
      </c>
      <c r="K57" s="5">
        <v>41902634016</v>
      </c>
      <c r="L57" s="5">
        <v>29781752815</v>
      </c>
    </row>
    <row r="58" spans="2:12" ht="15.5" x14ac:dyDescent="0.35">
      <c r="C58" t="s">
        <v>78</v>
      </c>
      <c r="D58" s="5">
        <v>-13707088250</v>
      </c>
      <c r="E58" s="5">
        <v>-6871679262</v>
      </c>
      <c r="F58" s="5">
        <v>-14425251422</v>
      </c>
      <c r="G58" s="5">
        <v>-11350605770</v>
      </c>
      <c r="I58" s="5">
        <v>-34928708794</v>
      </c>
      <c r="J58" s="5">
        <v>-30032795948</v>
      </c>
      <c r="K58" s="5">
        <v>-25673214094</v>
      </c>
      <c r="L58" s="5">
        <v>-16916539537</v>
      </c>
    </row>
    <row r="59" spans="2:12" ht="15.5" x14ac:dyDescent="0.35">
      <c r="C59" t="s">
        <v>27</v>
      </c>
      <c r="D59" s="5">
        <v>-9645083991</v>
      </c>
      <c r="E59" s="5">
        <v>-9207977966</v>
      </c>
      <c r="F59" s="5">
        <v>-17726413942</v>
      </c>
      <c r="G59" s="5">
        <v>-9932469652</v>
      </c>
      <c r="I59" s="5">
        <v>-37734764212</v>
      </c>
      <c r="J59" s="5">
        <v>-27715305073</v>
      </c>
      <c r="K59" s="5">
        <v>-25268862982</v>
      </c>
      <c r="L59" s="5">
        <v>-19376708437</v>
      </c>
    </row>
    <row r="60" spans="2:12" ht="15.5" x14ac:dyDescent="0.35">
      <c r="C60" t="s">
        <v>79</v>
      </c>
      <c r="D60" s="5">
        <v>7897367</v>
      </c>
      <c r="E60" s="5">
        <v>1071717</v>
      </c>
      <c r="F60" s="5">
        <v>49046757</v>
      </c>
      <c r="G60" s="5">
        <v>12707368</v>
      </c>
      <c r="I60" s="5">
        <v>63344677</v>
      </c>
      <c r="J60" s="5">
        <v>306777040</v>
      </c>
      <c r="K60" s="5">
        <v>156066637</v>
      </c>
      <c r="L60" s="5">
        <v>37748053</v>
      </c>
    </row>
    <row r="61" spans="2:12" ht="15.5" x14ac:dyDescent="0.35">
      <c r="C61" t="s">
        <v>80</v>
      </c>
      <c r="D61" s="5">
        <v>-13707088250</v>
      </c>
      <c r="E61" s="5">
        <v>-6871679262</v>
      </c>
      <c r="F61" s="5">
        <v>-14425251422</v>
      </c>
      <c r="G61" s="5">
        <v>-11350605770</v>
      </c>
      <c r="I61" s="5">
        <v>-34928708794</v>
      </c>
      <c r="J61" s="5">
        <v>-30032795948</v>
      </c>
      <c r="K61" s="5">
        <v>-25673214094</v>
      </c>
      <c r="L61" s="5">
        <v>-16916539537</v>
      </c>
    </row>
    <row r="62" spans="2:12" ht="15.5" x14ac:dyDescent="0.35">
      <c r="C62" t="s">
        <v>29</v>
      </c>
      <c r="D62" s="5">
        <v>22203590227</v>
      </c>
      <c r="E62" s="5">
        <v>3806685898</v>
      </c>
      <c r="F62" s="5">
        <v>28178983003</v>
      </c>
      <c r="G62" s="5">
        <v>21594841428</v>
      </c>
      <c r="I62" s="5">
        <v>53983972162</v>
      </c>
      <c r="J62" s="5">
        <v>30129253157</v>
      </c>
      <c r="K62" s="5">
        <v>16229419922</v>
      </c>
      <c r="L62" s="5">
        <v>12865213278</v>
      </c>
    </row>
    <row r="63" spans="2:12" ht="15.5" x14ac:dyDescent="0.35">
      <c r="C63" t="s">
        <v>28</v>
      </c>
      <c r="D63" s="5">
        <v>-4854712720</v>
      </c>
      <c r="E63" s="5">
        <v>-780133860</v>
      </c>
      <c r="F63" s="5">
        <v>-5170090351</v>
      </c>
      <c r="G63" s="5">
        <v>-4756009297</v>
      </c>
      <c r="I63" s="5">
        <v>-13000132756</v>
      </c>
      <c r="J63" s="5">
        <v>-20497568079</v>
      </c>
      <c r="K63" s="5">
        <v>-8633560992</v>
      </c>
      <c r="L63" s="5">
        <v>-4058064206</v>
      </c>
    </row>
    <row r="64" spans="2:12" ht="15.5" x14ac:dyDescent="0.35">
      <c r="C64" t="s">
        <v>81</v>
      </c>
      <c r="D64" s="5">
        <v>-4854712720</v>
      </c>
      <c r="E64" s="5">
        <v>-780133860</v>
      </c>
      <c r="F64" s="5">
        <v>-5328629460</v>
      </c>
      <c r="G64" s="5">
        <v>-5394739900</v>
      </c>
      <c r="I64" s="5">
        <v>-11653939000</v>
      </c>
      <c r="J64" s="5">
        <v>-7268368360</v>
      </c>
      <c r="K64" s="5">
        <v>-3650438000</v>
      </c>
      <c r="L64" s="5">
        <v>-3004938200</v>
      </c>
    </row>
    <row r="65" spans="2:12" ht="15.5" x14ac:dyDescent="0.35">
      <c r="C65" t="s">
        <v>82</v>
      </c>
      <c r="F65" s="5">
        <v>158539109</v>
      </c>
      <c r="G65" s="5">
        <v>638730603</v>
      </c>
      <c r="I65" s="5">
        <v>797269712</v>
      </c>
      <c r="J65" s="5">
        <v>622963544</v>
      </c>
      <c r="K65" s="5">
        <v>63031608</v>
      </c>
      <c r="L65" s="5">
        <v>167394386</v>
      </c>
    </row>
    <row r="66" spans="2:12" ht="15.5" x14ac:dyDescent="0.35">
      <c r="C66" t="s">
        <v>85</v>
      </c>
      <c r="I66" s="5">
        <v>-2143463468</v>
      </c>
      <c r="J66" s="5">
        <v>-13852163263</v>
      </c>
      <c r="K66" s="5">
        <v>-5046154600</v>
      </c>
      <c r="L66" s="5">
        <v>-1220520392</v>
      </c>
    </row>
    <row r="67" spans="2:12" ht="15.5" x14ac:dyDescent="0.35">
      <c r="C67" t="s">
        <v>84</v>
      </c>
      <c r="D67" s="5">
        <v>-4854712720</v>
      </c>
      <c r="E67" s="5">
        <v>-780133860</v>
      </c>
      <c r="F67" s="5">
        <v>-5170090351</v>
      </c>
      <c r="G67" s="5">
        <v>-4756009297</v>
      </c>
      <c r="I67" s="5">
        <v>-13000132756</v>
      </c>
      <c r="J67" s="5">
        <v>-20497568079</v>
      </c>
      <c r="K67" s="5">
        <v>-8633560992</v>
      </c>
      <c r="L67" s="5">
        <v>-4058064206</v>
      </c>
    </row>
    <row r="68" spans="2:12" ht="15.5" x14ac:dyDescent="0.35">
      <c r="C68" t="s">
        <v>86</v>
      </c>
      <c r="D68" s="5">
        <v>17348877507</v>
      </c>
      <c r="E68" s="5">
        <v>3026552038</v>
      </c>
      <c r="F68" s="5">
        <v>23008892652</v>
      </c>
      <c r="G68" s="5">
        <v>16838832131</v>
      </c>
      <c r="I68" s="5">
        <v>40983839406</v>
      </c>
      <c r="J68" s="5">
        <v>9631685078</v>
      </c>
      <c r="K68" s="5">
        <v>7595858930</v>
      </c>
      <c r="L68" s="5">
        <v>8807149072</v>
      </c>
    </row>
    <row r="69" spans="2:12" ht="15.5" x14ac:dyDescent="0.35">
      <c r="C69" t="s">
        <v>87</v>
      </c>
      <c r="F69" s="5">
        <v>-10517443</v>
      </c>
      <c r="G69" s="5">
        <v>33638711</v>
      </c>
      <c r="I69" s="5">
        <v>23121268</v>
      </c>
      <c r="J69" s="5">
        <v>74838433</v>
      </c>
      <c r="K69" s="5">
        <v>5780021</v>
      </c>
    </row>
    <row r="70" spans="2:12" ht="15.5" x14ac:dyDescent="0.35">
      <c r="C70" t="s">
        <v>88</v>
      </c>
      <c r="F70" s="5">
        <v>-10517443</v>
      </c>
      <c r="G70" s="5">
        <v>33638711</v>
      </c>
      <c r="I70" s="5">
        <v>23121268</v>
      </c>
      <c r="J70" s="5">
        <v>74838433</v>
      </c>
      <c r="K70" s="5">
        <v>5780021</v>
      </c>
    </row>
    <row r="71" spans="2:12" ht="15.5" x14ac:dyDescent="0.35">
      <c r="C71" t="s">
        <v>89</v>
      </c>
      <c r="D71" s="5">
        <v>17348877507</v>
      </c>
      <c r="E71" s="5">
        <v>3026552038</v>
      </c>
      <c r="F71" s="5">
        <v>22998375209</v>
      </c>
      <c r="G71" s="5">
        <v>16872470842</v>
      </c>
      <c r="I71" s="5">
        <v>41006960674</v>
      </c>
      <c r="J71" s="5">
        <v>9706523511</v>
      </c>
      <c r="K71" s="5">
        <v>7601638951</v>
      </c>
      <c r="L71" s="5">
        <v>8807149072</v>
      </c>
    </row>
    <row r="72" spans="2:12" ht="15.5" x14ac:dyDescent="0.35">
      <c r="C72" t="s">
        <v>90</v>
      </c>
      <c r="D72" s="5">
        <v>17348877507</v>
      </c>
      <c r="E72" s="5">
        <v>3026552038</v>
      </c>
      <c r="F72" s="5">
        <v>23008892652</v>
      </c>
      <c r="G72" s="5">
        <v>16838832131</v>
      </c>
      <c r="I72" s="5">
        <v>40983839406</v>
      </c>
      <c r="J72" s="5">
        <v>9631685078</v>
      </c>
      <c r="K72" s="5">
        <v>7595858930</v>
      </c>
      <c r="L72" s="5">
        <v>8807149072</v>
      </c>
    </row>
    <row r="73" spans="2:12" ht="15.5" x14ac:dyDescent="0.35">
      <c r="C73" t="s">
        <v>8</v>
      </c>
      <c r="D73" s="5">
        <v>17340980140</v>
      </c>
      <c r="E73" s="5">
        <v>3025480321</v>
      </c>
      <c r="F73" s="5">
        <v>22949328452</v>
      </c>
      <c r="G73" s="5">
        <v>16859763474</v>
      </c>
      <c r="I73" s="5">
        <v>40943615997</v>
      </c>
      <c r="J73" s="5">
        <v>9399746471</v>
      </c>
      <c r="K73" s="5">
        <v>7445572314</v>
      </c>
      <c r="L73" s="5">
        <v>8769401019</v>
      </c>
    </row>
    <row r="74" spans="2:12" ht="15.5" x14ac:dyDescent="0.35">
      <c r="C74" t="s">
        <v>91</v>
      </c>
      <c r="D74" s="5">
        <v>17348877507</v>
      </c>
      <c r="E74" s="5">
        <v>3026552038</v>
      </c>
      <c r="F74" s="5">
        <v>23008892652</v>
      </c>
      <c r="G74" s="5">
        <v>16838832131</v>
      </c>
      <c r="I74" s="5">
        <v>40983839406</v>
      </c>
      <c r="J74" s="5">
        <v>9631685078</v>
      </c>
      <c r="K74" s="5">
        <v>7595858930</v>
      </c>
      <c r="L74" s="5">
        <v>8807149072</v>
      </c>
    </row>
    <row r="75" spans="2:12" ht="15.5" x14ac:dyDescent="0.35">
      <c r="C75" t="s">
        <v>92</v>
      </c>
      <c r="D75" s="5">
        <v>17348877507</v>
      </c>
      <c r="E75" s="5">
        <v>3026552038</v>
      </c>
      <c r="F75" s="5">
        <v>22998375209</v>
      </c>
      <c r="G75" s="5">
        <v>16872470842</v>
      </c>
      <c r="I75" s="5">
        <v>41006960674</v>
      </c>
      <c r="J75" s="5">
        <v>9706523511</v>
      </c>
      <c r="K75" s="5">
        <v>7601638951</v>
      </c>
      <c r="L75" s="5">
        <v>8807149072</v>
      </c>
    </row>
    <row r="76" spans="2:12" ht="15.5" x14ac:dyDescent="0.35">
      <c r="C76" t="s">
        <v>93</v>
      </c>
      <c r="D76" s="5">
        <v>17348877507</v>
      </c>
      <c r="E76" s="5">
        <v>3026552038</v>
      </c>
      <c r="F76" s="5">
        <v>22998375209</v>
      </c>
      <c r="G76" s="5">
        <v>16872470842</v>
      </c>
      <c r="I76" s="5">
        <v>41006960674</v>
      </c>
      <c r="J76" s="5">
        <v>9706523511</v>
      </c>
      <c r="K76" s="5">
        <v>7601638951</v>
      </c>
      <c r="L76" s="5">
        <v>8807149072</v>
      </c>
    </row>
    <row r="78" spans="2:12" ht="15.5" x14ac:dyDescent="0.35">
      <c r="B78" t="s">
        <v>94</v>
      </c>
      <c r="C78" t="s">
        <v>95</v>
      </c>
    </row>
    <row r="79" spans="2:12" ht="15.5" x14ac:dyDescent="0.35">
      <c r="C79" t="s">
        <v>96</v>
      </c>
    </row>
    <row r="80" spans="2:12" ht="15.5" x14ac:dyDescent="0.35">
      <c r="C80" t="s">
        <v>20</v>
      </c>
      <c r="D80" s="5">
        <v>65768096690</v>
      </c>
      <c r="E80" s="5">
        <v>68356586097</v>
      </c>
      <c r="F80" s="5">
        <v>112781817033</v>
      </c>
      <c r="G80" s="5">
        <v>4032029903</v>
      </c>
      <c r="I80" s="5">
        <v>112781817033</v>
      </c>
      <c r="J80" s="5">
        <v>32164717739</v>
      </c>
      <c r="K80" s="5">
        <v>28423477846</v>
      </c>
      <c r="L80" s="5">
        <v>32378419099</v>
      </c>
    </row>
    <row r="81" spans="3:12" ht="15.5" x14ac:dyDescent="0.35">
      <c r="C81" t="s">
        <v>97</v>
      </c>
      <c r="D81" s="5">
        <v>323597098233</v>
      </c>
      <c r="E81" s="5">
        <v>301819028036</v>
      </c>
      <c r="F81" s="5">
        <v>273493208788</v>
      </c>
      <c r="G81" s="5">
        <v>300214068881</v>
      </c>
      <c r="I81" s="5">
        <v>273493208788</v>
      </c>
      <c r="J81" s="5">
        <v>234219717891</v>
      </c>
      <c r="K81" s="5">
        <v>149474484322</v>
      </c>
      <c r="L81" s="5">
        <v>117966908848</v>
      </c>
    </row>
    <row r="82" spans="3:12" ht="15.5" x14ac:dyDescent="0.35">
      <c r="C82" t="s">
        <v>99</v>
      </c>
    </row>
    <row r="83" spans="3:12" ht="15.5" x14ac:dyDescent="0.35">
      <c r="C83" t="s">
        <v>98</v>
      </c>
      <c r="D83" s="5">
        <v>1649796882</v>
      </c>
      <c r="E83" s="5">
        <v>634061412</v>
      </c>
      <c r="F83" s="5">
        <v>688030526</v>
      </c>
      <c r="G83" s="5">
        <v>3056788395</v>
      </c>
      <c r="I83" s="5">
        <v>688030526</v>
      </c>
      <c r="J83" s="5">
        <v>7051407127</v>
      </c>
      <c r="K83" s="5">
        <v>3932217429</v>
      </c>
      <c r="L83" s="5">
        <v>2405933647</v>
      </c>
    </row>
    <row r="84" spans="3:12" ht="15.5" x14ac:dyDescent="0.35">
      <c r="C84" t="s">
        <v>100</v>
      </c>
      <c r="D84" s="5">
        <v>323597098233</v>
      </c>
      <c r="E84" s="5">
        <v>301819028036</v>
      </c>
      <c r="F84" s="5">
        <v>273493208788</v>
      </c>
      <c r="G84" s="5">
        <v>300214068881</v>
      </c>
      <c r="I84" s="5">
        <v>273493208788</v>
      </c>
      <c r="J84" s="5">
        <v>234219717891</v>
      </c>
      <c r="K84" s="5">
        <v>149474484322</v>
      </c>
      <c r="L84" s="5">
        <v>117966908848</v>
      </c>
    </row>
    <row r="85" spans="3:12" ht="15.5" x14ac:dyDescent="0.35">
      <c r="C85" t="s">
        <v>103</v>
      </c>
      <c r="D85" s="5">
        <v>304414722232</v>
      </c>
      <c r="E85" s="5">
        <v>308085469008</v>
      </c>
      <c r="F85" s="5">
        <v>281320743019</v>
      </c>
      <c r="G85" s="5">
        <v>234335094911</v>
      </c>
      <c r="I85" s="5">
        <v>281320743019</v>
      </c>
      <c r="J85" s="5">
        <v>238952169832</v>
      </c>
      <c r="K85" s="5">
        <v>194173212387</v>
      </c>
      <c r="L85" s="5">
        <v>161365868209</v>
      </c>
    </row>
    <row r="86" spans="3:12" ht="15.5" x14ac:dyDescent="0.35">
      <c r="C86" t="s">
        <v>79</v>
      </c>
      <c r="D86" s="5">
        <v>102564077</v>
      </c>
      <c r="E86" s="5">
        <v>102564077</v>
      </c>
      <c r="F86" s="5">
        <v>102564077</v>
      </c>
      <c r="G86" s="5">
        <v>113073817</v>
      </c>
      <c r="I86" s="5">
        <v>102564077</v>
      </c>
      <c r="J86" s="5">
        <v>26927040463</v>
      </c>
      <c r="K86" s="5">
        <v>10501023449</v>
      </c>
      <c r="L86" s="5">
        <v>5449224228</v>
      </c>
    </row>
    <row r="87" spans="3:12" ht="15.5" x14ac:dyDescent="0.35">
      <c r="C87" t="s">
        <v>104</v>
      </c>
      <c r="D87" s="5">
        <v>730279917155</v>
      </c>
      <c r="E87" s="5">
        <v>708261083141</v>
      </c>
      <c r="F87" s="5">
        <v>701595768840</v>
      </c>
      <c r="G87" s="5">
        <v>569770993695</v>
      </c>
      <c r="I87" s="5">
        <v>701595768840</v>
      </c>
      <c r="J87" s="5">
        <v>548447627267</v>
      </c>
      <c r="K87" s="5">
        <v>392071174555</v>
      </c>
      <c r="L87" s="5">
        <v>333711196156</v>
      </c>
    </row>
    <row r="88" spans="3:12" ht="15.5" x14ac:dyDescent="0.35">
      <c r="C88" t="s">
        <v>105</v>
      </c>
    </row>
    <row r="89" spans="3:12" ht="15.5" x14ac:dyDescent="0.35">
      <c r="C89" t="s">
        <v>106</v>
      </c>
      <c r="D89" s="5">
        <v>99175867849</v>
      </c>
      <c r="E89" s="5">
        <v>102854409961</v>
      </c>
      <c r="F89" s="5">
        <v>106545980603</v>
      </c>
      <c r="G89" s="5">
        <v>114542955591</v>
      </c>
      <c r="I89" s="5">
        <v>106545980603</v>
      </c>
      <c r="J89" s="5">
        <v>87691901941</v>
      </c>
      <c r="K89" s="5">
        <v>102685269432</v>
      </c>
      <c r="L89" s="5">
        <v>105405466464</v>
      </c>
    </row>
    <row r="90" spans="3:12" ht="15.5" x14ac:dyDescent="0.35">
      <c r="C90" t="s">
        <v>107</v>
      </c>
      <c r="D90" s="5">
        <v>1621399328</v>
      </c>
      <c r="E90" s="5">
        <v>1621399328</v>
      </c>
      <c r="F90" s="5">
        <v>1621399328</v>
      </c>
      <c r="G90" s="5">
        <v>1459893760</v>
      </c>
      <c r="I90" s="5">
        <v>1621399328</v>
      </c>
      <c r="J90" s="5">
        <v>830650999</v>
      </c>
      <c r="K90" s="5">
        <v>228795731</v>
      </c>
      <c r="L90" s="5">
        <v>167394386</v>
      </c>
    </row>
    <row r="91" spans="3:12" ht="15.5" x14ac:dyDescent="0.35">
      <c r="C91" t="s">
        <v>108</v>
      </c>
      <c r="D91" s="5">
        <v>105542371919</v>
      </c>
      <c r="E91" s="5">
        <v>104475809289</v>
      </c>
      <c r="F91" s="5">
        <v>108167379931</v>
      </c>
      <c r="G91" s="5">
        <v>116002849351</v>
      </c>
      <c r="I91" s="5">
        <v>108167379931</v>
      </c>
      <c r="J91" s="5">
        <v>88522552940</v>
      </c>
      <c r="K91" s="5">
        <v>102914065163</v>
      </c>
      <c r="L91" s="5">
        <v>105572860850</v>
      </c>
    </row>
    <row r="92" spans="3:12" ht="15.5" x14ac:dyDescent="0.35">
      <c r="C92" t="s">
        <v>109</v>
      </c>
      <c r="D92" s="5">
        <v>835822289074</v>
      </c>
      <c r="E92" s="5">
        <v>812736892430</v>
      </c>
      <c r="F92" s="5">
        <v>809763148771</v>
      </c>
      <c r="G92" s="5">
        <v>685773843046</v>
      </c>
      <c r="I92" s="5">
        <v>809763148771</v>
      </c>
      <c r="J92" s="5">
        <v>636970180207</v>
      </c>
      <c r="K92" s="5">
        <v>494985239718</v>
      </c>
      <c r="L92" s="5">
        <v>439284057006</v>
      </c>
    </row>
    <row r="93" spans="3:12" ht="15.5" x14ac:dyDescent="0.35">
      <c r="C93" t="s">
        <v>110</v>
      </c>
    </row>
    <row r="94" spans="3:12" ht="15.5" x14ac:dyDescent="0.35">
      <c r="C94" t="s">
        <v>111</v>
      </c>
    </row>
    <row r="95" spans="3:12" ht="15.5" x14ac:dyDescent="0.35">
      <c r="C95" t="s">
        <v>112</v>
      </c>
      <c r="D95" s="5">
        <v>488743483023</v>
      </c>
      <c r="E95" s="5">
        <v>482339963887</v>
      </c>
      <c r="F95" s="5">
        <v>476725772265</v>
      </c>
      <c r="G95" s="5">
        <v>477967516955</v>
      </c>
      <c r="I95" s="5">
        <v>476725772265</v>
      </c>
      <c r="J95" s="5">
        <v>534493362167</v>
      </c>
      <c r="K95" s="5">
        <v>406129634488</v>
      </c>
      <c r="L95" s="5">
        <v>381370342349</v>
      </c>
    </row>
    <row r="96" spans="3:12" ht="15.5" x14ac:dyDescent="0.35">
      <c r="C96" t="s">
        <v>115</v>
      </c>
      <c r="D96" s="5">
        <v>158850000000</v>
      </c>
      <c r="E96" s="5">
        <v>158850000000</v>
      </c>
      <c r="F96" s="5">
        <v>158850000000</v>
      </c>
      <c r="G96" s="5">
        <v>158850000000</v>
      </c>
      <c r="I96" s="5">
        <v>158850000000</v>
      </c>
      <c r="J96" s="5">
        <v>146040253129</v>
      </c>
      <c r="K96" s="5">
        <v>55440058047</v>
      </c>
      <c r="L96" s="5">
        <v>56735898436</v>
      </c>
    </row>
    <row r="97" spans="3:12" ht="15.5" x14ac:dyDescent="0.35">
      <c r="C97" t="s">
        <v>113</v>
      </c>
    </row>
    <row r="98" spans="3:12" ht="15.5" x14ac:dyDescent="0.35">
      <c r="C98" t="s">
        <v>114</v>
      </c>
      <c r="D98" s="5">
        <v>1649796882</v>
      </c>
      <c r="E98" s="5">
        <v>634061412</v>
      </c>
      <c r="F98" s="5">
        <v>688030526</v>
      </c>
      <c r="G98" s="5">
        <v>3056788395</v>
      </c>
      <c r="I98" s="5">
        <v>688030526</v>
      </c>
      <c r="J98" s="5">
        <v>7051407127</v>
      </c>
      <c r="K98" s="5">
        <v>3932217429</v>
      </c>
      <c r="L98" s="5">
        <v>2405933647</v>
      </c>
    </row>
    <row r="99" spans="3:12" ht="15.5" x14ac:dyDescent="0.35">
      <c r="C99" t="s">
        <v>116</v>
      </c>
      <c r="D99" s="5">
        <v>1304177681</v>
      </c>
      <c r="E99" s="5">
        <v>3395395684</v>
      </c>
      <c r="F99" s="5">
        <v>3365059581</v>
      </c>
      <c r="G99" s="5">
        <v>1020078141</v>
      </c>
      <c r="I99" s="5">
        <v>3365059581</v>
      </c>
      <c r="J99" s="5">
        <v>1157282552</v>
      </c>
      <c r="K99" s="5">
        <v>1057188520</v>
      </c>
      <c r="L99" s="5">
        <v>1151657458</v>
      </c>
    </row>
    <row r="100" spans="3:12" ht="15.5" x14ac:dyDescent="0.35">
      <c r="C100" t="s">
        <v>117</v>
      </c>
      <c r="D100" s="5">
        <v>6787508460</v>
      </c>
      <c r="E100" s="5">
        <v>8890506791</v>
      </c>
      <c r="F100" s="5">
        <v>8706685515</v>
      </c>
      <c r="G100" s="5">
        <v>14834666104</v>
      </c>
      <c r="I100" s="5">
        <v>8706685515</v>
      </c>
      <c r="J100" s="5">
        <v>11339628181</v>
      </c>
      <c r="K100" s="5">
        <v>5508170493</v>
      </c>
      <c r="L100" s="5">
        <v>2443404174</v>
      </c>
    </row>
    <row r="101" spans="3:12" ht="15.5" x14ac:dyDescent="0.35">
      <c r="C101" t="s">
        <v>919</v>
      </c>
      <c r="J101" s="5">
        <v>70000000000</v>
      </c>
      <c r="K101" s="5">
        <v>50000000000</v>
      </c>
      <c r="L101" s="5">
        <v>30000000000</v>
      </c>
    </row>
    <row r="102" spans="3:12" ht="15.5" x14ac:dyDescent="0.35">
      <c r="C102" t="s">
        <v>123</v>
      </c>
      <c r="D102" s="5">
        <v>21360254286</v>
      </c>
      <c r="E102" s="5">
        <v>22027254285</v>
      </c>
      <c r="F102" s="5">
        <v>27694254286</v>
      </c>
      <c r="G102" s="5">
        <v>31286507068</v>
      </c>
      <c r="I102" s="5">
        <v>27694254286</v>
      </c>
      <c r="J102" s="5">
        <v>37517506630</v>
      </c>
      <c r="K102" s="5">
        <v>49954980594</v>
      </c>
      <c r="L102" s="5">
        <v>31660883572</v>
      </c>
    </row>
    <row r="103" spans="3:12" ht="15.5" x14ac:dyDescent="0.35">
      <c r="C103" t="s">
        <v>124</v>
      </c>
      <c r="D103" s="5">
        <v>21360254286</v>
      </c>
      <c r="E103" s="5">
        <v>22027254285</v>
      </c>
      <c r="F103" s="5">
        <v>27694254286</v>
      </c>
      <c r="G103" s="5">
        <v>31286507068</v>
      </c>
      <c r="I103" s="5">
        <v>27694254286</v>
      </c>
      <c r="J103" s="5">
        <v>37517506630</v>
      </c>
      <c r="K103" s="5">
        <v>49954980594</v>
      </c>
      <c r="L103" s="5">
        <v>31660883572</v>
      </c>
    </row>
    <row r="104" spans="3:12" ht="15.5" x14ac:dyDescent="0.35">
      <c r="C104" t="s">
        <v>125</v>
      </c>
    </row>
    <row r="105" spans="3:12" ht="15.5" x14ac:dyDescent="0.35">
      <c r="C105" t="s">
        <v>121</v>
      </c>
      <c r="D105" s="5">
        <v>19745000000</v>
      </c>
      <c r="E105" s="5">
        <v>20411999999</v>
      </c>
      <c r="F105" s="5">
        <v>26079000000</v>
      </c>
      <c r="G105" s="5">
        <v>29912999999</v>
      </c>
      <c r="I105" s="5">
        <v>26079000000</v>
      </c>
      <c r="J105" s="5">
        <v>36246999999</v>
      </c>
      <c r="K105" s="5">
        <v>48914999999</v>
      </c>
      <c r="L105" s="5">
        <v>30900000000</v>
      </c>
    </row>
    <row r="106" spans="3:12" ht="15.5" x14ac:dyDescent="0.35">
      <c r="C106" t="s">
        <v>126</v>
      </c>
      <c r="D106" s="5">
        <v>19745000000</v>
      </c>
      <c r="E106" s="5">
        <v>20411999999</v>
      </c>
      <c r="F106" s="5">
        <v>26079000000</v>
      </c>
      <c r="G106" s="5">
        <v>29912999999</v>
      </c>
      <c r="I106" s="5">
        <v>26079000000</v>
      </c>
      <c r="J106" s="5">
        <v>36246999999</v>
      </c>
      <c r="K106" s="5">
        <v>48914999999</v>
      </c>
      <c r="L106" s="5">
        <v>30900000000</v>
      </c>
    </row>
    <row r="107" spans="3:12" ht="15.5" x14ac:dyDescent="0.35">
      <c r="C107" t="s">
        <v>127</v>
      </c>
      <c r="D107" s="5">
        <v>510103737309</v>
      </c>
      <c r="E107" s="5">
        <v>504367218172</v>
      </c>
      <c r="F107" s="5">
        <v>504420026551</v>
      </c>
      <c r="G107" s="5">
        <v>509254024023</v>
      </c>
      <c r="I107" s="5">
        <v>504420026551</v>
      </c>
      <c r="J107" s="5">
        <v>572010868797</v>
      </c>
      <c r="K107" s="5">
        <v>456084615082</v>
      </c>
      <c r="L107" s="5">
        <v>413031225921</v>
      </c>
    </row>
    <row r="108" spans="3:12" ht="15.5" x14ac:dyDescent="0.35">
      <c r="C108" t="s">
        <v>128</v>
      </c>
    </row>
    <row r="109" spans="3:12" ht="15.5" x14ac:dyDescent="0.35">
      <c r="C109" t="s">
        <v>129</v>
      </c>
      <c r="D109" s="5">
        <v>156250000000</v>
      </c>
      <c r="E109" s="5">
        <v>156250000000</v>
      </c>
      <c r="F109" s="5">
        <v>156250000000</v>
      </c>
      <c r="G109" s="5">
        <v>125000000000</v>
      </c>
      <c r="I109" s="5">
        <v>156250000000</v>
      </c>
      <c r="J109" s="5">
        <v>3000000000</v>
      </c>
      <c r="K109" s="5">
        <v>3000000000</v>
      </c>
      <c r="L109" s="5">
        <v>3000000000</v>
      </c>
    </row>
    <row r="110" spans="3:12" ht="15.5" x14ac:dyDescent="0.35">
      <c r="C110" t="s">
        <v>130</v>
      </c>
      <c r="D110" s="5">
        <v>97974392227</v>
      </c>
      <c r="E110" s="5">
        <v>97974392227</v>
      </c>
      <c r="F110" s="5">
        <v>97974392227</v>
      </c>
      <c r="G110" s="5">
        <v>28991005560</v>
      </c>
      <c r="I110" s="5">
        <v>97974392227</v>
      </c>
    </row>
    <row r="111" spans="3:12" ht="15.5" x14ac:dyDescent="0.35">
      <c r="C111" t="s">
        <v>131</v>
      </c>
      <c r="D111" s="5">
        <v>70687905315</v>
      </c>
      <c r="E111" s="5">
        <v>53346925175</v>
      </c>
      <c r="F111" s="5">
        <v>50321444854</v>
      </c>
      <c r="G111" s="5">
        <v>21737895725</v>
      </c>
      <c r="I111" s="5">
        <v>50321444854</v>
      </c>
      <c r="J111" s="5">
        <v>34400894562</v>
      </c>
      <c r="K111" s="5">
        <v>25075001842</v>
      </c>
      <c r="L111" s="5">
        <v>17635074149</v>
      </c>
    </row>
    <row r="112" spans="3:12" ht="15.5" x14ac:dyDescent="0.35">
      <c r="C112" t="s">
        <v>132</v>
      </c>
      <c r="D112" s="5">
        <v>11290000000</v>
      </c>
      <c r="E112" s="5">
        <v>11290000000</v>
      </c>
      <c r="F112" s="5">
        <v>11290000000</v>
      </c>
      <c r="G112" s="5">
        <v>6250000000</v>
      </c>
      <c r="I112" s="5">
        <v>11290000000</v>
      </c>
    </row>
    <row r="113" spans="2:12" ht="15.5" x14ac:dyDescent="0.35">
      <c r="C113" t="s">
        <v>133</v>
      </c>
      <c r="D113" s="5">
        <v>59397905315</v>
      </c>
      <c r="E113" s="5">
        <v>42056925175</v>
      </c>
      <c r="F113" s="5">
        <v>39031444854</v>
      </c>
      <c r="G113" s="5">
        <v>15487895725</v>
      </c>
      <c r="I113" s="5">
        <v>39031444854</v>
      </c>
      <c r="J113" s="5">
        <v>34400894562</v>
      </c>
      <c r="K113" s="5">
        <v>25075001842</v>
      </c>
      <c r="L113" s="5">
        <v>17635074149</v>
      </c>
    </row>
    <row r="114" spans="2:12" ht="15.5" x14ac:dyDescent="0.35">
      <c r="C114" t="s">
        <v>134</v>
      </c>
      <c r="D114" s="5">
        <v>70687905315</v>
      </c>
      <c r="E114" s="5">
        <v>53346925175</v>
      </c>
      <c r="F114" s="5">
        <v>50321444854</v>
      </c>
      <c r="G114" s="5">
        <v>21737895725</v>
      </c>
      <c r="I114" s="5">
        <v>50321444854</v>
      </c>
      <c r="J114" s="5">
        <v>34400894562</v>
      </c>
      <c r="K114" s="5">
        <v>25075001842</v>
      </c>
      <c r="L114" s="5">
        <v>17635074149</v>
      </c>
    </row>
    <row r="115" spans="2:12" ht="15.5" x14ac:dyDescent="0.35">
      <c r="C115" t="s">
        <v>212</v>
      </c>
      <c r="D115" s="5">
        <v>703690146</v>
      </c>
      <c r="E115" s="5">
        <v>695792779</v>
      </c>
      <c r="F115" s="5">
        <v>694721062</v>
      </c>
      <c r="G115" s="5">
        <v>677843921</v>
      </c>
      <c r="I115" s="5">
        <v>694721062</v>
      </c>
      <c r="J115" s="5">
        <v>631376385</v>
      </c>
      <c r="K115" s="5">
        <v>324599345</v>
      </c>
      <c r="L115" s="5">
        <v>168532708</v>
      </c>
    </row>
    <row r="116" spans="2:12" ht="15.5" x14ac:dyDescent="0.35">
      <c r="C116" t="s">
        <v>10</v>
      </c>
      <c r="D116" s="5">
        <v>325718551765</v>
      </c>
      <c r="E116" s="5">
        <v>308369674258</v>
      </c>
      <c r="F116" s="5">
        <v>305343122220</v>
      </c>
      <c r="G116" s="5">
        <v>176519819023</v>
      </c>
      <c r="I116" s="5">
        <v>305343122220</v>
      </c>
      <c r="J116" s="5">
        <v>64959311410</v>
      </c>
      <c r="K116" s="5">
        <v>38900624636</v>
      </c>
      <c r="L116" s="5">
        <v>26252831085</v>
      </c>
    </row>
    <row r="117" spans="2:12" ht="15.5" x14ac:dyDescent="0.35">
      <c r="C117" t="s">
        <v>135</v>
      </c>
      <c r="D117" s="5">
        <v>835822289074</v>
      </c>
      <c r="E117" s="5">
        <v>812736892430</v>
      </c>
      <c r="F117" s="5">
        <v>809763148771</v>
      </c>
      <c r="G117" s="5">
        <v>685773843046</v>
      </c>
      <c r="I117" s="5">
        <v>809763148771</v>
      </c>
      <c r="J117" s="5">
        <v>636970180207</v>
      </c>
      <c r="K117" s="5">
        <v>494985239718</v>
      </c>
      <c r="L117" s="5">
        <v>439284057006</v>
      </c>
    </row>
    <row r="118" spans="2:12" ht="15.5" x14ac:dyDescent="0.35">
      <c r="C118" t="s">
        <v>136</v>
      </c>
      <c r="D118" s="5">
        <v>3125000000</v>
      </c>
      <c r="E118" s="5">
        <v>3125000000</v>
      </c>
      <c r="F118" s="5">
        <v>3125000000</v>
      </c>
      <c r="G118" s="5">
        <v>1250000000</v>
      </c>
      <c r="I118" s="5">
        <v>3125000000</v>
      </c>
      <c r="J118" s="5">
        <v>3000</v>
      </c>
      <c r="K118" s="5">
        <v>3000</v>
      </c>
      <c r="L118" s="5">
        <v>3000</v>
      </c>
    </row>
    <row r="120" spans="2:12" ht="15.5" x14ac:dyDescent="0.35">
      <c r="B120" t="s">
        <v>137</v>
      </c>
      <c r="C120" t="s">
        <v>138</v>
      </c>
      <c r="D120" s="5">
        <v>-6037384666</v>
      </c>
      <c r="E120" s="5">
        <v>-44212234292</v>
      </c>
      <c r="F120" s="5">
        <v>-3377123893</v>
      </c>
      <c r="G120" s="5">
        <v>32268175810</v>
      </c>
      <c r="I120" s="5">
        <v>-30721561515</v>
      </c>
      <c r="J120" s="5">
        <v>-97292724563</v>
      </c>
      <c r="K120" s="5">
        <v>-28502652228</v>
      </c>
      <c r="L120" s="5">
        <v>14717642061</v>
      </c>
    </row>
    <row r="121" spans="2:12" ht="15.5" x14ac:dyDescent="0.35">
      <c r="C121" t="s">
        <v>291</v>
      </c>
      <c r="D121" s="5">
        <v>157962532236</v>
      </c>
      <c r="E121" s="5">
        <v>63941945977</v>
      </c>
      <c r="F121" s="5">
        <v>392511906886</v>
      </c>
      <c r="G121" s="5">
        <v>139606375130</v>
      </c>
      <c r="I121" s="5">
        <v>592645922562</v>
      </c>
      <c r="J121" s="5">
        <v>443130342476</v>
      </c>
      <c r="K121" s="5">
        <v>436442579927</v>
      </c>
      <c r="L121" s="5">
        <v>392879328293</v>
      </c>
    </row>
    <row r="122" spans="2:12" ht="15.5" x14ac:dyDescent="0.35">
      <c r="C122" t="s">
        <v>458</v>
      </c>
      <c r="D122" s="5">
        <v>-123904843471</v>
      </c>
      <c r="E122" s="5">
        <v>-80863177299</v>
      </c>
      <c r="F122" s="5">
        <v>-328555774432</v>
      </c>
      <c r="G122" s="5">
        <v>-75999806443</v>
      </c>
      <c r="I122" s="5">
        <v>-490791042452</v>
      </c>
      <c r="J122" s="5">
        <v>-412871968168</v>
      </c>
      <c r="K122" s="5">
        <v>-351993131546</v>
      </c>
      <c r="L122" s="5">
        <v>-285383169188</v>
      </c>
    </row>
    <row r="123" spans="2:12" ht="15.5" x14ac:dyDescent="0.35">
      <c r="C123" t="s">
        <v>293</v>
      </c>
      <c r="D123" s="5">
        <v>-1699427196</v>
      </c>
      <c r="E123" s="5">
        <v>-15994428920</v>
      </c>
      <c r="F123" s="5">
        <v>-14515957630</v>
      </c>
      <c r="G123" s="5">
        <v>4096955953</v>
      </c>
      <c r="I123" s="5">
        <v>-29155535945</v>
      </c>
      <c r="J123" s="5">
        <v>-24202227259</v>
      </c>
      <c r="K123" s="5">
        <v>-18383471538</v>
      </c>
      <c r="L123" s="5">
        <v>-6779764593</v>
      </c>
    </row>
    <row r="124" spans="2:12" ht="15.5" x14ac:dyDescent="0.35">
      <c r="C124" t="s">
        <v>436</v>
      </c>
      <c r="D124" s="5">
        <v>-13544362780</v>
      </c>
      <c r="E124" s="5">
        <v>-10178580843</v>
      </c>
      <c r="F124" s="5">
        <v>-34784311335</v>
      </c>
      <c r="G124" s="5">
        <v>-12777364449</v>
      </c>
      <c r="I124" s="5">
        <v>-62235097628</v>
      </c>
      <c r="J124" s="5">
        <v>-73825155981</v>
      </c>
      <c r="K124" s="5">
        <v>-68094854342</v>
      </c>
      <c r="L124" s="5">
        <v>-65071991443</v>
      </c>
    </row>
    <row r="125" spans="2:12" ht="15.5" x14ac:dyDescent="0.35">
      <c r="C125" t="s">
        <v>586</v>
      </c>
      <c r="D125" s="5">
        <v>-9645083991</v>
      </c>
      <c r="E125" s="5">
        <v>-9207977966</v>
      </c>
      <c r="F125" s="5">
        <v>-17726413942</v>
      </c>
      <c r="G125" s="5">
        <v>-9932469652</v>
      </c>
      <c r="I125" s="5">
        <v>-37734764212</v>
      </c>
      <c r="J125" s="5">
        <v>-27715305073</v>
      </c>
      <c r="K125" s="5">
        <v>-25268862982</v>
      </c>
      <c r="L125" s="5">
        <v>-19376708437</v>
      </c>
    </row>
    <row r="126" spans="2:12" ht="15.5" x14ac:dyDescent="0.35">
      <c r="C126" t="s">
        <v>213</v>
      </c>
      <c r="D126" s="5">
        <v>-15364232423</v>
      </c>
      <c r="E126" s="5">
        <v>7810208788</v>
      </c>
      <c r="F126" s="5">
        <v>-326995063</v>
      </c>
      <c r="G126" s="5">
        <v>-12732507810</v>
      </c>
      <c r="I126" s="5">
        <v>-3487738671</v>
      </c>
      <c r="J126" s="5">
        <v>-1840883773</v>
      </c>
      <c r="K126" s="5">
        <v>-1235027412</v>
      </c>
      <c r="L126" s="5">
        <v>-1573663867</v>
      </c>
    </row>
    <row r="127" spans="2:12" ht="15.5" x14ac:dyDescent="0.35">
      <c r="C127" t="s">
        <v>216</v>
      </c>
      <c r="D127" s="5">
        <v>158032959</v>
      </c>
      <c r="E127" s="5">
        <v>279775971</v>
      </c>
      <c r="F127" s="5">
        <v>20421623</v>
      </c>
      <c r="G127" s="5">
        <v>6993081</v>
      </c>
      <c r="I127" s="5">
        <v>36694831</v>
      </c>
      <c r="J127" s="5">
        <v>32473215</v>
      </c>
      <c r="K127" s="5">
        <v>30115665</v>
      </c>
      <c r="L127" s="5">
        <v>23611296</v>
      </c>
    </row>
    <row r="128" spans="2:12" ht="15.5" x14ac:dyDescent="0.35">
      <c r="C128" t="s">
        <v>145</v>
      </c>
      <c r="D128" s="5">
        <v>8194000001</v>
      </c>
      <c r="E128" s="5">
        <v>-212996644</v>
      </c>
      <c r="F128" s="5">
        <v>108412399345</v>
      </c>
      <c r="G128" s="5">
        <v>-32391845886</v>
      </c>
      <c r="I128" s="5">
        <v>136633639004</v>
      </c>
      <c r="J128" s="5">
        <v>108597686261</v>
      </c>
      <c r="K128" s="5">
        <v>38277710975</v>
      </c>
      <c r="L128" s="5">
        <v>12435035660</v>
      </c>
    </row>
    <row r="129" spans="3:12" ht="15.5" x14ac:dyDescent="0.35">
      <c r="C129" t="s">
        <v>146</v>
      </c>
      <c r="D129" s="5">
        <v>-4745104742</v>
      </c>
      <c r="I129" s="5">
        <v>-25294978195</v>
      </c>
      <c r="J129" s="5">
        <v>-7563721805</v>
      </c>
      <c r="K129" s="5">
        <v>-13730000000</v>
      </c>
      <c r="L129" s="5">
        <v>-5379322290</v>
      </c>
    </row>
    <row r="130" spans="3:12" ht="15.5" x14ac:dyDescent="0.35">
      <c r="C130" t="s">
        <v>147</v>
      </c>
      <c r="I130" s="5">
        <v>-32858700000</v>
      </c>
      <c r="K130" s="5">
        <v>-13730000000</v>
      </c>
      <c r="L130" s="5">
        <v>-5379322290</v>
      </c>
    </row>
    <row r="131" spans="3:12" ht="15.5" x14ac:dyDescent="0.35">
      <c r="C131" t="s">
        <v>301</v>
      </c>
      <c r="D131" s="5">
        <v>-4745104742</v>
      </c>
    </row>
    <row r="132" spans="3:12" ht="15.5" x14ac:dyDescent="0.35">
      <c r="C132" t="s">
        <v>920</v>
      </c>
      <c r="I132" s="5">
        <v>7563721805</v>
      </c>
      <c r="J132" s="5">
        <v>-7563721805</v>
      </c>
    </row>
    <row r="133" spans="3:12" ht="15.5" x14ac:dyDescent="0.35">
      <c r="C133" t="s">
        <v>152</v>
      </c>
      <c r="D133" s="5">
        <v>8194000001</v>
      </c>
      <c r="E133" s="5">
        <v>-212996644</v>
      </c>
      <c r="F133" s="5">
        <v>108412399345</v>
      </c>
      <c r="G133" s="5">
        <v>-32391845886</v>
      </c>
      <c r="I133" s="5">
        <v>136633639004</v>
      </c>
      <c r="J133" s="5">
        <v>108597686261</v>
      </c>
      <c r="K133" s="5">
        <v>38277710975</v>
      </c>
      <c r="L133" s="5">
        <v>12435035660</v>
      </c>
    </row>
    <row r="134" spans="3:12" ht="15.5" x14ac:dyDescent="0.35">
      <c r="C134" t="s">
        <v>284</v>
      </c>
      <c r="F134" s="5">
        <v>-3576813333</v>
      </c>
      <c r="G134" s="5">
        <v>-642500000</v>
      </c>
      <c r="I134" s="5">
        <v>-4219313333</v>
      </c>
      <c r="J134" s="5">
        <v>-547300000</v>
      </c>
    </row>
    <row r="135" spans="3:12" ht="15.5" x14ac:dyDescent="0.35">
      <c r="C135" t="s">
        <v>921</v>
      </c>
      <c r="D135" s="5">
        <v>7981003357</v>
      </c>
      <c r="G135" s="5">
        <v>-12835888151</v>
      </c>
      <c r="J135" s="5">
        <v>30268201179</v>
      </c>
      <c r="K135" s="5">
        <v>82024673414</v>
      </c>
      <c r="L135" s="5">
        <v>105458412050</v>
      </c>
    </row>
    <row r="136" spans="3:12" ht="15.5" x14ac:dyDescent="0.35">
      <c r="C136" t="s">
        <v>231</v>
      </c>
      <c r="D136" s="5">
        <v>212996644</v>
      </c>
      <c r="E136" s="5">
        <v>-212996644</v>
      </c>
      <c r="F136" s="5">
        <v>6989212678</v>
      </c>
      <c r="G136" s="5">
        <v>-31723204606</v>
      </c>
      <c r="I136" s="5">
        <v>-3956794534</v>
      </c>
      <c r="J136" s="5">
        <v>-34223410000</v>
      </c>
      <c r="K136" s="5">
        <v>-62451122050</v>
      </c>
      <c r="L136" s="5">
        <v>-98355534826</v>
      </c>
    </row>
    <row r="137" spans="3:12" ht="15.5" x14ac:dyDescent="0.35">
      <c r="C137" t="s">
        <v>466</v>
      </c>
      <c r="I137" s="5">
        <v>-70000000000</v>
      </c>
      <c r="J137" s="5">
        <v>20000000000</v>
      </c>
      <c r="K137" s="5">
        <v>20000000000</v>
      </c>
    </row>
    <row r="138" spans="3:12" ht="15.5" x14ac:dyDescent="0.35">
      <c r="C138" t="s">
        <v>922</v>
      </c>
      <c r="F138" s="5">
        <v>105000000000</v>
      </c>
      <c r="I138" s="5">
        <v>105000000000</v>
      </c>
    </row>
    <row r="139" spans="3:12" ht="15.5" x14ac:dyDescent="0.35">
      <c r="C139" t="s">
        <v>923</v>
      </c>
      <c r="I139" s="5">
        <v>97000000000</v>
      </c>
    </row>
    <row r="140" spans="3:12" ht="15.5" x14ac:dyDescent="0.35">
      <c r="C140" t="s">
        <v>924</v>
      </c>
      <c r="J140" s="5">
        <v>2500000000</v>
      </c>
    </row>
    <row r="141" spans="3:12" ht="15.5" x14ac:dyDescent="0.35">
      <c r="C141" t="s">
        <v>167</v>
      </c>
      <c r="D141" s="5">
        <v>-2588489407</v>
      </c>
      <c r="E141" s="5">
        <v>-44425230936</v>
      </c>
      <c r="F141" s="5">
        <v>105035275452</v>
      </c>
      <c r="G141" s="5">
        <v>-123670076</v>
      </c>
      <c r="I141" s="5">
        <v>80617099294</v>
      </c>
      <c r="J141" s="5">
        <v>3741239893</v>
      </c>
      <c r="K141" s="5">
        <v>-3954941253</v>
      </c>
      <c r="L141" s="5">
        <v>21773355431</v>
      </c>
    </row>
    <row r="142" spans="3:12" ht="15.5" x14ac:dyDescent="0.35">
      <c r="C142" t="s">
        <v>769</v>
      </c>
      <c r="E142" s="5">
        <v>112781817033</v>
      </c>
      <c r="I142" s="5">
        <v>32164717739</v>
      </c>
      <c r="J142" s="5">
        <v>28423477846</v>
      </c>
      <c r="K142" s="5">
        <v>32378419099</v>
      </c>
      <c r="L142" s="5">
        <v>10605063668</v>
      </c>
    </row>
    <row r="143" spans="3:12" ht="15.5" x14ac:dyDescent="0.35">
      <c r="C143" t="s">
        <v>169</v>
      </c>
      <c r="D143" s="5">
        <v>-2588489407</v>
      </c>
      <c r="E143" s="5">
        <v>68356586097</v>
      </c>
      <c r="F143" s="5">
        <v>105035275452</v>
      </c>
      <c r="G143" s="5">
        <v>-123670076</v>
      </c>
      <c r="I143" s="5">
        <v>112781817033</v>
      </c>
      <c r="J143" s="5">
        <v>32164717739</v>
      </c>
      <c r="K143" s="5">
        <v>28423477846</v>
      </c>
      <c r="L143" s="5">
        <v>32378419099</v>
      </c>
    </row>
    <row r="145" spans="2:12" ht="15.5" x14ac:dyDescent="0.35">
      <c r="B145" t="s">
        <v>170</v>
      </c>
      <c r="C145" t="s">
        <v>12</v>
      </c>
      <c r="D145" s="5">
        <v>3120000000</v>
      </c>
      <c r="E145" s="5">
        <v>3120000000</v>
      </c>
      <c r="F145" s="5">
        <v>3120000000</v>
      </c>
      <c r="G145" s="5">
        <v>1250000000</v>
      </c>
      <c r="I145" s="5">
        <v>3120000000</v>
      </c>
      <c r="J145" s="5">
        <v>0</v>
      </c>
      <c r="K145" s="5">
        <v>0</v>
      </c>
      <c r="L145" s="5">
        <v>0</v>
      </c>
    </row>
    <row r="146" spans="2:12" ht="15.5" x14ac:dyDescent="0.35">
      <c r="C146" t="s">
        <v>171</v>
      </c>
      <c r="D146" s="6">
        <v>5.55</v>
      </c>
      <c r="E146" s="6">
        <v>0.97</v>
      </c>
      <c r="F146" s="6">
        <v>7.35</v>
      </c>
      <c r="G146" s="6">
        <v>13.46</v>
      </c>
    </row>
    <row r="147" spans="2:12" ht="15.5" x14ac:dyDescent="0.35">
      <c r="C147" t="s">
        <v>172</v>
      </c>
      <c r="D147" s="6">
        <v>558.55999999999995</v>
      </c>
      <c r="E147" s="6">
        <v>6520.62</v>
      </c>
      <c r="F147" s="6">
        <v>240.14</v>
      </c>
      <c r="G147" s="5">
        <v>0</v>
      </c>
    </row>
    <row r="148" spans="2:12" ht="15.5" x14ac:dyDescent="0.35">
      <c r="C148" t="s">
        <v>60</v>
      </c>
      <c r="D148" s="6">
        <v>53.9</v>
      </c>
      <c r="E148" s="6">
        <v>214.22</v>
      </c>
      <c r="F148" s="6">
        <v>15.14</v>
      </c>
      <c r="G148" s="5">
        <v>0</v>
      </c>
    </row>
    <row r="149" spans="2:12" ht="15.5" x14ac:dyDescent="0.35">
      <c r="C149" t="s">
        <v>173</v>
      </c>
      <c r="D149" s="5">
        <v>39590000000</v>
      </c>
      <c r="E149" s="5">
        <v>14370000000</v>
      </c>
      <c r="F149" s="5">
        <v>56610000000</v>
      </c>
    </row>
    <row r="150" spans="2:12" ht="15.5" x14ac:dyDescent="0.35">
      <c r="C150" t="s">
        <v>174</v>
      </c>
      <c r="D150" s="6">
        <v>2.07E-2</v>
      </c>
      <c r="E150" s="6">
        <v>3.7000000000000002E-3</v>
      </c>
      <c r="F150" s="6">
        <v>2.8399999999999998E-2</v>
      </c>
      <c r="G150" s="6">
        <v>2.4500000000000001E-2</v>
      </c>
    </row>
    <row r="151" spans="2:12" ht="15.5" x14ac:dyDescent="0.35">
      <c r="C151" t="s">
        <v>175</v>
      </c>
      <c r="D151" s="6">
        <v>5.3399999999999996E-2</v>
      </c>
      <c r="E151" s="6">
        <v>9.7999999999999997E-3</v>
      </c>
      <c r="F151" s="6">
        <v>7.5399999999999995E-2</v>
      </c>
      <c r="G151" s="6">
        <v>9.5700000000000007E-2</v>
      </c>
    </row>
    <row r="152" spans="2:12" ht="15.5" x14ac:dyDescent="0.35">
      <c r="C152" t="s">
        <v>176</v>
      </c>
      <c r="D152" s="6">
        <v>0.106</v>
      </c>
      <c r="E152" s="6">
        <v>3.2199999999999999E-2</v>
      </c>
      <c r="F152" s="6">
        <v>0.25590000000000002</v>
      </c>
      <c r="G152" s="6">
        <v>0.31709999999999999</v>
      </c>
    </row>
    <row r="153" spans="2:12" ht="15.5" x14ac:dyDescent="0.35">
      <c r="C153" t="s">
        <v>177</v>
      </c>
      <c r="D153" s="6">
        <v>3.72</v>
      </c>
      <c r="E153" s="6">
        <v>1.1599999999999999</v>
      </c>
      <c r="F153" s="6">
        <v>2.4</v>
      </c>
      <c r="G153" s="6">
        <v>3.32</v>
      </c>
    </row>
    <row r="154" spans="2:12" ht="15.5" x14ac:dyDescent="0.35">
      <c r="C154" t="s">
        <v>178</v>
      </c>
      <c r="D154" s="5">
        <v>326000000000</v>
      </c>
      <c r="E154" s="5">
        <v>308000000000</v>
      </c>
      <c r="F154" s="5">
        <v>305000000000</v>
      </c>
      <c r="G154" s="5">
        <v>177000000000</v>
      </c>
    </row>
    <row r="155" spans="2:12" ht="15.5" x14ac:dyDescent="0.35">
      <c r="C155" t="s">
        <v>179</v>
      </c>
      <c r="D155" s="6">
        <v>29.81</v>
      </c>
      <c r="E155" s="6">
        <v>64.239999999999995</v>
      </c>
      <c r="F155" s="6">
        <v>18.100000000000001</v>
      </c>
      <c r="G155" s="5">
        <v>0</v>
      </c>
    </row>
    <row r="156" spans="2:12" ht="15.5" x14ac:dyDescent="0.35">
      <c r="C156" t="s">
        <v>180</v>
      </c>
      <c r="D156" s="5">
        <v>104</v>
      </c>
      <c r="E156" s="6">
        <v>98.46</v>
      </c>
      <c r="F156" s="6">
        <v>97.49</v>
      </c>
      <c r="G156" s="6">
        <v>140.66999999999999</v>
      </c>
    </row>
    <row r="157" spans="2:12" ht="15.5" x14ac:dyDescent="0.35">
      <c r="C157" t="s">
        <v>181</v>
      </c>
      <c r="D157" s="6">
        <v>29.81</v>
      </c>
      <c r="E157" s="6">
        <v>64.239999999999995</v>
      </c>
      <c r="F157" s="6">
        <v>18.100000000000001</v>
      </c>
      <c r="G157" s="5">
        <v>0</v>
      </c>
    </row>
    <row r="158" spans="2:12" ht="15.5" x14ac:dyDescent="0.35">
      <c r="C158" t="s">
        <v>182</v>
      </c>
      <c r="D158" s="5">
        <v>104</v>
      </c>
      <c r="E158" s="6">
        <v>98.46</v>
      </c>
      <c r="F158" s="6">
        <v>97.49</v>
      </c>
      <c r="G158" s="6">
        <v>140.66999999999999</v>
      </c>
    </row>
    <row r="159" spans="2:12" ht="15.5" x14ac:dyDescent="0.35">
      <c r="C159" t="s">
        <v>183</v>
      </c>
      <c r="D159" s="5">
        <v>479000000000</v>
      </c>
      <c r="E159" s="5">
        <v>469000000000</v>
      </c>
      <c r="F159" s="5">
        <v>464000000000</v>
      </c>
      <c r="G159" s="5">
        <v>459000000000</v>
      </c>
    </row>
    <row r="160" spans="2:12" ht="15.5" x14ac:dyDescent="0.35">
      <c r="C160" t="s">
        <v>184</v>
      </c>
      <c r="D160" s="5">
        <v>20000000000</v>
      </c>
      <c r="E160" s="5">
        <v>20000000000</v>
      </c>
      <c r="F160" s="5">
        <v>26000000000</v>
      </c>
      <c r="G160" s="5">
        <v>30000000000</v>
      </c>
    </row>
    <row r="161" spans="3:12" ht="15.5" x14ac:dyDescent="0.35">
      <c r="C161" t="s">
        <v>185</v>
      </c>
      <c r="D161" s="5">
        <v>325000000000</v>
      </c>
      <c r="E161" s="5">
        <v>308000000000</v>
      </c>
      <c r="F161" s="5">
        <v>305000000000</v>
      </c>
      <c r="G161" s="5">
        <v>176000000000</v>
      </c>
    </row>
    <row r="162" spans="3:12" ht="15.5" x14ac:dyDescent="0.35">
      <c r="C162" t="s">
        <v>24</v>
      </c>
      <c r="D162" s="5">
        <v>499000000000</v>
      </c>
      <c r="E162" s="5">
        <v>490000000000</v>
      </c>
      <c r="F162" s="5">
        <v>490000000000</v>
      </c>
      <c r="G162" s="5">
        <v>489000000000</v>
      </c>
    </row>
    <row r="163" spans="3:12" ht="15.5" x14ac:dyDescent="0.35">
      <c r="C163" t="s">
        <v>21</v>
      </c>
      <c r="D163" s="5">
        <v>433000000000</v>
      </c>
      <c r="E163" s="5">
        <v>421000000000</v>
      </c>
      <c r="F163" s="5">
        <v>377000000000</v>
      </c>
      <c r="G163" s="5">
        <v>485000000000</v>
      </c>
    </row>
    <row r="164" spans="3:12" ht="15.5" x14ac:dyDescent="0.35">
      <c r="C164" t="s">
        <v>186</v>
      </c>
      <c r="D164" s="5">
        <v>242000000000</v>
      </c>
      <c r="E164" s="5">
        <v>226000000000</v>
      </c>
      <c r="F164" s="5">
        <v>225000000000</v>
      </c>
      <c r="G164" s="5">
        <v>92000000000</v>
      </c>
    </row>
    <row r="165" spans="3:12" ht="15.5" x14ac:dyDescent="0.35">
      <c r="C165" t="s">
        <v>187</v>
      </c>
      <c r="D165" s="5">
        <v>-6000000000</v>
      </c>
      <c r="E165" s="5">
        <v>-44000000000</v>
      </c>
      <c r="F165" s="5">
        <v>-3000000000</v>
      </c>
      <c r="G165" s="5">
        <v>32000000000</v>
      </c>
    </row>
    <row r="166" spans="3:12" ht="15.5" x14ac:dyDescent="0.35">
      <c r="C166" t="s">
        <v>188</v>
      </c>
    </row>
    <row r="167" spans="3:12" ht="15.5" x14ac:dyDescent="0.35">
      <c r="C167" t="s">
        <v>13</v>
      </c>
      <c r="D167" s="5">
        <v>-6000000000</v>
      </c>
      <c r="E167" s="5">
        <v>-44000000000</v>
      </c>
      <c r="F167" s="5">
        <v>-3000000000</v>
      </c>
      <c r="G167" s="5">
        <v>32000000000</v>
      </c>
    </row>
    <row r="168" spans="3:12" ht="15.5" x14ac:dyDescent="0.35">
      <c r="C168" t="s">
        <v>16</v>
      </c>
      <c r="D168" s="6">
        <v>-1.93</v>
      </c>
      <c r="E168" s="6">
        <v>-14.15</v>
      </c>
      <c r="F168" s="6">
        <v>-1.08</v>
      </c>
      <c r="G168" s="6">
        <v>25.81</v>
      </c>
    </row>
    <row r="169" spans="3:12" ht="15.5" x14ac:dyDescent="0.35">
      <c r="C169" t="s">
        <v>45</v>
      </c>
      <c r="I169" s="6">
        <v>13.09</v>
      </c>
      <c r="J169" s="6">
        <v>3108630.91</v>
      </c>
      <c r="K169" s="6">
        <v>2479975.9</v>
      </c>
      <c r="L169" s="6">
        <v>2923133.67</v>
      </c>
    </row>
    <row r="170" spans="3:12" ht="15.5" x14ac:dyDescent="0.35">
      <c r="C170" t="s">
        <v>59</v>
      </c>
      <c r="I170" s="6">
        <v>134.84</v>
      </c>
      <c r="J170" s="5">
        <v>0</v>
      </c>
      <c r="K170" s="5">
        <v>0</v>
      </c>
      <c r="L170" s="5">
        <v>0</v>
      </c>
    </row>
    <row r="171" spans="3:12" ht="15.5" x14ac:dyDescent="0.35">
      <c r="C171" t="s">
        <v>62</v>
      </c>
      <c r="I171" s="6">
        <v>8.68</v>
      </c>
      <c r="J171" s="5">
        <v>0</v>
      </c>
      <c r="K171" s="5">
        <v>0</v>
      </c>
      <c r="L171" s="5">
        <v>0</v>
      </c>
    </row>
    <row r="172" spans="3:12" ht="15.5" x14ac:dyDescent="0.35">
      <c r="C172" t="s">
        <v>189</v>
      </c>
      <c r="I172" s="5">
        <v>102920000000</v>
      </c>
      <c r="J172" s="5">
        <v>75160000000</v>
      </c>
    </row>
    <row r="173" spans="3:12" ht="15.5" x14ac:dyDescent="0.35">
      <c r="C173" t="s">
        <v>190</v>
      </c>
      <c r="I173" s="6">
        <v>5.0499999999999996E-2</v>
      </c>
      <c r="J173" s="6">
        <v>1.46E-2</v>
      </c>
      <c r="K173" s="6">
        <v>1.4999999999999999E-2</v>
      </c>
      <c r="L173" s="6">
        <v>0.02</v>
      </c>
    </row>
    <row r="174" spans="3:12" ht="15.5" x14ac:dyDescent="0.35">
      <c r="C174" t="s">
        <v>191</v>
      </c>
      <c r="I174" s="6">
        <v>0.1343</v>
      </c>
      <c r="J174" s="6">
        <v>0.14499999999999999</v>
      </c>
      <c r="K174" s="6">
        <v>0.19289999999999999</v>
      </c>
      <c r="L174" s="6">
        <v>0.3362</v>
      </c>
    </row>
    <row r="175" spans="3:12" ht="15.5" x14ac:dyDescent="0.35">
      <c r="C175" t="s">
        <v>192</v>
      </c>
      <c r="I175" s="6">
        <v>0.4083</v>
      </c>
      <c r="J175" s="6">
        <v>0.62890000000000001</v>
      </c>
      <c r="K175" s="6">
        <v>0.57100000000000006</v>
      </c>
      <c r="L175" s="6">
        <v>1.0285</v>
      </c>
    </row>
    <row r="176" spans="3:12" ht="15.5" x14ac:dyDescent="0.35">
      <c r="C176" t="s">
        <v>193</v>
      </c>
      <c r="I176" s="6">
        <v>2.36</v>
      </c>
      <c r="J176" s="6">
        <v>2.17</v>
      </c>
      <c r="K176" s="6">
        <v>1.66</v>
      </c>
      <c r="L176" s="6">
        <v>1.54</v>
      </c>
    </row>
    <row r="177" spans="3:12" ht="15.5" x14ac:dyDescent="0.35">
      <c r="C177" t="s">
        <v>56</v>
      </c>
      <c r="I177" s="6">
        <v>18.100000000000001</v>
      </c>
      <c r="J177" s="5">
        <v>0</v>
      </c>
      <c r="K177" s="5">
        <v>0</v>
      </c>
      <c r="L177" s="5">
        <v>0</v>
      </c>
    </row>
    <row r="178" spans="3:12" ht="15.5" x14ac:dyDescent="0.35">
      <c r="C178" t="s">
        <v>53</v>
      </c>
      <c r="I178" s="6">
        <v>97.49</v>
      </c>
      <c r="J178" s="6">
        <v>21442645.010000002</v>
      </c>
      <c r="K178" s="6">
        <v>12858675.1</v>
      </c>
      <c r="L178" s="6">
        <v>8694766.1300000008</v>
      </c>
    </row>
    <row r="179" spans="3:12" ht="15.5" x14ac:dyDescent="0.35">
      <c r="C179" t="s">
        <v>194</v>
      </c>
      <c r="I179" s="6">
        <v>18.100000000000001</v>
      </c>
      <c r="J179" s="5">
        <v>0</v>
      </c>
      <c r="K179" s="5">
        <v>0</v>
      </c>
      <c r="L179" s="5">
        <v>0</v>
      </c>
    </row>
    <row r="180" spans="3:12" ht="15.5" x14ac:dyDescent="0.35">
      <c r="C180" t="s">
        <v>195</v>
      </c>
      <c r="I180" s="6">
        <v>97.49</v>
      </c>
      <c r="J180" s="6">
        <v>21442645.010000002</v>
      </c>
      <c r="K180" s="6">
        <v>12858675.1</v>
      </c>
      <c r="L180" s="6">
        <v>8694766.1300000008</v>
      </c>
    </row>
    <row r="181" spans="3:12" ht="15.5" x14ac:dyDescent="0.35">
      <c r="C181" t="s">
        <v>196</v>
      </c>
      <c r="I181" s="5">
        <v>464000000000</v>
      </c>
      <c r="J181" s="5">
        <v>515000000000</v>
      </c>
      <c r="K181" s="5">
        <v>396000000000</v>
      </c>
      <c r="L181" s="5">
        <v>375000000000</v>
      </c>
    </row>
    <row r="182" spans="3:12" ht="15.5" x14ac:dyDescent="0.35">
      <c r="C182" t="s">
        <v>197</v>
      </c>
      <c r="I182" s="5">
        <v>26000000000</v>
      </c>
      <c r="J182" s="5">
        <v>36000000000</v>
      </c>
      <c r="K182" s="5">
        <v>49000000000</v>
      </c>
      <c r="L182" s="5">
        <v>31000000000</v>
      </c>
    </row>
    <row r="183" spans="3:12" ht="15.5" x14ac:dyDescent="0.35">
      <c r="C183" t="s">
        <v>26</v>
      </c>
      <c r="I183" s="5">
        <v>490000000000</v>
      </c>
      <c r="J183" s="5">
        <v>551000000000</v>
      </c>
      <c r="K183" s="5">
        <v>445000000000</v>
      </c>
      <c r="L183" s="5">
        <v>406000000000</v>
      </c>
    </row>
    <row r="184" spans="3:12" ht="15.5" x14ac:dyDescent="0.35">
      <c r="C184" t="s">
        <v>23</v>
      </c>
      <c r="I184" s="5">
        <v>377000000000</v>
      </c>
      <c r="J184" s="5">
        <v>519000000000</v>
      </c>
      <c r="K184" s="5">
        <v>416000000000</v>
      </c>
      <c r="L184" s="5">
        <v>374000000000</v>
      </c>
    </row>
    <row r="185" spans="3:12" ht="15.5" x14ac:dyDescent="0.35">
      <c r="C185" t="s">
        <v>198</v>
      </c>
      <c r="I185" s="5">
        <v>225000000000</v>
      </c>
      <c r="J185" s="5">
        <v>14000000000</v>
      </c>
      <c r="K185" s="5">
        <v>-14000000000</v>
      </c>
      <c r="L185" s="5">
        <v>-48000000000</v>
      </c>
    </row>
    <row r="186" spans="3:12" ht="15.5" x14ac:dyDescent="0.35">
      <c r="C186" t="s">
        <v>199</v>
      </c>
      <c r="I186" s="5">
        <v>-31000000000</v>
      </c>
      <c r="J186" s="5">
        <v>-97000000000</v>
      </c>
      <c r="K186" s="5">
        <v>-29000000000</v>
      </c>
      <c r="L186" s="5">
        <v>15000000000</v>
      </c>
    </row>
    <row r="187" spans="3:12" ht="15.5" x14ac:dyDescent="0.35">
      <c r="C187" t="s">
        <v>200</v>
      </c>
      <c r="I187" s="5">
        <v>-33000000000</v>
      </c>
      <c r="K187" s="5">
        <v>-14000000000</v>
      </c>
      <c r="L187" s="5">
        <v>-5000000000</v>
      </c>
    </row>
    <row r="188" spans="3:12" ht="15.5" x14ac:dyDescent="0.35">
      <c r="C188" t="s">
        <v>15</v>
      </c>
      <c r="I188" s="5">
        <v>-64000000000</v>
      </c>
      <c r="J188" s="5">
        <v>-97000000000</v>
      </c>
      <c r="K188" s="5">
        <v>-42000000000</v>
      </c>
      <c r="L188" s="5">
        <v>9000000000</v>
      </c>
    </row>
    <row r="189" spans="3:12" ht="15.5" x14ac:dyDescent="0.35">
      <c r="C189" t="s">
        <v>17</v>
      </c>
      <c r="I189" s="6">
        <v>-20.350000000000001</v>
      </c>
      <c r="J189" s="6">
        <v>-32430908.190000001</v>
      </c>
      <c r="K189" s="6">
        <v>-14077550.74</v>
      </c>
      <c r="L189" s="6">
        <v>3112773.26</v>
      </c>
    </row>
  </sheetData>
  <pageMargins left="0.7" right="0.7" top="0.75" bottom="0.75" header="0.3" footer="0.3"/>
  <ignoredErrors>
    <ignoredError sqref="A1:L190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26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925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926</v>
      </c>
      <c r="D2" s="2" vm="112">
        <f ca="1">IFERROR(_xlfn.STOCKHISTORY("XIDX:" &amp; $C$1, D3, , 0, 0, 1), "Libur")</f>
        <v>860</v>
      </c>
      <c r="E2" s="2" vm="113">
        <f ca="1">IFERROR(_xlfn.STOCKHISTORY("XIDX:" &amp; $C$1, E3, , 0, 0, 1), "Libur")</f>
        <v>535</v>
      </c>
      <c r="H2" s="2" vm="113">
        <f ca="1">IFERROR(INDEX(D2:G2,COUNT(D2:G2)),"")</f>
        <v>535</v>
      </c>
      <c r="I2" s="2" vm="114">
        <f ca="1">IFERROR(_xlfn.STOCKHISTORY("XIDX:" &amp; $C$1, I1, , 0, 0, 1), "Libur")</f>
        <v>935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775026000000</v>
      </c>
      <c r="E4" s="2">
        <f>IFERROR(INDEX(E51:E500,MATCH($C$4,$C$51:$C$500,0)),"")</f>
        <v>724646000000</v>
      </c>
      <c r="H4" s="2">
        <f>IFERROR(SUM(D4:G4)*(4/MAX(1,COUNT(D4:G4))),"")</f>
        <v>2999344000000</v>
      </c>
      <c r="I4" s="2">
        <f>IFERROR(INDEX(I51:I500,MATCH($C$4,$C$51:$C$500,0)),"")</f>
        <v>2163280000000</v>
      </c>
      <c r="J4" s="2">
        <f>IFERROR(INDEX(J51:J500,MATCH($C$4,$C$51:$C$500,0)),"")</f>
        <v>743980000000</v>
      </c>
      <c r="K4" s="2">
        <f>IFERROR(INDEX(K51:K500,MATCH($C$4,$C$51:$C$500,0)),"")</f>
        <v>323223000000</v>
      </c>
      <c r="L4" s="2">
        <f>IFERROR(INDEX(L51:L500,MATCH($C$4,$C$51:$C$500,0)),"")</f>
        <v>169341000000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152203000000</v>
      </c>
      <c r="E5" s="2">
        <f>IFERROR(INDEX(E51:E500,MATCH($C$5,$C$51:$C$500,0)),"")</f>
        <v>-61424000000</v>
      </c>
      <c r="H5" s="2">
        <f>IFERROR(SUM(D5:G5)*(4/MAX(1,COUNT(D5:G5))),"")</f>
        <v>181558000000</v>
      </c>
      <c r="I5" s="2">
        <f>IFERROR(INDEX(I51:I500,MATCH($C$5,$C$51:$C$500,0)),"")</f>
        <v>176410000000</v>
      </c>
      <c r="J5" s="2">
        <f>IFERROR(INDEX(J51:J500,MATCH($C$5,$C$51:$C$500,0)),"")</f>
        <v>-384957000000</v>
      </c>
      <c r="K5" s="2">
        <f>IFERROR(INDEX(K51:K500,MATCH($C$5,$C$51:$C$500,0)),"")</f>
        <v>-385900000000</v>
      </c>
      <c r="L5" s="2">
        <f>IFERROR(INDEX(L51:L500,MATCH($C$5,$C$51:$C$500,0)),"")</f>
        <v>-141986000000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8255373000000</v>
      </c>
      <c r="E6" s="2">
        <f>IFERROR(INDEX(E51:E500,MATCH($C$6,$C$51:$C$500,0)),"")</f>
        <v>8103170000000</v>
      </c>
      <c r="H6" s="2">
        <f>IFERROR(INDEX(D6:G6,COUNT(D6:G6)),"")</f>
        <v>8103170000000</v>
      </c>
      <c r="I6" s="2">
        <f>IFERROR(INDEX(I51:I500,MATCH($C$6,$C$51:$C$500,0)),"")</f>
        <v>8164594000000</v>
      </c>
      <c r="J6" s="2">
        <f>IFERROR(INDEX(J51:J500,MATCH($C$6,$C$51:$C$500,0)),"")</f>
        <v>5247532000000</v>
      </c>
      <c r="K6" s="2">
        <f>IFERROR(INDEX(K51:K500,MATCH($C$6,$C$51:$C$500,0)),"")</f>
        <v>4368337000000</v>
      </c>
      <c r="L6" s="2">
        <f>IFERROR(INDEX(L51:L500,MATCH($C$6,$C$51:$C$500,0)),"")</f>
        <v>3545254000000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33.9</v>
      </c>
      <c r="E7" s="3">
        <f>IFERROR(INDEX(E51:E500,MATCH($C$7,$C$51:$C$500,0))/1000000000,"")</f>
        <v>33.9</v>
      </c>
      <c r="H7" s="3">
        <f>IFERROR(INDEX(D7:G7,COUNT(D7:G7)),"")</f>
        <v>33.9</v>
      </c>
      <c r="I7" s="3">
        <f>IFERROR(INDEX(I51:I500,MATCH($C$7,$C$51:$C$500,0))/1000000000,"")</f>
        <v>33.9</v>
      </c>
      <c r="J7" s="3">
        <f>IFERROR(INDEX(J51:J500,MATCH($C$7,$C$51:$C$500,0))/1000000000,"")</f>
        <v>29.34</v>
      </c>
      <c r="K7" s="3">
        <f>IFERROR(INDEX(K51:K500,MATCH($C$7,$C$51:$C$500,0))/1000000000,"")</f>
        <v>26.41</v>
      </c>
      <c r="L7" s="3">
        <f>IFERROR(INDEX(L51:L500,MATCH($C$7,$C$51:$C$500,0))/1000000000,"")</f>
        <v>23.16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918000000000</v>
      </c>
      <c r="E8" s="2">
        <f>IFERROR(INDEX(E51:E500,MATCH("Free cash flow (Quarter)",$C$51:$C$500,0)),"")</f>
        <v>1726000000000</v>
      </c>
      <c r="H8" s="2">
        <f>IFERROR(INDEX(D8:G8,COUNT(D8:G8)),"")</f>
        <v>1726000000000</v>
      </c>
      <c r="I8" s="2">
        <f>IFERROR(INDEX(I51:I500,MATCH($C$8,$C$51:$C$500,0)),"")</f>
        <v>3258000000000</v>
      </c>
      <c r="J8" s="2">
        <f>IFERROR(INDEX(J51:J500,MATCH($C$8,$C$51:$C$500,0)),"")</f>
        <v>652000000000</v>
      </c>
      <c r="K8" s="2">
        <f>IFERROR(INDEX(K51:K500,MATCH($C$8,$C$51:$C$500,0)),"")</f>
        <v>-1630000000000</v>
      </c>
      <c r="L8" s="2">
        <f>IFERROR(INDEX(L51:L500,MATCH($C$8,$C$51:$C$500,0)),"")</f>
        <v>-755000000000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27.07</v>
      </c>
      <c r="E9" s="3">
        <f>IFERROR(INDEX(E51:E500,MATCH("Free cash flow per share (Quarter)",$C$51:$C$500,0)),"")</f>
        <v>50.92</v>
      </c>
      <c r="H9" s="3">
        <f>IFERROR(INDEX(D9:G9,COUNT(D9:G9)),"")</f>
        <v>50.92</v>
      </c>
      <c r="I9" s="3">
        <f>IFERROR(INDEX(I51:I500,MATCH($C$9,$C$51:$C$500,0)),"")</f>
        <v>96.11</v>
      </c>
      <c r="J9" s="3">
        <f>IFERROR(INDEX(J51:J500,MATCH($C$9,$C$51:$C$500,0)),"")</f>
        <v>22.23</v>
      </c>
      <c r="K9" s="3">
        <f>IFERROR(INDEX(K51:K500,MATCH($C$9,$C$51:$C$500,0)),"")</f>
        <v>-61.73</v>
      </c>
      <c r="L9" s="3">
        <f>IFERROR(INDEX(L51:L500,MATCH($C$9,$C$51:$C$500,0)),"")</f>
        <v>-32.619999999999997</v>
      </c>
    </row>
    <row r="10" spans="1:12" ht="15.5" x14ac:dyDescent="0.35">
      <c r="C10" t="s">
        <v>18</v>
      </c>
      <c r="D10" s="3">
        <f ca="1">IFERROR(IF(D9=0,"",D2/D9),"")</f>
        <v>31.76948651643886</v>
      </c>
      <c r="E10" s="3">
        <f ca="1">IFERROR(IF(E9=0,"",E2/E9),"")</f>
        <v>10.506677140612725</v>
      </c>
      <c r="I10" s="3">
        <f ca="1">IFERROR(IF(I9=0,"",I2/I9),"")</f>
        <v>9.7284361668921022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102000000</v>
      </c>
      <c r="E11" s="2">
        <f>IFERROR(INDEX(E51:E500,MATCH($C$11,$C$51:$C$500,0)),"")</f>
        <v>222000000</v>
      </c>
      <c r="H11" s="2">
        <f>IFERROR(INDEX(D11:G11,COUNT(D11:G11)),"")</f>
        <v>222000000</v>
      </c>
      <c r="I11" s="2">
        <f>IFERROR(INDEX(I51:I500,MATCH($C$11,$C$51:$C$500,0)),"")</f>
        <v>217000000</v>
      </c>
      <c r="J11" s="2">
        <f>IFERROR(INDEX(J51:J500,MATCH($C$11,$C$51:$C$500,0)),"")</f>
        <v>651000000</v>
      </c>
      <c r="K11" s="2">
        <f>IFERROR(INDEX(K51:K500,MATCH($C$11,$C$51:$C$500,0)),"")</f>
        <v>978000000</v>
      </c>
      <c r="L11" s="2">
        <f>IFERROR(INDEX(L51:L500,MATCH($C$11,$C$51:$C$500,0)),"")</f>
        <v>3603000000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0</v>
      </c>
      <c r="J12" s="2">
        <f>IFERROR(INDEX(J51:J500,MATCH($C$12,$C$51:$C$500,0)),"")</f>
        <v>0</v>
      </c>
      <c r="K12" s="2">
        <f>IFERROR(INDEX(K51:K500,MATCH($C$12,$C$51:$C$500,0)),"")</f>
        <v>0</v>
      </c>
      <c r="L12" s="2">
        <f>IFERROR(INDEX(L51:L500,MATCH($C$12,$C$51:$C$500,0)),"")</f>
        <v>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28</v>
      </c>
      <c r="D15" s="2">
        <f>IFERROR(INDEX(D51:D500,MATCH($C$15,$C$51:$C$500,0)),"")</f>
        <v>-29614000000</v>
      </c>
      <c r="E15" s="2">
        <f>IFERROR(INDEX(E51:E500,MATCH($C$15,$C$51:$C$500,0)),"")</f>
        <v>-22179000000</v>
      </c>
      <c r="H15" s="2">
        <f>IFERROR(SUM(D15:G15)*(4/MAX(1,COUNT(D15:G15))),"")</f>
        <v>-103586000000</v>
      </c>
      <c r="I15" s="2">
        <f>IFERROR(INDEX(I51:I500,MATCH($C$15,$C$51:$C$500,0)),"")</f>
        <v>-43589000000</v>
      </c>
      <c r="J15" s="2">
        <f>IFERROR(INDEX(J51:J500,MATCH($C$15,$C$51:$C$500,0)),"")</f>
        <v>24826000000</v>
      </c>
      <c r="K15" s="2">
        <f>IFERROR(INDEX(K51:K500,MATCH($C$15,$C$51:$C$500,0)),"")</f>
        <v>106271000000</v>
      </c>
      <c r="L15" s="2">
        <f>IFERROR(INDEX(L51:L500,MATCH($C$15,$C$51:$C$500,0)),"")</f>
        <v>44009000000</v>
      </c>
    </row>
    <row r="16" spans="1:12" ht="15.5" x14ac:dyDescent="0.35">
      <c r="C16" t="s">
        <v>29</v>
      </c>
      <c r="D16" s="2">
        <f>IFERROR(INDEX(D51:D500,MATCH($C$16,$C$51:$C$500,0)),"")</f>
        <v>134032000000</v>
      </c>
      <c r="E16" s="2">
        <f>IFERROR(INDEX(E51:E500,MATCH($C$16,$C$51:$C$500,0)),"")</f>
        <v>100369000000</v>
      </c>
      <c r="H16" s="2">
        <f>IFERROR(SUM(D16:G16)*(4/MAX(1,COUNT(D16:G16))),"")</f>
        <v>468802000000</v>
      </c>
      <c r="I16" s="2">
        <f>IFERROR(INDEX(I51:I500,MATCH($C$16,$C$51:$C$500,0)),"")</f>
        <v>143273000000</v>
      </c>
      <c r="J16" s="2">
        <f>IFERROR(INDEX(J51:J500,MATCH($C$16,$C$51:$C$500,0)),"")</f>
        <v>-391193000000</v>
      </c>
      <c r="K16" s="2">
        <f>IFERROR(INDEX(K51:K500,MATCH($C$16,$C$51:$C$500,0)),"")</f>
        <v>-491372000000</v>
      </c>
      <c r="L16" s="2">
        <f>IFERROR(INDEX(L51:L500,MATCH($C$16,$C$51:$C$500,0)),"")</f>
        <v>-199196000000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29154000000000</v>
      </c>
      <c r="E20" s="2">
        <f ca="1">IFERROR(E21*E2,"")</f>
        <v>18136500000000</v>
      </c>
      <c r="H20" s="2">
        <f ca="1">IFERROR(H21*H2,"")</f>
        <v>18136500000000</v>
      </c>
      <c r="I20" s="2">
        <f ca="1">IFERROR(I21*I2,"")</f>
        <v>31696500000000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33900000000</v>
      </c>
      <c r="E21" s="2">
        <f>IFERROR(INDEX(E51:E500,MATCH($C$7,$C$51:$C$500,0)),"")</f>
        <v>33900000000</v>
      </c>
      <c r="H21" s="2">
        <f>IFERROR(INDEX(D21:G21,COUNT(D21:G21)),"")</f>
        <v>33900000000</v>
      </c>
      <c r="I21" s="2">
        <f>IFERROR(INDEX(I51:I500,MATCH($C$7,$C$51:$C$500,0)),"")</f>
        <v>33900000000</v>
      </c>
      <c r="J21" s="2">
        <f>IFERROR(INDEX(J51:J500,MATCH($C$7,$C$51:$C$500,0)),"")</f>
        <v>29340000000</v>
      </c>
      <c r="K21" s="2">
        <f>IFERROR(INDEX(K51:K500,MATCH($C$7,$C$51:$C$500,0)),"")</f>
        <v>26410000000</v>
      </c>
      <c r="L21" s="2">
        <f>IFERROR(INDEX(L51:L500,MATCH($C$7,$C$51:$C$500,0)),"")</f>
        <v>23160000000</v>
      </c>
    </row>
    <row r="23" spans="1:12" ht="15.5" x14ac:dyDescent="0.35">
      <c r="B23" t="s">
        <v>41</v>
      </c>
      <c r="C23" t="s">
        <v>42</v>
      </c>
      <c r="D23" s="3">
        <f>IFERROR(D5/D6*100,"")</f>
        <v>1.8436841073080528</v>
      </c>
      <c r="E23" s="3">
        <f>IFERROR(E5/E6*100,"")</f>
        <v>-0.7580243287503533</v>
      </c>
      <c r="H23" s="3">
        <f>IFERROR(H5/H6*100,"")</f>
        <v>2.2405799211913364</v>
      </c>
      <c r="I23" s="3">
        <f>IFERROR(I5/I6*100,"")</f>
        <v>2.1606708184142409</v>
      </c>
      <c r="J23" s="3">
        <f>IFERROR(J5/J6*100,"")</f>
        <v>-7.3359628869342774</v>
      </c>
      <c r="K23" s="3">
        <f>IFERROR(K5/K6*100,"")</f>
        <v>-8.8340253968501052</v>
      </c>
      <c r="L23" s="3">
        <f>IFERROR(L5/L6*100,"")</f>
        <v>-4.0049598702942015</v>
      </c>
    </row>
    <row r="24" spans="1:12" ht="15.5" x14ac:dyDescent="0.35">
      <c r="C24" t="s">
        <v>43</v>
      </c>
      <c r="D24" s="4">
        <f>IFERROR(_xlfn.RRI(5,I23,D23),"")</f>
        <v>-3.1232454602675541E-2</v>
      </c>
      <c r="E24" s="4">
        <f>IFERROR(_xlfn.RRI(5,J23,E23),"")</f>
        <v>-0.36489547971307401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2.94</v>
      </c>
      <c r="J25" s="3">
        <f>IFERROR(INDEX(J51:J500,MATCH($C$25,$C$51:$C$500,0)),"")</f>
        <v>-12.49</v>
      </c>
      <c r="K25" s="3">
        <f>IFERROR(INDEX(K51:K500,MATCH($C$25,$C$51:$C$500,0)),"")</f>
        <v>-14.58</v>
      </c>
      <c r="L25" s="3">
        <f>IFERROR(INDEX(L51:L500,MATCH($C$25,$C$51:$C$500,0)),"")</f>
        <v>-6.7</v>
      </c>
    </row>
    <row r="26" spans="1:1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22.862123893805311</v>
      </c>
      <c r="E27" s="3">
        <f>IFERROR(E4/E21,"")</f>
        <v>21.375988200589969</v>
      </c>
      <c r="H27" s="3">
        <f>IFERROR(H4/H21,"")</f>
        <v>88.476224188790567</v>
      </c>
      <c r="I27" s="3">
        <f>IFERROR(I4/I21,"")</f>
        <v>63.813569321533926</v>
      </c>
      <c r="J27" s="3">
        <f>IFERROR(J4/J21,"")</f>
        <v>25.357191547375596</v>
      </c>
      <c r="K27" s="3">
        <f>IFERROR(K4/K21,"")</f>
        <v>12.238659598636881</v>
      </c>
      <c r="L27" s="3">
        <f>IFERROR(L4/L21,"")</f>
        <v>7.3117875647668393</v>
      </c>
    </row>
    <row r="28" spans="1:12" ht="15.5" x14ac:dyDescent="0.35">
      <c r="C28" t="s">
        <v>48</v>
      </c>
      <c r="D28" s="4">
        <f>IFERROR(_xlfn.RRI(5,I27,D27),"")</f>
        <v>-0.18559448230830822</v>
      </c>
      <c r="E28" s="4">
        <f>IFERROR(_xlfn.RRI(5,J27,E27),"")</f>
        <v>-3.3582000761465669E-2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 t="str">
        <f>IFERROR(((H25-I25)/I25)*100%,"")</f>
        <v/>
      </c>
      <c r="I29" s="4">
        <f>IFERROR(((I25-J25)/J25)*100%,"")</f>
        <v>-1.2353883106485188</v>
      </c>
      <c r="J29" s="4">
        <f>IFERROR(((J25-K25)/K25)*100%,"")</f>
        <v>-0.14334705075445814</v>
      </c>
      <c r="K29" s="4">
        <f>IFERROR(((K25-L25)/L25)*100%,"")</f>
        <v>1.1761194029850746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0.38647978994859661</v>
      </c>
      <c r="I30" s="4">
        <f>IFERROR(((I27-J27)/J27)*100%,"")</f>
        <v>1.5165866339065639</v>
      </c>
      <c r="J30" s="4">
        <f>IFERROR(((J27-K27)/K27)*100%,"")</f>
        <v>1.0718928689053362</v>
      </c>
      <c r="K30" s="4">
        <f>IFERROR(((K27-L27)/L27)*100%,"")</f>
        <v>0.67382592700190835</v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243.54</v>
      </c>
      <c r="E32" s="3">
        <f>IFERROR(INDEX(E51:E500,MATCH($A$32,$C$51:$C$500,0)),"")</f>
        <v>239.05</v>
      </c>
      <c r="H32" s="3">
        <f>IFERROR(INDEX(D32:G32,COUNT(D32:G32)),"")</f>
        <v>239.05</v>
      </c>
      <c r="I32" s="3">
        <f>IFERROR(INDEX(I51:I500,MATCH($C$32,$C$51:$C$500,0)),"")</f>
        <v>240.86</v>
      </c>
      <c r="J32" s="3">
        <f>IFERROR(INDEX(J51:J500,MATCH($C$32,$C$51:$C$500,0)),"")</f>
        <v>178.85</v>
      </c>
      <c r="K32" s="3">
        <f>IFERROR(INDEX(K51:K500,MATCH($C$32,$C$51:$C$500,0)),"")</f>
        <v>165.41</v>
      </c>
      <c r="L32" s="3">
        <f>IFERROR(INDEX(L51:L500,MATCH($C$32,$C$51:$C$500,0)),"")</f>
        <v>153.06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2.2000000000000002</v>
      </c>
      <c r="E33" s="3">
        <f>IFERROR(INDEX(E51:E500,MATCH($A$33,$C$51:$C$500,0)),"")</f>
        <v>3.56</v>
      </c>
      <c r="H33" s="3">
        <f>IFERROR(INDEX(D33:G33,COUNT(D33:G33)),"")</f>
        <v>3.56</v>
      </c>
      <c r="I33" s="3">
        <f>IFERROR(INDEX(I51:I500,MATCH($C$33,$C$51:$C$500,0)),"")</f>
        <v>3.88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173.7</v>
      </c>
      <c r="E34" s="3">
        <f>IFERROR(INDEX(E51:E500,MATCH($A$34,$C$51:$C$500,0)),"")</f>
        <v>367.97</v>
      </c>
      <c r="H34" s="3">
        <f>IFERROR(INDEX(D34:G34,COUNT(D34:G34)),"")</f>
        <v>367.97</v>
      </c>
      <c r="I34" s="3">
        <f>IFERROR(INDEX(I51:I500,MATCH($C$34,$C$51:$C$500,0)),"")</f>
        <v>318.02999999999997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23.4</v>
      </c>
      <c r="E35" s="3">
        <f>IFERROR(INDEX(E51:E500,MATCH($A$35,$C$51:$C$500,0)),"")</f>
        <v>39.76</v>
      </c>
      <c r="H35" s="3">
        <f>IFERROR(INDEX(D35:G35,COUNT(D35:G35)),"")</f>
        <v>39.76</v>
      </c>
      <c r="I35" s="3">
        <f>IFERROR(INDEX(I51:I500,MATCH($C$35,$C$51:$C$500,0)),"")</f>
        <v>14.65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68</v>
      </c>
      <c r="F50" t="s">
        <v>69</v>
      </c>
      <c r="G50" t="s">
        <v>912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71</v>
      </c>
      <c r="C51" t="s">
        <v>6</v>
      </c>
      <c r="D51" s="5">
        <v>775026000000</v>
      </c>
      <c r="E51" s="5">
        <v>724646000000</v>
      </c>
      <c r="F51" s="5">
        <v>1258788000000</v>
      </c>
      <c r="G51" s="5">
        <v>538042000000</v>
      </c>
      <c r="I51" s="5">
        <v>2163280000000</v>
      </c>
      <c r="J51" s="5">
        <v>743980000000</v>
      </c>
      <c r="K51" s="5">
        <v>323223000000</v>
      </c>
      <c r="L51" s="5">
        <v>169341000000</v>
      </c>
    </row>
    <row r="52" spans="2:12" ht="15.5" x14ac:dyDescent="0.35">
      <c r="C52" t="s">
        <v>801</v>
      </c>
      <c r="D52" s="5">
        <v>775026000000</v>
      </c>
      <c r="E52" s="5">
        <v>724646000000</v>
      </c>
      <c r="F52" s="5">
        <v>1258788000000</v>
      </c>
      <c r="G52" s="5">
        <v>538042000000</v>
      </c>
      <c r="I52" s="5">
        <v>2163280000000</v>
      </c>
      <c r="J52" s="5">
        <v>743980000000</v>
      </c>
      <c r="K52" s="5">
        <v>323223000000</v>
      </c>
      <c r="L52" s="5">
        <v>169341000000</v>
      </c>
    </row>
    <row r="53" spans="2:12" ht="15.5" x14ac:dyDescent="0.35">
      <c r="C53" t="s">
        <v>927</v>
      </c>
    </row>
    <row r="54" spans="2:12" ht="15.5" x14ac:dyDescent="0.35">
      <c r="C54" t="s">
        <v>79</v>
      </c>
      <c r="D54" s="5">
        <v>47785000000</v>
      </c>
      <c r="E54" s="5">
        <v>-139614000000</v>
      </c>
      <c r="F54" s="5">
        <v>26394000000</v>
      </c>
      <c r="G54" s="5">
        <v>35322000000</v>
      </c>
      <c r="I54" s="5">
        <v>76726000000</v>
      </c>
      <c r="J54" s="5">
        <v>-18590000000</v>
      </c>
      <c r="K54" s="5">
        <v>-799000000</v>
      </c>
      <c r="L54" s="5">
        <v>13201000000</v>
      </c>
    </row>
    <row r="55" spans="2:12" ht="15.5" x14ac:dyDescent="0.35">
      <c r="C55" t="s">
        <v>72</v>
      </c>
      <c r="D55" s="5">
        <v>-267495000000</v>
      </c>
      <c r="E55" s="5">
        <v>-221323000000</v>
      </c>
      <c r="F55" s="5">
        <v>-347808000000</v>
      </c>
      <c r="G55" s="5">
        <v>-135737000000</v>
      </c>
      <c r="I55" s="5">
        <v>-587006000000</v>
      </c>
      <c r="J55" s="5">
        <v>-137136000000</v>
      </c>
      <c r="K55" s="5">
        <v>-22119000000</v>
      </c>
      <c r="L55" s="5">
        <v>-17599000000</v>
      </c>
    </row>
    <row r="56" spans="2:12" ht="15.5" x14ac:dyDescent="0.35">
      <c r="C56" t="s">
        <v>928</v>
      </c>
      <c r="D56" s="5">
        <v>-267495000000</v>
      </c>
      <c r="E56" s="5">
        <v>-221323000000</v>
      </c>
      <c r="F56" s="5">
        <v>-347808000000</v>
      </c>
      <c r="G56" s="5">
        <v>-135737000000</v>
      </c>
      <c r="I56" s="5">
        <v>-587006000000</v>
      </c>
      <c r="J56" s="5">
        <v>-137136000000</v>
      </c>
      <c r="K56" s="5">
        <v>-22119000000</v>
      </c>
      <c r="L56" s="5">
        <v>-17599000000</v>
      </c>
    </row>
    <row r="57" spans="2:12" ht="15.5" x14ac:dyDescent="0.35">
      <c r="C57" t="s">
        <v>929</v>
      </c>
    </row>
    <row r="58" spans="2:12" ht="15.5" x14ac:dyDescent="0.35">
      <c r="C58" t="s">
        <v>930</v>
      </c>
      <c r="D58" s="5">
        <v>-267495000000</v>
      </c>
      <c r="E58" s="5">
        <v>-221323000000</v>
      </c>
      <c r="F58" s="5">
        <v>-347808000000</v>
      </c>
      <c r="G58" s="5">
        <v>-135737000000</v>
      </c>
      <c r="I58" s="5">
        <v>-587006000000</v>
      </c>
      <c r="J58" s="5">
        <v>-137136000000</v>
      </c>
      <c r="K58" s="5">
        <v>-22119000000</v>
      </c>
      <c r="L58" s="5">
        <v>-17599000000</v>
      </c>
    </row>
    <row r="59" spans="2:12" ht="15.5" x14ac:dyDescent="0.35">
      <c r="C59" t="s">
        <v>73</v>
      </c>
      <c r="D59" s="5">
        <v>507531000000</v>
      </c>
      <c r="E59" s="5">
        <v>503323000000</v>
      </c>
      <c r="F59" s="5">
        <v>910980000000</v>
      </c>
      <c r="G59" s="5">
        <v>402305000000</v>
      </c>
      <c r="I59" s="5">
        <v>1576274000000</v>
      </c>
      <c r="J59" s="5">
        <v>606844000000</v>
      </c>
      <c r="K59" s="5">
        <v>301104000000</v>
      </c>
      <c r="L59" s="5">
        <v>151742000000</v>
      </c>
    </row>
    <row r="60" spans="2:12" ht="15.5" x14ac:dyDescent="0.35">
      <c r="C60" t="s">
        <v>74</v>
      </c>
      <c r="D60" s="5">
        <v>-373499000000</v>
      </c>
      <c r="E60" s="5">
        <v>-402954000000</v>
      </c>
      <c r="F60" s="5">
        <v>-798188000000</v>
      </c>
      <c r="G60" s="5">
        <v>-372075000000</v>
      </c>
      <c r="I60" s="5">
        <v>-1433001000000</v>
      </c>
      <c r="J60" s="5">
        <v>-998037000000</v>
      </c>
      <c r="K60" s="5">
        <v>-792476000000</v>
      </c>
      <c r="L60" s="5">
        <v>-350938000000</v>
      </c>
    </row>
    <row r="61" spans="2:12" ht="15.5" x14ac:dyDescent="0.35">
      <c r="C61" t="s">
        <v>931</v>
      </c>
    </row>
    <row r="62" spans="2:12" ht="15.5" x14ac:dyDescent="0.35">
      <c r="C62" t="s">
        <v>932</v>
      </c>
      <c r="D62" s="5">
        <v>20844000000</v>
      </c>
      <c r="E62" s="5">
        <v>16105000000</v>
      </c>
      <c r="F62" s="5">
        <v>9035000000</v>
      </c>
      <c r="G62" s="5">
        <v>-11557000000</v>
      </c>
      <c r="I62" s="5">
        <v>15523000000</v>
      </c>
      <c r="J62" s="5">
        <v>23756000000</v>
      </c>
      <c r="K62" s="5">
        <v>576000000</v>
      </c>
      <c r="L62" s="5">
        <v>589000000</v>
      </c>
    </row>
    <row r="63" spans="2:12" ht="15.5" x14ac:dyDescent="0.35">
      <c r="C63" t="s">
        <v>933</v>
      </c>
    </row>
    <row r="64" spans="2:12" ht="15.5" x14ac:dyDescent="0.35">
      <c r="C64" t="s">
        <v>934</v>
      </c>
    </row>
    <row r="65" spans="3:12" ht="15.5" x14ac:dyDescent="0.35">
      <c r="C65" t="s">
        <v>935</v>
      </c>
    </row>
    <row r="66" spans="3:12" ht="15.5" x14ac:dyDescent="0.35">
      <c r="C66" t="s">
        <v>936</v>
      </c>
    </row>
    <row r="67" spans="3:12" ht="15.5" x14ac:dyDescent="0.35">
      <c r="C67" t="s">
        <v>937</v>
      </c>
      <c r="D67" s="5">
        <v>9890000000</v>
      </c>
      <c r="E67" s="5">
        <v>10280000000</v>
      </c>
      <c r="F67" s="5">
        <v>22312000000</v>
      </c>
      <c r="G67" s="5">
        <v>838000000</v>
      </c>
      <c r="I67" s="5">
        <v>24584000000</v>
      </c>
      <c r="J67" s="5">
        <v>4950000000</v>
      </c>
      <c r="K67" s="5">
        <v>9235000000</v>
      </c>
    </row>
    <row r="68" spans="3:12" ht="15.5" x14ac:dyDescent="0.35">
      <c r="C68" t="s">
        <v>938</v>
      </c>
      <c r="D68" s="5">
        <v>30735000000</v>
      </c>
      <c r="E68" s="5">
        <v>26389000000</v>
      </c>
      <c r="F68" s="5">
        <v>31447000000</v>
      </c>
      <c r="G68" s="5">
        <v>-10697000000</v>
      </c>
      <c r="I68" s="5">
        <v>40264000000</v>
      </c>
      <c r="J68" s="5">
        <v>31115000000</v>
      </c>
      <c r="K68" s="5">
        <v>14049000000</v>
      </c>
      <c r="L68" s="5">
        <v>2288000000</v>
      </c>
    </row>
    <row r="69" spans="3:12" ht="15.5" x14ac:dyDescent="0.35">
      <c r="C69" t="s">
        <v>939</v>
      </c>
    </row>
    <row r="70" spans="3:12" ht="15.5" x14ac:dyDescent="0.35">
      <c r="C70" t="s">
        <v>940</v>
      </c>
      <c r="D70" s="5">
        <v>-120467000000</v>
      </c>
      <c r="E70" s="5">
        <v>-125671000000</v>
      </c>
      <c r="F70" s="5">
        <v>-183619000000</v>
      </c>
      <c r="G70" s="5">
        <v>-80674000000</v>
      </c>
      <c r="I70" s="5">
        <v>-319725000000</v>
      </c>
      <c r="J70" s="5">
        <v>-101886000000</v>
      </c>
      <c r="K70" s="5">
        <v>-112252000000</v>
      </c>
      <c r="L70" s="5">
        <v>-145246000000</v>
      </c>
    </row>
    <row r="71" spans="3:12" ht="15.5" x14ac:dyDescent="0.35">
      <c r="C71" t="s">
        <v>941</v>
      </c>
      <c r="D71" s="5">
        <v>-126853000000</v>
      </c>
      <c r="E71" s="5">
        <v>-119718000000</v>
      </c>
      <c r="F71" s="5">
        <v>-225795000000</v>
      </c>
      <c r="G71" s="5">
        <v>-115906000000</v>
      </c>
      <c r="I71" s="5">
        <v>-440380000000</v>
      </c>
      <c r="J71" s="5">
        <v>-415934000000</v>
      </c>
      <c r="K71" s="5">
        <v>-414863000000</v>
      </c>
      <c r="L71" s="5">
        <v>-133146000000</v>
      </c>
    </row>
    <row r="72" spans="3:12" ht="15.5" x14ac:dyDescent="0.35">
      <c r="C72" t="s">
        <v>821</v>
      </c>
      <c r="D72" s="5">
        <v>-156602000000</v>
      </c>
      <c r="E72" s="5">
        <v>-183954000000</v>
      </c>
      <c r="F72" s="5">
        <v>-420074000000</v>
      </c>
      <c r="G72" s="5">
        <v>-164587000000</v>
      </c>
      <c r="I72" s="5">
        <v>-711574000000</v>
      </c>
      <c r="J72" s="5">
        <v>-506913000000</v>
      </c>
      <c r="K72" s="5">
        <v>-277130000000</v>
      </c>
      <c r="L72" s="5">
        <v>-74276000000</v>
      </c>
    </row>
    <row r="73" spans="3:12" ht="15.5" x14ac:dyDescent="0.35">
      <c r="C73" t="s">
        <v>942</v>
      </c>
    </row>
    <row r="74" spans="3:12" ht="15.5" x14ac:dyDescent="0.35">
      <c r="C74" t="s">
        <v>166</v>
      </c>
      <c r="G74" s="5">
        <v>1000000</v>
      </c>
    </row>
    <row r="75" spans="3:12" ht="15.5" x14ac:dyDescent="0.35">
      <c r="C75" t="s">
        <v>943</v>
      </c>
      <c r="D75" s="5">
        <v>-404234000000</v>
      </c>
      <c r="E75" s="5">
        <v>-429343000000</v>
      </c>
      <c r="F75" s="5">
        <v>-829635000000</v>
      </c>
      <c r="G75" s="5">
        <v>-361378000000</v>
      </c>
      <c r="I75" s="5">
        <v>-1473265000000</v>
      </c>
      <c r="J75" s="5">
        <v>-1029152000000</v>
      </c>
      <c r="K75" s="5">
        <v>-806525000000</v>
      </c>
      <c r="L75" s="5">
        <v>-353226000000</v>
      </c>
    </row>
    <row r="76" spans="3:12" ht="15.5" x14ac:dyDescent="0.35">
      <c r="C76" t="s">
        <v>77</v>
      </c>
      <c r="D76" s="5">
        <v>134032000000</v>
      </c>
      <c r="E76" s="5">
        <v>100369000000</v>
      </c>
      <c r="F76" s="5">
        <v>112792000000</v>
      </c>
      <c r="G76" s="5">
        <v>30230000000</v>
      </c>
      <c r="I76" s="5">
        <v>143273000000</v>
      </c>
      <c r="J76" s="5">
        <v>-391193000000</v>
      </c>
      <c r="K76" s="5">
        <v>-491372000000</v>
      </c>
      <c r="L76" s="5">
        <v>-199196000000</v>
      </c>
    </row>
    <row r="77" spans="3:12" ht="15.5" x14ac:dyDescent="0.35">
      <c r="C77" t="s">
        <v>78</v>
      </c>
    </row>
    <row r="78" spans="3:12" ht="15.5" x14ac:dyDescent="0.35">
      <c r="C78" t="s">
        <v>249</v>
      </c>
    </row>
    <row r="79" spans="3:12" ht="15.5" x14ac:dyDescent="0.35">
      <c r="C79" t="s">
        <v>248</v>
      </c>
    </row>
    <row r="80" spans="3:12" ht="15.5" x14ac:dyDescent="0.35">
      <c r="C80" t="s">
        <v>80</v>
      </c>
    </row>
    <row r="81" spans="3:12" ht="15.5" x14ac:dyDescent="0.35">
      <c r="C81" t="s">
        <v>29</v>
      </c>
      <c r="D81" s="5">
        <v>134032000000</v>
      </c>
      <c r="E81" s="5">
        <v>100369000000</v>
      </c>
      <c r="F81" s="5">
        <v>112792000000</v>
      </c>
      <c r="G81" s="5">
        <v>30230000000</v>
      </c>
      <c r="I81" s="5">
        <v>143273000000</v>
      </c>
      <c r="J81" s="5">
        <v>-391193000000</v>
      </c>
      <c r="K81" s="5">
        <v>-491372000000</v>
      </c>
      <c r="L81" s="5">
        <v>-199196000000</v>
      </c>
    </row>
    <row r="82" spans="3:12" ht="15.5" x14ac:dyDescent="0.35">
      <c r="C82" t="s">
        <v>28</v>
      </c>
      <c r="D82" s="5">
        <v>-29614000000</v>
      </c>
      <c r="E82" s="5">
        <v>-22179000000</v>
      </c>
      <c r="F82" s="5">
        <v>-33616000000</v>
      </c>
      <c r="G82" s="5">
        <v>-9973000000</v>
      </c>
      <c r="I82" s="5">
        <v>-43589000000</v>
      </c>
      <c r="J82" s="5">
        <v>24826000000</v>
      </c>
      <c r="K82" s="5">
        <v>106271000000</v>
      </c>
      <c r="L82" s="5">
        <v>44009000000</v>
      </c>
    </row>
    <row r="83" spans="3:12" ht="15.5" x14ac:dyDescent="0.35">
      <c r="C83" t="s">
        <v>81</v>
      </c>
      <c r="D83" s="5">
        <v>-29614000000</v>
      </c>
      <c r="E83" s="5">
        <v>-22179000000</v>
      </c>
      <c r="F83" s="5">
        <v>-33616000000</v>
      </c>
      <c r="G83" s="5">
        <v>-9973000000</v>
      </c>
      <c r="I83" s="5">
        <v>-43589000000</v>
      </c>
      <c r="J83" s="5">
        <v>24826000000</v>
      </c>
      <c r="K83" s="5">
        <v>106271000000</v>
      </c>
      <c r="L83" s="5">
        <v>44009000000</v>
      </c>
    </row>
    <row r="84" spans="3:12" ht="15.5" x14ac:dyDescent="0.35">
      <c r="C84" t="s">
        <v>82</v>
      </c>
    </row>
    <row r="85" spans="3:12" ht="15.5" x14ac:dyDescent="0.35">
      <c r="C85" t="s">
        <v>84</v>
      </c>
      <c r="D85" s="5">
        <v>-29614000000</v>
      </c>
      <c r="E85" s="5">
        <v>-22179000000</v>
      </c>
      <c r="F85" s="5">
        <v>-33616000000</v>
      </c>
      <c r="G85" s="5">
        <v>-9973000000</v>
      </c>
      <c r="I85" s="5">
        <v>-43589000000</v>
      </c>
      <c r="J85" s="5">
        <v>24826000000</v>
      </c>
      <c r="K85" s="5">
        <v>106271000000</v>
      </c>
      <c r="L85" s="5">
        <v>44009000000</v>
      </c>
    </row>
    <row r="86" spans="3:12" ht="15.5" x14ac:dyDescent="0.35">
      <c r="C86" t="s">
        <v>86</v>
      </c>
      <c r="D86" s="5">
        <v>104418000000</v>
      </c>
      <c r="E86" s="5">
        <v>78190000000</v>
      </c>
      <c r="F86" s="5">
        <v>79176000000</v>
      </c>
      <c r="G86" s="5">
        <v>20257000000</v>
      </c>
      <c r="I86" s="5">
        <v>99684000000</v>
      </c>
      <c r="J86" s="5">
        <v>-366367000000</v>
      </c>
      <c r="K86" s="5">
        <v>-385101000000</v>
      </c>
      <c r="L86" s="5">
        <v>-155187000000</v>
      </c>
    </row>
    <row r="87" spans="3:12" ht="15.5" x14ac:dyDescent="0.35">
      <c r="C87" t="s">
        <v>87</v>
      </c>
      <c r="D87" s="5">
        <v>47785000000</v>
      </c>
      <c r="E87" s="5">
        <v>-139614000000</v>
      </c>
      <c r="F87" s="5">
        <v>26394000000</v>
      </c>
      <c r="G87" s="5">
        <v>35322000000</v>
      </c>
      <c r="I87" s="5">
        <v>76726000000</v>
      </c>
      <c r="J87" s="5">
        <v>-18590000000</v>
      </c>
      <c r="K87" s="5">
        <v>-799000000</v>
      </c>
      <c r="L87" s="5">
        <v>13201000000</v>
      </c>
    </row>
    <row r="88" spans="3:12" ht="15.5" x14ac:dyDescent="0.35">
      <c r="C88" t="s">
        <v>88</v>
      </c>
      <c r="D88" s="5">
        <v>47785000000</v>
      </c>
      <c r="E88" s="5">
        <v>-139614000000</v>
      </c>
      <c r="F88" s="5">
        <v>26394000000</v>
      </c>
      <c r="G88" s="5">
        <v>35322000000</v>
      </c>
      <c r="I88" s="5">
        <v>76726000000</v>
      </c>
      <c r="J88" s="5">
        <v>-18590000000</v>
      </c>
      <c r="K88" s="5">
        <v>-799000000</v>
      </c>
      <c r="L88" s="5">
        <v>13201000000</v>
      </c>
    </row>
    <row r="89" spans="3:12" ht="15.5" x14ac:dyDescent="0.35">
      <c r="C89" t="s">
        <v>89</v>
      </c>
      <c r="D89" s="5">
        <v>152203000000</v>
      </c>
      <c r="E89" s="5">
        <v>-61424000000</v>
      </c>
      <c r="F89" s="5">
        <v>105570000000</v>
      </c>
      <c r="G89" s="5">
        <v>55579000000</v>
      </c>
      <c r="I89" s="5">
        <v>176410000000</v>
      </c>
      <c r="J89" s="5">
        <v>-384957000000</v>
      </c>
      <c r="K89" s="5">
        <v>-385900000000</v>
      </c>
      <c r="L89" s="5">
        <v>-141986000000</v>
      </c>
    </row>
    <row r="90" spans="3:12" ht="15.5" x14ac:dyDescent="0.35">
      <c r="C90" t="s">
        <v>90</v>
      </c>
      <c r="D90" s="5">
        <v>104418000000</v>
      </c>
      <c r="E90" s="5">
        <v>78190000000</v>
      </c>
      <c r="F90" s="5">
        <v>79176000000</v>
      </c>
      <c r="G90" s="5">
        <v>20257000000</v>
      </c>
      <c r="I90" s="5">
        <v>99684000000</v>
      </c>
      <c r="J90" s="5">
        <v>-366367000000</v>
      </c>
      <c r="K90" s="5">
        <v>-385101000000</v>
      </c>
      <c r="L90" s="5">
        <v>-155187000000</v>
      </c>
    </row>
    <row r="91" spans="3:12" ht="15.5" x14ac:dyDescent="0.35">
      <c r="C91" t="s">
        <v>8</v>
      </c>
      <c r="D91" s="5">
        <v>152203000000</v>
      </c>
      <c r="E91" s="5">
        <v>-61424000000</v>
      </c>
      <c r="F91" s="5">
        <v>105570000000</v>
      </c>
      <c r="G91" s="5">
        <v>55579000000</v>
      </c>
      <c r="I91" s="5">
        <v>176410000000</v>
      </c>
      <c r="J91" s="5">
        <v>-384957000000</v>
      </c>
      <c r="K91" s="5">
        <v>-385900000000</v>
      </c>
      <c r="L91" s="5">
        <v>-141986000000</v>
      </c>
    </row>
    <row r="92" spans="3:12" ht="15.5" x14ac:dyDescent="0.35">
      <c r="C92" t="s">
        <v>203</v>
      </c>
    </row>
    <row r="93" spans="3:12" ht="15.5" x14ac:dyDescent="0.35">
      <c r="C93" t="s">
        <v>91</v>
      </c>
      <c r="D93" s="5">
        <v>104418000000</v>
      </c>
      <c r="E93" s="5">
        <v>78190000000</v>
      </c>
      <c r="F93" s="5">
        <v>79176000000</v>
      </c>
      <c r="G93" s="5">
        <v>20257000000</v>
      </c>
      <c r="I93" s="5">
        <v>99684000000</v>
      </c>
      <c r="J93" s="5">
        <v>-366367000000</v>
      </c>
      <c r="K93" s="5">
        <v>-385101000000</v>
      </c>
      <c r="L93" s="5">
        <v>-155187000000</v>
      </c>
    </row>
    <row r="94" spans="3:12" ht="15.5" x14ac:dyDescent="0.35">
      <c r="C94" t="s">
        <v>92</v>
      </c>
      <c r="D94" s="5">
        <v>152203000000</v>
      </c>
      <c r="E94" s="5">
        <v>-61424000000</v>
      </c>
      <c r="F94" s="5">
        <v>105570000000</v>
      </c>
      <c r="G94" s="5">
        <v>55579000000</v>
      </c>
      <c r="I94" s="5">
        <v>176410000000</v>
      </c>
      <c r="J94" s="5">
        <v>-384957000000</v>
      </c>
      <c r="K94" s="5">
        <v>-385900000000</v>
      </c>
      <c r="L94" s="5">
        <v>-141986000000</v>
      </c>
    </row>
    <row r="95" spans="3:12" ht="15.5" x14ac:dyDescent="0.35">
      <c r="C95" t="s">
        <v>93</v>
      </c>
      <c r="D95" s="5">
        <v>152203000000</v>
      </c>
      <c r="E95" s="5">
        <v>-61424000000</v>
      </c>
      <c r="F95" s="5">
        <v>105570000000</v>
      </c>
      <c r="G95" s="5">
        <v>55579000000</v>
      </c>
      <c r="I95" s="5">
        <v>176410000000</v>
      </c>
      <c r="J95" s="5">
        <v>-384957000000</v>
      </c>
      <c r="K95" s="5">
        <v>-385900000000</v>
      </c>
      <c r="L95" s="5">
        <v>-141986000000</v>
      </c>
    </row>
    <row r="97" spans="2:12" ht="15.5" x14ac:dyDescent="0.35">
      <c r="B97" t="s">
        <v>94</v>
      </c>
      <c r="C97" t="s">
        <v>95</v>
      </c>
    </row>
    <row r="98" spans="2:12" ht="15.5" x14ac:dyDescent="0.35">
      <c r="C98" t="s">
        <v>20</v>
      </c>
      <c r="D98" s="5">
        <v>102000000</v>
      </c>
      <c r="E98" s="5">
        <v>222000000</v>
      </c>
      <c r="F98" s="5">
        <v>217000000</v>
      </c>
      <c r="G98" s="5">
        <v>211000000</v>
      </c>
      <c r="I98" s="5">
        <v>217000000</v>
      </c>
      <c r="J98" s="5">
        <v>651000000</v>
      </c>
      <c r="K98" s="5">
        <v>978000000</v>
      </c>
      <c r="L98" s="5">
        <v>3603000000</v>
      </c>
    </row>
    <row r="99" spans="2:12" ht="15.5" x14ac:dyDescent="0.35">
      <c r="C99" t="s">
        <v>944</v>
      </c>
      <c r="D99" s="5">
        <v>867754000000</v>
      </c>
      <c r="E99" s="5">
        <v>1025360000000</v>
      </c>
      <c r="F99" s="5">
        <v>389295000000</v>
      </c>
      <c r="G99" s="5">
        <v>698018000000</v>
      </c>
      <c r="I99" s="5">
        <v>389295000000</v>
      </c>
      <c r="J99" s="5">
        <v>271632000000</v>
      </c>
      <c r="K99" s="5">
        <v>45068000000</v>
      </c>
      <c r="L99" s="5">
        <v>135374000000</v>
      </c>
    </row>
    <row r="100" spans="2:12" ht="15.5" x14ac:dyDescent="0.35">
      <c r="C100" t="s">
        <v>945</v>
      </c>
    </row>
    <row r="101" spans="2:12" ht="15.5" x14ac:dyDescent="0.35">
      <c r="C101" t="s">
        <v>79</v>
      </c>
      <c r="D101" s="5">
        <v>-22251000000</v>
      </c>
      <c r="E101" s="5">
        <v>-70036000000</v>
      </c>
      <c r="F101" s="5">
        <v>69578000000</v>
      </c>
      <c r="G101" s="5">
        <v>44000000000</v>
      </c>
      <c r="I101" s="5">
        <v>69578000000</v>
      </c>
      <c r="J101" s="5">
        <v>-6332000000</v>
      </c>
      <c r="K101" s="5">
        <v>19669000000</v>
      </c>
      <c r="L101" s="5">
        <v>19556000000</v>
      </c>
    </row>
    <row r="102" spans="2:12" ht="15.5" x14ac:dyDescent="0.35">
      <c r="C102" t="s">
        <v>946</v>
      </c>
      <c r="D102" s="5">
        <v>900000000000</v>
      </c>
      <c r="E102" s="5">
        <v>158587000000</v>
      </c>
      <c r="F102" s="5">
        <v>1808594000000</v>
      </c>
      <c r="G102" s="5">
        <v>274100000000</v>
      </c>
      <c r="I102" s="5">
        <v>1808594000000</v>
      </c>
      <c r="J102" s="5">
        <v>128681000000</v>
      </c>
      <c r="K102" s="5">
        <v>137400000000</v>
      </c>
      <c r="L102" s="5">
        <v>42300000000</v>
      </c>
    </row>
    <row r="103" spans="2:12" ht="15.5" x14ac:dyDescent="0.35">
      <c r="C103" t="s">
        <v>947</v>
      </c>
    </row>
    <row r="104" spans="2:12" ht="15.5" x14ac:dyDescent="0.35">
      <c r="C104" t="s">
        <v>948</v>
      </c>
    </row>
    <row r="105" spans="2:12" ht="15.5" x14ac:dyDescent="0.35">
      <c r="C105" t="s">
        <v>99</v>
      </c>
      <c r="D105" s="5">
        <v>75192000000</v>
      </c>
      <c r="E105" s="5">
        <v>90297000000</v>
      </c>
      <c r="F105" s="5">
        <v>45091000000</v>
      </c>
      <c r="G105" s="5">
        <v>40862000000</v>
      </c>
      <c r="I105" s="5">
        <v>45091000000</v>
      </c>
      <c r="J105" s="5">
        <v>137606000000</v>
      </c>
      <c r="K105" s="5">
        <v>416183000000</v>
      </c>
      <c r="L105" s="5">
        <v>417000000</v>
      </c>
    </row>
    <row r="106" spans="2:12" ht="15.5" x14ac:dyDescent="0.35">
      <c r="C106" t="s">
        <v>98</v>
      </c>
      <c r="D106" s="5">
        <v>15856662000000</v>
      </c>
      <c r="E106" s="5">
        <v>14353684000000</v>
      </c>
      <c r="F106" s="5">
        <v>11782038000000</v>
      </c>
      <c r="G106" s="5">
        <v>8384342000000</v>
      </c>
      <c r="I106" s="5">
        <v>11782038000000</v>
      </c>
      <c r="J106" s="5">
        <v>4805220000000</v>
      </c>
      <c r="K106" s="5">
        <v>505523000000</v>
      </c>
      <c r="L106" s="5">
        <v>370411000000</v>
      </c>
    </row>
    <row r="107" spans="2:12" ht="15.5" x14ac:dyDescent="0.35">
      <c r="C107" t="s">
        <v>949</v>
      </c>
      <c r="D107" s="5">
        <v>13436168000000</v>
      </c>
      <c r="E107" s="5">
        <v>11426757000000</v>
      </c>
      <c r="F107" s="5">
        <v>9618259000000</v>
      </c>
      <c r="G107" s="5">
        <v>8348436000000</v>
      </c>
      <c r="I107" s="5">
        <v>9618259000000</v>
      </c>
      <c r="J107" s="5">
        <v>6426416000000</v>
      </c>
      <c r="K107" s="5">
        <v>2920822000000</v>
      </c>
      <c r="L107" s="5">
        <v>938044000000</v>
      </c>
    </row>
    <row r="108" spans="2:12" ht="15.5" x14ac:dyDescent="0.35">
      <c r="C108" t="s">
        <v>950</v>
      </c>
    </row>
    <row r="109" spans="2:12" ht="15.5" x14ac:dyDescent="0.35">
      <c r="C109" t="s">
        <v>106</v>
      </c>
      <c r="D109" s="5">
        <v>69953000000</v>
      </c>
      <c r="E109" s="5">
        <v>69876000000</v>
      </c>
      <c r="F109" s="5">
        <v>75194000000</v>
      </c>
      <c r="G109" s="5">
        <v>82075000000</v>
      </c>
      <c r="I109" s="5">
        <v>75194000000</v>
      </c>
      <c r="J109" s="5">
        <v>84078000000</v>
      </c>
      <c r="K109" s="5">
        <v>41232000000</v>
      </c>
      <c r="L109" s="5">
        <v>236615000000</v>
      </c>
    </row>
    <row r="110" spans="2:12" ht="15.5" x14ac:dyDescent="0.35">
      <c r="C110" t="s">
        <v>107</v>
      </c>
      <c r="D110" s="5">
        <v>109040000000</v>
      </c>
      <c r="E110" s="5">
        <v>111948000000</v>
      </c>
      <c r="F110" s="5">
        <v>134127000000</v>
      </c>
      <c r="G110" s="5">
        <v>175187000000</v>
      </c>
      <c r="I110" s="5">
        <v>134127000000</v>
      </c>
      <c r="J110" s="5">
        <v>199356000000</v>
      </c>
      <c r="K110" s="5">
        <v>167241000000</v>
      </c>
      <c r="L110" s="5">
        <v>60523000000</v>
      </c>
    </row>
    <row r="111" spans="2:12" ht="15.5" x14ac:dyDescent="0.35">
      <c r="C111" t="s">
        <v>205</v>
      </c>
      <c r="D111" s="5">
        <v>512505000000</v>
      </c>
      <c r="E111" s="5">
        <v>470226000000</v>
      </c>
      <c r="F111" s="5">
        <v>432987000000</v>
      </c>
      <c r="G111" s="5">
        <v>298942000000</v>
      </c>
      <c r="I111" s="5">
        <v>432987000000</v>
      </c>
      <c r="J111" s="5">
        <v>229189000000</v>
      </c>
      <c r="K111" s="5">
        <v>131674000000</v>
      </c>
      <c r="L111" s="5">
        <v>58347000000</v>
      </c>
    </row>
    <row r="112" spans="2:12" ht="15.5" x14ac:dyDescent="0.35">
      <c r="C112" t="s">
        <v>109</v>
      </c>
      <c r="D112" s="5">
        <v>27005584000000</v>
      </c>
      <c r="E112" s="5">
        <v>23950374000000</v>
      </c>
      <c r="F112" s="5">
        <v>21282312000000</v>
      </c>
      <c r="G112" s="5">
        <v>14876560000000</v>
      </c>
      <c r="I112" s="5">
        <v>21282312000000</v>
      </c>
      <c r="J112" s="5">
        <v>11395094000000</v>
      </c>
      <c r="K112" s="5">
        <v>5556074000000</v>
      </c>
      <c r="L112" s="5">
        <v>3995633000000</v>
      </c>
    </row>
    <row r="113" spans="3:12" ht="15.5" x14ac:dyDescent="0.35">
      <c r="C113" t="s">
        <v>110</v>
      </c>
    </row>
    <row r="114" spans="3:12" ht="15.5" x14ac:dyDescent="0.35">
      <c r="C114" t="s">
        <v>111</v>
      </c>
    </row>
    <row r="115" spans="3:12" ht="15.5" x14ac:dyDescent="0.35">
      <c r="C115" t="s">
        <v>951</v>
      </c>
      <c r="D115" s="5">
        <v>105642000000</v>
      </c>
      <c r="E115" s="5">
        <v>80105000000</v>
      </c>
      <c r="F115" s="5">
        <v>784359000000</v>
      </c>
      <c r="G115" s="5">
        <v>55931000000</v>
      </c>
      <c r="I115" s="5">
        <v>784359000000</v>
      </c>
      <c r="J115" s="5">
        <v>343915000000</v>
      </c>
      <c r="K115" s="5">
        <v>120000000</v>
      </c>
    </row>
    <row r="116" spans="3:12" ht="15.5" x14ac:dyDescent="0.35">
      <c r="C116" t="s">
        <v>952</v>
      </c>
      <c r="D116" s="5">
        <v>15931854000000</v>
      </c>
      <c r="E116" s="5">
        <v>14443981000000</v>
      </c>
      <c r="F116" s="5">
        <v>11827129000000</v>
      </c>
      <c r="G116" s="5">
        <v>8425204000000</v>
      </c>
      <c r="I116" s="5">
        <v>11827129000000</v>
      </c>
      <c r="J116" s="5">
        <v>4942826000000</v>
      </c>
      <c r="K116" s="5">
        <v>921706000000</v>
      </c>
      <c r="L116" s="5">
        <v>370828000000</v>
      </c>
    </row>
    <row r="117" spans="3:12" ht="15.5" x14ac:dyDescent="0.35">
      <c r="C117" t="s">
        <v>953</v>
      </c>
      <c r="D117" s="5">
        <v>15931854000000</v>
      </c>
      <c r="E117" s="5">
        <v>14443981000000</v>
      </c>
      <c r="F117" s="5">
        <v>11827129000000</v>
      </c>
      <c r="G117" s="5">
        <v>8425204000000</v>
      </c>
      <c r="I117" s="5">
        <v>11827129000000</v>
      </c>
      <c r="J117" s="5">
        <v>4942826000000</v>
      </c>
      <c r="K117" s="5">
        <v>921706000000</v>
      </c>
      <c r="L117" s="5">
        <v>370828000000</v>
      </c>
    </row>
    <row r="118" spans="3:12" ht="15.5" x14ac:dyDescent="0.35">
      <c r="C118" t="s">
        <v>954</v>
      </c>
    </row>
    <row r="119" spans="3:12" ht="15.5" x14ac:dyDescent="0.35">
      <c r="C119" t="s">
        <v>955</v>
      </c>
    </row>
    <row r="120" spans="3:12" ht="15.5" x14ac:dyDescent="0.35">
      <c r="C120" t="s">
        <v>956</v>
      </c>
    </row>
    <row r="121" spans="3:12" ht="15.5" x14ac:dyDescent="0.35">
      <c r="C121" t="s">
        <v>957</v>
      </c>
    </row>
    <row r="122" spans="3:12" ht="15.5" x14ac:dyDescent="0.35">
      <c r="C122" t="s">
        <v>958</v>
      </c>
    </row>
    <row r="123" spans="3:12" ht="15.5" x14ac:dyDescent="0.35">
      <c r="C123" t="s">
        <v>633</v>
      </c>
    </row>
    <row r="124" spans="3:12" ht="15.5" x14ac:dyDescent="0.35">
      <c r="C124" t="s">
        <v>959</v>
      </c>
    </row>
    <row r="125" spans="3:12" ht="15.5" x14ac:dyDescent="0.35">
      <c r="C125" t="s">
        <v>789</v>
      </c>
    </row>
    <row r="126" spans="3:12" ht="15.5" x14ac:dyDescent="0.35">
      <c r="C126" t="s">
        <v>127</v>
      </c>
      <c r="D126" s="5">
        <v>18750211000000</v>
      </c>
      <c r="E126" s="5">
        <v>15847204000000</v>
      </c>
      <c r="F126" s="5">
        <v>13117718000000</v>
      </c>
      <c r="G126" s="5">
        <v>9548300000000</v>
      </c>
      <c r="I126" s="5">
        <v>13117718000000</v>
      </c>
      <c r="J126" s="5">
        <v>6147562000000</v>
      </c>
      <c r="K126" s="5">
        <v>1187737000000</v>
      </c>
      <c r="L126" s="5">
        <v>450379000000</v>
      </c>
    </row>
    <row r="127" spans="3:12" ht="15.5" x14ac:dyDescent="0.35">
      <c r="C127" t="s">
        <v>128</v>
      </c>
    </row>
    <row r="128" spans="3:12" ht="15.5" x14ac:dyDescent="0.35">
      <c r="C128" t="s">
        <v>129</v>
      </c>
      <c r="D128" s="5">
        <v>3389702000000</v>
      </c>
      <c r="E128" s="5">
        <v>3389702000000</v>
      </c>
      <c r="F128" s="5">
        <v>3389702000000</v>
      </c>
      <c r="G128" s="5">
        <v>2884691000000</v>
      </c>
      <c r="I128" s="5">
        <v>3389702000000</v>
      </c>
      <c r="J128" s="5">
        <v>2884541000000</v>
      </c>
      <c r="K128" s="5">
        <v>2603925000000</v>
      </c>
      <c r="L128" s="5">
        <v>2316206000000</v>
      </c>
    </row>
    <row r="129" spans="2:12" ht="15.5" x14ac:dyDescent="0.35">
      <c r="C129" t="s">
        <v>130</v>
      </c>
      <c r="D129" s="5">
        <v>5538342000000</v>
      </c>
      <c r="E129" s="5">
        <v>5538342000000</v>
      </c>
      <c r="F129" s="5">
        <v>5538342000000</v>
      </c>
      <c r="G129" s="5">
        <v>3312589000000</v>
      </c>
      <c r="I129" s="5">
        <v>5538342000000</v>
      </c>
      <c r="J129" s="5">
        <v>3302851000000</v>
      </c>
      <c r="K129" s="5">
        <v>2319315000000</v>
      </c>
      <c r="L129" s="5">
        <v>1398051000000</v>
      </c>
    </row>
    <row r="130" spans="2:12" ht="15.5" x14ac:dyDescent="0.35">
      <c r="C130" t="s">
        <v>131</v>
      </c>
      <c r="D130" s="5">
        <v>-650420000000</v>
      </c>
      <c r="E130" s="5">
        <v>-754838000000</v>
      </c>
      <c r="F130" s="5">
        <v>-833028000000</v>
      </c>
      <c r="G130" s="5">
        <v>-913020000000</v>
      </c>
      <c r="I130" s="5">
        <v>-833028000000</v>
      </c>
      <c r="J130" s="5">
        <v>-933528000000</v>
      </c>
      <c r="K130" s="5">
        <v>-574572000000</v>
      </c>
      <c r="L130" s="5">
        <v>-188559000000</v>
      </c>
    </row>
    <row r="131" spans="2:12" ht="15.5" x14ac:dyDescent="0.35">
      <c r="C131" t="s">
        <v>132</v>
      </c>
      <c r="D131" s="5">
        <v>13100000000</v>
      </c>
      <c r="E131" s="5">
        <v>13100000000</v>
      </c>
      <c r="F131" s="5">
        <v>13100000000</v>
      </c>
      <c r="G131" s="5">
        <v>13100000000</v>
      </c>
      <c r="I131" s="5">
        <v>13100000000</v>
      </c>
      <c r="J131" s="5">
        <v>13100000000</v>
      </c>
      <c r="K131" s="5">
        <v>13100000000</v>
      </c>
      <c r="L131" s="5">
        <v>13100000000</v>
      </c>
    </row>
    <row r="132" spans="2:12" ht="15.5" x14ac:dyDescent="0.35">
      <c r="C132" t="s">
        <v>133</v>
      </c>
      <c r="D132" s="5">
        <v>-663520000000</v>
      </c>
      <c r="E132" s="5">
        <v>-767938000000</v>
      </c>
      <c r="F132" s="5">
        <v>-846128000000</v>
      </c>
      <c r="G132" s="5">
        <v>-926120000000</v>
      </c>
      <c r="I132" s="5">
        <v>-846128000000</v>
      </c>
      <c r="J132" s="5">
        <v>-946628000000</v>
      </c>
      <c r="K132" s="5">
        <v>-587672000000</v>
      </c>
      <c r="L132" s="5">
        <v>-201659000000</v>
      </c>
    </row>
    <row r="133" spans="2:12" ht="15.5" x14ac:dyDescent="0.35">
      <c r="C133" t="s">
        <v>134</v>
      </c>
      <c r="D133" s="5">
        <v>-650420000000</v>
      </c>
      <c r="E133" s="5">
        <v>-754838000000</v>
      </c>
      <c r="F133" s="5">
        <v>-833028000000</v>
      </c>
      <c r="G133" s="5">
        <v>-913020000000</v>
      </c>
      <c r="I133" s="5">
        <v>-833028000000</v>
      </c>
      <c r="J133" s="5">
        <v>-933528000000</v>
      </c>
      <c r="K133" s="5">
        <v>-574572000000</v>
      </c>
      <c r="L133" s="5">
        <v>-188559000000</v>
      </c>
    </row>
    <row r="134" spans="2:12" ht="15.5" x14ac:dyDescent="0.35">
      <c r="C134" t="s">
        <v>212</v>
      </c>
    </row>
    <row r="135" spans="2:12" ht="15.5" x14ac:dyDescent="0.35">
      <c r="C135" t="s">
        <v>10</v>
      </c>
      <c r="D135" s="5">
        <v>8255373000000</v>
      </c>
      <c r="E135" s="5">
        <v>8103170000000</v>
      </c>
      <c r="F135" s="5">
        <v>8164594000000</v>
      </c>
      <c r="G135" s="5">
        <v>5328260000000</v>
      </c>
      <c r="I135" s="5">
        <v>8164594000000</v>
      </c>
      <c r="J135" s="5">
        <v>5247532000000</v>
      </c>
      <c r="K135" s="5">
        <v>4368337000000</v>
      </c>
      <c r="L135" s="5">
        <v>3545254000000</v>
      </c>
    </row>
    <row r="136" spans="2:12" ht="15.5" x14ac:dyDescent="0.35">
      <c r="C136" t="s">
        <v>135</v>
      </c>
      <c r="D136" s="5">
        <v>27005584000000</v>
      </c>
      <c r="E136" s="5">
        <v>23950374000000</v>
      </c>
      <c r="F136" s="5">
        <v>21282312000000</v>
      </c>
      <c r="G136" s="5">
        <v>14876560000000</v>
      </c>
      <c r="I136" s="5">
        <v>21282312000000</v>
      </c>
      <c r="J136" s="5">
        <v>11395094000000</v>
      </c>
      <c r="K136" s="5">
        <v>5556074000000</v>
      </c>
      <c r="L136" s="5">
        <v>3995633000000</v>
      </c>
    </row>
    <row r="137" spans="2:12" ht="15.5" x14ac:dyDescent="0.35">
      <c r="C137" t="s">
        <v>136</v>
      </c>
      <c r="D137" s="5">
        <v>33897017650</v>
      </c>
      <c r="E137" s="5">
        <v>33897017650</v>
      </c>
      <c r="F137" s="5">
        <v>33897017650</v>
      </c>
      <c r="G137" s="5">
        <v>33897017650</v>
      </c>
      <c r="I137" s="5">
        <v>33897017650</v>
      </c>
      <c r="J137" s="5">
        <v>29340405350</v>
      </c>
      <c r="K137" s="5">
        <v>26408717026</v>
      </c>
      <c r="L137" s="5">
        <v>23162059576</v>
      </c>
    </row>
    <row r="139" spans="2:12" ht="15.5" x14ac:dyDescent="0.35">
      <c r="B139" t="s">
        <v>137</v>
      </c>
      <c r="C139" t="s">
        <v>138</v>
      </c>
      <c r="D139" s="5">
        <v>922042000000</v>
      </c>
      <c r="E139" s="5">
        <v>1727590000000</v>
      </c>
      <c r="F139" s="5">
        <v>1685681000000</v>
      </c>
      <c r="G139" s="5">
        <v>610717000000</v>
      </c>
      <c r="I139" s="5">
        <v>3273349000000</v>
      </c>
      <c r="J139" s="5">
        <v>682424000000</v>
      </c>
      <c r="K139" s="5">
        <v>-1611717000000</v>
      </c>
      <c r="L139" s="5">
        <v>-743815000000</v>
      </c>
    </row>
    <row r="140" spans="2:12" ht="15.5" x14ac:dyDescent="0.35">
      <c r="C140" t="s">
        <v>295</v>
      </c>
      <c r="D140" s="5">
        <v>744869000000</v>
      </c>
      <c r="E140" s="5">
        <v>667342000000</v>
      </c>
      <c r="F140" s="5">
        <v>1103877000000</v>
      </c>
      <c r="G140" s="5">
        <v>498580000000</v>
      </c>
      <c r="I140" s="5">
        <v>1950843000000</v>
      </c>
      <c r="J140" s="5">
        <v>766799000000</v>
      </c>
      <c r="K140" s="5">
        <v>280141000000</v>
      </c>
      <c r="L140" s="5">
        <v>146363000000</v>
      </c>
    </row>
    <row r="141" spans="2:12" ht="15.5" x14ac:dyDescent="0.35">
      <c r="C141" t="s">
        <v>960</v>
      </c>
      <c r="D141" s="5">
        <v>3812000000</v>
      </c>
      <c r="E141" s="5">
        <v>1947000000</v>
      </c>
      <c r="F141" s="5">
        <v>12701000000</v>
      </c>
      <c r="G141" s="5">
        <v>6628000000</v>
      </c>
      <c r="I141" s="5">
        <v>19588000000</v>
      </c>
      <c r="J141" s="5">
        <v>26452000000</v>
      </c>
      <c r="K141" s="5">
        <v>19456000000</v>
      </c>
      <c r="L141" s="5">
        <v>12532000000</v>
      </c>
    </row>
    <row r="142" spans="2:12" ht="15.5" x14ac:dyDescent="0.35">
      <c r="C142" t="s">
        <v>931</v>
      </c>
      <c r="D142" s="5">
        <v>1000000</v>
      </c>
      <c r="E142" s="5">
        <v>4000000</v>
      </c>
      <c r="F142" s="5">
        <v>100000000</v>
      </c>
      <c r="G142" s="5">
        <v>22000000</v>
      </c>
      <c r="I142" s="5">
        <v>157000000</v>
      </c>
      <c r="J142" s="5">
        <v>551000000</v>
      </c>
      <c r="K142" s="5">
        <v>2834000000</v>
      </c>
      <c r="L142" s="5">
        <v>2525000000</v>
      </c>
    </row>
    <row r="143" spans="2:12" ht="15.5" x14ac:dyDescent="0.35">
      <c r="C143" t="s">
        <v>961</v>
      </c>
      <c r="D143" s="5">
        <v>-262302000000</v>
      </c>
      <c r="E143" s="5">
        <v>-206587000000</v>
      </c>
      <c r="F143" s="5">
        <v>-332747000000</v>
      </c>
      <c r="G143" s="5">
        <v>-128551000000</v>
      </c>
      <c r="I143" s="5">
        <v>-552373000000</v>
      </c>
      <c r="J143" s="5">
        <v>-118396000000</v>
      </c>
      <c r="K143" s="5">
        <v>-22454000000</v>
      </c>
      <c r="L143" s="5">
        <v>-18165000000</v>
      </c>
    </row>
    <row r="144" spans="2:12" ht="15.5" x14ac:dyDescent="0.35">
      <c r="C144" t="s">
        <v>962</v>
      </c>
    </row>
    <row r="145" spans="3:12" ht="15.5" x14ac:dyDescent="0.35">
      <c r="C145" t="s">
        <v>963</v>
      </c>
    </row>
    <row r="146" spans="3:12" ht="15.5" x14ac:dyDescent="0.35">
      <c r="C146" t="s">
        <v>964</v>
      </c>
      <c r="D146" s="5">
        <v>-202951000000</v>
      </c>
      <c r="E146" s="5">
        <v>-68469000000</v>
      </c>
      <c r="F146" s="5">
        <v>-151369000000</v>
      </c>
      <c r="G146" s="5">
        <v>-141370000000</v>
      </c>
      <c r="I146" s="5">
        <v>-362883000000</v>
      </c>
      <c r="J146" s="5">
        <v>-373427000000</v>
      </c>
      <c r="K146" s="5">
        <v>-265109000000</v>
      </c>
      <c r="L146" s="5">
        <v>-103507000000</v>
      </c>
    </row>
    <row r="147" spans="3:12" ht="15.5" x14ac:dyDescent="0.35">
      <c r="C147" t="s">
        <v>965</v>
      </c>
      <c r="F147" s="5">
        <v>3082000000</v>
      </c>
      <c r="G147" s="5">
        <v>-3082000000</v>
      </c>
      <c r="J147" s="5">
        <v>-6408000000</v>
      </c>
      <c r="K147" s="5">
        <v>-7525000000</v>
      </c>
      <c r="L147" s="5">
        <v>-282000000</v>
      </c>
    </row>
    <row r="148" spans="3:12" ht="15.5" x14ac:dyDescent="0.35">
      <c r="C148" t="s">
        <v>592</v>
      </c>
      <c r="D148" s="5">
        <v>-133913000000</v>
      </c>
      <c r="E148" s="5">
        <v>-166757000000</v>
      </c>
      <c r="F148" s="5">
        <v>-487452000000</v>
      </c>
      <c r="G148" s="5">
        <v>-13199000000</v>
      </c>
      <c r="I148" s="5">
        <v>-657015000000</v>
      </c>
      <c r="J148" s="5">
        <v>-508134000000</v>
      </c>
      <c r="K148" s="5">
        <v>-239944000000</v>
      </c>
      <c r="L148" s="5">
        <v>-84805000000</v>
      </c>
    </row>
    <row r="149" spans="3:12" ht="15.5" x14ac:dyDescent="0.35">
      <c r="C149" t="s">
        <v>939</v>
      </c>
      <c r="D149" s="5">
        <v>-312000000</v>
      </c>
      <c r="F149" s="5">
        <v>-147000000</v>
      </c>
      <c r="G149" s="5">
        <v>-212000000</v>
      </c>
      <c r="I149" s="5">
        <v>-1586000000</v>
      </c>
      <c r="J149" s="5">
        <v>-4419000000</v>
      </c>
      <c r="K149" s="5">
        <v>-3309000000</v>
      </c>
      <c r="L149" s="5">
        <v>-3903000000</v>
      </c>
    </row>
    <row r="150" spans="3:12" ht="15.5" x14ac:dyDescent="0.35">
      <c r="C150" t="s">
        <v>966</v>
      </c>
    </row>
    <row r="151" spans="3:12" ht="15.5" x14ac:dyDescent="0.35">
      <c r="C151" t="s">
        <v>265</v>
      </c>
    </row>
    <row r="152" spans="3:12" ht="15.5" x14ac:dyDescent="0.35">
      <c r="C152" t="s">
        <v>967</v>
      </c>
    </row>
    <row r="153" spans="3:12" ht="15.5" x14ac:dyDescent="0.35">
      <c r="C153" t="s">
        <v>968</v>
      </c>
    </row>
    <row r="154" spans="3:12" ht="15.5" x14ac:dyDescent="0.35">
      <c r="C154" t="s">
        <v>969</v>
      </c>
    </row>
    <row r="155" spans="3:12" ht="15.5" x14ac:dyDescent="0.35">
      <c r="C155" t="s">
        <v>970</v>
      </c>
    </row>
    <row r="156" spans="3:12" ht="15.5" x14ac:dyDescent="0.35">
      <c r="C156" t="s">
        <v>971</v>
      </c>
    </row>
    <row r="157" spans="3:12" ht="15.5" x14ac:dyDescent="0.35">
      <c r="C157" t="s">
        <v>972</v>
      </c>
    </row>
    <row r="158" spans="3:12" ht="15.5" x14ac:dyDescent="0.35">
      <c r="C158" t="s">
        <v>973</v>
      </c>
    </row>
    <row r="159" spans="3:12" ht="15.5" x14ac:dyDescent="0.35">
      <c r="C159" t="s">
        <v>974</v>
      </c>
    </row>
    <row r="160" spans="3:12" ht="15.5" x14ac:dyDescent="0.35">
      <c r="C160" t="s">
        <v>975</v>
      </c>
    </row>
    <row r="161" spans="3:12" ht="15.5" x14ac:dyDescent="0.35">
      <c r="C161" t="s">
        <v>976</v>
      </c>
      <c r="D161" s="5">
        <v>-2106636000000</v>
      </c>
      <c r="E161" s="5">
        <v>-1923560000000</v>
      </c>
      <c r="F161" s="5">
        <v>-1504413000000</v>
      </c>
      <c r="G161" s="5">
        <v>-789934000000</v>
      </c>
      <c r="I161" s="5">
        <v>-3476951000000</v>
      </c>
      <c r="J161" s="5">
        <v>-3532536000000</v>
      </c>
      <c r="K161" s="5">
        <v>-2018856000000</v>
      </c>
      <c r="L161" s="5">
        <v>-334111000000</v>
      </c>
    </row>
    <row r="162" spans="3:12" ht="15.5" x14ac:dyDescent="0.35">
      <c r="C162" t="s">
        <v>977</v>
      </c>
    </row>
    <row r="163" spans="3:12" ht="15.5" x14ac:dyDescent="0.35">
      <c r="C163" t="s">
        <v>978</v>
      </c>
    </row>
    <row r="164" spans="3:12" ht="15.5" x14ac:dyDescent="0.35">
      <c r="C164" t="s">
        <v>979</v>
      </c>
    </row>
    <row r="165" spans="3:12" ht="15.5" x14ac:dyDescent="0.35">
      <c r="C165" t="s">
        <v>980</v>
      </c>
      <c r="D165" s="5">
        <v>-96443000000</v>
      </c>
      <c r="E165" s="5">
        <v>50818000000</v>
      </c>
      <c r="F165" s="5">
        <v>-150362000000</v>
      </c>
      <c r="G165" s="5">
        <v>155494000000</v>
      </c>
      <c r="I165" s="5">
        <v>-217535000000</v>
      </c>
      <c r="J165" s="5">
        <v>-81089000000</v>
      </c>
      <c r="K165" s="5">
        <v>27769000000</v>
      </c>
      <c r="L165" s="5">
        <v>4930000000</v>
      </c>
    </row>
    <row r="166" spans="3:12" ht="15.5" x14ac:dyDescent="0.35">
      <c r="C166" t="s">
        <v>951</v>
      </c>
      <c r="D166" s="5">
        <v>25537000000</v>
      </c>
      <c r="E166" s="5">
        <v>-1264000000</v>
      </c>
      <c r="F166" s="5">
        <v>354715000000</v>
      </c>
      <c r="G166" s="5">
        <v>-419335000000</v>
      </c>
      <c r="I166" s="5">
        <v>66731000000</v>
      </c>
      <c r="J166" s="5">
        <v>343795000000</v>
      </c>
      <c r="K166" s="5">
        <v>120000000</v>
      </c>
    </row>
    <row r="167" spans="3:12" ht="15.5" x14ac:dyDescent="0.35">
      <c r="C167" t="s">
        <v>981</v>
      </c>
      <c r="D167" s="5">
        <v>1487872000000</v>
      </c>
      <c r="E167" s="5">
        <v>2616853000000</v>
      </c>
      <c r="F167" s="5">
        <v>3401925000000</v>
      </c>
      <c r="G167" s="5">
        <v>1340922000000</v>
      </c>
      <c r="I167" s="5">
        <v>6884303000000</v>
      </c>
      <c r="J167" s="5">
        <v>4021121000000</v>
      </c>
      <c r="K167" s="5">
        <v>550878000000</v>
      </c>
      <c r="L167" s="5">
        <v>-371678000000</v>
      </c>
    </row>
    <row r="168" spans="3:12" ht="15.5" x14ac:dyDescent="0.35">
      <c r="C168" t="s">
        <v>982</v>
      </c>
    </row>
    <row r="169" spans="3:12" ht="15.5" x14ac:dyDescent="0.35">
      <c r="C169" t="s">
        <v>983</v>
      </c>
    </row>
    <row r="170" spans="3:12" ht="15.5" x14ac:dyDescent="0.35">
      <c r="C170" t="s">
        <v>984</v>
      </c>
    </row>
    <row r="171" spans="3:12" ht="15.5" x14ac:dyDescent="0.35">
      <c r="C171" t="s">
        <v>985</v>
      </c>
      <c r="D171" s="5">
        <v>-97000000</v>
      </c>
      <c r="E171" s="5">
        <v>-5588000000</v>
      </c>
      <c r="F171" s="5">
        <v>-2203000000</v>
      </c>
      <c r="G171" s="5">
        <v>18892000000</v>
      </c>
      <c r="I171" s="5">
        <v>17776000000</v>
      </c>
      <c r="J171" s="5">
        <v>96462000000</v>
      </c>
      <c r="K171" s="5">
        <v>79252000000</v>
      </c>
      <c r="L171" s="5">
        <v>18875000000</v>
      </c>
    </row>
    <row r="172" spans="3:12" ht="15.5" x14ac:dyDescent="0.35">
      <c r="C172" t="s">
        <v>789</v>
      </c>
    </row>
    <row r="173" spans="3:12" ht="15.5" x14ac:dyDescent="0.35">
      <c r="C173" t="s">
        <v>986</v>
      </c>
    </row>
    <row r="174" spans="3:12" ht="15.5" x14ac:dyDescent="0.35">
      <c r="C174" t="s">
        <v>987</v>
      </c>
      <c r="D174" s="5">
        <v>1418854000000</v>
      </c>
      <c r="E174" s="5">
        <v>643476000000</v>
      </c>
      <c r="F174" s="5">
        <v>-599597000000</v>
      </c>
      <c r="G174" s="5">
        <v>166559000000</v>
      </c>
      <c r="I174" s="5">
        <v>-469625000000</v>
      </c>
      <c r="J174" s="5">
        <v>469625000000</v>
      </c>
    </row>
    <row r="175" spans="3:12" ht="15.5" x14ac:dyDescent="0.35">
      <c r="C175" t="s">
        <v>988</v>
      </c>
    </row>
    <row r="176" spans="3:12" ht="15.5" x14ac:dyDescent="0.35">
      <c r="C176" t="s">
        <v>989</v>
      </c>
      <c r="D176" s="5">
        <v>43849000000</v>
      </c>
      <c r="E176" s="5">
        <v>119277000000</v>
      </c>
      <c r="F176" s="5">
        <v>37571000000</v>
      </c>
      <c r="G176" s="5">
        <v>-80699000000</v>
      </c>
      <c r="I176" s="5">
        <v>71919000000</v>
      </c>
      <c r="J176" s="5">
        <v>-417972000000</v>
      </c>
      <c r="K176" s="5">
        <v>-14970000000</v>
      </c>
      <c r="L176" s="5">
        <v>-12589000000</v>
      </c>
    </row>
    <row r="177" spans="3:12" ht="15.5" x14ac:dyDescent="0.35">
      <c r="C177" t="s">
        <v>166</v>
      </c>
      <c r="D177" s="5">
        <v>1000000</v>
      </c>
      <c r="E177" s="5">
        <v>-1000000</v>
      </c>
    </row>
    <row r="178" spans="3:12" ht="15.5" x14ac:dyDescent="0.35">
      <c r="C178" t="s">
        <v>990</v>
      </c>
      <c r="D178" s="5">
        <v>772838000000</v>
      </c>
      <c r="E178" s="5">
        <v>1500110000000</v>
      </c>
      <c r="F178" s="5">
        <v>1537636000000</v>
      </c>
      <c r="G178" s="5">
        <v>391901000000</v>
      </c>
      <c r="I178" s="5">
        <v>2876618000000</v>
      </c>
      <c r="J178" s="5">
        <v>899406000000</v>
      </c>
      <c r="K178" s="5">
        <v>-1375807000000</v>
      </c>
      <c r="L178" s="5">
        <v>-694573000000</v>
      </c>
    </row>
    <row r="179" spans="3:12" ht="15.5" x14ac:dyDescent="0.35">
      <c r="C179" t="s">
        <v>145</v>
      </c>
      <c r="D179" s="5">
        <v>-1419000000</v>
      </c>
      <c r="E179" s="5">
        <v>-2505000000</v>
      </c>
      <c r="F179" s="5">
        <v>2733864000000</v>
      </c>
      <c r="G179" s="5">
        <v>-2355000000</v>
      </c>
      <c r="I179" s="5">
        <v>2729004000000</v>
      </c>
      <c r="J179" s="5">
        <v>1248814000000</v>
      </c>
      <c r="K179" s="5">
        <v>1182743000000</v>
      </c>
      <c r="L179" s="5">
        <v>1736883000000</v>
      </c>
    </row>
    <row r="180" spans="3:12" ht="15.5" x14ac:dyDescent="0.35">
      <c r="C180" t="s">
        <v>146</v>
      </c>
      <c r="D180" s="5">
        <v>-674472000000</v>
      </c>
      <c r="E180" s="5">
        <v>-2671477000000</v>
      </c>
      <c r="F180" s="5">
        <v>-2839021000000</v>
      </c>
      <c r="G180" s="5">
        <v>-787629000000</v>
      </c>
      <c r="I180" s="5">
        <v>-3755869000000</v>
      </c>
      <c r="J180" s="5">
        <v>-2193115000000</v>
      </c>
      <c r="K180" s="5">
        <v>102108000000</v>
      </c>
      <c r="L180" s="5">
        <v>-1790771000000</v>
      </c>
    </row>
    <row r="181" spans="3:12" ht="15.5" x14ac:dyDescent="0.35">
      <c r="C181" t="s">
        <v>991</v>
      </c>
      <c r="D181" s="5">
        <v>-5471607000000</v>
      </c>
      <c r="E181" s="5">
        <v>-4729445000000</v>
      </c>
      <c r="F181" s="5">
        <v>-9120616000000</v>
      </c>
      <c r="G181" s="5">
        <v>-1789889000000</v>
      </c>
      <c r="I181" s="5">
        <v>-13610431000000</v>
      </c>
      <c r="J181" s="5">
        <v>-6144922000000</v>
      </c>
      <c r="K181" s="5">
        <v>-1231744000000</v>
      </c>
      <c r="L181" s="5">
        <v>-1770942000000</v>
      </c>
    </row>
    <row r="182" spans="3:12" ht="15.5" x14ac:dyDescent="0.35">
      <c r="C182" t="s">
        <v>992</v>
      </c>
      <c r="D182" s="5">
        <v>4860141000000</v>
      </c>
      <c r="E182" s="5">
        <v>2109491000000</v>
      </c>
      <c r="F182" s="5">
        <v>6438337000000</v>
      </c>
      <c r="G182" s="5">
        <v>1160821000000</v>
      </c>
      <c r="I182" s="5">
        <v>10181011000000</v>
      </c>
      <c r="J182" s="5">
        <v>3818998000000</v>
      </c>
      <c r="K182" s="5">
        <v>1439235000000</v>
      </c>
      <c r="L182" s="5">
        <v>34110000000</v>
      </c>
    </row>
    <row r="183" spans="3:12" ht="15.5" x14ac:dyDescent="0.35">
      <c r="C183" t="s">
        <v>993</v>
      </c>
    </row>
    <row r="184" spans="3:12" ht="15.5" x14ac:dyDescent="0.35">
      <c r="C184" t="s">
        <v>994</v>
      </c>
    </row>
    <row r="185" spans="3:12" ht="15.5" x14ac:dyDescent="0.35">
      <c r="C185" t="s">
        <v>995</v>
      </c>
    </row>
    <row r="186" spans="3:12" ht="15.5" x14ac:dyDescent="0.35">
      <c r="C186" t="s">
        <v>996</v>
      </c>
    </row>
    <row r="187" spans="3:12" ht="15.5" x14ac:dyDescent="0.35">
      <c r="C187" t="s">
        <v>997</v>
      </c>
    </row>
    <row r="188" spans="3:12" ht="15.5" x14ac:dyDescent="0.35">
      <c r="C188" t="s">
        <v>147</v>
      </c>
      <c r="D188" s="5">
        <v>-4495000000</v>
      </c>
      <c r="E188" s="5">
        <v>-1708000000</v>
      </c>
      <c r="F188" s="5">
        <v>-2818000000</v>
      </c>
      <c r="G188" s="5">
        <v>-10107000000</v>
      </c>
      <c r="I188" s="5">
        <v>-15668000000</v>
      </c>
      <c r="J188" s="5">
        <v>-30311000000</v>
      </c>
      <c r="K188" s="5">
        <v>-18571000000</v>
      </c>
      <c r="L188" s="5">
        <v>-11627000000</v>
      </c>
    </row>
    <row r="189" spans="3:12" ht="15.5" x14ac:dyDescent="0.35">
      <c r="C189" t="s">
        <v>998</v>
      </c>
      <c r="K189" s="5">
        <v>-3403000000</v>
      </c>
      <c r="L189" s="5">
        <v>-585000000</v>
      </c>
    </row>
    <row r="190" spans="3:12" ht="15.5" x14ac:dyDescent="0.35">
      <c r="C190" t="s">
        <v>762</v>
      </c>
      <c r="D190" s="5">
        <v>-58510000000</v>
      </c>
      <c r="E190" s="5">
        <v>-49816000000</v>
      </c>
      <c r="F190" s="5">
        <v>-153924000000</v>
      </c>
      <c r="G190" s="5">
        <v>-148454000000</v>
      </c>
      <c r="I190" s="5">
        <v>-310781000000</v>
      </c>
      <c r="J190" s="5">
        <v>-42170000000</v>
      </c>
      <c r="K190" s="5">
        <v>-83409000000</v>
      </c>
      <c r="L190" s="5">
        <v>-41727000000</v>
      </c>
    </row>
    <row r="191" spans="3:12" ht="15.5" x14ac:dyDescent="0.35">
      <c r="C191" t="s">
        <v>222</v>
      </c>
      <c r="J191" s="5">
        <v>7319000000</v>
      </c>
    </row>
    <row r="192" spans="3:12" ht="15.5" x14ac:dyDescent="0.35">
      <c r="C192" t="s">
        <v>999</v>
      </c>
      <c r="J192" s="5">
        <v>197971000000</v>
      </c>
    </row>
    <row r="193" spans="3:12" ht="15.5" x14ac:dyDescent="0.35">
      <c r="C193" t="s">
        <v>1000</v>
      </c>
    </row>
    <row r="194" spans="3:12" ht="15.5" x14ac:dyDescent="0.35">
      <c r="C194" t="s">
        <v>1001</v>
      </c>
    </row>
    <row r="195" spans="3:12" ht="15.5" x14ac:dyDescent="0.35">
      <c r="C195" t="s">
        <v>427</v>
      </c>
    </row>
    <row r="196" spans="3:12" ht="15.5" x14ac:dyDescent="0.35">
      <c r="C196" t="s">
        <v>1002</v>
      </c>
    </row>
    <row r="197" spans="3:12" ht="15.5" x14ac:dyDescent="0.35">
      <c r="C197" t="s">
        <v>1003</v>
      </c>
    </row>
    <row r="198" spans="3:12" ht="15.5" x14ac:dyDescent="0.35">
      <c r="C198" t="s">
        <v>1004</v>
      </c>
    </row>
    <row r="199" spans="3:12" ht="15.5" x14ac:dyDescent="0.35">
      <c r="C199" t="s">
        <v>1005</v>
      </c>
    </row>
    <row r="200" spans="3:12" ht="15.5" x14ac:dyDescent="0.35">
      <c r="C200" t="s">
        <v>152</v>
      </c>
      <c r="D200" s="5">
        <v>-1419000000</v>
      </c>
      <c r="E200" s="5">
        <v>-2505000000</v>
      </c>
      <c r="F200" s="5">
        <v>2733864000000</v>
      </c>
      <c r="G200" s="5">
        <v>-2355000000</v>
      </c>
      <c r="I200" s="5">
        <v>2729004000000</v>
      </c>
      <c r="J200" s="5">
        <v>1248814000000</v>
      </c>
      <c r="K200" s="5">
        <v>1182743000000</v>
      </c>
      <c r="L200" s="5">
        <v>1736883000000</v>
      </c>
    </row>
    <row r="201" spans="3:12" ht="15.5" x14ac:dyDescent="0.35">
      <c r="C201" t="s">
        <v>1006</v>
      </c>
    </row>
    <row r="202" spans="3:12" ht="15.5" x14ac:dyDescent="0.35">
      <c r="C202" t="s">
        <v>1007</v>
      </c>
    </row>
    <row r="203" spans="3:12" ht="15.5" x14ac:dyDescent="0.35">
      <c r="C203" t="s">
        <v>828</v>
      </c>
      <c r="F203" s="5">
        <v>2798199000000</v>
      </c>
      <c r="G203" s="5">
        <v>150000000</v>
      </c>
      <c r="I203" s="5">
        <v>2798349000000</v>
      </c>
      <c r="J203" s="5">
        <v>1257750000000</v>
      </c>
      <c r="K203" s="5">
        <v>1189767000000</v>
      </c>
      <c r="L203" s="5">
        <v>1736883000000</v>
      </c>
    </row>
    <row r="204" spans="3:12" ht="15.5" x14ac:dyDescent="0.35">
      <c r="C204" t="s">
        <v>158</v>
      </c>
      <c r="D204" s="5">
        <v>-1420000000</v>
      </c>
      <c r="E204" s="5">
        <v>-2504000000</v>
      </c>
      <c r="F204" s="5">
        <v>-5009000000</v>
      </c>
      <c r="G204" s="5">
        <v>-2505000000</v>
      </c>
      <c r="I204" s="5">
        <v>-10019000000</v>
      </c>
      <c r="J204" s="5">
        <v>-8936000000</v>
      </c>
      <c r="K204" s="5">
        <v>-7024000000</v>
      </c>
    </row>
    <row r="205" spans="3:12" ht="15.5" x14ac:dyDescent="0.35">
      <c r="C205" t="s">
        <v>1008</v>
      </c>
    </row>
    <row r="206" spans="3:12" ht="15.5" x14ac:dyDescent="0.35">
      <c r="C206" t="s">
        <v>1009</v>
      </c>
    </row>
    <row r="207" spans="3:12" ht="15.5" x14ac:dyDescent="0.35">
      <c r="C207" t="s">
        <v>1010</v>
      </c>
    </row>
    <row r="208" spans="3:12" ht="15.5" x14ac:dyDescent="0.35">
      <c r="C208" t="s">
        <v>317</v>
      </c>
    </row>
    <row r="209" spans="2:12" ht="15.5" x14ac:dyDescent="0.35">
      <c r="C209" t="s">
        <v>1011</v>
      </c>
    </row>
    <row r="210" spans="2:12" ht="15.5" x14ac:dyDescent="0.35">
      <c r="C210" t="s">
        <v>712</v>
      </c>
      <c r="F210" s="5">
        <v>-59326000000</v>
      </c>
      <c r="I210" s="5">
        <v>-59326000000</v>
      </c>
    </row>
    <row r="211" spans="2:12" ht="15.5" x14ac:dyDescent="0.35">
      <c r="C211" t="s">
        <v>1012</v>
      </c>
    </row>
    <row r="212" spans="2:12" ht="15.5" x14ac:dyDescent="0.35">
      <c r="C212" t="s">
        <v>1013</v>
      </c>
    </row>
    <row r="213" spans="2:12" ht="15.5" x14ac:dyDescent="0.35">
      <c r="C213" t="s">
        <v>167</v>
      </c>
      <c r="D213" s="5">
        <v>246151000000</v>
      </c>
      <c r="E213" s="5">
        <v>-946392000000</v>
      </c>
      <c r="F213" s="5">
        <v>1580524000000</v>
      </c>
      <c r="G213" s="5">
        <v>-179267000000</v>
      </c>
      <c r="I213" s="5">
        <v>2246484000000</v>
      </c>
      <c r="J213" s="5">
        <v>-261877000000</v>
      </c>
      <c r="K213" s="5">
        <v>-326866000000</v>
      </c>
      <c r="L213" s="5">
        <v>-797703000000</v>
      </c>
    </row>
    <row r="214" spans="2:12" ht="15.5" x14ac:dyDescent="0.35">
      <c r="C214" t="s">
        <v>168</v>
      </c>
      <c r="E214" s="5">
        <v>2678100000000</v>
      </c>
      <c r="I214" s="5">
        <v>431617000000</v>
      </c>
      <c r="J214" s="5">
        <v>693494000000</v>
      </c>
      <c r="K214" s="5">
        <v>1020360000000</v>
      </c>
      <c r="L214" s="5">
        <v>1818063000000</v>
      </c>
    </row>
    <row r="215" spans="2:12" ht="15.5" x14ac:dyDescent="0.35">
      <c r="C215" t="s">
        <v>242</v>
      </c>
    </row>
    <row r="216" spans="2:12" ht="15.5" x14ac:dyDescent="0.35">
      <c r="C216" t="s">
        <v>169</v>
      </c>
      <c r="D216" s="5">
        <v>246151000000</v>
      </c>
      <c r="E216" s="5">
        <v>1731708000000</v>
      </c>
      <c r="F216" s="5">
        <v>1580524000000</v>
      </c>
      <c r="G216" s="5">
        <v>-179267000000</v>
      </c>
      <c r="I216" s="5">
        <v>2678101000000</v>
      </c>
      <c r="J216" s="5">
        <v>431617000000</v>
      </c>
      <c r="K216" s="5">
        <v>693494000000</v>
      </c>
      <c r="L216" s="5">
        <v>1020360000000</v>
      </c>
    </row>
    <row r="218" spans="2:12" ht="15.5" x14ac:dyDescent="0.35">
      <c r="B218" t="s">
        <v>170</v>
      </c>
      <c r="C218" t="s">
        <v>12</v>
      </c>
      <c r="D218" s="5">
        <v>33900000000</v>
      </c>
      <c r="E218" s="5">
        <v>33900000000</v>
      </c>
      <c r="F218" s="5">
        <v>33900000000</v>
      </c>
      <c r="G218" s="5">
        <v>33900000000</v>
      </c>
      <c r="I218" s="5">
        <v>33900000000</v>
      </c>
      <c r="J218" s="5">
        <v>29340000000</v>
      </c>
      <c r="K218" s="5">
        <v>26410000000</v>
      </c>
      <c r="L218" s="5">
        <v>23160000000</v>
      </c>
    </row>
    <row r="219" spans="2:12" ht="15.5" x14ac:dyDescent="0.35">
      <c r="C219" t="s">
        <v>171</v>
      </c>
      <c r="D219" s="6">
        <v>3.08</v>
      </c>
      <c r="E219" s="6">
        <v>2.31</v>
      </c>
      <c r="F219" s="6">
        <v>2.34</v>
      </c>
      <c r="G219" s="6">
        <v>0.6</v>
      </c>
    </row>
    <row r="220" spans="2:12" ht="15.5" x14ac:dyDescent="0.35">
      <c r="C220" t="s">
        <v>172</v>
      </c>
      <c r="D220" s="6">
        <v>173.7</v>
      </c>
      <c r="E220" s="6">
        <v>367.97</v>
      </c>
      <c r="F220" s="6">
        <v>399.57</v>
      </c>
      <c r="G220" s="5">
        <v>0</v>
      </c>
    </row>
    <row r="221" spans="2:12" ht="15.5" x14ac:dyDescent="0.35">
      <c r="C221" t="s">
        <v>60</v>
      </c>
      <c r="D221" s="6">
        <v>23.4</v>
      </c>
      <c r="E221" s="6">
        <v>39.76</v>
      </c>
      <c r="F221" s="6">
        <v>25.18</v>
      </c>
      <c r="G221" s="5">
        <v>0</v>
      </c>
    </row>
    <row r="222" spans="2:12" ht="15.5" x14ac:dyDescent="0.35">
      <c r="C222" t="s">
        <v>173</v>
      </c>
      <c r="D222" s="5">
        <v>156020000000</v>
      </c>
      <c r="E222" s="5">
        <v>118550000000</v>
      </c>
      <c r="F222" s="5">
        <v>142110000000</v>
      </c>
      <c r="G222" s="5">
        <v>54620000000</v>
      </c>
    </row>
    <row r="223" spans="2:12" ht="15.5" x14ac:dyDescent="0.35">
      <c r="C223" t="s">
        <v>174</v>
      </c>
      <c r="D223" s="6">
        <v>3.9000000000000003E-3</v>
      </c>
      <c r="E223" s="6">
        <v>3.3E-3</v>
      </c>
      <c r="F223" s="6">
        <v>3.7000000000000002E-3</v>
      </c>
      <c r="G223" s="6">
        <v>1.4000000000000002E-3</v>
      </c>
    </row>
    <row r="224" spans="2:12" ht="15.5" x14ac:dyDescent="0.35">
      <c r="C224" t="s">
        <v>175</v>
      </c>
      <c r="D224" s="6">
        <v>1.26E-2</v>
      </c>
      <c r="E224" s="6">
        <v>9.5999999999999992E-3</v>
      </c>
      <c r="F224" s="6">
        <v>9.7000000000000003E-3</v>
      </c>
      <c r="G224" s="6">
        <v>3.8E-3</v>
      </c>
    </row>
    <row r="225" spans="3:7" ht="15.5" x14ac:dyDescent="0.35">
      <c r="C225" t="s">
        <v>176</v>
      </c>
      <c r="D225" s="6">
        <v>5.3E-3</v>
      </c>
      <c r="E225" s="6">
        <v>4.4000000000000003E-3</v>
      </c>
      <c r="F225" s="6">
        <v>1.06E-2</v>
      </c>
      <c r="G225" s="6">
        <v>4.0999999999999995E-3</v>
      </c>
    </row>
    <row r="226" spans="3:7" ht="15.5" x14ac:dyDescent="0.35">
      <c r="C226" t="s">
        <v>177</v>
      </c>
    </row>
    <row r="227" spans="3:7" ht="15.5" x14ac:dyDescent="0.35">
      <c r="C227" t="s">
        <v>178</v>
      </c>
      <c r="D227" s="5">
        <v>8255000000000</v>
      </c>
      <c r="E227" s="5">
        <v>8103000000000</v>
      </c>
      <c r="F227" s="5">
        <v>8165000000000</v>
      </c>
      <c r="G227" s="5">
        <v>5328000000000</v>
      </c>
    </row>
    <row r="228" spans="3:7" ht="15.5" x14ac:dyDescent="0.35">
      <c r="C228" t="s">
        <v>179</v>
      </c>
      <c r="D228" s="6">
        <v>2.2000000000000002</v>
      </c>
      <c r="E228" s="6">
        <v>3.56</v>
      </c>
      <c r="F228" s="6">
        <v>3.88</v>
      </c>
      <c r="G228" s="5">
        <v>0</v>
      </c>
    </row>
    <row r="229" spans="3:7" ht="15.5" x14ac:dyDescent="0.35">
      <c r="C229" t="s">
        <v>180</v>
      </c>
      <c r="D229" s="6">
        <v>243.54</v>
      </c>
      <c r="E229" s="6">
        <v>239.05</v>
      </c>
      <c r="F229" s="6">
        <v>240.86</v>
      </c>
      <c r="G229" s="6">
        <v>157.19</v>
      </c>
    </row>
    <row r="230" spans="3:7" ht="15.5" x14ac:dyDescent="0.35">
      <c r="C230" t="s">
        <v>181</v>
      </c>
      <c r="D230" s="6">
        <v>2.34</v>
      </c>
      <c r="E230" s="6">
        <v>3.77</v>
      </c>
      <c r="F230" s="6">
        <v>4.0999999999999996</v>
      </c>
      <c r="G230" s="5">
        <v>0</v>
      </c>
    </row>
    <row r="231" spans="3:7" ht="15.5" x14ac:dyDescent="0.35">
      <c r="C231" t="s">
        <v>182</v>
      </c>
      <c r="D231" s="6">
        <v>228.42</v>
      </c>
      <c r="E231" s="6">
        <v>225.18</v>
      </c>
      <c r="F231" s="6">
        <v>228.09</v>
      </c>
      <c r="G231" s="6">
        <v>148.37</v>
      </c>
    </row>
    <row r="232" spans="3:7" ht="15.5" x14ac:dyDescent="0.35">
      <c r="C232" t="s">
        <v>183</v>
      </c>
    </row>
    <row r="233" spans="3:7" ht="15.5" x14ac:dyDescent="0.35">
      <c r="C233" t="s">
        <v>184</v>
      </c>
    </row>
    <row r="234" spans="3:7" ht="15.5" x14ac:dyDescent="0.35">
      <c r="C234" t="s">
        <v>185</v>
      </c>
      <c r="D234" s="5">
        <v>8255000000000</v>
      </c>
      <c r="E234" s="5">
        <v>8103000000000</v>
      </c>
      <c r="F234" s="5">
        <v>8165000000000</v>
      </c>
      <c r="G234" s="5">
        <v>5328000000000</v>
      </c>
    </row>
    <row r="235" spans="3:7" ht="15.5" x14ac:dyDescent="0.35">
      <c r="C235" t="s">
        <v>24</v>
      </c>
    </row>
    <row r="236" spans="3:7" ht="15.5" x14ac:dyDescent="0.35">
      <c r="C236" t="s">
        <v>21</v>
      </c>
    </row>
    <row r="237" spans="3:7" ht="15.5" x14ac:dyDescent="0.35">
      <c r="C237" t="s">
        <v>186</v>
      </c>
    </row>
    <row r="238" spans="3:7" ht="15.5" x14ac:dyDescent="0.35">
      <c r="C238" t="s">
        <v>187</v>
      </c>
      <c r="D238" s="5">
        <v>922000000000</v>
      </c>
      <c r="E238" s="5">
        <v>1728000000000</v>
      </c>
      <c r="F238" s="5">
        <v>1686000000000</v>
      </c>
      <c r="G238" s="5">
        <v>611000000000</v>
      </c>
    </row>
    <row r="239" spans="3:7" ht="15.5" x14ac:dyDescent="0.35">
      <c r="C239" t="s">
        <v>188</v>
      </c>
      <c r="D239" s="5">
        <v>-4000000000</v>
      </c>
      <c r="E239" s="5">
        <v>-2000000000</v>
      </c>
      <c r="F239" s="5">
        <v>-3000000000</v>
      </c>
      <c r="G239" s="5">
        <v>-10000000000</v>
      </c>
    </row>
    <row r="240" spans="3:7" ht="15.5" x14ac:dyDescent="0.35">
      <c r="C240" t="s">
        <v>13</v>
      </c>
      <c r="D240" s="5">
        <v>918000000000</v>
      </c>
      <c r="E240" s="5">
        <v>1726000000000</v>
      </c>
      <c r="F240" s="5">
        <v>1683000000000</v>
      </c>
      <c r="G240" s="5">
        <v>601000000000</v>
      </c>
    </row>
    <row r="241" spans="3:12" ht="15.5" x14ac:dyDescent="0.35">
      <c r="C241" t="s">
        <v>16</v>
      </c>
      <c r="D241" s="6">
        <v>27.07</v>
      </c>
      <c r="E241" s="6">
        <v>50.92</v>
      </c>
      <c r="F241" s="6">
        <v>49.65</v>
      </c>
      <c r="G241" s="6">
        <v>17.72</v>
      </c>
    </row>
    <row r="242" spans="3:12" ht="15.5" x14ac:dyDescent="0.35">
      <c r="C242" t="s">
        <v>45</v>
      </c>
      <c r="I242" s="6">
        <v>2.94</v>
      </c>
      <c r="J242" s="6">
        <v>-12.49</v>
      </c>
      <c r="K242" s="6">
        <v>-14.58</v>
      </c>
      <c r="L242" s="6">
        <v>-6.7</v>
      </c>
    </row>
    <row r="243" spans="3:12" ht="15.5" x14ac:dyDescent="0.35">
      <c r="C243" t="s">
        <v>59</v>
      </c>
      <c r="I243" s="6">
        <v>318.02999999999997</v>
      </c>
      <c r="J243" s="5">
        <v>0</v>
      </c>
      <c r="K243" s="5">
        <v>0</v>
      </c>
      <c r="L243" s="5">
        <v>0</v>
      </c>
    </row>
    <row r="244" spans="3:12" ht="15.5" x14ac:dyDescent="0.35">
      <c r="C244" t="s">
        <v>62</v>
      </c>
      <c r="I244" s="6">
        <v>14.65</v>
      </c>
      <c r="J244" s="5">
        <v>0</v>
      </c>
      <c r="K244" s="5">
        <v>0</v>
      </c>
      <c r="L244" s="5">
        <v>0</v>
      </c>
    </row>
    <row r="245" spans="3:12" ht="15.5" x14ac:dyDescent="0.35">
      <c r="C245" t="s">
        <v>189</v>
      </c>
      <c r="I245" s="5">
        <v>196980000000</v>
      </c>
    </row>
    <row r="246" spans="3:12" ht="15.5" x14ac:dyDescent="0.35">
      <c r="C246" t="s">
        <v>190</v>
      </c>
      <c r="I246" s="6">
        <v>4.6999999999999993E-3</v>
      </c>
      <c r="J246" s="6">
        <v>-3.2199999999999999E-2</v>
      </c>
      <c r="K246" s="6">
        <v>-6.93E-2</v>
      </c>
      <c r="L246" s="6">
        <v>-3.8800000000000001E-2</v>
      </c>
    </row>
    <row r="247" spans="3:12" ht="15.5" x14ac:dyDescent="0.35">
      <c r="C247" t="s">
        <v>191</v>
      </c>
      <c r="I247" s="6">
        <v>1.2199999999999999E-2</v>
      </c>
      <c r="J247" s="6">
        <v>-6.9800000000000001E-2</v>
      </c>
      <c r="K247" s="6">
        <v>-8.8200000000000001E-2</v>
      </c>
      <c r="L247" s="6">
        <v>-4.3799999999999999E-2</v>
      </c>
    </row>
    <row r="248" spans="3:12" ht="15.5" x14ac:dyDescent="0.35">
      <c r="C248" t="s">
        <v>192</v>
      </c>
      <c r="I248" s="6">
        <v>8.8000000000000005E-3</v>
      </c>
      <c r="J248" s="6">
        <v>-4.6199999999999998E-2</v>
      </c>
      <c r="K248" s="6">
        <v>-0.10289999999999999</v>
      </c>
      <c r="L248" s="6">
        <v>-9.9700000000000011E-2</v>
      </c>
    </row>
    <row r="249" spans="3:12" ht="15.5" x14ac:dyDescent="0.35">
      <c r="C249" t="s">
        <v>193</v>
      </c>
    </row>
    <row r="250" spans="3:12" ht="15.5" x14ac:dyDescent="0.35">
      <c r="C250" t="s">
        <v>56</v>
      </c>
      <c r="I250" s="6">
        <v>3.88</v>
      </c>
      <c r="J250" s="5">
        <v>0</v>
      </c>
      <c r="K250" s="5">
        <v>0</v>
      </c>
      <c r="L250" s="5">
        <v>0</v>
      </c>
    </row>
    <row r="251" spans="3:12" ht="15.5" x14ac:dyDescent="0.35">
      <c r="C251" t="s">
        <v>53</v>
      </c>
      <c r="I251" s="6">
        <v>240.86</v>
      </c>
      <c r="J251" s="6">
        <v>178.85</v>
      </c>
      <c r="K251" s="6">
        <v>165.41</v>
      </c>
      <c r="L251" s="6">
        <v>153.06</v>
      </c>
    </row>
    <row r="252" spans="3:12" ht="15.5" x14ac:dyDescent="0.35">
      <c r="C252" t="s">
        <v>194</v>
      </c>
      <c r="I252" s="6">
        <v>4.0999999999999996</v>
      </c>
      <c r="J252" s="5">
        <v>0</v>
      </c>
      <c r="K252" s="5">
        <v>0</v>
      </c>
      <c r="L252" s="5">
        <v>0</v>
      </c>
    </row>
    <row r="253" spans="3:12" ht="15.5" x14ac:dyDescent="0.35">
      <c r="C253" t="s">
        <v>195</v>
      </c>
      <c r="I253" s="6">
        <v>228.09</v>
      </c>
      <c r="J253" s="6">
        <v>171.04</v>
      </c>
      <c r="K253" s="6">
        <v>160.43</v>
      </c>
      <c r="L253" s="6">
        <v>150.54</v>
      </c>
    </row>
    <row r="254" spans="3:12" ht="15.5" x14ac:dyDescent="0.35">
      <c r="C254" t="s">
        <v>196</v>
      </c>
    </row>
    <row r="255" spans="3:12" ht="15.5" x14ac:dyDescent="0.35">
      <c r="C255" t="s">
        <v>197</v>
      </c>
    </row>
    <row r="256" spans="3:12" ht="15.5" x14ac:dyDescent="0.35">
      <c r="C256" t="s">
        <v>26</v>
      </c>
    </row>
    <row r="257" spans="3:12" ht="15.5" x14ac:dyDescent="0.35">
      <c r="C257" t="s">
        <v>23</v>
      </c>
    </row>
    <row r="258" spans="3:12" ht="15.5" x14ac:dyDescent="0.35">
      <c r="C258" t="s">
        <v>198</v>
      </c>
    </row>
    <row r="259" spans="3:12" ht="15.5" x14ac:dyDescent="0.35">
      <c r="C259" t="s">
        <v>199</v>
      </c>
      <c r="I259" s="5">
        <v>3273000000000</v>
      </c>
      <c r="J259" s="5">
        <v>682000000000</v>
      </c>
      <c r="K259" s="5">
        <v>-1612000000000</v>
      </c>
      <c r="L259" s="5">
        <v>-744000000000</v>
      </c>
    </row>
    <row r="260" spans="3:12" ht="15.5" x14ac:dyDescent="0.35">
      <c r="C260" t="s">
        <v>200</v>
      </c>
      <c r="I260" s="5">
        <v>-16000000000</v>
      </c>
      <c r="J260" s="5">
        <v>-30000000000</v>
      </c>
      <c r="K260" s="5">
        <v>-19000000000</v>
      </c>
      <c r="L260" s="5">
        <v>-12000000000</v>
      </c>
    </row>
    <row r="261" spans="3:12" ht="15.5" x14ac:dyDescent="0.35">
      <c r="C261" t="s">
        <v>15</v>
      </c>
      <c r="I261" s="5">
        <v>3258000000000</v>
      </c>
      <c r="J261" s="5">
        <v>652000000000</v>
      </c>
      <c r="K261" s="5">
        <v>-1630000000000</v>
      </c>
      <c r="L261" s="5">
        <v>-755000000000</v>
      </c>
    </row>
    <row r="262" spans="3:12" ht="15.5" x14ac:dyDescent="0.35">
      <c r="C262" t="s">
        <v>17</v>
      </c>
      <c r="I262" s="6">
        <v>96.11</v>
      </c>
      <c r="J262" s="6">
        <v>22.23</v>
      </c>
      <c r="K262" s="6">
        <v>-61.73</v>
      </c>
      <c r="L262" s="6">
        <v>-32.619999999999997</v>
      </c>
    </row>
  </sheetData>
  <pageMargins left="0.7" right="0.7" top="0.75" bottom="0.75" header="0.3" footer="0.3"/>
  <ignoredErrors>
    <ignoredError sqref="A1:L263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1014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46021</v>
      </c>
    </row>
    <row r="2" spans="1:12" ht="15.5" x14ac:dyDescent="0.35">
      <c r="C2" t="s">
        <v>1015</v>
      </c>
      <c r="D2" s="2" t="str">
        <f ca="1">IFERROR(_xlfn.STOCKHISTORY("XIDX:" &amp; $C$1, D3, , 0, 0, 1), "Libur")</f>
        <v>Libur</v>
      </c>
      <c r="E2" s="2" vm="115">
        <f ca="1">IFERROR(_xlfn.STOCKHISTORY("XIDX:" &amp; $C$1, E3, , 0, 0, 1), "Libur")</f>
        <v>630</v>
      </c>
      <c r="H2" s="2" t="str">
        <f ca="1">IFERROR(INDEX(D2:G2,COUNT(D2:G2)),"")</f>
        <v>Libur</v>
      </c>
      <c r="I2" s="2" t="str">
        <f ca="1">IFERROR(_xlfn.STOCKHISTORY("XIDX:" &amp; $C$1, I1, , 0, 0, 1), "Libur")</f>
        <v>Libur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1948668952000</v>
      </c>
      <c r="E4" s="2">
        <f>IFERROR(INDEX(E51:E500,MATCH($C$4,$C$51:$C$500,0)),"")</f>
        <v>178585425000</v>
      </c>
      <c r="H4" s="2">
        <f>IFERROR(SUM(D4:G4)*(4/MAX(1,COUNT(D4:G4))),"")</f>
        <v>4254508754000</v>
      </c>
      <c r="I4" s="2">
        <f>IFERROR(INDEX(I51:I500,MATCH($C$4,$C$51:$C$500,0)),"")</f>
        <v>1772043819000</v>
      </c>
      <c r="J4" s="2">
        <f>IFERROR(INDEX(J51:J500,MATCH($C$4,$C$51:$C$500,0)),"")</f>
        <v>1729352029000</v>
      </c>
      <c r="K4" s="2">
        <f>IFERROR(INDEX(K51:K500,MATCH($C$4,$C$51:$C$500,0)),"")</f>
        <v>1286937782000</v>
      </c>
      <c r="L4" s="2">
        <f>IFERROR(INDEX(L51:L500,MATCH($C$4,$C$51:$C$500,0)),"")</f>
        <v>0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1017809000</v>
      </c>
      <c r="E5" s="2">
        <f>IFERROR(INDEX(E51:E500,MATCH($C$5,$C$51:$C$500,0)),"")</f>
        <v>1692674000</v>
      </c>
      <c r="H5" s="2">
        <f>IFERROR(SUM(D5:G5)*(4/MAX(1,COUNT(D5:G5))),"")</f>
        <v>5420966000</v>
      </c>
      <c r="I5" s="2">
        <f>IFERROR(INDEX(I51:I500,MATCH($C$5,$C$51:$C$500,0)),"")</f>
        <v>14950698000</v>
      </c>
      <c r="J5" s="2">
        <f>IFERROR(INDEX(J51:J500,MATCH($C$5,$C$51:$C$500,0)),"")</f>
        <v>2453781000</v>
      </c>
      <c r="K5" s="2">
        <f>IFERROR(INDEX(K51:K500,MATCH($C$5,$C$51:$C$500,0)),"")</f>
        <v>12259545000</v>
      </c>
      <c r="L5" s="2">
        <f>IFERROR(INDEX(L51:L500,MATCH($C$5,$C$51:$C$500,0)),"")</f>
        <v>0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617853708000</v>
      </c>
      <c r="E6" s="2">
        <f>IFERROR(INDEX(E51:E500,MATCH($C$6,$C$51:$C$500,0)),"")</f>
        <v>330237813000</v>
      </c>
      <c r="H6" s="2">
        <f>IFERROR(INDEX(D6:G6,COUNT(D6:G6)),"")</f>
        <v>330237813000</v>
      </c>
      <c r="I6" s="2">
        <f>IFERROR(INDEX(I51:I500,MATCH($C$6,$C$51:$C$500,0)),"")</f>
        <v>119418299000</v>
      </c>
      <c r="J6" s="2">
        <f>IFERROR(INDEX(J51:J500,MATCH($C$6,$C$51:$C$500,0)),"")</f>
        <v>100158683000</v>
      </c>
      <c r="K6" s="2">
        <f>IFERROR(INDEX(K51:K500,MATCH($C$6,$C$51:$C$500,0)),"")</f>
        <v>39983434000</v>
      </c>
      <c r="L6" s="2">
        <f>IFERROR(INDEX(L51:L500,MATCH($C$6,$C$51:$C$500,0)),"")</f>
        <v>0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8.68</v>
      </c>
      <c r="E7" s="3">
        <f>IFERROR(INDEX(E51:E500,MATCH($C$7,$C$51:$C$500,0))/1000000000,"")</f>
        <v>0</v>
      </c>
      <c r="H7" s="3">
        <f>IFERROR(INDEX(D7:G7,COUNT(D7:G7)),"")</f>
        <v>0</v>
      </c>
      <c r="I7" s="3">
        <f>IFERROR(INDEX(I51:I500,MATCH($C$7,$C$51:$C$500,0))/1000000000,"")</f>
        <v>0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49000000000</v>
      </c>
      <c r="E8" s="2">
        <f>IFERROR(INDEX(E51:E500,MATCH("Free cash flow (Quarter)",$C$51:$C$500,0)),"")</f>
        <v>280000000000</v>
      </c>
      <c r="H8" s="2">
        <f>IFERROR(INDEX(D8:G8,COUNT(D8:G8)),"")</f>
        <v>280000000000</v>
      </c>
      <c r="I8" s="2">
        <f>IFERROR(INDEX(I51:I500,MATCH($C$8,$C$51:$C$500,0)),"")</f>
        <v>163000000000</v>
      </c>
      <c r="J8" s="2">
        <f>IFERROR(INDEX(J51:J500,MATCH($C$8,$C$51:$C$500,0)),"")</f>
        <v>0</v>
      </c>
      <c r="K8" s="2">
        <f>IFERROR(INDEX(K51:K500,MATCH($C$8,$C$51:$C$500,0)),"")</f>
        <v>54000000000</v>
      </c>
      <c r="L8" s="2">
        <f>IFERROR(INDEX(L51:L500,MATCH($C$8,$C$51:$C$500,0)),"")</f>
        <v>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5.65</v>
      </c>
      <c r="E9" s="3">
        <f>IFERROR(INDEX(E51:E500,MATCH("Free cash flow per share (Quarter)",$C$51:$C$500,0)),"")</f>
        <v>1143030.75</v>
      </c>
      <c r="H9" s="3">
        <f>IFERROR(INDEX(D9:G9,COUNT(D9:G9)),"")</f>
        <v>1143030.75</v>
      </c>
      <c r="I9" s="3">
        <f>IFERROR(INDEX(I51:I500,MATCH($C$9,$C$51:$C$500,0)),"")</f>
        <v>2709963.48</v>
      </c>
      <c r="J9" s="3">
        <f>IFERROR(INDEX(J51:J500,MATCH($C$9,$C$51:$C$500,0)),"")</f>
        <v>0</v>
      </c>
      <c r="K9" s="3">
        <f>IFERROR(INDEX(K51:K500,MATCH($C$9,$C$51:$C$500,0)),"")</f>
        <v>5433212.5</v>
      </c>
      <c r="L9" s="3">
        <f>IFERROR(INDEX(L51:L500,MATCH($C$9,$C$51:$C$500,0)),"")</f>
        <v>0</v>
      </c>
    </row>
    <row r="10" spans="1:12" ht="15.5" x14ac:dyDescent="0.35">
      <c r="C10" t="s">
        <v>18</v>
      </c>
      <c r="D10" s="3" t="str">
        <f ca="1">IFERROR(IF(D9=0,"",D2/D9),"")</f>
        <v/>
      </c>
      <c r="E10" s="3">
        <f ca="1">IFERROR(IF(E9=0,"",E2/E9),"")</f>
        <v>5.5116627439812972E-4</v>
      </c>
      <c r="I10" s="3" t="str">
        <f ca="1">IFERROR(IF(I9=0,"",I2/I9),"")</f>
        <v/>
      </c>
      <c r="J10" s="3" t="str">
        <f>IFERROR(IF(J9=0,"",J2/J9),"")</f>
        <v/>
      </c>
      <c r="K10" s="3" t="str">
        <f ca="1">IFERROR(IF(K9=0,"",K2/K9),"")</f>
        <v/>
      </c>
      <c r="L10" s="3" t="str">
        <f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231037349000</v>
      </c>
      <c r="E11" s="2">
        <f>IFERROR(INDEX(E51:E500,MATCH($C$11,$C$51:$C$500,0)),"")</f>
        <v>213690043000</v>
      </c>
      <c r="H11" s="2">
        <f>IFERROR(INDEX(D11:G11,COUNT(D11:G11)),"")</f>
        <v>213690043000</v>
      </c>
      <c r="I11" s="2">
        <f>IFERROR(INDEX(I51:I500,MATCH($C$11,$C$51:$C$500,0)),"")</f>
        <v>19639818000</v>
      </c>
      <c r="J11" s="2">
        <f>IFERROR(INDEX(J51:J500,MATCH($C$11,$C$51:$C$500,0)),"")</f>
        <v>115810276000</v>
      </c>
      <c r="K11" s="2">
        <f>IFERROR(INDEX(K51:K500,MATCH($C$11,$C$51:$C$500,0)),"")</f>
        <v>55699371000</v>
      </c>
      <c r="L11" s="2">
        <f>IFERROR(INDEX(L51:L500,MATCH($C$11,$C$51:$C$500,0)),"")</f>
        <v>0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-39000000000</v>
      </c>
      <c r="E12" s="2">
        <f>IFERROR(INDEX(E51:E500,MATCH("Net Debt (Quarter)",$C$51:$C$500,0)),"")</f>
        <v>-113000000000</v>
      </c>
      <c r="H12" s="2">
        <f>IFERROR(INDEX(D12:G12,COUNT(D12:G12)),"")</f>
        <v>-113000000000</v>
      </c>
      <c r="I12" s="2">
        <f>IFERROR(INDEX(I51:I500,MATCH($C$12,$C$51:$C$500,0)),"")</f>
        <v>154000000000</v>
      </c>
      <c r="J12" s="2">
        <f>IFERROR(INDEX(J51:J500,MATCH($C$12,$C$51:$C$500,0)),"")</f>
        <v>131000000000</v>
      </c>
      <c r="K12" s="2">
        <f>IFERROR(INDEX(K51:K500,MATCH($C$12,$C$51:$C$500,0)),"")</f>
        <v>36000000000</v>
      </c>
      <c r="L12" s="2">
        <f>IFERROR(INDEX(L51:L500,MATCH($C$12,$C$51:$C$500,0)),"")</f>
        <v>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192000000000</v>
      </c>
      <c r="E13" s="2">
        <f>IFERROR(INDEX(E51:E500,MATCH("Total Debt (Quarter)",$C$51:$C$500,0)),"")</f>
        <v>101000000000</v>
      </c>
      <c r="H13" s="2">
        <f>IFERROR(INDEX(D13:G13,COUNT(D13:G13)),"")</f>
        <v>101000000000</v>
      </c>
      <c r="I13" s="2">
        <f>IFERROR(INDEX(I51:I500,MATCH($C$13,$C$51:$C$500,0)),"")</f>
        <v>173000000000</v>
      </c>
      <c r="J13" s="2">
        <f>IFERROR(INDEX(J51:J500,MATCH($C$13,$C$51:$C$500,0)),"")</f>
        <v>247000000000</v>
      </c>
      <c r="K13" s="2">
        <f>IFERROR(INDEX(K51:K500,MATCH($C$13,$C$51:$C$500,0)),"")</f>
        <v>91000000000</v>
      </c>
      <c r="L13" s="2">
        <f>IFERROR(INDEX(L51:L500,MATCH($C$13,$C$51:$C$500,0)),"")</f>
        <v>0</v>
      </c>
    </row>
    <row r="14" spans="1:12" ht="15.5" x14ac:dyDescent="0.35">
      <c r="C14" t="s">
        <v>27</v>
      </c>
      <c r="D14" s="2">
        <f>IFERROR(INDEX(D51:D500,MATCH($C$14,$C$51:$C$500,0)),"")</f>
        <v>-23949540000</v>
      </c>
      <c r="E14" s="2">
        <f>IFERROR(INDEX(E51:E500,MATCH($C$14,$C$51:$C$500,0)),"")</f>
        <v>-13230433000</v>
      </c>
      <c r="H14" s="2">
        <f>IFERROR(SUM(D14:G14)*(4/MAX(1,COUNT(D14:G14))),"")</f>
        <v>-74359946000</v>
      </c>
      <c r="I14" s="2">
        <f>IFERROR(INDEX(I51:I500,MATCH($C$14,$C$51:$C$500,0)),"")</f>
        <v>-33748961000</v>
      </c>
      <c r="J14" s="2">
        <f>IFERROR(INDEX(J51:J500,MATCH($C$14,$C$51:$C$500,0)),"")</f>
        <v>-19799477000</v>
      </c>
      <c r="K14" s="2">
        <f>IFERROR(INDEX(K51:K500,MATCH($C$14,$C$51:$C$500,0)),"")</f>
        <v>-8119586000</v>
      </c>
      <c r="L14" s="2">
        <f>IFERROR(INDEX(L51:L500,MATCH($C$14,$C$51:$C$500,0)),"")</f>
        <v>0</v>
      </c>
    </row>
    <row r="15" spans="1:12" ht="15.5" x14ac:dyDescent="0.35">
      <c r="C15" t="s">
        <v>28</v>
      </c>
      <c r="D15" s="2">
        <f>IFERROR(INDEX(D51:D500,MATCH($C$15,$C$51:$C$500,0)),"")</f>
        <v>-5900018000</v>
      </c>
      <c r="E15" s="2">
        <f>IFERROR(INDEX(E51:E500,MATCH($C$15,$C$51:$C$500,0)),"")</f>
        <v>-3256441000</v>
      </c>
      <c r="H15" s="2">
        <f>IFERROR(SUM(D15:G15)*(4/MAX(1,COUNT(D15:G15))),"")</f>
        <v>-18312918000</v>
      </c>
      <c r="I15" s="2">
        <f>IFERROR(INDEX(I51:I500,MATCH($C$15,$C$51:$C$500,0)),"")</f>
        <v>-6092512000</v>
      </c>
      <c r="J15" s="2">
        <f>IFERROR(INDEX(J51:J500,MATCH($C$15,$C$51:$C$500,0)),"")</f>
        <v>-1827707000</v>
      </c>
      <c r="K15" s="2">
        <f>IFERROR(INDEX(K51:K500,MATCH($C$15,$C$51:$C$500,0)),"")</f>
        <v>-5644439000</v>
      </c>
      <c r="L15" s="2">
        <f>IFERROR(INDEX(L51:L500,MATCH($C$15,$C$51:$C$500,0)),"")</f>
        <v>0</v>
      </c>
    </row>
    <row r="16" spans="1:12" ht="15.5" x14ac:dyDescent="0.35">
      <c r="C16" t="s">
        <v>29</v>
      </c>
      <c r="D16" s="2">
        <f>IFERROR(INDEX(D51:D500,MATCH($C$16,$C$51:$C$500,0)),"")</f>
        <v>6917594000</v>
      </c>
      <c r="E16" s="2">
        <f>IFERROR(INDEX(E51:E500,MATCH($C$16,$C$51:$C$500,0)),"")</f>
        <v>5211837000</v>
      </c>
      <c r="H16" s="2">
        <f>IFERROR(SUM(D16:G16)*(4/MAX(1,COUNT(D16:G16))),"")</f>
        <v>24258862000</v>
      </c>
      <c r="I16" s="2">
        <f>IFERROR(INDEX(I51:I500,MATCH($C$16,$C$51:$C$500,0)),"")</f>
        <v>16322259000</v>
      </c>
      <c r="J16" s="2">
        <f>IFERROR(INDEX(J51:J500,MATCH($C$16,$C$51:$C$500,0)),"")</f>
        <v>4888521000</v>
      </c>
      <c r="K16" s="2">
        <f>IFERROR(INDEX(K51:K500,MATCH($C$16,$C$51:$C$500,0)),"")</f>
        <v>17522449000</v>
      </c>
      <c r="L16" s="2">
        <f>IFERROR(INDEX(L51:L500,MATCH($C$16,$C$51:$C$500,0)),"")</f>
        <v>0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1016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 t="str">
        <f ca="1">IFERROR(D21*D2,"")</f>
        <v/>
      </c>
      <c r="E20" s="2">
        <f ca="1">IFERROR(E21*E2,"")</f>
        <v>0</v>
      </c>
      <c r="H20" s="2" t="str">
        <f ca="1">IFERROR(H21*H2,"")</f>
        <v/>
      </c>
      <c r="I20" s="2" t="str">
        <f ca="1">IFERROR(I21*I2,"")</f>
        <v/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8680000000</v>
      </c>
      <c r="E21" s="2">
        <f>IFERROR(INDEX(E51:E500,MATCH($C$7,$C$51:$C$500,0)),"")</f>
        <v>0</v>
      </c>
      <c r="H21" s="2">
        <f>IFERROR(INDEX(D21:G21,COUNT(D21:G21)),"")</f>
        <v>0</v>
      </c>
      <c r="I21" s="2">
        <f>IFERROR(INDEX(I51:I500,MATCH($C$7,$C$51:$C$500,0)),"")</f>
        <v>0</v>
      </c>
      <c r="J21" s="2">
        <f>IFERROR(INDEX(J51:J500,MATCH($C$7,$C$51:$C$500,0)),"")</f>
        <v>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41</v>
      </c>
      <c r="C23" t="s">
        <v>42</v>
      </c>
      <c r="D23" s="3">
        <f>IFERROR(D5/D6*100,"")</f>
        <v>0.16473300828680953</v>
      </c>
      <c r="E23" s="3">
        <f>IFERROR(E5/E6*100,"")</f>
        <v>0.51256213957545793</v>
      </c>
      <c r="H23" s="3">
        <f>IFERROR(H5/H6*100,"")</f>
        <v>1.6415340056772965</v>
      </c>
      <c r="I23" s="3">
        <f>IFERROR(I5/I6*100,"")</f>
        <v>12.519603884158489</v>
      </c>
      <c r="J23" s="3">
        <f>IFERROR(J5/J6*100,"")</f>
        <v>2.4498934355995874</v>
      </c>
      <c r="K23" s="3">
        <f>IFERROR(K5/K6*100,"")</f>
        <v>30.66156098548214</v>
      </c>
      <c r="L23" s="3" t="str">
        <f>IFERROR(L5/L6*100,"")</f>
        <v/>
      </c>
    </row>
    <row r="24" spans="1:12" ht="15.5" x14ac:dyDescent="0.35">
      <c r="C24" t="s">
        <v>43</v>
      </c>
      <c r="D24" s="4">
        <f>IFERROR(_xlfn.RRI(5,I23,D23),"")</f>
        <v>-0.57943027329669472</v>
      </c>
      <c r="E24" s="4">
        <f>IFERROR(_xlfn.RRI(5,J23,E23),"")</f>
        <v>-0.26865909311922487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>
        <f>IFERROR(INDEX(D51:D500,MATCH($A$25,$C$51:$C$500,0)),"")</f>
        <v>0.12</v>
      </c>
      <c r="E25" s="3">
        <f>IFERROR(INDEX(E51:E500,MATCH($A$25,$C$51:$C$500,0)),"")</f>
        <v>0.23</v>
      </c>
      <c r="H25" s="3">
        <f>IFERROR(INDEX(D25:G25,COUNT(D25:G25)),"")</f>
        <v>0.23</v>
      </c>
      <c r="I25" s="3">
        <f>IFERROR(INDEX(I51:I500,MATCH($C$25,$C$51:$C$500,0)),"")</f>
        <v>170495.78</v>
      </c>
      <c r="J25" s="3">
        <f>IFERROR(INDEX(J51:J500,MATCH($C$25,$C$51:$C$500,0)),"")</f>
        <v>51013.57</v>
      </c>
      <c r="K25" s="3">
        <f>IFERROR(INDEX(K51:K500,MATCH($C$25,$C$51:$C$500,0)),"")</f>
        <v>1187801</v>
      </c>
      <c r="L25" s="3">
        <f>IFERROR(INDEX(L51:L500,MATCH($C$25,$C$51:$C$500,0)),"")</f>
        <v>0</v>
      </c>
    </row>
    <row r="26" spans="1:12" ht="15.5" x14ac:dyDescent="0.35">
      <c r="C26" t="s">
        <v>46</v>
      </c>
      <c r="D26" s="4">
        <f>IFERROR(_xlfn.RRI(5,I25,D25),"")</f>
        <v>-0.9411842658432702</v>
      </c>
      <c r="E26" s="4">
        <f>IFERROR(_xlfn.RRI(5,J25,E25),"")</f>
        <v>-0.91472761229850463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>
        <f>IFERROR(_xlfn.RRI(5,Q25,L25),"")</f>
        <v>0</v>
      </c>
    </row>
    <row r="27" spans="1:12" ht="15.5" x14ac:dyDescent="0.35">
      <c r="C27" t="s">
        <v>47</v>
      </c>
      <c r="D27" s="3">
        <f>IFERROR(D4/D21,"")</f>
        <v>224.50103133640553</v>
      </c>
      <c r="E27" s="3" t="str">
        <f>IFERROR(E4/E21,"")</f>
        <v/>
      </c>
      <c r="H27" s="3" t="str">
        <f>IFERROR(H4/H21,"")</f>
        <v/>
      </c>
      <c r="I27" s="3" t="str">
        <f>IFERROR(I4/I21,"")</f>
        <v/>
      </c>
      <c r="J27" s="3" t="str">
        <f>IFERROR(J4/J21,"")</f>
        <v/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48</v>
      </c>
      <c r="D28" s="4" t="str">
        <f>IFERROR(_xlfn.RRI(5,I27,D27),"")</f>
        <v/>
      </c>
      <c r="E28" s="4" t="str">
        <f>IFERROR(_xlfn.RRI(5,J27,E27),"")</f>
        <v/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>
        <f>IFERROR(((H25-I25)/I25)*100%,"")</f>
        <v>-0.999998650993004</v>
      </c>
      <c r="I29" s="4">
        <f>IFERROR(((I25-J25)/J25)*100%,"")</f>
        <v>2.342165231721677</v>
      </c>
      <c r="J29" s="4">
        <f>IFERROR(((J25-K25)/K25)*100%,"")</f>
        <v>-0.95705209037540795</v>
      </c>
      <c r="K29" s="4" t="str">
        <f>IFERROR(((K25-L25)/L25)*100%,"")</f>
        <v/>
      </c>
      <c r="L29" s="4" t="str">
        <f>IFERROR(((L25-M25)/M25)*100%,"")</f>
        <v/>
      </c>
    </row>
    <row r="30" spans="1:12" ht="15.5" x14ac:dyDescent="0.35">
      <c r="C30" t="s">
        <v>50</v>
      </c>
      <c r="H30" s="4" t="str">
        <f>IFERROR(((H27-I27)/I27)*100%,"")</f>
        <v/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71.22</v>
      </c>
      <c r="E32" s="3">
        <f>IFERROR(INDEX(E51:E500,MATCH($A$32,$C$51:$C$500,0)),"")</f>
        <v>1347905.36</v>
      </c>
      <c r="H32" s="3">
        <f>IFERROR(INDEX(D32:G32,COUNT(D32:G32)),"")</f>
        <v>1347905.36</v>
      </c>
      <c r="I32" s="3">
        <f>IFERROR(INDEX(I51:I500,MATCH($C$32,$C$51:$C$500,0)),"")</f>
        <v>1990304.98</v>
      </c>
      <c r="J32" s="3">
        <f>IFERROR(INDEX(J51:J500,MATCH($C$32,$C$51:$C$500,0)),"")</f>
        <v>1669311.38</v>
      </c>
      <c r="K32" s="3">
        <f>IFERROR(INDEX(K51:K500,MATCH($C$32,$C$51:$C$500,0)),"")</f>
        <v>3998343.4</v>
      </c>
      <c r="L32" s="3">
        <f>IFERROR(INDEX(L51:L500,MATCH($C$32,$C$51:$C$500,0)),"")</f>
        <v>0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8.85</v>
      </c>
      <c r="E33" s="3">
        <f>IFERROR(INDEX(E51:E500,MATCH($A$33,$C$51:$C$500,0)),"")</f>
        <v>0</v>
      </c>
      <c r="H33" s="3">
        <f>IFERROR(INDEX(D33:G33,COUNT(D33:G33)),"")</f>
        <v>0</v>
      </c>
      <c r="I33" s="3">
        <f>IFERROR(INDEX(I51:I500,MATCH($C$33,$C$51:$C$500,0)),"")</f>
        <v>0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5250</v>
      </c>
      <c r="E34" s="3">
        <f>IFERROR(INDEX(E51:E500,MATCH($A$34,$C$51:$C$500,0)),"")</f>
        <v>0</v>
      </c>
      <c r="H34" s="3">
        <f>IFERROR(INDEX(D34:G34,COUNT(D34:G34)),"")</f>
        <v>0</v>
      </c>
      <c r="I34" s="3">
        <f>IFERROR(INDEX(I51:I500,MATCH($C$34,$C$51:$C$500,0)),"")</f>
        <v>0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2.8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>IFERROR(INDEX(I51:I500,MATCH($C$35,$C$51:$C$500,0)),"")</f>
        <v>0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70</v>
      </c>
      <c r="F50" t="s">
        <v>912</v>
      </c>
      <c r="G50" t="s">
        <v>1017</v>
      </c>
      <c r="H50" t="s">
        <v>326</v>
      </c>
      <c r="I50" t="s">
        <v>33</v>
      </c>
      <c r="J50" t="s">
        <v>34</v>
      </c>
      <c r="K50" t="s">
        <v>35</v>
      </c>
      <c r="L50" t="s">
        <v>1016</v>
      </c>
    </row>
    <row r="51" spans="2:12" ht="15.5" x14ac:dyDescent="0.35">
      <c r="B51" t="s">
        <v>71</v>
      </c>
      <c r="C51" t="s">
        <v>6</v>
      </c>
      <c r="D51" s="5">
        <v>1948668952000</v>
      </c>
      <c r="E51" s="5">
        <v>178585425000</v>
      </c>
      <c r="F51" s="5">
        <v>1366180924000</v>
      </c>
      <c r="G51" s="5">
        <v>575160323000</v>
      </c>
      <c r="I51" s="5">
        <v>1772043819000</v>
      </c>
      <c r="J51" s="5">
        <v>1729352029000</v>
      </c>
      <c r="K51" s="5">
        <v>1286937782000</v>
      </c>
    </row>
    <row r="52" spans="2:12" ht="15.5" x14ac:dyDescent="0.35">
      <c r="C52" t="s">
        <v>72</v>
      </c>
      <c r="D52" s="5">
        <v>-1808926664000</v>
      </c>
      <c r="E52" s="5">
        <v>-115307392000</v>
      </c>
      <c r="F52" s="5">
        <v>-1189856896000</v>
      </c>
      <c r="G52" s="5">
        <v>-508199268000</v>
      </c>
      <c r="I52" s="5">
        <v>-1534543788000</v>
      </c>
      <c r="J52" s="5">
        <v>-1552141212000</v>
      </c>
      <c r="K52" s="5">
        <v>-1140152123000</v>
      </c>
    </row>
    <row r="53" spans="2:12" ht="15.5" x14ac:dyDescent="0.35">
      <c r="C53" t="s">
        <v>73</v>
      </c>
      <c r="D53" s="5">
        <v>139742288000</v>
      </c>
      <c r="E53" s="5">
        <v>63278033000</v>
      </c>
      <c r="F53" s="5">
        <v>176324028000</v>
      </c>
      <c r="G53" s="5">
        <v>66961055000</v>
      </c>
      <c r="I53" s="5">
        <v>237500031000</v>
      </c>
      <c r="J53" s="5">
        <v>177210817000</v>
      </c>
      <c r="K53" s="5">
        <v>146785659000</v>
      </c>
    </row>
    <row r="54" spans="2:12" ht="15.5" x14ac:dyDescent="0.35">
      <c r="C54" t="s">
        <v>74</v>
      </c>
      <c r="D54" s="5">
        <v>-105073270000</v>
      </c>
      <c r="E54" s="5">
        <v>-49822646000</v>
      </c>
      <c r="F54" s="5">
        <v>-123122993000</v>
      </c>
      <c r="G54" s="5">
        <v>-45902640000</v>
      </c>
      <c r="I54" s="5">
        <v>-187874535000</v>
      </c>
      <c r="J54" s="5">
        <v>-152823380000</v>
      </c>
      <c r="K54" s="5">
        <v>-121251022000</v>
      </c>
    </row>
    <row r="55" spans="2:12" ht="15.5" x14ac:dyDescent="0.35">
      <c r="C55" t="s">
        <v>75</v>
      </c>
      <c r="D55" s="5">
        <v>-103387671000</v>
      </c>
      <c r="E55" s="5">
        <v>-46242219000</v>
      </c>
      <c r="F55" s="5">
        <v>-122177297000</v>
      </c>
      <c r="G55" s="5">
        <v>-53070145000</v>
      </c>
      <c r="I55" s="5">
        <v>-184200645000</v>
      </c>
      <c r="J55" s="5">
        <v>-154172964000</v>
      </c>
      <c r="K55" s="5">
        <v>-122941488000</v>
      </c>
    </row>
    <row r="56" spans="2:12" ht="15.5" x14ac:dyDescent="0.35">
      <c r="C56" t="s">
        <v>76</v>
      </c>
    </row>
    <row r="57" spans="2:12" ht="15.5" x14ac:dyDescent="0.35">
      <c r="C57" t="s">
        <v>79</v>
      </c>
      <c r="E57" s="5">
        <v>-262722000</v>
      </c>
      <c r="I57" s="5">
        <v>4720951000</v>
      </c>
      <c r="J57" s="5">
        <v>-607033000</v>
      </c>
      <c r="K57" s="5">
        <v>381535000</v>
      </c>
    </row>
    <row r="58" spans="2:12" ht="15.5" x14ac:dyDescent="0.35">
      <c r="C58" t="s">
        <v>77</v>
      </c>
      <c r="D58" s="5">
        <v>34669018000</v>
      </c>
      <c r="E58" s="5">
        <v>13455387000</v>
      </c>
      <c r="F58" s="5">
        <v>53201035000</v>
      </c>
      <c r="G58" s="5">
        <v>21058415000</v>
      </c>
      <c r="I58" s="5">
        <v>49625496000</v>
      </c>
      <c r="J58" s="5">
        <v>24387437000</v>
      </c>
      <c r="K58" s="5">
        <v>25534637000</v>
      </c>
    </row>
    <row r="59" spans="2:12" ht="15.5" x14ac:dyDescent="0.35">
      <c r="C59" t="s">
        <v>78</v>
      </c>
      <c r="D59" s="5">
        <v>-27751424000</v>
      </c>
      <c r="E59" s="5">
        <v>-8243550000</v>
      </c>
      <c r="F59" s="5">
        <v>-23776006000</v>
      </c>
      <c r="G59" s="5">
        <v>-11170919000</v>
      </c>
      <c r="I59" s="5">
        <v>-33303237000</v>
      </c>
      <c r="J59" s="5">
        <v>-19498916000</v>
      </c>
      <c r="K59" s="5">
        <v>-8012188000</v>
      </c>
    </row>
    <row r="60" spans="2:12" ht="15.5" x14ac:dyDescent="0.35">
      <c r="C60" t="s">
        <v>27</v>
      </c>
      <c r="D60" s="5">
        <v>-23949540000</v>
      </c>
      <c r="E60" s="5">
        <v>-13230433000</v>
      </c>
      <c r="F60" s="5">
        <v>-20311358000</v>
      </c>
      <c r="G60" s="5">
        <v>-11219223000</v>
      </c>
      <c r="I60" s="5">
        <v>-33748961000</v>
      </c>
      <c r="J60" s="5">
        <v>-19799477000</v>
      </c>
      <c r="K60" s="5">
        <v>-8119586000</v>
      </c>
    </row>
    <row r="61" spans="2:12" ht="15.5" x14ac:dyDescent="0.35">
      <c r="C61" t="s">
        <v>247</v>
      </c>
      <c r="D61" s="5">
        <v>5656359000</v>
      </c>
      <c r="E61" s="5">
        <v>757649000</v>
      </c>
      <c r="F61" s="5">
        <v>764586000</v>
      </c>
      <c r="G61" s="5">
        <v>48304000</v>
      </c>
      <c r="I61" s="5">
        <v>445724000</v>
      </c>
      <c r="J61" s="5">
        <v>300561000</v>
      </c>
      <c r="K61" s="5">
        <v>107398000</v>
      </c>
    </row>
    <row r="62" spans="2:12" ht="15.5" x14ac:dyDescent="0.35">
      <c r="C62" t="s">
        <v>249</v>
      </c>
    </row>
    <row r="63" spans="2:12" ht="15.5" x14ac:dyDescent="0.35">
      <c r="C63" t="s">
        <v>248</v>
      </c>
    </row>
    <row r="64" spans="2:12" ht="15.5" x14ac:dyDescent="0.35">
      <c r="C64" t="s">
        <v>166</v>
      </c>
    </row>
    <row r="65" spans="3:11" ht="15.5" x14ac:dyDescent="0.35">
      <c r="C65" t="s">
        <v>80</v>
      </c>
      <c r="D65" s="5">
        <v>-27751424000</v>
      </c>
      <c r="E65" s="5">
        <v>-8243550000</v>
      </c>
      <c r="F65" s="5">
        <v>-23776006000</v>
      </c>
      <c r="G65" s="5">
        <v>-11170919000</v>
      </c>
      <c r="I65" s="5">
        <v>-33303237000</v>
      </c>
      <c r="J65" s="5">
        <v>-19498916000</v>
      </c>
      <c r="K65" s="5">
        <v>-8012188000</v>
      </c>
    </row>
    <row r="66" spans="3:11" ht="15.5" x14ac:dyDescent="0.35">
      <c r="C66" t="s">
        <v>29</v>
      </c>
      <c r="D66" s="5">
        <v>6917594000</v>
      </c>
      <c r="E66" s="5">
        <v>5211837000</v>
      </c>
      <c r="F66" s="5">
        <v>29425029000</v>
      </c>
      <c r="G66" s="5">
        <v>9887496000</v>
      </c>
      <c r="I66" s="5">
        <v>16322259000</v>
      </c>
      <c r="J66" s="5">
        <v>4888521000</v>
      </c>
      <c r="K66" s="5">
        <v>17522449000</v>
      </c>
    </row>
    <row r="67" spans="3:11" ht="15.5" x14ac:dyDescent="0.35">
      <c r="C67" t="s">
        <v>28</v>
      </c>
      <c r="D67" s="5">
        <v>-5900018000</v>
      </c>
      <c r="E67" s="5">
        <v>-3256441000</v>
      </c>
      <c r="F67" s="5">
        <v>-6989890000</v>
      </c>
      <c r="G67" s="5">
        <v>-1199533000</v>
      </c>
      <c r="I67" s="5">
        <v>-6092512000</v>
      </c>
      <c r="J67" s="5">
        <v>-1827707000</v>
      </c>
      <c r="K67" s="5">
        <v>-5644439000</v>
      </c>
    </row>
    <row r="68" spans="3:11" ht="15.5" x14ac:dyDescent="0.35">
      <c r="C68" t="s">
        <v>81</v>
      </c>
      <c r="D68" s="5">
        <v>-5900018000</v>
      </c>
      <c r="E68" s="5">
        <v>-3256441000</v>
      </c>
      <c r="F68" s="5">
        <v>-6989890000</v>
      </c>
      <c r="G68" s="5">
        <v>-1199533000</v>
      </c>
      <c r="I68" s="5">
        <v>-6092512000</v>
      </c>
      <c r="J68" s="5">
        <v>-1827707000</v>
      </c>
      <c r="K68" s="5">
        <v>-5644439000</v>
      </c>
    </row>
    <row r="69" spans="3:11" ht="15.5" x14ac:dyDescent="0.35">
      <c r="C69" t="s">
        <v>82</v>
      </c>
    </row>
    <row r="70" spans="3:11" ht="15.5" x14ac:dyDescent="0.35">
      <c r="C70" t="s">
        <v>84</v>
      </c>
      <c r="D70" s="5">
        <v>-5900018000</v>
      </c>
      <c r="E70" s="5">
        <v>-3256441000</v>
      </c>
      <c r="F70" s="5">
        <v>-6989890000</v>
      </c>
      <c r="G70" s="5">
        <v>-1199533000</v>
      </c>
      <c r="I70" s="5">
        <v>-6092512000</v>
      </c>
      <c r="J70" s="5">
        <v>-1827707000</v>
      </c>
      <c r="K70" s="5">
        <v>-5644439000</v>
      </c>
    </row>
    <row r="71" spans="3:11" ht="15.5" x14ac:dyDescent="0.35">
      <c r="C71" t="s">
        <v>86</v>
      </c>
      <c r="D71" s="5">
        <v>1017576000</v>
      </c>
      <c r="E71" s="5">
        <v>1955396000</v>
      </c>
      <c r="F71" s="5">
        <v>22435139000</v>
      </c>
      <c r="G71" s="5">
        <v>8687963000</v>
      </c>
      <c r="I71" s="5">
        <v>10229747000</v>
      </c>
      <c r="J71" s="5">
        <v>3060814000</v>
      </c>
      <c r="K71" s="5">
        <v>11878010000</v>
      </c>
    </row>
    <row r="72" spans="3:11" ht="15.5" x14ac:dyDescent="0.35">
      <c r="C72" t="s">
        <v>87</v>
      </c>
      <c r="E72" s="5">
        <v>-262722000</v>
      </c>
      <c r="I72" s="5">
        <v>4720951000</v>
      </c>
      <c r="J72" s="5">
        <v>-607033000</v>
      </c>
      <c r="K72" s="5">
        <v>381535000</v>
      </c>
    </row>
    <row r="73" spans="3:11" ht="15.5" x14ac:dyDescent="0.35">
      <c r="C73" t="s">
        <v>88</v>
      </c>
      <c r="E73" s="5">
        <v>-262722000</v>
      </c>
      <c r="I73" s="5">
        <v>4720951000</v>
      </c>
      <c r="J73" s="5">
        <v>-607033000</v>
      </c>
      <c r="K73" s="5">
        <v>381535000</v>
      </c>
    </row>
    <row r="74" spans="3:11" ht="15.5" x14ac:dyDescent="0.35">
      <c r="C74" t="s">
        <v>89</v>
      </c>
      <c r="D74" s="5">
        <v>1017576000</v>
      </c>
      <c r="E74" s="5">
        <v>1692674000</v>
      </c>
      <c r="F74" s="5">
        <v>22435139000</v>
      </c>
      <c r="G74" s="5">
        <v>8687963000</v>
      </c>
      <c r="I74" s="5">
        <v>14950698000</v>
      </c>
      <c r="J74" s="5">
        <v>2453781000</v>
      </c>
      <c r="K74" s="5">
        <v>12259545000</v>
      </c>
    </row>
    <row r="75" spans="3:11" ht="15.5" x14ac:dyDescent="0.35">
      <c r="C75" t="s">
        <v>90</v>
      </c>
      <c r="D75" s="5">
        <v>1017576000</v>
      </c>
      <c r="E75" s="5">
        <v>1955396000</v>
      </c>
      <c r="F75" s="5">
        <v>22435139000</v>
      </c>
      <c r="G75" s="5">
        <v>8687963000</v>
      </c>
      <c r="I75" s="5">
        <v>10229747000</v>
      </c>
      <c r="J75" s="5">
        <v>3060814000</v>
      </c>
      <c r="K75" s="5">
        <v>11878010000</v>
      </c>
    </row>
    <row r="76" spans="3:11" ht="15.5" x14ac:dyDescent="0.35">
      <c r="C76" t="s">
        <v>8</v>
      </c>
      <c r="D76" s="5">
        <v>1017809000</v>
      </c>
      <c r="E76" s="5">
        <v>1692674000</v>
      </c>
      <c r="F76" s="5">
        <v>22435139000</v>
      </c>
      <c r="G76" s="5">
        <v>8687963000</v>
      </c>
      <c r="I76" s="5">
        <v>14950698000</v>
      </c>
      <c r="J76" s="5">
        <v>2453781000</v>
      </c>
      <c r="K76" s="5">
        <v>12259545000</v>
      </c>
    </row>
    <row r="77" spans="3:11" ht="15.5" x14ac:dyDescent="0.35">
      <c r="C77" t="s">
        <v>203</v>
      </c>
      <c r="D77" s="5">
        <v>-233000</v>
      </c>
    </row>
    <row r="78" spans="3:11" ht="15.5" x14ac:dyDescent="0.35">
      <c r="C78" t="s">
        <v>91</v>
      </c>
      <c r="D78" s="5">
        <v>1017576000</v>
      </c>
      <c r="E78" s="5">
        <v>1955396000</v>
      </c>
      <c r="F78" s="5">
        <v>22435139000</v>
      </c>
      <c r="G78" s="5">
        <v>8687963000</v>
      </c>
      <c r="I78" s="5">
        <v>10229747000</v>
      </c>
      <c r="J78" s="5">
        <v>3060814000</v>
      </c>
      <c r="K78" s="5">
        <v>11878010000</v>
      </c>
    </row>
    <row r="79" spans="3:11" ht="15.5" x14ac:dyDescent="0.35">
      <c r="C79" t="s">
        <v>92</v>
      </c>
      <c r="D79" s="5">
        <v>1017576000</v>
      </c>
      <c r="E79" s="5">
        <v>1692674000</v>
      </c>
      <c r="F79" s="5">
        <v>22435139000</v>
      </c>
      <c r="G79" s="5">
        <v>8687963000</v>
      </c>
      <c r="I79" s="5">
        <v>14950698000</v>
      </c>
      <c r="J79" s="5">
        <v>2453781000</v>
      </c>
      <c r="K79" s="5">
        <v>12259545000</v>
      </c>
    </row>
    <row r="80" spans="3:11" ht="15.5" x14ac:dyDescent="0.35">
      <c r="C80" t="s">
        <v>93</v>
      </c>
      <c r="D80" s="5">
        <v>1017576000</v>
      </c>
      <c r="E80" s="5">
        <v>1692674000</v>
      </c>
      <c r="F80" s="5">
        <v>22435139000</v>
      </c>
      <c r="G80" s="5">
        <v>8687963000</v>
      </c>
      <c r="I80" s="5">
        <v>14950698000</v>
      </c>
      <c r="J80" s="5">
        <v>2453781000</v>
      </c>
      <c r="K80" s="5">
        <v>12259545000</v>
      </c>
    </row>
    <row r="82" spans="2:11" ht="15.5" x14ac:dyDescent="0.35">
      <c r="B82" t="s">
        <v>94</v>
      </c>
      <c r="C82" t="s">
        <v>95</v>
      </c>
    </row>
    <row r="83" spans="2:11" ht="15.5" x14ac:dyDescent="0.35">
      <c r="C83" t="s">
        <v>96</v>
      </c>
    </row>
    <row r="84" spans="2:11" ht="15.5" x14ac:dyDescent="0.35">
      <c r="C84" t="s">
        <v>20</v>
      </c>
      <c r="D84" s="5">
        <v>231037349000</v>
      </c>
      <c r="E84" s="5">
        <v>213690043000</v>
      </c>
      <c r="G84" s="5">
        <v>19639818000</v>
      </c>
      <c r="I84" s="5">
        <v>19639818000</v>
      </c>
      <c r="J84" s="5">
        <v>115810276000</v>
      </c>
      <c r="K84" s="5">
        <v>55699371000</v>
      </c>
    </row>
    <row r="85" spans="2:11" ht="15.5" x14ac:dyDescent="0.35">
      <c r="C85" t="s">
        <v>97</v>
      </c>
      <c r="D85" s="5">
        <v>600241396000</v>
      </c>
      <c r="E85" s="5">
        <v>321833186000</v>
      </c>
      <c r="G85" s="5">
        <v>355137477000</v>
      </c>
      <c r="I85" s="5">
        <v>355137477000</v>
      </c>
      <c r="J85" s="5">
        <v>419191040000</v>
      </c>
      <c r="K85" s="5">
        <v>284836854000</v>
      </c>
    </row>
    <row r="86" spans="2:11" ht="15.5" x14ac:dyDescent="0.35">
      <c r="C86" t="s">
        <v>98</v>
      </c>
      <c r="D86" s="5">
        <v>3132721000</v>
      </c>
      <c r="E86" s="5">
        <v>5519408000</v>
      </c>
      <c r="G86" s="5">
        <v>27295112000</v>
      </c>
      <c r="I86" s="5">
        <v>27295112000</v>
      </c>
      <c r="J86" s="5">
        <v>5301555000</v>
      </c>
      <c r="K86" s="5">
        <v>8148755000</v>
      </c>
    </row>
    <row r="87" spans="2:11" ht="15.5" x14ac:dyDescent="0.35">
      <c r="C87" t="s">
        <v>99</v>
      </c>
    </row>
    <row r="88" spans="2:11" ht="15.5" x14ac:dyDescent="0.35">
      <c r="C88" t="s">
        <v>100</v>
      </c>
      <c r="D88" s="5">
        <v>600241396000</v>
      </c>
      <c r="E88" s="5">
        <v>321833186000</v>
      </c>
      <c r="G88" s="5">
        <v>355137477000</v>
      </c>
      <c r="I88" s="5">
        <v>355137477000</v>
      </c>
      <c r="J88" s="5">
        <v>419191040000</v>
      </c>
      <c r="K88" s="5">
        <v>284836854000</v>
      </c>
    </row>
    <row r="89" spans="2:11" ht="15.5" x14ac:dyDescent="0.35">
      <c r="C89" t="s">
        <v>101</v>
      </c>
      <c r="D89" s="5">
        <v>57017875000</v>
      </c>
      <c r="E89" s="5">
        <v>55481298000</v>
      </c>
      <c r="G89" s="5">
        <v>29282184000</v>
      </c>
      <c r="I89" s="5">
        <v>29282184000</v>
      </c>
      <c r="J89" s="5">
        <v>3170312000</v>
      </c>
      <c r="K89" s="5">
        <v>27570311000</v>
      </c>
    </row>
    <row r="90" spans="2:11" ht="15.5" x14ac:dyDescent="0.35">
      <c r="C90" t="s">
        <v>102</v>
      </c>
      <c r="D90" s="5">
        <v>57017875000</v>
      </c>
      <c r="E90" s="5">
        <v>55481298000</v>
      </c>
      <c r="G90" s="5">
        <v>29282184000</v>
      </c>
      <c r="I90" s="5">
        <v>29282184000</v>
      </c>
      <c r="J90" s="5">
        <v>3170312000</v>
      </c>
      <c r="K90" s="5">
        <v>27570311000</v>
      </c>
    </row>
    <row r="91" spans="2:11" ht="15.5" x14ac:dyDescent="0.35">
      <c r="C91" t="s">
        <v>545</v>
      </c>
    </row>
    <row r="92" spans="2:11" ht="15.5" x14ac:dyDescent="0.35">
      <c r="C92" t="s">
        <v>103</v>
      </c>
      <c r="D92" s="5">
        <v>11874891000</v>
      </c>
    </row>
    <row r="93" spans="2:11" ht="15.5" x14ac:dyDescent="0.35">
      <c r="C93" t="s">
        <v>79</v>
      </c>
    </row>
    <row r="94" spans="2:11" ht="15.5" x14ac:dyDescent="0.35">
      <c r="C94" t="s">
        <v>104</v>
      </c>
      <c r="D94" s="5">
        <v>954350728000</v>
      </c>
      <c r="E94" s="5">
        <v>607092003000</v>
      </c>
      <c r="G94" s="5">
        <v>437406189000</v>
      </c>
      <c r="I94" s="5">
        <v>437406189000</v>
      </c>
      <c r="J94" s="5">
        <v>569603942000</v>
      </c>
      <c r="K94" s="5">
        <v>376147111000</v>
      </c>
    </row>
    <row r="95" spans="2:11" ht="15.5" x14ac:dyDescent="0.35">
      <c r="C95" t="s">
        <v>105</v>
      </c>
    </row>
    <row r="96" spans="2:11" ht="15.5" x14ac:dyDescent="0.35">
      <c r="C96" t="s">
        <v>257</v>
      </c>
    </row>
    <row r="97" spans="3:11" ht="15.5" x14ac:dyDescent="0.35">
      <c r="C97" t="s">
        <v>464</v>
      </c>
    </row>
    <row r="98" spans="3:11" ht="15.5" x14ac:dyDescent="0.35">
      <c r="C98" t="s">
        <v>256</v>
      </c>
    </row>
    <row r="99" spans="3:11" ht="15.5" x14ac:dyDescent="0.35">
      <c r="C99" t="s">
        <v>107</v>
      </c>
      <c r="D99" s="5">
        <v>7589423000</v>
      </c>
      <c r="E99" s="5">
        <v>4583265000</v>
      </c>
      <c r="J99" s="5">
        <v>4738347000</v>
      </c>
      <c r="K99" s="5">
        <v>737988000</v>
      </c>
    </row>
    <row r="100" spans="3:11" ht="15.5" x14ac:dyDescent="0.35">
      <c r="C100" t="s">
        <v>106</v>
      </c>
      <c r="D100" s="5">
        <v>336853762000</v>
      </c>
      <c r="E100" s="5">
        <v>74627988000</v>
      </c>
      <c r="G100" s="5">
        <v>17982061000</v>
      </c>
      <c r="I100" s="5">
        <v>17982061000</v>
      </c>
      <c r="J100" s="5">
        <v>13226157000</v>
      </c>
      <c r="K100" s="5">
        <v>3811845000</v>
      </c>
    </row>
    <row r="101" spans="3:11" ht="15.5" x14ac:dyDescent="0.35">
      <c r="C101" t="s">
        <v>205</v>
      </c>
      <c r="D101" s="5">
        <v>9547066000</v>
      </c>
    </row>
    <row r="102" spans="3:11" ht="15.5" x14ac:dyDescent="0.35">
      <c r="C102" t="s">
        <v>166</v>
      </c>
    </row>
    <row r="103" spans="3:11" ht="15.5" x14ac:dyDescent="0.35">
      <c r="C103" t="s">
        <v>108</v>
      </c>
      <c r="D103" s="5">
        <v>762897673000</v>
      </c>
      <c r="E103" s="5">
        <v>549923298000</v>
      </c>
      <c r="G103" s="5">
        <v>436654282000</v>
      </c>
      <c r="I103" s="5">
        <v>436654282000</v>
      </c>
      <c r="J103" s="5">
        <v>300810716000</v>
      </c>
      <c r="K103" s="5">
        <v>188820839000</v>
      </c>
    </row>
    <row r="104" spans="3:11" ht="15.5" x14ac:dyDescent="0.35">
      <c r="C104" t="s">
        <v>109</v>
      </c>
      <c r="D104" s="5">
        <v>1717248401000</v>
      </c>
      <c r="E104" s="5">
        <v>1157015301000</v>
      </c>
      <c r="G104" s="5">
        <v>874060471000</v>
      </c>
      <c r="I104" s="5">
        <v>874060471000</v>
      </c>
      <c r="J104" s="5">
        <v>870414658000</v>
      </c>
      <c r="K104" s="5">
        <v>564967950000</v>
      </c>
    </row>
    <row r="105" spans="3:11" ht="15.5" x14ac:dyDescent="0.35">
      <c r="C105" t="s">
        <v>110</v>
      </c>
    </row>
    <row r="106" spans="3:11" ht="15.5" x14ac:dyDescent="0.35">
      <c r="C106" t="s">
        <v>111</v>
      </c>
    </row>
    <row r="107" spans="3:11" ht="15.5" x14ac:dyDescent="0.35">
      <c r="C107" t="s">
        <v>112</v>
      </c>
      <c r="D107" s="5">
        <v>589620478000</v>
      </c>
      <c r="E107" s="5">
        <v>423857401000</v>
      </c>
      <c r="G107" s="5">
        <v>465356552000</v>
      </c>
      <c r="I107" s="5">
        <v>465356552000</v>
      </c>
      <c r="J107" s="5">
        <v>567708833000</v>
      </c>
      <c r="K107" s="5">
        <v>422536685000</v>
      </c>
    </row>
    <row r="108" spans="3:11" ht="15.5" x14ac:dyDescent="0.35">
      <c r="C108" t="s">
        <v>662</v>
      </c>
    </row>
    <row r="109" spans="3:11" ht="15.5" x14ac:dyDescent="0.35">
      <c r="C109" t="s">
        <v>115</v>
      </c>
      <c r="D109" s="5">
        <v>20959981000</v>
      </c>
      <c r="E109" s="5">
        <v>67023085000</v>
      </c>
      <c r="G109" s="5">
        <v>168580557000</v>
      </c>
      <c r="I109" s="5">
        <v>168580557000</v>
      </c>
      <c r="J109" s="5">
        <v>241724452000</v>
      </c>
      <c r="K109" s="5">
        <v>91352782000</v>
      </c>
    </row>
    <row r="110" spans="3:11" ht="15.5" x14ac:dyDescent="0.35">
      <c r="C110" t="s">
        <v>113</v>
      </c>
    </row>
    <row r="111" spans="3:11" ht="15.5" x14ac:dyDescent="0.35">
      <c r="C111" t="s">
        <v>114</v>
      </c>
      <c r="D111" s="5">
        <v>441740496000</v>
      </c>
      <c r="E111" s="5">
        <v>239043904000</v>
      </c>
      <c r="G111" s="5">
        <v>186210866000</v>
      </c>
      <c r="I111" s="5">
        <v>186210866000</v>
      </c>
      <c r="J111" s="5">
        <v>232329889000</v>
      </c>
      <c r="K111" s="5">
        <v>233105064000</v>
      </c>
    </row>
    <row r="112" spans="3:11" ht="15.5" x14ac:dyDescent="0.35">
      <c r="C112" t="s">
        <v>206</v>
      </c>
    </row>
    <row r="113" spans="3:11" ht="15.5" x14ac:dyDescent="0.35">
      <c r="C113" t="s">
        <v>207</v>
      </c>
      <c r="D113" s="5">
        <v>3132721000</v>
      </c>
      <c r="E113" s="5">
        <v>5519408000</v>
      </c>
      <c r="G113" s="5">
        <v>27295112000</v>
      </c>
      <c r="I113" s="5">
        <v>27295112000</v>
      </c>
      <c r="J113" s="5">
        <v>5301555000</v>
      </c>
      <c r="K113" s="5">
        <v>8148755000</v>
      </c>
    </row>
    <row r="114" spans="3:11" ht="15.5" x14ac:dyDescent="0.35">
      <c r="C114" t="s">
        <v>116</v>
      </c>
      <c r="D114" s="5">
        <v>34753214000</v>
      </c>
      <c r="E114" s="5">
        <v>41126446000</v>
      </c>
      <c r="G114" s="5">
        <v>18083568000</v>
      </c>
      <c r="I114" s="5">
        <v>18083568000</v>
      </c>
      <c r="J114" s="5">
        <v>13815444000</v>
      </c>
      <c r="K114" s="5">
        <v>13544876000</v>
      </c>
    </row>
    <row r="115" spans="3:11" ht="15.5" x14ac:dyDescent="0.35">
      <c r="C115" t="s">
        <v>117</v>
      </c>
      <c r="D115" s="5">
        <v>20215921000</v>
      </c>
      <c r="E115" s="5">
        <v>6505983000</v>
      </c>
      <c r="G115" s="5">
        <v>7096068000</v>
      </c>
      <c r="I115" s="5">
        <v>7096068000</v>
      </c>
      <c r="J115" s="5">
        <v>10764080000</v>
      </c>
      <c r="K115" s="5">
        <v>8204066000</v>
      </c>
    </row>
    <row r="116" spans="3:11" ht="15.5" x14ac:dyDescent="0.35">
      <c r="C116" t="s">
        <v>119</v>
      </c>
    </row>
    <row r="117" spans="3:11" ht="15.5" x14ac:dyDescent="0.35">
      <c r="C117" t="s">
        <v>121</v>
      </c>
      <c r="D117" s="5">
        <v>134784023000</v>
      </c>
    </row>
    <row r="118" spans="3:11" ht="15.5" x14ac:dyDescent="0.35">
      <c r="C118" t="s">
        <v>457</v>
      </c>
      <c r="D118" s="5">
        <v>3560907000</v>
      </c>
      <c r="E118" s="5">
        <v>2534953000</v>
      </c>
      <c r="G118" s="5">
        <v>3458822000</v>
      </c>
      <c r="I118" s="5">
        <v>3458822000</v>
      </c>
      <c r="J118" s="5">
        <v>3985025000</v>
      </c>
    </row>
    <row r="119" spans="3:11" ht="15.5" x14ac:dyDescent="0.35">
      <c r="C119" t="s">
        <v>122</v>
      </c>
      <c r="D119" s="5">
        <v>68818145000</v>
      </c>
      <c r="E119" s="5">
        <v>64638575000</v>
      </c>
      <c r="G119" s="5">
        <v>58090381000</v>
      </c>
      <c r="I119" s="5">
        <v>58090381000</v>
      </c>
      <c r="J119" s="5">
        <v>63773413000</v>
      </c>
      <c r="K119" s="5">
        <v>68181142000</v>
      </c>
    </row>
    <row r="120" spans="3:11" ht="15.5" x14ac:dyDescent="0.35">
      <c r="C120" t="s">
        <v>123</v>
      </c>
      <c r="D120" s="5">
        <v>509774215000</v>
      </c>
      <c r="E120" s="5">
        <v>402920087000</v>
      </c>
      <c r="G120" s="5">
        <v>289285620000</v>
      </c>
      <c r="I120" s="5">
        <v>289285620000</v>
      </c>
      <c r="J120" s="5">
        <v>202547142000</v>
      </c>
      <c r="K120" s="5">
        <v>102447831000</v>
      </c>
    </row>
    <row r="121" spans="3:11" ht="15.5" x14ac:dyDescent="0.35">
      <c r="C121" t="s">
        <v>124</v>
      </c>
      <c r="D121" s="5">
        <v>509774215000</v>
      </c>
      <c r="E121" s="5">
        <v>402920087000</v>
      </c>
      <c r="G121" s="5">
        <v>289285620000</v>
      </c>
      <c r="I121" s="5">
        <v>289285620000</v>
      </c>
      <c r="J121" s="5">
        <v>202547142000</v>
      </c>
      <c r="K121" s="5">
        <v>102447831000</v>
      </c>
    </row>
    <row r="122" spans="3:11" ht="15.5" x14ac:dyDescent="0.35">
      <c r="C122" t="s">
        <v>125</v>
      </c>
    </row>
    <row r="123" spans="3:11" ht="15.5" x14ac:dyDescent="0.35">
      <c r="C123" t="s">
        <v>126</v>
      </c>
      <c r="D123" s="5">
        <v>452147848000</v>
      </c>
      <c r="E123" s="5">
        <v>352160307000</v>
      </c>
      <c r="G123" s="5">
        <v>270790619000</v>
      </c>
      <c r="I123" s="5">
        <v>270790619000</v>
      </c>
      <c r="J123" s="5">
        <v>177586166000</v>
      </c>
      <c r="K123" s="5">
        <v>82555590000</v>
      </c>
    </row>
    <row r="124" spans="3:11" ht="15.5" x14ac:dyDescent="0.35">
      <c r="C124" t="s">
        <v>1018</v>
      </c>
      <c r="D124" s="5">
        <v>30000000000</v>
      </c>
      <c r="E124" s="5">
        <v>30000000000</v>
      </c>
    </row>
    <row r="125" spans="3:11" ht="15.5" x14ac:dyDescent="0.35">
      <c r="C125" t="s">
        <v>211</v>
      </c>
      <c r="G125" s="5">
        <v>401035000</v>
      </c>
      <c r="I125" s="5">
        <v>401035000</v>
      </c>
    </row>
    <row r="126" spans="3:11" ht="15.5" x14ac:dyDescent="0.35">
      <c r="C126" t="s">
        <v>465</v>
      </c>
    </row>
    <row r="127" spans="3:11" ht="15.5" x14ac:dyDescent="0.35">
      <c r="C127" t="s">
        <v>127</v>
      </c>
      <c r="D127" s="5">
        <v>1099394693000</v>
      </c>
      <c r="E127" s="5">
        <v>826777488000</v>
      </c>
      <c r="G127" s="5">
        <v>754642172000</v>
      </c>
      <c r="I127" s="5">
        <v>754642172000</v>
      </c>
      <c r="J127" s="5">
        <v>770255975000</v>
      </c>
      <c r="K127" s="5">
        <v>524984516000</v>
      </c>
    </row>
    <row r="128" spans="3:11" ht="15.5" x14ac:dyDescent="0.35">
      <c r="C128" t="s">
        <v>128</v>
      </c>
    </row>
    <row r="129" spans="2:11" ht="15.5" x14ac:dyDescent="0.35">
      <c r="C129" t="s">
        <v>129</v>
      </c>
      <c r="D129" s="5">
        <v>347000000000</v>
      </c>
      <c r="E129" s="5">
        <v>245000000000</v>
      </c>
      <c r="G129" s="5">
        <v>60000000000</v>
      </c>
      <c r="I129" s="5">
        <v>60000000000</v>
      </c>
      <c r="J129" s="5">
        <v>60000000000</v>
      </c>
      <c r="K129" s="5">
        <v>10000000000</v>
      </c>
    </row>
    <row r="130" spans="2:11" ht="15.5" x14ac:dyDescent="0.35">
      <c r="C130" t="s">
        <v>130</v>
      </c>
      <c r="D130" s="5">
        <v>176049373000</v>
      </c>
      <c r="E130" s="5">
        <v>1136244000</v>
      </c>
      <c r="G130" s="5">
        <v>1136244000</v>
      </c>
      <c r="I130" s="5">
        <v>1136244000</v>
      </c>
      <c r="J130" s="5">
        <v>1136244000</v>
      </c>
    </row>
    <row r="131" spans="2:11" ht="15.5" x14ac:dyDescent="0.35">
      <c r="C131" t="s">
        <v>131</v>
      </c>
      <c r="D131" s="5">
        <v>74431580000</v>
      </c>
      <c r="E131" s="5">
        <v>64653819000</v>
      </c>
      <c r="G131" s="5">
        <v>40263284000</v>
      </c>
      <c r="I131" s="5">
        <v>40263284000</v>
      </c>
      <c r="J131" s="5">
        <v>30033537000</v>
      </c>
      <c r="K131" s="5">
        <v>26972723000</v>
      </c>
    </row>
    <row r="132" spans="2:11" ht="15.5" x14ac:dyDescent="0.35">
      <c r="C132" t="s">
        <v>132</v>
      </c>
      <c r="D132" s="5">
        <v>10000000000</v>
      </c>
      <c r="E132" s="5">
        <v>10000000000</v>
      </c>
    </row>
    <row r="133" spans="2:11" ht="15.5" x14ac:dyDescent="0.35">
      <c r="C133" t="s">
        <v>133</v>
      </c>
      <c r="D133" s="5">
        <v>64431580000</v>
      </c>
      <c r="E133" s="5">
        <v>54653819000</v>
      </c>
      <c r="G133" s="5">
        <v>40263284000</v>
      </c>
      <c r="I133" s="5">
        <v>40263284000</v>
      </c>
      <c r="J133" s="5">
        <v>30033537000</v>
      </c>
      <c r="K133" s="5">
        <v>26972723000</v>
      </c>
    </row>
    <row r="134" spans="2:11" ht="15.5" x14ac:dyDescent="0.35">
      <c r="C134" t="s">
        <v>134</v>
      </c>
      <c r="D134" s="5">
        <v>74431580000</v>
      </c>
      <c r="E134" s="5">
        <v>64653819000</v>
      </c>
      <c r="G134" s="5">
        <v>40263284000</v>
      </c>
      <c r="I134" s="5">
        <v>40263284000</v>
      </c>
      <c r="J134" s="5">
        <v>30033537000</v>
      </c>
      <c r="K134" s="5">
        <v>26972723000</v>
      </c>
    </row>
    <row r="135" spans="2:11" ht="15.5" x14ac:dyDescent="0.35">
      <c r="C135" t="s">
        <v>212</v>
      </c>
      <c r="D135" s="5">
        <v>3957000</v>
      </c>
      <c r="E135" s="5">
        <v>1000000</v>
      </c>
    </row>
    <row r="136" spans="2:11" ht="15.5" x14ac:dyDescent="0.35">
      <c r="C136" t="s">
        <v>10</v>
      </c>
      <c r="D136" s="5">
        <v>617853708000</v>
      </c>
      <c r="E136" s="5">
        <v>330237813000</v>
      </c>
      <c r="G136" s="5">
        <v>119418299000</v>
      </c>
      <c r="I136" s="5">
        <v>119418299000</v>
      </c>
      <c r="J136" s="5">
        <v>100158683000</v>
      </c>
      <c r="K136" s="5">
        <v>39983434000</v>
      </c>
    </row>
    <row r="137" spans="2:11" ht="15.5" x14ac:dyDescent="0.35">
      <c r="C137" t="s">
        <v>135</v>
      </c>
      <c r="D137" s="5">
        <v>1717248401000</v>
      </c>
      <c r="E137" s="5">
        <v>1157015301000</v>
      </c>
      <c r="G137" s="5">
        <v>874060471000</v>
      </c>
      <c r="I137" s="5">
        <v>874060471000</v>
      </c>
      <c r="J137" s="5">
        <v>870414658000</v>
      </c>
      <c r="K137" s="5">
        <v>564967950000</v>
      </c>
    </row>
    <row r="138" spans="2:11" ht="15.5" x14ac:dyDescent="0.35">
      <c r="C138" t="s">
        <v>136</v>
      </c>
      <c r="D138" s="5">
        <v>8675000000</v>
      </c>
      <c r="E138" s="5">
        <v>245000</v>
      </c>
      <c r="G138" s="5">
        <v>60000</v>
      </c>
      <c r="I138" s="5">
        <v>60000</v>
      </c>
      <c r="J138" s="5">
        <v>60000</v>
      </c>
      <c r="K138" s="5">
        <v>10000</v>
      </c>
    </row>
    <row r="140" spans="2:11" ht="15.5" x14ac:dyDescent="0.35">
      <c r="B140" t="s">
        <v>137</v>
      </c>
      <c r="C140" t="s">
        <v>138</v>
      </c>
      <c r="D140" s="5">
        <v>52752271000</v>
      </c>
      <c r="E140" s="5">
        <v>84774668000</v>
      </c>
      <c r="F140" s="5">
        <v>23590645000</v>
      </c>
      <c r="G140" s="5">
        <v>51155437000</v>
      </c>
      <c r="I140" s="5">
        <v>171750002000</v>
      </c>
      <c r="K140" s="5">
        <v>57046163000</v>
      </c>
    </row>
    <row r="141" spans="2:11" ht="15.5" x14ac:dyDescent="0.35">
      <c r="C141" t="s">
        <v>139</v>
      </c>
      <c r="D141" s="5">
        <v>1883087278000</v>
      </c>
      <c r="E141" s="5">
        <v>448057897000</v>
      </c>
      <c r="F141" s="5">
        <v>1130012743000</v>
      </c>
      <c r="G141" s="5">
        <v>585583677000</v>
      </c>
      <c r="I141" s="5">
        <v>1836097382000</v>
      </c>
      <c r="K141" s="5">
        <v>1088200971000</v>
      </c>
    </row>
    <row r="142" spans="2:11" ht="15.5" x14ac:dyDescent="0.35">
      <c r="C142" t="s">
        <v>140</v>
      </c>
      <c r="D142" s="5">
        <v>-1729229977000</v>
      </c>
      <c r="E142" s="5">
        <v>-304522569000</v>
      </c>
      <c r="F142" s="5">
        <v>-871998819000</v>
      </c>
      <c r="G142" s="5">
        <v>-539882937000</v>
      </c>
      <c r="I142" s="5">
        <v>-1492722775000</v>
      </c>
      <c r="K142" s="5">
        <v>-941277320000</v>
      </c>
    </row>
    <row r="143" spans="2:11" ht="15.5" x14ac:dyDescent="0.35">
      <c r="C143" t="s">
        <v>436</v>
      </c>
      <c r="D143" s="5">
        <v>-45163813000</v>
      </c>
      <c r="E143" s="5">
        <v>-12554438000</v>
      </c>
      <c r="F143" s="5">
        <v>-34321277000</v>
      </c>
      <c r="G143" s="5">
        <v>-12912302000</v>
      </c>
      <c r="I143" s="5">
        <v>-53045588000</v>
      </c>
      <c r="K143" s="5">
        <v>-33600199000</v>
      </c>
    </row>
    <row r="144" spans="2:11" ht="15.5" x14ac:dyDescent="0.35">
      <c r="C144" t="s">
        <v>1019</v>
      </c>
    </row>
    <row r="145" spans="3:11" ht="15.5" x14ac:dyDescent="0.35">
      <c r="C145" t="s">
        <v>1020</v>
      </c>
    </row>
    <row r="146" spans="3:11" ht="15.5" x14ac:dyDescent="0.35">
      <c r="C146" t="s">
        <v>1021</v>
      </c>
    </row>
    <row r="147" spans="3:11" ht="15.5" x14ac:dyDescent="0.35">
      <c r="C147" t="s">
        <v>1022</v>
      </c>
    </row>
    <row r="148" spans="3:11" ht="15.5" x14ac:dyDescent="0.35">
      <c r="C148" t="s">
        <v>1023</v>
      </c>
    </row>
    <row r="149" spans="3:11" ht="15.5" x14ac:dyDescent="0.35">
      <c r="C149" t="s">
        <v>1024</v>
      </c>
      <c r="D149" s="5">
        <v>25382571000</v>
      </c>
      <c r="E149" s="5">
        <v>-1062789000</v>
      </c>
      <c r="F149" s="5">
        <v>15145320000</v>
      </c>
      <c r="I149" s="5">
        <v>4019885000</v>
      </c>
    </row>
    <row r="150" spans="3:11" ht="15.5" x14ac:dyDescent="0.35">
      <c r="C150" t="s">
        <v>1025</v>
      </c>
      <c r="D150" s="5">
        <v>25382571000</v>
      </c>
      <c r="E150" s="5">
        <v>-1062789000</v>
      </c>
      <c r="F150" s="5">
        <v>15145320000</v>
      </c>
      <c r="I150" s="5">
        <v>4019885000</v>
      </c>
    </row>
    <row r="151" spans="3:11" ht="15.5" x14ac:dyDescent="0.35">
      <c r="C151" t="s">
        <v>485</v>
      </c>
      <c r="E151" s="5">
        <v>20173390000</v>
      </c>
      <c r="F151" s="5">
        <v>88908011000</v>
      </c>
      <c r="G151" s="5">
        <v>113300622000</v>
      </c>
      <c r="I151" s="5">
        <v>274337285000</v>
      </c>
      <c r="K151" s="5">
        <v>31352782000</v>
      </c>
    </row>
    <row r="152" spans="3:11" ht="15.5" x14ac:dyDescent="0.35">
      <c r="C152" t="s">
        <v>1026</v>
      </c>
      <c r="F152" s="5">
        <v>-40801626000</v>
      </c>
    </row>
    <row r="153" spans="3:11" ht="15.5" x14ac:dyDescent="0.35">
      <c r="C153" t="s">
        <v>331</v>
      </c>
      <c r="D153" s="5">
        <v>5465184000</v>
      </c>
      <c r="E153" s="5">
        <v>757648000</v>
      </c>
      <c r="F153" s="5">
        <v>764586000</v>
      </c>
      <c r="G153" s="5">
        <v>48304000</v>
      </c>
      <c r="I153" s="5">
        <v>445724000</v>
      </c>
      <c r="K153" s="5">
        <v>107398000</v>
      </c>
    </row>
    <row r="154" spans="3:11" ht="15.5" x14ac:dyDescent="0.35">
      <c r="C154" t="s">
        <v>280</v>
      </c>
    </row>
    <row r="155" spans="3:11" ht="15.5" x14ac:dyDescent="0.35">
      <c r="C155" t="s">
        <v>142</v>
      </c>
      <c r="D155" s="5">
        <v>-74753866000</v>
      </c>
      <c r="E155" s="5">
        <v>20319357000</v>
      </c>
      <c r="F155" s="5">
        <v>-126686266000</v>
      </c>
      <c r="G155" s="5">
        <v>-13452476000</v>
      </c>
      <c r="I155" s="5">
        <v>-118312339000</v>
      </c>
      <c r="K155" s="5">
        <v>-63746120000</v>
      </c>
    </row>
    <row r="156" spans="3:11" ht="15.5" x14ac:dyDescent="0.35">
      <c r="C156" t="s">
        <v>213</v>
      </c>
      <c r="D156" s="5">
        <v>-4749207000</v>
      </c>
      <c r="E156" s="5">
        <v>-3825020000</v>
      </c>
      <c r="F156" s="5">
        <v>-17145467000</v>
      </c>
      <c r="G156" s="5">
        <v>-17416452000</v>
      </c>
      <c r="I156" s="5">
        <v>-31808428000</v>
      </c>
      <c r="K156" s="5">
        <v>-21643493000</v>
      </c>
    </row>
    <row r="157" spans="3:11" ht="15.5" x14ac:dyDescent="0.35">
      <c r="C157" t="s">
        <v>1027</v>
      </c>
    </row>
    <row r="158" spans="3:11" ht="15.5" x14ac:dyDescent="0.35">
      <c r="C158" t="s">
        <v>166</v>
      </c>
    </row>
    <row r="159" spans="3:11" ht="15.5" x14ac:dyDescent="0.35">
      <c r="C159" t="s">
        <v>145</v>
      </c>
      <c r="D159" s="5">
        <v>260754588000</v>
      </c>
      <c r="E159" s="5">
        <v>-129235144000</v>
      </c>
      <c r="F159" s="5">
        <v>272068380000</v>
      </c>
      <c r="G159" s="5">
        <v>-58819640000</v>
      </c>
      <c r="I159" s="5">
        <v>-249962733000</v>
      </c>
      <c r="K159" s="5">
        <v>-13464333000</v>
      </c>
    </row>
    <row r="160" spans="3:11" ht="15.5" x14ac:dyDescent="0.35">
      <c r="C160" t="s">
        <v>146</v>
      </c>
      <c r="D160" s="5">
        <v>-232383992000</v>
      </c>
      <c r="E160" s="5">
        <v>193042060000</v>
      </c>
      <c r="F160" s="5">
        <v>-250190384000</v>
      </c>
      <c r="G160" s="5">
        <v>-8184659000</v>
      </c>
      <c r="I160" s="5">
        <v>-17957727000</v>
      </c>
      <c r="K160" s="5">
        <v>-14523392000</v>
      </c>
    </row>
    <row r="161" spans="3:11" ht="15.5" x14ac:dyDescent="0.35">
      <c r="C161" t="s">
        <v>438</v>
      </c>
    </row>
    <row r="162" spans="3:11" ht="15.5" x14ac:dyDescent="0.35">
      <c r="C162" t="s">
        <v>888</v>
      </c>
    </row>
    <row r="163" spans="3:11" ht="15.5" x14ac:dyDescent="0.35">
      <c r="C163" t="s">
        <v>1028</v>
      </c>
    </row>
    <row r="164" spans="3:11" ht="15.5" x14ac:dyDescent="0.35">
      <c r="C164" t="s">
        <v>1029</v>
      </c>
    </row>
    <row r="165" spans="3:11" ht="15.5" x14ac:dyDescent="0.35">
      <c r="C165" t="s">
        <v>1030</v>
      </c>
    </row>
    <row r="166" spans="3:11" ht="15.5" x14ac:dyDescent="0.35">
      <c r="C166" t="s">
        <v>222</v>
      </c>
      <c r="D166" s="5">
        <v>774775000</v>
      </c>
    </row>
    <row r="167" spans="3:11" ht="15.5" x14ac:dyDescent="0.35">
      <c r="C167" t="s">
        <v>147</v>
      </c>
      <c r="D167" s="5">
        <v>-1758498000</v>
      </c>
      <c r="E167" s="5">
        <v>185678114000</v>
      </c>
      <c r="F167" s="5">
        <v>-250175779000</v>
      </c>
      <c r="G167" s="5">
        <v>-2530277000</v>
      </c>
      <c r="I167" s="5">
        <v>-9152193000</v>
      </c>
      <c r="K167" s="5">
        <v>-2714038000</v>
      </c>
    </row>
    <row r="168" spans="3:11" ht="15.5" x14ac:dyDescent="0.35">
      <c r="C168" t="s">
        <v>270</v>
      </c>
      <c r="D168" s="5">
        <v>-1999769000</v>
      </c>
      <c r="E168" s="5">
        <v>9589752000</v>
      </c>
      <c r="F168" s="5">
        <v>-9589752000</v>
      </c>
    </row>
    <row r="169" spans="3:11" ht="15.5" x14ac:dyDescent="0.35">
      <c r="C169" t="s">
        <v>600</v>
      </c>
    </row>
    <row r="170" spans="3:11" ht="15.5" x14ac:dyDescent="0.35">
      <c r="C170" t="s">
        <v>339</v>
      </c>
    </row>
    <row r="171" spans="3:11" ht="15.5" x14ac:dyDescent="0.35">
      <c r="C171" t="s">
        <v>1031</v>
      </c>
    </row>
    <row r="172" spans="3:11" ht="15.5" x14ac:dyDescent="0.35">
      <c r="C172" t="s">
        <v>995</v>
      </c>
      <c r="D172" s="5">
        <v>-224371597000</v>
      </c>
    </row>
    <row r="173" spans="3:11" ht="15.5" x14ac:dyDescent="0.35">
      <c r="C173" t="s">
        <v>1032</v>
      </c>
    </row>
    <row r="174" spans="3:11" ht="15.5" x14ac:dyDescent="0.35">
      <c r="C174" t="s">
        <v>1033</v>
      </c>
    </row>
    <row r="175" spans="3:11" ht="15.5" x14ac:dyDescent="0.35">
      <c r="C175" t="s">
        <v>1034</v>
      </c>
      <c r="D175" s="5">
        <v>-8000000000</v>
      </c>
    </row>
    <row r="176" spans="3:11" ht="15.5" x14ac:dyDescent="0.35">
      <c r="C176" t="s">
        <v>1035</v>
      </c>
      <c r="D176" s="5">
        <v>2971097000</v>
      </c>
      <c r="E176" s="5">
        <v>-2225806000</v>
      </c>
      <c r="F176" s="5">
        <v>9575147000</v>
      </c>
      <c r="G176" s="5">
        <v>-5654382000</v>
      </c>
      <c r="I176" s="5">
        <v>-8805534000</v>
      </c>
      <c r="K176" s="5">
        <v>-11809354000</v>
      </c>
    </row>
    <row r="177" spans="3:11" ht="15.5" x14ac:dyDescent="0.35">
      <c r="C177" t="s">
        <v>152</v>
      </c>
      <c r="D177" s="5">
        <v>260754588000</v>
      </c>
      <c r="E177" s="5">
        <v>-129235144000</v>
      </c>
      <c r="F177" s="5">
        <v>272068380000</v>
      </c>
      <c r="G177" s="5">
        <v>-58819640000</v>
      </c>
      <c r="I177" s="5">
        <v>-249962733000</v>
      </c>
      <c r="K177" s="5">
        <v>-13464333000</v>
      </c>
    </row>
    <row r="178" spans="3:11" ht="15.5" x14ac:dyDescent="0.35">
      <c r="C178" t="s">
        <v>877</v>
      </c>
    </row>
    <row r="179" spans="3:11" ht="15.5" x14ac:dyDescent="0.35">
      <c r="C179" t="s">
        <v>765</v>
      </c>
      <c r="D179" s="5">
        <v>302400000000</v>
      </c>
      <c r="E179" s="5">
        <v>-6251000000</v>
      </c>
      <c r="F179" s="5">
        <v>191251000000</v>
      </c>
      <c r="K179" s="5">
        <v>7500000000</v>
      </c>
    </row>
    <row r="180" spans="3:11" ht="15.5" x14ac:dyDescent="0.35">
      <c r="C180" t="s">
        <v>1036</v>
      </c>
    </row>
    <row r="181" spans="3:11" ht="15.5" x14ac:dyDescent="0.35">
      <c r="C181" t="s">
        <v>1037</v>
      </c>
    </row>
    <row r="182" spans="3:11" ht="15.5" x14ac:dyDescent="0.35">
      <c r="C182" t="s">
        <v>1038</v>
      </c>
      <c r="E182" s="5">
        <v>-830074000</v>
      </c>
      <c r="G182" s="5">
        <v>-262208000</v>
      </c>
      <c r="I182" s="5">
        <v>-904013000</v>
      </c>
    </row>
    <row r="183" spans="3:11" ht="15.5" x14ac:dyDescent="0.35">
      <c r="C183" t="s">
        <v>1039</v>
      </c>
    </row>
    <row r="184" spans="3:11" ht="15.5" x14ac:dyDescent="0.35">
      <c r="C184" t="s">
        <v>277</v>
      </c>
    </row>
    <row r="185" spans="3:11" ht="15.5" x14ac:dyDescent="0.35">
      <c r="C185" t="s">
        <v>1040</v>
      </c>
    </row>
    <row r="186" spans="3:11" ht="15.5" x14ac:dyDescent="0.35">
      <c r="C186" t="s">
        <v>446</v>
      </c>
      <c r="E186" s="5">
        <v>30000000000</v>
      </c>
    </row>
    <row r="187" spans="3:11" ht="15.5" x14ac:dyDescent="0.35">
      <c r="C187" t="s">
        <v>1041</v>
      </c>
    </row>
    <row r="188" spans="3:11" ht="15.5" x14ac:dyDescent="0.35">
      <c r="C188" t="s">
        <v>1042</v>
      </c>
    </row>
    <row r="189" spans="3:11" ht="15.5" x14ac:dyDescent="0.35">
      <c r="C189" t="s">
        <v>806</v>
      </c>
    </row>
    <row r="190" spans="3:11" ht="15.5" x14ac:dyDescent="0.35">
      <c r="C190" t="s">
        <v>1043</v>
      </c>
      <c r="D190" s="5">
        <v>2337583000</v>
      </c>
      <c r="E190" s="5">
        <v>15064043000</v>
      </c>
    </row>
    <row r="191" spans="3:11" ht="15.5" x14ac:dyDescent="0.35">
      <c r="C191" t="s">
        <v>158</v>
      </c>
      <c r="D191" s="5">
        <v>-50734485000</v>
      </c>
      <c r="E191" s="5">
        <v>-24797287000</v>
      </c>
      <c r="F191" s="5">
        <v>-47726082000</v>
      </c>
      <c r="G191" s="5">
        <v>-28959286000</v>
      </c>
      <c r="I191" s="5">
        <v>-141020574000</v>
      </c>
      <c r="K191" s="5">
        <v>-50964333000</v>
      </c>
    </row>
    <row r="192" spans="3:11" ht="15.5" x14ac:dyDescent="0.35">
      <c r="C192" t="s">
        <v>235</v>
      </c>
      <c r="D192" s="5">
        <v>-781224000</v>
      </c>
      <c r="E192" s="5">
        <v>781224000</v>
      </c>
      <c r="F192" s="5">
        <v>-781224000</v>
      </c>
    </row>
    <row r="193" spans="2:11" ht="15.5" x14ac:dyDescent="0.35">
      <c r="C193" t="s">
        <v>318</v>
      </c>
    </row>
    <row r="194" spans="2:11" ht="15.5" x14ac:dyDescent="0.35">
      <c r="C194" t="s">
        <v>340</v>
      </c>
    </row>
    <row r="195" spans="2:11" ht="15.5" x14ac:dyDescent="0.35">
      <c r="C195" t="s">
        <v>242</v>
      </c>
    </row>
    <row r="196" spans="2:11" ht="15.5" x14ac:dyDescent="0.35">
      <c r="C196" t="s">
        <v>818</v>
      </c>
      <c r="D196" s="5">
        <v>81122867000</v>
      </c>
      <c r="E196" s="5">
        <v>148581584000</v>
      </c>
      <c r="F196" s="5">
        <v>45468641000</v>
      </c>
      <c r="G196" s="5">
        <v>-15848862000</v>
      </c>
      <c r="I196" s="5">
        <v>-96170458000</v>
      </c>
      <c r="K196" s="5">
        <v>29058438000</v>
      </c>
    </row>
    <row r="197" spans="2:11" ht="15.5" x14ac:dyDescent="0.35">
      <c r="C197" t="s">
        <v>168</v>
      </c>
      <c r="D197" s="5">
        <v>149914482000</v>
      </c>
      <c r="F197" s="5">
        <v>19639818000</v>
      </c>
      <c r="I197" s="5">
        <v>115810276000</v>
      </c>
      <c r="K197" s="5">
        <v>26640933000</v>
      </c>
    </row>
    <row r="198" spans="2:11" ht="15.5" x14ac:dyDescent="0.35">
      <c r="C198" t="s">
        <v>169</v>
      </c>
      <c r="D198" s="5">
        <v>231037349000</v>
      </c>
      <c r="E198" s="5">
        <v>148581584000</v>
      </c>
      <c r="F198" s="5">
        <v>65108459000</v>
      </c>
      <c r="G198" s="5">
        <v>-15848862000</v>
      </c>
      <c r="I198" s="5">
        <v>19639818000</v>
      </c>
      <c r="K198" s="5">
        <v>55699371000</v>
      </c>
    </row>
    <row r="200" spans="2:11" ht="15.5" x14ac:dyDescent="0.35">
      <c r="B200" t="s">
        <v>170</v>
      </c>
      <c r="C200" t="s">
        <v>12</v>
      </c>
      <c r="D200" s="5">
        <v>8680000000</v>
      </c>
      <c r="E200" s="5">
        <v>0</v>
      </c>
      <c r="G200" s="5">
        <v>0</v>
      </c>
      <c r="I200" s="5">
        <v>0</v>
      </c>
      <c r="J200" s="5">
        <v>0</v>
      </c>
      <c r="K200" s="5">
        <v>0</v>
      </c>
    </row>
    <row r="201" spans="2:11" ht="15.5" x14ac:dyDescent="0.35">
      <c r="C201" t="s">
        <v>171</v>
      </c>
      <c r="D201" s="6">
        <v>0.12</v>
      </c>
      <c r="E201" s="6">
        <v>7981.21</v>
      </c>
      <c r="G201" s="6">
        <v>144799.38</v>
      </c>
    </row>
    <row r="202" spans="2:11" ht="15.5" x14ac:dyDescent="0.35">
      <c r="C202" t="s">
        <v>172</v>
      </c>
      <c r="D202" s="5">
        <v>5250</v>
      </c>
      <c r="E202" s="5">
        <v>0</v>
      </c>
      <c r="F202" s="5">
        <v>0</v>
      </c>
      <c r="G202" s="5">
        <v>0</v>
      </c>
    </row>
    <row r="203" spans="2:11" ht="15.5" x14ac:dyDescent="0.35">
      <c r="C203" t="s">
        <v>60</v>
      </c>
      <c r="D203" s="6">
        <v>2.8</v>
      </c>
      <c r="E203" s="5">
        <v>0</v>
      </c>
      <c r="F203" s="5">
        <v>0</v>
      </c>
      <c r="G203" s="5">
        <v>0</v>
      </c>
    </row>
    <row r="204" spans="2:11" ht="15.5" x14ac:dyDescent="0.35">
      <c r="C204" t="s">
        <v>173</v>
      </c>
      <c r="D204" s="5">
        <v>145710000000</v>
      </c>
      <c r="E204" s="5">
        <v>79990000000</v>
      </c>
    </row>
    <row r="205" spans="2:11" ht="15.5" x14ac:dyDescent="0.35">
      <c r="C205" t="s">
        <v>174</v>
      </c>
      <c r="D205" s="6">
        <v>5.9999999999999995E-4</v>
      </c>
      <c r="E205" s="6">
        <v>1.7000000000000001E-3</v>
      </c>
      <c r="F205" s="5">
        <v>0</v>
      </c>
      <c r="G205" s="6">
        <v>9.8999999999999991E-3</v>
      </c>
    </row>
    <row r="206" spans="2:11" ht="15.5" x14ac:dyDescent="0.35">
      <c r="C206" t="s">
        <v>175</v>
      </c>
      <c r="D206" s="6">
        <v>1.6000000000000001E-3</v>
      </c>
      <c r="E206" s="6">
        <v>5.8999999999999999E-3</v>
      </c>
      <c r="F206" s="5">
        <v>0</v>
      </c>
      <c r="G206" s="6">
        <v>7.2800000000000004E-2</v>
      </c>
    </row>
    <row r="207" spans="2:11" ht="15.5" x14ac:dyDescent="0.35">
      <c r="C207" t="s">
        <v>176</v>
      </c>
      <c r="D207" s="6">
        <v>6.1500000000000006E-2</v>
      </c>
      <c r="E207" s="6">
        <v>3.6699999999999997E-2</v>
      </c>
      <c r="F207" s="5">
        <v>0</v>
      </c>
      <c r="G207" s="6">
        <v>0.10300000000000001</v>
      </c>
    </row>
    <row r="208" spans="2:11" ht="15.5" x14ac:dyDescent="0.35">
      <c r="C208" t="s">
        <v>177</v>
      </c>
      <c r="D208" s="6">
        <v>1.45</v>
      </c>
      <c r="E208" s="6">
        <v>1.02</v>
      </c>
      <c r="F208" s="6">
        <v>2.62</v>
      </c>
      <c r="G208" s="6">
        <v>1.88</v>
      </c>
    </row>
    <row r="209" spans="3:11" ht="15.5" x14ac:dyDescent="0.35">
      <c r="C209" t="s">
        <v>178</v>
      </c>
      <c r="D209" s="5">
        <v>618000000000</v>
      </c>
      <c r="E209" s="5">
        <v>330000000000</v>
      </c>
      <c r="G209" s="5">
        <v>119000000000</v>
      </c>
    </row>
    <row r="210" spans="3:11" ht="15.5" x14ac:dyDescent="0.35">
      <c r="C210" t="s">
        <v>179</v>
      </c>
      <c r="D210" s="6">
        <v>8.85</v>
      </c>
      <c r="E210" s="5">
        <v>0</v>
      </c>
      <c r="G210" s="5">
        <v>0</v>
      </c>
    </row>
    <row r="211" spans="3:11" ht="15.5" x14ac:dyDescent="0.35">
      <c r="C211" t="s">
        <v>180</v>
      </c>
      <c r="D211" s="6">
        <v>71.22</v>
      </c>
      <c r="E211" s="6">
        <v>1347905.36</v>
      </c>
      <c r="G211" s="6">
        <v>1990304.98</v>
      </c>
    </row>
    <row r="212" spans="3:11" ht="15.5" x14ac:dyDescent="0.35">
      <c r="C212" t="s">
        <v>181</v>
      </c>
      <c r="D212" s="6">
        <v>8.98</v>
      </c>
      <c r="E212" s="5">
        <v>0</v>
      </c>
      <c r="G212" s="5">
        <v>0</v>
      </c>
    </row>
    <row r="213" spans="3:11" ht="15.5" x14ac:dyDescent="0.35">
      <c r="C213" t="s">
        <v>182</v>
      </c>
      <c r="D213" s="6">
        <v>70.12</v>
      </c>
      <c r="E213" s="6">
        <v>1347905.36</v>
      </c>
      <c r="G213" s="6">
        <v>1990304.98</v>
      </c>
    </row>
    <row r="214" spans="3:11" ht="15.5" x14ac:dyDescent="0.35">
      <c r="C214" t="s">
        <v>183</v>
      </c>
      <c r="D214" s="5">
        <v>23000000000</v>
      </c>
      <c r="E214" s="5">
        <v>68000000000</v>
      </c>
      <c r="G214" s="5">
        <v>170000000000</v>
      </c>
    </row>
    <row r="215" spans="3:11" ht="15.5" x14ac:dyDescent="0.35">
      <c r="C215" t="s">
        <v>184</v>
      </c>
      <c r="D215" s="5">
        <v>168000000000</v>
      </c>
      <c r="E215" s="5">
        <v>33000000000</v>
      </c>
      <c r="G215" s="5">
        <v>3000000000</v>
      </c>
    </row>
    <row r="216" spans="3:11" ht="15.5" x14ac:dyDescent="0.35">
      <c r="C216" t="s">
        <v>185</v>
      </c>
      <c r="D216" s="5">
        <v>618000000000</v>
      </c>
      <c r="E216" s="5">
        <v>330000000000</v>
      </c>
      <c r="G216" s="5">
        <v>119000000000</v>
      </c>
    </row>
    <row r="217" spans="3:11" ht="15.5" x14ac:dyDescent="0.35">
      <c r="C217" t="s">
        <v>24</v>
      </c>
      <c r="D217" s="5">
        <v>192000000000</v>
      </c>
      <c r="E217" s="5">
        <v>101000000000</v>
      </c>
      <c r="G217" s="5">
        <v>173000000000</v>
      </c>
    </row>
    <row r="218" spans="3:11" ht="15.5" x14ac:dyDescent="0.35">
      <c r="C218" t="s">
        <v>21</v>
      </c>
      <c r="D218" s="5">
        <v>-39000000000</v>
      </c>
      <c r="E218" s="5">
        <v>-113000000000</v>
      </c>
      <c r="G218" s="5">
        <v>154000000000</v>
      </c>
    </row>
    <row r="219" spans="3:11" ht="15.5" x14ac:dyDescent="0.35">
      <c r="C219" t="s">
        <v>186</v>
      </c>
      <c r="D219" s="5">
        <v>365000000000</v>
      </c>
      <c r="E219" s="5">
        <v>183000000000</v>
      </c>
      <c r="G219" s="5">
        <v>-28000000000</v>
      </c>
    </row>
    <row r="220" spans="3:11" ht="15.5" x14ac:dyDescent="0.35">
      <c r="C220" t="s">
        <v>187</v>
      </c>
      <c r="D220" s="5">
        <v>53000000000</v>
      </c>
      <c r="E220" s="5">
        <v>85000000000</v>
      </c>
      <c r="F220" s="5">
        <v>24000000000</v>
      </c>
      <c r="G220" s="5">
        <v>51000000000</v>
      </c>
    </row>
    <row r="221" spans="3:11" ht="15.5" x14ac:dyDescent="0.35">
      <c r="C221" t="s">
        <v>188</v>
      </c>
      <c r="D221" s="5">
        <v>-4000000000</v>
      </c>
      <c r="E221" s="5">
        <v>195000000000</v>
      </c>
      <c r="F221" s="5">
        <v>-260000000000</v>
      </c>
      <c r="G221" s="5">
        <v>-3000000000</v>
      </c>
    </row>
    <row r="222" spans="3:11" ht="15.5" x14ac:dyDescent="0.35">
      <c r="C222" t="s">
        <v>13</v>
      </c>
      <c r="D222" s="5">
        <v>49000000000</v>
      </c>
      <c r="E222" s="5">
        <v>280000000000</v>
      </c>
      <c r="F222" s="5">
        <v>-236000000000</v>
      </c>
      <c r="G222" s="5">
        <v>49000000000</v>
      </c>
    </row>
    <row r="223" spans="3:11" ht="15.5" x14ac:dyDescent="0.35">
      <c r="C223" t="s">
        <v>16</v>
      </c>
      <c r="D223" s="6">
        <v>5.65</v>
      </c>
      <c r="E223" s="6">
        <v>1143030.75</v>
      </c>
      <c r="F223" s="5">
        <v>0</v>
      </c>
      <c r="G223" s="6">
        <v>810419.33</v>
      </c>
    </row>
    <row r="224" spans="3:11" ht="15.5" x14ac:dyDescent="0.35">
      <c r="C224" t="s">
        <v>45</v>
      </c>
      <c r="I224" s="6">
        <v>170495.78</v>
      </c>
      <c r="J224" s="6">
        <v>51013.57</v>
      </c>
      <c r="K224" s="5">
        <v>1187801</v>
      </c>
    </row>
    <row r="225" spans="3:11" ht="15.5" x14ac:dyDescent="0.35">
      <c r="C225" t="s">
        <v>59</v>
      </c>
      <c r="I225" s="5">
        <v>0</v>
      </c>
      <c r="J225" s="5">
        <v>0</v>
      </c>
      <c r="K225" s="5">
        <v>0</v>
      </c>
    </row>
    <row r="226" spans="3:11" ht="15.5" x14ac:dyDescent="0.35">
      <c r="C226" t="s">
        <v>62</v>
      </c>
      <c r="I226" s="5">
        <v>0</v>
      </c>
      <c r="J226" s="5">
        <v>0</v>
      </c>
      <c r="K226" s="5">
        <v>0</v>
      </c>
    </row>
    <row r="227" spans="3:11" ht="15.5" x14ac:dyDescent="0.35">
      <c r="C227" t="s">
        <v>189</v>
      </c>
    </row>
    <row r="228" spans="3:11" ht="15.5" x14ac:dyDescent="0.35">
      <c r="C228" t="s">
        <v>190</v>
      </c>
      <c r="I228" s="6">
        <v>1.1699999999999999E-2</v>
      </c>
      <c r="J228" s="6">
        <v>3.4999999999999996E-3</v>
      </c>
      <c r="K228" s="6">
        <v>2.1000000000000001E-2</v>
      </c>
    </row>
    <row r="229" spans="3:11" ht="15.5" x14ac:dyDescent="0.35">
      <c r="C229" t="s">
        <v>191</v>
      </c>
      <c r="I229" s="6">
        <v>8.5699999999999998E-2</v>
      </c>
      <c r="J229" s="6">
        <v>3.0600000000000002E-2</v>
      </c>
      <c r="K229" s="6">
        <v>0.29710000000000003</v>
      </c>
    </row>
    <row r="230" spans="3:11" ht="15.5" x14ac:dyDescent="0.35">
      <c r="C230" t="s">
        <v>192</v>
      </c>
      <c r="I230" s="6">
        <v>0.13949999999999999</v>
      </c>
      <c r="J230" s="6">
        <v>0.1096</v>
      </c>
      <c r="K230" s="6">
        <v>0.35859999999999997</v>
      </c>
    </row>
    <row r="231" spans="3:11" ht="15.5" x14ac:dyDescent="0.35">
      <c r="C231" t="s">
        <v>193</v>
      </c>
      <c r="I231" s="6">
        <v>1.47</v>
      </c>
      <c r="J231" s="6">
        <v>1.23</v>
      </c>
      <c r="K231" s="6">
        <v>3.14</v>
      </c>
    </row>
    <row r="232" spans="3:11" ht="15.5" x14ac:dyDescent="0.35">
      <c r="C232" t="s">
        <v>56</v>
      </c>
      <c r="I232" s="5">
        <v>0</v>
      </c>
      <c r="J232" s="5">
        <v>0</v>
      </c>
      <c r="K232" s="5">
        <v>0</v>
      </c>
    </row>
    <row r="233" spans="3:11" ht="15.5" x14ac:dyDescent="0.35">
      <c r="C233" t="s">
        <v>53</v>
      </c>
      <c r="I233" s="6">
        <v>1990304.98</v>
      </c>
      <c r="J233" s="6">
        <v>1669311.38</v>
      </c>
      <c r="K233" s="6">
        <v>3998343.4</v>
      </c>
    </row>
    <row r="234" spans="3:11" ht="15.5" x14ac:dyDescent="0.35">
      <c r="C234" t="s">
        <v>194</v>
      </c>
      <c r="I234" s="5">
        <v>0</v>
      </c>
      <c r="J234" s="5">
        <v>0</v>
      </c>
      <c r="K234" s="5">
        <v>0</v>
      </c>
    </row>
    <row r="235" spans="3:11" ht="15.5" x14ac:dyDescent="0.35">
      <c r="C235" t="s">
        <v>195</v>
      </c>
      <c r="I235" s="6">
        <v>1990304.98</v>
      </c>
      <c r="J235" s="6">
        <v>1669311.38</v>
      </c>
      <c r="K235" s="6">
        <v>3998343.4</v>
      </c>
    </row>
    <row r="236" spans="3:11" ht="15.5" x14ac:dyDescent="0.35">
      <c r="C236" t="s">
        <v>196</v>
      </c>
      <c r="I236" s="5">
        <v>170000000000</v>
      </c>
      <c r="J236" s="5">
        <v>243000000000</v>
      </c>
      <c r="K236" s="5">
        <v>91000000000</v>
      </c>
    </row>
    <row r="237" spans="3:11" ht="15.5" x14ac:dyDescent="0.35">
      <c r="C237" t="s">
        <v>197</v>
      </c>
      <c r="I237" s="5">
        <v>3000000000</v>
      </c>
      <c r="J237" s="5">
        <v>4000000000</v>
      </c>
    </row>
    <row r="238" spans="3:11" ht="15.5" x14ac:dyDescent="0.35">
      <c r="C238" t="s">
        <v>26</v>
      </c>
      <c r="I238" s="5">
        <v>173000000000</v>
      </c>
      <c r="J238" s="5">
        <v>247000000000</v>
      </c>
      <c r="K238" s="5">
        <v>91000000000</v>
      </c>
    </row>
    <row r="239" spans="3:11" ht="15.5" x14ac:dyDescent="0.35">
      <c r="C239" t="s">
        <v>23</v>
      </c>
      <c r="I239" s="5">
        <v>154000000000</v>
      </c>
      <c r="J239" s="5">
        <v>131000000000</v>
      </c>
      <c r="K239" s="5">
        <v>36000000000</v>
      </c>
    </row>
    <row r="240" spans="3:11" ht="15.5" x14ac:dyDescent="0.35">
      <c r="C240" t="s">
        <v>198</v>
      </c>
      <c r="I240" s="5">
        <v>-28000000000</v>
      </c>
      <c r="J240" s="5">
        <v>2000000000</v>
      </c>
      <c r="K240" s="5">
        <v>-46000000000</v>
      </c>
    </row>
    <row r="241" spans="2:12" ht="15.5" x14ac:dyDescent="0.35">
      <c r="C241" t="s">
        <v>199</v>
      </c>
      <c r="I241" s="5">
        <v>172000000000</v>
      </c>
      <c r="K241" s="5">
        <v>57000000000</v>
      </c>
    </row>
    <row r="242" spans="2:12" ht="15.5" x14ac:dyDescent="0.35">
      <c r="C242" t="s">
        <v>200</v>
      </c>
      <c r="I242" s="5">
        <v>-9000000000</v>
      </c>
      <c r="K242" s="5">
        <v>-3000000000</v>
      </c>
    </row>
    <row r="243" spans="2:12" ht="15.5" x14ac:dyDescent="0.35">
      <c r="C243" t="s">
        <v>15</v>
      </c>
      <c r="I243" s="5">
        <v>163000000000</v>
      </c>
      <c r="K243" s="5">
        <v>54000000000</v>
      </c>
    </row>
    <row r="244" spans="2:12" ht="15.5" x14ac:dyDescent="0.35">
      <c r="C244" t="s">
        <v>17</v>
      </c>
      <c r="I244" s="6">
        <v>2709963.48</v>
      </c>
      <c r="J244" s="5">
        <v>0</v>
      </c>
      <c r="K244" s="6">
        <v>5433212.5</v>
      </c>
    </row>
    <row r="246" spans="2:12" ht="15.5" x14ac:dyDescent="0.35">
      <c r="B246" t="s">
        <v>345</v>
      </c>
      <c r="C246" t="s">
        <v>689</v>
      </c>
      <c r="D246" s="5">
        <v>1000000000</v>
      </c>
      <c r="E246" s="5">
        <v>2000000000</v>
      </c>
      <c r="F246" s="5">
        <v>22000000000</v>
      </c>
      <c r="G246" s="5">
        <v>9000000000</v>
      </c>
      <c r="H246" s="5">
        <v>2000000000</v>
      </c>
      <c r="I246" s="5">
        <v>10000000000</v>
      </c>
      <c r="J246" s="5">
        <v>3000000000</v>
      </c>
      <c r="K246" s="5">
        <v>12000000000</v>
      </c>
      <c r="L246" s="5">
        <v>24000000000</v>
      </c>
    </row>
    <row r="247" spans="2:12" ht="15.5" x14ac:dyDescent="0.35">
      <c r="C247" t="s">
        <v>44</v>
      </c>
      <c r="D247" s="6">
        <v>0.12</v>
      </c>
      <c r="E247" s="6">
        <v>0.23</v>
      </c>
      <c r="F247" s="6">
        <v>2.59</v>
      </c>
      <c r="G247" s="5">
        <v>1</v>
      </c>
      <c r="H247" s="6">
        <v>0.23</v>
      </c>
      <c r="I247" s="6">
        <v>1.18</v>
      </c>
      <c r="J247" s="6">
        <v>0.35</v>
      </c>
      <c r="K247" s="6">
        <v>1.37</v>
      </c>
      <c r="L247" s="6">
        <v>2.81</v>
      </c>
    </row>
    <row r="248" spans="2:12" ht="15.5" x14ac:dyDescent="0.35">
      <c r="C248" t="s">
        <v>346</v>
      </c>
      <c r="D248" s="5">
        <v>1949000000000</v>
      </c>
      <c r="E248" s="5">
        <v>179000000000</v>
      </c>
      <c r="F248" s="5">
        <v>1366000000000</v>
      </c>
      <c r="G248" s="5">
        <v>575000000000</v>
      </c>
      <c r="H248" s="5">
        <v>3897000000000</v>
      </c>
      <c r="I248" s="5">
        <v>1772000000000</v>
      </c>
      <c r="J248" s="5">
        <v>1729000000000</v>
      </c>
      <c r="K248" s="5">
        <v>1287000000000</v>
      </c>
      <c r="L248" s="5">
        <v>1545000000000</v>
      </c>
    </row>
    <row r="249" spans="2:12" ht="15.5" x14ac:dyDescent="0.35">
      <c r="C249" t="s">
        <v>350</v>
      </c>
      <c r="I249" s="6">
        <v>1883.63</v>
      </c>
    </row>
    <row r="250" spans="2:12" ht="15.5" x14ac:dyDescent="0.35">
      <c r="C250" t="s">
        <v>352</v>
      </c>
      <c r="I250" s="6">
        <v>6.3</v>
      </c>
    </row>
    <row r="251" spans="2:12" ht="15.5" x14ac:dyDescent="0.35">
      <c r="C251" t="s">
        <v>355</v>
      </c>
      <c r="I251" s="6">
        <v>6.21</v>
      </c>
    </row>
    <row r="252" spans="2:12" ht="15.5" x14ac:dyDescent="0.35">
      <c r="C252" t="s">
        <v>356</v>
      </c>
      <c r="I252" s="6">
        <v>45.23</v>
      </c>
    </row>
    <row r="253" spans="2:12" ht="15.5" x14ac:dyDescent="0.35">
      <c r="C253" t="s">
        <v>357</v>
      </c>
      <c r="I253" s="6">
        <v>45.23</v>
      </c>
    </row>
    <row r="254" spans="2:12" ht="15.5" x14ac:dyDescent="0.35">
      <c r="C254" t="s">
        <v>359</v>
      </c>
      <c r="I254" s="5">
        <v>19</v>
      </c>
    </row>
    <row r="255" spans="2:12" ht="15.5" x14ac:dyDescent="0.35">
      <c r="C255" t="s">
        <v>363</v>
      </c>
      <c r="I255" s="6">
        <v>0.23</v>
      </c>
    </row>
    <row r="256" spans="2:12" ht="15.5" x14ac:dyDescent="0.35">
      <c r="C256" t="s">
        <v>365</v>
      </c>
      <c r="D256" s="6">
        <v>26.63</v>
      </c>
    </row>
    <row r="257" spans="3:9" ht="15.5" x14ac:dyDescent="0.35">
      <c r="C257" t="s">
        <v>366</v>
      </c>
      <c r="I257" s="6">
        <v>71.22</v>
      </c>
    </row>
    <row r="258" spans="3:9" ht="15.5" x14ac:dyDescent="0.35">
      <c r="C258" t="s">
        <v>367</v>
      </c>
      <c r="I258" s="6">
        <v>9.77</v>
      </c>
    </row>
    <row r="259" spans="3:9" ht="15.5" x14ac:dyDescent="0.35">
      <c r="C259" t="s">
        <v>368</v>
      </c>
      <c r="D259" s="6">
        <v>1.62</v>
      </c>
    </row>
    <row r="260" spans="3:9" ht="15.5" x14ac:dyDescent="0.35">
      <c r="C260" t="s">
        <v>369</v>
      </c>
      <c r="D260" s="6">
        <v>1.6</v>
      </c>
    </row>
    <row r="261" spans="3:9" ht="15.5" x14ac:dyDescent="0.35">
      <c r="C261" t="s">
        <v>694</v>
      </c>
      <c r="D261" s="6">
        <v>0.31</v>
      </c>
    </row>
    <row r="262" spans="3:9" ht="15.5" x14ac:dyDescent="0.35">
      <c r="C262" t="s">
        <v>695</v>
      </c>
      <c r="D262" s="6">
        <v>0.27</v>
      </c>
    </row>
    <row r="263" spans="3:9" ht="15.5" x14ac:dyDescent="0.35">
      <c r="C263" t="s">
        <v>370</v>
      </c>
      <c r="D263" s="6">
        <v>1.78</v>
      </c>
    </row>
    <row r="264" spans="3:9" ht="15.5" x14ac:dyDescent="0.35">
      <c r="C264" t="s">
        <v>696</v>
      </c>
      <c r="D264" s="6">
        <v>0.11</v>
      </c>
    </row>
    <row r="265" spans="3:9" ht="15.5" x14ac:dyDescent="0.35">
      <c r="C265" t="s">
        <v>371</v>
      </c>
      <c r="D265" s="6">
        <v>2.78</v>
      </c>
    </row>
    <row r="266" spans="3:9" ht="15.5" x14ac:dyDescent="0.35">
      <c r="C266" t="s">
        <v>13</v>
      </c>
      <c r="D266" s="5">
        <v>49000000000</v>
      </c>
    </row>
    <row r="267" spans="3:9" ht="15.5" x14ac:dyDescent="0.35">
      <c r="C267" t="s">
        <v>373</v>
      </c>
      <c r="I267" s="6">
        <v>2.12</v>
      </c>
    </row>
    <row r="268" spans="3:9" ht="15.5" x14ac:dyDescent="0.35">
      <c r="C268" t="s">
        <v>374</v>
      </c>
      <c r="I268" s="5">
        <v>0</v>
      </c>
    </row>
    <row r="269" spans="3:9" ht="15.5" x14ac:dyDescent="0.35">
      <c r="C269" t="s">
        <v>375</v>
      </c>
      <c r="I269" s="5">
        <v>0</v>
      </c>
    </row>
    <row r="270" spans="3:9" ht="15.5" x14ac:dyDescent="0.35">
      <c r="C270" t="s">
        <v>376</v>
      </c>
      <c r="I270" s="5">
        <v>0</v>
      </c>
    </row>
    <row r="271" spans="3:9" ht="15.5" x14ac:dyDescent="0.35">
      <c r="C271" t="s">
        <v>378</v>
      </c>
      <c r="D271" s="6">
        <v>14.02</v>
      </c>
    </row>
    <row r="272" spans="3:9" ht="15.5" x14ac:dyDescent="0.35">
      <c r="C272" t="s">
        <v>379</v>
      </c>
      <c r="D272" s="6">
        <v>0.3</v>
      </c>
    </row>
    <row r="273" spans="3:9" ht="15.5" x14ac:dyDescent="0.35">
      <c r="C273" t="s">
        <v>380</v>
      </c>
      <c r="D273" s="6">
        <v>11.11</v>
      </c>
    </row>
    <row r="274" spans="3:9" ht="15.5" x14ac:dyDescent="0.35">
      <c r="C274" t="s">
        <v>381</v>
      </c>
      <c r="D274" s="6">
        <v>3.21</v>
      </c>
    </row>
    <row r="275" spans="3:9" ht="15.5" x14ac:dyDescent="0.35">
      <c r="C275" t="s">
        <v>382</v>
      </c>
      <c r="D275" s="6">
        <v>6.49</v>
      </c>
    </row>
    <row r="276" spans="3:9" ht="15.5" x14ac:dyDescent="0.35">
      <c r="C276" t="s">
        <v>40</v>
      </c>
      <c r="I276" s="5">
        <v>3834000000000</v>
      </c>
    </row>
    <row r="277" spans="3:9" ht="15.5" x14ac:dyDescent="0.35">
      <c r="C277" t="s">
        <v>385</v>
      </c>
      <c r="I277" s="5">
        <v>3795000000000</v>
      </c>
    </row>
    <row r="278" spans="3:9" ht="15.5" x14ac:dyDescent="0.35">
      <c r="C278" t="s">
        <v>386</v>
      </c>
      <c r="I278" s="5">
        <v>8680000000</v>
      </c>
    </row>
    <row r="279" spans="3:9" ht="15.5" x14ac:dyDescent="0.35">
      <c r="C279" t="s">
        <v>387</v>
      </c>
      <c r="I279" s="6">
        <v>0.20739999999999997</v>
      </c>
    </row>
    <row r="280" spans="3:9" ht="15.5" x14ac:dyDescent="0.35">
      <c r="C280" t="s">
        <v>388</v>
      </c>
      <c r="D280" s="6">
        <v>7.17E-2</v>
      </c>
    </row>
    <row r="281" spans="3:9" ht="15.5" x14ac:dyDescent="0.35">
      <c r="C281" t="s">
        <v>389</v>
      </c>
      <c r="D281" s="6">
        <v>1.78E-2</v>
      </c>
    </row>
    <row r="282" spans="3:9" ht="15.5" x14ac:dyDescent="0.35">
      <c r="C282" t="s">
        <v>390</v>
      </c>
      <c r="D282" s="6">
        <v>5.0000000000000001E-4</v>
      </c>
    </row>
    <row r="283" spans="3:9" ht="15.5" x14ac:dyDescent="0.35">
      <c r="C283" t="s">
        <v>391</v>
      </c>
      <c r="D283" s="6">
        <v>0.4264</v>
      </c>
    </row>
    <row r="284" spans="3:9" ht="15.5" x14ac:dyDescent="0.35">
      <c r="C284" t="s">
        <v>392</v>
      </c>
      <c r="D284" s="6">
        <v>-0.20749999999999999</v>
      </c>
    </row>
    <row r="285" spans="3:9" ht="15.5" x14ac:dyDescent="0.35">
      <c r="C285" t="s">
        <v>393</v>
      </c>
      <c r="D285" s="6">
        <v>-0.95459999999999989</v>
      </c>
    </row>
    <row r="286" spans="3:9" ht="15.5" x14ac:dyDescent="0.35">
      <c r="C286" t="s">
        <v>400</v>
      </c>
      <c r="I286" s="5">
        <v>4</v>
      </c>
    </row>
    <row r="287" spans="3:9" ht="15.5" x14ac:dyDescent="0.35">
      <c r="C287" t="s">
        <v>401</v>
      </c>
      <c r="I287" s="6">
        <v>0.56999999999999995</v>
      </c>
    </row>
    <row r="288" spans="3:9" ht="15.5" x14ac:dyDescent="0.35">
      <c r="C288" t="s">
        <v>402</v>
      </c>
      <c r="I288" s="6">
        <v>0.75</v>
      </c>
    </row>
    <row r="289" spans="3:9" ht="15.5" x14ac:dyDescent="0.35">
      <c r="C289" t="s">
        <v>403</v>
      </c>
      <c r="I289" s="6">
        <v>0.05</v>
      </c>
    </row>
    <row r="290" spans="3:9" ht="15.5" x14ac:dyDescent="0.35">
      <c r="C290" t="s">
        <v>404</v>
      </c>
      <c r="I290" s="6">
        <v>0.45</v>
      </c>
    </row>
    <row r="291" spans="3:9" ht="15.5" x14ac:dyDescent="0.35">
      <c r="C291" t="s">
        <v>405</v>
      </c>
      <c r="I291" s="6">
        <v>0.1</v>
      </c>
    </row>
    <row r="292" spans="3:9" ht="15.5" x14ac:dyDescent="0.35">
      <c r="C292" t="s">
        <v>406</v>
      </c>
      <c r="I292" s="6">
        <v>0.15</v>
      </c>
    </row>
    <row r="293" spans="3:9" ht="15.5" x14ac:dyDescent="0.35">
      <c r="C293" t="s">
        <v>409</v>
      </c>
      <c r="I293" s="5">
        <v>237000000000</v>
      </c>
    </row>
    <row r="294" spans="3:9" ht="15.5" x14ac:dyDescent="0.35">
      <c r="C294" t="s">
        <v>411</v>
      </c>
      <c r="D294" s="5">
        <v>231000000000</v>
      </c>
    </row>
    <row r="295" spans="3:9" ht="15.5" x14ac:dyDescent="0.35">
      <c r="C295" t="s">
        <v>412</v>
      </c>
      <c r="D295" s="5">
        <v>1717000000000</v>
      </c>
    </row>
    <row r="296" spans="3:9" ht="15.5" x14ac:dyDescent="0.35">
      <c r="C296" t="s">
        <v>413</v>
      </c>
      <c r="D296" s="5">
        <v>1099000000000</v>
      </c>
    </row>
    <row r="297" spans="3:9" ht="15.5" x14ac:dyDescent="0.35">
      <c r="C297" t="s">
        <v>186</v>
      </c>
      <c r="D297" s="5">
        <v>365000000000</v>
      </c>
    </row>
    <row r="298" spans="3:9" ht="15.5" x14ac:dyDescent="0.35">
      <c r="C298" t="s">
        <v>185</v>
      </c>
      <c r="I298" s="5">
        <v>618000000000</v>
      </c>
    </row>
    <row r="299" spans="3:9" ht="15.5" x14ac:dyDescent="0.35">
      <c r="C299" t="s">
        <v>184</v>
      </c>
      <c r="D299" s="5">
        <v>168000000000</v>
      </c>
    </row>
    <row r="300" spans="3:9" ht="15.5" x14ac:dyDescent="0.35">
      <c r="C300" t="s">
        <v>183</v>
      </c>
      <c r="D300" s="5">
        <v>23000000000</v>
      </c>
    </row>
    <row r="301" spans="3:9" ht="15.5" x14ac:dyDescent="0.35">
      <c r="C301" t="s">
        <v>24</v>
      </c>
      <c r="D301" s="5">
        <v>192000000000</v>
      </c>
    </row>
    <row r="302" spans="3:9" ht="15.5" x14ac:dyDescent="0.35">
      <c r="C302" t="s">
        <v>21</v>
      </c>
      <c r="D302" s="5">
        <v>-39000000000</v>
      </c>
    </row>
    <row r="303" spans="3:9" ht="15.5" x14ac:dyDescent="0.35">
      <c r="C303" t="s">
        <v>414</v>
      </c>
      <c r="I303" s="5">
        <v>618000000000</v>
      </c>
    </row>
    <row r="304" spans="3:9" ht="15.5" x14ac:dyDescent="0.35">
      <c r="C304" t="s">
        <v>415</v>
      </c>
      <c r="I304" s="5">
        <v>85000000000</v>
      </c>
    </row>
    <row r="305" spans="3:9" ht="15.5" x14ac:dyDescent="0.35">
      <c r="C305" t="s">
        <v>416</v>
      </c>
      <c r="I305" s="5">
        <v>193000000000</v>
      </c>
    </row>
    <row r="306" spans="3:9" ht="15.5" x14ac:dyDescent="0.35">
      <c r="C306" t="s">
        <v>417</v>
      </c>
      <c r="I306" s="5">
        <v>-129000000000</v>
      </c>
    </row>
    <row r="307" spans="3:9" ht="15.5" x14ac:dyDescent="0.35">
      <c r="C307" t="s">
        <v>419</v>
      </c>
      <c r="I307" s="5">
        <v>85000000000</v>
      </c>
    </row>
  </sheetData>
  <pageMargins left="0.7" right="0.7" top="0.75" bottom="0.75" header="0.3" footer="0.3"/>
  <ignoredErrors>
    <ignoredError sqref="A1:L308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2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1044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</row>
    <row r="2" spans="1:11" ht="15.5" x14ac:dyDescent="0.35">
      <c r="C2" t="s">
        <v>1045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1" ht="15.5" x14ac:dyDescent="0.35">
      <c r="B4" t="s">
        <v>5</v>
      </c>
      <c r="C4" t="s">
        <v>6</v>
      </c>
      <c r="D4" s="2">
        <f>IFERROR(INDEX(D51:D500,MATCH($C$4,$C$51:$C$500,0)),"")</f>
        <v>459384000000</v>
      </c>
      <c r="E4" s="2">
        <f>IFERROR(INDEX(E51:E500,MATCH($C$4,$C$51:$C$500,0)),"")</f>
        <v>482533000000</v>
      </c>
      <c r="H4" s="2">
        <f>IFERROR(SUM(D4:G4)*(4/MAX(1,COUNT(D4:G4))),"")</f>
        <v>1883834000000</v>
      </c>
      <c r="I4" s="2">
        <f>IFERROR(INDEX(I51:I500,MATCH($C$4,$C$51:$C$500,0)),"")</f>
        <v>926763000000</v>
      </c>
      <c r="J4" s="2">
        <f>IFERROR(INDEX(J51:J500,MATCH($C$4,$C$51:$C$500,0)),"")</f>
        <v>887715000000</v>
      </c>
      <c r="K4" s="2">
        <f>IFERROR(INDEX(K51:K500,MATCH($C$4,$C$51:$C$500,0)),"")</f>
        <v>825085000000</v>
      </c>
    </row>
    <row r="5" spans="1:11" ht="15.5" x14ac:dyDescent="0.35">
      <c r="B5" t="s">
        <v>7</v>
      </c>
      <c r="C5" t="s">
        <v>8</v>
      </c>
      <c r="D5" s="2">
        <f>IFERROR(INDEX(D51:D500,MATCH($C$5,$C$51:$C$500,0)),"")</f>
        <v>18866000000</v>
      </c>
      <c r="E5" s="2">
        <f>IFERROR(INDEX(E51:E500,MATCH($C$5,$C$51:$C$500,0)),"")</f>
        <v>41538000000</v>
      </c>
      <c r="H5" s="2">
        <f>IFERROR(SUM(D5:G5)*(4/MAX(1,COUNT(D5:G5))),"")</f>
        <v>120808000000</v>
      </c>
      <c r="I5" s="2">
        <f>IFERROR(INDEX(I51:I500,MATCH($C$5,$C$51:$C$500,0)),"")</f>
        <v>71854000000</v>
      </c>
      <c r="J5" s="2">
        <f>IFERROR(INDEX(J51:J500,MATCH($C$5,$C$51:$C$500,0)),"")</f>
        <v>65971000000</v>
      </c>
      <c r="K5" s="2">
        <f>IFERROR(INDEX(K51:K500,MATCH($C$5,$C$51:$C$500,0)),"")</f>
        <v>110680000000</v>
      </c>
    </row>
    <row r="6" spans="1:11" ht="15.5" x14ac:dyDescent="0.35">
      <c r="B6" t="s">
        <v>9</v>
      </c>
      <c r="C6" t="s">
        <v>10</v>
      </c>
      <c r="D6" s="2">
        <f>IFERROR(INDEX(D51:D500,MATCH($C$6,$C$51:$C$500,0)),"")</f>
        <v>707004000000</v>
      </c>
      <c r="E6" s="2">
        <f>IFERROR(INDEX(E51:E500,MATCH($C$6,$C$51:$C$500,0)),"")</f>
        <v>810995000000</v>
      </c>
      <c r="H6" s="2">
        <f>IFERROR(INDEX(D6:G6,COUNT(D6:G6)),"")</f>
        <v>810995000000</v>
      </c>
      <c r="I6" s="2">
        <f>IFERROR(INDEX(I51:I500,MATCH($C$6,$C$51:$C$500,0)),"")</f>
        <v>810995000000</v>
      </c>
      <c r="J6" s="2">
        <f>IFERROR(INDEX(J51:J500,MATCH($C$6,$C$51:$C$500,0)),"")</f>
        <v>811734000000</v>
      </c>
      <c r="K6" s="2">
        <f>IFERROR(INDEX(K51:K500,MATCH($C$6,$C$51:$C$500,0)),"")</f>
        <v>830634000000</v>
      </c>
    </row>
    <row r="7" spans="1:11" ht="15.5" x14ac:dyDescent="0.35">
      <c r="B7" t="s">
        <v>11</v>
      </c>
      <c r="C7" t="s">
        <v>12</v>
      </c>
      <c r="D7" s="3">
        <f>IFERROR(INDEX(D51:D500,MATCH($C$7,$C$51:$C$500,0))/1000000000,"")</f>
        <v>2.93</v>
      </c>
      <c r="E7" s="3">
        <f>IFERROR(INDEX(E51:E500,MATCH($C$7,$C$51:$C$500,0))/1000000000,"")</f>
        <v>2.93</v>
      </c>
      <c r="H7" s="3">
        <f>IFERROR(INDEX(D7:G7,COUNT(D7:G7)),"")</f>
        <v>2.93</v>
      </c>
      <c r="I7" s="3">
        <f>IFERROR(INDEX(I51:I500,MATCH($C$7,$C$51:$C$500,0))/1000000000,"")</f>
        <v>2.93</v>
      </c>
      <c r="J7" s="3">
        <f>IFERROR(INDEX(J51:J500,MATCH($C$7,$C$51:$C$500,0))/1000000000,"")</f>
        <v>2.93</v>
      </c>
      <c r="K7" s="3">
        <f>IFERROR(INDEX(K51:K500,MATCH($C$7,$C$51:$C$500,0))/1000000000,"")</f>
        <v>0</v>
      </c>
    </row>
    <row r="8" spans="1:1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-48000000000</v>
      </c>
      <c r="E8" s="2">
        <f>IFERROR(INDEX(E51:E500,MATCH("Free cash flow (Quarter)",$C$51:$C$500,0)),"")</f>
        <v>50000000000</v>
      </c>
      <c r="H8" s="2">
        <f>IFERROR(INDEX(D8:G8,COUNT(D8:G8)),"")</f>
        <v>50000000000</v>
      </c>
      <c r="I8" s="2">
        <f>IFERROR(INDEX(I51:I500,MATCH($C$8,$C$51:$C$500,0)),"")</f>
        <v>70000000000</v>
      </c>
      <c r="J8" s="2">
        <f>IFERROR(INDEX(J51:J500,MATCH($C$8,$C$51:$C$500,0)),"")</f>
        <v>-12000000000</v>
      </c>
      <c r="K8" s="2">
        <f>IFERROR(INDEX(K51:K500,MATCH($C$8,$C$51:$C$500,0)),"")</f>
        <v>20000000000</v>
      </c>
    </row>
    <row r="9" spans="1:11" ht="15.5" x14ac:dyDescent="0.35">
      <c r="A9" t="s">
        <v>16</v>
      </c>
      <c r="C9" t="s">
        <v>17</v>
      </c>
      <c r="D9" s="3">
        <f>IFERROR(INDEX(D51:D500,MATCH("Free cash flow per share (Quarter)",$C$51:$C$500,0)),"")</f>
        <v>-16.36</v>
      </c>
      <c r="E9" s="3">
        <f>IFERROR(INDEX(E51:E500,MATCH("Free cash flow per share (Quarter)",$C$51:$C$500,0)),"")</f>
        <v>17.010000000000002</v>
      </c>
      <c r="H9" s="3">
        <f>IFERROR(INDEX(D9:G9,COUNT(D9:G9)),"")</f>
        <v>17.010000000000002</v>
      </c>
      <c r="I9" s="3">
        <f>IFERROR(INDEX(I51:I500,MATCH($C$9,$C$51:$C$500,0)),"")</f>
        <v>23.87</v>
      </c>
      <c r="J9" s="3">
        <f>IFERROR(INDEX(J51:J500,MATCH($C$9,$C$51:$C$500,0)),"")</f>
        <v>-3.95</v>
      </c>
      <c r="K9" s="3">
        <f>IFERROR(INDEX(K51:K500,MATCH($C$9,$C$51:$C$500,0)),"")</f>
        <v>341797.88</v>
      </c>
    </row>
    <row r="10" spans="1:1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ca="1">IFERROR(IF(I9=0,"",I2/I9),"")</f>
        <v/>
      </c>
      <c r="J10" s="3" t="str">
        <f ca="1">IFERROR(IF(J9=0,"",J2/J9),"")</f>
        <v/>
      </c>
      <c r="K10" s="3" t="str">
        <f ca="1">IFERROR(IF(K9=0,"",K2/K9),"")</f>
        <v/>
      </c>
    </row>
    <row r="11" spans="1:11" ht="15.5" x14ac:dyDescent="0.35">
      <c r="B11" t="s">
        <v>19</v>
      </c>
      <c r="C11" t="s">
        <v>20</v>
      </c>
      <c r="D11" s="2">
        <f>IFERROR(INDEX(D51:D500,MATCH($C$11,$C$51:$C$500,0)),"")</f>
        <v>284679000000</v>
      </c>
      <c r="E11" s="2">
        <f>IFERROR(INDEX(E51:E500,MATCH($C$11,$C$51:$C$500,0)),"")</f>
        <v>244132000000</v>
      </c>
      <c r="H11" s="2">
        <f>IFERROR(INDEX(D11:G11,COUNT(D11:G11)),"")</f>
        <v>244132000000</v>
      </c>
      <c r="I11" s="2">
        <f>IFERROR(INDEX(I51:I500,MATCH($C$11,$C$51:$C$500,0)),"")</f>
        <v>244132000000</v>
      </c>
      <c r="J11" s="2">
        <f>IFERROR(INDEX(J51:J500,MATCH($C$11,$C$51:$C$500,0)),"")</f>
        <v>270306000000</v>
      </c>
      <c r="K11" s="2">
        <f>IFERROR(INDEX(K51:K500,MATCH($C$11,$C$51:$C$500,0)),"")</f>
        <v>314973000000</v>
      </c>
    </row>
    <row r="12" spans="1:1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209000000000</v>
      </c>
      <c r="E12" s="2">
        <f>IFERROR(INDEX(E51:E500,MATCH("Net Debt (Quarter)",$C$51:$C$500,0)),"")</f>
        <v>81000000000</v>
      </c>
      <c r="H12" s="2">
        <f>IFERROR(INDEX(D12:G12,COUNT(D12:G12)),"")</f>
        <v>81000000000</v>
      </c>
      <c r="I12" s="2">
        <f>IFERROR(INDEX(I51:I500,MATCH($C$12,$C$51:$C$500,0)),"")</f>
        <v>81000000000</v>
      </c>
      <c r="J12" s="2">
        <f>IFERROR(INDEX(J51:J500,MATCH($C$12,$C$51:$C$500,0)),"")</f>
        <v>53000000000</v>
      </c>
      <c r="K12" s="2">
        <f>IFERROR(INDEX(K51:K500,MATCH($C$12,$C$51:$C$500,0)),"")</f>
        <v>-48000000000</v>
      </c>
    </row>
    <row r="13" spans="1:1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493000000000</v>
      </c>
      <c r="E13" s="2">
        <f>IFERROR(INDEX(E51:E500,MATCH("Total Debt (Quarter)",$C$51:$C$500,0)),"")</f>
        <v>326000000000</v>
      </c>
      <c r="H13" s="2">
        <f>IFERROR(INDEX(D13:G13,COUNT(D13:G13)),"")</f>
        <v>326000000000</v>
      </c>
      <c r="I13" s="2">
        <f>IFERROR(INDEX(I51:I500,MATCH($C$13,$C$51:$C$500,0)),"")</f>
        <v>326000000000</v>
      </c>
      <c r="J13" s="2">
        <f>IFERROR(INDEX(J51:J500,MATCH($C$13,$C$51:$C$500,0)),"")</f>
        <v>323000000000</v>
      </c>
      <c r="K13" s="2">
        <f>IFERROR(INDEX(K51:K500,MATCH($C$13,$C$51:$C$500,0)),"")</f>
        <v>267000000000</v>
      </c>
    </row>
    <row r="14" spans="1:11" ht="15.5" x14ac:dyDescent="0.35">
      <c r="C14" t="s">
        <v>27</v>
      </c>
      <c r="D14" s="2">
        <f>IFERROR(INDEX(D51:D500,MATCH($C$14,$C$51:$C$500,0)),"")</f>
        <v>-16222000000</v>
      </c>
      <c r="E14" s="2">
        <f>IFERROR(INDEX(E51:E500,MATCH($C$14,$C$51:$C$500,0)),"")</f>
        <v>-14242000000</v>
      </c>
      <c r="H14" s="2">
        <f>IFERROR(SUM(D14:G14)*(4/MAX(1,COUNT(D14:G14))),"")</f>
        <v>-60928000000</v>
      </c>
      <c r="I14" s="2">
        <f>IFERROR(INDEX(I51:I500,MATCH($C$14,$C$51:$C$500,0)),"")</f>
        <v>-27364000000</v>
      </c>
      <c r="J14" s="2">
        <f>IFERROR(INDEX(J51:J500,MATCH($C$14,$C$51:$C$500,0)),"")</f>
        <v>-25090000000</v>
      </c>
      <c r="K14" s="2">
        <f>IFERROR(INDEX(K51:K500,MATCH($C$14,$C$51:$C$500,0)),"")</f>
        <v>-12735000000</v>
      </c>
    </row>
    <row r="15" spans="1:11" ht="15.5" x14ac:dyDescent="0.35">
      <c r="C15" t="s">
        <v>28</v>
      </c>
      <c r="D15" s="2">
        <f>IFERROR(INDEX(D51:D500,MATCH($C$15,$C$51:$C$500,0)),"")</f>
        <v>-13624000000</v>
      </c>
      <c r="E15" s="2">
        <f>IFERROR(INDEX(E51:E500,MATCH($C$15,$C$51:$C$500,0)),"")</f>
        <v>-14057000000</v>
      </c>
      <c r="H15" s="2">
        <f>IFERROR(SUM(D15:G15)*(4/MAX(1,COUNT(D15:G15))),"")</f>
        <v>-55362000000</v>
      </c>
      <c r="I15" s="2">
        <f>IFERROR(INDEX(I51:I500,MATCH($C$15,$C$51:$C$500,0)),"")</f>
        <v>-29798000000</v>
      </c>
      <c r="J15" s="2">
        <f>IFERROR(INDEX(J51:J500,MATCH($C$15,$C$51:$C$500,0)),"")</f>
        <v>-30470000000</v>
      </c>
      <c r="K15" s="2">
        <f>IFERROR(INDEX(K51:K500,MATCH($C$15,$C$51:$C$500,0)),"")</f>
        <v>-42366000000</v>
      </c>
    </row>
    <row r="16" spans="1:11" ht="15.5" x14ac:dyDescent="0.35">
      <c r="C16" t="s">
        <v>29</v>
      </c>
      <c r="D16" s="2">
        <f>IFERROR(INDEX(D51:D500,MATCH($C$16,$C$51:$C$500,0)),"")</f>
        <v>34563000000</v>
      </c>
      <c r="E16" s="2">
        <f>IFERROR(INDEX(E51:E500,MATCH($C$16,$C$51:$C$500,0)),"")</f>
        <v>54712000000</v>
      </c>
      <c r="H16" s="2">
        <f>IFERROR(SUM(D16:G16)*(4/MAX(1,COUNT(D16:G16))),"")</f>
        <v>178550000000</v>
      </c>
      <c r="I16" s="2">
        <f>IFERROR(INDEX(I51:I500,MATCH($C$16,$C$51:$C$500,0)),"")</f>
        <v>102293000000</v>
      </c>
      <c r="J16" s="2">
        <f>IFERROR(INDEX(J51:J500,MATCH($C$16,$C$51:$C$500,0)),"")</f>
        <v>92942000000</v>
      </c>
      <c r="K16" s="2">
        <f>IFERROR(INDEX(K51:K500,MATCH($C$16,$C$51:$C$500,0)),"")</f>
        <v>169650000000</v>
      </c>
    </row>
    <row r="17" spans="1:11" ht="15.5" x14ac:dyDescent="0.35">
      <c r="A17" t="s">
        <v>30</v>
      </c>
    </row>
    <row r="18" spans="1:1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</row>
    <row r="19" spans="1:11" ht="15.5" x14ac:dyDescent="0.35">
      <c r="A19" t="s">
        <v>37</v>
      </c>
      <c r="C19" t="s">
        <v>38</v>
      </c>
    </row>
    <row r="20" spans="1:11" ht="15.5" x14ac:dyDescent="0.35">
      <c r="A20" t="s">
        <v>39</v>
      </c>
      <c r="C20" t="s">
        <v>40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 t="str">
        <f ca="1">IFERROR(I21*I2,"")</f>
        <v/>
      </c>
      <c r="J20" s="2" t="str">
        <f ca="1">IFERROR(J21*J2,"")</f>
        <v/>
      </c>
      <c r="K20" s="2" t="str">
        <f ca="1">IFERROR(K21*K2,"")</f>
        <v/>
      </c>
    </row>
    <row r="21" spans="1:11" ht="15.5" x14ac:dyDescent="0.35">
      <c r="C21" t="s">
        <v>12</v>
      </c>
      <c r="D21" s="2">
        <f>IFERROR(INDEX(D51:D500,MATCH($C$7,$C$51:$C$500,0)),"")</f>
        <v>2930000000</v>
      </c>
      <c r="E21" s="2">
        <f>IFERROR(INDEX(E51:E500,MATCH($C$7,$C$51:$C$500,0)),"")</f>
        <v>2930000000</v>
      </c>
      <c r="H21" s="2">
        <f>IFERROR(INDEX(D21:G21,COUNT(D21:G21)),"")</f>
        <v>2930000000</v>
      </c>
      <c r="I21" s="2">
        <f>IFERROR(INDEX(I51:I500,MATCH($C$7,$C$51:$C$500,0)),"")</f>
        <v>2930000000</v>
      </c>
      <c r="J21" s="2">
        <f>IFERROR(INDEX(J51:J500,MATCH($C$7,$C$51:$C$500,0)),"")</f>
        <v>2930000000</v>
      </c>
      <c r="K21" s="2">
        <f>IFERROR(INDEX(K51:K500,MATCH($C$7,$C$51:$C$500,0)),"")</f>
        <v>0</v>
      </c>
    </row>
    <row r="23" spans="1:11" ht="15.5" x14ac:dyDescent="0.35">
      <c r="B23" t="s">
        <v>41</v>
      </c>
      <c r="C23" t="s">
        <v>42</v>
      </c>
      <c r="D23" s="3">
        <f>IFERROR(D5/D6*100,"")</f>
        <v>2.6684431771248818</v>
      </c>
      <c r="E23" s="3">
        <f>IFERROR(E5/E6*100,"")</f>
        <v>5.1218564849351722</v>
      </c>
      <c r="H23" s="3">
        <f>IFERROR(H5/H6*100,"")</f>
        <v>14.896269397468542</v>
      </c>
      <c r="I23" s="3">
        <f>IFERROR(I5/I6*100,"")</f>
        <v>8.8599806410643716</v>
      </c>
      <c r="J23" s="3">
        <f>IFERROR(J5/J6*100,"")</f>
        <v>8.1271697378697958</v>
      </c>
      <c r="K23" s="3">
        <f>IFERROR(K5/K6*100,"")</f>
        <v>13.324761567669995</v>
      </c>
    </row>
    <row r="24" spans="1:11" ht="15.5" x14ac:dyDescent="0.35">
      <c r="C24" t="s">
        <v>43</v>
      </c>
      <c r="D24" s="4">
        <f>IFERROR(_xlfn.RRI(5,I23,D23),"")</f>
        <v>-0.21337990401442619</v>
      </c>
      <c r="E24" s="4">
        <f>IFERROR(_xlfn.RRI(5,J23,E23),"")</f>
        <v>-8.8204141964072891E-2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25.19</v>
      </c>
      <c r="J25" s="3">
        <f>IFERROR(INDEX(J51:J500,MATCH($C$25,$C$51:$C$500,0)),"")</f>
        <v>22.2</v>
      </c>
      <c r="K25" s="3">
        <f>IFERROR(INDEX(K51:K500,MATCH($C$25,$C$51:$C$500,0)),"")</f>
        <v>1948068.58</v>
      </c>
    </row>
    <row r="26" spans="1:11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ht="15.5" x14ac:dyDescent="0.35">
      <c r="C27" t="s">
        <v>47</v>
      </c>
      <c r="D27" s="3">
        <f>IFERROR(D4/D21,"")</f>
        <v>156.78634812286688</v>
      </c>
      <c r="E27" s="3">
        <f>IFERROR(E4/E21,"")</f>
        <v>164.68703071672354</v>
      </c>
      <c r="H27" s="3">
        <f>IFERROR(H4/H21,"")</f>
        <v>642.94675767918091</v>
      </c>
      <c r="I27" s="3">
        <f>IFERROR(I4/I21,"")</f>
        <v>316.30136518771332</v>
      </c>
      <c r="J27" s="3">
        <f>IFERROR(J4/J21,"")</f>
        <v>302.9744027303754</v>
      </c>
      <c r="K27" s="3" t="str">
        <f>IFERROR(K4/K21,"")</f>
        <v/>
      </c>
    </row>
    <row r="28" spans="1:11" ht="15.5" x14ac:dyDescent="0.35">
      <c r="C28" t="s">
        <v>48</v>
      </c>
      <c r="D28" s="4">
        <f>IFERROR(_xlfn.RRI(5,I27,D27),"")</f>
        <v>-0.1309566600213341</v>
      </c>
      <c r="E28" s="4">
        <f>IFERROR(_xlfn.RRI(5,J27,E27),"")</f>
        <v>-0.11478107055389697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49</v>
      </c>
      <c r="H29" s="4" t="str">
        <f>IFERROR(((H25-I25)/I25)*100%,"")</f>
        <v/>
      </c>
      <c r="I29" s="4">
        <f>IFERROR(((I25-J25)/J25)*100%,"")</f>
        <v>0.13468468468468478</v>
      </c>
      <c r="J29" s="4">
        <f>IFERROR(((J25-K25)/K25)*100%,"")</f>
        <v>-0.99998860409729518</v>
      </c>
      <c r="K29" s="4" t="str">
        <f>IFERROR(((K25-L25)/L25)*100%,"")</f>
        <v/>
      </c>
    </row>
    <row r="30" spans="1:11" ht="15.5" x14ac:dyDescent="0.35">
      <c r="C30" t="s">
        <v>50</v>
      </c>
      <c r="H30" s="4">
        <f>IFERROR(((H27-I27)/I27)*100%,"")</f>
        <v>1.0327030751119759</v>
      </c>
      <c r="I30" s="4">
        <f>IFERROR(((I27-J27)/J27)*100%,"")</f>
        <v>4.3987090451327385E-2</v>
      </c>
      <c r="J30" s="4" t="str">
        <f>IFERROR(((J27-K27)/K27)*100%,"")</f>
        <v/>
      </c>
      <c r="K30" s="4" t="str">
        <f>IFERROR(((K27-L27)/L27)*100%,"")</f>
        <v/>
      </c>
    </row>
    <row r="32" spans="1:11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194.88</v>
      </c>
      <c r="E32" s="3">
        <f>IFERROR(INDEX(E51:E500,MATCH($A$32,$C$51:$C$500,0)),"")</f>
        <v>227.69</v>
      </c>
      <c r="H32" s="3">
        <f>IFERROR(INDEX(D32:G32,COUNT(D32:G32)),"")</f>
        <v>227.69</v>
      </c>
      <c r="I32" s="3">
        <f>IFERROR(INDEX(I51:I500,MATCH($C$32,$C$51:$C$500,0)),"")</f>
        <v>227.69</v>
      </c>
      <c r="J32" s="3">
        <f>IFERROR(INDEX(J51:J500,MATCH($C$32,$C$51:$C$500,0)),"")</f>
        <v>225.2</v>
      </c>
      <c r="K32" s="3">
        <f>IFERROR(INDEX(K51:K500,MATCH($C$32,$C$51:$C$500,0)),"")</f>
        <v>11537415.9</v>
      </c>
    </row>
    <row r="33" spans="1:11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</v>
      </c>
      <c r="E33" s="3">
        <f>IFERROR(INDEX(E51:E500,MATCH($A$33,$C$51:$C$500,0)),"")</f>
        <v>0</v>
      </c>
      <c r="H33" s="3">
        <f>IFERROR(INDEX(D33:G33,COUNT(D33:G33)),"")</f>
        <v>0</v>
      </c>
      <c r="I33" s="3">
        <f>IFERROR(INDEX(I51:I500,MATCH($C$33,$C$51:$C$500,0)),"")</f>
        <v>0</v>
      </c>
      <c r="J33" s="3">
        <f>IFERROR(INDEX(J51:J500,MATCH($C$33,$C$51:$C$500,0)),"")</f>
        <v>0</v>
      </c>
      <c r="K33" s="3">
        <f>IFERROR(INDEX(K51:K500,MATCH($C$33,$C$51:$C$500,0)),"")</f>
        <v>0</v>
      </c>
    </row>
    <row r="34" spans="1:11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0</v>
      </c>
      <c r="E34" s="3">
        <f>IFERROR(INDEX(E51:E500,MATCH($A$34,$C$51:$C$500,0)),"")</f>
        <v>0</v>
      </c>
      <c r="H34" s="3">
        <f>IFERROR(INDEX(D34:G34,COUNT(D34:G34)),"")</f>
        <v>0</v>
      </c>
      <c r="I34" s="3">
        <f>IFERROR(INDEX(I51:I500,MATCH($C$34,$C$51:$C$500,0)),"")</f>
        <v>0</v>
      </c>
      <c r="J34" s="3">
        <f>IFERROR(INDEX(J51:J500,MATCH($C$34,$C$51:$C$500,0)),"")</f>
        <v>0</v>
      </c>
      <c r="K34" s="3">
        <f>IFERROR(INDEX(K51:K500,MATCH($C$34,$C$51:$C$500,0)),"")</f>
        <v>0</v>
      </c>
    </row>
    <row r="35" spans="1:11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>IFERROR(INDEX(I51:I500,MATCH($C$35,$C$51:$C$500,0)),"")</f>
        <v>0</v>
      </c>
      <c r="J35" s="3">
        <f>IFERROR(INDEX(J51:J500,MATCH($C$35,$C$51:$C$500,0)),"")</f>
        <v>0</v>
      </c>
      <c r="K35" s="3">
        <f>IFERROR(INDEX(K51:K500,MATCH($C$35,$C$51:$C$500,0)),"")</f>
        <v>0</v>
      </c>
    </row>
    <row r="36" spans="1:11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</row>
    <row r="37" spans="1:11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</row>
    <row r="50" spans="2:11" ht="15.5" x14ac:dyDescent="0.35">
      <c r="D50" t="s">
        <v>67</v>
      </c>
      <c r="E50" t="s">
        <v>69</v>
      </c>
      <c r="F50" t="s">
        <v>912</v>
      </c>
      <c r="G50" t="s">
        <v>1017</v>
      </c>
      <c r="I50" t="s">
        <v>32</v>
      </c>
      <c r="J50" t="s">
        <v>33</v>
      </c>
      <c r="K50" t="s">
        <v>34</v>
      </c>
    </row>
    <row r="51" spans="2:11" ht="15.5" x14ac:dyDescent="0.35">
      <c r="B51" t="s">
        <v>71</v>
      </c>
      <c r="C51" t="s">
        <v>6</v>
      </c>
      <c r="D51" s="5">
        <v>459384000000</v>
      </c>
      <c r="E51" s="5">
        <v>482533000000</v>
      </c>
      <c r="F51" s="5">
        <v>444230000000</v>
      </c>
      <c r="G51" s="5">
        <v>887715000000</v>
      </c>
      <c r="I51" s="5">
        <v>926763000000</v>
      </c>
      <c r="J51" s="5">
        <v>887715000000</v>
      </c>
      <c r="K51" s="5">
        <v>825085000000</v>
      </c>
    </row>
    <row r="52" spans="2:11" ht="15.5" x14ac:dyDescent="0.35">
      <c r="C52" t="s">
        <v>72</v>
      </c>
      <c r="D52" s="5">
        <v>-177542000000</v>
      </c>
      <c r="E52" s="5">
        <v>-182858000000</v>
      </c>
      <c r="F52" s="5">
        <v>-167216000000</v>
      </c>
      <c r="G52" s="5">
        <v>-333175000000</v>
      </c>
      <c r="I52" s="5">
        <v>-350074000000</v>
      </c>
      <c r="J52" s="5">
        <v>-333175000000</v>
      </c>
      <c r="K52" s="5">
        <v>-309581000000</v>
      </c>
    </row>
    <row r="53" spans="2:11" ht="15.5" x14ac:dyDescent="0.35">
      <c r="C53" t="s">
        <v>79</v>
      </c>
    </row>
    <row r="54" spans="2:11" ht="15.5" x14ac:dyDescent="0.35">
      <c r="C54" t="s">
        <v>930</v>
      </c>
      <c r="D54" s="5">
        <v>-177542000000</v>
      </c>
      <c r="E54" s="5">
        <v>-182858000000</v>
      </c>
      <c r="F54" s="5">
        <v>-167216000000</v>
      </c>
      <c r="G54" s="5">
        <v>-333175000000</v>
      </c>
      <c r="I54" s="5">
        <v>-350074000000</v>
      </c>
      <c r="J54" s="5">
        <v>-333175000000</v>
      </c>
      <c r="K54" s="5">
        <v>-309581000000</v>
      </c>
    </row>
    <row r="55" spans="2:11" ht="15.5" x14ac:dyDescent="0.35">
      <c r="C55" t="s">
        <v>73</v>
      </c>
      <c r="D55" s="5">
        <v>281842000000</v>
      </c>
      <c r="E55" s="5">
        <v>299675000000</v>
      </c>
      <c r="F55" s="5">
        <v>277014000000</v>
      </c>
      <c r="G55" s="5">
        <v>554540000000</v>
      </c>
      <c r="I55" s="5">
        <v>576689000000</v>
      </c>
      <c r="J55" s="5">
        <v>554540000000</v>
      </c>
      <c r="K55" s="5">
        <v>515504000000</v>
      </c>
    </row>
    <row r="56" spans="2:11" ht="15.5" x14ac:dyDescent="0.35">
      <c r="C56" t="s">
        <v>74</v>
      </c>
      <c r="D56" s="5">
        <v>-231986000000</v>
      </c>
      <c r="E56" s="5">
        <v>-232269000000</v>
      </c>
      <c r="F56" s="5">
        <v>-218108000000</v>
      </c>
      <c r="G56" s="5">
        <v>-441072000000</v>
      </c>
      <c r="I56" s="5">
        <v>-450377000000</v>
      </c>
      <c r="J56" s="5">
        <v>-441072000000</v>
      </c>
      <c r="K56" s="5">
        <v>-336754000000</v>
      </c>
    </row>
    <row r="57" spans="2:11" ht="15.5" x14ac:dyDescent="0.35">
      <c r="C57" t="s">
        <v>245</v>
      </c>
    </row>
    <row r="58" spans="2:11" ht="15.5" x14ac:dyDescent="0.35">
      <c r="C58" t="s">
        <v>75</v>
      </c>
      <c r="D58" s="5">
        <v>-9502000000</v>
      </c>
      <c r="E58" s="5">
        <v>-9727000000</v>
      </c>
      <c r="F58" s="5">
        <v>-6822000000</v>
      </c>
      <c r="G58" s="5">
        <v>-14691000000</v>
      </c>
      <c r="I58" s="5">
        <v>-16549000000</v>
      </c>
      <c r="J58" s="5">
        <v>-14691000000</v>
      </c>
      <c r="K58" s="5">
        <v>-11180000000</v>
      </c>
    </row>
    <row r="59" spans="2:11" ht="15.5" x14ac:dyDescent="0.35">
      <c r="C59" t="s">
        <v>76</v>
      </c>
      <c r="D59" s="5">
        <v>-218250000000</v>
      </c>
      <c r="E59" s="5">
        <v>-220658000000</v>
      </c>
      <c r="F59" s="5">
        <v>-205925000000</v>
      </c>
      <c r="G59" s="5">
        <v>-425427000000</v>
      </c>
      <c r="I59" s="5">
        <v>-426583000000</v>
      </c>
      <c r="J59" s="5">
        <v>-425427000000</v>
      </c>
      <c r="K59" s="5">
        <v>-326374000000</v>
      </c>
    </row>
    <row r="60" spans="2:11" ht="15.5" x14ac:dyDescent="0.35">
      <c r="C60" t="s">
        <v>77</v>
      </c>
      <c r="D60" s="5">
        <v>49856000000</v>
      </c>
      <c r="E60" s="5">
        <v>67406000000</v>
      </c>
      <c r="F60" s="5">
        <v>58906000000</v>
      </c>
      <c r="G60" s="5">
        <v>113468000000</v>
      </c>
      <c r="I60" s="5">
        <v>126312000000</v>
      </c>
      <c r="J60" s="5">
        <v>113468000000</v>
      </c>
      <c r="K60" s="5">
        <v>178750000000</v>
      </c>
    </row>
    <row r="61" spans="2:11" ht="15.5" x14ac:dyDescent="0.35">
      <c r="C61" t="s">
        <v>78</v>
      </c>
      <c r="D61" s="5">
        <v>-15293000000</v>
      </c>
      <c r="E61" s="5">
        <v>-12694000000</v>
      </c>
      <c r="F61" s="5">
        <v>-11325000000</v>
      </c>
      <c r="G61" s="5">
        <v>-20526000000</v>
      </c>
      <c r="I61" s="5">
        <v>-24019000000</v>
      </c>
      <c r="J61" s="5">
        <v>-20526000000</v>
      </c>
      <c r="K61" s="5">
        <v>-9100000000</v>
      </c>
    </row>
    <row r="62" spans="2:11" ht="15.5" x14ac:dyDescent="0.35">
      <c r="C62" t="s">
        <v>247</v>
      </c>
      <c r="D62" s="5">
        <v>929000000</v>
      </c>
      <c r="E62" s="5">
        <v>1548000000</v>
      </c>
      <c r="F62" s="5">
        <v>1797000000</v>
      </c>
      <c r="G62" s="5">
        <v>4564000000</v>
      </c>
      <c r="I62" s="5">
        <v>3345000000</v>
      </c>
      <c r="J62" s="5">
        <v>4564000000</v>
      </c>
      <c r="K62" s="5">
        <v>3635000000</v>
      </c>
    </row>
    <row r="63" spans="2:11" ht="15.5" x14ac:dyDescent="0.35">
      <c r="C63" t="s">
        <v>27</v>
      </c>
      <c r="D63" s="5">
        <v>-16222000000</v>
      </c>
      <c r="E63" s="5">
        <v>-14242000000</v>
      </c>
      <c r="F63" s="5">
        <v>-13122000000</v>
      </c>
      <c r="G63" s="5">
        <v>-25090000000</v>
      </c>
      <c r="I63" s="5">
        <v>-27364000000</v>
      </c>
      <c r="J63" s="5">
        <v>-25090000000</v>
      </c>
      <c r="K63" s="5">
        <v>-12735000000</v>
      </c>
    </row>
    <row r="64" spans="2:11" ht="15.5" x14ac:dyDescent="0.35">
      <c r="C64" t="s">
        <v>80</v>
      </c>
      <c r="D64" s="5">
        <v>-15293000000</v>
      </c>
      <c r="E64" s="5">
        <v>-12694000000</v>
      </c>
      <c r="F64" s="5">
        <v>-11325000000</v>
      </c>
      <c r="G64" s="5">
        <v>-20526000000</v>
      </c>
      <c r="I64" s="5">
        <v>-24019000000</v>
      </c>
      <c r="J64" s="5">
        <v>-20526000000</v>
      </c>
      <c r="K64" s="5">
        <v>-9100000000</v>
      </c>
    </row>
    <row r="65" spans="2:11" ht="15.5" x14ac:dyDescent="0.35">
      <c r="C65" t="s">
        <v>29</v>
      </c>
      <c r="D65" s="5">
        <v>34563000000</v>
      </c>
      <c r="E65" s="5">
        <v>54712000000</v>
      </c>
      <c r="F65" s="5">
        <v>47581000000</v>
      </c>
      <c r="G65" s="5">
        <v>92942000000</v>
      </c>
      <c r="I65" s="5">
        <v>102293000000</v>
      </c>
      <c r="J65" s="5">
        <v>92942000000</v>
      </c>
      <c r="K65" s="5">
        <v>169650000000</v>
      </c>
    </row>
    <row r="66" spans="2:11" ht="15.5" x14ac:dyDescent="0.35">
      <c r="C66" t="s">
        <v>28</v>
      </c>
      <c r="D66" s="5">
        <v>-13624000000</v>
      </c>
      <c r="E66" s="5">
        <v>-14057000000</v>
      </c>
      <c r="F66" s="5">
        <v>-15741000000</v>
      </c>
      <c r="G66" s="5">
        <v>-30470000000</v>
      </c>
      <c r="I66" s="5">
        <v>-29798000000</v>
      </c>
      <c r="J66" s="5">
        <v>-30470000000</v>
      </c>
      <c r="K66" s="5">
        <v>-42366000000</v>
      </c>
    </row>
    <row r="67" spans="2:11" ht="15.5" x14ac:dyDescent="0.35">
      <c r="C67" t="s">
        <v>81</v>
      </c>
      <c r="D67" s="5">
        <v>-13624000000</v>
      </c>
      <c r="E67" s="5">
        <v>-14057000000</v>
      </c>
      <c r="F67" s="5">
        <v>-15741000000</v>
      </c>
      <c r="G67" s="5">
        <v>-30470000000</v>
      </c>
      <c r="I67" s="5">
        <v>-29798000000</v>
      </c>
      <c r="J67" s="5">
        <v>-30470000000</v>
      </c>
      <c r="K67" s="5">
        <v>-42366000000</v>
      </c>
    </row>
    <row r="68" spans="2:11" ht="15.5" x14ac:dyDescent="0.35">
      <c r="C68" t="s">
        <v>82</v>
      </c>
    </row>
    <row r="69" spans="2:11" ht="15.5" x14ac:dyDescent="0.35">
      <c r="C69" t="s">
        <v>84</v>
      </c>
      <c r="D69" s="5">
        <v>-13624000000</v>
      </c>
      <c r="E69" s="5">
        <v>-14057000000</v>
      </c>
      <c r="F69" s="5">
        <v>-15741000000</v>
      </c>
      <c r="G69" s="5">
        <v>-30470000000</v>
      </c>
      <c r="I69" s="5">
        <v>-29798000000</v>
      </c>
      <c r="J69" s="5">
        <v>-30470000000</v>
      </c>
      <c r="K69" s="5">
        <v>-42366000000</v>
      </c>
    </row>
    <row r="70" spans="2:11" ht="15.5" x14ac:dyDescent="0.35">
      <c r="C70" t="s">
        <v>86</v>
      </c>
      <c r="D70" s="5">
        <v>20939000000</v>
      </c>
      <c r="E70" s="5">
        <v>40655000000</v>
      </c>
      <c r="F70" s="5">
        <v>31840000000</v>
      </c>
      <c r="G70" s="5">
        <v>62472000000</v>
      </c>
      <c r="I70" s="5">
        <v>72495000000</v>
      </c>
      <c r="J70" s="5">
        <v>62472000000</v>
      </c>
      <c r="K70" s="5">
        <v>127284000000</v>
      </c>
    </row>
    <row r="71" spans="2:11" ht="15.5" x14ac:dyDescent="0.35">
      <c r="C71" t="s">
        <v>87</v>
      </c>
      <c r="E71" s="5">
        <v>-1874000000</v>
      </c>
      <c r="G71" s="5">
        <v>964000000</v>
      </c>
      <c r="I71" s="5">
        <v>-1874000000</v>
      </c>
      <c r="J71" s="5">
        <v>964000000</v>
      </c>
      <c r="K71" s="5">
        <v>-3423000000</v>
      </c>
    </row>
    <row r="72" spans="2:11" ht="15.5" x14ac:dyDescent="0.35">
      <c r="C72" t="s">
        <v>89</v>
      </c>
      <c r="D72" s="5">
        <v>20939000000</v>
      </c>
      <c r="E72" s="5">
        <v>38781000000</v>
      </c>
      <c r="F72" s="5">
        <v>31840000000</v>
      </c>
      <c r="G72" s="5">
        <v>63436000000</v>
      </c>
      <c r="I72" s="5">
        <v>70621000000</v>
      </c>
      <c r="J72" s="5">
        <v>63436000000</v>
      </c>
      <c r="K72" s="5">
        <v>123861000000</v>
      </c>
    </row>
    <row r="73" spans="2:11" ht="15.5" x14ac:dyDescent="0.35">
      <c r="C73" t="s">
        <v>90</v>
      </c>
      <c r="D73" s="5">
        <v>20939000000</v>
      </c>
      <c r="E73" s="5">
        <v>40655000000</v>
      </c>
      <c r="F73" s="5">
        <v>31840000000</v>
      </c>
      <c r="G73" s="5">
        <v>62472000000</v>
      </c>
      <c r="I73" s="5">
        <v>72495000000</v>
      </c>
      <c r="J73" s="5">
        <v>62472000000</v>
      </c>
      <c r="K73" s="5">
        <v>127284000000</v>
      </c>
    </row>
    <row r="74" spans="2:11" ht="15.5" x14ac:dyDescent="0.35">
      <c r="C74" t="s">
        <v>8</v>
      </c>
      <c r="D74" s="5">
        <v>18866000000</v>
      </c>
      <c r="E74" s="5">
        <v>41538000000</v>
      </c>
      <c r="F74" s="5">
        <v>30316000000</v>
      </c>
      <c r="G74" s="5">
        <v>65971000000</v>
      </c>
      <c r="I74" s="5">
        <v>71854000000</v>
      </c>
      <c r="J74" s="5">
        <v>65971000000</v>
      </c>
      <c r="K74" s="5">
        <v>110680000000</v>
      </c>
    </row>
    <row r="75" spans="2:11" ht="15.5" x14ac:dyDescent="0.35">
      <c r="C75" t="s">
        <v>203</v>
      </c>
      <c r="D75" s="5">
        <v>2073000000</v>
      </c>
      <c r="E75" s="5">
        <v>-2757000000</v>
      </c>
      <c r="F75" s="5">
        <v>1524000000</v>
      </c>
      <c r="G75" s="5">
        <v>-2535000000</v>
      </c>
      <c r="I75" s="5">
        <v>-1233000000</v>
      </c>
      <c r="J75" s="5">
        <v>-2535000000</v>
      </c>
      <c r="K75" s="5">
        <v>13181000000</v>
      </c>
    </row>
    <row r="76" spans="2:11" ht="15.5" x14ac:dyDescent="0.35">
      <c r="C76" t="s">
        <v>91</v>
      </c>
      <c r="D76" s="5">
        <v>20939000000</v>
      </c>
      <c r="E76" s="5">
        <v>40655000000</v>
      </c>
      <c r="F76" s="5">
        <v>31840000000</v>
      </c>
      <c r="G76" s="5">
        <v>62472000000</v>
      </c>
      <c r="I76" s="5">
        <v>72495000000</v>
      </c>
      <c r="J76" s="5">
        <v>62472000000</v>
      </c>
      <c r="K76" s="5">
        <v>127284000000</v>
      </c>
    </row>
    <row r="77" spans="2:11" ht="15.5" x14ac:dyDescent="0.35">
      <c r="C77" t="s">
        <v>92</v>
      </c>
      <c r="D77" s="5">
        <v>20939000000</v>
      </c>
      <c r="E77" s="5">
        <v>38781000000</v>
      </c>
      <c r="F77" s="5">
        <v>31840000000</v>
      </c>
      <c r="G77" s="5">
        <v>63436000000</v>
      </c>
      <c r="I77" s="5">
        <v>70621000000</v>
      </c>
      <c r="J77" s="5">
        <v>63436000000</v>
      </c>
      <c r="K77" s="5">
        <v>123861000000</v>
      </c>
    </row>
    <row r="78" spans="2:11" ht="15.5" x14ac:dyDescent="0.35">
      <c r="C78" t="s">
        <v>93</v>
      </c>
      <c r="D78" s="5">
        <v>20939000000</v>
      </c>
      <c r="E78" s="5">
        <v>38781000000</v>
      </c>
      <c r="F78" s="5">
        <v>31840000000</v>
      </c>
      <c r="G78" s="5">
        <v>63436000000</v>
      </c>
      <c r="I78" s="5">
        <v>70621000000</v>
      </c>
      <c r="J78" s="5">
        <v>63436000000</v>
      </c>
      <c r="K78" s="5">
        <v>123861000000</v>
      </c>
    </row>
    <row r="80" spans="2:11" ht="15.5" x14ac:dyDescent="0.35">
      <c r="B80" t="s">
        <v>94</v>
      </c>
      <c r="C80" t="s">
        <v>95</v>
      </c>
    </row>
    <row r="81" spans="3:11" ht="15.5" x14ac:dyDescent="0.35">
      <c r="C81" t="s">
        <v>96</v>
      </c>
    </row>
    <row r="82" spans="3:11" ht="15.5" x14ac:dyDescent="0.35">
      <c r="C82" t="s">
        <v>20</v>
      </c>
      <c r="D82" s="5">
        <v>284679000000</v>
      </c>
      <c r="E82" s="5">
        <v>244132000000</v>
      </c>
      <c r="G82" s="5">
        <v>270306000000</v>
      </c>
      <c r="I82" s="5">
        <v>244132000000</v>
      </c>
      <c r="J82" s="5">
        <v>270306000000</v>
      </c>
      <c r="K82" s="5">
        <v>314973000000</v>
      </c>
    </row>
    <row r="83" spans="3:11" ht="15.5" x14ac:dyDescent="0.35">
      <c r="C83" t="s">
        <v>256</v>
      </c>
    </row>
    <row r="84" spans="3:11" ht="15.5" x14ac:dyDescent="0.35">
      <c r="C84" t="s">
        <v>97</v>
      </c>
      <c r="D84" s="5">
        <v>85365000000</v>
      </c>
      <c r="E84" s="5">
        <v>70514000000</v>
      </c>
      <c r="G84" s="5">
        <v>72856000000</v>
      </c>
      <c r="I84" s="5">
        <v>70514000000</v>
      </c>
      <c r="J84" s="5">
        <v>72856000000</v>
      </c>
      <c r="K84" s="5">
        <v>66464000000</v>
      </c>
    </row>
    <row r="85" spans="3:11" ht="15.5" x14ac:dyDescent="0.35">
      <c r="C85" t="s">
        <v>98</v>
      </c>
    </row>
    <row r="86" spans="3:11" ht="15.5" x14ac:dyDescent="0.35">
      <c r="C86" t="s">
        <v>99</v>
      </c>
    </row>
    <row r="87" spans="3:11" ht="15.5" x14ac:dyDescent="0.35">
      <c r="C87" t="s">
        <v>100</v>
      </c>
      <c r="D87" s="5">
        <v>85365000000</v>
      </c>
      <c r="E87" s="5">
        <v>70514000000</v>
      </c>
      <c r="G87" s="5">
        <v>72856000000</v>
      </c>
      <c r="I87" s="5">
        <v>70514000000</v>
      </c>
      <c r="J87" s="5">
        <v>72856000000</v>
      </c>
      <c r="K87" s="5">
        <v>66464000000</v>
      </c>
    </row>
    <row r="88" spans="3:11" ht="15.5" x14ac:dyDescent="0.35">
      <c r="C88" t="s">
        <v>101</v>
      </c>
      <c r="D88" s="5">
        <v>10450000000</v>
      </c>
      <c r="E88" s="5">
        <v>19988000000</v>
      </c>
      <c r="G88" s="5">
        <v>14851000000</v>
      </c>
      <c r="I88" s="5">
        <v>19988000000</v>
      </c>
      <c r="J88" s="5">
        <v>14851000000</v>
      </c>
      <c r="K88" s="5">
        <v>8175000000</v>
      </c>
    </row>
    <row r="89" spans="3:11" ht="15.5" x14ac:dyDescent="0.35">
      <c r="C89" t="s">
        <v>102</v>
      </c>
      <c r="D89" s="5">
        <v>10450000000</v>
      </c>
      <c r="E89" s="5">
        <v>19988000000</v>
      </c>
      <c r="G89" s="5">
        <v>14851000000</v>
      </c>
      <c r="I89" s="5">
        <v>19988000000</v>
      </c>
      <c r="J89" s="5">
        <v>14851000000</v>
      </c>
      <c r="K89" s="5">
        <v>8175000000</v>
      </c>
    </row>
    <row r="90" spans="3:11" ht="15.5" x14ac:dyDescent="0.35">
      <c r="C90" t="s">
        <v>103</v>
      </c>
      <c r="D90" s="5">
        <v>31433000000</v>
      </c>
      <c r="E90" s="5">
        <v>30339000000</v>
      </c>
      <c r="G90" s="5">
        <v>28391000000</v>
      </c>
      <c r="I90" s="5">
        <v>30339000000</v>
      </c>
      <c r="J90" s="5">
        <v>28391000000</v>
      </c>
      <c r="K90" s="5">
        <v>26571000000</v>
      </c>
    </row>
    <row r="91" spans="3:11" ht="15.5" x14ac:dyDescent="0.35">
      <c r="C91" t="s">
        <v>79</v>
      </c>
      <c r="E91" s="5">
        <v>-63000000</v>
      </c>
      <c r="G91" s="5">
        <v>-10028000000</v>
      </c>
      <c r="I91" s="5">
        <v>-63000000</v>
      </c>
      <c r="J91" s="5">
        <v>-10028000000</v>
      </c>
    </row>
    <row r="92" spans="3:11" ht="15.5" x14ac:dyDescent="0.35">
      <c r="C92" t="s">
        <v>104</v>
      </c>
      <c r="D92" s="5">
        <v>447975000000</v>
      </c>
      <c r="E92" s="5">
        <v>377149000000</v>
      </c>
      <c r="G92" s="5">
        <v>397259000000</v>
      </c>
      <c r="I92" s="5">
        <v>377149000000</v>
      </c>
      <c r="J92" s="5">
        <v>397259000000</v>
      </c>
      <c r="K92" s="5">
        <v>423125000000</v>
      </c>
    </row>
    <row r="93" spans="3:11" ht="15.5" x14ac:dyDescent="0.35">
      <c r="C93" t="s">
        <v>105</v>
      </c>
    </row>
    <row r="94" spans="3:11" ht="15.5" x14ac:dyDescent="0.35">
      <c r="C94" t="s">
        <v>107</v>
      </c>
      <c r="D94" s="5">
        <v>23192000000</v>
      </c>
      <c r="E94" s="5">
        <v>27272000000</v>
      </c>
      <c r="G94" s="5">
        <v>25629000000</v>
      </c>
      <c r="I94" s="5">
        <v>27272000000</v>
      </c>
      <c r="J94" s="5">
        <v>25629000000</v>
      </c>
      <c r="K94" s="5">
        <v>21194000000</v>
      </c>
    </row>
    <row r="95" spans="3:11" ht="15.5" x14ac:dyDescent="0.35">
      <c r="C95" t="s">
        <v>545</v>
      </c>
    </row>
    <row r="96" spans="3:11" ht="15.5" x14ac:dyDescent="0.35">
      <c r="C96" t="s">
        <v>106</v>
      </c>
      <c r="D96" s="5">
        <v>912975000000</v>
      </c>
      <c r="E96" s="5">
        <v>905250000000</v>
      </c>
      <c r="G96" s="5">
        <v>905485000000</v>
      </c>
      <c r="I96" s="5">
        <v>905250000000</v>
      </c>
      <c r="J96" s="5">
        <v>905485000000</v>
      </c>
      <c r="K96" s="5">
        <v>826486000000</v>
      </c>
    </row>
    <row r="97" spans="3:11" ht="15.5" x14ac:dyDescent="0.35">
      <c r="C97" t="s">
        <v>464</v>
      </c>
      <c r="D97" s="5">
        <v>18615000000</v>
      </c>
      <c r="E97" s="5">
        <v>18615000000</v>
      </c>
      <c r="G97" s="5">
        <v>18615000000</v>
      </c>
      <c r="I97" s="5">
        <v>18615000000</v>
      </c>
      <c r="J97" s="5">
        <v>18615000000</v>
      </c>
      <c r="K97" s="5">
        <v>18615000000</v>
      </c>
    </row>
    <row r="98" spans="3:11" ht="15.5" x14ac:dyDescent="0.35">
      <c r="C98" t="s">
        <v>205</v>
      </c>
    </row>
    <row r="99" spans="3:11" ht="15.5" x14ac:dyDescent="0.35">
      <c r="C99" t="s">
        <v>108</v>
      </c>
      <c r="D99" s="5">
        <v>1087262000000</v>
      </c>
      <c r="E99" s="5">
        <v>1074180000000</v>
      </c>
      <c r="G99" s="5">
        <v>1025619000000</v>
      </c>
      <c r="I99" s="5">
        <v>1074180000000</v>
      </c>
      <c r="J99" s="5">
        <v>1025619000000</v>
      </c>
      <c r="K99" s="5">
        <v>929998000000</v>
      </c>
    </row>
    <row r="100" spans="3:11" ht="15.5" x14ac:dyDescent="0.35">
      <c r="C100" t="s">
        <v>109</v>
      </c>
      <c r="D100" s="5">
        <v>1535237000000</v>
      </c>
      <c r="E100" s="5">
        <v>1451329000000</v>
      </c>
      <c r="G100" s="5">
        <v>1422878000000</v>
      </c>
      <c r="I100" s="5">
        <v>1451329000000</v>
      </c>
      <c r="J100" s="5">
        <v>1422878000000</v>
      </c>
      <c r="K100" s="5">
        <v>1353123000000</v>
      </c>
    </row>
    <row r="101" spans="3:11" ht="15.5" x14ac:dyDescent="0.35">
      <c r="C101" t="s">
        <v>110</v>
      </c>
    </row>
    <row r="102" spans="3:11" ht="15.5" x14ac:dyDescent="0.35">
      <c r="C102" t="s">
        <v>111</v>
      </c>
    </row>
    <row r="103" spans="3:11" ht="15.5" x14ac:dyDescent="0.35">
      <c r="C103" t="s">
        <v>112</v>
      </c>
      <c r="D103" s="5">
        <v>543827000000</v>
      </c>
      <c r="E103" s="5">
        <v>547402000000</v>
      </c>
      <c r="G103" s="5">
        <v>304258000000</v>
      </c>
      <c r="I103" s="5">
        <v>547402000000</v>
      </c>
      <c r="J103" s="5">
        <v>304258000000</v>
      </c>
      <c r="K103" s="5">
        <v>371594000000</v>
      </c>
    </row>
    <row r="104" spans="3:11" ht="15.5" x14ac:dyDescent="0.35">
      <c r="C104" t="s">
        <v>115</v>
      </c>
      <c r="D104" s="5">
        <v>196270000000</v>
      </c>
      <c r="E104" s="5">
        <v>6750000000</v>
      </c>
      <c r="G104" s="5">
        <v>10901000000</v>
      </c>
      <c r="I104" s="5">
        <v>6750000000</v>
      </c>
      <c r="J104" s="5">
        <v>10901000000</v>
      </c>
      <c r="K104" s="5">
        <v>6455000000</v>
      </c>
    </row>
    <row r="105" spans="3:11" ht="15.5" x14ac:dyDescent="0.35">
      <c r="C105" t="s">
        <v>113</v>
      </c>
    </row>
    <row r="106" spans="3:11" ht="15.5" x14ac:dyDescent="0.35">
      <c r="C106" t="s">
        <v>114</v>
      </c>
      <c r="D106" s="5">
        <v>110602000000</v>
      </c>
      <c r="E106" s="5">
        <v>96867000000</v>
      </c>
      <c r="G106" s="5">
        <v>100336000000</v>
      </c>
      <c r="I106" s="5">
        <v>96867000000</v>
      </c>
      <c r="J106" s="5">
        <v>100336000000</v>
      </c>
      <c r="K106" s="5">
        <v>68302000000</v>
      </c>
    </row>
    <row r="107" spans="3:11" ht="15.5" x14ac:dyDescent="0.35">
      <c r="C107" t="s">
        <v>206</v>
      </c>
    </row>
    <row r="108" spans="3:11" ht="15.5" x14ac:dyDescent="0.35">
      <c r="C108" t="s">
        <v>207</v>
      </c>
      <c r="D108" s="5">
        <v>57532000000</v>
      </c>
      <c r="E108" s="5">
        <v>42456000000</v>
      </c>
      <c r="G108" s="5">
        <v>50544000000</v>
      </c>
      <c r="I108" s="5">
        <v>42456000000</v>
      </c>
      <c r="J108" s="5">
        <v>50544000000</v>
      </c>
      <c r="K108" s="5">
        <v>69164000000</v>
      </c>
    </row>
    <row r="109" spans="3:11" ht="15.5" x14ac:dyDescent="0.35">
      <c r="C109" t="s">
        <v>117</v>
      </c>
      <c r="D109" s="5">
        <v>4327000000</v>
      </c>
      <c r="E109" s="5">
        <v>11302000000</v>
      </c>
      <c r="G109" s="5">
        <v>10503000000</v>
      </c>
      <c r="I109" s="5">
        <v>11302000000</v>
      </c>
      <c r="J109" s="5">
        <v>10503000000</v>
      </c>
      <c r="K109" s="5">
        <v>20605000000</v>
      </c>
    </row>
    <row r="110" spans="3:11" ht="15.5" x14ac:dyDescent="0.35">
      <c r="C110" t="s">
        <v>116</v>
      </c>
      <c r="D110" s="5">
        <v>47351000000</v>
      </c>
      <c r="E110" s="5">
        <v>76837000000</v>
      </c>
      <c r="G110" s="5">
        <v>68501000000</v>
      </c>
      <c r="I110" s="5">
        <v>76837000000</v>
      </c>
      <c r="J110" s="5">
        <v>68501000000</v>
      </c>
      <c r="K110" s="5">
        <v>48340000000</v>
      </c>
    </row>
    <row r="111" spans="3:11" ht="15.5" x14ac:dyDescent="0.35">
      <c r="C111" t="s">
        <v>1046</v>
      </c>
    </row>
    <row r="112" spans="3:11" ht="15.5" x14ac:dyDescent="0.35">
      <c r="C112" t="s">
        <v>1047</v>
      </c>
    </row>
    <row r="113" spans="3:11" ht="15.5" x14ac:dyDescent="0.35">
      <c r="C113" t="s">
        <v>119</v>
      </c>
    </row>
    <row r="114" spans="3:11" ht="15.5" x14ac:dyDescent="0.35">
      <c r="C114" t="s">
        <v>209</v>
      </c>
      <c r="D114" s="5">
        <v>191924000000</v>
      </c>
      <c r="G114" s="5">
        <v>251116000000</v>
      </c>
      <c r="J114" s="5">
        <v>251116000000</v>
      </c>
      <c r="K114" s="5">
        <v>99272000000</v>
      </c>
    </row>
    <row r="115" spans="3:11" ht="15.5" x14ac:dyDescent="0.35">
      <c r="C115" t="s">
        <v>509</v>
      </c>
      <c r="D115" s="5">
        <v>53599000000</v>
      </c>
      <c r="E115" s="5">
        <v>53812000000</v>
      </c>
      <c r="G115" s="5">
        <v>22590000000</v>
      </c>
      <c r="I115" s="5">
        <v>53812000000</v>
      </c>
      <c r="J115" s="5">
        <v>22590000000</v>
      </c>
      <c r="K115" s="5">
        <v>23053000000</v>
      </c>
    </row>
    <row r="116" spans="3:11" ht="15.5" x14ac:dyDescent="0.35">
      <c r="C116" t="s">
        <v>258</v>
      </c>
    </row>
    <row r="117" spans="3:11" ht="15.5" x14ac:dyDescent="0.35">
      <c r="C117" t="s">
        <v>122</v>
      </c>
      <c r="D117" s="5">
        <v>64029000000</v>
      </c>
      <c r="E117" s="5">
        <v>278767000000</v>
      </c>
      <c r="G117" s="5">
        <v>55164000000</v>
      </c>
      <c r="I117" s="5">
        <v>278767000000</v>
      </c>
      <c r="J117" s="5">
        <v>55164000000</v>
      </c>
      <c r="K117" s="5">
        <v>155115000000</v>
      </c>
    </row>
    <row r="118" spans="3:11" ht="15.5" x14ac:dyDescent="0.35">
      <c r="C118" t="s">
        <v>123</v>
      </c>
      <c r="D118" s="5">
        <v>284406000000</v>
      </c>
      <c r="E118" s="5">
        <v>92932000000</v>
      </c>
      <c r="G118" s="5">
        <v>306886000000</v>
      </c>
      <c r="I118" s="5">
        <v>92932000000</v>
      </c>
      <c r="J118" s="5">
        <v>306886000000</v>
      </c>
      <c r="K118" s="5">
        <v>150895000000</v>
      </c>
    </row>
    <row r="119" spans="3:11" ht="15.5" x14ac:dyDescent="0.35">
      <c r="C119" t="s">
        <v>124</v>
      </c>
      <c r="D119" s="5">
        <v>284406000000</v>
      </c>
      <c r="E119" s="5">
        <v>92932000000</v>
      </c>
      <c r="G119" s="5">
        <v>306886000000</v>
      </c>
      <c r="I119" s="5">
        <v>92932000000</v>
      </c>
      <c r="J119" s="5">
        <v>306886000000</v>
      </c>
      <c r="K119" s="5">
        <v>150895000000</v>
      </c>
    </row>
    <row r="120" spans="3:11" ht="15.5" x14ac:dyDescent="0.35">
      <c r="C120" t="s">
        <v>125</v>
      </c>
    </row>
    <row r="121" spans="3:11" ht="15.5" x14ac:dyDescent="0.35">
      <c r="C121" t="s">
        <v>126</v>
      </c>
      <c r="D121" s="5">
        <v>247642000000</v>
      </c>
      <c r="E121" s="5">
        <v>56362000000</v>
      </c>
      <c r="G121" s="5">
        <v>278592000000</v>
      </c>
      <c r="I121" s="5">
        <v>56362000000</v>
      </c>
      <c r="J121" s="5">
        <v>278592000000</v>
      </c>
      <c r="K121" s="5">
        <v>122371000000</v>
      </c>
    </row>
    <row r="122" spans="3:11" ht="15.5" x14ac:dyDescent="0.35">
      <c r="C122" t="s">
        <v>211</v>
      </c>
      <c r="D122" s="5">
        <v>1424000000</v>
      </c>
      <c r="E122" s="5">
        <v>749000000</v>
      </c>
      <c r="G122" s="5">
        <v>1161000000</v>
      </c>
      <c r="I122" s="5">
        <v>749000000</v>
      </c>
      <c r="J122" s="5">
        <v>1161000000</v>
      </c>
      <c r="K122" s="5">
        <v>1031000000</v>
      </c>
    </row>
    <row r="123" spans="3:11" ht="15.5" x14ac:dyDescent="0.35">
      <c r="C123" t="s">
        <v>127</v>
      </c>
      <c r="D123" s="5">
        <v>828233000000</v>
      </c>
      <c r="E123" s="5">
        <v>640334000000</v>
      </c>
      <c r="G123" s="5">
        <v>611144000000</v>
      </c>
      <c r="I123" s="5">
        <v>640334000000</v>
      </c>
      <c r="J123" s="5">
        <v>611144000000</v>
      </c>
      <c r="K123" s="5">
        <v>522489000000</v>
      </c>
    </row>
    <row r="124" spans="3:11" ht="15.5" x14ac:dyDescent="0.35">
      <c r="C124" t="s">
        <v>128</v>
      </c>
    </row>
    <row r="125" spans="3:11" ht="15.5" x14ac:dyDescent="0.35">
      <c r="C125" t="s">
        <v>129</v>
      </c>
      <c r="D125" s="5">
        <v>46846000000</v>
      </c>
      <c r="E125" s="5">
        <v>46846000000</v>
      </c>
      <c r="G125" s="5">
        <v>46846000000</v>
      </c>
      <c r="I125" s="5">
        <v>46846000000</v>
      </c>
      <c r="J125" s="5">
        <v>46846000000</v>
      </c>
      <c r="K125" s="5">
        <v>46846000000</v>
      </c>
    </row>
    <row r="126" spans="3:11" ht="15.5" x14ac:dyDescent="0.35">
      <c r="C126" t="s">
        <v>130</v>
      </c>
      <c r="D126" s="5">
        <v>366662000000</v>
      </c>
      <c r="E126" s="5">
        <v>366650000000</v>
      </c>
      <c r="G126" s="5">
        <v>364680000000</v>
      </c>
      <c r="I126" s="5">
        <v>366650000000</v>
      </c>
      <c r="J126" s="5">
        <v>364680000000</v>
      </c>
      <c r="K126" s="5">
        <v>364680000000</v>
      </c>
    </row>
    <row r="127" spans="3:11" ht="15.5" x14ac:dyDescent="0.35">
      <c r="C127" t="s">
        <v>131</v>
      </c>
      <c r="D127" s="5">
        <v>157072000000</v>
      </c>
      <c r="E127" s="5">
        <v>253206000000</v>
      </c>
      <c r="G127" s="5">
        <v>257852000000</v>
      </c>
      <c r="I127" s="5">
        <v>253206000000</v>
      </c>
      <c r="J127" s="5">
        <v>257852000000</v>
      </c>
      <c r="K127" s="5">
        <v>264082000000</v>
      </c>
    </row>
    <row r="128" spans="3:11" ht="15.5" x14ac:dyDescent="0.35">
      <c r="C128" t="s">
        <v>132</v>
      </c>
    </row>
    <row r="129" spans="2:11" ht="15.5" x14ac:dyDescent="0.35">
      <c r="C129" t="s">
        <v>133</v>
      </c>
    </row>
    <row r="130" spans="2:11" ht="15.5" x14ac:dyDescent="0.35">
      <c r="C130" t="s">
        <v>134</v>
      </c>
      <c r="D130" s="5">
        <v>157072000000</v>
      </c>
      <c r="E130" s="5">
        <v>253206000000</v>
      </c>
      <c r="G130" s="5">
        <v>257852000000</v>
      </c>
      <c r="I130" s="5">
        <v>253206000000</v>
      </c>
      <c r="J130" s="5">
        <v>257852000000</v>
      </c>
      <c r="K130" s="5">
        <v>264082000000</v>
      </c>
    </row>
    <row r="131" spans="2:11" ht="15.5" x14ac:dyDescent="0.35">
      <c r="C131" t="s">
        <v>212</v>
      </c>
      <c r="D131" s="5">
        <v>136424000000</v>
      </c>
      <c r="E131" s="5">
        <v>144356000000</v>
      </c>
      <c r="G131" s="5">
        <v>152384000000</v>
      </c>
      <c r="I131" s="5">
        <v>144356000000</v>
      </c>
      <c r="J131" s="5">
        <v>152384000000</v>
      </c>
      <c r="K131" s="5">
        <v>155026000000</v>
      </c>
    </row>
    <row r="132" spans="2:11" ht="15.5" x14ac:dyDescent="0.35">
      <c r="C132" t="s">
        <v>10</v>
      </c>
      <c r="D132" s="5">
        <v>707004000000</v>
      </c>
      <c r="E132" s="5">
        <v>810995000000</v>
      </c>
      <c r="G132" s="5">
        <v>811734000000</v>
      </c>
      <c r="I132" s="5">
        <v>810995000000</v>
      </c>
      <c r="J132" s="5">
        <v>811734000000</v>
      </c>
      <c r="K132" s="5">
        <v>830634000000</v>
      </c>
    </row>
    <row r="133" spans="2:11" ht="15.5" x14ac:dyDescent="0.35">
      <c r="C133" t="s">
        <v>135</v>
      </c>
      <c r="D133" s="5">
        <v>1535237000000</v>
      </c>
      <c r="E133" s="5">
        <v>1451329000000</v>
      </c>
      <c r="G133" s="5">
        <v>1422878000000</v>
      </c>
      <c r="I133" s="5">
        <v>1451329000000</v>
      </c>
      <c r="J133" s="5">
        <v>1422878000000</v>
      </c>
      <c r="K133" s="5">
        <v>1353123000000</v>
      </c>
    </row>
    <row r="134" spans="2:11" ht="15.5" x14ac:dyDescent="0.35">
      <c r="C134" t="s">
        <v>136</v>
      </c>
      <c r="D134" s="5">
        <v>2927900000</v>
      </c>
      <c r="E134" s="5">
        <v>2927900000</v>
      </c>
      <c r="G134" s="5">
        <v>2927900000</v>
      </c>
      <c r="I134" s="5">
        <v>2927900000</v>
      </c>
      <c r="J134" s="5">
        <v>2927900000</v>
      </c>
      <c r="K134" s="5">
        <v>58558</v>
      </c>
    </row>
    <row r="136" spans="2:11" ht="15.5" x14ac:dyDescent="0.35">
      <c r="B136" t="s">
        <v>137</v>
      </c>
      <c r="C136" t="s">
        <v>138</v>
      </c>
      <c r="D136" s="5">
        <v>6642000000</v>
      </c>
      <c r="E136" s="5">
        <v>83658000000</v>
      </c>
      <c r="F136" s="5">
        <v>89701000000</v>
      </c>
      <c r="G136" s="5">
        <v>143343000000</v>
      </c>
      <c r="I136" s="5">
        <v>173359000000</v>
      </c>
      <c r="J136" s="5">
        <v>143343000000</v>
      </c>
      <c r="K136" s="5">
        <v>222933000000</v>
      </c>
    </row>
    <row r="137" spans="2:11" ht="15.5" x14ac:dyDescent="0.35">
      <c r="C137" t="s">
        <v>139</v>
      </c>
      <c r="D137" s="5">
        <v>590975000000</v>
      </c>
      <c r="E137" s="5">
        <v>643839000000</v>
      </c>
      <c r="F137" s="5">
        <v>579540000000</v>
      </c>
      <c r="G137" s="5">
        <v>1169317000000</v>
      </c>
      <c r="I137" s="5">
        <v>1223379000000</v>
      </c>
      <c r="J137" s="5">
        <v>1169317000000</v>
      </c>
      <c r="K137" s="5">
        <v>1084392000000</v>
      </c>
    </row>
    <row r="138" spans="2:11" ht="15.5" x14ac:dyDescent="0.35">
      <c r="C138" t="s">
        <v>1048</v>
      </c>
      <c r="D138" s="5">
        <v>-413630000000</v>
      </c>
      <c r="E138" s="5">
        <v>-401147000000</v>
      </c>
      <c r="F138" s="5">
        <v>-335400000000</v>
      </c>
      <c r="G138" s="5">
        <v>-698816000000</v>
      </c>
      <c r="I138" s="5">
        <v>-736547000000</v>
      </c>
      <c r="J138" s="5">
        <v>-698816000000</v>
      </c>
      <c r="K138" s="5">
        <v>-638643000000</v>
      </c>
    </row>
    <row r="139" spans="2:11" ht="15.5" x14ac:dyDescent="0.35">
      <c r="C139" t="s">
        <v>436</v>
      </c>
      <c r="D139" s="5">
        <v>-145001000000</v>
      </c>
      <c r="E139" s="5">
        <v>-137902000000</v>
      </c>
      <c r="F139" s="5">
        <v>-125423000000</v>
      </c>
      <c r="G139" s="5">
        <v>-266950000000</v>
      </c>
      <c r="I139" s="5">
        <v>-263325000000</v>
      </c>
      <c r="J139" s="5">
        <v>-266950000000</v>
      </c>
      <c r="K139" s="5">
        <v>-161913000000</v>
      </c>
    </row>
    <row r="140" spans="2:11" ht="15.5" x14ac:dyDescent="0.35">
      <c r="C140" t="s">
        <v>1049</v>
      </c>
      <c r="D140" s="5">
        <v>929000000</v>
      </c>
      <c r="E140" s="5">
        <v>1548000000</v>
      </c>
      <c r="F140" s="5">
        <v>1797000000</v>
      </c>
      <c r="G140" s="5">
        <v>4564000000</v>
      </c>
      <c r="I140" s="5">
        <v>3345000000</v>
      </c>
      <c r="J140" s="5">
        <v>4564000000</v>
      </c>
      <c r="K140" s="5">
        <v>3635000000</v>
      </c>
    </row>
    <row r="141" spans="2:11" ht="15.5" x14ac:dyDescent="0.35">
      <c r="C141" t="s">
        <v>144</v>
      </c>
      <c r="D141" s="5">
        <v>-11571000000</v>
      </c>
      <c r="E141" s="5">
        <v>-11647000000</v>
      </c>
      <c r="F141" s="5">
        <v>-10576000000</v>
      </c>
      <c r="G141" s="5">
        <v>-21172000000</v>
      </c>
      <c r="I141" s="5">
        <v>-22223000000</v>
      </c>
      <c r="J141" s="5">
        <v>-21172000000</v>
      </c>
      <c r="K141" s="5">
        <v>-11325000000</v>
      </c>
    </row>
    <row r="142" spans="2:11" ht="15.5" x14ac:dyDescent="0.35">
      <c r="C142" t="s">
        <v>515</v>
      </c>
      <c r="D142" s="5">
        <v>5055000000</v>
      </c>
      <c r="F142" s="5">
        <v>512000000</v>
      </c>
      <c r="G142" s="5">
        <v>265000000</v>
      </c>
      <c r="I142" s="5">
        <v>512000000</v>
      </c>
      <c r="J142" s="5">
        <v>265000000</v>
      </c>
    </row>
    <row r="143" spans="2:11" ht="15.5" x14ac:dyDescent="0.35">
      <c r="C143" t="s">
        <v>265</v>
      </c>
      <c r="D143" s="5">
        <v>-20115000000</v>
      </c>
      <c r="E143" s="5">
        <v>-11033000000</v>
      </c>
      <c r="F143" s="5">
        <v>-20749000000</v>
      </c>
      <c r="G143" s="5">
        <v>-43865000000</v>
      </c>
      <c r="I143" s="5">
        <v>-31782000000</v>
      </c>
      <c r="J143" s="5">
        <v>-43865000000</v>
      </c>
      <c r="K143" s="5">
        <v>-53213000000</v>
      </c>
    </row>
    <row r="144" spans="2:11" ht="15.5" x14ac:dyDescent="0.35">
      <c r="C144" t="s">
        <v>145</v>
      </c>
      <c r="D144" s="5">
        <v>88418000000</v>
      </c>
      <c r="E144" s="5">
        <v>-391000000</v>
      </c>
      <c r="F144" s="5">
        <v>-96812000000</v>
      </c>
      <c r="G144" s="5">
        <v>-34115000000</v>
      </c>
      <c r="I144" s="5">
        <v>-97203000000</v>
      </c>
      <c r="J144" s="5">
        <v>-34115000000</v>
      </c>
      <c r="K144" s="5">
        <v>-8966000000</v>
      </c>
    </row>
    <row r="145" spans="3:11" ht="15.5" x14ac:dyDescent="0.35">
      <c r="C145" t="s">
        <v>146</v>
      </c>
      <c r="D145" s="5">
        <v>-54513000000</v>
      </c>
      <c r="E145" s="5">
        <v>-32706000000</v>
      </c>
      <c r="F145" s="5">
        <v>-69624000000</v>
      </c>
      <c r="G145" s="5">
        <v>-153895000000</v>
      </c>
      <c r="I145" s="5">
        <v>-102330000000</v>
      </c>
      <c r="J145" s="5">
        <v>-153895000000</v>
      </c>
      <c r="K145" s="5">
        <v>-201251000000</v>
      </c>
    </row>
    <row r="146" spans="3:11" ht="15.5" x14ac:dyDescent="0.35">
      <c r="C146" t="s">
        <v>222</v>
      </c>
      <c r="D146" s="5">
        <v>31000000</v>
      </c>
      <c r="E146" s="5">
        <v>1142000000</v>
      </c>
      <c r="G146" s="5">
        <v>1026000000</v>
      </c>
      <c r="I146" s="5">
        <v>1142000000</v>
      </c>
      <c r="J146" s="5">
        <v>1026000000</v>
      </c>
      <c r="K146" s="5">
        <v>1667000000</v>
      </c>
    </row>
    <row r="147" spans="3:11" ht="15.5" x14ac:dyDescent="0.35">
      <c r="C147" t="s">
        <v>147</v>
      </c>
      <c r="D147" s="5">
        <v>-38783000000</v>
      </c>
      <c r="E147" s="5">
        <v>-27036000000</v>
      </c>
      <c r="F147" s="5">
        <v>-62813000000</v>
      </c>
      <c r="G147" s="5">
        <v>-146465000000</v>
      </c>
      <c r="I147" s="5">
        <v>-89849000000</v>
      </c>
      <c r="J147" s="5">
        <v>-146465000000</v>
      </c>
      <c r="K147" s="5">
        <v>-184359000000</v>
      </c>
    </row>
    <row r="148" spans="3:11" ht="15.5" x14ac:dyDescent="0.35">
      <c r="C148" t="s">
        <v>276</v>
      </c>
      <c r="D148" s="5">
        <v>-15761000000</v>
      </c>
      <c r="E148" s="5">
        <v>-6812000000</v>
      </c>
      <c r="F148" s="5">
        <v>-6811000000</v>
      </c>
      <c r="G148" s="5">
        <v>-8456000000</v>
      </c>
      <c r="I148" s="5">
        <v>-13623000000</v>
      </c>
      <c r="J148" s="5">
        <v>-8456000000</v>
      </c>
      <c r="K148" s="5">
        <v>-18559000000</v>
      </c>
    </row>
    <row r="149" spans="3:11" ht="15.5" x14ac:dyDescent="0.35">
      <c r="C149" t="s">
        <v>226</v>
      </c>
    </row>
    <row r="150" spans="3:11" ht="15.5" x14ac:dyDescent="0.35">
      <c r="C150" t="s">
        <v>270</v>
      </c>
    </row>
    <row r="151" spans="3:11" ht="15.5" x14ac:dyDescent="0.35">
      <c r="C151" t="s">
        <v>1050</v>
      </c>
    </row>
    <row r="152" spans="3:11" ht="15.5" x14ac:dyDescent="0.35">
      <c r="C152" t="s">
        <v>527</v>
      </c>
    </row>
    <row r="153" spans="3:11" ht="15.5" x14ac:dyDescent="0.35">
      <c r="C153" t="s">
        <v>429</v>
      </c>
    </row>
    <row r="154" spans="3:11" ht="15.5" x14ac:dyDescent="0.35">
      <c r="C154" t="s">
        <v>648</v>
      </c>
    </row>
    <row r="155" spans="3:11" ht="15.5" x14ac:dyDescent="0.35">
      <c r="C155" t="s">
        <v>1051</v>
      </c>
    </row>
    <row r="156" spans="3:11" ht="15.5" x14ac:dyDescent="0.35">
      <c r="C156" t="s">
        <v>1052</v>
      </c>
    </row>
    <row r="157" spans="3:11" ht="15.5" x14ac:dyDescent="0.35">
      <c r="C157" t="s">
        <v>1053</v>
      </c>
    </row>
    <row r="158" spans="3:11" ht="15.5" x14ac:dyDescent="0.35">
      <c r="C158" t="s">
        <v>1054</v>
      </c>
    </row>
    <row r="159" spans="3:11" ht="15.5" x14ac:dyDescent="0.35">
      <c r="C159" t="s">
        <v>1055</v>
      </c>
    </row>
    <row r="160" spans="3:11" ht="15.5" x14ac:dyDescent="0.35">
      <c r="C160" t="s">
        <v>152</v>
      </c>
      <c r="D160" s="5">
        <v>88418000000</v>
      </c>
      <c r="E160" s="5">
        <v>-391000000</v>
      </c>
      <c r="F160" s="5">
        <v>-96812000000</v>
      </c>
      <c r="G160" s="5">
        <v>-34115000000</v>
      </c>
      <c r="I160" s="5">
        <v>-97203000000</v>
      </c>
      <c r="J160" s="5">
        <v>-34115000000</v>
      </c>
      <c r="K160" s="5">
        <v>-8966000000</v>
      </c>
    </row>
    <row r="161" spans="3:11" ht="15.5" x14ac:dyDescent="0.35">
      <c r="C161" t="s">
        <v>1056</v>
      </c>
      <c r="D161" s="5">
        <v>217850000000</v>
      </c>
      <c r="E161" s="5">
        <v>49250000000</v>
      </c>
      <c r="G161" s="5">
        <v>105265000000</v>
      </c>
      <c r="I161" s="5">
        <v>49250000000</v>
      </c>
      <c r="J161" s="5">
        <v>105265000000</v>
      </c>
      <c r="K161" s="5">
        <v>90863000000</v>
      </c>
    </row>
    <row r="162" spans="3:11" ht="15.5" x14ac:dyDescent="0.35">
      <c r="C162" t="s">
        <v>1057</v>
      </c>
      <c r="F162" s="5">
        <v>-390000000</v>
      </c>
      <c r="G162" s="5">
        <v>-10028000000</v>
      </c>
      <c r="I162" s="5">
        <v>-390000000</v>
      </c>
      <c r="J162" s="5">
        <v>-10028000000</v>
      </c>
    </row>
    <row r="163" spans="3:11" ht="15.5" x14ac:dyDescent="0.35">
      <c r="C163" t="s">
        <v>1058</v>
      </c>
      <c r="D163" s="5">
        <v>75000000</v>
      </c>
      <c r="E163" s="5">
        <v>5782000000</v>
      </c>
      <c r="F163" s="5">
        <v>6543000000</v>
      </c>
      <c r="I163" s="5">
        <v>12325000000</v>
      </c>
    </row>
    <row r="164" spans="3:11" ht="15.5" x14ac:dyDescent="0.35">
      <c r="C164" t="s">
        <v>1059</v>
      </c>
      <c r="D164" s="5">
        <v>-28330000000</v>
      </c>
      <c r="E164" s="5">
        <v>-51091000000</v>
      </c>
      <c r="F164" s="5">
        <v>-29061000000</v>
      </c>
      <c r="G164" s="5">
        <v>-47223000000</v>
      </c>
      <c r="I164" s="5">
        <v>-80152000000</v>
      </c>
      <c r="J164" s="5">
        <v>-47223000000</v>
      </c>
      <c r="K164" s="5">
        <v>-26987000000</v>
      </c>
    </row>
    <row r="165" spans="3:11" ht="15.5" x14ac:dyDescent="0.35">
      <c r="C165" t="s">
        <v>1060</v>
      </c>
    </row>
    <row r="166" spans="3:11" ht="15.5" x14ac:dyDescent="0.35">
      <c r="C166" t="s">
        <v>1061</v>
      </c>
    </row>
    <row r="167" spans="3:11" ht="15.5" x14ac:dyDescent="0.35">
      <c r="C167" t="s">
        <v>1062</v>
      </c>
      <c r="D167" s="5">
        <v>3675000000</v>
      </c>
      <c r="E167" s="5">
        <v>2174000000</v>
      </c>
      <c r="F167" s="5">
        <v>5881000000</v>
      </c>
      <c r="G167" s="5">
        <v>12525000000</v>
      </c>
      <c r="I167" s="5">
        <v>8055000000</v>
      </c>
      <c r="J167" s="5">
        <v>12525000000</v>
      </c>
    </row>
    <row r="168" spans="3:11" ht="15.5" x14ac:dyDescent="0.35">
      <c r="C168" t="s">
        <v>536</v>
      </c>
    </row>
    <row r="169" spans="3:11" ht="15.5" x14ac:dyDescent="0.35">
      <c r="C169" t="s">
        <v>1063</v>
      </c>
    </row>
    <row r="170" spans="3:11" ht="15.5" x14ac:dyDescent="0.35">
      <c r="C170" t="s">
        <v>1064</v>
      </c>
    </row>
    <row r="171" spans="3:11" ht="15.5" x14ac:dyDescent="0.35">
      <c r="C171" t="s">
        <v>234</v>
      </c>
    </row>
    <row r="172" spans="3:11" ht="15.5" x14ac:dyDescent="0.35">
      <c r="C172" t="s">
        <v>1065</v>
      </c>
      <c r="D172" s="5">
        <v>-4138000000</v>
      </c>
      <c r="E172" s="5">
        <v>-1775000000</v>
      </c>
      <c r="F172" s="5">
        <v>-21577000000</v>
      </c>
      <c r="G172" s="5">
        <v>-11808000000</v>
      </c>
      <c r="I172" s="5">
        <v>-23352000000</v>
      </c>
      <c r="J172" s="5">
        <v>-11808000000</v>
      </c>
      <c r="K172" s="5">
        <v>-6573000000</v>
      </c>
    </row>
    <row r="173" spans="3:11" ht="15.5" x14ac:dyDescent="0.35">
      <c r="C173" t="s">
        <v>608</v>
      </c>
      <c r="D173" s="5">
        <v>-87034000000</v>
      </c>
      <c r="F173" s="5">
        <v>-48089000000</v>
      </c>
      <c r="G173" s="5">
        <v>-70214000000</v>
      </c>
      <c r="I173" s="5">
        <v>-48089000000</v>
      </c>
      <c r="J173" s="5">
        <v>-70214000000</v>
      </c>
      <c r="K173" s="5">
        <v>-58247000000</v>
      </c>
    </row>
    <row r="174" spans="3:11" ht="15.5" x14ac:dyDescent="0.35">
      <c r="C174" t="s">
        <v>729</v>
      </c>
      <c r="D174" s="5">
        <v>-13680000000</v>
      </c>
      <c r="E174" s="5">
        <v>-4731000000</v>
      </c>
      <c r="F174" s="5">
        <v>-10119000000</v>
      </c>
      <c r="G174" s="5">
        <v>-12632000000</v>
      </c>
      <c r="I174" s="5">
        <v>-14850000000</v>
      </c>
      <c r="J174" s="5">
        <v>-12632000000</v>
      </c>
      <c r="K174" s="5">
        <v>-8022000000</v>
      </c>
    </row>
    <row r="175" spans="3:11" ht="15.5" x14ac:dyDescent="0.35">
      <c r="C175" t="s">
        <v>1066</v>
      </c>
    </row>
    <row r="176" spans="3:11" ht="15.5" x14ac:dyDescent="0.35">
      <c r="C176" t="s">
        <v>1067</v>
      </c>
    </row>
    <row r="177" spans="2:11" ht="15.5" x14ac:dyDescent="0.35">
      <c r="C177" t="s">
        <v>167</v>
      </c>
      <c r="D177" s="5">
        <v>40547000000</v>
      </c>
      <c r="E177" s="5">
        <v>50561000000</v>
      </c>
      <c r="F177" s="5">
        <v>-76735000000</v>
      </c>
      <c r="G177" s="5">
        <v>-44667000000</v>
      </c>
      <c r="I177" s="5">
        <v>-26174000000</v>
      </c>
      <c r="J177" s="5">
        <v>-44667000000</v>
      </c>
      <c r="K177" s="5">
        <v>12716000000</v>
      </c>
    </row>
    <row r="178" spans="2:11" ht="15.5" x14ac:dyDescent="0.35">
      <c r="C178" t="s">
        <v>242</v>
      </c>
    </row>
    <row r="179" spans="2:11" ht="15.5" x14ac:dyDescent="0.35">
      <c r="C179" t="s">
        <v>168</v>
      </c>
      <c r="D179" s="5">
        <v>244132000000</v>
      </c>
      <c r="F179" s="5">
        <v>270306000000</v>
      </c>
      <c r="G179" s="5">
        <v>314973000000</v>
      </c>
      <c r="I179" s="5">
        <v>270306000000</v>
      </c>
      <c r="J179" s="5">
        <v>314973000000</v>
      </c>
      <c r="K179" s="5">
        <v>302257000000</v>
      </c>
    </row>
    <row r="180" spans="2:11" ht="15.5" x14ac:dyDescent="0.35">
      <c r="C180" t="s">
        <v>323</v>
      </c>
    </row>
    <row r="181" spans="2:11" ht="15.5" x14ac:dyDescent="0.35">
      <c r="C181" t="s">
        <v>169</v>
      </c>
      <c r="D181" s="5">
        <v>284679000000</v>
      </c>
      <c r="E181" s="5">
        <v>50561000000</v>
      </c>
      <c r="F181" s="5">
        <v>193571000000</v>
      </c>
      <c r="G181" s="5">
        <v>270306000000</v>
      </c>
      <c r="I181" s="5">
        <v>244132000000</v>
      </c>
      <c r="J181" s="5">
        <v>270306000000</v>
      </c>
      <c r="K181" s="5">
        <v>314973000000</v>
      </c>
    </row>
    <row r="183" spans="2:11" ht="15.5" x14ac:dyDescent="0.35">
      <c r="B183" t="s">
        <v>170</v>
      </c>
      <c r="C183" t="s">
        <v>12</v>
      </c>
      <c r="D183" s="5">
        <v>2930000000</v>
      </c>
      <c r="E183" s="5">
        <v>2930000000</v>
      </c>
      <c r="G183" s="5">
        <v>2930000000</v>
      </c>
      <c r="I183" s="5">
        <v>2930000000</v>
      </c>
      <c r="J183" s="5">
        <v>2930000000</v>
      </c>
      <c r="K183" s="5">
        <v>0</v>
      </c>
    </row>
    <row r="184" spans="2:11" ht="15.5" x14ac:dyDescent="0.35">
      <c r="C184" t="s">
        <v>171</v>
      </c>
      <c r="D184" s="6">
        <v>6.44</v>
      </c>
      <c r="E184" s="6">
        <v>14.84</v>
      </c>
      <c r="G184" s="6">
        <v>22.2</v>
      </c>
    </row>
    <row r="185" spans="2:11" ht="15.5" x14ac:dyDescent="0.35">
      <c r="C185" t="s">
        <v>172</v>
      </c>
      <c r="D185" s="5">
        <v>0</v>
      </c>
      <c r="E185" s="5">
        <v>0</v>
      </c>
      <c r="F185" s="5">
        <v>0</v>
      </c>
      <c r="G185" s="5">
        <v>0</v>
      </c>
    </row>
    <row r="186" spans="2:11" ht="15.5" x14ac:dyDescent="0.35">
      <c r="C186" t="s">
        <v>60</v>
      </c>
      <c r="D186" s="5">
        <v>0</v>
      </c>
      <c r="E186" s="5">
        <v>0</v>
      </c>
      <c r="F186" s="5">
        <v>0</v>
      </c>
      <c r="G186" s="5">
        <v>0</v>
      </c>
    </row>
    <row r="187" spans="2:11" ht="15.5" x14ac:dyDescent="0.35">
      <c r="C187" t="s">
        <v>173</v>
      </c>
      <c r="D187" s="5">
        <v>102460000000</v>
      </c>
      <c r="E187" s="5">
        <v>179740000000</v>
      </c>
    </row>
    <row r="188" spans="2:11" ht="15.5" x14ac:dyDescent="0.35">
      <c r="C188" t="s">
        <v>174</v>
      </c>
      <c r="D188" s="6">
        <v>1.23E-2</v>
      </c>
      <c r="E188" s="6">
        <v>2.9900000000000003E-2</v>
      </c>
      <c r="F188" s="5">
        <v>0</v>
      </c>
      <c r="G188" s="6">
        <v>4.5700000000000005E-2</v>
      </c>
    </row>
    <row r="189" spans="2:11" ht="15.5" x14ac:dyDescent="0.35">
      <c r="C189" t="s">
        <v>175</v>
      </c>
      <c r="D189" s="6">
        <v>3.3099999999999997E-2</v>
      </c>
      <c r="E189" s="6">
        <v>6.5199999999999994E-2</v>
      </c>
      <c r="F189" s="5">
        <v>0</v>
      </c>
      <c r="G189" s="6">
        <v>9.8599999999999993E-2</v>
      </c>
    </row>
    <row r="190" spans="2:11" ht="15.5" x14ac:dyDescent="0.35">
      <c r="C190" t="s">
        <v>176</v>
      </c>
      <c r="D190" s="6">
        <v>0.10060000000000001</v>
      </c>
      <c r="E190" s="6">
        <v>0.14910000000000001</v>
      </c>
      <c r="F190" s="5">
        <v>0</v>
      </c>
      <c r="G190" s="6">
        <v>0.2029</v>
      </c>
    </row>
    <row r="191" spans="2:11" ht="15.5" x14ac:dyDescent="0.35">
      <c r="C191" t="s">
        <v>177</v>
      </c>
      <c r="D191" s="6">
        <v>3.07</v>
      </c>
      <c r="E191" s="6">
        <v>4.7300000000000004</v>
      </c>
      <c r="F191" s="6">
        <v>4.49</v>
      </c>
      <c r="G191" s="6">
        <v>4.5199999999999996</v>
      </c>
    </row>
    <row r="192" spans="2:11" ht="15.5" x14ac:dyDescent="0.35">
      <c r="C192" t="s">
        <v>178</v>
      </c>
      <c r="D192" s="5">
        <v>707000000000</v>
      </c>
      <c r="E192" s="5">
        <v>811000000000</v>
      </c>
      <c r="G192" s="5">
        <v>812000000000</v>
      </c>
    </row>
    <row r="193" spans="3:11" ht="15.5" x14ac:dyDescent="0.35">
      <c r="C193" t="s">
        <v>179</v>
      </c>
      <c r="D193" s="5">
        <v>0</v>
      </c>
      <c r="E193" s="5">
        <v>0</v>
      </c>
      <c r="G193" s="5">
        <v>0</v>
      </c>
    </row>
    <row r="194" spans="3:11" ht="15.5" x14ac:dyDescent="0.35">
      <c r="C194" t="s">
        <v>180</v>
      </c>
      <c r="D194" s="6">
        <v>194.88</v>
      </c>
      <c r="E194" s="6">
        <v>227.69</v>
      </c>
      <c r="G194" s="6">
        <v>225.2</v>
      </c>
    </row>
    <row r="195" spans="3:11" ht="15.5" x14ac:dyDescent="0.35">
      <c r="C195" t="s">
        <v>181</v>
      </c>
      <c r="D195" s="5">
        <v>0</v>
      </c>
      <c r="E195" s="5">
        <v>0</v>
      </c>
      <c r="G195" s="5">
        <v>0</v>
      </c>
    </row>
    <row r="196" spans="3:11" ht="15.5" x14ac:dyDescent="0.35">
      <c r="C196" t="s">
        <v>182</v>
      </c>
      <c r="D196" s="6">
        <v>188.52</v>
      </c>
      <c r="E196" s="6">
        <v>221.33</v>
      </c>
      <c r="G196" s="6">
        <v>218.84</v>
      </c>
    </row>
    <row r="197" spans="3:11" ht="15.5" x14ac:dyDescent="0.35">
      <c r="C197" t="s">
        <v>183</v>
      </c>
      <c r="D197" s="5">
        <v>248000000000</v>
      </c>
      <c r="E197" s="5">
        <v>272000000000</v>
      </c>
      <c r="G197" s="5">
        <v>50000000000</v>
      </c>
    </row>
    <row r="198" spans="3:11" ht="15.5" x14ac:dyDescent="0.35">
      <c r="C198" t="s">
        <v>184</v>
      </c>
      <c r="D198" s="5">
        <v>246000000000</v>
      </c>
      <c r="E198" s="5">
        <v>54000000000</v>
      </c>
      <c r="G198" s="5">
        <v>274000000000</v>
      </c>
    </row>
    <row r="199" spans="3:11" ht="15.5" x14ac:dyDescent="0.35">
      <c r="C199" t="s">
        <v>185</v>
      </c>
      <c r="D199" s="5">
        <v>571000000000</v>
      </c>
      <c r="E199" s="5">
        <v>667000000000</v>
      </c>
      <c r="G199" s="5">
        <v>659000000000</v>
      </c>
    </row>
    <row r="200" spans="3:11" ht="15.5" x14ac:dyDescent="0.35">
      <c r="C200" t="s">
        <v>24</v>
      </c>
      <c r="D200" s="5">
        <v>493000000000</v>
      </c>
      <c r="E200" s="5">
        <v>326000000000</v>
      </c>
      <c r="G200" s="5">
        <v>323000000000</v>
      </c>
    </row>
    <row r="201" spans="3:11" ht="15.5" x14ac:dyDescent="0.35">
      <c r="C201" t="s">
        <v>21</v>
      </c>
      <c r="D201" s="5">
        <v>209000000000</v>
      </c>
      <c r="E201" s="5">
        <v>81000000000</v>
      </c>
      <c r="G201" s="5">
        <v>53000000000</v>
      </c>
    </row>
    <row r="202" spans="3:11" ht="15.5" x14ac:dyDescent="0.35">
      <c r="C202" t="s">
        <v>186</v>
      </c>
      <c r="D202" s="5">
        <v>-96000000000</v>
      </c>
      <c r="E202" s="5">
        <v>-170000000000</v>
      </c>
      <c r="G202" s="5">
        <v>93000000000</v>
      </c>
    </row>
    <row r="203" spans="3:11" ht="15.5" x14ac:dyDescent="0.35">
      <c r="C203" t="s">
        <v>187</v>
      </c>
      <c r="D203" s="5">
        <v>7000000000</v>
      </c>
      <c r="E203" s="5">
        <v>84000000000</v>
      </c>
      <c r="F203" s="5">
        <v>90000000000</v>
      </c>
      <c r="G203" s="5">
        <v>143000000000</v>
      </c>
    </row>
    <row r="204" spans="3:11" ht="15.5" x14ac:dyDescent="0.35">
      <c r="C204" t="s">
        <v>188</v>
      </c>
      <c r="D204" s="5">
        <v>-55000000000</v>
      </c>
      <c r="E204" s="5">
        <v>-34000000000</v>
      </c>
      <c r="F204" s="5">
        <v>-70000000000</v>
      </c>
      <c r="G204" s="5">
        <v>-155000000000</v>
      </c>
    </row>
    <row r="205" spans="3:11" ht="15.5" x14ac:dyDescent="0.35">
      <c r="C205" t="s">
        <v>13</v>
      </c>
      <c r="D205" s="5">
        <v>-48000000000</v>
      </c>
      <c r="E205" s="5">
        <v>50000000000</v>
      </c>
      <c r="F205" s="5">
        <v>20000000000</v>
      </c>
      <c r="G205" s="5">
        <v>-12000000000</v>
      </c>
    </row>
    <row r="206" spans="3:11" ht="15.5" x14ac:dyDescent="0.35">
      <c r="C206" t="s">
        <v>16</v>
      </c>
      <c r="D206" s="6">
        <v>-16.36</v>
      </c>
      <c r="E206" s="6">
        <v>17.010000000000002</v>
      </c>
      <c r="F206" s="5">
        <v>0</v>
      </c>
      <c r="G206" s="6">
        <v>-3.95</v>
      </c>
    </row>
    <row r="207" spans="3:11" ht="15.5" x14ac:dyDescent="0.35">
      <c r="C207" t="s">
        <v>45</v>
      </c>
      <c r="I207" s="6">
        <v>25.19</v>
      </c>
      <c r="J207" s="6">
        <v>22.2</v>
      </c>
      <c r="K207" s="6">
        <v>1948068.58</v>
      </c>
    </row>
    <row r="208" spans="3:11" ht="15.5" x14ac:dyDescent="0.35">
      <c r="C208" t="s">
        <v>59</v>
      </c>
      <c r="I208" s="5">
        <v>0</v>
      </c>
      <c r="J208" s="5">
        <v>0</v>
      </c>
      <c r="K208" s="5">
        <v>0</v>
      </c>
    </row>
    <row r="209" spans="3:11" ht="15.5" x14ac:dyDescent="0.35">
      <c r="C209" t="s">
        <v>62</v>
      </c>
      <c r="I209" s="5">
        <v>0</v>
      </c>
      <c r="J209" s="5">
        <v>0</v>
      </c>
      <c r="K209" s="5">
        <v>0</v>
      </c>
    </row>
    <row r="210" spans="3:11" ht="15.5" x14ac:dyDescent="0.35">
      <c r="C210" t="s">
        <v>189</v>
      </c>
      <c r="I210" s="5">
        <v>238640000000</v>
      </c>
    </row>
    <row r="211" spans="3:11" ht="15.5" x14ac:dyDescent="0.35">
      <c r="C211" t="s">
        <v>190</v>
      </c>
      <c r="I211" s="6">
        <v>5.0799999999999998E-2</v>
      </c>
      <c r="J211" s="6">
        <v>4.5700000000000005E-2</v>
      </c>
      <c r="K211" s="6">
        <v>8.43E-2</v>
      </c>
    </row>
    <row r="212" spans="3:11" ht="15.5" x14ac:dyDescent="0.35">
      <c r="C212" t="s">
        <v>191</v>
      </c>
      <c r="I212" s="6">
        <v>0.1106</v>
      </c>
      <c r="J212" s="6">
        <v>9.8599999999999993E-2</v>
      </c>
      <c r="K212" s="6">
        <v>0.16879999999999998</v>
      </c>
    </row>
    <row r="213" spans="3:11" ht="15.5" x14ac:dyDescent="0.35">
      <c r="C213" t="s">
        <v>192</v>
      </c>
      <c r="I213" s="6">
        <v>0.1249</v>
      </c>
      <c r="J213" s="6">
        <v>0.1081</v>
      </c>
      <c r="K213" s="6">
        <v>0.36420000000000002</v>
      </c>
    </row>
    <row r="214" spans="3:11" ht="15.5" x14ac:dyDescent="0.35">
      <c r="C214" t="s">
        <v>193</v>
      </c>
      <c r="I214" s="6">
        <v>4.62</v>
      </c>
      <c r="J214" s="6">
        <v>4.5199999999999996</v>
      </c>
      <c r="K214" s="6">
        <v>14.04</v>
      </c>
    </row>
    <row r="215" spans="3:11" ht="15.5" x14ac:dyDescent="0.35">
      <c r="C215" t="s">
        <v>56</v>
      </c>
      <c r="I215" s="5">
        <v>0</v>
      </c>
      <c r="J215" s="5">
        <v>0</v>
      </c>
      <c r="K215" s="5">
        <v>0</v>
      </c>
    </row>
    <row r="216" spans="3:11" ht="15.5" x14ac:dyDescent="0.35">
      <c r="C216" t="s">
        <v>53</v>
      </c>
      <c r="I216" s="6">
        <v>227.69</v>
      </c>
      <c r="J216" s="6">
        <v>225.2</v>
      </c>
      <c r="K216" s="6">
        <v>11537415.9</v>
      </c>
    </row>
    <row r="217" spans="3:11" ht="15.5" x14ac:dyDescent="0.35">
      <c r="C217" t="s">
        <v>194</v>
      </c>
      <c r="I217" s="5">
        <v>0</v>
      </c>
      <c r="J217" s="5">
        <v>0</v>
      </c>
      <c r="K217" s="5">
        <v>0</v>
      </c>
    </row>
    <row r="218" spans="3:11" ht="15.5" x14ac:dyDescent="0.35">
      <c r="C218" t="s">
        <v>195</v>
      </c>
      <c r="I218" s="6">
        <v>221.33</v>
      </c>
      <c r="J218" s="6">
        <v>218.84</v>
      </c>
      <c r="K218" s="6">
        <v>11219525.939999999</v>
      </c>
    </row>
    <row r="219" spans="3:11" ht="15.5" x14ac:dyDescent="0.35">
      <c r="C219" t="s">
        <v>196</v>
      </c>
      <c r="I219" s="5">
        <v>272000000000</v>
      </c>
      <c r="J219" s="5">
        <v>50000000000</v>
      </c>
      <c r="K219" s="5">
        <v>145000000000</v>
      </c>
    </row>
    <row r="220" spans="3:11" ht="15.5" x14ac:dyDescent="0.35">
      <c r="C220" t="s">
        <v>197</v>
      </c>
      <c r="I220" s="5">
        <v>54000000000</v>
      </c>
      <c r="J220" s="5">
        <v>274000000000</v>
      </c>
      <c r="K220" s="5">
        <v>122000000000</v>
      </c>
    </row>
    <row r="221" spans="3:11" ht="15.5" x14ac:dyDescent="0.35">
      <c r="C221" t="s">
        <v>26</v>
      </c>
      <c r="I221" s="5">
        <v>326000000000</v>
      </c>
      <c r="J221" s="5">
        <v>323000000000</v>
      </c>
      <c r="K221" s="5">
        <v>267000000000</v>
      </c>
    </row>
    <row r="222" spans="3:11" ht="15.5" x14ac:dyDescent="0.35">
      <c r="C222" t="s">
        <v>23</v>
      </c>
      <c r="I222" s="5">
        <v>81000000000</v>
      </c>
      <c r="J222" s="5">
        <v>53000000000</v>
      </c>
      <c r="K222" s="5">
        <v>-48000000000</v>
      </c>
    </row>
    <row r="223" spans="3:11" ht="15.5" x14ac:dyDescent="0.35">
      <c r="C223" t="s">
        <v>198</v>
      </c>
      <c r="I223" s="5">
        <v>-170000000000</v>
      </c>
      <c r="J223" s="5">
        <v>93000000000</v>
      </c>
      <c r="K223" s="5">
        <v>52000000000</v>
      </c>
    </row>
    <row r="224" spans="3:11" ht="15.5" x14ac:dyDescent="0.35">
      <c r="C224" t="s">
        <v>199</v>
      </c>
      <c r="I224" s="5">
        <v>173000000000</v>
      </c>
      <c r="J224" s="5">
        <v>143000000000</v>
      </c>
      <c r="K224" s="5">
        <v>223000000000</v>
      </c>
    </row>
    <row r="225" spans="3:11" ht="15.5" x14ac:dyDescent="0.35">
      <c r="C225" t="s">
        <v>200</v>
      </c>
      <c r="I225" s="5">
        <v>-103000000000</v>
      </c>
      <c r="J225" s="5">
        <v>-155000000000</v>
      </c>
      <c r="K225" s="5">
        <v>-203000000000</v>
      </c>
    </row>
    <row r="226" spans="3:11" ht="15.5" x14ac:dyDescent="0.35">
      <c r="C226" t="s">
        <v>15</v>
      </c>
      <c r="I226" s="5">
        <v>70000000000</v>
      </c>
      <c r="J226" s="5">
        <v>-12000000000</v>
      </c>
      <c r="K226" s="5">
        <v>20000000000</v>
      </c>
    </row>
    <row r="227" spans="3:11" ht="15.5" x14ac:dyDescent="0.35">
      <c r="C227" t="s">
        <v>17</v>
      </c>
      <c r="I227" s="6">
        <v>23.87</v>
      </c>
      <c r="J227" s="6">
        <v>-3.95</v>
      </c>
      <c r="K227" s="6">
        <v>341797.88</v>
      </c>
    </row>
  </sheetData>
  <pageMargins left="0.7" right="0.7" top="0.75" bottom="0.75" header="0.3" footer="0.3"/>
  <ignoredErrors>
    <ignoredError sqref="A1:K228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1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1068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</row>
    <row r="2" spans="1:11" ht="15.5" x14ac:dyDescent="0.35">
      <c r="C2" t="s">
        <v>1069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1" ht="15.5" x14ac:dyDescent="0.35">
      <c r="B4" t="s">
        <v>5</v>
      </c>
      <c r="C4" t="s">
        <v>6</v>
      </c>
      <c r="D4" s="2">
        <f>IFERROR(INDEX(D51:D500,MATCH($C$4,$C$51:$C$500,0)),"")</f>
        <v>212063193367</v>
      </c>
      <c r="E4" s="2">
        <f>IFERROR(INDEX(E51:E500,MATCH($C$4,$C$51:$C$500,0)),"")</f>
        <v>431453540348</v>
      </c>
      <c r="H4" s="2">
        <f>IFERROR(SUM(D4:G4)*(4/MAX(1,COUNT(D4:G4))),"")</f>
        <v>1287033467430</v>
      </c>
      <c r="I4" s="2">
        <f>IFERROR(INDEX(I51:I500,MATCH($C$4,$C$51:$C$500,0)),"")</f>
        <v>753050908792</v>
      </c>
      <c r="J4" s="2">
        <f>IFERROR(INDEX(J51:J500,MATCH($C$4,$C$51:$C$500,0)),"")</f>
        <v>788428762579</v>
      </c>
      <c r="K4" s="2">
        <f>IFERROR(INDEX(K51:K500,MATCH($C$4,$C$51:$C$500,0)),"")</f>
        <v>838941159796</v>
      </c>
    </row>
    <row r="5" spans="1:11" ht="15.5" x14ac:dyDescent="0.35">
      <c r="B5" t="s">
        <v>7</v>
      </c>
      <c r="C5" t="s">
        <v>8</v>
      </c>
      <c r="D5" s="2">
        <f>IFERROR(INDEX(D51:D500,MATCH($C$5,$C$51:$C$500,0)),"")</f>
        <v>-39356074400</v>
      </c>
      <c r="E5" s="2">
        <f>IFERROR(INDEX(E51:E500,MATCH($C$5,$C$51:$C$500,0)),"")</f>
        <v>54560817616</v>
      </c>
      <c r="H5" s="2">
        <f>IFERROR(SUM(D5:G5)*(4/MAX(1,COUNT(D5:G5))),"")</f>
        <v>30409486432</v>
      </c>
      <c r="I5" s="2">
        <f>IFERROR(INDEX(I51:I500,MATCH($C$5,$C$51:$C$500,0)),"")</f>
        <v>38373554483</v>
      </c>
      <c r="J5" s="2">
        <f>IFERROR(INDEX(J51:J500,MATCH($C$5,$C$51:$C$500,0)),"")</f>
        <v>13688573126</v>
      </c>
      <c r="K5" s="2">
        <f>IFERROR(INDEX(K51:K500,MATCH($C$5,$C$51:$C$500,0)),"")</f>
        <v>1775465914</v>
      </c>
    </row>
    <row r="6" spans="1:11" ht="15.5" x14ac:dyDescent="0.35">
      <c r="B6" t="s">
        <v>9</v>
      </c>
      <c r="C6" t="s">
        <v>10</v>
      </c>
      <c r="D6" s="2">
        <f>IFERROR(INDEX(D51:D500,MATCH($C$6,$C$51:$C$500,0)),"")</f>
        <v>105994089958</v>
      </c>
      <c r="E6" s="2">
        <f>IFERROR(INDEX(E51:E500,MATCH($C$6,$C$51:$C$500,0)),"")</f>
        <v>145520145316</v>
      </c>
      <c r="H6" s="2">
        <f>IFERROR(INDEX(D6:G6,COUNT(D6:G6)),"")</f>
        <v>145520145316</v>
      </c>
      <c r="I6" s="2">
        <f>IFERROR(INDEX(I51:I500,MATCH($C$6,$C$51:$C$500,0)),"")</f>
        <v>145520145316</v>
      </c>
      <c r="J6" s="2">
        <f>IFERROR(INDEX(J51:J500,MATCH($C$6,$C$51:$C$500,0)),"")</f>
        <v>118518803318</v>
      </c>
      <c r="K6" s="2">
        <f>IFERROR(INDEX(K51:K500,MATCH($C$6,$C$51:$C$500,0)),"")</f>
        <v>106680025617</v>
      </c>
    </row>
    <row r="7" spans="1:11" ht="15.5" x14ac:dyDescent="0.35">
      <c r="B7" t="s">
        <v>11</v>
      </c>
      <c r="C7" t="s">
        <v>12</v>
      </c>
      <c r="D7" s="3">
        <f>IFERROR(INDEX(D51:D500,MATCH($C$7,$C$51:$C$500,0))/1000000000,"")</f>
        <v>1</v>
      </c>
      <c r="E7" s="3">
        <f>IFERROR(INDEX(E51:E500,MATCH($C$7,$C$51:$C$500,0))/1000000000,"")</f>
        <v>1</v>
      </c>
      <c r="H7" s="3">
        <f>IFERROR(INDEX(D7:G7,COUNT(D7:G7)),"")</f>
        <v>1</v>
      </c>
      <c r="I7" s="3">
        <f>IFERROR(INDEX(I51:I500,MATCH($C$7,$C$51:$C$500,0))/1000000000,"")</f>
        <v>1</v>
      </c>
      <c r="J7" s="3">
        <f>IFERROR(INDEX(J51:J500,MATCH($C$7,$C$51:$C$500,0))/1000000000,"")</f>
        <v>1</v>
      </c>
      <c r="K7" s="3">
        <f>IFERROR(INDEX(K51:K500,MATCH($C$7,$C$51:$C$500,0))/1000000000,"")</f>
        <v>1</v>
      </c>
    </row>
    <row r="8" spans="1:1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-32000000000</v>
      </c>
      <c r="E8" s="2">
        <f>IFERROR(INDEX(E51:E500,MATCH("Free cash flow (Quarter)",$C$51:$C$500,0)),"")</f>
        <v>51000000000</v>
      </c>
      <c r="H8" s="2">
        <f>IFERROR(INDEX(D8:G8,COUNT(D8:G8)),"")</f>
        <v>51000000000</v>
      </c>
      <c r="I8" s="2">
        <f>IFERROR(INDEX(I51:I500,MATCH($C$8,$C$51:$C$500,0)),"")</f>
        <v>21000000000</v>
      </c>
      <c r="J8" s="2">
        <f>IFERROR(INDEX(J51:J500,MATCH($C$8,$C$51:$C$500,0)),"")</f>
        <v>124000000000</v>
      </c>
      <c r="K8" s="2">
        <f>IFERROR(INDEX(K51:K500,MATCH($C$8,$C$51:$C$500,0)),"")</f>
        <v>16000000000</v>
      </c>
    </row>
    <row r="9" spans="1:11" ht="15.5" x14ac:dyDescent="0.35">
      <c r="A9" t="s">
        <v>16</v>
      </c>
      <c r="C9" t="s">
        <v>17</v>
      </c>
      <c r="D9" s="3">
        <f>IFERROR(INDEX(D51:D500,MATCH("Free cash flow per share (Quarter)",$C$51:$C$500,0)),"")</f>
        <v>-31.98</v>
      </c>
      <c r="E9" s="3">
        <f>IFERROR(INDEX(E51:E500,MATCH("Free cash flow per share (Quarter)",$C$51:$C$500,0)),"")</f>
        <v>51.46</v>
      </c>
      <c r="H9" s="3">
        <f>IFERROR(INDEX(D9:G9,COUNT(D9:G9)),"")</f>
        <v>51.46</v>
      </c>
      <c r="I9" s="3">
        <f>IFERROR(INDEX(I51:I500,MATCH($C$9,$C$51:$C$500,0)),"")</f>
        <v>20.53</v>
      </c>
      <c r="J9" s="3">
        <f>IFERROR(INDEX(J51:J500,MATCH($C$9,$C$51:$C$500,0)),"")</f>
        <v>123.55</v>
      </c>
      <c r="K9" s="3">
        <f>IFERROR(INDEX(K51:K500,MATCH($C$9,$C$51:$C$500,0)),"")</f>
        <v>16.14</v>
      </c>
    </row>
    <row r="10" spans="1:1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ca="1">IFERROR(IF(I9=0,"",I2/I9),"")</f>
        <v/>
      </c>
      <c r="J10" s="3" t="str">
        <f ca="1">IFERROR(IF(J9=0,"",J2/J9),"")</f>
        <v/>
      </c>
      <c r="K10" s="3" t="str">
        <f ca="1">IFERROR(IF(K9=0,"",K2/K9),"")</f>
        <v/>
      </c>
    </row>
    <row r="11" spans="1:11" ht="15.5" x14ac:dyDescent="0.35">
      <c r="B11" t="s">
        <v>19</v>
      </c>
      <c r="C11" t="s">
        <v>20</v>
      </c>
      <c r="D11" s="2">
        <f>IFERROR(INDEX(D51:D500,MATCH($C$11,$C$51:$C$500,0)),"")</f>
        <v>17600617707</v>
      </c>
      <c r="E11" s="2">
        <f>IFERROR(INDEX(E51:E500,MATCH($C$11,$C$51:$C$500,0)),"")</f>
        <v>95542810454</v>
      </c>
      <c r="H11" s="2">
        <f>IFERROR(INDEX(D11:G11,COUNT(D11:G11)),"")</f>
        <v>95542810454</v>
      </c>
      <c r="I11" s="2">
        <f>IFERROR(INDEX(I51:I500,MATCH($C$11,$C$51:$C$500,0)),"")</f>
        <v>95542810454</v>
      </c>
      <c r="J11" s="2">
        <f>IFERROR(INDEX(J51:J500,MATCH($C$11,$C$51:$C$500,0)),"")</f>
        <v>105150275489</v>
      </c>
      <c r="K11" s="2">
        <f>IFERROR(INDEX(K51:K500,MATCH($C$11,$C$51:$C$500,0)),"")</f>
        <v>41551430878</v>
      </c>
    </row>
    <row r="12" spans="1:1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156000000000</v>
      </c>
      <c r="E12" s="2">
        <f>IFERROR(INDEX(E51:E500,MATCH("Net Debt (Quarter)",$C$51:$C$500,0)),"")</f>
        <v>113000000000</v>
      </c>
      <c r="H12" s="2">
        <f>IFERROR(INDEX(D12:G12,COUNT(D12:G12)),"")</f>
        <v>113000000000</v>
      </c>
      <c r="I12" s="2">
        <f>IFERROR(INDEX(I51:I500,MATCH($C$12,$C$51:$C$500,0)),"")</f>
        <v>113000000000</v>
      </c>
      <c r="J12" s="2">
        <f>IFERROR(INDEX(J51:J500,MATCH($C$12,$C$51:$C$500,0)),"")</f>
        <v>108000000000</v>
      </c>
      <c r="K12" s="2">
        <f>IFERROR(INDEX(K51:K500,MATCH($C$12,$C$51:$C$500,0)),"")</f>
        <v>215000000000</v>
      </c>
    </row>
    <row r="13" spans="1:1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174000000000</v>
      </c>
      <c r="E13" s="2">
        <f>IFERROR(INDEX(E51:E500,MATCH("Total Debt (Quarter)",$C$51:$C$500,0)),"")</f>
        <v>209000000000</v>
      </c>
      <c r="H13" s="2">
        <f>IFERROR(INDEX(D13:G13,COUNT(D13:G13)),"")</f>
        <v>209000000000</v>
      </c>
      <c r="I13" s="2">
        <f>IFERROR(INDEX(I51:I500,MATCH($C$13,$C$51:$C$500,0)),"")</f>
        <v>209000000000</v>
      </c>
      <c r="J13" s="2">
        <f>IFERROR(INDEX(J51:J500,MATCH($C$13,$C$51:$C$500,0)),"")</f>
        <v>213000000000</v>
      </c>
      <c r="K13" s="2">
        <f>IFERROR(INDEX(K51:K500,MATCH($C$13,$C$51:$C$500,0)),"")</f>
        <v>257000000000</v>
      </c>
    </row>
    <row r="14" spans="1:11" ht="15.5" x14ac:dyDescent="0.35">
      <c r="C14" t="s">
        <v>27</v>
      </c>
      <c r="D14" s="2">
        <f>IFERROR(INDEX(D51:D500,MATCH($C$14,$C$51:$C$500,0)),"")</f>
        <v>-6035037612</v>
      </c>
      <c r="E14" s="2">
        <f>IFERROR(INDEX(E51:E500,MATCH($C$14,$C$51:$C$500,0)),"")</f>
        <v>-8619037261</v>
      </c>
      <c r="H14" s="2">
        <f>IFERROR(SUM(D14:G14)*(4/MAX(1,COUNT(D14:G14))),"")</f>
        <v>-29308149746</v>
      </c>
      <c r="I14" s="2">
        <f>IFERROR(INDEX(I51:I500,MATCH($C$14,$C$51:$C$500,0)),"")</f>
        <v>-15644218880</v>
      </c>
      <c r="J14" s="2">
        <f>IFERROR(INDEX(J51:J500,MATCH($C$14,$C$51:$C$500,0)),"")</f>
        <v>-19798448272</v>
      </c>
      <c r="K14" s="2">
        <f>IFERROR(INDEX(K51:K500,MATCH($C$14,$C$51:$C$500,0)),"")</f>
        <v>-23470301854</v>
      </c>
    </row>
    <row r="15" spans="1:11" ht="15.5" x14ac:dyDescent="0.35">
      <c r="C15" t="s">
        <v>28</v>
      </c>
      <c r="D15" s="2">
        <f>IFERROR(INDEX(D51:D500,MATCH($C$15,$C$51:$C$500,0)),"")</f>
        <v>-2121603714</v>
      </c>
      <c r="E15" s="2">
        <f>IFERROR(INDEX(E51:E500,MATCH($C$15,$C$51:$C$500,0)),"")</f>
        <v>-8327115489</v>
      </c>
      <c r="H15" s="2">
        <f>IFERROR(SUM(D15:G15)*(4/MAX(1,COUNT(D15:G15))),"")</f>
        <v>-20897438406</v>
      </c>
      <c r="I15" s="2">
        <f>IFERROR(INDEX(I51:I500,MATCH($C$15,$C$51:$C$500,0)),"")</f>
        <v>-12335669892</v>
      </c>
      <c r="J15" s="2">
        <f>IFERROR(INDEX(J51:J500,MATCH($C$15,$C$51:$C$500,0)),"")</f>
        <v>-7927607621</v>
      </c>
      <c r="K15" s="2">
        <f>IFERROR(INDEX(K51:K500,MATCH($C$15,$C$51:$C$500,0)),"")</f>
        <v>-5212816383</v>
      </c>
    </row>
    <row r="16" spans="1:11" ht="15.5" x14ac:dyDescent="0.35">
      <c r="C16" t="s">
        <v>29</v>
      </c>
      <c r="D16" s="2">
        <f>IFERROR(INDEX(D51:D500,MATCH($C$16,$C$51:$C$500,0)),"")</f>
        <v>-37404451644</v>
      </c>
      <c r="E16" s="2">
        <f>IFERROR(INDEX(E51:E500,MATCH($C$16,$C$51:$C$500,0)),"")</f>
        <v>63845999801</v>
      </c>
      <c r="H16" s="2">
        <f>IFERROR(SUM(D16:G16)*(4/MAX(1,COUNT(D16:G16))),"")</f>
        <v>52883096314</v>
      </c>
      <c r="I16" s="2">
        <f>IFERROR(INDEX(I51:I500,MATCH($C$16,$C$51:$C$500,0)),"")</f>
        <v>51698553702</v>
      </c>
      <c r="J16" s="2">
        <f>IFERROR(INDEX(J51:J500,MATCH($C$16,$C$51:$C$500,0)),"")</f>
        <v>20241050806</v>
      </c>
      <c r="K16" s="2">
        <f>IFERROR(INDEX(K51:K500,MATCH($C$16,$C$51:$C$500,0)),"")</f>
        <v>6608452623</v>
      </c>
    </row>
    <row r="17" spans="1:11" ht="15.5" x14ac:dyDescent="0.35">
      <c r="A17" t="s">
        <v>30</v>
      </c>
    </row>
    <row r="18" spans="1:1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</row>
    <row r="19" spans="1:11" ht="15.5" x14ac:dyDescent="0.35">
      <c r="A19" t="s">
        <v>37</v>
      </c>
      <c r="C19" t="s">
        <v>38</v>
      </c>
    </row>
    <row r="20" spans="1:11" ht="15.5" x14ac:dyDescent="0.35">
      <c r="A20" t="s">
        <v>39</v>
      </c>
      <c r="C20" t="s">
        <v>40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 t="str">
        <f ca="1">IFERROR(I21*I2,"")</f>
        <v/>
      </c>
      <c r="J20" s="2" t="str">
        <f ca="1">IFERROR(J21*J2,"")</f>
        <v/>
      </c>
      <c r="K20" s="2" t="str">
        <f ca="1">IFERROR(K21*K2,"")</f>
        <v/>
      </c>
    </row>
    <row r="21" spans="1:11" ht="15.5" x14ac:dyDescent="0.35">
      <c r="C21" t="s">
        <v>12</v>
      </c>
      <c r="D21" s="2">
        <f>IFERROR(INDEX(D51:D500,MATCH($C$7,$C$51:$C$500,0)),"")</f>
        <v>1000000000</v>
      </c>
      <c r="E21" s="2">
        <f>IFERROR(INDEX(E51:E500,MATCH($C$7,$C$51:$C$500,0)),"")</f>
        <v>1000000000</v>
      </c>
      <c r="H21" s="2">
        <f>IFERROR(INDEX(D21:G21,COUNT(D21:G21)),"")</f>
        <v>1000000000</v>
      </c>
      <c r="I21" s="2">
        <f>IFERROR(INDEX(I51:I500,MATCH($C$7,$C$51:$C$500,0)),"")</f>
        <v>1000000000</v>
      </c>
      <c r="J21" s="2">
        <f>IFERROR(INDEX(J51:J500,MATCH($C$7,$C$51:$C$500,0)),"")</f>
        <v>1000000000</v>
      </c>
      <c r="K21" s="2">
        <f>IFERROR(INDEX(K51:K500,MATCH($C$7,$C$51:$C$500,0)),"")</f>
        <v>1000000000</v>
      </c>
    </row>
    <row r="23" spans="1:11" ht="15.5" x14ac:dyDescent="0.35">
      <c r="B23" t="s">
        <v>41</v>
      </c>
      <c r="C23" t="s">
        <v>42</v>
      </c>
      <c r="D23" s="3">
        <f>IFERROR(D5/D6*100,"")</f>
        <v>-37.130442287484883</v>
      </c>
      <c r="E23" s="3">
        <f>IFERROR(E5/E6*100,"")</f>
        <v>37.493652509430952</v>
      </c>
      <c r="H23" s="3">
        <f>IFERROR(H5/H6*100,"")</f>
        <v>20.897097350999186</v>
      </c>
      <c r="I23" s="3">
        <f>IFERROR(I5/I6*100,"")</f>
        <v>26.369925895600936</v>
      </c>
      <c r="J23" s="3">
        <f>IFERROR(J5/J6*100,"")</f>
        <v>11.549705821169942</v>
      </c>
      <c r="K23" s="3">
        <f>IFERROR(K5/K6*100,"")</f>
        <v>1.6642908583226572</v>
      </c>
    </row>
    <row r="24" spans="1:11" ht="15.5" x14ac:dyDescent="0.35">
      <c r="C24" t="s">
        <v>43</v>
      </c>
      <c r="D24" s="4" t="str">
        <f>IFERROR(_xlfn.RRI(5,I23,D23),"")</f>
        <v/>
      </c>
      <c r="E24" s="4">
        <f>IFERROR(_xlfn.RRI(5,J23,E23),"")</f>
        <v>0.26554433898758734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39.020000000000003</v>
      </c>
      <c r="J25" s="3">
        <f>IFERROR(INDEX(J51:J500,MATCH($C$25,$C$51:$C$500,0)),"")</f>
        <v>12.92</v>
      </c>
      <c r="K25" s="3">
        <f>IFERROR(INDEX(K51:K500,MATCH($C$25,$C$51:$C$500,0)),"")</f>
        <v>2.4</v>
      </c>
    </row>
    <row r="26" spans="1:11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ht="15.5" x14ac:dyDescent="0.35">
      <c r="C27" t="s">
        <v>47</v>
      </c>
      <c r="D27" s="3">
        <f>IFERROR(D4/D21,"")</f>
        <v>212.063193367</v>
      </c>
      <c r="E27" s="3">
        <f>IFERROR(E4/E21,"")</f>
        <v>431.45354034799999</v>
      </c>
      <c r="H27" s="3">
        <f>IFERROR(H4/H21,"")</f>
        <v>1287.03346743</v>
      </c>
      <c r="I27" s="3">
        <f>IFERROR(I4/I21,"")</f>
        <v>753.05090879199997</v>
      </c>
      <c r="J27" s="3">
        <f>IFERROR(J4/J21,"")</f>
        <v>788.42876257900002</v>
      </c>
      <c r="K27" s="3">
        <f>IFERROR(K4/K21,"")</f>
        <v>838.94115979599997</v>
      </c>
    </row>
    <row r="28" spans="1:11" ht="15.5" x14ac:dyDescent="0.35">
      <c r="C28" t="s">
        <v>48</v>
      </c>
      <c r="D28" s="4">
        <f>IFERROR(_xlfn.RRI(5,I27,D27),"")</f>
        <v>-0.223881220587833</v>
      </c>
      <c r="E28" s="4">
        <f>IFERROR(_xlfn.RRI(5,J27,E27),"")</f>
        <v>-0.11359067631102382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49</v>
      </c>
      <c r="H29" s="4" t="str">
        <f>IFERROR(((H25-I25)/I25)*100%,"")</f>
        <v/>
      </c>
      <c r="I29" s="4">
        <f>IFERROR(((I25-J25)/J25)*100%,"")</f>
        <v>2.0201238390092882</v>
      </c>
      <c r="J29" s="4">
        <f>IFERROR(((J25-K25)/K25)*100%,"")</f>
        <v>4.3833333333333337</v>
      </c>
      <c r="K29" s="4" t="str">
        <f>IFERROR(((K25-L25)/L25)*100%,"")</f>
        <v/>
      </c>
    </row>
    <row r="30" spans="1:11" ht="15.5" x14ac:dyDescent="0.35">
      <c r="C30" t="s">
        <v>50</v>
      </c>
      <c r="H30" s="4">
        <f>IFERROR(((H27-I27)/I27)*100%,"")</f>
        <v>0.70909224383592262</v>
      </c>
      <c r="I30" s="4">
        <f>IFERROR(((I27-J27)/J27)*100%,"")</f>
        <v>-4.4871338370859111E-2</v>
      </c>
      <c r="J30" s="4">
        <f>IFERROR(((J27-K27)/K27)*100%,"")</f>
        <v>-6.0209701988257106E-2</v>
      </c>
      <c r="K30" s="4" t="str">
        <f>IFERROR(((K27-L27)/L27)*100%,"")</f>
        <v/>
      </c>
    </row>
    <row r="32" spans="1:11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105.38</v>
      </c>
      <c r="E32" s="3">
        <f>IFERROR(INDEX(E51:E500,MATCH($A$32,$C$51:$C$500,0)),"")</f>
        <v>144.74</v>
      </c>
      <c r="H32" s="3">
        <f>IFERROR(INDEX(D32:G32,COUNT(D32:G32)),"")</f>
        <v>144.74</v>
      </c>
      <c r="I32" s="3">
        <f>IFERROR(INDEX(I51:I500,MATCH($C$32,$C$51:$C$500,0)),"")</f>
        <v>144.74</v>
      </c>
      <c r="J32" s="3">
        <f>IFERROR(INDEX(J51:J500,MATCH($C$32,$C$51:$C$500,0)),"")</f>
        <v>118.55</v>
      </c>
      <c r="K32" s="3">
        <f>IFERROR(INDEX(K51:K500,MATCH($C$32,$C$51:$C$500,0)),"")</f>
        <v>106.84</v>
      </c>
    </row>
    <row r="33" spans="1:11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</v>
      </c>
      <c r="E33" s="3">
        <f>IFERROR(INDEX(E51:E500,MATCH($A$33,$C$51:$C$500,0)),"")</f>
        <v>0</v>
      </c>
      <c r="H33" s="3">
        <f>IFERROR(INDEX(D33:G33,COUNT(D33:G33)),"")</f>
        <v>0</v>
      </c>
      <c r="I33" s="3">
        <f>IFERROR(INDEX(I51:I500,MATCH($C$33,$C$51:$C$500,0)),"")</f>
        <v>0</v>
      </c>
      <c r="J33" s="3">
        <f>IFERROR(INDEX(J51:J500,MATCH($C$33,$C$51:$C$500,0)),"")</f>
        <v>0</v>
      </c>
      <c r="K33" s="3">
        <f>IFERROR(INDEX(K51:K500,MATCH($C$33,$C$51:$C$500,0)),"")</f>
        <v>0</v>
      </c>
    </row>
    <row r="34" spans="1:11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0</v>
      </c>
      <c r="E34" s="3">
        <f>IFERROR(INDEX(E51:E500,MATCH($A$34,$C$51:$C$500,0)),"")</f>
        <v>0</v>
      </c>
      <c r="H34" s="3">
        <f>IFERROR(INDEX(D34:G34,COUNT(D34:G34)),"")</f>
        <v>0</v>
      </c>
      <c r="I34" s="3">
        <f>IFERROR(INDEX(I51:I500,MATCH($C$34,$C$51:$C$500,0)),"")</f>
        <v>0</v>
      </c>
      <c r="J34" s="3">
        <f>IFERROR(INDEX(J51:J500,MATCH($C$34,$C$51:$C$500,0)),"")</f>
        <v>0</v>
      </c>
      <c r="K34" s="3">
        <f>IFERROR(INDEX(K51:K500,MATCH($C$34,$C$51:$C$500,0)),"")</f>
        <v>0</v>
      </c>
    </row>
    <row r="35" spans="1:11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>IFERROR(INDEX(I51:I500,MATCH($C$35,$C$51:$C$500,0)),"")</f>
        <v>0</v>
      </c>
      <c r="J35" s="3">
        <f>IFERROR(INDEX(J51:J500,MATCH($C$35,$C$51:$C$500,0)),"")</f>
        <v>0</v>
      </c>
      <c r="K35" s="3">
        <f>IFERROR(INDEX(K51:K500,MATCH($C$35,$C$51:$C$500,0)),"")</f>
        <v>0</v>
      </c>
    </row>
    <row r="36" spans="1:11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</row>
    <row r="37" spans="1:11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</row>
    <row r="50" spans="2:11" ht="15.5" x14ac:dyDescent="0.35">
      <c r="D50" t="s">
        <v>67</v>
      </c>
      <c r="E50" t="s">
        <v>69</v>
      </c>
      <c r="F50" t="s">
        <v>912</v>
      </c>
      <c r="G50" t="s">
        <v>1017</v>
      </c>
      <c r="I50" t="s">
        <v>32</v>
      </c>
      <c r="J50" t="s">
        <v>33</v>
      </c>
      <c r="K50" t="s">
        <v>34</v>
      </c>
    </row>
    <row r="51" spans="2:11" ht="15.5" x14ac:dyDescent="0.35">
      <c r="B51" t="s">
        <v>71</v>
      </c>
      <c r="C51" t="s">
        <v>6</v>
      </c>
      <c r="D51" s="5">
        <v>212063193367</v>
      </c>
      <c r="E51" s="5">
        <v>431453540348</v>
      </c>
      <c r="F51" s="5">
        <v>321597368444</v>
      </c>
      <c r="G51" s="5">
        <v>788428762579</v>
      </c>
      <c r="I51" s="5">
        <v>753050908792</v>
      </c>
      <c r="J51" s="5">
        <v>788428762579</v>
      </c>
      <c r="K51" s="5">
        <v>838941159796</v>
      </c>
    </row>
    <row r="52" spans="2:11" ht="15.5" x14ac:dyDescent="0.35">
      <c r="C52" t="s">
        <v>72</v>
      </c>
      <c r="D52" s="5">
        <v>-139187277467</v>
      </c>
      <c r="E52" s="5">
        <v>-255756767514</v>
      </c>
      <c r="F52" s="5">
        <v>-206516914968</v>
      </c>
      <c r="G52" s="5">
        <v>-528823192627</v>
      </c>
      <c r="I52" s="5">
        <v>-462273682482</v>
      </c>
      <c r="J52" s="5">
        <v>-528823192627</v>
      </c>
      <c r="K52" s="5">
        <v>-592679781581</v>
      </c>
    </row>
    <row r="53" spans="2:11" ht="15.5" x14ac:dyDescent="0.35">
      <c r="C53" t="s">
        <v>73</v>
      </c>
      <c r="D53" s="5">
        <v>72875915900</v>
      </c>
      <c r="E53" s="5">
        <v>175696772834</v>
      </c>
      <c r="F53" s="5">
        <v>115080453476</v>
      </c>
      <c r="G53" s="5">
        <v>259605569952</v>
      </c>
      <c r="I53" s="5">
        <v>290777226310</v>
      </c>
      <c r="J53" s="5">
        <v>259605569952</v>
      </c>
      <c r="K53" s="5">
        <v>246261378215</v>
      </c>
    </row>
    <row r="54" spans="2:11" ht="15.5" x14ac:dyDescent="0.35">
      <c r="C54" t="s">
        <v>74</v>
      </c>
      <c r="D54" s="5">
        <v>-104478947689</v>
      </c>
      <c r="E54" s="5">
        <v>-104270484205</v>
      </c>
      <c r="F54" s="5">
        <v>-120318523570</v>
      </c>
      <c r="G54" s="5">
        <v>-221955325348</v>
      </c>
      <c r="I54" s="5">
        <v>-224589007775</v>
      </c>
      <c r="J54" s="5">
        <v>-221955325348</v>
      </c>
      <c r="K54" s="5">
        <v>-211816355043</v>
      </c>
    </row>
    <row r="55" spans="2:11" ht="15.5" x14ac:dyDescent="0.35">
      <c r="C55" t="s">
        <v>75</v>
      </c>
      <c r="D55" s="5">
        <v>-75975675297</v>
      </c>
      <c r="E55" s="5">
        <v>-74373272387</v>
      </c>
      <c r="F55" s="5">
        <v>-95431032084</v>
      </c>
      <c r="G55" s="5">
        <v>-165139762860</v>
      </c>
      <c r="I55" s="5">
        <v>-169804304471</v>
      </c>
      <c r="J55" s="5">
        <v>-165139762860</v>
      </c>
      <c r="K55" s="5">
        <v>-159982819979</v>
      </c>
    </row>
    <row r="56" spans="2:11" ht="15.5" x14ac:dyDescent="0.35">
      <c r="C56" t="s">
        <v>76</v>
      </c>
      <c r="D56" s="5">
        <v>-28503272392</v>
      </c>
      <c r="E56" s="5">
        <v>-29897211818</v>
      </c>
      <c r="F56" s="5">
        <v>-24887491486</v>
      </c>
      <c r="G56" s="5">
        <v>-56815562488</v>
      </c>
      <c r="I56" s="5">
        <v>-54784703304</v>
      </c>
      <c r="J56" s="5">
        <v>-56815562488</v>
      </c>
      <c r="K56" s="5">
        <v>-51833535064</v>
      </c>
    </row>
    <row r="57" spans="2:11" ht="15.5" x14ac:dyDescent="0.35">
      <c r="C57" t="s">
        <v>77</v>
      </c>
      <c r="D57" s="5">
        <v>-31603031789</v>
      </c>
      <c r="E57" s="5">
        <v>71426288629</v>
      </c>
      <c r="F57" s="5">
        <v>-5238070094</v>
      </c>
      <c r="G57" s="5">
        <v>37650244604</v>
      </c>
      <c r="I57" s="5">
        <v>66188218535</v>
      </c>
      <c r="J57" s="5">
        <v>37650244604</v>
      </c>
      <c r="K57" s="5">
        <v>34445023172</v>
      </c>
    </row>
    <row r="58" spans="2:11" ht="15.5" x14ac:dyDescent="0.35">
      <c r="C58" t="s">
        <v>78</v>
      </c>
      <c r="D58" s="5">
        <v>-5801419855</v>
      </c>
      <c r="E58" s="5">
        <v>-7580288828</v>
      </c>
      <c r="F58" s="5">
        <v>-6909376005</v>
      </c>
      <c r="G58" s="5">
        <v>-17409193798</v>
      </c>
      <c r="I58" s="5">
        <v>-14489664833</v>
      </c>
      <c r="J58" s="5">
        <v>-17409193798</v>
      </c>
      <c r="K58" s="5">
        <v>-27836570549</v>
      </c>
    </row>
    <row r="59" spans="2:11" ht="15.5" x14ac:dyDescent="0.35">
      <c r="C59" t="s">
        <v>27</v>
      </c>
      <c r="D59" s="5">
        <v>-6035037612</v>
      </c>
      <c r="E59" s="5">
        <v>-8619037261</v>
      </c>
      <c r="F59" s="5">
        <v>-7025181619</v>
      </c>
      <c r="G59" s="5">
        <v>-19798448272</v>
      </c>
      <c r="I59" s="5">
        <v>-15644218880</v>
      </c>
      <c r="J59" s="5">
        <v>-19798448272</v>
      </c>
      <c r="K59" s="5">
        <v>-23470301854</v>
      </c>
    </row>
    <row r="60" spans="2:11" ht="15.5" x14ac:dyDescent="0.35">
      <c r="C60" t="s">
        <v>247</v>
      </c>
      <c r="D60" s="5">
        <v>98744017</v>
      </c>
      <c r="E60" s="5">
        <v>110520370</v>
      </c>
      <c r="F60" s="5">
        <v>410924548</v>
      </c>
      <c r="G60" s="5">
        <v>406637674</v>
      </c>
      <c r="I60" s="5">
        <v>521444918</v>
      </c>
      <c r="J60" s="5">
        <v>406637674</v>
      </c>
      <c r="K60" s="5">
        <v>348028134</v>
      </c>
    </row>
    <row r="61" spans="2:11" ht="15.5" x14ac:dyDescent="0.35">
      <c r="C61" t="s">
        <v>79</v>
      </c>
      <c r="D61" s="5">
        <v>-169980958</v>
      </c>
      <c r="E61" s="5">
        <v>-2653434</v>
      </c>
      <c r="F61" s="5">
        <v>5124068</v>
      </c>
      <c r="G61" s="5">
        <v>-1264355364</v>
      </c>
      <c r="I61" s="5">
        <v>2470634</v>
      </c>
      <c r="J61" s="5">
        <v>-1264355364</v>
      </c>
      <c r="K61" s="5">
        <v>-722493887</v>
      </c>
    </row>
    <row r="62" spans="2:11" ht="15.5" x14ac:dyDescent="0.35">
      <c r="C62" t="s">
        <v>80</v>
      </c>
      <c r="D62" s="5">
        <v>-5801419855</v>
      </c>
      <c r="E62" s="5">
        <v>-7580288828</v>
      </c>
      <c r="F62" s="5">
        <v>-6909376005</v>
      </c>
      <c r="G62" s="5">
        <v>-17409193798</v>
      </c>
      <c r="I62" s="5">
        <v>-14489664833</v>
      </c>
      <c r="J62" s="5">
        <v>-17409193798</v>
      </c>
      <c r="K62" s="5">
        <v>-27836570549</v>
      </c>
    </row>
    <row r="63" spans="2:11" ht="15.5" x14ac:dyDescent="0.35">
      <c r="C63" t="s">
        <v>29</v>
      </c>
      <c r="D63" s="5">
        <v>-37404451644</v>
      </c>
      <c r="E63" s="5">
        <v>63845999801</v>
      </c>
      <c r="F63" s="5">
        <v>-12147446099</v>
      </c>
      <c r="G63" s="5">
        <v>20241050806</v>
      </c>
      <c r="I63" s="5">
        <v>51698553702</v>
      </c>
      <c r="J63" s="5">
        <v>20241050806</v>
      </c>
      <c r="K63" s="5">
        <v>6608452623</v>
      </c>
    </row>
    <row r="64" spans="2:11" ht="15.5" x14ac:dyDescent="0.35">
      <c r="C64" t="s">
        <v>28</v>
      </c>
      <c r="D64" s="5">
        <v>-2121603714</v>
      </c>
      <c r="E64" s="5">
        <v>-8327115489</v>
      </c>
      <c r="F64" s="5">
        <v>-4008554403</v>
      </c>
      <c r="G64" s="5">
        <v>-7927607621</v>
      </c>
      <c r="I64" s="5">
        <v>-12335669892</v>
      </c>
      <c r="J64" s="5">
        <v>-7927607621</v>
      </c>
      <c r="K64" s="5">
        <v>-5212816383</v>
      </c>
    </row>
    <row r="65" spans="2:11" ht="15.5" x14ac:dyDescent="0.35">
      <c r="C65" t="s">
        <v>86</v>
      </c>
      <c r="D65" s="5">
        <v>-39526055358</v>
      </c>
      <c r="E65" s="5">
        <v>55207603402</v>
      </c>
      <c r="F65" s="5">
        <v>-16182139065</v>
      </c>
      <c r="G65" s="5">
        <v>11631883246</v>
      </c>
      <c r="I65" s="5">
        <v>39025464337</v>
      </c>
      <c r="J65" s="5">
        <v>11631883246</v>
      </c>
      <c r="K65" s="5">
        <v>1679676640</v>
      </c>
    </row>
    <row r="66" spans="2:11" ht="15.5" x14ac:dyDescent="0.35">
      <c r="C66" t="s">
        <v>87</v>
      </c>
      <c r="E66" s="5">
        <v>-649439220</v>
      </c>
      <c r="G66" s="5">
        <v>792334516</v>
      </c>
      <c r="I66" s="5">
        <v>-649439220</v>
      </c>
      <c r="J66" s="5">
        <v>792334516</v>
      </c>
      <c r="K66" s="5">
        <v>-626704613</v>
      </c>
    </row>
    <row r="67" spans="2:11" ht="15.5" x14ac:dyDescent="0.35">
      <c r="C67" t="s">
        <v>88</v>
      </c>
      <c r="E67" s="5">
        <v>-649439220</v>
      </c>
      <c r="G67" s="5">
        <v>792334516</v>
      </c>
      <c r="I67" s="5">
        <v>-649439220</v>
      </c>
      <c r="J67" s="5">
        <v>792334516</v>
      </c>
      <c r="K67" s="5">
        <v>-626704613</v>
      </c>
    </row>
    <row r="68" spans="2:11" ht="15.5" x14ac:dyDescent="0.35">
      <c r="C68" t="s">
        <v>89</v>
      </c>
      <c r="D68" s="5">
        <v>-39526055358</v>
      </c>
      <c r="E68" s="5">
        <v>54558164182</v>
      </c>
      <c r="F68" s="5">
        <v>-16182139065</v>
      </c>
      <c r="G68" s="5">
        <v>12424217762</v>
      </c>
      <c r="I68" s="5">
        <v>38376025117</v>
      </c>
      <c r="J68" s="5">
        <v>12424217762</v>
      </c>
      <c r="K68" s="5">
        <v>1052972027</v>
      </c>
    </row>
    <row r="69" spans="2:11" ht="15.5" x14ac:dyDescent="0.35">
      <c r="C69" t="s">
        <v>90</v>
      </c>
      <c r="D69" s="5">
        <v>-39526055358</v>
      </c>
      <c r="E69" s="5">
        <v>55207603402</v>
      </c>
      <c r="F69" s="5">
        <v>-16182139065</v>
      </c>
      <c r="G69" s="5">
        <v>11631883246</v>
      </c>
      <c r="I69" s="5">
        <v>39025464337</v>
      </c>
      <c r="J69" s="5">
        <v>11631883246</v>
      </c>
      <c r="K69" s="5">
        <v>1679676640</v>
      </c>
    </row>
    <row r="70" spans="2:11" ht="15.5" x14ac:dyDescent="0.35">
      <c r="C70" t="s">
        <v>8</v>
      </c>
      <c r="D70" s="5">
        <v>-39356074400</v>
      </c>
      <c r="E70" s="5">
        <v>54560817616</v>
      </c>
      <c r="F70" s="5">
        <v>-16187263133</v>
      </c>
      <c r="G70" s="5">
        <v>13688573126</v>
      </c>
      <c r="I70" s="5">
        <v>38373554483</v>
      </c>
      <c r="J70" s="5">
        <v>13688573126</v>
      </c>
      <c r="K70" s="5">
        <v>1775465914</v>
      </c>
    </row>
    <row r="71" spans="2:11" ht="15.5" x14ac:dyDescent="0.35">
      <c r="C71" t="s">
        <v>91</v>
      </c>
      <c r="D71" s="5">
        <v>-39526055358</v>
      </c>
      <c r="E71" s="5">
        <v>55207603402</v>
      </c>
      <c r="F71" s="5">
        <v>-16182139065</v>
      </c>
      <c r="G71" s="5">
        <v>11631883246</v>
      </c>
      <c r="I71" s="5">
        <v>39025464337</v>
      </c>
      <c r="J71" s="5">
        <v>11631883246</v>
      </c>
      <c r="K71" s="5">
        <v>1679676640</v>
      </c>
    </row>
    <row r="72" spans="2:11" ht="15.5" x14ac:dyDescent="0.35">
      <c r="C72" t="s">
        <v>92</v>
      </c>
      <c r="D72" s="5">
        <v>-39526055358</v>
      </c>
      <c r="E72" s="5">
        <v>54558164182</v>
      </c>
      <c r="F72" s="5">
        <v>-16182139065</v>
      </c>
      <c r="G72" s="5">
        <v>12424217762</v>
      </c>
      <c r="I72" s="5">
        <v>38376025117</v>
      </c>
      <c r="J72" s="5">
        <v>12424217762</v>
      </c>
      <c r="K72" s="5">
        <v>1052972027</v>
      </c>
    </row>
    <row r="73" spans="2:11" ht="15.5" x14ac:dyDescent="0.35">
      <c r="C73" t="s">
        <v>93</v>
      </c>
      <c r="D73" s="5">
        <v>-39526055358</v>
      </c>
      <c r="E73" s="5">
        <v>54558164182</v>
      </c>
      <c r="F73" s="5">
        <v>-16182139065</v>
      </c>
      <c r="G73" s="5">
        <v>12424217762</v>
      </c>
      <c r="I73" s="5">
        <v>38376025117</v>
      </c>
      <c r="J73" s="5">
        <v>12424217762</v>
      </c>
      <c r="K73" s="5">
        <v>1052972027</v>
      </c>
    </row>
    <row r="75" spans="2:11" ht="15.5" x14ac:dyDescent="0.35">
      <c r="B75" t="s">
        <v>94</v>
      </c>
      <c r="C75" t="s">
        <v>95</v>
      </c>
    </row>
    <row r="76" spans="2:11" ht="15.5" x14ac:dyDescent="0.35">
      <c r="C76" t="s">
        <v>96</v>
      </c>
    </row>
    <row r="77" spans="2:11" ht="15.5" x14ac:dyDescent="0.35">
      <c r="C77" t="s">
        <v>20</v>
      </c>
      <c r="D77" s="5">
        <v>17600617707</v>
      </c>
      <c r="E77" s="5">
        <v>95542810454</v>
      </c>
      <c r="G77" s="5">
        <v>105150275489</v>
      </c>
      <c r="I77" s="5">
        <v>95542810454</v>
      </c>
      <c r="J77" s="5">
        <v>105150275489</v>
      </c>
      <c r="K77" s="5">
        <v>41551430878</v>
      </c>
    </row>
    <row r="78" spans="2:11" ht="15.5" x14ac:dyDescent="0.35">
      <c r="C78" t="s">
        <v>256</v>
      </c>
      <c r="D78" s="5">
        <v>1399409389</v>
      </c>
      <c r="E78" s="5">
        <v>1399409389</v>
      </c>
      <c r="G78" s="5">
        <v>1535699049</v>
      </c>
      <c r="I78" s="5">
        <v>1399409389</v>
      </c>
      <c r="J78" s="5">
        <v>1535699049</v>
      </c>
      <c r="K78" s="5">
        <v>1831670614</v>
      </c>
    </row>
    <row r="79" spans="2:11" ht="15.5" x14ac:dyDescent="0.35">
      <c r="C79" t="s">
        <v>97</v>
      </c>
      <c r="D79" s="5">
        <v>64077515304</v>
      </c>
      <c r="E79" s="5">
        <v>174131591189</v>
      </c>
      <c r="G79" s="5">
        <v>104212709684</v>
      </c>
      <c r="I79" s="5">
        <v>174131591189</v>
      </c>
      <c r="J79" s="5">
        <v>104212709684</v>
      </c>
      <c r="K79" s="5">
        <v>123257600869</v>
      </c>
    </row>
    <row r="80" spans="2:11" ht="15.5" x14ac:dyDescent="0.35">
      <c r="C80" t="s">
        <v>98</v>
      </c>
    </row>
    <row r="81" spans="3:11" ht="15.5" x14ac:dyDescent="0.35">
      <c r="C81" t="s">
        <v>99</v>
      </c>
    </row>
    <row r="82" spans="3:11" ht="15.5" x14ac:dyDescent="0.35">
      <c r="C82" t="s">
        <v>100</v>
      </c>
      <c r="D82" s="5">
        <v>64077515304</v>
      </c>
      <c r="E82" s="5">
        <v>174131591189</v>
      </c>
      <c r="G82" s="5">
        <v>104212709684</v>
      </c>
      <c r="I82" s="5">
        <v>174131591189</v>
      </c>
      <c r="J82" s="5">
        <v>104212709684</v>
      </c>
      <c r="K82" s="5">
        <v>123257600869</v>
      </c>
    </row>
    <row r="83" spans="3:11" ht="15.5" x14ac:dyDescent="0.35">
      <c r="C83" t="s">
        <v>101</v>
      </c>
      <c r="D83" s="5">
        <v>567483760</v>
      </c>
      <c r="E83" s="5">
        <v>517156100</v>
      </c>
      <c r="G83" s="5">
        <v>975057977</v>
      </c>
      <c r="I83" s="5">
        <v>517156100</v>
      </c>
      <c r="J83" s="5">
        <v>975057977</v>
      </c>
      <c r="K83" s="5">
        <v>794596449</v>
      </c>
    </row>
    <row r="84" spans="3:11" ht="15.5" x14ac:dyDescent="0.35">
      <c r="C84" t="s">
        <v>102</v>
      </c>
      <c r="D84" s="5">
        <v>567483760</v>
      </c>
      <c r="E84" s="5">
        <v>517156100</v>
      </c>
      <c r="G84" s="5">
        <v>975057977</v>
      </c>
      <c r="I84" s="5">
        <v>517156100</v>
      </c>
      <c r="J84" s="5">
        <v>975057977</v>
      </c>
      <c r="K84" s="5">
        <v>794596449</v>
      </c>
    </row>
    <row r="85" spans="3:11" ht="15.5" x14ac:dyDescent="0.35">
      <c r="C85" t="s">
        <v>103</v>
      </c>
      <c r="D85" s="5">
        <v>98084939578</v>
      </c>
      <c r="E85" s="5">
        <v>90945789970</v>
      </c>
      <c r="G85" s="5">
        <v>103466417181</v>
      </c>
      <c r="I85" s="5">
        <v>90945789970</v>
      </c>
      <c r="J85" s="5">
        <v>103466417181</v>
      </c>
      <c r="K85" s="5">
        <v>108806607039</v>
      </c>
    </row>
    <row r="86" spans="3:11" ht="15.5" x14ac:dyDescent="0.35">
      <c r="C86" t="s">
        <v>79</v>
      </c>
      <c r="D86" s="5">
        <v>-5259128669</v>
      </c>
      <c r="E86" s="5">
        <v>-5259128669</v>
      </c>
      <c r="G86" s="5">
        <v>-41268322</v>
      </c>
      <c r="I86" s="5">
        <v>-5259128669</v>
      </c>
      <c r="J86" s="5">
        <v>-41268322</v>
      </c>
      <c r="K86" s="5">
        <v>1161543832</v>
      </c>
    </row>
    <row r="87" spans="3:11" ht="15.5" x14ac:dyDescent="0.35">
      <c r="C87" t="s">
        <v>104</v>
      </c>
      <c r="D87" s="5">
        <v>193813325889</v>
      </c>
      <c r="E87" s="5">
        <v>369259456868</v>
      </c>
      <c r="G87" s="5">
        <v>319581242183</v>
      </c>
      <c r="I87" s="5">
        <v>369259456868</v>
      </c>
      <c r="J87" s="5">
        <v>319581242183</v>
      </c>
      <c r="K87" s="5">
        <v>287383790333</v>
      </c>
    </row>
    <row r="88" spans="3:11" ht="15.5" x14ac:dyDescent="0.35">
      <c r="C88" t="s">
        <v>105</v>
      </c>
    </row>
    <row r="89" spans="3:11" ht="15.5" x14ac:dyDescent="0.35">
      <c r="C89" t="s">
        <v>106</v>
      </c>
      <c r="D89" s="5">
        <v>154415146053</v>
      </c>
      <c r="E89" s="5">
        <v>157637309970</v>
      </c>
      <c r="G89" s="5">
        <v>176101133044</v>
      </c>
      <c r="I89" s="5">
        <v>157637309970</v>
      </c>
      <c r="J89" s="5">
        <v>176101133044</v>
      </c>
      <c r="K89" s="5">
        <v>195648236225</v>
      </c>
    </row>
    <row r="90" spans="3:11" ht="15.5" x14ac:dyDescent="0.35">
      <c r="C90" t="s">
        <v>205</v>
      </c>
      <c r="D90" s="5">
        <v>28112500</v>
      </c>
      <c r="E90" s="5">
        <v>61847500</v>
      </c>
      <c r="G90" s="5">
        <v>129317500</v>
      </c>
      <c r="I90" s="5">
        <v>61847500</v>
      </c>
      <c r="J90" s="5">
        <v>129317500</v>
      </c>
      <c r="K90" s="5">
        <v>371247515</v>
      </c>
    </row>
    <row r="91" spans="3:11" ht="15.5" x14ac:dyDescent="0.35">
      <c r="C91" t="s">
        <v>107</v>
      </c>
      <c r="D91" s="5">
        <v>8917074308</v>
      </c>
      <c r="E91" s="5">
        <v>10170379814</v>
      </c>
      <c r="G91" s="5">
        <v>11848184294</v>
      </c>
      <c r="I91" s="5">
        <v>10170379814</v>
      </c>
      <c r="J91" s="5">
        <v>11848184294</v>
      </c>
      <c r="K91" s="5">
        <v>10856973220</v>
      </c>
    </row>
    <row r="92" spans="3:11" ht="15.5" x14ac:dyDescent="0.35">
      <c r="C92" t="s">
        <v>108</v>
      </c>
      <c r="D92" s="5">
        <v>177935549184</v>
      </c>
      <c r="E92" s="5">
        <v>182855005207</v>
      </c>
      <c r="G92" s="5">
        <v>203016060483</v>
      </c>
      <c r="I92" s="5">
        <v>182855005207</v>
      </c>
      <c r="J92" s="5">
        <v>203016060483</v>
      </c>
      <c r="K92" s="5">
        <v>226662671011</v>
      </c>
    </row>
    <row r="93" spans="3:11" ht="15.5" x14ac:dyDescent="0.35">
      <c r="C93" t="s">
        <v>109</v>
      </c>
      <c r="D93" s="5">
        <v>371748875073</v>
      </c>
      <c r="E93" s="5">
        <v>552114462075</v>
      </c>
      <c r="G93" s="5">
        <v>522597302666</v>
      </c>
      <c r="I93" s="5">
        <v>552114462075</v>
      </c>
      <c r="J93" s="5">
        <v>522597302666</v>
      </c>
      <c r="K93" s="5">
        <v>514046461344</v>
      </c>
    </row>
    <row r="94" spans="3:11" ht="15.5" x14ac:dyDescent="0.35">
      <c r="C94" t="s">
        <v>110</v>
      </c>
    </row>
    <row r="95" spans="3:11" ht="15.5" x14ac:dyDescent="0.35">
      <c r="C95" t="s">
        <v>111</v>
      </c>
    </row>
    <row r="96" spans="3:11" ht="15.5" x14ac:dyDescent="0.35">
      <c r="C96" t="s">
        <v>112</v>
      </c>
      <c r="D96" s="5">
        <v>192262831457</v>
      </c>
      <c r="E96" s="5">
        <v>323886234629</v>
      </c>
      <c r="G96" s="5">
        <v>327378643438</v>
      </c>
      <c r="I96" s="5">
        <v>323886234629</v>
      </c>
      <c r="J96" s="5">
        <v>327378643438</v>
      </c>
      <c r="K96" s="5">
        <v>313352436106</v>
      </c>
    </row>
    <row r="97" spans="3:11" ht="15.5" x14ac:dyDescent="0.35">
      <c r="C97" t="s">
        <v>115</v>
      </c>
      <c r="D97" s="5">
        <v>94000000000</v>
      </c>
      <c r="E97" s="5">
        <v>119320072304</v>
      </c>
      <c r="G97" s="5">
        <v>100520072304</v>
      </c>
      <c r="I97" s="5">
        <v>119320072304</v>
      </c>
      <c r="J97" s="5">
        <v>100520072304</v>
      </c>
      <c r="K97" s="5">
        <v>118517984963</v>
      </c>
    </row>
    <row r="98" spans="3:11" ht="15.5" x14ac:dyDescent="0.35">
      <c r="C98" t="s">
        <v>113</v>
      </c>
      <c r="D98" s="5">
        <v>55414720571</v>
      </c>
      <c r="E98" s="5">
        <v>147304296115</v>
      </c>
      <c r="G98" s="5">
        <v>140017667509</v>
      </c>
      <c r="I98" s="5">
        <v>147304296115</v>
      </c>
      <c r="J98" s="5">
        <v>140017667509</v>
      </c>
      <c r="K98" s="5">
        <v>99924295182</v>
      </c>
    </row>
    <row r="99" spans="3:11" ht="15.5" x14ac:dyDescent="0.35">
      <c r="C99" t="s">
        <v>114</v>
      </c>
      <c r="D99" s="5">
        <v>55414720571</v>
      </c>
      <c r="E99" s="5">
        <v>147304296115</v>
      </c>
      <c r="G99" s="5">
        <v>140017667509</v>
      </c>
      <c r="I99" s="5">
        <v>147304296115</v>
      </c>
      <c r="J99" s="5">
        <v>140017667509</v>
      </c>
      <c r="K99" s="5">
        <v>99924295182</v>
      </c>
    </row>
    <row r="100" spans="3:11" ht="15.5" x14ac:dyDescent="0.35">
      <c r="C100" t="s">
        <v>206</v>
      </c>
      <c r="D100" s="5">
        <v>282106022</v>
      </c>
      <c r="E100" s="5">
        <v>2449906010</v>
      </c>
      <c r="G100" s="5">
        <v>777662431</v>
      </c>
      <c r="I100" s="5">
        <v>2449906010</v>
      </c>
      <c r="J100" s="5">
        <v>777662431</v>
      </c>
      <c r="K100" s="5">
        <v>1778344843</v>
      </c>
    </row>
    <row r="101" spans="3:11" ht="15.5" x14ac:dyDescent="0.35">
      <c r="C101" t="s">
        <v>207</v>
      </c>
      <c r="D101" s="5">
        <v>282106022</v>
      </c>
      <c r="E101" s="5">
        <v>2449906010</v>
      </c>
      <c r="G101" s="5">
        <v>777662431</v>
      </c>
      <c r="I101" s="5">
        <v>2449906010</v>
      </c>
      <c r="J101" s="5">
        <v>777662431</v>
      </c>
      <c r="K101" s="5">
        <v>1778344843</v>
      </c>
    </row>
    <row r="102" spans="3:11" ht="15.5" x14ac:dyDescent="0.35">
      <c r="C102" t="s">
        <v>117</v>
      </c>
      <c r="D102" s="5">
        <v>4022503398</v>
      </c>
      <c r="E102" s="5">
        <v>9849835614</v>
      </c>
      <c r="G102" s="5">
        <v>12287208189</v>
      </c>
      <c r="I102" s="5">
        <v>9849835614</v>
      </c>
      <c r="J102" s="5">
        <v>12287208189</v>
      </c>
      <c r="K102" s="5">
        <v>9645252458</v>
      </c>
    </row>
    <row r="103" spans="3:11" ht="15.5" x14ac:dyDescent="0.35">
      <c r="C103" t="s">
        <v>116</v>
      </c>
      <c r="D103" s="5">
        <v>6639883226</v>
      </c>
      <c r="E103" s="5">
        <v>12750711486</v>
      </c>
      <c r="G103" s="5">
        <v>15898791933</v>
      </c>
      <c r="I103" s="5">
        <v>12750711486</v>
      </c>
      <c r="J103" s="5">
        <v>15898791933</v>
      </c>
      <c r="K103" s="5">
        <v>18291122541</v>
      </c>
    </row>
    <row r="104" spans="3:11" ht="15.5" x14ac:dyDescent="0.35">
      <c r="C104" t="s">
        <v>119</v>
      </c>
    </row>
    <row r="105" spans="3:11" ht="15.5" x14ac:dyDescent="0.35">
      <c r="C105" t="s">
        <v>121</v>
      </c>
      <c r="D105" s="5">
        <v>19444565327</v>
      </c>
      <c r="E105" s="5">
        <v>25718580508</v>
      </c>
      <c r="G105" s="5">
        <v>20379722216</v>
      </c>
      <c r="I105" s="5">
        <v>25718580508</v>
      </c>
      <c r="J105" s="5">
        <v>20379722216</v>
      </c>
      <c r="K105" s="5">
        <v>40957451107</v>
      </c>
    </row>
    <row r="106" spans="3:11" ht="15.5" x14ac:dyDescent="0.35">
      <c r="C106" t="s">
        <v>509</v>
      </c>
      <c r="D106" s="5">
        <v>10203851761</v>
      </c>
      <c r="E106" s="5">
        <v>10545965052</v>
      </c>
      <c r="G106" s="5">
        <v>13471502563</v>
      </c>
      <c r="I106" s="5">
        <v>10545965052</v>
      </c>
      <c r="J106" s="5">
        <v>13471502563</v>
      </c>
      <c r="K106" s="5">
        <v>14669979278</v>
      </c>
    </row>
    <row r="107" spans="3:11" ht="15.5" x14ac:dyDescent="0.35">
      <c r="C107" t="s">
        <v>122</v>
      </c>
      <c r="D107" s="5">
        <v>31643300748</v>
      </c>
      <c r="E107" s="5">
        <v>31939722567</v>
      </c>
      <c r="G107" s="5">
        <v>57753726029</v>
      </c>
      <c r="I107" s="5">
        <v>31939722567</v>
      </c>
      <c r="J107" s="5">
        <v>57753726029</v>
      </c>
      <c r="K107" s="5">
        <v>64949243200</v>
      </c>
    </row>
    <row r="108" spans="3:11" ht="15.5" x14ac:dyDescent="0.35">
      <c r="C108" t="s">
        <v>123</v>
      </c>
      <c r="D108" s="5">
        <v>73491953658</v>
      </c>
      <c r="E108" s="5">
        <v>82708082130</v>
      </c>
      <c r="G108" s="5">
        <v>76699855910</v>
      </c>
      <c r="I108" s="5">
        <v>82708082130</v>
      </c>
      <c r="J108" s="5">
        <v>76699855910</v>
      </c>
      <c r="K108" s="5">
        <v>94013999621</v>
      </c>
    </row>
    <row r="109" spans="3:11" ht="15.5" x14ac:dyDescent="0.35">
      <c r="C109" t="s">
        <v>124</v>
      </c>
      <c r="D109" s="5">
        <v>73491953658</v>
      </c>
      <c r="E109" s="5">
        <v>82708082130</v>
      </c>
      <c r="G109" s="5">
        <v>76699855910</v>
      </c>
      <c r="I109" s="5">
        <v>82708082130</v>
      </c>
      <c r="J109" s="5">
        <v>76699855910</v>
      </c>
      <c r="K109" s="5">
        <v>94013999621</v>
      </c>
    </row>
    <row r="110" spans="3:11" ht="15.5" x14ac:dyDescent="0.35">
      <c r="C110" t="s">
        <v>125</v>
      </c>
    </row>
    <row r="111" spans="3:11" ht="15.5" x14ac:dyDescent="0.35">
      <c r="C111" t="s">
        <v>772</v>
      </c>
      <c r="D111" s="5">
        <v>18650000000</v>
      </c>
      <c r="E111" s="5">
        <v>21250000000</v>
      </c>
      <c r="G111" s="5">
        <v>21350000000</v>
      </c>
      <c r="I111" s="5">
        <v>21250000000</v>
      </c>
      <c r="J111" s="5">
        <v>21350000000</v>
      </c>
      <c r="K111" s="5">
        <v>17450000000</v>
      </c>
    </row>
    <row r="112" spans="3:11" ht="15.5" x14ac:dyDescent="0.35">
      <c r="C112" t="s">
        <v>126</v>
      </c>
      <c r="D112" s="5">
        <v>48298417088</v>
      </c>
      <c r="E112" s="5">
        <v>57514545560</v>
      </c>
      <c r="G112" s="5">
        <v>55201224779</v>
      </c>
      <c r="I112" s="5">
        <v>57514545560</v>
      </c>
      <c r="J112" s="5">
        <v>55201224779</v>
      </c>
      <c r="K112" s="5">
        <v>73077430385</v>
      </c>
    </row>
    <row r="113" spans="2:11" ht="15.5" x14ac:dyDescent="0.35">
      <c r="C113" t="s">
        <v>127</v>
      </c>
      <c r="D113" s="5">
        <v>265754785115</v>
      </c>
      <c r="E113" s="5">
        <v>406594316759</v>
      </c>
      <c r="G113" s="5">
        <v>404078499348</v>
      </c>
      <c r="I113" s="5">
        <v>406594316759</v>
      </c>
      <c r="J113" s="5">
        <v>404078499348</v>
      </c>
      <c r="K113" s="5">
        <v>407366435727</v>
      </c>
    </row>
    <row r="114" spans="2:11" ht="15.5" x14ac:dyDescent="0.35">
      <c r="C114" t="s">
        <v>128</v>
      </c>
    </row>
    <row r="115" spans="2:11" ht="15.5" x14ac:dyDescent="0.35">
      <c r="C115" t="s">
        <v>129</v>
      </c>
      <c r="D115" s="5">
        <v>100000000000</v>
      </c>
      <c r="E115" s="5">
        <v>100000000000</v>
      </c>
      <c r="G115" s="5">
        <v>100000000000</v>
      </c>
      <c r="I115" s="5">
        <v>100000000000</v>
      </c>
      <c r="J115" s="5">
        <v>100000000000</v>
      </c>
      <c r="K115" s="5">
        <v>100000000000</v>
      </c>
    </row>
    <row r="116" spans="2:11" ht="15.5" x14ac:dyDescent="0.35">
      <c r="C116" t="s">
        <v>130</v>
      </c>
      <c r="D116" s="5">
        <v>-2618488121</v>
      </c>
      <c r="E116" s="5">
        <v>-2618488121</v>
      </c>
      <c r="G116" s="5">
        <v>5000000000</v>
      </c>
      <c r="I116" s="5">
        <v>-2618488121</v>
      </c>
      <c r="J116" s="5">
        <v>5000000000</v>
      </c>
      <c r="K116" s="5">
        <v>5000000000</v>
      </c>
    </row>
    <row r="117" spans="2:11" ht="15.5" x14ac:dyDescent="0.35">
      <c r="C117" t="s">
        <v>131</v>
      </c>
      <c r="D117" s="5">
        <v>13260677962</v>
      </c>
      <c r="E117" s="5">
        <v>52616752362</v>
      </c>
      <c r="G117" s="5">
        <v>13593755956</v>
      </c>
      <c r="I117" s="5">
        <v>52616752362</v>
      </c>
      <c r="J117" s="5">
        <v>13593755956</v>
      </c>
      <c r="K117" s="5">
        <v>677548581</v>
      </c>
    </row>
    <row r="118" spans="2:11" ht="15.5" x14ac:dyDescent="0.35">
      <c r="C118" t="s">
        <v>132</v>
      </c>
      <c r="D118" s="5">
        <v>5000000000</v>
      </c>
      <c r="E118" s="5">
        <v>5000000000</v>
      </c>
      <c r="I118" s="5">
        <v>5000000000</v>
      </c>
    </row>
    <row r="119" spans="2:11" ht="15.5" x14ac:dyDescent="0.35">
      <c r="C119" t="s">
        <v>133</v>
      </c>
      <c r="D119" s="5">
        <v>8260677962</v>
      </c>
      <c r="E119" s="5">
        <v>47616752362</v>
      </c>
      <c r="I119" s="5">
        <v>47616752362</v>
      </c>
    </row>
    <row r="120" spans="2:11" ht="15.5" x14ac:dyDescent="0.35">
      <c r="C120" t="s">
        <v>134</v>
      </c>
      <c r="D120" s="5">
        <v>13260677962</v>
      </c>
      <c r="E120" s="5">
        <v>52616752362</v>
      </c>
      <c r="G120" s="5">
        <v>13593755956</v>
      </c>
      <c r="I120" s="5">
        <v>52616752362</v>
      </c>
      <c r="J120" s="5">
        <v>13593755956</v>
      </c>
      <c r="K120" s="5">
        <v>677548581</v>
      </c>
    </row>
    <row r="121" spans="2:11" ht="15.5" x14ac:dyDescent="0.35">
      <c r="C121" t="s">
        <v>212</v>
      </c>
      <c r="D121" s="5">
        <v>611028786</v>
      </c>
      <c r="E121" s="5">
        <v>781009744</v>
      </c>
      <c r="G121" s="5">
        <v>-33684316</v>
      </c>
      <c r="I121" s="5">
        <v>781009744</v>
      </c>
      <c r="J121" s="5">
        <v>-33684316</v>
      </c>
      <c r="K121" s="5">
        <v>-159066796</v>
      </c>
    </row>
    <row r="122" spans="2:11" ht="15.5" x14ac:dyDescent="0.35">
      <c r="C122" t="s">
        <v>10</v>
      </c>
      <c r="D122" s="5">
        <v>105994089958</v>
      </c>
      <c r="E122" s="5">
        <v>145520145316</v>
      </c>
      <c r="G122" s="5">
        <v>118518803318</v>
      </c>
      <c r="I122" s="5">
        <v>145520145316</v>
      </c>
      <c r="J122" s="5">
        <v>118518803318</v>
      </c>
      <c r="K122" s="5">
        <v>106680025617</v>
      </c>
    </row>
    <row r="123" spans="2:11" ht="15.5" x14ac:dyDescent="0.35">
      <c r="C123" t="s">
        <v>135</v>
      </c>
      <c r="D123" s="5">
        <v>371748875073</v>
      </c>
      <c r="E123" s="5">
        <v>552114462075</v>
      </c>
      <c r="G123" s="5">
        <v>522597302666</v>
      </c>
      <c r="I123" s="5">
        <v>552114462075</v>
      </c>
      <c r="J123" s="5">
        <v>522597302666</v>
      </c>
      <c r="K123" s="5">
        <v>514046461344</v>
      </c>
    </row>
    <row r="124" spans="2:11" ht="15.5" x14ac:dyDescent="0.35">
      <c r="C124" t="s">
        <v>136</v>
      </c>
      <c r="D124" s="5">
        <v>1000000000</v>
      </c>
      <c r="E124" s="5">
        <v>1000000000</v>
      </c>
      <c r="G124" s="5">
        <v>1000000000</v>
      </c>
      <c r="I124" s="5">
        <v>1000000000</v>
      </c>
      <c r="J124" s="5">
        <v>1000000000</v>
      </c>
      <c r="K124" s="5">
        <v>1000000000</v>
      </c>
    </row>
    <row r="126" spans="2:11" ht="15.5" x14ac:dyDescent="0.35">
      <c r="B126" t="s">
        <v>137</v>
      </c>
      <c r="C126" t="s">
        <v>138</v>
      </c>
      <c r="D126" s="5">
        <v>-31982682448</v>
      </c>
      <c r="E126" s="5">
        <v>51464878761</v>
      </c>
      <c r="F126" s="5">
        <v>-30937701534</v>
      </c>
      <c r="G126" s="5">
        <v>123548791926</v>
      </c>
      <c r="I126" s="5">
        <v>20527177227</v>
      </c>
      <c r="J126" s="5">
        <v>123548791926</v>
      </c>
      <c r="K126" s="5">
        <v>16142924051</v>
      </c>
    </row>
    <row r="127" spans="2:11" ht="15.5" x14ac:dyDescent="0.35">
      <c r="C127" t="s">
        <v>139</v>
      </c>
      <c r="D127" s="5">
        <v>322105896212</v>
      </c>
      <c r="E127" s="5">
        <v>310462070639</v>
      </c>
      <c r="F127" s="5">
        <v>372194382414</v>
      </c>
      <c r="G127" s="5">
        <v>807402365901</v>
      </c>
      <c r="I127" s="5">
        <v>682656453053</v>
      </c>
      <c r="J127" s="5">
        <v>807402365901</v>
      </c>
      <c r="K127" s="5">
        <v>810531039879</v>
      </c>
    </row>
    <row r="128" spans="2:11" ht="15.5" x14ac:dyDescent="0.35">
      <c r="C128" t="s">
        <v>140</v>
      </c>
      <c r="D128" s="5">
        <v>-279004166397</v>
      </c>
      <c r="E128" s="5">
        <v>-187628225503</v>
      </c>
      <c r="F128" s="5">
        <v>-323410798967</v>
      </c>
      <c r="G128" s="5">
        <v>-527792200147</v>
      </c>
      <c r="I128" s="5">
        <v>-511039024470</v>
      </c>
      <c r="J128" s="5">
        <v>-527792200147</v>
      </c>
      <c r="K128" s="5">
        <v>-632927032166</v>
      </c>
    </row>
    <row r="129" spans="3:11" ht="15.5" x14ac:dyDescent="0.35">
      <c r="C129" t="s">
        <v>436</v>
      </c>
      <c r="D129" s="5">
        <v>-64887045492</v>
      </c>
      <c r="E129" s="5">
        <v>-58070165107</v>
      </c>
      <c r="F129" s="5">
        <v>-69301797889</v>
      </c>
      <c r="G129" s="5">
        <v>-130044152734</v>
      </c>
      <c r="I129" s="5">
        <v>-127371962996</v>
      </c>
      <c r="J129" s="5">
        <v>-130044152734</v>
      </c>
      <c r="K129" s="5">
        <v>-124860184819</v>
      </c>
    </row>
    <row r="130" spans="3:11" ht="15.5" x14ac:dyDescent="0.35">
      <c r="C130" t="s">
        <v>757</v>
      </c>
      <c r="D130" s="5">
        <v>98744017</v>
      </c>
      <c r="E130" s="5">
        <v>110520370</v>
      </c>
      <c r="F130" s="5">
        <v>410924548</v>
      </c>
      <c r="G130" s="5">
        <v>406637674</v>
      </c>
      <c r="I130" s="5">
        <v>521444918</v>
      </c>
      <c r="J130" s="5">
        <v>406637674</v>
      </c>
      <c r="K130" s="5">
        <v>348028134</v>
      </c>
    </row>
    <row r="131" spans="3:11" ht="15.5" x14ac:dyDescent="0.35">
      <c r="C131" t="s">
        <v>280</v>
      </c>
      <c r="D131" s="5">
        <v>-6035037612</v>
      </c>
      <c r="E131" s="5">
        <v>-7390674132</v>
      </c>
      <c r="F131" s="5">
        <v>-7025181619</v>
      </c>
      <c r="G131" s="5">
        <v>-18214748739</v>
      </c>
      <c r="I131" s="5">
        <v>-14415855751</v>
      </c>
      <c r="J131" s="5">
        <v>-18214748739</v>
      </c>
      <c r="K131" s="5">
        <v>-22241160076</v>
      </c>
    </row>
    <row r="132" spans="3:11" ht="15.5" x14ac:dyDescent="0.35">
      <c r="C132" t="s">
        <v>514</v>
      </c>
      <c r="F132" s="5">
        <v>444572142</v>
      </c>
      <c r="G132" s="5">
        <v>593408524</v>
      </c>
      <c r="I132" s="5">
        <v>444572142</v>
      </c>
      <c r="J132" s="5">
        <v>593408524</v>
      </c>
    </row>
    <row r="133" spans="3:11" ht="15.5" x14ac:dyDescent="0.35">
      <c r="C133" t="s">
        <v>759</v>
      </c>
      <c r="D133" s="5">
        <v>-4261073176</v>
      </c>
      <c r="E133" s="5">
        <v>-6018647506</v>
      </c>
      <c r="F133" s="5">
        <v>-4249802163</v>
      </c>
      <c r="G133" s="5">
        <v>-8802518553</v>
      </c>
      <c r="I133" s="5">
        <v>-10268449669</v>
      </c>
      <c r="J133" s="5">
        <v>-8802518553</v>
      </c>
      <c r="K133" s="5">
        <v>-14707766901</v>
      </c>
    </row>
    <row r="134" spans="3:11" ht="15.5" x14ac:dyDescent="0.35">
      <c r="C134" t="s">
        <v>145</v>
      </c>
      <c r="D134" s="5">
        <v>-35131192955</v>
      </c>
      <c r="E134" s="5">
        <v>-3490253719</v>
      </c>
      <c r="F134" s="5">
        <v>-3808843501</v>
      </c>
      <c r="G134" s="5">
        <v>-46543063639</v>
      </c>
      <c r="I134" s="5">
        <v>-7299097220</v>
      </c>
      <c r="J134" s="5">
        <v>-46543063639</v>
      </c>
      <c r="K134" s="5">
        <v>31648552885</v>
      </c>
    </row>
    <row r="135" spans="3:11" ht="15.5" x14ac:dyDescent="0.35">
      <c r="C135" t="s">
        <v>146</v>
      </c>
      <c r="D135" s="5">
        <v>-10828317344</v>
      </c>
      <c r="E135" s="5">
        <v>-18870167223</v>
      </c>
      <c r="F135" s="5">
        <v>-3965377819</v>
      </c>
      <c r="G135" s="5">
        <v>-13406883676</v>
      </c>
      <c r="I135" s="5">
        <v>-22835545042</v>
      </c>
      <c r="J135" s="5">
        <v>-13406883676</v>
      </c>
      <c r="K135" s="5">
        <v>-29577858209</v>
      </c>
    </row>
    <row r="136" spans="3:11" ht="15.5" x14ac:dyDescent="0.35">
      <c r="C136" t="s">
        <v>574</v>
      </c>
      <c r="E136" s="5">
        <v>-1799005004</v>
      </c>
      <c r="G136" s="5">
        <v>-175100014</v>
      </c>
      <c r="I136" s="5">
        <v>-1799005004</v>
      </c>
      <c r="J136" s="5">
        <v>-175100014</v>
      </c>
      <c r="K136" s="5">
        <v>-3709114605</v>
      </c>
    </row>
    <row r="137" spans="3:11" ht="15.5" x14ac:dyDescent="0.35">
      <c r="C137" t="s">
        <v>856</v>
      </c>
      <c r="D137" s="5">
        <v>-10888191344</v>
      </c>
      <c r="E137" s="5">
        <v>-6765069987</v>
      </c>
      <c r="F137" s="5">
        <v>-4560290452</v>
      </c>
      <c r="G137" s="5">
        <v>-13194156128</v>
      </c>
      <c r="I137" s="5">
        <v>-11325360439</v>
      </c>
      <c r="J137" s="5">
        <v>-13194156128</v>
      </c>
      <c r="K137" s="5">
        <v>-24346416796</v>
      </c>
    </row>
    <row r="138" spans="3:11" ht="15.5" x14ac:dyDescent="0.35">
      <c r="C138" t="s">
        <v>760</v>
      </c>
      <c r="D138" s="5">
        <v>59874000</v>
      </c>
      <c r="E138" s="5">
        <v>1207618108</v>
      </c>
      <c r="F138" s="5">
        <v>594912633</v>
      </c>
      <c r="G138" s="5">
        <v>933400901</v>
      </c>
      <c r="I138" s="5">
        <v>1802530741</v>
      </c>
      <c r="J138" s="5">
        <v>933400901</v>
      </c>
      <c r="K138" s="5">
        <v>109343806</v>
      </c>
    </row>
    <row r="139" spans="3:11" ht="15.5" x14ac:dyDescent="0.35">
      <c r="C139" t="s">
        <v>527</v>
      </c>
      <c r="K139" s="5">
        <v>-1631670614</v>
      </c>
    </row>
    <row r="140" spans="3:11" ht="15.5" x14ac:dyDescent="0.35">
      <c r="C140" t="s">
        <v>648</v>
      </c>
      <c r="E140" s="5">
        <v>136289660</v>
      </c>
      <c r="G140" s="5">
        <v>295971565</v>
      </c>
      <c r="I140" s="5">
        <v>136289660</v>
      </c>
      <c r="J140" s="5">
        <v>295971565</v>
      </c>
    </row>
    <row r="141" spans="3:11" ht="15.5" x14ac:dyDescent="0.35">
      <c r="C141" t="s">
        <v>1070</v>
      </c>
      <c r="E141" s="5">
        <v>-11650000000</v>
      </c>
      <c r="I141" s="5">
        <v>-11650000000</v>
      </c>
    </row>
    <row r="142" spans="3:11" ht="15.5" x14ac:dyDescent="0.35">
      <c r="C142" t="s">
        <v>1071</v>
      </c>
      <c r="G142" s="5">
        <v>-1267000000</v>
      </c>
      <c r="J142" s="5">
        <v>-1267000000</v>
      </c>
    </row>
    <row r="143" spans="3:11" ht="15.5" x14ac:dyDescent="0.35">
      <c r="C143" t="s">
        <v>152</v>
      </c>
      <c r="D143" s="5">
        <v>-35131192955</v>
      </c>
      <c r="E143" s="5">
        <v>-3490253719</v>
      </c>
      <c r="F143" s="5">
        <v>-3808843501</v>
      </c>
      <c r="G143" s="5">
        <v>-46543063639</v>
      </c>
      <c r="I143" s="5">
        <v>-7299097220</v>
      </c>
      <c r="J143" s="5">
        <v>-46543063639</v>
      </c>
      <c r="K143" s="5">
        <v>31648552885</v>
      </c>
    </row>
    <row r="144" spans="3:11" ht="15.5" x14ac:dyDescent="0.35">
      <c r="C144" t="s">
        <v>1072</v>
      </c>
      <c r="D144" s="5">
        <v>3950000000</v>
      </c>
      <c r="E144" s="5">
        <v>7000000000</v>
      </c>
      <c r="I144" s="5">
        <v>7000000000</v>
      </c>
      <c r="K144" s="5">
        <v>36000000000</v>
      </c>
    </row>
    <row r="145" spans="2:11" ht="15.5" x14ac:dyDescent="0.35">
      <c r="C145" t="s">
        <v>1073</v>
      </c>
      <c r="D145" s="5">
        <v>-11873348514</v>
      </c>
      <c r="E145" s="5">
        <v>-13722607652</v>
      </c>
      <c r="F145" s="5">
        <v>-14829751112</v>
      </c>
      <c r="G145" s="5">
        <v>-29517968891</v>
      </c>
      <c r="I145" s="5">
        <v>-28552358764</v>
      </c>
      <c r="J145" s="5">
        <v>-29517968891</v>
      </c>
      <c r="K145" s="5">
        <v>-26879977224</v>
      </c>
    </row>
    <row r="146" spans="2:11" ht="15.5" x14ac:dyDescent="0.35">
      <c r="C146" t="s">
        <v>158</v>
      </c>
      <c r="D146" s="5">
        <v>-1183360446</v>
      </c>
      <c r="E146" s="5">
        <v>-2491814567</v>
      </c>
      <c r="F146" s="5">
        <v>-1770193439</v>
      </c>
      <c r="G146" s="5">
        <v>-2502976004</v>
      </c>
      <c r="I146" s="5">
        <v>-4262008006</v>
      </c>
      <c r="J146" s="5">
        <v>-2502976004</v>
      </c>
      <c r="K146" s="5">
        <v>-2420289901</v>
      </c>
    </row>
    <row r="147" spans="2:11" ht="15.5" x14ac:dyDescent="0.35">
      <c r="C147" t="s">
        <v>234</v>
      </c>
      <c r="D147" s="5">
        <v>1994250000</v>
      </c>
    </row>
    <row r="148" spans="2:11" ht="15.5" x14ac:dyDescent="0.35">
      <c r="C148" t="s">
        <v>235</v>
      </c>
      <c r="D148" s="5">
        <v>-98661691</v>
      </c>
      <c r="E148" s="5">
        <v>-75831500</v>
      </c>
      <c r="F148" s="5">
        <v>-108898950</v>
      </c>
      <c r="G148" s="5">
        <v>-424206085</v>
      </c>
      <c r="I148" s="5">
        <v>-184730450</v>
      </c>
      <c r="J148" s="5">
        <v>-424206085</v>
      </c>
      <c r="K148" s="5">
        <v>-405178538</v>
      </c>
    </row>
    <row r="149" spans="2:11" ht="15.5" x14ac:dyDescent="0.35">
      <c r="C149" t="s">
        <v>309</v>
      </c>
      <c r="E149" s="5">
        <v>7800000000</v>
      </c>
      <c r="G149" s="5">
        <v>9200000000</v>
      </c>
      <c r="I149" s="5">
        <v>7800000000</v>
      </c>
      <c r="J149" s="5">
        <v>9200000000</v>
      </c>
    </row>
    <row r="150" spans="2:11" ht="15.5" x14ac:dyDescent="0.35">
      <c r="C150" t="s">
        <v>862</v>
      </c>
      <c r="D150" s="5">
        <v>-2600000000</v>
      </c>
      <c r="E150" s="5">
        <v>-2000000000</v>
      </c>
      <c r="F150" s="5">
        <v>-5900000000</v>
      </c>
      <c r="G150" s="5">
        <v>-5300000000</v>
      </c>
      <c r="I150" s="5">
        <v>-7900000000</v>
      </c>
      <c r="J150" s="5">
        <v>-5300000000</v>
      </c>
    </row>
    <row r="151" spans="2:11" ht="15.5" x14ac:dyDescent="0.35">
      <c r="C151" t="s">
        <v>167</v>
      </c>
      <c r="D151" s="5">
        <v>-77942192747</v>
      </c>
      <c r="E151" s="5">
        <v>29104457819</v>
      </c>
      <c r="F151" s="5">
        <v>-38711922854</v>
      </c>
      <c r="G151" s="5">
        <v>63598844611</v>
      </c>
      <c r="I151" s="5">
        <v>-9607465035</v>
      </c>
      <c r="J151" s="5">
        <v>63598844611</v>
      </c>
      <c r="K151" s="5">
        <v>18213618727</v>
      </c>
    </row>
    <row r="152" spans="2:11" ht="15.5" x14ac:dyDescent="0.35">
      <c r="C152" t="s">
        <v>769</v>
      </c>
      <c r="D152" s="5">
        <v>95542810454</v>
      </c>
      <c r="F152" s="5">
        <v>105150275489</v>
      </c>
      <c r="G152" s="5">
        <v>41551430878</v>
      </c>
      <c r="I152" s="5">
        <v>105150275489</v>
      </c>
      <c r="J152" s="5">
        <v>41551430878</v>
      </c>
      <c r="K152" s="5">
        <v>23337812151</v>
      </c>
    </row>
    <row r="153" spans="2:11" ht="15.5" x14ac:dyDescent="0.35">
      <c r="C153" t="s">
        <v>169</v>
      </c>
      <c r="D153" s="5">
        <v>17600617707</v>
      </c>
      <c r="E153" s="5">
        <v>29104457819</v>
      </c>
      <c r="F153" s="5">
        <v>66438352635</v>
      </c>
      <c r="G153" s="5">
        <v>105150275489</v>
      </c>
      <c r="I153" s="5">
        <v>95542810454</v>
      </c>
      <c r="J153" s="5">
        <v>105150275489</v>
      </c>
      <c r="K153" s="5">
        <v>41551430878</v>
      </c>
    </row>
    <row r="155" spans="2:11" ht="15.5" x14ac:dyDescent="0.35">
      <c r="B155" t="s">
        <v>170</v>
      </c>
      <c r="C155" t="s">
        <v>12</v>
      </c>
      <c r="D155" s="5">
        <v>1000000000</v>
      </c>
      <c r="E155" s="5">
        <v>1000000000</v>
      </c>
      <c r="G155" s="5">
        <v>1000000000</v>
      </c>
      <c r="I155" s="5">
        <v>1000000000</v>
      </c>
      <c r="J155" s="5">
        <v>1000000000</v>
      </c>
      <c r="K155" s="5">
        <v>1000000000</v>
      </c>
    </row>
    <row r="156" spans="2:11" ht="15.5" x14ac:dyDescent="0.35">
      <c r="C156" t="s">
        <v>171</v>
      </c>
      <c r="D156" s="6">
        <v>-39.36</v>
      </c>
      <c r="E156" s="6">
        <v>55.21</v>
      </c>
      <c r="G156" s="6">
        <v>12.92</v>
      </c>
    </row>
    <row r="157" spans="2:11" ht="15.5" x14ac:dyDescent="0.35">
      <c r="C157" t="s">
        <v>172</v>
      </c>
      <c r="D157" s="5">
        <v>0</v>
      </c>
      <c r="E157" s="5">
        <v>0</v>
      </c>
      <c r="F157" s="5">
        <v>0</v>
      </c>
      <c r="G157" s="5">
        <v>0</v>
      </c>
    </row>
    <row r="158" spans="2:11" ht="15.5" x14ac:dyDescent="0.35">
      <c r="C158" t="s">
        <v>60</v>
      </c>
      <c r="D158" s="5">
        <v>0</v>
      </c>
      <c r="E158" s="5">
        <v>0</v>
      </c>
      <c r="F158" s="5">
        <v>0</v>
      </c>
      <c r="G158" s="5">
        <v>0</v>
      </c>
    </row>
    <row r="159" spans="2:11" ht="15.5" x14ac:dyDescent="0.35">
      <c r="C159" t="s">
        <v>173</v>
      </c>
      <c r="D159" s="5">
        <v>-16000000000</v>
      </c>
      <c r="E159" s="5">
        <v>106680000000</v>
      </c>
    </row>
    <row r="160" spans="2:11" ht="15.5" x14ac:dyDescent="0.35">
      <c r="C160" t="s">
        <v>174</v>
      </c>
      <c r="D160" s="6">
        <v>-0.10589999999999999</v>
      </c>
      <c r="E160" s="6">
        <v>0.1</v>
      </c>
      <c r="F160" s="5">
        <v>0</v>
      </c>
      <c r="G160" s="6">
        <v>2.4700000000000003E-2</v>
      </c>
    </row>
    <row r="161" spans="3:7" ht="15.5" x14ac:dyDescent="0.35">
      <c r="C161" t="s">
        <v>175</v>
      </c>
      <c r="D161" s="6">
        <v>-0.3735</v>
      </c>
      <c r="E161" s="6">
        <v>0.38140000000000002</v>
      </c>
      <c r="F161" s="5">
        <v>0</v>
      </c>
      <c r="G161" s="6">
        <v>0.10890000000000001</v>
      </c>
    </row>
    <row r="162" spans="3:7" ht="15.5" x14ac:dyDescent="0.35">
      <c r="C162" t="s">
        <v>176</v>
      </c>
      <c r="D162" s="6">
        <v>-0.35220000000000001</v>
      </c>
      <c r="E162" s="6">
        <v>0.62590000000000001</v>
      </c>
      <c r="F162" s="5">
        <v>0</v>
      </c>
      <c r="G162" s="6">
        <v>0.38569999999999999</v>
      </c>
    </row>
    <row r="163" spans="3:7" ht="15.5" x14ac:dyDescent="0.35">
      <c r="C163" t="s">
        <v>177</v>
      </c>
      <c r="D163" s="6">
        <v>-5.24</v>
      </c>
      <c r="E163" s="6">
        <v>8.2899999999999991</v>
      </c>
      <c r="F163" s="6">
        <v>-0.75</v>
      </c>
      <c r="G163" s="6">
        <v>1.9</v>
      </c>
    </row>
    <row r="164" spans="3:7" ht="15.5" x14ac:dyDescent="0.35">
      <c r="C164" t="s">
        <v>178</v>
      </c>
      <c r="D164" s="5">
        <v>106000000000</v>
      </c>
      <c r="E164" s="5">
        <v>146000000000</v>
      </c>
      <c r="G164" s="5">
        <v>119000000000</v>
      </c>
    </row>
    <row r="165" spans="3:7" ht="15.5" x14ac:dyDescent="0.35">
      <c r="C165" t="s">
        <v>179</v>
      </c>
      <c r="D165" s="5">
        <v>0</v>
      </c>
      <c r="E165" s="5">
        <v>0</v>
      </c>
      <c r="G165" s="5">
        <v>0</v>
      </c>
    </row>
    <row r="166" spans="3:7" ht="15.5" x14ac:dyDescent="0.35">
      <c r="C166" t="s">
        <v>180</v>
      </c>
      <c r="D166" s="6">
        <v>105.38</v>
      </c>
      <c r="E166" s="6">
        <v>144.74</v>
      </c>
      <c r="G166" s="6">
        <v>118.55</v>
      </c>
    </row>
    <row r="167" spans="3:7" ht="15.5" x14ac:dyDescent="0.35">
      <c r="C167" t="s">
        <v>181</v>
      </c>
      <c r="D167" s="5">
        <v>0</v>
      </c>
      <c r="E167" s="5">
        <v>0</v>
      </c>
      <c r="G167" s="5">
        <v>0</v>
      </c>
    </row>
    <row r="168" spans="3:7" ht="15.5" x14ac:dyDescent="0.35">
      <c r="C168" t="s">
        <v>182</v>
      </c>
      <c r="D168" s="6">
        <v>105.35</v>
      </c>
      <c r="E168" s="6">
        <v>144.68</v>
      </c>
      <c r="G168" s="6">
        <v>118.42</v>
      </c>
    </row>
    <row r="169" spans="3:7" ht="15.5" x14ac:dyDescent="0.35">
      <c r="C169" t="s">
        <v>183</v>
      </c>
      <c r="D169" s="5">
        <v>126000000000</v>
      </c>
      <c r="E169" s="5">
        <v>151000000000</v>
      </c>
      <c r="G169" s="5">
        <v>158000000000</v>
      </c>
    </row>
    <row r="170" spans="3:7" ht="15.5" x14ac:dyDescent="0.35">
      <c r="C170" t="s">
        <v>184</v>
      </c>
      <c r="D170" s="5">
        <v>48000000000</v>
      </c>
      <c r="E170" s="5">
        <v>58000000000</v>
      </c>
      <c r="G170" s="5">
        <v>55000000000</v>
      </c>
    </row>
    <row r="171" spans="3:7" ht="15.5" x14ac:dyDescent="0.35">
      <c r="C171" t="s">
        <v>185</v>
      </c>
      <c r="D171" s="5">
        <v>105000000000</v>
      </c>
      <c r="E171" s="5">
        <v>145000000000</v>
      </c>
      <c r="G171" s="5">
        <v>119000000000</v>
      </c>
    </row>
    <row r="172" spans="3:7" ht="15.5" x14ac:dyDescent="0.35">
      <c r="C172" t="s">
        <v>24</v>
      </c>
      <c r="D172" s="5">
        <v>174000000000</v>
      </c>
      <c r="E172" s="5">
        <v>209000000000</v>
      </c>
      <c r="G172" s="5">
        <v>213000000000</v>
      </c>
    </row>
    <row r="173" spans="3:7" ht="15.5" x14ac:dyDescent="0.35">
      <c r="C173" t="s">
        <v>21</v>
      </c>
      <c r="D173" s="5">
        <v>156000000000</v>
      </c>
      <c r="E173" s="5">
        <v>113000000000</v>
      </c>
      <c r="G173" s="5">
        <v>108000000000</v>
      </c>
    </row>
    <row r="174" spans="3:7" ht="15.5" x14ac:dyDescent="0.35">
      <c r="C174" t="s">
        <v>186</v>
      </c>
      <c r="D174" s="5">
        <v>2000000000</v>
      </c>
      <c r="E174" s="5">
        <v>45000000000</v>
      </c>
      <c r="G174" s="5">
        <v>-8000000000</v>
      </c>
    </row>
    <row r="175" spans="3:7" ht="15.5" x14ac:dyDescent="0.35">
      <c r="C175" t="s">
        <v>187</v>
      </c>
      <c r="D175" s="5">
        <v>-32000000000</v>
      </c>
      <c r="E175" s="5">
        <v>51000000000</v>
      </c>
      <c r="F175" s="5">
        <v>-31000000000</v>
      </c>
      <c r="G175" s="5">
        <v>124000000000</v>
      </c>
    </row>
    <row r="176" spans="3:7" ht="15.5" x14ac:dyDescent="0.35">
      <c r="C176" t="s">
        <v>188</v>
      </c>
    </row>
    <row r="177" spans="3:11" ht="15.5" x14ac:dyDescent="0.35">
      <c r="C177" t="s">
        <v>13</v>
      </c>
      <c r="D177" s="5">
        <v>-32000000000</v>
      </c>
      <c r="E177" s="5">
        <v>51000000000</v>
      </c>
      <c r="F177" s="5">
        <v>-31000000000</v>
      </c>
      <c r="G177" s="5">
        <v>124000000000</v>
      </c>
    </row>
    <row r="178" spans="3:11" ht="15.5" x14ac:dyDescent="0.35">
      <c r="C178" t="s">
        <v>16</v>
      </c>
      <c r="D178" s="6">
        <v>-31.98</v>
      </c>
      <c r="E178" s="6">
        <v>51.46</v>
      </c>
      <c r="F178" s="5">
        <v>0</v>
      </c>
      <c r="G178" s="6">
        <v>123.55</v>
      </c>
    </row>
    <row r="179" spans="3:11" ht="15.5" x14ac:dyDescent="0.35">
      <c r="C179" t="s">
        <v>45</v>
      </c>
      <c r="I179" s="6">
        <v>39.020000000000003</v>
      </c>
      <c r="J179" s="6">
        <v>12.92</v>
      </c>
      <c r="K179" s="6">
        <v>2.4</v>
      </c>
    </row>
    <row r="180" spans="3:11" ht="15.5" x14ac:dyDescent="0.35">
      <c r="C180" t="s">
        <v>59</v>
      </c>
      <c r="I180" s="5">
        <v>0</v>
      </c>
      <c r="J180" s="5">
        <v>0</v>
      </c>
      <c r="K180" s="5">
        <v>0</v>
      </c>
    </row>
    <row r="181" spans="3:11" ht="15.5" x14ac:dyDescent="0.35">
      <c r="C181" t="s">
        <v>62</v>
      </c>
      <c r="I181" s="5">
        <v>0</v>
      </c>
      <c r="J181" s="5">
        <v>0</v>
      </c>
      <c r="K181" s="5">
        <v>0</v>
      </c>
    </row>
    <row r="182" spans="3:11" ht="15.5" x14ac:dyDescent="0.35">
      <c r="C182" t="s">
        <v>189</v>
      </c>
      <c r="I182" s="5">
        <v>101440000000</v>
      </c>
    </row>
    <row r="183" spans="3:11" ht="15.5" x14ac:dyDescent="0.35">
      <c r="C183" t="s">
        <v>190</v>
      </c>
      <c r="I183" s="6">
        <v>7.0699999999999999E-2</v>
      </c>
      <c r="J183" s="6">
        <v>2.4700000000000003E-2</v>
      </c>
      <c r="K183" s="6">
        <v>4.6999999999999993E-3</v>
      </c>
    </row>
    <row r="184" spans="3:11" ht="15.5" x14ac:dyDescent="0.35">
      <c r="C184" t="s">
        <v>191</v>
      </c>
      <c r="I184" s="6">
        <v>0.26960000000000001</v>
      </c>
      <c r="J184" s="6">
        <v>0.10890000000000001</v>
      </c>
      <c r="K184" s="6">
        <v>2.2400000000000003E-2</v>
      </c>
    </row>
    <row r="185" spans="3:11" ht="15.5" x14ac:dyDescent="0.35">
      <c r="C185" t="s">
        <v>192</v>
      </c>
      <c r="I185" s="6">
        <v>0.31259999999999999</v>
      </c>
      <c r="J185" s="6">
        <v>0.19020000000000001</v>
      </c>
      <c r="K185" s="6">
        <v>0.34329999999999999</v>
      </c>
    </row>
    <row r="186" spans="3:11" ht="15.5" x14ac:dyDescent="0.35">
      <c r="C186" t="s">
        <v>193</v>
      </c>
      <c r="I186" s="6">
        <v>4.2300000000000004</v>
      </c>
      <c r="J186" s="6">
        <v>1.9</v>
      </c>
      <c r="K186" s="6">
        <v>1.47</v>
      </c>
    </row>
    <row r="187" spans="3:11" ht="15.5" x14ac:dyDescent="0.35">
      <c r="C187" t="s">
        <v>56</v>
      </c>
      <c r="I187" s="5">
        <v>0</v>
      </c>
      <c r="J187" s="5">
        <v>0</v>
      </c>
      <c r="K187" s="5">
        <v>0</v>
      </c>
    </row>
    <row r="188" spans="3:11" ht="15.5" x14ac:dyDescent="0.35">
      <c r="C188" t="s">
        <v>53</v>
      </c>
      <c r="I188" s="6">
        <v>144.74</v>
      </c>
      <c r="J188" s="6">
        <v>118.55</v>
      </c>
      <c r="K188" s="6">
        <v>106.84</v>
      </c>
    </row>
    <row r="189" spans="3:11" ht="15.5" x14ac:dyDescent="0.35">
      <c r="C189" t="s">
        <v>194</v>
      </c>
      <c r="I189" s="5">
        <v>0</v>
      </c>
      <c r="J189" s="5">
        <v>0</v>
      </c>
      <c r="K189" s="5">
        <v>0</v>
      </c>
    </row>
    <row r="190" spans="3:11" ht="15.5" x14ac:dyDescent="0.35">
      <c r="C190" t="s">
        <v>195</v>
      </c>
      <c r="I190" s="6">
        <v>144.68</v>
      </c>
      <c r="J190" s="6">
        <v>118.42</v>
      </c>
      <c r="K190" s="6">
        <v>106.47</v>
      </c>
    </row>
    <row r="191" spans="3:11" ht="15.5" x14ac:dyDescent="0.35">
      <c r="C191" t="s">
        <v>196</v>
      </c>
      <c r="I191" s="5">
        <v>151000000000</v>
      </c>
      <c r="J191" s="5">
        <v>158000000000</v>
      </c>
      <c r="K191" s="5">
        <v>183000000000</v>
      </c>
    </row>
    <row r="192" spans="3:11" ht="15.5" x14ac:dyDescent="0.35">
      <c r="C192" t="s">
        <v>197</v>
      </c>
      <c r="I192" s="5">
        <v>58000000000</v>
      </c>
      <c r="J192" s="5">
        <v>55000000000</v>
      </c>
      <c r="K192" s="5">
        <v>73000000000</v>
      </c>
    </row>
    <row r="193" spans="3:11" ht="15.5" x14ac:dyDescent="0.35">
      <c r="C193" t="s">
        <v>26</v>
      </c>
      <c r="I193" s="5">
        <v>209000000000</v>
      </c>
      <c r="J193" s="5">
        <v>213000000000</v>
      </c>
      <c r="K193" s="5">
        <v>257000000000</v>
      </c>
    </row>
    <row r="194" spans="3:11" ht="15.5" x14ac:dyDescent="0.35">
      <c r="C194" t="s">
        <v>23</v>
      </c>
      <c r="I194" s="5">
        <v>113000000000</v>
      </c>
      <c r="J194" s="5">
        <v>108000000000</v>
      </c>
      <c r="K194" s="5">
        <v>215000000000</v>
      </c>
    </row>
    <row r="195" spans="3:11" ht="15.5" x14ac:dyDescent="0.35">
      <c r="C195" t="s">
        <v>198</v>
      </c>
      <c r="I195" s="5">
        <v>45000000000</v>
      </c>
      <c r="J195" s="5">
        <v>-8000000000</v>
      </c>
      <c r="K195" s="5">
        <v>-26000000000</v>
      </c>
    </row>
    <row r="196" spans="3:11" ht="15.5" x14ac:dyDescent="0.35">
      <c r="C196" t="s">
        <v>199</v>
      </c>
      <c r="I196" s="5">
        <v>21000000000</v>
      </c>
      <c r="J196" s="5">
        <v>124000000000</v>
      </c>
      <c r="K196" s="5">
        <v>16000000000</v>
      </c>
    </row>
    <row r="197" spans="3:11" ht="15.5" x14ac:dyDescent="0.35">
      <c r="C197" t="s">
        <v>200</v>
      </c>
    </row>
    <row r="198" spans="3:11" ht="15.5" x14ac:dyDescent="0.35">
      <c r="C198" t="s">
        <v>15</v>
      </c>
      <c r="I198" s="5">
        <v>21000000000</v>
      </c>
      <c r="J198" s="5">
        <v>124000000000</v>
      </c>
      <c r="K198" s="5">
        <v>16000000000</v>
      </c>
    </row>
    <row r="199" spans="3:11" ht="15.5" x14ac:dyDescent="0.35">
      <c r="C199" t="s">
        <v>17</v>
      </c>
      <c r="I199" s="6">
        <v>20.53</v>
      </c>
      <c r="J199" s="6">
        <v>123.55</v>
      </c>
      <c r="K199" s="6">
        <v>16.14</v>
      </c>
    </row>
  </sheetData>
  <pageMargins left="0.7" right="0.7" top="0.75" bottom="0.75" header="0.3" footer="0.3"/>
  <ignoredErrors>
    <ignoredError sqref="A1:K200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2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1074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</row>
    <row r="2" spans="1:11" ht="15.5" x14ac:dyDescent="0.35">
      <c r="C2" t="s">
        <v>1075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1" ht="15.5" x14ac:dyDescent="0.35">
      <c r="B4" t="s">
        <v>5</v>
      </c>
      <c r="C4" t="s">
        <v>6</v>
      </c>
      <c r="D4" s="2">
        <f>IFERROR(INDEX(D51:D500,MATCH($C$4,$C$51:$C$500,0)),"")</f>
        <v>65345044009</v>
      </c>
      <c r="E4" s="2">
        <f>IFERROR(INDEX(E51:E500,MATCH($C$4,$C$51:$C$500,0)),"")</f>
        <v>439240985066</v>
      </c>
      <c r="H4" s="2">
        <f>IFERROR(SUM(D4:G4)*(4/MAX(1,COUNT(D4:G4))),"")</f>
        <v>1009172058150</v>
      </c>
      <c r="I4" s="2">
        <f>IFERROR(INDEX(I51:I500,MATCH($C$4,$C$51:$C$500,0)),"")</f>
        <v>454636079798</v>
      </c>
      <c r="J4" s="2">
        <f>IFERROR(INDEX(J51:J500,MATCH($C$4,$C$51:$C$500,0)),"")</f>
        <v>384934998108</v>
      </c>
      <c r="K4" s="2">
        <f>IFERROR(INDEX(K51:K500,MATCH($C$4,$C$51:$C$500,0)),"")</f>
        <v>172980977744</v>
      </c>
    </row>
    <row r="5" spans="1:11" ht="15.5" x14ac:dyDescent="0.35">
      <c r="B5" t="s">
        <v>7</v>
      </c>
      <c r="C5" t="s">
        <v>8</v>
      </c>
      <c r="D5" s="2">
        <f>IFERROR(INDEX(D51:D500,MATCH($C$5,$C$51:$C$500,0)),"")</f>
        <v>-29951007256</v>
      </c>
      <c r="E5" s="2">
        <f>IFERROR(INDEX(E51:E500,MATCH($C$5,$C$51:$C$500,0)),"")</f>
        <v>120455854071</v>
      </c>
      <c r="H5" s="2">
        <f>IFERROR(SUM(D5:G5)*(4/MAX(1,COUNT(D5:G5))),"")</f>
        <v>181009693630</v>
      </c>
      <c r="I5" s="2">
        <f>IFERROR(INDEX(I51:I500,MATCH($C$5,$C$51:$C$500,0)),"")</f>
        <v>73334093119</v>
      </c>
      <c r="J5" s="2">
        <f>IFERROR(INDEX(J51:J500,MATCH($C$5,$C$51:$C$500,0)),"")</f>
        <v>11163393669</v>
      </c>
      <c r="K5" s="2">
        <f>IFERROR(INDEX(K51:K500,MATCH($C$5,$C$51:$C$500,0)),"")</f>
        <v>1388451185</v>
      </c>
    </row>
    <row r="6" spans="1:11" ht="15.5" x14ac:dyDescent="0.35">
      <c r="B6" t="s">
        <v>9</v>
      </c>
      <c r="C6" t="s">
        <v>10</v>
      </c>
      <c r="D6" s="2">
        <f>IFERROR(INDEX(D51:D500,MATCH($C$6,$C$51:$C$500,0)),"")</f>
        <v>112355239746</v>
      </c>
      <c r="E6" s="2">
        <f>IFERROR(INDEX(E51:E500,MATCH($C$6,$C$51:$C$500,0)),"")</f>
        <v>145014896476</v>
      </c>
      <c r="H6" s="2">
        <f>IFERROR(INDEX(D6:G6,COUNT(D6:G6)),"")</f>
        <v>145014896476</v>
      </c>
      <c r="I6" s="2">
        <f>IFERROR(INDEX(I51:I500,MATCH($C$6,$C$51:$C$500,0)),"")</f>
        <v>145014896476</v>
      </c>
      <c r="J6" s="2">
        <f>IFERROR(INDEX(J51:J500,MATCH($C$6,$C$51:$C$500,0)),"")</f>
        <v>73372840618</v>
      </c>
      <c r="K6" s="2">
        <f>IFERROR(INDEX(K51:K500,MATCH($C$6,$C$51:$C$500,0)),"")</f>
        <v>56062406024</v>
      </c>
    </row>
    <row r="7" spans="1:11" ht="15.5" x14ac:dyDescent="0.35">
      <c r="B7" t="s">
        <v>11</v>
      </c>
      <c r="C7" t="s">
        <v>12</v>
      </c>
      <c r="D7" s="3">
        <f>IFERROR(INDEX(D51:D500,MATCH($C$7,$C$51:$C$500,0))/1000000000,"")</f>
        <v>0</v>
      </c>
      <c r="E7" s="3">
        <f>IFERROR(INDEX(E51:E500,MATCH($C$7,$C$51:$C$500,0))/1000000000,"")</f>
        <v>0</v>
      </c>
      <c r="H7" s="3">
        <f>IFERROR(INDEX(D7:G7,COUNT(D7:G7)),"")</f>
        <v>0</v>
      </c>
      <c r="I7" s="3">
        <f>IFERROR(INDEX(I51:I500,MATCH($C$7,$C$51:$C$500,0))/1000000000,"")</f>
        <v>0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</row>
    <row r="8" spans="1:1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-56000000000</v>
      </c>
      <c r="E8" s="2">
        <f>IFERROR(INDEX(E51:E500,MATCH("Free cash flow (Quarter)",$C$51:$C$500,0)),"")</f>
        <v>79000000000</v>
      </c>
      <c r="H8" s="2">
        <f>IFERROR(INDEX(D8:G8,COUNT(D8:G8)),"")</f>
        <v>79000000000</v>
      </c>
      <c r="I8" s="2">
        <f>IFERROR(INDEX(I51:I500,MATCH($C$8,$C$51:$C$500,0)),"")</f>
        <v>-34000000000</v>
      </c>
      <c r="J8" s="2">
        <f>IFERROR(INDEX(J51:J500,MATCH($C$8,$C$51:$C$500,0)),"")</f>
        <v>51000000000</v>
      </c>
      <c r="K8" s="2">
        <f>IFERROR(INDEX(K51:K500,MATCH($C$8,$C$51:$C$500,0)),"")</f>
        <v>-94000000000</v>
      </c>
    </row>
    <row r="9" spans="1:11" ht="15.5" x14ac:dyDescent="0.35">
      <c r="A9" t="s">
        <v>16</v>
      </c>
      <c r="C9" t="s">
        <v>17</v>
      </c>
      <c r="D9" s="3">
        <f>IFERROR(INDEX(D51:D500,MATCH("Free cash flow per share (Quarter)",$C$51:$C$500,0)),"")</f>
        <v>0</v>
      </c>
      <c r="E9" s="3">
        <f>IFERROR(INDEX(E51:E500,MATCH("Free cash flow per share (Quarter)",$C$51:$C$500,0)),"")</f>
        <v>0</v>
      </c>
      <c r="H9" s="3">
        <f>IFERROR(INDEX(D9:G9,COUNT(D9:G9)),"")</f>
        <v>0</v>
      </c>
      <c r="I9" s="3">
        <f>IFERROR(INDEX(I51:I500,MATCH($C$9,$C$51:$C$500,0)),"")</f>
        <v>0</v>
      </c>
      <c r="J9" s="3">
        <f>IFERROR(INDEX(J51:J500,MATCH($C$9,$C$51:$C$500,0)),"")</f>
        <v>0</v>
      </c>
      <c r="K9" s="3">
        <f>IFERROR(INDEX(K51:K500,MATCH($C$9,$C$51:$C$500,0)),"")</f>
        <v>0</v>
      </c>
    </row>
    <row r="10" spans="1:11" ht="15.5" x14ac:dyDescent="0.35">
      <c r="C10" t="s">
        <v>18</v>
      </c>
      <c r="D10" s="3" t="str">
        <f>IFERROR(IF(D9=0,"",D2/D9),"")</f>
        <v/>
      </c>
      <c r="E10" s="3" t="str">
        <f>IFERROR(IF(E9=0,"",E2/E9),"")</f>
        <v/>
      </c>
      <c r="I10" s="3" t="str">
        <f>IFERROR(IF(I9=0,"",I2/I9),"")</f>
        <v/>
      </c>
      <c r="J10" s="3" t="str">
        <f>IFERROR(IF(J9=0,"",J2/J9),"")</f>
        <v/>
      </c>
      <c r="K10" s="3" t="str">
        <f>IFERROR(IF(K9=0,"",K2/K9),"")</f>
        <v/>
      </c>
    </row>
    <row r="11" spans="1:11" ht="15.5" x14ac:dyDescent="0.35">
      <c r="B11" t="s">
        <v>19</v>
      </c>
      <c r="C11" t="s">
        <v>20</v>
      </c>
      <c r="D11" s="2">
        <f>IFERROR(INDEX(D51:D500,MATCH($C$11,$C$51:$C$500,0)),"")</f>
        <v>10933454100</v>
      </c>
      <c r="E11" s="2">
        <f>IFERROR(INDEX(E51:E500,MATCH($C$11,$C$51:$C$500,0)),"")</f>
        <v>31929503991</v>
      </c>
      <c r="H11" s="2">
        <f>IFERROR(INDEX(D11:G11,COUNT(D11:G11)),"")</f>
        <v>31929503991</v>
      </c>
      <c r="I11" s="2">
        <f>IFERROR(INDEX(I51:I500,MATCH($C$11,$C$51:$C$500,0)),"")</f>
        <v>31929503991</v>
      </c>
      <c r="J11" s="2">
        <f>IFERROR(INDEX(J51:J500,MATCH($C$11,$C$51:$C$500,0)),"")</f>
        <v>92552051442</v>
      </c>
      <c r="K11" s="2">
        <f>IFERROR(INDEX(K51:K500,MATCH($C$11,$C$51:$C$500,0)),"")</f>
        <v>12979038237</v>
      </c>
    </row>
    <row r="12" spans="1:1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248000000000</v>
      </c>
      <c r="E12" s="2">
        <f>IFERROR(INDEX(E51:E500,MATCH("Net Debt (Quarter)",$C$51:$C$500,0)),"")</f>
        <v>243000000000</v>
      </c>
      <c r="H12" s="2">
        <f>IFERROR(INDEX(D12:G12,COUNT(D12:G12)),"")</f>
        <v>243000000000</v>
      </c>
      <c r="I12" s="2">
        <f>IFERROR(INDEX(I51:I500,MATCH($C$12,$C$51:$C$500,0)),"")</f>
        <v>243000000000</v>
      </c>
      <c r="J12" s="2">
        <f>IFERROR(INDEX(J51:J500,MATCH($C$12,$C$51:$C$500,0)),"")</f>
        <v>238000000000</v>
      </c>
      <c r="K12" s="2">
        <f>IFERROR(INDEX(K51:K500,MATCH($C$12,$C$51:$C$500,0)),"")</f>
        <v>213000000000</v>
      </c>
    </row>
    <row r="13" spans="1:1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259000000000</v>
      </c>
      <c r="E13" s="2">
        <f>IFERROR(INDEX(E51:E500,MATCH("Total Debt (Quarter)",$C$51:$C$500,0)),"")</f>
        <v>275000000000</v>
      </c>
      <c r="H13" s="2">
        <f>IFERROR(INDEX(D13:G13,COUNT(D13:G13)),"")</f>
        <v>275000000000</v>
      </c>
      <c r="I13" s="2">
        <f>IFERROR(INDEX(I51:I500,MATCH($C$13,$C$51:$C$500,0)),"")</f>
        <v>275000000000</v>
      </c>
      <c r="J13" s="2">
        <f>IFERROR(INDEX(J51:J500,MATCH($C$13,$C$51:$C$500,0)),"")</f>
        <v>331000000000</v>
      </c>
      <c r="K13" s="2">
        <f>IFERROR(INDEX(K51:K500,MATCH($C$13,$C$51:$C$500,0)),"")</f>
        <v>226000000000</v>
      </c>
    </row>
    <row r="14" spans="1:11" ht="15.5" x14ac:dyDescent="0.35">
      <c r="C14" t="s">
        <v>27</v>
      </c>
      <c r="D14" s="2">
        <f>IFERROR(INDEX(D51:D500,MATCH($C$14,$C$51:$C$500,0)),"")</f>
        <v>-12718208405</v>
      </c>
      <c r="E14" s="2">
        <f>IFERROR(INDEX(E51:E500,MATCH($C$14,$C$51:$C$500,0)),"")</f>
        <v>-13520798728</v>
      </c>
      <c r="H14" s="2">
        <f>IFERROR(SUM(D14:G14)*(4/MAX(1,COUNT(D14:G14))),"")</f>
        <v>-52478014266</v>
      </c>
      <c r="I14" s="2">
        <f>IFERROR(INDEX(I51:I500,MATCH($C$14,$C$51:$C$500,0)),"")</f>
        <v>-30439198598</v>
      </c>
      <c r="J14" s="2">
        <f>IFERROR(INDEX(J51:J500,MATCH($C$14,$C$51:$C$500,0)),"")</f>
        <v>-29512939201</v>
      </c>
      <c r="K14" s="2">
        <f>IFERROR(INDEX(K51:K500,MATCH($C$14,$C$51:$C$500,0)),"")</f>
        <v>-22632662378</v>
      </c>
    </row>
    <row r="15" spans="1:11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-10649882531</v>
      </c>
      <c r="H15" s="2">
        <f>IFERROR(SUM(D15:G15)*(4/MAX(1,COUNT(D15:G15))),"")</f>
        <v>-21299765062</v>
      </c>
      <c r="I15" s="2">
        <f>IFERROR(INDEX(I51:I500,MATCH($C$15,$C$51:$C$500,0)),"")</f>
        <v>-10649882531</v>
      </c>
      <c r="J15" s="2">
        <f>IFERROR(INDEX(J51:J500,MATCH($C$15,$C$51:$C$500,0)),"")</f>
        <v>-2580943183</v>
      </c>
      <c r="K15" s="2">
        <f>IFERROR(INDEX(K51:K500,MATCH($C$15,$C$51:$C$500,0)),"")</f>
        <v>106186314</v>
      </c>
    </row>
    <row r="16" spans="1:11" ht="15.5" x14ac:dyDescent="0.35">
      <c r="C16" t="s">
        <v>29</v>
      </c>
      <c r="D16" s="2">
        <f>IFERROR(INDEX(D51:D500,MATCH($C$16,$C$51:$C$500,0)),"")</f>
        <v>-32659656730</v>
      </c>
      <c r="E16" s="2">
        <f>IFERROR(INDEX(E51:E500,MATCH($C$16,$C$51:$C$500,0)),"")</f>
        <v>91254862484</v>
      </c>
      <c r="H16" s="2">
        <f>IFERROR(SUM(D16:G16)*(4/MAX(1,COUNT(D16:G16))),"")</f>
        <v>117190411508</v>
      </c>
      <c r="I16" s="2">
        <f>IFERROR(INDEX(I51:I500,MATCH($C$16,$C$51:$C$500,0)),"")</f>
        <v>43089749891</v>
      </c>
      <c r="J16" s="2">
        <f>IFERROR(INDEX(J51:J500,MATCH($C$16,$C$51:$C$500,0)),"")</f>
        <v>13835853686</v>
      </c>
      <c r="K16" s="2">
        <f>IFERROR(INDEX(K51:K500,MATCH($C$16,$C$51:$C$500,0)),"")</f>
        <v>833234202</v>
      </c>
    </row>
    <row r="17" spans="1:11" ht="15.5" x14ac:dyDescent="0.35">
      <c r="A17" t="s">
        <v>30</v>
      </c>
    </row>
    <row r="18" spans="1:1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</row>
    <row r="19" spans="1:11" ht="15.5" x14ac:dyDescent="0.35">
      <c r="A19" t="s">
        <v>37</v>
      </c>
      <c r="C19" t="s">
        <v>38</v>
      </c>
    </row>
    <row r="20" spans="1:11" ht="15.5" x14ac:dyDescent="0.35">
      <c r="A20" t="s">
        <v>39</v>
      </c>
      <c r="C20" t="s">
        <v>40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 t="str">
        <f ca="1">IFERROR(I21*I2,"")</f>
        <v/>
      </c>
      <c r="J20" s="2" t="str">
        <f ca="1">IFERROR(J21*J2,"")</f>
        <v/>
      </c>
      <c r="K20" s="2" t="str">
        <f ca="1">IFERROR(K21*K2,"")</f>
        <v/>
      </c>
    </row>
    <row r="21" spans="1:11" ht="15.5" x14ac:dyDescent="0.35">
      <c r="C21" t="s">
        <v>12</v>
      </c>
      <c r="D21" s="2">
        <f>IFERROR(INDEX(D51:D500,MATCH($C$7,$C$51:$C$500,0)),"")</f>
        <v>0</v>
      </c>
      <c r="E21" s="2">
        <f>IFERROR(INDEX(E51:E500,MATCH($C$7,$C$51:$C$500,0)),"")</f>
        <v>0</v>
      </c>
      <c r="H21" s="2">
        <f>IFERROR(INDEX(D21:G21,COUNT(D21:G21)),"")</f>
        <v>0</v>
      </c>
      <c r="I21" s="2">
        <f>IFERROR(INDEX(I51:I500,MATCH($C$7,$C$51:$C$500,0)),"")</f>
        <v>0</v>
      </c>
      <c r="J21" s="2">
        <f>IFERROR(INDEX(J51:J500,MATCH($C$7,$C$51:$C$500,0)),"")</f>
        <v>0</v>
      </c>
      <c r="K21" s="2">
        <f>IFERROR(INDEX(K51:K500,MATCH($C$7,$C$51:$C$500,0)),"")</f>
        <v>0</v>
      </c>
    </row>
    <row r="23" spans="1:11" ht="15.5" x14ac:dyDescent="0.35">
      <c r="B23" t="s">
        <v>41</v>
      </c>
      <c r="C23" t="s">
        <v>42</v>
      </c>
      <c r="D23" s="3">
        <f>IFERROR(D5/D6*100,"")</f>
        <v>-26.657419203332079</v>
      </c>
      <c r="E23" s="3">
        <f>IFERROR(E5/E6*100,"")</f>
        <v>83.064469236052219</v>
      </c>
      <c r="H23" s="3">
        <f>IFERROR(H5/H6*100,"")</f>
        <v>124.82144802272582</v>
      </c>
      <c r="I23" s="3">
        <f>IFERROR(I5/I6*100,"")</f>
        <v>50.570041355121617</v>
      </c>
      <c r="J23" s="3">
        <f>IFERROR(J5/J6*100,"")</f>
        <v>15.214612893508949</v>
      </c>
      <c r="K23" s="3">
        <f>IFERROR(K5/K6*100,"")</f>
        <v>2.4766171905030476</v>
      </c>
    </row>
    <row r="24" spans="1:11" ht="15.5" x14ac:dyDescent="0.35">
      <c r="C24" t="s">
        <v>43</v>
      </c>
      <c r="D24" s="4" t="str">
        <f>IFERROR(_xlfn.RRI(5,I23,D23),"")</f>
        <v/>
      </c>
      <c r="E24" s="4">
        <f>IFERROR(_xlfn.RRI(5,J23,E23),"")</f>
        <v>0.40420617160455907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0</v>
      </c>
      <c r="J25" s="3">
        <f>IFERROR(INDEX(J51:J500,MATCH($C$25,$C$51:$C$500,0)),"")</f>
        <v>0</v>
      </c>
      <c r="K25" s="3">
        <f>IFERROR(INDEX(K51:K500,MATCH($C$25,$C$51:$C$500,0)),"")</f>
        <v>0</v>
      </c>
    </row>
    <row r="26" spans="1:11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>
        <f>IFERROR(_xlfn.RRI(5,N25,I25),"")</f>
        <v>0</v>
      </c>
      <c r="J26" s="4">
        <f>IFERROR(_xlfn.RRI(5,O25,J25),"")</f>
        <v>0</v>
      </c>
      <c r="K26" s="4">
        <f>IFERROR(_xlfn.RRI(5,P25,K25),"")</f>
        <v>0</v>
      </c>
    </row>
    <row r="27" spans="1:11" ht="15.5" x14ac:dyDescent="0.35">
      <c r="C27" t="s">
        <v>47</v>
      </c>
      <c r="D27" s="3" t="str">
        <f>IFERROR(D4/D21,"")</f>
        <v/>
      </c>
      <c r="E27" s="3" t="str">
        <f>IFERROR(E4/E21,"")</f>
        <v/>
      </c>
      <c r="H27" s="3" t="str">
        <f>IFERROR(H4/H21,"")</f>
        <v/>
      </c>
      <c r="I27" s="3" t="str">
        <f>IFERROR(I4/I21,"")</f>
        <v/>
      </c>
      <c r="J27" s="3" t="str">
        <f>IFERROR(J4/J21,"")</f>
        <v/>
      </c>
      <c r="K27" s="3" t="str">
        <f>IFERROR(K4/K21,"")</f>
        <v/>
      </c>
    </row>
    <row r="28" spans="1:11" ht="15.5" x14ac:dyDescent="0.35">
      <c r="C28" t="s">
        <v>48</v>
      </c>
      <c r="D28" s="4" t="str">
        <f>IFERROR(_xlfn.RRI(5,I27,D27),"")</f>
        <v/>
      </c>
      <c r="E28" s="4" t="str">
        <f>IFERROR(_xlfn.RRI(5,J27,E27),"")</f>
        <v/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49</v>
      </c>
      <c r="H29" s="4" t="str">
        <f>IFERROR(((H25-I25)/I25)*100%,"")</f>
        <v/>
      </c>
      <c r="I29" s="4" t="str">
        <f>IFERROR(((I25-J25)/J25)*100%,"")</f>
        <v/>
      </c>
      <c r="J29" s="4" t="str">
        <f>IFERROR(((J25-K25)/K25)*100%,"")</f>
        <v/>
      </c>
      <c r="K29" s="4" t="str">
        <f>IFERROR(((K25-L25)/L25)*100%,"")</f>
        <v/>
      </c>
    </row>
    <row r="30" spans="1:11" ht="15.5" x14ac:dyDescent="0.35">
      <c r="C30" t="s">
        <v>50</v>
      </c>
      <c r="H30" s="4" t="str">
        <f>IFERROR(((H27-I27)/I27)*100%,"")</f>
        <v/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</row>
    <row r="32" spans="1:11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0</v>
      </c>
      <c r="E32" s="3">
        <f>IFERROR(INDEX(E51:E500,MATCH($A$32,$C$51:$C$500,0)),"")</f>
        <v>0</v>
      </c>
      <c r="H32" s="3">
        <f>IFERROR(INDEX(D32:G32,COUNT(D32:G32)),"")</f>
        <v>0</v>
      </c>
      <c r="I32" s="3">
        <f>IFERROR(INDEX(I51:I500,MATCH($C$32,$C$51:$C$500,0)),"")</f>
        <v>0</v>
      </c>
      <c r="J32" s="3">
        <f>IFERROR(INDEX(J51:J500,MATCH($C$32,$C$51:$C$500,0)),"")</f>
        <v>0</v>
      </c>
      <c r="K32" s="3">
        <f>IFERROR(INDEX(K51:K500,MATCH($C$32,$C$51:$C$500,0)),"")</f>
        <v>0</v>
      </c>
    </row>
    <row r="33" spans="1:11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</v>
      </c>
      <c r="E33" s="3">
        <f>IFERROR(INDEX(E51:E500,MATCH($A$33,$C$51:$C$500,0)),"")</f>
        <v>0</v>
      </c>
      <c r="H33" s="3">
        <f>IFERROR(INDEX(D33:G33,COUNT(D33:G33)),"")</f>
        <v>0</v>
      </c>
      <c r="I33" s="3">
        <f>IFERROR(INDEX(I51:I500,MATCH($C$33,$C$51:$C$500,0)),"")</f>
        <v>0</v>
      </c>
      <c r="J33" s="3">
        <f>IFERROR(INDEX(J51:J500,MATCH($C$33,$C$51:$C$500,0)),"")</f>
        <v>0</v>
      </c>
      <c r="K33" s="3">
        <f>IFERROR(INDEX(K51:K500,MATCH($C$33,$C$51:$C$500,0)),"")</f>
        <v>0</v>
      </c>
    </row>
    <row r="34" spans="1:11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0</v>
      </c>
      <c r="E34" s="3">
        <f>IFERROR(INDEX(E51:E500,MATCH($A$34,$C$51:$C$500,0)),"")</f>
        <v>0</v>
      </c>
      <c r="H34" s="3">
        <f>IFERROR(INDEX(D34:G34,COUNT(D34:G34)),"")</f>
        <v>0</v>
      </c>
      <c r="I34" s="3">
        <f>IFERROR(INDEX(I51:I500,MATCH($C$34,$C$51:$C$500,0)),"")</f>
        <v>0</v>
      </c>
      <c r="J34" s="3">
        <f>IFERROR(INDEX(J51:J500,MATCH($C$34,$C$51:$C$500,0)),"")</f>
        <v>0</v>
      </c>
      <c r="K34" s="3">
        <f>IFERROR(INDEX(K51:K500,MATCH($C$34,$C$51:$C$500,0)),"")</f>
        <v>0</v>
      </c>
    </row>
    <row r="35" spans="1:11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>IFERROR(INDEX(I51:I500,MATCH($C$35,$C$51:$C$500,0)),"")</f>
        <v>0</v>
      </c>
      <c r="J35" s="3">
        <f>IFERROR(INDEX(J51:J500,MATCH($C$35,$C$51:$C$500,0)),"")</f>
        <v>0</v>
      </c>
      <c r="K35" s="3">
        <f>IFERROR(INDEX(K51:K500,MATCH($C$35,$C$51:$C$500,0)),"")</f>
        <v>0</v>
      </c>
    </row>
    <row r="36" spans="1:11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</row>
    <row r="37" spans="1:11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</row>
    <row r="50" spans="2:11" ht="15.5" x14ac:dyDescent="0.35">
      <c r="D50" t="s">
        <v>67</v>
      </c>
      <c r="E50" t="s">
        <v>69</v>
      </c>
      <c r="F50" t="s">
        <v>912</v>
      </c>
      <c r="G50" t="s">
        <v>1017</v>
      </c>
      <c r="I50" t="s">
        <v>32</v>
      </c>
      <c r="J50" t="s">
        <v>33</v>
      </c>
      <c r="K50" t="s">
        <v>34</v>
      </c>
    </row>
    <row r="51" spans="2:11" ht="15.5" x14ac:dyDescent="0.35">
      <c r="B51" t="s">
        <v>71</v>
      </c>
      <c r="C51" t="s">
        <v>6</v>
      </c>
      <c r="D51" s="5">
        <v>65345044009</v>
      </c>
      <c r="E51" s="5">
        <v>439240985066</v>
      </c>
      <c r="F51" s="5">
        <v>15395094732</v>
      </c>
      <c r="G51" s="5">
        <v>384934998108</v>
      </c>
      <c r="I51" s="5">
        <v>454636079798</v>
      </c>
      <c r="J51" s="5">
        <v>384934998108</v>
      </c>
      <c r="K51" s="5">
        <v>172980977744</v>
      </c>
    </row>
    <row r="52" spans="2:11" ht="15.5" x14ac:dyDescent="0.35">
      <c r="C52" t="s">
        <v>72</v>
      </c>
      <c r="D52" s="5">
        <v>-39197927093</v>
      </c>
      <c r="E52" s="5">
        <v>-283154868069</v>
      </c>
      <c r="F52" s="5">
        <v>-8054067932</v>
      </c>
      <c r="G52" s="5">
        <v>-249020655533</v>
      </c>
      <c r="I52" s="5">
        <v>-291208936001</v>
      </c>
      <c r="J52" s="5">
        <v>-249020655533</v>
      </c>
      <c r="K52" s="5">
        <v>-84280349807</v>
      </c>
    </row>
    <row r="53" spans="2:11" ht="15.5" x14ac:dyDescent="0.35">
      <c r="C53" t="s">
        <v>79</v>
      </c>
      <c r="D53" s="5">
        <v>-803622502</v>
      </c>
      <c r="E53" s="5">
        <v>6890968514</v>
      </c>
      <c r="F53" s="5">
        <v>-203151174</v>
      </c>
      <c r="G53" s="5">
        <v>2749451112</v>
      </c>
      <c r="I53" s="5">
        <v>6687817340</v>
      </c>
      <c r="J53" s="5">
        <v>2749451112</v>
      </c>
      <c r="K53" s="5">
        <v>14311923761</v>
      </c>
    </row>
    <row r="54" spans="2:11" ht="15.5" x14ac:dyDescent="0.35">
      <c r="C54" t="s">
        <v>930</v>
      </c>
      <c r="D54" s="5">
        <v>-39197927093</v>
      </c>
      <c r="E54" s="5">
        <v>-283154868069</v>
      </c>
      <c r="F54" s="5">
        <v>-8054067932</v>
      </c>
      <c r="G54" s="5">
        <v>-249020655533</v>
      </c>
      <c r="I54" s="5">
        <v>-291208936001</v>
      </c>
      <c r="J54" s="5">
        <v>-249020655533</v>
      </c>
      <c r="K54" s="5">
        <v>-84280349807</v>
      </c>
    </row>
    <row r="55" spans="2:11" ht="15.5" x14ac:dyDescent="0.35">
      <c r="C55" t="s">
        <v>73</v>
      </c>
      <c r="D55" s="5">
        <v>26147116916</v>
      </c>
      <c r="E55" s="5">
        <v>156086116997</v>
      </c>
      <c r="F55" s="5">
        <v>7341026800</v>
      </c>
      <c r="G55" s="5">
        <v>135914342575</v>
      </c>
      <c r="I55" s="5">
        <v>163427143797</v>
      </c>
      <c r="J55" s="5">
        <v>135914342575</v>
      </c>
      <c r="K55" s="5">
        <v>88700627937</v>
      </c>
    </row>
    <row r="56" spans="2:11" ht="15.5" x14ac:dyDescent="0.35">
      <c r="C56" t="s">
        <v>74</v>
      </c>
      <c r="D56" s="5">
        <v>-45284942739</v>
      </c>
      <c r="E56" s="5">
        <v>-58201424299</v>
      </c>
      <c r="F56" s="5">
        <v>-38384588349</v>
      </c>
      <c r="G56" s="5">
        <v>-95315000800</v>
      </c>
      <c r="I56" s="5">
        <v>-96586012648</v>
      </c>
      <c r="J56" s="5">
        <v>-95315000800</v>
      </c>
      <c r="K56" s="5">
        <v>-79546655118</v>
      </c>
    </row>
    <row r="57" spans="2:11" ht="15.5" x14ac:dyDescent="0.35">
      <c r="C57" t="s">
        <v>245</v>
      </c>
    </row>
    <row r="58" spans="2:11" ht="15.5" x14ac:dyDescent="0.35">
      <c r="C58" t="s">
        <v>75</v>
      </c>
      <c r="D58" s="5">
        <v>-5781846113</v>
      </c>
      <c r="E58" s="5">
        <v>-11001992521</v>
      </c>
      <c r="F58" s="5">
        <v>-3564882170</v>
      </c>
      <c r="G58" s="5">
        <v>-18388045822</v>
      </c>
      <c r="I58" s="5">
        <v>-14566874691</v>
      </c>
      <c r="J58" s="5">
        <v>-18388045822</v>
      </c>
      <c r="K58" s="5">
        <v>-20083551665</v>
      </c>
    </row>
    <row r="59" spans="2:11" ht="15.5" x14ac:dyDescent="0.35">
      <c r="C59" t="s">
        <v>76</v>
      </c>
      <c r="D59" s="5">
        <v>-39503096626</v>
      </c>
      <c r="E59" s="5">
        <v>-47199431778</v>
      </c>
      <c r="F59" s="5">
        <v>-34819706179</v>
      </c>
      <c r="G59" s="5">
        <v>-76926954978</v>
      </c>
      <c r="I59" s="5">
        <v>-82019137957</v>
      </c>
      <c r="J59" s="5">
        <v>-76926954978</v>
      </c>
      <c r="K59" s="5">
        <v>-59463103453</v>
      </c>
    </row>
    <row r="60" spans="2:11" ht="15.5" x14ac:dyDescent="0.35">
      <c r="C60" t="s">
        <v>77</v>
      </c>
      <c r="D60" s="5">
        <v>-19137825823</v>
      </c>
      <c r="E60" s="5">
        <v>97884692698</v>
      </c>
      <c r="F60" s="5">
        <v>-31043561549</v>
      </c>
      <c r="G60" s="5">
        <v>40599341775</v>
      </c>
      <c r="I60" s="5">
        <v>66841131149</v>
      </c>
      <c r="J60" s="5">
        <v>40599341775</v>
      </c>
      <c r="K60" s="5">
        <v>9153972819</v>
      </c>
    </row>
    <row r="61" spans="2:11" ht="15.5" x14ac:dyDescent="0.35">
      <c r="C61" t="s">
        <v>78</v>
      </c>
      <c r="D61" s="5">
        <v>-13521830907</v>
      </c>
      <c r="E61" s="5">
        <v>-6629830214</v>
      </c>
      <c r="F61" s="5">
        <v>-17121551044</v>
      </c>
      <c r="G61" s="5">
        <v>-26763488089</v>
      </c>
      <c r="I61" s="5">
        <v>-23751381258</v>
      </c>
      <c r="J61" s="5">
        <v>-26763488089</v>
      </c>
      <c r="K61" s="5">
        <v>-8320738617</v>
      </c>
    </row>
    <row r="62" spans="2:11" ht="15.5" x14ac:dyDescent="0.35">
      <c r="C62" t="s">
        <v>247</v>
      </c>
    </row>
    <row r="63" spans="2:11" ht="15.5" x14ac:dyDescent="0.35">
      <c r="C63" t="s">
        <v>27</v>
      </c>
      <c r="D63" s="5">
        <v>-12718208405</v>
      </c>
      <c r="E63" s="5">
        <v>-13520798728</v>
      </c>
      <c r="F63" s="5">
        <v>-16918399870</v>
      </c>
      <c r="G63" s="5">
        <v>-29512939201</v>
      </c>
      <c r="I63" s="5">
        <v>-30439198598</v>
      </c>
      <c r="J63" s="5">
        <v>-29512939201</v>
      </c>
      <c r="K63" s="5">
        <v>-22632662378</v>
      </c>
    </row>
    <row r="64" spans="2:11" ht="15.5" x14ac:dyDescent="0.35">
      <c r="C64" t="s">
        <v>80</v>
      </c>
      <c r="D64" s="5">
        <v>-13521830907</v>
      </c>
      <c r="E64" s="5">
        <v>-6629830214</v>
      </c>
      <c r="F64" s="5">
        <v>-17121551044</v>
      </c>
      <c r="G64" s="5">
        <v>-26763488089</v>
      </c>
      <c r="I64" s="5">
        <v>-23751381258</v>
      </c>
      <c r="J64" s="5">
        <v>-26763488089</v>
      </c>
      <c r="K64" s="5">
        <v>-8320738617</v>
      </c>
    </row>
    <row r="65" spans="2:11" ht="15.5" x14ac:dyDescent="0.35">
      <c r="C65" t="s">
        <v>29</v>
      </c>
      <c r="D65" s="5">
        <v>-32659656730</v>
      </c>
      <c r="E65" s="5">
        <v>91254862484</v>
      </c>
      <c r="F65" s="5">
        <v>-48165112593</v>
      </c>
      <c r="G65" s="5">
        <v>13835853686</v>
      </c>
      <c r="I65" s="5">
        <v>43089749891</v>
      </c>
      <c r="J65" s="5">
        <v>13835853686</v>
      </c>
      <c r="K65" s="5">
        <v>833234202</v>
      </c>
    </row>
    <row r="66" spans="2:11" ht="15.5" x14ac:dyDescent="0.35">
      <c r="C66" t="s">
        <v>28</v>
      </c>
      <c r="E66" s="5">
        <v>-10649882531</v>
      </c>
      <c r="G66" s="5">
        <v>-2580943183</v>
      </c>
      <c r="I66" s="5">
        <v>-10649882531</v>
      </c>
      <c r="J66" s="5">
        <v>-2580943183</v>
      </c>
      <c r="K66" s="5">
        <v>106186314</v>
      </c>
    </row>
    <row r="67" spans="2:11" ht="15.5" x14ac:dyDescent="0.35">
      <c r="C67" t="s">
        <v>81</v>
      </c>
      <c r="E67" s="5">
        <v>-10823029762</v>
      </c>
      <c r="G67" s="5">
        <v>-2764384249</v>
      </c>
      <c r="I67" s="5">
        <v>-10823029762</v>
      </c>
      <c r="J67" s="5">
        <v>-2764384249</v>
      </c>
      <c r="K67" s="5">
        <v>-256533420</v>
      </c>
    </row>
    <row r="68" spans="2:11" ht="15.5" x14ac:dyDescent="0.35">
      <c r="C68" t="s">
        <v>82</v>
      </c>
      <c r="E68" s="5">
        <v>173147231</v>
      </c>
      <c r="G68" s="5">
        <v>183441066</v>
      </c>
      <c r="I68" s="5">
        <v>173147231</v>
      </c>
      <c r="J68" s="5">
        <v>183441066</v>
      </c>
      <c r="K68" s="5">
        <v>362719734</v>
      </c>
    </row>
    <row r="69" spans="2:11" ht="15.5" x14ac:dyDescent="0.35">
      <c r="C69" t="s">
        <v>84</v>
      </c>
      <c r="E69" s="5">
        <v>-10649882531</v>
      </c>
      <c r="G69" s="5">
        <v>-2580943183</v>
      </c>
      <c r="I69" s="5">
        <v>-10649882531</v>
      </c>
      <c r="J69" s="5">
        <v>-2580943183</v>
      </c>
      <c r="K69" s="5">
        <v>106186314</v>
      </c>
    </row>
    <row r="70" spans="2:11" ht="15.5" x14ac:dyDescent="0.35">
      <c r="C70" t="s">
        <v>86</v>
      </c>
      <c r="D70" s="5">
        <v>-32659656730</v>
      </c>
      <c r="E70" s="5">
        <v>80604979953</v>
      </c>
      <c r="F70" s="5">
        <v>-48165112593</v>
      </c>
      <c r="G70" s="5">
        <v>11254910503</v>
      </c>
      <c r="I70" s="5">
        <v>32439867360</v>
      </c>
      <c r="J70" s="5">
        <v>11254910503</v>
      </c>
      <c r="K70" s="5">
        <v>939420516</v>
      </c>
    </row>
    <row r="71" spans="2:11" ht="15.5" x14ac:dyDescent="0.35">
      <c r="C71" t="s">
        <v>87</v>
      </c>
      <c r="E71" s="5">
        <v>39202188500</v>
      </c>
      <c r="G71" s="5">
        <v>151190340</v>
      </c>
      <c r="I71" s="5">
        <v>39202188500</v>
      </c>
      <c r="J71" s="5">
        <v>151190340</v>
      </c>
      <c r="K71" s="5">
        <v>449030669</v>
      </c>
    </row>
    <row r="72" spans="2:11" ht="15.5" x14ac:dyDescent="0.35">
      <c r="C72" t="s">
        <v>89</v>
      </c>
      <c r="D72" s="5">
        <v>-32659656730</v>
      </c>
      <c r="E72" s="5">
        <v>119807168453</v>
      </c>
      <c r="F72" s="5">
        <v>-48165112593</v>
      </c>
      <c r="G72" s="5">
        <v>11406100843</v>
      </c>
      <c r="I72" s="5">
        <v>71642055860</v>
      </c>
      <c r="J72" s="5">
        <v>11406100843</v>
      </c>
      <c r="K72" s="5">
        <v>1388451185</v>
      </c>
    </row>
    <row r="73" spans="2:11" ht="15.5" x14ac:dyDescent="0.35">
      <c r="C73" t="s">
        <v>90</v>
      </c>
      <c r="D73" s="5">
        <v>-32659656730</v>
      </c>
      <c r="E73" s="5">
        <v>80604979953</v>
      </c>
      <c r="F73" s="5">
        <v>-48165112593</v>
      </c>
      <c r="G73" s="5">
        <v>11254910503</v>
      </c>
      <c r="I73" s="5">
        <v>32439867360</v>
      </c>
      <c r="J73" s="5">
        <v>11254910503</v>
      </c>
      <c r="K73" s="5">
        <v>939420516</v>
      </c>
    </row>
    <row r="74" spans="2:11" ht="15.5" x14ac:dyDescent="0.35">
      <c r="C74" t="s">
        <v>8</v>
      </c>
      <c r="D74" s="5">
        <v>-29951007256</v>
      </c>
      <c r="E74" s="5">
        <v>120455854071</v>
      </c>
      <c r="F74" s="5">
        <v>-47121760952</v>
      </c>
      <c r="G74" s="5">
        <v>11163393669</v>
      </c>
      <c r="I74" s="5">
        <v>73334093119</v>
      </c>
      <c r="J74" s="5">
        <v>11163393669</v>
      </c>
      <c r="K74" s="5">
        <v>1388451185</v>
      </c>
    </row>
    <row r="75" spans="2:11" ht="15.5" x14ac:dyDescent="0.35">
      <c r="C75" t="s">
        <v>203</v>
      </c>
      <c r="D75" s="5">
        <v>-2708649474</v>
      </c>
      <c r="E75" s="5">
        <v>-648685618</v>
      </c>
      <c r="F75" s="5">
        <v>-1043351641</v>
      </c>
      <c r="G75" s="5">
        <v>242707174</v>
      </c>
      <c r="I75" s="5">
        <v>-1692037259</v>
      </c>
      <c r="J75" s="5">
        <v>242707174</v>
      </c>
    </row>
    <row r="76" spans="2:11" ht="15.5" x14ac:dyDescent="0.35">
      <c r="C76" t="s">
        <v>91</v>
      </c>
      <c r="D76" s="5">
        <v>-32659656730</v>
      </c>
      <c r="E76" s="5">
        <v>80604979953</v>
      </c>
      <c r="F76" s="5">
        <v>-48165112593</v>
      </c>
      <c r="G76" s="5">
        <v>11254910503</v>
      </c>
      <c r="I76" s="5">
        <v>32439867360</v>
      </c>
      <c r="J76" s="5">
        <v>11254910503</v>
      </c>
      <c r="K76" s="5">
        <v>939420516</v>
      </c>
    </row>
    <row r="77" spans="2:11" ht="15.5" x14ac:dyDescent="0.35">
      <c r="C77" t="s">
        <v>92</v>
      </c>
      <c r="D77" s="5">
        <v>-32659656730</v>
      </c>
      <c r="E77" s="5">
        <v>119807168453</v>
      </c>
      <c r="F77" s="5">
        <v>-48165112593</v>
      </c>
      <c r="G77" s="5">
        <v>11406100843</v>
      </c>
      <c r="I77" s="5">
        <v>71642055860</v>
      </c>
      <c r="J77" s="5">
        <v>11406100843</v>
      </c>
      <c r="K77" s="5">
        <v>1388451185</v>
      </c>
    </row>
    <row r="78" spans="2:11" ht="15.5" x14ac:dyDescent="0.35">
      <c r="C78" t="s">
        <v>93</v>
      </c>
      <c r="D78" s="5">
        <v>-32659656730</v>
      </c>
      <c r="E78" s="5">
        <v>119807168453</v>
      </c>
      <c r="F78" s="5">
        <v>-48165112593</v>
      </c>
      <c r="G78" s="5">
        <v>11406100843</v>
      </c>
      <c r="I78" s="5">
        <v>71642055860</v>
      </c>
      <c r="J78" s="5">
        <v>11406100843</v>
      </c>
      <c r="K78" s="5">
        <v>1388451185</v>
      </c>
    </row>
    <row r="80" spans="2:11" ht="15.5" x14ac:dyDescent="0.35">
      <c r="B80" t="s">
        <v>94</v>
      </c>
      <c r="C80" t="s">
        <v>95</v>
      </c>
    </row>
    <row r="81" spans="3:11" ht="15.5" x14ac:dyDescent="0.35">
      <c r="C81" t="s">
        <v>96</v>
      </c>
    </row>
    <row r="82" spans="3:11" ht="15.5" x14ac:dyDescent="0.35">
      <c r="C82" t="s">
        <v>20</v>
      </c>
      <c r="D82" s="5">
        <v>10933454100</v>
      </c>
      <c r="E82" s="5">
        <v>31929503991</v>
      </c>
      <c r="G82" s="5">
        <v>92552051442</v>
      </c>
      <c r="I82" s="5">
        <v>31929503991</v>
      </c>
      <c r="J82" s="5">
        <v>92552051442</v>
      </c>
      <c r="K82" s="5">
        <v>12979038237</v>
      </c>
    </row>
    <row r="83" spans="3:11" ht="15.5" x14ac:dyDescent="0.35">
      <c r="C83" t="s">
        <v>256</v>
      </c>
    </row>
    <row r="84" spans="3:11" ht="15.5" x14ac:dyDescent="0.35">
      <c r="C84" t="s">
        <v>97</v>
      </c>
    </row>
    <row r="85" spans="3:11" ht="15.5" x14ac:dyDescent="0.35">
      <c r="C85" t="s">
        <v>98</v>
      </c>
    </row>
    <row r="86" spans="3:11" ht="15.5" x14ac:dyDescent="0.35">
      <c r="C86" t="s">
        <v>99</v>
      </c>
    </row>
    <row r="87" spans="3:11" ht="15.5" x14ac:dyDescent="0.35">
      <c r="C87" t="s">
        <v>100</v>
      </c>
    </row>
    <row r="88" spans="3:11" ht="15.5" x14ac:dyDescent="0.35">
      <c r="C88" t="s">
        <v>103</v>
      </c>
      <c r="D88" s="5">
        <v>39081313991</v>
      </c>
      <c r="E88" s="5">
        <v>35152733148</v>
      </c>
      <c r="G88" s="5">
        <v>53049023890</v>
      </c>
      <c r="I88" s="5">
        <v>35152733148</v>
      </c>
      <c r="J88" s="5">
        <v>53049023890</v>
      </c>
      <c r="K88" s="5">
        <v>27133051088</v>
      </c>
    </row>
    <row r="89" spans="3:11" ht="15.5" x14ac:dyDescent="0.35">
      <c r="C89" t="s">
        <v>101</v>
      </c>
      <c r="D89" s="5">
        <v>2488684740</v>
      </c>
      <c r="E89" s="5">
        <v>8328073955</v>
      </c>
      <c r="G89" s="5">
        <v>43339640260</v>
      </c>
      <c r="I89" s="5">
        <v>8328073955</v>
      </c>
      <c r="J89" s="5">
        <v>43339640260</v>
      </c>
      <c r="K89" s="5">
        <v>19134603638</v>
      </c>
    </row>
    <row r="90" spans="3:11" ht="15.5" x14ac:dyDescent="0.35">
      <c r="C90" t="s">
        <v>102</v>
      </c>
      <c r="D90" s="5">
        <v>2488684740</v>
      </c>
      <c r="E90" s="5">
        <v>8328073955</v>
      </c>
      <c r="G90" s="5">
        <v>43339640260</v>
      </c>
      <c r="I90" s="5">
        <v>8328073955</v>
      </c>
      <c r="J90" s="5">
        <v>43339640260</v>
      </c>
      <c r="K90" s="5">
        <v>19134603638</v>
      </c>
    </row>
    <row r="91" spans="3:11" ht="15.5" x14ac:dyDescent="0.35">
      <c r="C91" t="s">
        <v>79</v>
      </c>
      <c r="D91" s="5">
        <v>37654727275</v>
      </c>
      <c r="E91" s="5">
        <v>37654727275</v>
      </c>
      <c r="I91" s="5">
        <v>37654727275</v>
      </c>
    </row>
    <row r="92" spans="3:11" ht="15.5" x14ac:dyDescent="0.35">
      <c r="C92" t="s">
        <v>104</v>
      </c>
      <c r="D92" s="5">
        <v>225973533099</v>
      </c>
      <c r="E92" s="5">
        <v>286775324336</v>
      </c>
      <c r="G92" s="5">
        <v>454315625452</v>
      </c>
      <c r="I92" s="5">
        <v>286775324336</v>
      </c>
      <c r="J92" s="5">
        <v>454315625452</v>
      </c>
      <c r="K92" s="5">
        <v>101418575185</v>
      </c>
    </row>
    <row r="93" spans="3:11" ht="15.5" x14ac:dyDescent="0.35">
      <c r="C93" t="s">
        <v>105</v>
      </c>
    </row>
    <row r="94" spans="3:11" ht="15.5" x14ac:dyDescent="0.35">
      <c r="C94" t="s">
        <v>107</v>
      </c>
      <c r="D94" s="5">
        <v>924188442</v>
      </c>
      <c r="E94" s="5">
        <v>924188441</v>
      </c>
      <c r="G94" s="5">
        <v>1187504632</v>
      </c>
      <c r="I94" s="5">
        <v>924188441</v>
      </c>
      <c r="J94" s="5">
        <v>1187504632</v>
      </c>
      <c r="K94" s="5">
        <v>1062475437</v>
      </c>
    </row>
    <row r="95" spans="3:11" ht="15.5" x14ac:dyDescent="0.35">
      <c r="C95" t="s">
        <v>545</v>
      </c>
    </row>
    <row r="96" spans="3:11" ht="15.5" x14ac:dyDescent="0.35">
      <c r="C96" t="s">
        <v>106</v>
      </c>
      <c r="D96" s="5">
        <v>243925136912</v>
      </c>
      <c r="E96" s="5">
        <v>251202559459</v>
      </c>
      <c r="G96" s="5">
        <v>197440142353</v>
      </c>
      <c r="I96" s="5">
        <v>251202559459</v>
      </c>
      <c r="J96" s="5">
        <v>197440142353</v>
      </c>
      <c r="K96" s="5">
        <v>168314653233</v>
      </c>
    </row>
    <row r="97" spans="3:11" ht="15.5" x14ac:dyDescent="0.35">
      <c r="C97" t="s">
        <v>205</v>
      </c>
    </row>
    <row r="98" spans="3:11" ht="15.5" x14ac:dyDescent="0.35">
      <c r="C98" t="s">
        <v>108</v>
      </c>
      <c r="D98" s="5">
        <v>257210929124</v>
      </c>
      <c r="E98" s="5">
        <v>277663837462</v>
      </c>
      <c r="G98" s="5">
        <v>260076743683</v>
      </c>
      <c r="I98" s="5">
        <v>277663837462</v>
      </c>
      <c r="J98" s="5">
        <v>260076743683</v>
      </c>
      <c r="K98" s="5">
        <v>239215900146</v>
      </c>
    </row>
    <row r="99" spans="3:11" ht="15.5" x14ac:dyDescent="0.35">
      <c r="C99" t="s">
        <v>109</v>
      </c>
      <c r="D99" s="5">
        <v>483184462223</v>
      </c>
      <c r="E99" s="5">
        <v>564439161798</v>
      </c>
      <c r="G99" s="5">
        <v>714392369135</v>
      </c>
      <c r="I99" s="5">
        <v>564439161798</v>
      </c>
      <c r="J99" s="5">
        <v>714392369135</v>
      </c>
      <c r="K99" s="5">
        <v>340634475331</v>
      </c>
    </row>
    <row r="100" spans="3:11" ht="15.5" x14ac:dyDescent="0.35">
      <c r="C100" t="s">
        <v>110</v>
      </c>
    </row>
    <row r="101" spans="3:11" ht="15.5" x14ac:dyDescent="0.35">
      <c r="C101" t="s">
        <v>111</v>
      </c>
    </row>
    <row r="102" spans="3:11" ht="15.5" x14ac:dyDescent="0.35">
      <c r="C102" t="s">
        <v>112</v>
      </c>
      <c r="D102" s="5">
        <v>267733148034</v>
      </c>
      <c r="E102" s="5">
        <v>312234971868</v>
      </c>
      <c r="G102" s="5">
        <v>555430821159</v>
      </c>
      <c r="I102" s="5">
        <v>312234971868</v>
      </c>
      <c r="J102" s="5">
        <v>555430821159</v>
      </c>
      <c r="K102" s="5">
        <v>212871652218</v>
      </c>
    </row>
    <row r="103" spans="3:11" ht="15.5" x14ac:dyDescent="0.35">
      <c r="C103" t="s">
        <v>115</v>
      </c>
      <c r="D103" s="5">
        <v>132843629166</v>
      </c>
      <c r="E103" s="5">
        <v>146430903744</v>
      </c>
      <c r="G103" s="5">
        <v>160397910873</v>
      </c>
      <c r="I103" s="5">
        <v>146430903744</v>
      </c>
      <c r="J103" s="5">
        <v>160397910873</v>
      </c>
      <c r="K103" s="5">
        <v>144473296659</v>
      </c>
    </row>
    <row r="104" spans="3:11" ht="15.5" x14ac:dyDescent="0.35">
      <c r="C104" t="s">
        <v>113</v>
      </c>
    </row>
    <row r="105" spans="3:11" ht="15.5" x14ac:dyDescent="0.35">
      <c r="C105" t="s">
        <v>114</v>
      </c>
      <c r="D105" s="5">
        <v>87753796570</v>
      </c>
      <c r="E105" s="5">
        <v>116777164239</v>
      </c>
      <c r="G105" s="5">
        <v>213036955083</v>
      </c>
      <c r="I105" s="5">
        <v>116777164239</v>
      </c>
      <c r="J105" s="5">
        <v>213036955083</v>
      </c>
      <c r="K105" s="5">
        <v>26446156420</v>
      </c>
    </row>
    <row r="106" spans="3:11" ht="15.5" x14ac:dyDescent="0.35">
      <c r="C106" t="s">
        <v>117</v>
      </c>
      <c r="D106" s="5">
        <v>18117722250</v>
      </c>
      <c r="E106" s="5">
        <v>17080659278</v>
      </c>
      <c r="G106" s="5">
        <v>3805912139</v>
      </c>
      <c r="I106" s="5">
        <v>17080659278</v>
      </c>
      <c r="J106" s="5">
        <v>3805912139</v>
      </c>
      <c r="K106" s="5">
        <v>2989840613</v>
      </c>
    </row>
    <row r="107" spans="3:11" ht="15.5" x14ac:dyDescent="0.35">
      <c r="C107" t="s">
        <v>206</v>
      </c>
    </row>
    <row r="108" spans="3:11" ht="15.5" x14ac:dyDescent="0.35">
      <c r="C108" t="s">
        <v>207</v>
      </c>
      <c r="D108" s="5">
        <v>979439941</v>
      </c>
      <c r="E108" s="5">
        <v>6776470801</v>
      </c>
      <c r="G108" s="5">
        <v>15512811702</v>
      </c>
      <c r="I108" s="5">
        <v>6776470801</v>
      </c>
      <c r="J108" s="5">
        <v>15512811702</v>
      </c>
      <c r="K108" s="5">
        <v>23480841992</v>
      </c>
    </row>
    <row r="109" spans="3:11" ht="15.5" x14ac:dyDescent="0.35">
      <c r="C109" t="s">
        <v>116</v>
      </c>
      <c r="D109" s="5">
        <v>1637775807</v>
      </c>
      <c r="E109" s="5">
        <v>338490040</v>
      </c>
      <c r="G109" s="5">
        <v>1201901650</v>
      </c>
      <c r="I109" s="5">
        <v>338490040</v>
      </c>
      <c r="J109" s="5">
        <v>1201901650</v>
      </c>
      <c r="K109" s="5">
        <v>1388507142</v>
      </c>
    </row>
    <row r="110" spans="3:11" ht="15.5" x14ac:dyDescent="0.35">
      <c r="C110" t="s">
        <v>1046</v>
      </c>
    </row>
    <row r="111" spans="3:11" ht="15.5" x14ac:dyDescent="0.35">
      <c r="C111" t="s">
        <v>1047</v>
      </c>
    </row>
    <row r="112" spans="3:11" ht="15.5" x14ac:dyDescent="0.35">
      <c r="C112" t="s">
        <v>119</v>
      </c>
    </row>
    <row r="113" spans="3:11" ht="15.5" x14ac:dyDescent="0.35">
      <c r="C113" t="s">
        <v>209</v>
      </c>
      <c r="D113" s="5">
        <v>97129461990</v>
      </c>
      <c r="E113" s="5">
        <v>101247490045</v>
      </c>
      <c r="G113" s="5">
        <v>80822514723</v>
      </c>
      <c r="I113" s="5">
        <v>101247490045</v>
      </c>
      <c r="J113" s="5">
        <v>80822514723</v>
      </c>
      <c r="K113" s="5">
        <v>65625374067</v>
      </c>
    </row>
    <row r="114" spans="3:11" ht="15.5" x14ac:dyDescent="0.35">
      <c r="C114" t="s">
        <v>509</v>
      </c>
    </row>
    <row r="115" spans="3:11" ht="15.5" x14ac:dyDescent="0.35">
      <c r="C115" t="s">
        <v>258</v>
      </c>
      <c r="D115" s="5">
        <v>2671217703</v>
      </c>
      <c r="E115" s="5">
        <v>2646408660</v>
      </c>
      <c r="G115" s="5">
        <v>273906108</v>
      </c>
      <c r="I115" s="5">
        <v>2646408660</v>
      </c>
      <c r="J115" s="5">
        <v>273906108</v>
      </c>
      <c r="K115" s="5">
        <v>2151071012</v>
      </c>
    </row>
    <row r="116" spans="3:11" ht="15.5" x14ac:dyDescent="0.35">
      <c r="C116" t="s">
        <v>122</v>
      </c>
      <c r="D116" s="5">
        <v>26400784300</v>
      </c>
      <c r="E116" s="5">
        <v>24195097030</v>
      </c>
      <c r="G116" s="5">
        <v>89299053912</v>
      </c>
      <c r="I116" s="5">
        <v>24195097030</v>
      </c>
      <c r="J116" s="5">
        <v>89299053912</v>
      </c>
      <c r="K116" s="5">
        <v>13424590505</v>
      </c>
    </row>
    <row r="117" spans="3:11" ht="15.5" x14ac:dyDescent="0.35">
      <c r="C117" t="s">
        <v>123</v>
      </c>
      <c r="D117" s="5">
        <v>103096074443</v>
      </c>
      <c r="E117" s="5">
        <v>107189293454</v>
      </c>
      <c r="G117" s="5">
        <v>85588707358</v>
      </c>
      <c r="I117" s="5">
        <v>107189293454</v>
      </c>
      <c r="J117" s="5">
        <v>85588707358</v>
      </c>
      <c r="K117" s="5">
        <v>71700417089</v>
      </c>
    </row>
    <row r="118" spans="3:11" ht="15.5" x14ac:dyDescent="0.35">
      <c r="C118" t="s">
        <v>124</v>
      </c>
      <c r="D118" s="5">
        <v>103096074443</v>
      </c>
      <c r="E118" s="5">
        <v>107189293454</v>
      </c>
      <c r="G118" s="5">
        <v>85588707358</v>
      </c>
      <c r="I118" s="5">
        <v>107189293454</v>
      </c>
      <c r="J118" s="5">
        <v>85588707358</v>
      </c>
      <c r="K118" s="5">
        <v>71700417089</v>
      </c>
    </row>
    <row r="119" spans="3:11" ht="15.5" x14ac:dyDescent="0.35">
      <c r="C119" t="s">
        <v>125</v>
      </c>
    </row>
    <row r="120" spans="3:11" ht="15.5" x14ac:dyDescent="0.35">
      <c r="C120" t="s">
        <v>126</v>
      </c>
      <c r="D120" s="5">
        <v>99800679693</v>
      </c>
      <c r="E120" s="5">
        <v>103893898705</v>
      </c>
      <c r="G120" s="5">
        <v>81096420831</v>
      </c>
      <c r="I120" s="5">
        <v>103893898705</v>
      </c>
      <c r="J120" s="5">
        <v>81096420831</v>
      </c>
      <c r="K120" s="5">
        <v>67776445079</v>
      </c>
    </row>
    <row r="121" spans="3:11" ht="15.5" x14ac:dyDescent="0.35">
      <c r="C121" t="s">
        <v>127</v>
      </c>
      <c r="D121" s="5">
        <v>370829222477</v>
      </c>
      <c r="E121" s="5">
        <v>419424265322</v>
      </c>
      <c r="G121" s="5">
        <v>641019528517</v>
      </c>
      <c r="I121" s="5">
        <v>419424265322</v>
      </c>
      <c r="J121" s="5">
        <v>641019528517</v>
      </c>
      <c r="K121" s="5">
        <v>284572069307</v>
      </c>
    </row>
    <row r="122" spans="3:11" ht="15.5" x14ac:dyDescent="0.35">
      <c r="C122" t="s">
        <v>128</v>
      </c>
    </row>
    <row r="123" spans="3:11" ht="15.5" x14ac:dyDescent="0.35">
      <c r="C123" t="s">
        <v>129</v>
      </c>
      <c r="D123" s="5">
        <v>61000000000</v>
      </c>
      <c r="E123" s="5">
        <v>61000000000</v>
      </c>
      <c r="G123" s="5">
        <v>40600000000</v>
      </c>
      <c r="I123" s="5">
        <v>61000000000</v>
      </c>
      <c r="J123" s="5">
        <v>40600000000</v>
      </c>
      <c r="K123" s="5">
        <v>40600000000</v>
      </c>
    </row>
    <row r="124" spans="3:11" ht="15.5" x14ac:dyDescent="0.35">
      <c r="C124" t="s">
        <v>130</v>
      </c>
    </row>
    <row r="125" spans="3:11" ht="15.5" x14ac:dyDescent="0.35">
      <c r="C125" t="s">
        <v>131</v>
      </c>
      <c r="D125" s="5">
        <v>6678188945</v>
      </c>
      <c r="E125" s="5">
        <v>36629196201</v>
      </c>
      <c r="G125" s="5">
        <v>21349830358</v>
      </c>
      <c r="I125" s="5">
        <v>36629196201</v>
      </c>
      <c r="J125" s="5">
        <v>21349830358</v>
      </c>
      <c r="K125" s="5">
        <v>10186436689</v>
      </c>
    </row>
    <row r="126" spans="3:11" ht="15.5" x14ac:dyDescent="0.35">
      <c r="C126" t="s">
        <v>132</v>
      </c>
      <c r="D126" s="5">
        <v>300000000</v>
      </c>
      <c r="E126" s="5">
        <v>200000000</v>
      </c>
      <c r="G126" s="5">
        <v>100000000</v>
      </c>
      <c r="I126" s="5">
        <v>200000000</v>
      </c>
      <c r="J126" s="5">
        <v>100000000</v>
      </c>
    </row>
    <row r="127" spans="3:11" ht="15.5" x14ac:dyDescent="0.35">
      <c r="C127" t="s">
        <v>133</v>
      </c>
      <c r="D127" s="5">
        <v>6378188945</v>
      </c>
      <c r="E127" s="5">
        <v>36429196201</v>
      </c>
      <c r="G127" s="5">
        <v>21249830358</v>
      </c>
      <c r="I127" s="5">
        <v>36429196201</v>
      </c>
      <c r="J127" s="5">
        <v>21249830358</v>
      </c>
      <c r="K127" s="5">
        <v>10186436689</v>
      </c>
    </row>
    <row r="128" spans="3:11" ht="15.5" x14ac:dyDescent="0.35">
      <c r="C128" t="s">
        <v>134</v>
      </c>
      <c r="D128" s="5">
        <v>6678188945</v>
      </c>
      <c r="E128" s="5">
        <v>36629196201</v>
      </c>
      <c r="G128" s="5">
        <v>21349830358</v>
      </c>
      <c r="I128" s="5">
        <v>36629196201</v>
      </c>
      <c r="J128" s="5">
        <v>21349830358</v>
      </c>
      <c r="K128" s="5">
        <v>10186436689</v>
      </c>
    </row>
    <row r="129" spans="2:11" ht="15.5" x14ac:dyDescent="0.35">
      <c r="C129" t="s">
        <v>212</v>
      </c>
      <c r="D129" s="5">
        <v>7022323526</v>
      </c>
      <c r="E129" s="5">
        <v>9730973000</v>
      </c>
      <c r="G129" s="5">
        <v>11423010260</v>
      </c>
      <c r="I129" s="5">
        <v>9730973000</v>
      </c>
      <c r="J129" s="5">
        <v>11423010260</v>
      </c>
      <c r="K129" s="5">
        <v>5275969335</v>
      </c>
    </row>
    <row r="130" spans="2:11" ht="15.5" x14ac:dyDescent="0.35">
      <c r="C130" t="s">
        <v>10</v>
      </c>
      <c r="D130" s="5">
        <v>112355239746</v>
      </c>
      <c r="E130" s="5">
        <v>145014896476</v>
      </c>
      <c r="G130" s="5">
        <v>73372840618</v>
      </c>
      <c r="I130" s="5">
        <v>145014896476</v>
      </c>
      <c r="J130" s="5">
        <v>73372840618</v>
      </c>
      <c r="K130" s="5">
        <v>56062406024</v>
      </c>
    </row>
    <row r="131" spans="2:11" ht="15.5" x14ac:dyDescent="0.35">
      <c r="C131" t="s">
        <v>135</v>
      </c>
      <c r="D131" s="5">
        <v>483184462223</v>
      </c>
      <c r="E131" s="5">
        <v>564439161798</v>
      </c>
      <c r="G131" s="5">
        <v>714392369135</v>
      </c>
      <c r="I131" s="5">
        <v>564439161798</v>
      </c>
      <c r="J131" s="5">
        <v>714392369135</v>
      </c>
      <c r="K131" s="5">
        <v>340634475331</v>
      </c>
    </row>
    <row r="132" spans="2:11" ht="15.5" x14ac:dyDescent="0.35">
      <c r="C132" t="s">
        <v>136</v>
      </c>
    </row>
    <row r="134" spans="2:11" ht="15.5" x14ac:dyDescent="0.35">
      <c r="B134" t="s">
        <v>137</v>
      </c>
      <c r="C134" t="s">
        <v>138</v>
      </c>
      <c r="D134" s="5">
        <v>-52147053125</v>
      </c>
      <c r="E134" s="5">
        <v>91299296136</v>
      </c>
      <c r="F134" s="5">
        <v>-98796514056</v>
      </c>
      <c r="G134" s="5">
        <v>71527075654</v>
      </c>
      <c r="I134" s="5">
        <v>-7497217920</v>
      </c>
      <c r="J134" s="5">
        <v>71527075654</v>
      </c>
      <c r="K134" s="5">
        <v>-54405034814</v>
      </c>
    </row>
    <row r="135" spans="2:11" ht="15.5" x14ac:dyDescent="0.35">
      <c r="C135" t="s">
        <v>139</v>
      </c>
      <c r="D135" s="5">
        <v>83617317213</v>
      </c>
      <c r="E135" s="5">
        <v>220438357434</v>
      </c>
      <c r="F135" s="5">
        <v>155025247313</v>
      </c>
      <c r="G135" s="5">
        <v>375972086171</v>
      </c>
      <c r="I135" s="5">
        <v>375463604747</v>
      </c>
      <c r="J135" s="5">
        <v>375972086171</v>
      </c>
      <c r="K135" s="5">
        <v>157311303228</v>
      </c>
    </row>
    <row r="136" spans="2:11" ht="15.5" x14ac:dyDescent="0.35">
      <c r="C136" t="s">
        <v>436</v>
      </c>
      <c r="E136" s="5">
        <v>-68928693270</v>
      </c>
      <c r="G136" s="5">
        <v>-136967729879</v>
      </c>
      <c r="I136" s="5">
        <v>-68928693270</v>
      </c>
      <c r="J136" s="5">
        <v>-136967729879</v>
      </c>
      <c r="K136" s="5">
        <v>-124695366630</v>
      </c>
    </row>
    <row r="137" spans="2:11" ht="15.5" x14ac:dyDescent="0.35">
      <c r="C137" t="s">
        <v>140</v>
      </c>
      <c r="D137" s="5">
        <v>-78334720925</v>
      </c>
      <c r="E137" s="5">
        <v>-94395126647</v>
      </c>
      <c r="F137" s="5">
        <v>-223177965112</v>
      </c>
      <c r="G137" s="5">
        <v>-161296547147</v>
      </c>
      <c r="I137" s="5">
        <v>-317573091759</v>
      </c>
      <c r="J137" s="5">
        <v>-161296547147</v>
      </c>
      <c r="K137" s="5">
        <v>-90721899466</v>
      </c>
    </row>
    <row r="138" spans="2:11" ht="15.5" x14ac:dyDescent="0.35">
      <c r="C138" t="s">
        <v>1076</v>
      </c>
      <c r="D138" s="5">
        <v>-44843312354</v>
      </c>
      <c r="E138" s="5">
        <v>27277729772</v>
      </c>
      <c r="F138" s="5">
        <v>-27277729772</v>
      </c>
    </row>
    <row r="139" spans="2:11" ht="15.5" x14ac:dyDescent="0.35">
      <c r="C139" t="s">
        <v>872</v>
      </c>
    </row>
    <row r="140" spans="2:11" ht="15.5" x14ac:dyDescent="0.35">
      <c r="C140" t="s">
        <v>1049</v>
      </c>
    </row>
    <row r="141" spans="2:11" ht="15.5" x14ac:dyDescent="0.35">
      <c r="C141" t="s">
        <v>144</v>
      </c>
    </row>
    <row r="142" spans="2:11" ht="15.5" x14ac:dyDescent="0.35">
      <c r="C142" t="s">
        <v>265</v>
      </c>
      <c r="D142" s="5">
        <v>-12586337059</v>
      </c>
      <c r="E142" s="5">
        <v>6907028847</v>
      </c>
      <c r="F142" s="5">
        <v>-3366066485</v>
      </c>
      <c r="G142" s="5">
        <v>-6180733491</v>
      </c>
      <c r="I142" s="5">
        <v>3540962362</v>
      </c>
      <c r="J142" s="5">
        <v>-6180733491</v>
      </c>
      <c r="K142" s="5">
        <v>3700928054</v>
      </c>
    </row>
    <row r="143" spans="2:11" ht="15.5" x14ac:dyDescent="0.35">
      <c r="C143" t="s">
        <v>145</v>
      </c>
      <c r="D143" s="5">
        <v>33518019892</v>
      </c>
      <c r="E143" s="5">
        <v>-78684922278</v>
      </c>
      <c r="F143" s="5">
        <v>51472646502</v>
      </c>
      <c r="G143" s="5">
        <v>27035181944</v>
      </c>
      <c r="I143" s="5">
        <v>-27212275776</v>
      </c>
      <c r="J143" s="5">
        <v>27035181944</v>
      </c>
      <c r="K143" s="5">
        <v>72420461539</v>
      </c>
    </row>
    <row r="144" spans="2:11" ht="15.5" x14ac:dyDescent="0.35">
      <c r="C144" t="s">
        <v>146</v>
      </c>
      <c r="D144" s="5">
        <v>-2367016658</v>
      </c>
      <c r="E144" s="5">
        <v>-11158333729</v>
      </c>
      <c r="F144" s="5">
        <v>-14754720026</v>
      </c>
      <c r="G144" s="5">
        <v>-18955045287</v>
      </c>
      <c r="I144" s="5">
        <v>-25913053755</v>
      </c>
      <c r="J144" s="5">
        <v>-18955045287</v>
      </c>
      <c r="K144" s="5">
        <v>-42398227496</v>
      </c>
    </row>
    <row r="145" spans="3:11" ht="15.5" x14ac:dyDescent="0.35">
      <c r="C145" t="s">
        <v>222</v>
      </c>
      <c r="D145" s="5">
        <v>1384216756</v>
      </c>
      <c r="E145" s="5">
        <v>702702703</v>
      </c>
      <c r="G145" s="5">
        <v>1356756757</v>
      </c>
      <c r="I145" s="5">
        <v>702702703</v>
      </c>
      <c r="J145" s="5">
        <v>1356756757</v>
      </c>
      <c r="K145" s="5">
        <v>138288290</v>
      </c>
    </row>
    <row r="146" spans="3:11" ht="15.5" x14ac:dyDescent="0.35">
      <c r="C146" t="s">
        <v>147</v>
      </c>
      <c r="D146" s="5">
        <v>-3751233414</v>
      </c>
      <c r="E146" s="5">
        <v>-11861036432</v>
      </c>
      <c r="F146" s="5">
        <v>-14754720026</v>
      </c>
      <c r="G146" s="5">
        <v>-20311802044</v>
      </c>
      <c r="I146" s="5">
        <v>-26615756458</v>
      </c>
      <c r="J146" s="5">
        <v>-20311802044</v>
      </c>
      <c r="K146" s="5">
        <v>-39536515786</v>
      </c>
    </row>
    <row r="147" spans="3:11" ht="15.5" x14ac:dyDescent="0.35">
      <c r="C147" t="s">
        <v>276</v>
      </c>
    </row>
    <row r="148" spans="3:11" ht="15.5" x14ac:dyDescent="0.35">
      <c r="C148" t="s">
        <v>226</v>
      </c>
    </row>
    <row r="149" spans="3:11" ht="15.5" x14ac:dyDescent="0.35">
      <c r="C149" t="s">
        <v>270</v>
      </c>
    </row>
    <row r="150" spans="3:11" ht="15.5" x14ac:dyDescent="0.35">
      <c r="C150" t="s">
        <v>1050</v>
      </c>
    </row>
    <row r="151" spans="3:11" ht="15.5" x14ac:dyDescent="0.35">
      <c r="C151" t="s">
        <v>527</v>
      </c>
    </row>
    <row r="152" spans="3:11" ht="15.5" x14ac:dyDescent="0.35">
      <c r="C152" t="s">
        <v>877</v>
      </c>
      <c r="K152" s="5">
        <v>-3000000000</v>
      </c>
    </row>
    <row r="153" spans="3:11" ht="15.5" x14ac:dyDescent="0.35">
      <c r="C153" t="s">
        <v>648</v>
      </c>
    </row>
    <row r="154" spans="3:11" ht="15.5" x14ac:dyDescent="0.35">
      <c r="C154" t="s">
        <v>1051</v>
      </c>
    </row>
    <row r="155" spans="3:11" ht="15.5" x14ac:dyDescent="0.35">
      <c r="C155" t="s">
        <v>1052</v>
      </c>
    </row>
    <row r="156" spans="3:11" ht="15.5" x14ac:dyDescent="0.35">
      <c r="C156" t="s">
        <v>1053</v>
      </c>
    </row>
    <row r="157" spans="3:11" ht="15.5" x14ac:dyDescent="0.35">
      <c r="C157" t="s">
        <v>1054</v>
      </c>
    </row>
    <row r="158" spans="3:11" ht="15.5" x14ac:dyDescent="0.35">
      <c r="C158" t="s">
        <v>1055</v>
      </c>
    </row>
    <row r="159" spans="3:11" ht="15.5" x14ac:dyDescent="0.35">
      <c r="C159" t="s">
        <v>152</v>
      </c>
      <c r="D159" s="5">
        <v>33518019892</v>
      </c>
      <c r="E159" s="5">
        <v>-78684922278</v>
      </c>
      <c r="F159" s="5">
        <v>51472646502</v>
      </c>
      <c r="G159" s="5">
        <v>27035181944</v>
      </c>
      <c r="I159" s="5">
        <v>-27212275776</v>
      </c>
      <c r="J159" s="5">
        <v>27035181944</v>
      </c>
      <c r="K159" s="5">
        <v>72420461539</v>
      </c>
    </row>
    <row r="160" spans="3:11" ht="15.5" x14ac:dyDescent="0.35">
      <c r="C160" t="s">
        <v>1056</v>
      </c>
      <c r="E160" s="5">
        <v>189615754429</v>
      </c>
      <c r="G160" s="5">
        <v>195651279333</v>
      </c>
      <c r="I160" s="5">
        <v>189615754429</v>
      </c>
      <c r="J160" s="5">
        <v>195651279333</v>
      </c>
      <c r="K160" s="5">
        <v>76491352000</v>
      </c>
    </row>
    <row r="161" spans="3:11" ht="15.5" x14ac:dyDescent="0.35">
      <c r="C161" t="s">
        <v>1057</v>
      </c>
    </row>
    <row r="162" spans="3:11" ht="15.5" x14ac:dyDescent="0.35">
      <c r="C162" t="s">
        <v>1059</v>
      </c>
      <c r="D162" s="5">
        <v>-15533574459</v>
      </c>
      <c r="E162" s="5">
        <v>-215092439766</v>
      </c>
      <c r="F162" s="5">
        <v>-32789724808</v>
      </c>
      <c r="G162" s="5">
        <v>-88515029775</v>
      </c>
      <c r="I162" s="5">
        <v>-247882164574</v>
      </c>
      <c r="J162" s="5">
        <v>-88515029775</v>
      </c>
      <c r="K162" s="5">
        <v>-3929395371</v>
      </c>
    </row>
    <row r="163" spans="3:11" ht="15.5" x14ac:dyDescent="0.35">
      <c r="C163" t="s">
        <v>1060</v>
      </c>
    </row>
    <row r="164" spans="3:11" ht="15.5" x14ac:dyDescent="0.35">
      <c r="C164" t="s">
        <v>1061</v>
      </c>
    </row>
    <row r="165" spans="3:11" ht="15.5" x14ac:dyDescent="0.35">
      <c r="C165" t="s">
        <v>1077</v>
      </c>
      <c r="D165" s="5">
        <v>48939726212</v>
      </c>
      <c r="E165" s="5">
        <v>-47663870630</v>
      </c>
      <c r="F165" s="5">
        <v>81723015848</v>
      </c>
      <c r="G165" s="5">
        <v>-82998871430</v>
      </c>
      <c r="I165" s="5">
        <v>34059145218</v>
      </c>
      <c r="J165" s="5">
        <v>-82998871430</v>
      </c>
    </row>
    <row r="166" spans="3:11" ht="15.5" x14ac:dyDescent="0.35">
      <c r="C166" t="s">
        <v>1062</v>
      </c>
      <c r="G166" s="5">
        <v>4915000000</v>
      </c>
      <c r="J166" s="5">
        <v>4915000000</v>
      </c>
    </row>
    <row r="167" spans="3:11" ht="15.5" x14ac:dyDescent="0.35">
      <c r="C167" t="s">
        <v>536</v>
      </c>
    </row>
    <row r="168" spans="3:11" ht="15.5" x14ac:dyDescent="0.35">
      <c r="C168" t="s">
        <v>1063</v>
      </c>
    </row>
    <row r="169" spans="3:11" ht="15.5" x14ac:dyDescent="0.35">
      <c r="C169" t="s">
        <v>1064</v>
      </c>
      <c r="D169" s="5">
        <v>111868139</v>
      </c>
      <c r="E169" s="5">
        <v>-5544366311</v>
      </c>
      <c r="F169" s="5">
        <v>2539355462</v>
      </c>
      <c r="G169" s="5">
        <v>-2017196184</v>
      </c>
      <c r="I169" s="5">
        <v>-3005010849</v>
      </c>
      <c r="J169" s="5">
        <v>-2017196184</v>
      </c>
      <c r="K169" s="5">
        <v>-141495090</v>
      </c>
    </row>
    <row r="170" spans="3:11" ht="15.5" x14ac:dyDescent="0.35">
      <c r="C170" t="s">
        <v>234</v>
      </c>
    </row>
    <row r="171" spans="3:11" ht="15.5" x14ac:dyDescent="0.35">
      <c r="C171" t="s">
        <v>1065</v>
      </c>
    </row>
    <row r="172" spans="3:11" ht="15.5" x14ac:dyDescent="0.35">
      <c r="C172" t="s">
        <v>608</v>
      </c>
    </row>
    <row r="173" spans="3:11" ht="15.5" x14ac:dyDescent="0.35">
      <c r="C173" t="s">
        <v>1066</v>
      </c>
    </row>
    <row r="174" spans="3:11" ht="15.5" x14ac:dyDescent="0.35">
      <c r="C174" t="s">
        <v>1067</v>
      </c>
    </row>
    <row r="175" spans="3:11" ht="15.5" x14ac:dyDescent="0.35">
      <c r="C175" t="s">
        <v>167</v>
      </c>
      <c r="D175" s="5">
        <v>-20996049891</v>
      </c>
      <c r="E175" s="5">
        <v>1456040129</v>
      </c>
      <c r="F175" s="5">
        <v>-62078587580</v>
      </c>
      <c r="G175" s="5">
        <v>79607212311</v>
      </c>
      <c r="I175" s="5">
        <v>-60622547451</v>
      </c>
      <c r="J175" s="5">
        <v>79607212311</v>
      </c>
      <c r="K175" s="5">
        <v>-24382800771</v>
      </c>
    </row>
    <row r="176" spans="3:11" ht="15.5" x14ac:dyDescent="0.35">
      <c r="C176" t="s">
        <v>242</v>
      </c>
    </row>
    <row r="177" spans="2:11" ht="15.5" x14ac:dyDescent="0.35">
      <c r="C177" t="s">
        <v>168</v>
      </c>
      <c r="D177" s="5">
        <v>31929503991</v>
      </c>
      <c r="F177" s="5">
        <v>92552051442</v>
      </c>
      <c r="G177" s="5">
        <v>12979038237</v>
      </c>
      <c r="I177" s="5">
        <v>92552051442</v>
      </c>
      <c r="J177" s="5">
        <v>12979038237</v>
      </c>
      <c r="K177" s="5">
        <v>37197479116</v>
      </c>
    </row>
    <row r="178" spans="2:11" ht="15.5" x14ac:dyDescent="0.35">
      <c r="C178" t="s">
        <v>1078</v>
      </c>
      <c r="K178" s="5">
        <v>164359892</v>
      </c>
    </row>
    <row r="179" spans="2:11" ht="15.5" x14ac:dyDescent="0.35">
      <c r="C179" t="s">
        <v>323</v>
      </c>
      <c r="G179" s="5">
        <v>-34199106</v>
      </c>
      <c r="J179" s="5">
        <v>-34199106</v>
      </c>
    </row>
    <row r="180" spans="2:11" ht="15.5" x14ac:dyDescent="0.35">
      <c r="C180" t="s">
        <v>169</v>
      </c>
      <c r="D180" s="5">
        <v>10933454100</v>
      </c>
      <c r="E180" s="5">
        <v>1456040129</v>
      </c>
      <c r="F180" s="5">
        <v>30473463862</v>
      </c>
      <c r="G180" s="5">
        <v>92552051442</v>
      </c>
      <c r="I180" s="5">
        <v>31929503991</v>
      </c>
      <c r="J180" s="5">
        <v>92552051442</v>
      </c>
      <c r="K180" s="5">
        <v>12979038237</v>
      </c>
    </row>
    <row r="182" spans="2:11" ht="15.5" x14ac:dyDescent="0.35">
      <c r="B182" t="s">
        <v>170</v>
      </c>
      <c r="C182" t="s">
        <v>12</v>
      </c>
    </row>
    <row r="183" spans="2:11" ht="15.5" x14ac:dyDescent="0.35">
      <c r="C183" t="s">
        <v>171</v>
      </c>
    </row>
    <row r="184" spans="2:11" ht="15.5" x14ac:dyDescent="0.35">
      <c r="C184" t="s">
        <v>172</v>
      </c>
      <c r="D184" s="5">
        <v>0</v>
      </c>
      <c r="E184" s="5">
        <v>0</v>
      </c>
      <c r="F184" s="5">
        <v>0</v>
      </c>
      <c r="G184" s="5">
        <v>0</v>
      </c>
    </row>
    <row r="185" spans="2:11" ht="15.5" x14ac:dyDescent="0.35">
      <c r="C185" t="s">
        <v>60</v>
      </c>
      <c r="D185" s="5">
        <v>0</v>
      </c>
      <c r="E185" s="5">
        <v>0</v>
      </c>
      <c r="F185" s="5">
        <v>0</v>
      </c>
      <c r="G185" s="5">
        <v>0</v>
      </c>
    </row>
    <row r="186" spans="2:11" ht="15.5" x14ac:dyDescent="0.35">
      <c r="C186" t="s">
        <v>173</v>
      </c>
      <c r="D186" s="5">
        <v>-9360000000</v>
      </c>
      <c r="E186" s="5">
        <v>118820000000</v>
      </c>
    </row>
    <row r="187" spans="2:11" ht="15.5" x14ac:dyDescent="0.35">
      <c r="C187" t="s">
        <v>174</v>
      </c>
      <c r="D187" s="6">
        <v>-6.2E-2</v>
      </c>
      <c r="E187" s="6">
        <v>0.14400000000000002</v>
      </c>
      <c r="F187" s="5">
        <v>0</v>
      </c>
      <c r="G187" s="6">
        <v>1.54E-2</v>
      </c>
    </row>
    <row r="188" spans="2:11" ht="15.5" x14ac:dyDescent="0.35">
      <c r="C188" t="s">
        <v>175</v>
      </c>
      <c r="D188" s="6">
        <v>-0.2843</v>
      </c>
      <c r="E188" s="6">
        <v>0.60060000000000002</v>
      </c>
      <c r="F188" s="5">
        <v>0</v>
      </c>
      <c r="G188" s="6">
        <v>0.1777</v>
      </c>
    </row>
    <row r="189" spans="2:11" ht="15.5" x14ac:dyDescent="0.35">
      <c r="C189" t="s">
        <v>176</v>
      </c>
      <c r="D189" s="6">
        <v>-0.1777</v>
      </c>
      <c r="E189" s="6">
        <v>0.7762</v>
      </c>
      <c r="F189" s="5">
        <v>0</v>
      </c>
      <c r="G189" s="6">
        <v>0.51080000000000003</v>
      </c>
    </row>
    <row r="190" spans="2:11" ht="15.5" x14ac:dyDescent="0.35">
      <c r="C190" t="s">
        <v>177</v>
      </c>
      <c r="D190" s="6">
        <v>-1.5</v>
      </c>
      <c r="E190" s="6">
        <v>7.24</v>
      </c>
      <c r="F190" s="6">
        <v>-1.83</v>
      </c>
      <c r="G190" s="6">
        <v>1.38</v>
      </c>
    </row>
    <row r="191" spans="2:11" ht="15.5" x14ac:dyDescent="0.35">
      <c r="C191" t="s">
        <v>178</v>
      </c>
      <c r="D191" s="5">
        <v>112000000000</v>
      </c>
      <c r="E191" s="5">
        <v>145000000000</v>
      </c>
      <c r="G191" s="5">
        <v>73000000000</v>
      </c>
    </row>
    <row r="192" spans="2:11" ht="15.5" x14ac:dyDescent="0.35">
      <c r="C192" t="s">
        <v>179</v>
      </c>
      <c r="D192" s="5">
        <v>0</v>
      </c>
      <c r="E192" s="5">
        <v>0</v>
      </c>
      <c r="G192" s="5">
        <v>0</v>
      </c>
    </row>
    <row r="193" spans="3:11" ht="15.5" x14ac:dyDescent="0.35">
      <c r="C193" t="s">
        <v>180</v>
      </c>
      <c r="D193" s="5">
        <v>0</v>
      </c>
      <c r="E193" s="5">
        <v>0</v>
      </c>
      <c r="G193" s="5">
        <v>0</v>
      </c>
    </row>
    <row r="194" spans="3:11" ht="15.5" x14ac:dyDescent="0.35">
      <c r="C194" t="s">
        <v>181</v>
      </c>
      <c r="D194" s="5">
        <v>0</v>
      </c>
      <c r="E194" s="5">
        <v>0</v>
      </c>
      <c r="G194" s="5">
        <v>0</v>
      </c>
    </row>
    <row r="195" spans="3:11" ht="15.5" x14ac:dyDescent="0.35">
      <c r="C195" t="s">
        <v>182</v>
      </c>
      <c r="D195" s="5">
        <v>0</v>
      </c>
      <c r="E195" s="5">
        <v>0</v>
      </c>
      <c r="G195" s="5">
        <v>0</v>
      </c>
    </row>
    <row r="196" spans="3:11" ht="15.5" x14ac:dyDescent="0.35">
      <c r="C196" t="s">
        <v>183</v>
      </c>
      <c r="D196" s="5">
        <v>159000000000</v>
      </c>
      <c r="E196" s="5">
        <v>171000000000</v>
      </c>
      <c r="G196" s="5">
        <v>250000000000</v>
      </c>
    </row>
    <row r="197" spans="3:11" ht="15.5" x14ac:dyDescent="0.35">
      <c r="C197" t="s">
        <v>184</v>
      </c>
      <c r="D197" s="5">
        <v>100000000000</v>
      </c>
      <c r="E197" s="5">
        <v>104000000000</v>
      </c>
      <c r="G197" s="5">
        <v>81000000000</v>
      </c>
    </row>
    <row r="198" spans="3:11" ht="15.5" x14ac:dyDescent="0.35">
      <c r="C198" t="s">
        <v>185</v>
      </c>
      <c r="D198" s="5">
        <v>105000000000</v>
      </c>
      <c r="E198" s="5">
        <v>135000000000</v>
      </c>
      <c r="G198" s="5">
        <v>62000000000</v>
      </c>
    </row>
    <row r="199" spans="3:11" ht="15.5" x14ac:dyDescent="0.35">
      <c r="C199" t="s">
        <v>24</v>
      </c>
      <c r="D199" s="5">
        <v>259000000000</v>
      </c>
      <c r="E199" s="5">
        <v>275000000000</v>
      </c>
      <c r="G199" s="5">
        <v>331000000000</v>
      </c>
    </row>
    <row r="200" spans="3:11" ht="15.5" x14ac:dyDescent="0.35">
      <c r="C200" t="s">
        <v>21</v>
      </c>
      <c r="D200" s="5">
        <v>248000000000</v>
      </c>
      <c r="E200" s="5">
        <v>243000000000</v>
      </c>
      <c r="G200" s="5">
        <v>238000000000</v>
      </c>
    </row>
    <row r="201" spans="3:11" ht="15.5" x14ac:dyDescent="0.35">
      <c r="C201" t="s">
        <v>186</v>
      </c>
      <c r="D201" s="5">
        <v>-42000000000</v>
      </c>
      <c r="E201" s="5">
        <v>-25000000000</v>
      </c>
      <c r="G201" s="5">
        <v>-101000000000</v>
      </c>
    </row>
    <row r="202" spans="3:11" ht="15.5" x14ac:dyDescent="0.35">
      <c r="C202" t="s">
        <v>187</v>
      </c>
      <c r="D202" s="5">
        <v>-52000000000</v>
      </c>
      <c r="E202" s="5">
        <v>91000000000</v>
      </c>
      <c r="F202" s="5">
        <v>-99000000000</v>
      </c>
      <c r="G202" s="5">
        <v>72000000000</v>
      </c>
    </row>
    <row r="203" spans="3:11" ht="15.5" x14ac:dyDescent="0.35">
      <c r="C203" t="s">
        <v>188</v>
      </c>
      <c r="D203" s="5">
        <v>-4000000000</v>
      </c>
      <c r="E203" s="5">
        <v>-12000000000</v>
      </c>
      <c r="F203" s="5">
        <v>-15000000000</v>
      </c>
      <c r="G203" s="5">
        <v>-20000000000</v>
      </c>
    </row>
    <row r="204" spans="3:11" ht="15.5" x14ac:dyDescent="0.35">
      <c r="C204" t="s">
        <v>13</v>
      </c>
      <c r="D204" s="5">
        <v>-56000000000</v>
      </c>
      <c r="E204" s="5">
        <v>79000000000</v>
      </c>
      <c r="F204" s="5">
        <v>-114000000000</v>
      </c>
      <c r="G204" s="5">
        <v>51000000000</v>
      </c>
    </row>
    <row r="205" spans="3:11" ht="15.5" x14ac:dyDescent="0.35">
      <c r="C205" t="s">
        <v>16</v>
      </c>
      <c r="D205" s="5">
        <v>0</v>
      </c>
      <c r="E205" s="5">
        <v>0</v>
      </c>
      <c r="F205" s="5">
        <v>0</v>
      </c>
      <c r="G205" s="5">
        <v>0</v>
      </c>
    </row>
    <row r="206" spans="3:11" ht="15.5" x14ac:dyDescent="0.35">
      <c r="C206" t="s">
        <v>45</v>
      </c>
    </row>
    <row r="207" spans="3:11" ht="15.5" x14ac:dyDescent="0.35">
      <c r="C207" t="s">
        <v>59</v>
      </c>
      <c r="I207" s="5">
        <v>0</v>
      </c>
      <c r="J207" s="5">
        <v>0</v>
      </c>
      <c r="K207" s="5">
        <v>0</v>
      </c>
    </row>
    <row r="208" spans="3:11" ht="15.5" x14ac:dyDescent="0.35">
      <c r="C208" t="s">
        <v>62</v>
      </c>
      <c r="I208" s="5">
        <v>0</v>
      </c>
      <c r="J208" s="5">
        <v>0</v>
      </c>
      <c r="K208" s="5">
        <v>0</v>
      </c>
    </row>
    <row r="209" spans="3:11" ht="15.5" x14ac:dyDescent="0.35">
      <c r="C209" t="s">
        <v>189</v>
      </c>
      <c r="I209" s="5">
        <v>87780000000</v>
      </c>
    </row>
    <row r="210" spans="3:11" ht="15.5" x14ac:dyDescent="0.35">
      <c r="C210" t="s">
        <v>190</v>
      </c>
      <c r="I210" s="6">
        <v>6.0499999999999998E-2</v>
      </c>
      <c r="J210" s="6">
        <v>1.54E-2</v>
      </c>
      <c r="K210" s="6">
        <v>2.8000000000000004E-3</v>
      </c>
    </row>
    <row r="211" spans="3:11" ht="15.5" x14ac:dyDescent="0.35">
      <c r="C211" t="s">
        <v>191</v>
      </c>
      <c r="I211" s="6">
        <v>0.25230000000000002</v>
      </c>
      <c r="J211" s="6">
        <v>0.1777</v>
      </c>
      <c r="K211" s="6">
        <v>1.8500000000000003E-2</v>
      </c>
    </row>
    <row r="212" spans="3:11" ht="15.5" x14ac:dyDescent="0.35">
      <c r="C212" t="s">
        <v>192</v>
      </c>
      <c r="I212" s="6">
        <v>0.3251</v>
      </c>
      <c r="J212" s="6">
        <v>0.28320000000000001</v>
      </c>
      <c r="K212" s="6">
        <v>0.14330000000000001</v>
      </c>
    </row>
    <row r="213" spans="3:11" ht="15.5" x14ac:dyDescent="0.35">
      <c r="C213" t="s">
        <v>193</v>
      </c>
      <c r="I213" s="6">
        <v>2.2000000000000002</v>
      </c>
      <c r="J213" s="6">
        <v>1.38</v>
      </c>
      <c r="K213" s="6">
        <v>0.4</v>
      </c>
    </row>
    <row r="214" spans="3:11" ht="15.5" x14ac:dyDescent="0.35">
      <c r="C214" t="s">
        <v>56</v>
      </c>
      <c r="I214" s="5">
        <v>0</v>
      </c>
      <c r="J214" s="5">
        <v>0</v>
      </c>
      <c r="K214" s="5">
        <v>0</v>
      </c>
    </row>
    <row r="215" spans="3:11" ht="15.5" x14ac:dyDescent="0.35">
      <c r="C215" t="s">
        <v>53</v>
      </c>
      <c r="I215" s="5">
        <v>0</v>
      </c>
      <c r="J215" s="5">
        <v>0</v>
      </c>
      <c r="K215" s="5">
        <v>0</v>
      </c>
    </row>
    <row r="216" spans="3:11" ht="15.5" x14ac:dyDescent="0.35">
      <c r="C216" t="s">
        <v>194</v>
      </c>
      <c r="I216" s="5">
        <v>0</v>
      </c>
      <c r="J216" s="5">
        <v>0</v>
      </c>
      <c r="K216" s="5">
        <v>0</v>
      </c>
    </row>
    <row r="217" spans="3:11" ht="15.5" x14ac:dyDescent="0.35">
      <c r="C217" t="s">
        <v>195</v>
      </c>
      <c r="I217" s="5">
        <v>0</v>
      </c>
      <c r="J217" s="5">
        <v>0</v>
      </c>
      <c r="K217" s="5">
        <v>0</v>
      </c>
    </row>
    <row r="218" spans="3:11" ht="15.5" x14ac:dyDescent="0.35">
      <c r="C218" t="s">
        <v>196</v>
      </c>
      <c r="I218" s="5">
        <v>171000000000</v>
      </c>
      <c r="J218" s="5">
        <v>250000000000</v>
      </c>
      <c r="K218" s="5">
        <v>158000000000</v>
      </c>
    </row>
    <row r="219" spans="3:11" ht="15.5" x14ac:dyDescent="0.35">
      <c r="C219" t="s">
        <v>197</v>
      </c>
      <c r="I219" s="5">
        <v>104000000000</v>
      </c>
      <c r="J219" s="5">
        <v>81000000000</v>
      </c>
      <c r="K219" s="5">
        <v>68000000000</v>
      </c>
    </row>
    <row r="220" spans="3:11" ht="15.5" x14ac:dyDescent="0.35">
      <c r="C220" t="s">
        <v>26</v>
      </c>
      <c r="I220" s="5">
        <v>275000000000</v>
      </c>
      <c r="J220" s="5">
        <v>331000000000</v>
      </c>
      <c r="K220" s="5">
        <v>226000000000</v>
      </c>
    </row>
    <row r="221" spans="3:11" ht="15.5" x14ac:dyDescent="0.35">
      <c r="C221" t="s">
        <v>23</v>
      </c>
      <c r="I221" s="5">
        <v>243000000000</v>
      </c>
      <c r="J221" s="5">
        <v>238000000000</v>
      </c>
      <c r="K221" s="5">
        <v>213000000000</v>
      </c>
    </row>
    <row r="222" spans="3:11" ht="15.5" x14ac:dyDescent="0.35">
      <c r="C222" t="s">
        <v>198</v>
      </c>
      <c r="I222" s="5">
        <v>-25000000000</v>
      </c>
      <c r="J222" s="5">
        <v>-101000000000</v>
      </c>
      <c r="K222" s="5">
        <v>-111000000000</v>
      </c>
    </row>
    <row r="223" spans="3:11" ht="15.5" x14ac:dyDescent="0.35">
      <c r="C223" t="s">
        <v>199</v>
      </c>
      <c r="I223" s="5">
        <v>-7000000000</v>
      </c>
      <c r="J223" s="5">
        <v>72000000000</v>
      </c>
      <c r="K223" s="5">
        <v>-54000000000</v>
      </c>
    </row>
    <row r="224" spans="3:11" ht="15.5" x14ac:dyDescent="0.35">
      <c r="C224" t="s">
        <v>200</v>
      </c>
      <c r="I224" s="5">
        <v>-27000000000</v>
      </c>
      <c r="J224" s="5">
        <v>-20000000000</v>
      </c>
      <c r="K224" s="5">
        <v>-40000000000</v>
      </c>
    </row>
    <row r="225" spans="3:11" ht="15.5" x14ac:dyDescent="0.35">
      <c r="C225" t="s">
        <v>15</v>
      </c>
      <c r="I225" s="5">
        <v>-34000000000</v>
      </c>
      <c r="J225" s="5">
        <v>51000000000</v>
      </c>
      <c r="K225" s="5">
        <v>-94000000000</v>
      </c>
    </row>
    <row r="226" spans="3:11" ht="15.5" x14ac:dyDescent="0.35">
      <c r="C226" t="s">
        <v>17</v>
      </c>
      <c r="I226" s="5">
        <v>0</v>
      </c>
      <c r="J226" s="5">
        <v>0</v>
      </c>
      <c r="K226" s="5">
        <v>0</v>
      </c>
    </row>
  </sheetData>
  <pageMargins left="0.7" right="0.7" top="0.75" bottom="0.75" header="0.3" footer="0.3"/>
  <ignoredErrors>
    <ignoredError sqref="A1:K227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2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1079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</row>
    <row r="2" spans="1:11" ht="15.5" x14ac:dyDescent="0.35">
      <c r="C2" t="s">
        <v>1080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1" ht="15.5" x14ac:dyDescent="0.35">
      <c r="B4" t="s">
        <v>5</v>
      </c>
      <c r="C4" t="s">
        <v>6</v>
      </c>
      <c r="D4" s="2">
        <f>IFERROR(INDEX(D51:D500,MATCH($C$4,$C$51:$C$500,0)),"")</f>
        <v>897415808671</v>
      </c>
      <c r="E4" s="2">
        <f>IFERROR(INDEX(E51:E500,MATCH($C$4,$C$51:$C$500,0)),"")</f>
        <v>998769072833</v>
      </c>
      <c r="H4" s="2">
        <f>IFERROR(SUM(D4:G4)*(4/MAX(1,COUNT(D4:G4))),"")</f>
        <v>3792369763008</v>
      </c>
      <c r="I4" s="2">
        <f>IFERROR(INDEX(I51:I500,MATCH($C$4,$C$51:$C$500,0)),"")</f>
        <v>1732944872499</v>
      </c>
      <c r="J4" s="2">
        <f>IFERROR(INDEX(J51:J500,MATCH($C$4,$C$51:$C$500,0)),"")</f>
        <v>1240838719683</v>
      </c>
      <c r="K4" s="2">
        <f>IFERROR(INDEX(K51:K500,MATCH($C$4,$C$51:$C$500,0)),"")</f>
        <v>1004155159435</v>
      </c>
    </row>
    <row r="5" spans="1:11" ht="15.5" x14ac:dyDescent="0.35">
      <c r="B5" t="s">
        <v>7</v>
      </c>
      <c r="C5" t="s">
        <v>8</v>
      </c>
      <c r="D5" s="2">
        <f>IFERROR(INDEX(D51:D500,MATCH($C$5,$C$51:$C$500,0)),"")</f>
        <v>77920039535</v>
      </c>
      <c r="E5" s="2">
        <f>IFERROR(INDEX(E51:E500,MATCH($C$5,$C$51:$C$500,0)),"")</f>
        <v>89935015250</v>
      </c>
      <c r="H5" s="2">
        <f>IFERROR(SUM(D5:G5)*(4/MAX(1,COUNT(D5:G5))),"")</f>
        <v>335710109570</v>
      </c>
      <c r="I5" s="2">
        <f>IFERROR(INDEX(I51:I500,MATCH($C$5,$C$51:$C$500,0)),"")</f>
        <v>151956589192</v>
      </c>
      <c r="J5" s="2">
        <f>IFERROR(INDEX(J51:J500,MATCH($C$5,$C$51:$C$500,0)),"")</f>
        <v>79893781512</v>
      </c>
      <c r="K5" s="2">
        <f>IFERROR(INDEX(K51:K500,MATCH($C$5,$C$51:$C$500,0)),"")</f>
        <v>34226859611</v>
      </c>
    </row>
    <row r="6" spans="1:11" ht="15.5" x14ac:dyDescent="0.35">
      <c r="B6" t="s">
        <v>9</v>
      </c>
      <c r="C6" t="s">
        <v>10</v>
      </c>
      <c r="D6" s="2">
        <f>IFERROR(INDEX(D51:D500,MATCH($C$6,$C$51:$C$500,0)),"")</f>
        <v>613004950400</v>
      </c>
      <c r="E6" s="2">
        <f>IFERROR(INDEX(E51:E500,MATCH($C$6,$C$51:$C$500,0)),"")</f>
        <v>535953925981</v>
      </c>
      <c r="H6" s="2">
        <f>IFERROR(INDEX(D6:G6,COUNT(D6:G6)),"")</f>
        <v>535953925981</v>
      </c>
      <c r="I6" s="2">
        <f>IFERROR(INDEX(I51:I500,MATCH($C$6,$C$51:$C$500,0)),"")</f>
        <v>535953925981</v>
      </c>
      <c r="J6" s="2">
        <f>IFERROR(INDEX(J51:J500,MATCH($C$6,$C$51:$C$500,0)),"")</f>
        <v>434013666717</v>
      </c>
      <c r="K6" s="2">
        <f>IFERROR(INDEX(K51:K500,MATCH($C$6,$C$51:$C$500,0)),"")</f>
        <v>371823002600</v>
      </c>
    </row>
    <row r="7" spans="1:11" ht="15.5" x14ac:dyDescent="0.35">
      <c r="B7" t="s">
        <v>11</v>
      </c>
      <c r="C7" t="s">
        <v>12</v>
      </c>
      <c r="D7" s="3">
        <f>IFERROR(INDEX(D51:D500,MATCH($C$7,$C$51:$C$500,0))/1000000000,"")</f>
        <v>0</v>
      </c>
      <c r="E7" s="3">
        <f>IFERROR(INDEX(E51:E500,MATCH($C$7,$C$51:$C$500,0))/1000000000,"")</f>
        <v>0</v>
      </c>
      <c r="H7" s="3">
        <f>IFERROR(INDEX(D7:G7,COUNT(D7:G7)),"")</f>
        <v>0</v>
      </c>
      <c r="I7" s="3">
        <f>IFERROR(INDEX(I51:I500,MATCH($C$7,$C$51:$C$500,0))/1000000000,"")</f>
        <v>0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</row>
    <row r="8" spans="1:1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-300000000000</v>
      </c>
      <c r="E8" s="2">
        <f>IFERROR(INDEX(E51:E500,MATCH("Free cash flow (Quarter)",$C$51:$C$500,0)),"")</f>
        <v>-218000000000</v>
      </c>
      <c r="H8" s="2">
        <f>IFERROR(INDEX(D8:G8,COUNT(D8:G8)),"")</f>
        <v>-218000000000</v>
      </c>
      <c r="I8" s="2">
        <f>IFERROR(INDEX(I51:I500,MATCH($C$8,$C$51:$C$500,0)),"")</f>
        <v>-236000000000</v>
      </c>
      <c r="J8" s="2">
        <f>IFERROR(INDEX(J51:J500,MATCH($C$8,$C$51:$C$500,0)),"")</f>
        <v>24000000000</v>
      </c>
      <c r="K8" s="2">
        <f>IFERROR(INDEX(K51:K500,MATCH($C$8,$C$51:$C$500,0)),"")</f>
        <v>-66000000000</v>
      </c>
    </row>
    <row r="9" spans="1:11" ht="15.5" x14ac:dyDescent="0.35">
      <c r="A9" t="s">
        <v>16</v>
      </c>
      <c r="C9" t="s">
        <v>17</v>
      </c>
      <c r="D9" s="3">
        <f>IFERROR(INDEX(D51:D500,MATCH("Free cash flow per share (Quarter)",$C$51:$C$500,0)),"")</f>
        <v>-172813.85</v>
      </c>
      <c r="E9" s="3">
        <f>IFERROR(INDEX(E51:E500,MATCH("Free cash flow per share (Quarter)",$C$51:$C$500,0)),"")</f>
        <v>-125633.47</v>
      </c>
      <c r="H9" s="3">
        <f>IFERROR(INDEX(D9:G9,COUNT(D9:G9)),"")</f>
        <v>-125633.47</v>
      </c>
      <c r="I9" s="3">
        <f>IFERROR(INDEX(I51:I500,MATCH($C$9,$C$51:$C$500,0)),"")</f>
        <v>-136091.74</v>
      </c>
      <c r="J9" s="3">
        <f>IFERROR(INDEX(J51:J500,MATCH($C$9,$C$51:$C$500,0)),"")</f>
        <v>13574.84</v>
      </c>
      <c r="K9" s="3">
        <f>IFERROR(INDEX(K51:K500,MATCH($C$9,$C$51:$C$500,0)),"")</f>
        <v>-38032.949999999997</v>
      </c>
    </row>
    <row r="10" spans="1:1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ca="1">IFERROR(IF(I9=0,"",I2/I9),"")</f>
        <v/>
      </c>
      <c r="J10" s="3" t="str">
        <f ca="1">IFERROR(IF(J9=0,"",J2/J9),"")</f>
        <v/>
      </c>
      <c r="K10" s="3" t="str">
        <f ca="1">IFERROR(IF(K9=0,"",K2/K9),"")</f>
        <v/>
      </c>
    </row>
    <row r="11" spans="1:11" ht="15.5" x14ac:dyDescent="0.35">
      <c r="B11" t="s">
        <v>19</v>
      </c>
      <c r="C11" t="s">
        <v>20</v>
      </c>
      <c r="D11" s="2">
        <f>IFERROR(INDEX(D51:D500,MATCH($C$11,$C$51:$C$500,0)),"")</f>
        <v>12439799949</v>
      </c>
      <c r="E11" s="2">
        <f>IFERROR(INDEX(E51:E500,MATCH($C$11,$C$51:$C$500,0)),"")</f>
        <v>11971028627</v>
      </c>
      <c r="H11" s="2">
        <f>IFERROR(INDEX(D11:G11,COUNT(D11:G11)),"")</f>
        <v>11971028627</v>
      </c>
      <c r="I11" s="2">
        <f>IFERROR(INDEX(I51:I500,MATCH($C$11,$C$51:$C$500,0)),"")</f>
        <v>11971028627</v>
      </c>
      <c r="J11" s="2">
        <f>IFERROR(INDEX(J51:J500,MATCH($C$11,$C$51:$C$500,0)),"")</f>
        <v>31905682325</v>
      </c>
      <c r="K11" s="2">
        <f>IFERROR(INDEX(K51:K500,MATCH($C$11,$C$51:$C$500,0)),"")</f>
        <v>23233102394</v>
      </c>
    </row>
    <row r="12" spans="1:1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569000000000</v>
      </c>
      <c r="E12" s="2">
        <f>IFERROR(INDEX(E51:E500,MATCH("Net Debt (Quarter)",$C$51:$C$500,0)),"")</f>
        <v>252000000000</v>
      </c>
      <c r="H12" s="2">
        <f>IFERROR(INDEX(D12:G12,COUNT(D12:G12)),"")</f>
        <v>252000000000</v>
      </c>
      <c r="I12" s="2">
        <f>IFERROR(INDEX(I51:I500,MATCH($C$12,$C$51:$C$500,0)),"")</f>
        <v>252000000000</v>
      </c>
      <c r="J12" s="2">
        <f>IFERROR(INDEX(J51:J500,MATCH($C$12,$C$51:$C$500,0)),"")</f>
        <v>88000000000</v>
      </c>
      <c r="K12" s="2">
        <f>IFERROR(INDEX(K51:K500,MATCH($C$12,$C$51:$C$500,0)),"")</f>
        <v>98000000000</v>
      </c>
    </row>
    <row r="13" spans="1:1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582000000000</v>
      </c>
      <c r="E13" s="2">
        <f>IFERROR(INDEX(E51:E500,MATCH("Total Debt (Quarter)",$C$51:$C$500,0)),"")</f>
        <v>264000000000</v>
      </c>
      <c r="H13" s="2">
        <f>IFERROR(INDEX(D13:G13,COUNT(D13:G13)),"")</f>
        <v>264000000000</v>
      </c>
      <c r="I13" s="2">
        <f>IFERROR(INDEX(I51:I500,MATCH($C$13,$C$51:$C$500,0)),"")</f>
        <v>264000000000</v>
      </c>
      <c r="J13" s="2">
        <f>IFERROR(INDEX(J51:J500,MATCH($C$13,$C$51:$C$500,0)),"")</f>
        <v>120000000000</v>
      </c>
      <c r="K13" s="2">
        <f>IFERROR(INDEX(K51:K500,MATCH($C$13,$C$51:$C$500,0)),"")</f>
        <v>121000000000</v>
      </c>
    </row>
    <row r="14" spans="1:11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</row>
    <row r="15" spans="1:11" ht="15.5" x14ac:dyDescent="0.35">
      <c r="C15" t="s">
        <v>28</v>
      </c>
      <c r="D15" s="2">
        <f>IFERROR(INDEX(D51:D500,MATCH($C$15,$C$51:$C$500,0)),"")</f>
        <v>-8618820931</v>
      </c>
      <c r="E15" s="2">
        <f>IFERROR(INDEX(E51:E500,MATCH($C$15,$C$51:$C$500,0)),"")</f>
        <v>-5700624598</v>
      </c>
      <c r="H15" s="2">
        <f>IFERROR(SUM(D15:G15)*(4/MAX(1,COUNT(D15:G15))),"")</f>
        <v>-28638891058</v>
      </c>
      <c r="I15" s="2">
        <f>IFERROR(INDEX(I51:I500,MATCH($C$15,$C$51:$C$500,0)),"")</f>
        <v>-17305435103</v>
      </c>
      <c r="J15" s="2">
        <f>IFERROR(INDEX(J51:J500,MATCH($C$15,$C$51:$C$500,0)),"")</f>
        <v>-17043701862</v>
      </c>
      <c r="K15" s="2">
        <f>IFERROR(INDEX(K51:K500,MATCH($C$15,$C$51:$C$500,0)),"")</f>
        <v>-11615647561</v>
      </c>
    </row>
    <row r="16" spans="1:11" ht="15.5" x14ac:dyDescent="0.35">
      <c r="C16" t="s">
        <v>29</v>
      </c>
      <c r="D16" s="2">
        <f>IFERROR(INDEX(D51:D500,MATCH($C$16,$C$51:$C$500,0)),"")</f>
        <v>101674838909</v>
      </c>
      <c r="E16" s="2">
        <f>IFERROR(INDEX(E51:E500,MATCH($C$16,$C$51:$C$500,0)),"")</f>
        <v>120965991196</v>
      </c>
      <c r="H16" s="2">
        <f>IFERROR(SUM(D16:G16)*(4/MAX(1,COUNT(D16:G16))),"")</f>
        <v>445281660210</v>
      </c>
      <c r="I16" s="2">
        <f>IFERROR(INDEX(I51:I500,MATCH($C$16,$C$51:$C$500,0)),"")</f>
        <v>201868371086</v>
      </c>
      <c r="J16" s="2">
        <f>IFERROR(INDEX(J51:J500,MATCH($C$16,$C$51:$C$500,0)),"")</f>
        <v>106046504227</v>
      </c>
      <c r="K16" s="2">
        <f>IFERROR(INDEX(K51:K500,MATCH($C$16,$C$51:$C$500,0)),"")</f>
        <v>65052032792</v>
      </c>
    </row>
    <row r="17" spans="1:11" ht="15.5" x14ac:dyDescent="0.35">
      <c r="A17" t="s">
        <v>30</v>
      </c>
    </row>
    <row r="18" spans="1:1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</row>
    <row r="19" spans="1:11" ht="15.5" x14ac:dyDescent="0.35">
      <c r="A19" t="s">
        <v>37</v>
      </c>
      <c r="C19" t="s">
        <v>38</v>
      </c>
    </row>
    <row r="20" spans="1:11" ht="15.5" x14ac:dyDescent="0.35">
      <c r="A20" t="s">
        <v>39</v>
      </c>
      <c r="C20" t="s">
        <v>40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 t="str">
        <f ca="1">IFERROR(I21*I2,"")</f>
        <v/>
      </c>
      <c r="J20" s="2" t="str">
        <f ca="1">IFERROR(J21*J2,"")</f>
        <v/>
      </c>
      <c r="K20" s="2" t="str">
        <f ca="1">IFERROR(K21*K2,"")</f>
        <v/>
      </c>
    </row>
    <row r="21" spans="1:11" ht="15.5" x14ac:dyDescent="0.35">
      <c r="C21" t="s">
        <v>12</v>
      </c>
      <c r="D21" s="2">
        <f>IFERROR(INDEX(D51:D500,MATCH($C$7,$C$51:$C$500,0)),"")</f>
        <v>0</v>
      </c>
      <c r="E21" s="2">
        <f>IFERROR(INDEX(E51:E500,MATCH($C$7,$C$51:$C$500,0)),"")</f>
        <v>0</v>
      </c>
      <c r="H21" s="2">
        <f>IFERROR(INDEX(D21:G21,COUNT(D21:G21)),"")</f>
        <v>0</v>
      </c>
      <c r="I21" s="2">
        <f>IFERROR(INDEX(I51:I500,MATCH($C$7,$C$51:$C$500,0)),"")</f>
        <v>0</v>
      </c>
      <c r="J21" s="2">
        <f>IFERROR(INDEX(J51:J500,MATCH($C$7,$C$51:$C$500,0)),"")</f>
        <v>0</v>
      </c>
      <c r="K21" s="2">
        <f>IFERROR(INDEX(K51:K500,MATCH($C$7,$C$51:$C$500,0)),"")</f>
        <v>0</v>
      </c>
    </row>
    <row r="23" spans="1:11" ht="15.5" x14ac:dyDescent="0.35">
      <c r="B23" t="s">
        <v>41</v>
      </c>
      <c r="C23" t="s">
        <v>42</v>
      </c>
      <c r="D23" s="3">
        <f>IFERROR(D5/D6*100,"")</f>
        <v>12.711159915455065</v>
      </c>
      <c r="E23" s="3">
        <f>IFERROR(E5/E6*100,"")</f>
        <v>16.780363178678957</v>
      </c>
      <c r="H23" s="3">
        <f>IFERROR(H5/H6*100,"")</f>
        <v>62.6378674165923</v>
      </c>
      <c r="I23" s="3">
        <f>IFERROR(I5/I6*100,"")</f>
        <v>28.352547080210584</v>
      </c>
      <c r="J23" s="3">
        <f>IFERROR(J5/J6*100,"")</f>
        <v>18.40812574321421</v>
      </c>
      <c r="K23" s="3">
        <f>IFERROR(K5/K6*100,"")</f>
        <v>9.2051485173499596</v>
      </c>
    </row>
    <row r="24" spans="1:11" ht="15.5" x14ac:dyDescent="0.35">
      <c r="C24" t="s">
        <v>43</v>
      </c>
      <c r="D24" s="4">
        <f>IFERROR(_xlfn.RRI(5,I23,D23),"")</f>
        <v>-0.14823729467878244</v>
      </c>
      <c r="E24" s="4">
        <f>IFERROR(_xlfn.RRI(5,J23,E23),"")</f>
        <v>-1.8346189438112281E-2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89667.89</v>
      </c>
      <c r="J25" s="3">
        <f>IFERROR(INDEX(J51:J500,MATCH($C$25,$C$51:$C$500,0)),"")</f>
        <v>45394.27</v>
      </c>
      <c r="K25" s="3">
        <f>IFERROR(INDEX(K51:K500,MATCH($C$25,$C$51:$C$500,0)),"")</f>
        <v>19771.28</v>
      </c>
    </row>
    <row r="26" spans="1:11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ht="15.5" x14ac:dyDescent="0.35">
      <c r="C27" t="s">
        <v>47</v>
      </c>
      <c r="D27" s="3" t="str">
        <f>IFERROR(D4/D21,"")</f>
        <v/>
      </c>
      <c r="E27" s="3" t="str">
        <f>IFERROR(E4/E21,"")</f>
        <v/>
      </c>
      <c r="H27" s="3" t="str">
        <f>IFERROR(H4/H21,"")</f>
        <v/>
      </c>
      <c r="I27" s="3" t="str">
        <f>IFERROR(I4/I21,"")</f>
        <v/>
      </c>
      <c r="J27" s="3" t="str">
        <f>IFERROR(J4/J21,"")</f>
        <v/>
      </c>
      <c r="K27" s="3" t="str">
        <f>IFERROR(K4/K21,"")</f>
        <v/>
      </c>
    </row>
    <row r="28" spans="1:11" ht="15.5" x14ac:dyDescent="0.35">
      <c r="C28" t="s">
        <v>48</v>
      </c>
      <c r="D28" s="4" t="str">
        <f>IFERROR(_xlfn.RRI(5,I27,D27),"")</f>
        <v/>
      </c>
      <c r="E28" s="4" t="str">
        <f>IFERROR(_xlfn.RRI(5,J27,E27),"")</f>
        <v/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49</v>
      </c>
      <c r="H29" s="4" t="str">
        <f>IFERROR(((H25-I25)/I25)*100%,"")</f>
        <v/>
      </c>
      <c r="I29" s="4">
        <f>IFERROR(((I25-J25)/J25)*100%,"")</f>
        <v>0.97531296350839003</v>
      </c>
      <c r="J29" s="4">
        <f>IFERROR(((J25-K25)/K25)*100%,"")</f>
        <v>1.2959702153831214</v>
      </c>
      <c r="K29" s="4" t="str">
        <f>IFERROR(((K25-L25)/L25)*100%,"")</f>
        <v/>
      </c>
    </row>
    <row r="30" spans="1:11" ht="15.5" x14ac:dyDescent="0.35">
      <c r="C30" t="s">
        <v>50</v>
      </c>
      <c r="H30" s="4" t="str">
        <f>IFERROR(((H27-I27)/I27)*100%,"")</f>
        <v/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</row>
    <row r="32" spans="1:11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353375.02</v>
      </c>
      <c r="E32" s="3">
        <f>IFERROR(INDEX(E51:E500,MATCH($A$32,$C$51:$C$500,0)),"")</f>
        <v>308914.09000000003</v>
      </c>
      <c r="H32" s="3">
        <f>IFERROR(INDEX(D32:G32,COUNT(D32:G32)),"")</f>
        <v>308914.09000000003</v>
      </c>
      <c r="I32" s="3">
        <f>IFERROR(INDEX(I51:I500,MATCH($C$32,$C$51:$C$500,0)),"")</f>
        <v>308914.09000000003</v>
      </c>
      <c r="J32" s="3">
        <f>IFERROR(INDEX(J51:J500,MATCH($C$32,$C$51:$C$500,0)),"")</f>
        <v>250139.84</v>
      </c>
      <c r="K32" s="3">
        <f>IFERROR(INDEX(K51:K500,MATCH($C$32,$C$51:$C$500,0)),"")</f>
        <v>214287.39</v>
      </c>
    </row>
    <row r="33" spans="1:11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</v>
      </c>
      <c r="E33" s="3">
        <f>IFERROR(INDEX(E51:E500,MATCH($A$33,$C$51:$C$500,0)),"")</f>
        <v>0</v>
      </c>
      <c r="H33" s="3">
        <f>IFERROR(INDEX(D33:G33,COUNT(D33:G33)),"")</f>
        <v>0</v>
      </c>
      <c r="I33" s="3">
        <f>IFERROR(INDEX(I51:I500,MATCH($C$33,$C$51:$C$500,0)),"")</f>
        <v>0</v>
      </c>
      <c r="J33" s="3">
        <f>IFERROR(INDEX(J51:J500,MATCH($C$33,$C$51:$C$500,0)),"")</f>
        <v>0</v>
      </c>
      <c r="K33" s="3">
        <f>IFERROR(INDEX(K51:K500,MATCH($C$33,$C$51:$C$500,0)),"")</f>
        <v>0</v>
      </c>
    </row>
    <row r="34" spans="1:11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0</v>
      </c>
      <c r="E34" s="3">
        <f>IFERROR(INDEX(E51:E500,MATCH($A$34,$C$51:$C$500,0)),"")</f>
        <v>0</v>
      </c>
      <c r="H34" s="3">
        <f>IFERROR(INDEX(D34:G34,COUNT(D34:G34)),"")</f>
        <v>0</v>
      </c>
      <c r="I34" s="3">
        <f>IFERROR(INDEX(I51:I500,MATCH($C$34,$C$51:$C$500,0)),"")</f>
        <v>0</v>
      </c>
      <c r="J34" s="3">
        <f>IFERROR(INDEX(J51:J500,MATCH($C$34,$C$51:$C$500,0)),"")</f>
        <v>0</v>
      </c>
      <c r="K34" s="3">
        <f>IFERROR(INDEX(K51:K500,MATCH($C$34,$C$51:$C$500,0)),"")</f>
        <v>0</v>
      </c>
    </row>
    <row r="35" spans="1:11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>IFERROR(INDEX(I51:I500,MATCH($C$35,$C$51:$C$500,0)),"")</f>
        <v>0</v>
      </c>
      <c r="J35" s="3">
        <f>IFERROR(INDEX(J51:J500,MATCH($C$35,$C$51:$C$500,0)),"")</f>
        <v>0</v>
      </c>
      <c r="K35" s="3">
        <f>IFERROR(INDEX(K51:K500,MATCH($C$35,$C$51:$C$500,0)),"")</f>
        <v>0</v>
      </c>
    </row>
    <row r="36" spans="1:11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</row>
    <row r="37" spans="1:11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</row>
    <row r="50" spans="2:11" ht="15.5" x14ac:dyDescent="0.35">
      <c r="D50" t="s">
        <v>67</v>
      </c>
      <c r="E50" t="s">
        <v>69</v>
      </c>
      <c r="F50" t="s">
        <v>912</v>
      </c>
      <c r="G50" t="s">
        <v>1017</v>
      </c>
      <c r="I50" t="s">
        <v>32</v>
      </c>
      <c r="J50" t="s">
        <v>33</v>
      </c>
      <c r="K50" t="s">
        <v>34</v>
      </c>
    </row>
    <row r="51" spans="2:11" ht="15.5" x14ac:dyDescent="0.35">
      <c r="B51" t="s">
        <v>71</v>
      </c>
      <c r="C51" t="s">
        <v>6</v>
      </c>
      <c r="D51" s="5">
        <v>897415808671</v>
      </c>
      <c r="E51" s="5">
        <v>998769072833</v>
      </c>
      <c r="F51" s="5">
        <v>734175799666</v>
      </c>
      <c r="G51" s="5">
        <v>1240838719683</v>
      </c>
      <c r="I51" s="5">
        <v>1732944872499</v>
      </c>
      <c r="J51" s="5">
        <v>1240838719683</v>
      </c>
      <c r="K51" s="5">
        <v>1004155159435</v>
      </c>
    </row>
    <row r="52" spans="2:11" ht="15.5" x14ac:dyDescent="0.35">
      <c r="C52" t="s">
        <v>72</v>
      </c>
      <c r="D52" s="5">
        <v>-701409589047</v>
      </c>
      <c r="E52" s="5">
        <v>-816590517076</v>
      </c>
      <c r="F52" s="5">
        <v>-604920450800</v>
      </c>
      <c r="G52" s="5">
        <v>-1042820745975</v>
      </c>
      <c r="I52" s="5">
        <v>-1421510967876</v>
      </c>
      <c r="J52" s="5">
        <v>-1042820745975</v>
      </c>
      <c r="K52" s="5">
        <v>-843349250138</v>
      </c>
    </row>
    <row r="53" spans="2:11" ht="15.5" x14ac:dyDescent="0.35">
      <c r="C53" t="s">
        <v>73</v>
      </c>
      <c r="D53" s="5">
        <v>196006219624</v>
      </c>
      <c r="E53" s="5">
        <v>182178555757</v>
      </c>
      <c r="F53" s="5">
        <v>129255348866</v>
      </c>
      <c r="G53" s="5">
        <v>198017973708</v>
      </c>
      <c r="I53" s="5">
        <v>311433904623</v>
      </c>
      <c r="J53" s="5">
        <v>198017973708</v>
      </c>
      <c r="K53" s="5">
        <v>160805909297</v>
      </c>
    </row>
    <row r="54" spans="2:11" ht="15.5" x14ac:dyDescent="0.35">
      <c r="C54" t="s">
        <v>74</v>
      </c>
      <c r="D54" s="5">
        <v>-75069340519</v>
      </c>
      <c r="E54" s="5">
        <v>-49036723492</v>
      </c>
      <c r="F54" s="5">
        <v>-42319983127</v>
      </c>
      <c r="G54" s="5">
        <v>-83002521813</v>
      </c>
      <c r="I54" s="5">
        <v>-91356706619</v>
      </c>
      <c r="J54" s="5">
        <v>-83002521813</v>
      </c>
      <c r="K54" s="5">
        <v>-88747301234</v>
      </c>
    </row>
    <row r="55" spans="2:11" ht="15.5" x14ac:dyDescent="0.35">
      <c r="C55" t="s">
        <v>75</v>
      </c>
      <c r="D55" s="5">
        <v>-26526857496</v>
      </c>
      <c r="E55" s="5">
        <v>-17137910858</v>
      </c>
      <c r="F55" s="5">
        <v>-23851677897</v>
      </c>
      <c r="G55" s="5">
        <v>-47489015795</v>
      </c>
      <c r="I55" s="5">
        <v>-40989588755</v>
      </c>
      <c r="J55" s="5">
        <v>-47489015795</v>
      </c>
      <c r="K55" s="5">
        <v>-50038526802</v>
      </c>
    </row>
    <row r="56" spans="2:11" ht="15.5" x14ac:dyDescent="0.35">
      <c r="C56" t="s">
        <v>245</v>
      </c>
      <c r="D56" s="5">
        <v>-28389655436</v>
      </c>
      <c r="E56" s="5">
        <v>-17408015375</v>
      </c>
      <c r="F56" s="5">
        <v>-5386147898</v>
      </c>
      <c r="G56" s="5">
        <v>-1341092047</v>
      </c>
      <c r="I56" s="5">
        <v>-22794163273</v>
      </c>
      <c r="J56" s="5">
        <v>-1341092047</v>
      </c>
      <c r="K56" s="5">
        <v>-10359080008</v>
      </c>
    </row>
    <row r="57" spans="2:11" ht="15.5" x14ac:dyDescent="0.35">
      <c r="C57" t="s">
        <v>76</v>
      </c>
      <c r="D57" s="5">
        <v>-20838149880</v>
      </c>
      <c r="E57" s="5">
        <v>-15854185436</v>
      </c>
      <c r="F57" s="5">
        <v>-16516274731</v>
      </c>
      <c r="G57" s="5">
        <v>-37788423304</v>
      </c>
      <c r="I57" s="5">
        <v>-32370460167</v>
      </c>
      <c r="J57" s="5">
        <v>-37788423304</v>
      </c>
      <c r="K57" s="5">
        <v>-37152872257</v>
      </c>
    </row>
    <row r="58" spans="2:11" ht="15.5" x14ac:dyDescent="0.35">
      <c r="C58" t="s">
        <v>79</v>
      </c>
      <c r="D58" s="5">
        <v>402</v>
      </c>
      <c r="E58" s="5">
        <v>2670846</v>
      </c>
      <c r="F58" s="5">
        <v>-29</v>
      </c>
      <c r="G58" s="5">
        <v>-3117180</v>
      </c>
      <c r="I58" s="5">
        <v>2670817</v>
      </c>
      <c r="J58" s="5">
        <v>-3117180</v>
      </c>
      <c r="K58" s="5">
        <v>1128083679</v>
      </c>
    </row>
    <row r="59" spans="2:11" ht="15.5" x14ac:dyDescent="0.35">
      <c r="C59" t="s">
        <v>77</v>
      </c>
      <c r="D59" s="5">
        <v>120936879105</v>
      </c>
      <c r="E59" s="5">
        <v>133141832265</v>
      </c>
      <c r="F59" s="5">
        <v>86935365739</v>
      </c>
      <c r="G59" s="5">
        <v>115015451895</v>
      </c>
      <c r="I59" s="5">
        <v>220077198004</v>
      </c>
      <c r="J59" s="5">
        <v>115015451895</v>
      </c>
      <c r="K59" s="5">
        <v>72058608063</v>
      </c>
    </row>
    <row r="60" spans="2:11" ht="15.5" x14ac:dyDescent="0.35">
      <c r="C60" t="s">
        <v>78</v>
      </c>
      <c r="D60" s="5">
        <v>-19262040196</v>
      </c>
      <c r="E60" s="5">
        <v>-12175841069</v>
      </c>
      <c r="F60" s="5">
        <v>-6032985849</v>
      </c>
      <c r="G60" s="5">
        <v>-8968947668</v>
      </c>
      <c r="I60" s="5">
        <v>-18208826918</v>
      </c>
      <c r="J60" s="5">
        <v>-8968947668</v>
      </c>
      <c r="K60" s="5">
        <v>-7006575271</v>
      </c>
    </row>
    <row r="61" spans="2:11" ht="15.5" x14ac:dyDescent="0.35">
      <c r="C61" t="s">
        <v>247</v>
      </c>
      <c r="D61" s="5">
        <v>58440721</v>
      </c>
      <c r="E61" s="5">
        <v>351975877</v>
      </c>
      <c r="F61" s="5">
        <v>601909714</v>
      </c>
      <c r="G61" s="5">
        <v>347063135</v>
      </c>
      <c r="I61" s="5">
        <v>953885591</v>
      </c>
      <c r="J61" s="5">
        <v>347063135</v>
      </c>
      <c r="K61" s="5">
        <v>991664294</v>
      </c>
    </row>
    <row r="62" spans="2:11" ht="15.5" x14ac:dyDescent="0.35">
      <c r="C62" t="s">
        <v>80</v>
      </c>
      <c r="D62" s="5">
        <v>-19262040196</v>
      </c>
      <c r="E62" s="5">
        <v>-12175841069</v>
      </c>
      <c r="F62" s="5">
        <v>-6032985849</v>
      </c>
      <c r="G62" s="5">
        <v>-8968947668</v>
      </c>
      <c r="I62" s="5">
        <v>-18208826918</v>
      </c>
      <c r="J62" s="5">
        <v>-8968947668</v>
      </c>
      <c r="K62" s="5">
        <v>-7006575271</v>
      </c>
    </row>
    <row r="63" spans="2:11" ht="15.5" x14ac:dyDescent="0.35">
      <c r="C63" t="s">
        <v>29</v>
      </c>
      <c r="D63" s="5">
        <v>101674838909</v>
      </c>
      <c r="E63" s="5">
        <v>120965991196</v>
      </c>
      <c r="F63" s="5">
        <v>80902379890</v>
      </c>
      <c r="G63" s="5">
        <v>106046504227</v>
      </c>
      <c r="I63" s="5">
        <v>201868371086</v>
      </c>
      <c r="J63" s="5">
        <v>106046504227</v>
      </c>
      <c r="K63" s="5">
        <v>65052032792</v>
      </c>
    </row>
    <row r="64" spans="2:11" ht="15.5" x14ac:dyDescent="0.35">
      <c r="C64" t="s">
        <v>28</v>
      </c>
      <c r="D64" s="5">
        <v>-8618820931</v>
      </c>
      <c r="E64" s="5">
        <v>-5700624598</v>
      </c>
      <c r="F64" s="5">
        <v>-11604810505</v>
      </c>
      <c r="G64" s="5">
        <v>-17043701862</v>
      </c>
      <c r="I64" s="5">
        <v>-17305435103</v>
      </c>
      <c r="J64" s="5">
        <v>-17043701862</v>
      </c>
      <c r="K64" s="5">
        <v>-11615647561</v>
      </c>
    </row>
    <row r="65" spans="2:11" ht="15.5" x14ac:dyDescent="0.35">
      <c r="C65" t="s">
        <v>81</v>
      </c>
    </row>
    <row r="66" spans="2:11" ht="15.5" x14ac:dyDescent="0.35">
      <c r="C66" t="s">
        <v>82</v>
      </c>
    </row>
    <row r="67" spans="2:11" ht="15.5" x14ac:dyDescent="0.35">
      <c r="C67" t="s">
        <v>84</v>
      </c>
      <c r="D67" s="5">
        <v>-8618820931</v>
      </c>
      <c r="E67" s="5">
        <v>-5700624598</v>
      </c>
      <c r="F67" s="5">
        <v>-11604810505</v>
      </c>
      <c r="G67" s="5">
        <v>-17043701862</v>
      </c>
      <c r="I67" s="5">
        <v>-17305435103</v>
      </c>
      <c r="J67" s="5">
        <v>-17043701862</v>
      </c>
      <c r="K67" s="5">
        <v>-11615647561</v>
      </c>
    </row>
    <row r="68" spans="2:11" ht="15.5" x14ac:dyDescent="0.35">
      <c r="C68" t="s">
        <v>86</v>
      </c>
      <c r="D68" s="5">
        <v>77687549716</v>
      </c>
      <c r="E68" s="5">
        <v>93529336798</v>
      </c>
      <c r="F68" s="5">
        <v>62021573913</v>
      </c>
      <c r="G68" s="5">
        <v>78742995252</v>
      </c>
      <c r="I68" s="5">
        <v>155550910711</v>
      </c>
      <c r="J68" s="5">
        <v>78742995252</v>
      </c>
      <c r="K68" s="5">
        <v>35421014510</v>
      </c>
    </row>
    <row r="69" spans="2:11" ht="15.5" x14ac:dyDescent="0.35">
      <c r="C69" t="s">
        <v>87</v>
      </c>
      <c r="D69" s="5">
        <v>232490221</v>
      </c>
      <c r="E69" s="5">
        <v>-3591650702</v>
      </c>
      <c r="G69" s="5">
        <v>1147669080</v>
      </c>
      <c r="I69" s="5">
        <v>-3591650702</v>
      </c>
      <c r="J69" s="5">
        <v>1147669080</v>
      </c>
      <c r="K69" s="5">
        <v>-66071220</v>
      </c>
    </row>
    <row r="70" spans="2:11" ht="15.5" x14ac:dyDescent="0.35">
      <c r="C70" t="s">
        <v>88</v>
      </c>
      <c r="D70" s="5">
        <v>232490221</v>
      </c>
      <c r="E70" s="5">
        <v>-3591650702</v>
      </c>
      <c r="G70" s="5">
        <v>1147669080</v>
      </c>
      <c r="I70" s="5">
        <v>-3591650702</v>
      </c>
      <c r="J70" s="5">
        <v>1147669080</v>
      </c>
      <c r="K70" s="5">
        <v>-66071220</v>
      </c>
    </row>
    <row r="71" spans="2:11" ht="15.5" x14ac:dyDescent="0.35">
      <c r="C71" t="s">
        <v>89</v>
      </c>
      <c r="D71" s="5">
        <v>77920039937</v>
      </c>
      <c r="E71" s="5">
        <v>89937686096</v>
      </c>
      <c r="F71" s="5">
        <v>62021573913</v>
      </c>
      <c r="G71" s="5">
        <v>79890664332</v>
      </c>
      <c r="I71" s="5">
        <v>151959260009</v>
      </c>
      <c r="J71" s="5">
        <v>79890664332</v>
      </c>
      <c r="K71" s="5">
        <v>35354943290</v>
      </c>
    </row>
    <row r="72" spans="2:11" ht="15.5" x14ac:dyDescent="0.35">
      <c r="C72" t="s">
        <v>90</v>
      </c>
      <c r="D72" s="5">
        <v>77687549716</v>
      </c>
      <c r="E72" s="5">
        <v>93529336798</v>
      </c>
      <c r="F72" s="5">
        <v>62021573913</v>
      </c>
      <c r="G72" s="5">
        <v>78742995252</v>
      </c>
      <c r="I72" s="5">
        <v>155550910711</v>
      </c>
      <c r="J72" s="5">
        <v>78742995252</v>
      </c>
      <c r="K72" s="5">
        <v>35421014510</v>
      </c>
    </row>
    <row r="73" spans="2:11" ht="15.5" x14ac:dyDescent="0.35">
      <c r="C73" t="s">
        <v>8</v>
      </c>
      <c r="D73" s="5">
        <v>77920039535</v>
      </c>
      <c r="E73" s="5">
        <v>89935015250</v>
      </c>
      <c r="F73" s="5">
        <v>62021573942</v>
      </c>
      <c r="G73" s="5">
        <v>79893781512</v>
      </c>
      <c r="I73" s="5">
        <v>151956589192</v>
      </c>
      <c r="J73" s="5">
        <v>79893781512</v>
      </c>
      <c r="K73" s="5">
        <v>34226859611</v>
      </c>
    </row>
    <row r="74" spans="2:11" ht="15.5" x14ac:dyDescent="0.35">
      <c r="C74" t="s">
        <v>91</v>
      </c>
      <c r="D74" s="5">
        <v>77687549716</v>
      </c>
      <c r="E74" s="5">
        <v>93529336798</v>
      </c>
      <c r="F74" s="5">
        <v>62021573913</v>
      </c>
      <c r="G74" s="5">
        <v>78742995252</v>
      </c>
      <c r="I74" s="5">
        <v>155550910711</v>
      </c>
      <c r="J74" s="5">
        <v>78742995252</v>
      </c>
      <c r="K74" s="5">
        <v>35421014510</v>
      </c>
    </row>
    <row r="75" spans="2:11" ht="15.5" x14ac:dyDescent="0.35">
      <c r="C75" t="s">
        <v>92</v>
      </c>
      <c r="D75" s="5">
        <v>77920039937</v>
      </c>
      <c r="E75" s="5">
        <v>89937686096</v>
      </c>
      <c r="F75" s="5">
        <v>62021573913</v>
      </c>
      <c r="G75" s="5">
        <v>79890664332</v>
      </c>
      <c r="I75" s="5">
        <v>151959260009</v>
      </c>
      <c r="J75" s="5">
        <v>79890664332</v>
      </c>
      <c r="K75" s="5">
        <v>35354943290</v>
      </c>
    </row>
    <row r="76" spans="2:11" ht="15.5" x14ac:dyDescent="0.35">
      <c r="C76" t="s">
        <v>93</v>
      </c>
      <c r="D76" s="5">
        <v>77920039937</v>
      </c>
      <c r="E76" s="5">
        <v>89937686096</v>
      </c>
      <c r="F76" s="5">
        <v>62021573913</v>
      </c>
      <c r="G76" s="5">
        <v>79890664332</v>
      </c>
      <c r="I76" s="5">
        <v>151959260009</v>
      </c>
      <c r="J76" s="5">
        <v>79890664332</v>
      </c>
      <c r="K76" s="5">
        <v>35354943290</v>
      </c>
    </row>
    <row r="78" spans="2:11" ht="15.5" x14ac:dyDescent="0.35">
      <c r="B78" t="s">
        <v>94</v>
      </c>
      <c r="C78" t="s">
        <v>95</v>
      </c>
    </row>
    <row r="79" spans="2:11" ht="15.5" x14ac:dyDescent="0.35">
      <c r="C79" t="s">
        <v>96</v>
      </c>
    </row>
    <row r="80" spans="2:11" ht="15.5" x14ac:dyDescent="0.35">
      <c r="C80" t="s">
        <v>20</v>
      </c>
      <c r="D80" s="5">
        <v>12439799949</v>
      </c>
      <c r="E80" s="5">
        <v>11971028627</v>
      </c>
      <c r="G80" s="5">
        <v>31905682325</v>
      </c>
      <c r="I80" s="5">
        <v>11971028627</v>
      </c>
      <c r="J80" s="5">
        <v>31905682325</v>
      </c>
      <c r="K80" s="5">
        <v>23233102394</v>
      </c>
    </row>
    <row r="81" spans="3:11" ht="15.5" x14ac:dyDescent="0.35">
      <c r="C81" t="s">
        <v>99</v>
      </c>
    </row>
    <row r="82" spans="3:11" ht="15.5" x14ac:dyDescent="0.35">
      <c r="C82" t="s">
        <v>98</v>
      </c>
    </row>
    <row r="83" spans="3:11" ht="15.5" x14ac:dyDescent="0.35">
      <c r="C83" t="s">
        <v>1081</v>
      </c>
      <c r="D83" s="5">
        <v>12439799949</v>
      </c>
      <c r="E83" s="5">
        <v>11971028627</v>
      </c>
      <c r="G83" s="5">
        <v>31905682325</v>
      </c>
      <c r="I83" s="5">
        <v>11971028627</v>
      </c>
      <c r="J83" s="5">
        <v>31905682325</v>
      </c>
      <c r="K83" s="5">
        <v>23233102394</v>
      </c>
    </row>
    <row r="84" spans="3:11" ht="15.5" x14ac:dyDescent="0.35">
      <c r="C84" t="s">
        <v>97</v>
      </c>
      <c r="D84" s="5">
        <v>409080051100</v>
      </c>
      <c r="E84" s="5">
        <v>238642338304</v>
      </c>
      <c r="G84" s="5">
        <v>206637255759</v>
      </c>
      <c r="I84" s="5">
        <v>238642338304</v>
      </c>
      <c r="J84" s="5">
        <v>206637255759</v>
      </c>
      <c r="K84" s="5">
        <v>166999459833</v>
      </c>
    </row>
    <row r="85" spans="3:11" ht="15.5" x14ac:dyDescent="0.35">
      <c r="C85" t="s">
        <v>100</v>
      </c>
      <c r="D85" s="5">
        <v>409080051100</v>
      </c>
      <c r="E85" s="5">
        <v>238642338304</v>
      </c>
      <c r="G85" s="5">
        <v>206637255759</v>
      </c>
      <c r="I85" s="5">
        <v>238642338304</v>
      </c>
      <c r="J85" s="5">
        <v>206637255759</v>
      </c>
      <c r="K85" s="5">
        <v>166999459833</v>
      </c>
    </row>
    <row r="86" spans="3:11" ht="15.5" x14ac:dyDescent="0.35">
      <c r="C86" t="s">
        <v>101</v>
      </c>
      <c r="D86" s="5">
        <v>560691575</v>
      </c>
      <c r="E86" s="5">
        <v>327560300</v>
      </c>
      <c r="G86" s="5">
        <v>1086897829</v>
      </c>
      <c r="I86" s="5">
        <v>327560300</v>
      </c>
      <c r="J86" s="5">
        <v>1086897829</v>
      </c>
      <c r="K86" s="5">
        <v>2516904332</v>
      </c>
    </row>
    <row r="87" spans="3:11" ht="15.5" x14ac:dyDescent="0.35">
      <c r="C87" t="s">
        <v>102</v>
      </c>
      <c r="D87" s="5">
        <v>560691575</v>
      </c>
      <c r="E87" s="5">
        <v>327560300</v>
      </c>
      <c r="G87" s="5">
        <v>1086897829</v>
      </c>
      <c r="I87" s="5">
        <v>327560300</v>
      </c>
      <c r="J87" s="5">
        <v>1086897829</v>
      </c>
      <c r="K87" s="5">
        <v>2516904332</v>
      </c>
    </row>
    <row r="88" spans="3:11" ht="15.5" x14ac:dyDescent="0.35">
      <c r="C88" t="s">
        <v>204</v>
      </c>
    </row>
    <row r="89" spans="3:11" ht="15.5" x14ac:dyDescent="0.35">
      <c r="C89" t="s">
        <v>103</v>
      </c>
      <c r="D89" s="5">
        <v>423062684790</v>
      </c>
      <c r="E89" s="5">
        <v>229326296952</v>
      </c>
      <c r="G89" s="5">
        <v>208617625578</v>
      </c>
      <c r="I89" s="5">
        <v>229326296952</v>
      </c>
      <c r="J89" s="5">
        <v>208617625578</v>
      </c>
      <c r="K89" s="5">
        <v>180645401119</v>
      </c>
    </row>
    <row r="90" spans="3:11" ht="15.5" x14ac:dyDescent="0.35">
      <c r="C90" t="s">
        <v>289</v>
      </c>
      <c r="G90" s="5">
        <v>6544306</v>
      </c>
      <c r="J90" s="5">
        <v>6544306</v>
      </c>
      <c r="K90" s="5">
        <v>6281174</v>
      </c>
    </row>
    <row r="91" spans="3:11" ht="15.5" x14ac:dyDescent="0.35">
      <c r="C91" t="s">
        <v>79</v>
      </c>
      <c r="D91" s="5">
        <v>215262837</v>
      </c>
      <c r="E91" s="5">
        <v>451250322</v>
      </c>
      <c r="G91" s="5">
        <v>451250322</v>
      </c>
      <c r="I91" s="5">
        <v>451250322</v>
      </c>
      <c r="J91" s="5">
        <v>451250322</v>
      </c>
      <c r="K91" s="5">
        <v>451250322</v>
      </c>
    </row>
    <row r="92" spans="3:11" ht="15.5" x14ac:dyDescent="0.35">
      <c r="C92" t="s">
        <v>104</v>
      </c>
      <c r="D92" s="5">
        <v>1286208065915</v>
      </c>
      <c r="E92" s="5">
        <v>767238988666</v>
      </c>
      <c r="G92" s="5">
        <v>683343711817</v>
      </c>
      <c r="I92" s="5">
        <v>767238988666</v>
      </c>
      <c r="J92" s="5">
        <v>683343711817</v>
      </c>
      <c r="K92" s="5">
        <v>579843781178</v>
      </c>
    </row>
    <row r="93" spans="3:11" ht="15.5" x14ac:dyDescent="0.35">
      <c r="C93" t="s">
        <v>105</v>
      </c>
    </row>
    <row r="94" spans="3:11" ht="15.5" x14ac:dyDescent="0.35">
      <c r="C94" t="s">
        <v>106</v>
      </c>
      <c r="D94" s="5">
        <v>628036926402</v>
      </c>
      <c r="E94" s="5">
        <v>453904999326</v>
      </c>
      <c r="G94" s="5">
        <v>122850051516</v>
      </c>
      <c r="I94" s="5">
        <v>453904999326</v>
      </c>
      <c r="J94" s="5">
        <v>122850051516</v>
      </c>
      <c r="K94" s="5">
        <v>91223534830</v>
      </c>
    </row>
    <row r="95" spans="3:11" ht="15.5" x14ac:dyDescent="0.35">
      <c r="C95" t="s">
        <v>464</v>
      </c>
    </row>
    <row r="96" spans="3:11" ht="15.5" x14ac:dyDescent="0.35">
      <c r="C96" t="s">
        <v>677</v>
      </c>
      <c r="D96" s="5">
        <v>4406376605</v>
      </c>
      <c r="E96" s="5">
        <v>4558664009</v>
      </c>
      <c r="G96" s="5">
        <v>4863238804</v>
      </c>
      <c r="I96" s="5">
        <v>4558664009</v>
      </c>
      <c r="J96" s="5">
        <v>4863238804</v>
      </c>
      <c r="K96" s="5">
        <v>5231563599</v>
      </c>
    </row>
    <row r="97" spans="3:11" ht="15.5" x14ac:dyDescent="0.35">
      <c r="C97" t="s">
        <v>107</v>
      </c>
      <c r="D97" s="5">
        <v>7107270408</v>
      </c>
      <c r="E97" s="5">
        <v>4943701876</v>
      </c>
      <c r="G97" s="5">
        <v>2826430170</v>
      </c>
      <c r="I97" s="5">
        <v>4943701876</v>
      </c>
      <c r="J97" s="5">
        <v>2826430170</v>
      </c>
      <c r="K97" s="5">
        <v>2923324857</v>
      </c>
    </row>
    <row r="98" spans="3:11" ht="15.5" x14ac:dyDescent="0.35">
      <c r="C98" t="s">
        <v>108</v>
      </c>
      <c r="D98" s="5">
        <v>642915334903</v>
      </c>
      <c r="E98" s="5">
        <v>465391834564</v>
      </c>
      <c r="G98" s="5">
        <v>132264402454</v>
      </c>
      <c r="I98" s="5">
        <v>465391834564</v>
      </c>
      <c r="J98" s="5">
        <v>132264402454</v>
      </c>
      <c r="K98" s="5">
        <v>100434130194</v>
      </c>
    </row>
    <row r="99" spans="3:11" ht="15.5" x14ac:dyDescent="0.35">
      <c r="C99" t="s">
        <v>109</v>
      </c>
      <c r="D99" s="5">
        <v>1929123400818</v>
      </c>
      <c r="E99" s="5">
        <v>1232630823230</v>
      </c>
      <c r="G99" s="5">
        <v>815608114271</v>
      </c>
      <c r="I99" s="5">
        <v>1232630823230</v>
      </c>
      <c r="J99" s="5">
        <v>815608114271</v>
      </c>
      <c r="K99" s="5">
        <v>680277911372</v>
      </c>
    </row>
    <row r="100" spans="3:11" ht="15.5" x14ac:dyDescent="0.35">
      <c r="C100" t="s">
        <v>110</v>
      </c>
    </row>
    <row r="101" spans="3:11" ht="15.5" x14ac:dyDescent="0.35">
      <c r="C101" t="s">
        <v>111</v>
      </c>
    </row>
    <row r="102" spans="3:11" ht="15.5" x14ac:dyDescent="0.35">
      <c r="C102" t="s">
        <v>112</v>
      </c>
      <c r="D102" s="5">
        <v>710850301961</v>
      </c>
      <c r="E102" s="5">
        <v>347839200218</v>
      </c>
      <c r="G102" s="5">
        <v>204862113866</v>
      </c>
      <c r="I102" s="5">
        <v>347839200218</v>
      </c>
      <c r="J102" s="5">
        <v>204862113866</v>
      </c>
      <c r="K102" s="5">
        <v>198534185285</v>
      </c>
    </row>
    <row r="103" spans="3:11" ht="15.5" x14ac:dyDescent="0.35">
      <c r="C103" t="s">
        <v>113</v>
      </c>
    </row>
    <row r="104" spans="3:11" ht="15.5" x14ac:dyDescent="0.35">
      <c r="C104" t="s">
        <v>206</v>
      </c>
      <c r="D104" s="5">
        <v>2642881557</v>
      </c>
      <c r="E104" s="5">
        <v>2751437362</v>
      </c>
      <c r="G104" s="5">
        <v>1518572132</v>
      </c>
      <c r="I104" s="5">
        <v>2751437362</v>
      </c>
      <c r="J104" s="5">
        <v>1518572132</v>
      </c>
      <c r="K104" s="5">
        <v>1102944732</v>
      </c>
    </row>
    <row r="105" spans="3:11" ht="15.5" x14ac:dyDescent="0.35">
      <c r="C105" t="s">
        <v>117</v>
      </c>
      <c r="D105" s="5">
        <v>4144585940</v>
      </c>
      <c r="E105" s="5">
        <v>2730352800</v>
      </c>
      <c r="G105" s="5">
        <v>3633831592</v>
      </c>
      <c r="I105" s="5">
        <v>2730352800</v>
      </c>
      <c r="J105" s="5">
        <v>3633831592</v>
      </c>
      <c r="K105" s="5">
        <v>7802935707</v>
      </c>
    </row>
    <row r="106" spans="3:11" ht="15.5" x14ac:dyDescent="0.35">
      <c r="C106" t="s">
        <v>116</v>
      </c>
      <c r="D106" s="5">
        <v>55705628217</v>
      </c>
      <c r="E106" s="5">
        <v>36849075237</v>
      </c>
      <c r="G106" s="5">
        <v>16962066622</v>
      </c>
      <c r="I106" s="5">
        <v>36849075237</v>
      </c>
      <c r="J106" s="5">
        <v>16962066622</v>
      </c>
      <c r="K106" s="5">
        <v>18817180944</v>
      </c>
    </row>
    <row r="107" spans="3:11" ht="15.5" x14ac:dyDescent="0.35">
      <c r="C107" t="s">
        <v>209</v>
      </c>
      <c r="D107" s="5">
        <v>581901459674</v>
      </c>
      <c r="E107" s="5">
        <v>264293996625</v>
      </c>
      <c r="G107" s="5">
        <v>119838400506</v>
      </c>
      <c r="I107" s="5">
        <v>264293996625</v>
      </c>
      <c r="J107" s="5">
        <v>119838400506</v>
      </c>
      <c r="K107" s="5">
        <v>121000343721</v>
      </c>
    </row>
    <row r="108" spans="3:11" ht="15.5" x14ac:dyDescent="0.35">
      <c r="C108" t="s">
        <v>123</v>
      </c>
      <c r="D108" s="5">
        <v>22342350500</v>
      </c>
      <c r="E108" s="5">
        <v>20844001474</v>
      </c>
      <c r="G108" s="5">
        <v>17524093857</v>
      </c>
      <c r="I108" s="5">
        <v>20844001474</v>
      </c>
      <c r="J108" s="5">
        <v>17524093857</v>
      </c>
      <c r="K108" s="5">
        <v>17562958940</v>
      </c>
    </row>
    <row r="109" spans="3:11" ht="15.5" x14ac:dyDescent="0.35">
      <c r="C109" t="s">
        <v>124</v>
      </c>
      <c r="D109" s="5">
        <v>22342350500</v>
      </c>
      <c r="E109" s="5">
        <v>20844001474</v>
      </c>
      <c r="G109" s="5">
        <v>17524093857</v>
      </c>
      <c r="I109" s="5">
        <v>20844001474</v>
      </c>
      <c r="J109" s="5">
        <v>17524093857</v>
      </c>
      <c r="K109" s="5">
        <v>17562958940</v>
      </c>
    </row>
    <row r="110" spans="3:11" ht="15.5" x14ac:dyDescent="0.35">
      <c r="C110" t="s">
        <v>127</v>
      </c>
      <c r="D110" s="5">
        <v>733192652461</v>
      </c>
      <c r="E110" s="5">
        <v>368683201692</v>
      </c>
      <c r="G110" s="5">
        <v>222386207723</v>
      </c>
      <c r="I110" s="5">
        <v>368683201692</v>
      </c>
      <c r="J110" s="5">
        <v>222386207723</v>
      </c>
      <c r="K110" s="5">
        <v>216097144225</v>
      </c>
    </row>
    <row r="111" spans="3:11" ht="15.5" x14ac:dyDescent="0.35">
      <c r="C111" t="s">
        <v>128</v>
      </c>
    </row>
    <row r="112" spans="3:11" ht="15.5" x14ac:dyDescent="0.35">
      <c r="C112" t="s">
        <v>129</v>
      </c>
      <c r="D112" s="5">
        <v>173471500000</v>
      </c>
      <c r="E112" s="5">
        <v>173471500000</v>
      </c>
      <c r="G112" s="5">
        <v>173471500000</v>
      </c>
      <c r="I112" s="5">
        <v>173471500000</v>
      </c>
      <c r="J112" s="5">
        <v>173471500000</v>
      </c>
      <c r="K112" s="5">
        <v>173471500000</v>
      </c>
    </row>
    <row r="113" spans="2:11" ht="15.5" x14ac:dyDescent="0.35">
      <c r="C113" t="s">
        <v>130</v>
      </c>
      <c r="D113" s="5">
        <v>95222305376</v>
      </c>
      <c r="E113" s="5">
        <v>95779323254</v>
      </c>
      <c r="G113" s="5">
        <v>95779323254</v>
      </c>
      <c r="I113" s="5">
        <v>95779323254</v>
      </c>
      <c r="J113" s="5">
        <v>95779323254</v>
      </c>
      <c r="K113" s="5">
        <v>95779323254</v>
      </c>
    </row>
    <row r="114" spans="2:11" ht="15.5" x14ac:dyDescent="0.35">
      <c r="C114" t="s">
        <v>131</v>
      </c>
      <c r="D114" s="5">
        <v>344095879042</v>
      </c>
      <c r="E114" s="5">
        <v>266175839507</v>
      </c>
      <c r="G114" s="5">
        <v>164219250315</v>
      </c>
      <c r="I114" s="5">
        <v>266175839507</v>
      </c>
      <c r="J114" s="5">
        <v>164219250315</v>
      </c>
      <c r="K114" s="5">
        <v>102025468803</v>
      </c>
    </row>
    <row r="115" spans="2:11" ht="15.5" x14ac:dyDescent="0.35">
      <c r="C115" t="s">
        <v>132</v>
      </c>
      <c r="D115" s="5">
        <v>34694300000</v>
      </c>
      <c r="E115" s="5">
        <v>266175839507</v>
      </c>
      <c r="G115" s="5">
        <v>164219250315</v>
      </c>
      <c r="I115" s="5">
        <v>266175839507</v>
      </c>
      <c r="J115" s="5">
        <v>164219250315</v>
      </c>
      <c r="K115" s="5">
        <v>102025468803</v>
      </c>
    </row>
    <row r="116" spans="2:11" ht="15.5" x14ac:dyDescent="0.35">
      <c r="C116" t="s">
        <v>133</v>
      </c>
      <c r="D116" s="5">
        <v>309401579042</v>
      </c>
    </row>
    <row r="117" spans="2:11" ht="15.5" x14ac:dyDescent="0.35">
      <c r="C117" t="s">
        <v>134</v>
      </c>
      <c r="D117" s="5">
        <v>344095879042</v>
      </c>
      <c r="E117" s="5">
        <v>266175839507</v>
      </c>
      <c r="G117" s="5">
        <v>164219250315</v>
      </c>
      <c r="I117" s="5">
        <v>266175839507</v>
      </c>
      <c r="J117" s="5">
        <v>164219250315</v>
      </c>
      <c r="K117" s="5">
        <v>102025468803</v>
      </c>
    </row>
    <row r="118" spans="2:11" ht="15.5" x14ac:dyDescent="0.35">
      <c r="C118" t="s">
        <v>212</v>
      </c>
      <c r="D118" s="5">
        <v>3145</v>
      </c>
      <c r="E118" s="5">
        <v>76012898</v>
      </c>
      <c r="G118" s="5">
        <v>92342826</v>
      </c>
      <c r="I118" s="5">
        <v>76012898</v>
      </c>
      <c r="J118" s="5">
        <v>92342826</v>
      </c>
      <c r="K118" s="5">
        <v>95460221</v>
      </c>
    </row>
    <row r="119" spans="2:11" ht="15.5" x14ac:dyDescent="0.35">
      <c r="C119" t="s">
        <v>10</v>
      </c>
      <c r="D119" s="5">
        <v>613004950400</v>
      </c>
      <c r="E119" s="5">
        <v>535953925981</v>
      </c>
      <c r="G119" s="5">
        <v>434013666717</v>
      </c>
      <c r="I119" s="5">
        <v>535953925981</v>
      </c>
      <c r="J119" s="5">
        <v>434013666717</v>
      </c>
      <c r="K119" s="5">
        <v>371823002600</v>
      </c>
    </row>
    <row r="120" spans="2:11" ht="15.5" x14ac:dyDescent="0.35">
      <c r="C120" t="s">
        <v>135</v>
      </c>
      <c r="D120" s="5">
        <v>1346197602861</v>
      </c>
      <c r="E120" s="5">
        <v>904637127673</v>
      </c>
      <c r="G120" s="5">
        <v>656399874440</v>
      </c>
      <c r="I120" s="5">
        <v>904637127673</v>
      </c>
      <c r="J120" s="5">
        <v>656399874440</v>
      </c>
      <c r="K120" s="5">
        <v>587920146825</v>
      </c>
    </row>
    <row r="121" spans="2:11" ht="15.5" x14ac:dyDescent="0.35">
      <c r="C121" t="s">
        <v>136</v>
      </c>
      <c r="D121" s="5">
        <v>1734715</v>
      </c>
      <c r="E121" s="5">
        <v>1734715</v>
      </c>
      <c r="G121" s="5">
        <v>1734715</v>
      </c>
      <c r="I121" s="5">
        <v>1734715</v>
      </c>
      <c r="J121" s="5">
        <v>1734715</v>
      </c>
      <c r="K121" s="5">
        <v>1734715</v>
      </c>
    </row>
    <row r="123" spans="2:11" ht="15.5" x14ac:dyDescent="0.35">
      <c r="B123" t="s">
        <v>137</v>
      </c>
      <c r="C123" t="s">
        <v>138</v>
      </c>
      <c r="D123" s="5">
        <v>-84162305497</v>
      </c>
      <c r="E123" s="5">
        <v>1889085785</v>
      </c>
      <c r="F123" s="5">
        <v>129994412575</v>
      </c>
      <c r="G123" s="5">
        <v>65403622884</v>
      </c>
      <c r="I123" s="5">
        <v>131883498360</v>
      </c>
      <c r="J123" s="5">
        <v>65403622884</v>
      </c>
      <c r="K123" s="5">
        <v>-40906529131</v>
      </c>
    </row>
    <row r="124" spans="2:11" ht="15.5" x14ac:dyDescent="0.35">
      <c r="C124" t="s">
        <v>291</v>
      </c>
      <c r="D124" s="5">
        <v>748913572771</v>
      </c>
      <c r="E124" s="5">
        <v>903778431451</v>
      </c>
      <c r="F124" s="5">
        <v>771685479905</v>
      </c>
      <c r="G124" s="5">
        <v>1214335975220</v>
      </c>
      <c r="I124" s="5">
        <v>1675463911356</v>
      </c>
      <c r="J124" s="5">
        <v>1214335975220</v>
      </c>
      <c r="K124" s="5">
        <v>1000576120467</v>
      </c>
    </row>
    <row r="125" spans="2:11" ht="15.5" x14ac:dyDescent="0.35">
      <c r="C125" t="s">
        <v>292</v>
      </c>
      <c r="D125" s="5">
        <v>-721884931174</v>
      </c>
      <c r="E125" s="5">
        <v>-841529958490</v>
      </c>
      <c r="F125" s="5">
        <v>-553774565663</v>
      </c>
      <c r="G125" s="5">
        <v>-1031838668012</v>
      </c>
      <c r="I125" s="5">
        <v>-1395304524153</v>
      </c>
      <c r="J125" s="5">
        <v>-1031838668012</v>
      </c>
      <c r="K125" s="5">
        <v>-941433050600</v>
      </c>
    </row>
    <row r="126" spans="2:11" ht="15.5" x14ac:dyDescent="0.35">
      <c r="C126" t="s">
        <v>435</v>
      </c>
      <c r="D126" s="5">
        <v>83041023</v>
      </c>
      <c r="E126" s="5">
        <v>391837478</v>
      </c>
      <c r="F126" s="5">
        <v>1201604012</v>
      </c>
      <c r="G126" s="5">
        <v>325539219</v>
      </c>
      <c r="I126" s="5">
        <v>1593441490</v>
      </c>
      <c r="J126" s="5">
        <v>325539219</v>
      </c>
      <c r="K126" s="5">
        <v>1025315672</v>
      </c>
    </row>
    <row r="127" spans="2:11" ht="15.5" x14ac:dyDescent="0.35">
      <c r="C127" t="s">
        <v>436</v>
      </c>
      <c r="D127" s="5">
        <v>-32004098171</v>
      </c>
      <c r="E127" s="5">
        <v>-22060797218</v>
      </c>
      <c r="F127" s="5">
        <v>-29665515531</v>
      </c>
      <c r="G127" s="5">
        <v>-57728722989</v>
      </c>
      <c r="I127" s="5">
        <v>-51726312749</v>
      </c>
      <c r="J127" s="5">
        <v>-57728722989</v>
      </c>
      <c r="K127" s="5">
        <v>-56938130578</v>
      </c>
    </row>
    <row r="128" spans="2:11" ht="15.5" x14ac:dyDescent="0.35">
      <c r="C128" t="s">
        <v>265</v>
      </c>
      <c r="D128" s="5">
        <v>-31524678037</v>
      </c>
      <c r="E128" s="5">
        <v>-21175422819</v>
      </c>
      <c r="F128" s="5">
        <v>-24944292138</v>
      </c>
      <c r="G128" s="5">
        <v>-26249493027</v>
      </c>
      <c r="I128" s="5">
        <v>-46119714957</v>
      </c>
      <c r="J128" s="5">
        <v>-26249493027</v>
      </c>
      <c r="K128" s="5">
        <v>-24122592836</v>
      </c>
    </row>
    <row r="129" spans="3:11" ht="15.5" x14ac:dyDescent="0.35">
      <c r="C129" t="s">
        <v>494</v>
      </c>
      <c r="E129" s="5">
        <v>-34298145636</v>
      </c>
      <c r="G129" s="5">
        <v>-22964400698</v>
      </c>
      <c r="I129" s="5">
        <v>-34298145636</v>
      </c>
      <c r="J129" s="5">
        <v>-22964400698</v>
      </c>
      <c r="K129" s="5">
        <v>-14348997564</v>
      </c>
    </row>
    <row r="130" spans="3:11" ht="15.5" x14ac:dyDescent="0.35">
      <c r="C130" t="s">
        <v>495</v>
      </c>
      <c r="D130" s="5">
        <v>-32319683762</v>
      </c>
      <c r="E130" s="5">
        <v>29158441153</v>
      </c>
      <c r="F130" s="5">
        <v>-29158441153</v>
      </c>
    </row>
    <row r="131" spans="3:11" ht="15.5" x14ac:dyDescent="0.35">
      <c r="C131" t="s">
        <v>216</v>
      </c>
      <c r="D131" s="5">
        <v>58440721</v>
      </c>
      <c r="E131" s="5">
        <v>351975877</v>
      </c>
      <c r="F131" s="5">
        <v>601909714</v>
      </c>
      <c r="G131" s="5">
        <v>347063135</v>
      </c>
      <c r="I131" s="5">
        <v>953885591</v>
      </c>
      <c r="J131" s="5">
        <v>347063135</v>
      </c>
      <c r="K131" s="5">
        <v>991664294</v>
      </c>
    </row>
    <row r="132" spans="3:11" ht="15.5" x14ac:dyDescent="0.35">
      <c r="C132" t="s">
        <v>280</v>
      </c>
      <c r="D132" s="5">
        <v>-15483968868</v>
      </c>
      <c r="E132" s="5">
        <v>-12727276011</v>
      </c>
      <c r="F132" s="5">
        <v>-5951766571</v>
      </c>
      <c r="G132" s="5">
        <v>-10823669964</v>
      </c>
      <c r="I132" s="5">
        <v>-18679042582</v>
      </c>
      <c r="J132" s="5">
        <v>-10823669964</v>
      </c>
      <c r="K132" s="5">
        <v>-6656857986</v>
      </c>
    </row>
    <row r="133" spans="3:11" ht="15.5" x14ac:dyDescent="0.35">
      <c r="C133" t="s">
        <v>166</v>
      </c>
    </row>
    <row r="134" spans="3:11" ht="15.5" x14ac:dyDescent="0.35">
      <c r="C134" t="s">
        <v>145</v>
      </c>
      <c r="D134" s="5">
        <v>301760289426</v>
      </c>
      <c r="E134" s="5">
        <v>198748457692</v>
      </c>
      <c r="F134" s="5">
        <v>7140820735</v>
      </c>
      <c r="G134" s="5">
        <v>-19553854990</v>
      </c>
      <c r="I134" s="5">
        <v>205889278427</v>
      </c>
      <c r="J134" s="5">
        <v>-19553854990</v>
      </c>
      <c r="K134" s="5">
        <v>21470374698</v>
      </c>
    </row>
    <row r="135" spans="3:11" ht="15.5" x14ac:dyDescent="0.35">
      <c r="C135" t="s">
        <v>146</v>
      </c>
      <c r="D135" s="5">
        <v>-217152046309</v>
      </c>
      <c r="E135" s="5">
        <v>-212010304764</v>
      </c>
      <c r="F135" s="5">
        <v>-145790920985</v>
      </c>
      <c r="G135" s="5">
        <v>-37179920079</v>
      </c>
      <c r="I135" s="5">
        <v>-357801225749</v>
      </c>
      <c r="J135" s="5">
        <v>-37179920079</v>
      </c>
      <c r="K135" s="5">
        <v>2090854624</v>
      </c>
    </row>
    <row r="136" spans="3:11" ht="15.5" x14ac:dyDescent="0.35">
      <c r="C136" t="s">
        <v>147</v>
      </c>
      <c r="D136" s="5">
        <v>-215620467054</v>
      </c>
      <c r="E136" s="5">
        <v>-219827358907</v>
      </c>
      <c r="F136" s="5">
        <v>-148136527110</v>
      </c>
      <c r="G136" s="5">
        <v>-41855145302</v>
      </c>
      <c r="I136" s="5">
        <v>-367963886017</v>
      </c>
      <c r="J136" s="5">
        <v>-41855145302</v>
      </c>
      <c r="K136" s="5">
        <v>-25069804897</v>
      </c>
    </row>
    <row r="137" spans="3:11" ht="15.5" x14ac:dyDescent="0.35">
      <c r="C137" t="s">
        <v>471</v>
      </c>
      <c r="D137" s="5">
        <v>-1075251194</v>
      </c>
      <c r="E137" s="5">
        <v>-951280155</v>
      </c>
      <c r="I137" s="5">
        <v>-951280155</v>
      </c>
    </row>
    <row r="138" spans="3:11" ht="15.5" x14ac:dyDescent="0.35">
      <c r="C138" t="s">
        <v>573</v>
      </c>
      <c r="D138" s="5">
        <v>-878609331</v>
      </c>
      <c r="E138" s="5">
        <v>6799272</v>
      </c>
      <c r="I138" s="5">
        <v>6799272</v>
      </c>
    </row>
    <row r="139" spans="3:11" ht="15.5" x14ac:dyDescent="0.35">
      <c r="C139" t="s">
        <v>301</v>
      </c>
      <c r="D139" s="5">
        <v>-180000000</v>
      </c>
      <c r="E139" s="5">
        <v>-516396700</v>
      </c>
      <c r="I139" s="5">
        <v>-516396700</v>
      </c>
    </row>
    <row r="140" spans="3:11" ht="15.5" x14ac:dyDescent="0.35">
      <c r="C140" t="s">
        <v>222</v>
      </c>
      <c r="D140" s="5">
        <v>602281270</v>
      </c>
      <c r="E140" s="5">
        <v>9277931726</v>
      </c>
      <c r="F140" s="5">
        <v>2345606125</v>
      </c>
      <c r="G140" s="5">
        <v>4675225223</v>
      </c>
      <c r="I140" s="5">
        <v>11623537851</v>
      </c>
      <c r="J140" s="5">
        <v>4675225223</v>
      </c>
      <c r="K140" s="5">
        <v>9146586485</v>
      </c>
    </row>
    <row r="141" spans="3:11" ht="15.5" x14ac:dyDescent="0.35">
      <c r="C141" t="s">
        <v>648</v>
      </c>
      <c r="K141" s="5">
        <v>18014073036</v>
      </c>
    </row>
    <row r="142" spans="3:11" ht="15.5" x14ac:dyDescent="0.35">
      <c r="C142" t="s">
        <v>152</v>
      </c>
      <c r="D142" s="5">
        <v>301760289426</v>
      </c>
      <c r="E142" s="5">
        <v>198748457692</v>
      </c>
      <c r="F142" s="5">
        <v>7140820735</v>
      </c>
      <c r="G142" s="5">
        <v>-19553854990</v>
      </c>
      <c r="I142" s="5">
        <v>205889278427</v>
      </c>
      <c r="J142" s="5">
        <v>-19553854990</v>
      </c>
      <c r="K142" s="5">
        <v>21470374698</v>
      </c>
    </row>
    <row r="143" spans="3:11" ht="15.5" x14ac:dyDescent="0.35">
      <c r="C143" t="s">
        <v>765</v>
      </c>
      <c r="K143" s="5">
        <v>97900197717</v>
      </c>
    </row>
    <row r="144" spans="3:11" ht="15.5" x14ac:dyDescent="0.35">
      <c r="C144" t="s">
        <v>447</v>
      </c>
    </row>
    <row r="145" spans="3:11" ht="15.5" x14ac:dyDescent="0.35">
      <c r="C145" t="s">
        <v>158</v>
      </c>
      <c r="D145" s="5">
        <v>-144792671</v>
      </c>
      <c r="E145" s="5">
        <v>-294849966</v>
      </c>
      <c r="F145" s="5">
        <v>-123498727</v>
      </c>
      <c r="G145" s="5">
        <v>-691911560</v>
      </c>
      <c r="I145" s="5">
        <v>-418348693</v>
      </c>
      <c r="J145" s="5">
        <v>-691911560</v>
      </c>
      <c r="K145" s="5">
        <v>-619215540</v>
      </c>
    </row>
    <row r="146" spans="3:11" ht="15.5" x14ac:dyDescent="0.35">
      <c r="C146" t="s">
        <v>286</v>
      </c>
    </row>
    <row r="147" spans="3:11" ht="15.5" x14ac:dyDescent="0.35">
      <c r="C147" t="s">
        <v>230</v>
      </c>
      <c r="E147" s="5">
        <v>121000000000</v>
      </c>
      <c r="I147" s="5">
        <v>121000000000</v>
      </c>
    </row>
    <row r="148" spans="3:11" ht="15.5" x14ac:dyDescent="0.35">
      <c r="C148" t="s">
        <v>448</v>
      </c>
      <c r="D148" s="5">
        <v>813992408440</v>
      </c>
      <c r="E148" s="5">
        <v>778089259125</v>
      </c>
      <c r="F148" s="5">
        <v>699055562995</v>
      </c>
      <c r="G148" s="5">
        <v>498033690035</v>
      </c>
      <c r="I148" s="5">
        <v>1477144822120</v>
      </c>
      <c r="J148" s="5">
        <v>498033690035</v>
      </c>
      <c r="K148" s="5">
        <v>380445473311</v>
      </c>
    </row>
    <row r="149" spans="3:11" ht="15.5" x14ac:dyDescent="0.35">
      <c r="C149" t="s">
        <v>285</v>
      </c>
    </row>
    <row r="150" spans="3:11" ht="15.5" x14ac:dyDescent="0.35">
      <c r="C150" t="s">
        <v>449</v>
      </c>
      <c r="D150" s="5">
        <v>-15702380952</v>
      </c>
      <c r="E150" s="5">
        <v>-9128968254</v>
      </c>
      <c r="I150" s="5">
        <v>-9128968254</v>
      </c>
    </row>
    <row r="151" spans="3:11" ht="15.5" x14ac:dyDescent="0.35">
      <c r="C151" t="s">
        <v>450</v>
      </c>
      <c r="D151" s="5">
        <v>-512087326343</v>
      </c>
      <c r="E151" s="5">
        <v>-579045951467</v>
      </c>
      <c r="F151" s="5">
        <v>-641772242788</v>
      </c>
      <c r="G151" s="5">
        <v>-499195633250</v>
      </c>
      <c r="I151" s="5">
        <v>-1220818194255</v>
      </c>
      <c r="J151" s="5">
        <v>-499195633250</v>
      </c>
      <c r="K151" s="5">
        <v>-318356332301</v>
      </c>
    </row>
    <row r="152" spans="3:11" ht="15.5" x14ac:dyDescent="0.35">
      <c r="C152" t="s">
        <v>339</v>
      </c>
      <c r="F152" s="5">
        <v>-50000000000</v>
      </c>
      <c r="G152" s="5">
        <v>-17700000000</v>
      </c>
      <c r="I152" s="5">
        <v>-50000000000</v>
      </c>
      <c r="J152" s="5">
        <v>-17700000000</v>
      </c>
      <c r="K152" s="5">
        <v>-129100000000</v>
      </c>
    </row>
    <row r="153" spans="3:11" ht="15.5" x14ac:dyDescent="0.35">
      <c r="C153" t="s">
        <v>1082</v>
      </c>
      <c r="F153" s="5">
        <v>-19000745</v>
      </c>
      <c r="G153" s="5">
        <v>-215</v>
      </c>
      <c r="I153" s="5">
        <v>-19000745</v>
      </c>
      <c r="J153" s="5">
        <v>-215</v>
      </c>
      <c r="K153" s="5">
        <v>-5400000000</v>
      </c>
    </row>
    <row r="154" spans="3:11" ht="15.5" x14ac:dyDescent="0.35">
      <c r="C154" t="s">
        <v>282</v>
      </c>
      <c r="K154" s="5">
        <v>-3399748489</v>
      </c>
    </row>
    <row r="155" spans="3:11" ht="15.5" x14ac:dyDescent="0.35">
      <c r="C155" t="s">
        <v>130</v>
      </c>
    </row>
    <row r="156" spans="3:11" ht="15.5" x14ac:dyDescent="0.35">
      <c r="C156" t="s">
        <v>503</v>
      </c>
    </row>
    <row r="157" spans="3:11" ht="15.5" x14ac:dyDescent="0.35">
      <c r="C157" t="s">
        <v>167</v>
      </c>
      <c r="D157" s="5">
        <v>445937620</v>
      </c>
      <c r="E157" s="5">
        <v>-11372761287</v>
      </c>
      <c r="F157" s="5">
        <v>-8655687675</v>
      </c>
      <c r="G157" s="5">
        <v>8669847815</v>
      </c>
      <c r="I157" s="5">
        <v>-20028448962</v>
      </c>
      <c r="J157" s="5">
        <v>8669847815</v>
      </c>
      <c r="K157" s="5">
        <v>-17345299809</v>
      </c>
    </row>
    <row r="158" spans="3:11" ht="15.5" x14ac:dyDescent="0.35">
      <c r="C158" t="s">
        <v>242</v>
      </c>
      <c r="D158" s="5">
        <v>22833702</v>
      </c>
      <c r="E158" s="5">
        <v>28240199</v>
      </c>
      <c r="F158" s="5">
        <v>65555065</v>
      </c>
      <c r="G158" s="5">
        <v>2732116</v>
      </c>
      <c r="I158" s="5">
        <v>93795264</v>
      </c>
      <c r="J158" s="5">
        <v>2732116</v>
      </c>
      <c r="K158" s="5">
        <v>91741822</v>
      </c>
    </row>
    <row r="159" spans="3:11" ht="15.5" x14ac:dyDescent="0.35">
      <c r="C159" t="s">
        <v>168</v>
      </c>
      <c r="D159" s="5">
        <v>11971028627</v>
      </c>
      <c r="F159" s="5">
        <v>31905682325</v>
      </c>
      <c r="G159" s="5">
        <v>23233102394</v>
      </c>
      <c r="I159" s="5">
        <v>31905682325</v>
      </c>
      <c r="J159" s="5">
        <v>23233102394</v>
      </c>
      <c r="K159" s="5">
        <v>40486660381</v>
      </c>
    </row>
    <row r="160" spans="3:11" ht="15.5" x14ac:dyDescent="0.35">
      <c r="C160" t="s">
        <v>169</v>
      </c>
      <c r="D160" s="5">
        <v>12439799949</v>
      </c>
      <c r="E160" s="5">
        <v>-11344521088</v>
      </c>
      <c r="F160" s="5">
        <v>23315549715</v>
      </c>
      <c r="G160" s="5">
        <v>31905682325</v>
      </c>
      <c r="I160" s="5">
        <v>11971028627</v>
      </c>
      <c r="J160" s="5">
        <v>31905682325</v>
      </c>
      <c r="K160" s="5">
        <v>23233102394</v>
      </c>
    </row>
    <row r="162" spans="2:11" ht="15.5" x14ac:dyDescent="0.35">
      <c r="B162" t="s">
        <v>170</v>
      </c>
      <c r="C162" t="s">
        <v>12</v>
      </c>
      <c r="D162" s="5">
        <v>0</v>
      </c>
      <c r="E162" s="5">
        <v>0</v>
      </c>
      <c r="G162" s="5">
        <v>0</v>
      </c>
      <c r="I162" s="5">
        <v>0</v>
      </c>
      <c r="J162" s="5">
        <v>0</v>
      </c>
      <c r="K162" s="5">
        <v>0</v>
      </c>
    </row>
    <row r="163" spans="2:11" ht="15.5" x14ac:dyDescent="0.35">
      <c r="C163" t="s">
        <v>171</v>
      </c>
      <c r="D163" s="6">
        <v>44784.04</v>
      </c>
      <c r="E163" s="6">
        <v>53914.720000000001</v>
      </c>
      <c r="G163" s="6">
        <v>45394.27</v>
      </c>
    </row>
    <row r="164" spans="2:11" ht="15.5" x14ac:dyDescent="0.35">
      <c r="C164" t="s">
        <v>172</v>
      </c>
      <c r="D164" s="5">
        <v>0</v>
      </c>
      <c r="E164" s="5">
        <v>0</v>
      </c>
      <c r="F164" s="5">
        <v>0</v>
      </c>
      <c r="G164" s="5">
        <v>0</v>
      </c>
    </row>
    <row r="165" spans="2:11" ht="15.5" x14ac:dyDescent="0.35">
      <c r="C165" t="s">
        <v>60</v>
      </c>
      <c r="D165" s="5">
        <v>0</v>
      </c>
      <c r="E165" s="5">
        <v>0</v>
      </c>
      <c r="F165" s="5">
        <v>0</v>
      </c>
      <c r="G165" s="5">
        <v>0</v>
      </c>
    </row>
    <row r="166" spans="2:11" ht="15.5" x14ac:dyDescent="0.35">
      <c r="C166" t="s">
        <v>173</v>
      </c>
      <c r="D166" s="5">
        <v>163520000000</v>
      </c>
      <c r="E166" s="5">
        <v>163800000000</v>
      </c>
    </row>
    <row r="167" spans="2:11" ht="15.5" x14ac:dyDescent="0.35">
      <c r="C167" t="s">
        <v>174</v>
      </c>
      <c r="D167" s="6">
        <v>4.0300000000000002E-2</v>
      </c>
      <c r="E167" s="6">
        <v>7.5899999999999995E-2</v>
      </c>
      <c r="F167" s="5">
        <v>0</v>
      </c>
      <c r="G167" s="6">
        <v>9.6500000000000002E-2</v>
      </c>
    </row>
    <row r="168" spans="2:11" ht="15.5" x14ac:dyDescent="0.35">
      <c r="C168" t="s">
        <v>175</v>
      </c>
      <c r="D168" s="6">
        <v>0.12670000000000001</v>
      </c>
      <c r="E168" s="6">
        <v>0.17449999999999999</v>
      </c>
      <c r="F168" s="5">
        <v>0</v>
      </c>
      <c r="G168" s="6">
        <v>0.18149999999999999</v>
      </c>
    </row>
    <row r="169" spans="2:11" ht="15.5" x14ac:dyDescent="0.35">
      <c r="C169" t="s">
        <v>176</v>
      </c>
      <c r="D169" s="6">
        <v>0.19850000000000001</v>
      </c>
      <c r="E169" s="6">
        <v>0.30099999999999999</v>
      </c>
      <c r="F169" s="5">
        <v>0</v>
      </c>
      <c r="G169" s="6">
        <v>0.37659999999999999</v>
      </c>
    </row>
    <row r="170" spans="2:11" ht="15.5" x14ac:dyDescent="0.35">
      <c r="C170" t="s">
        <v>177</v>
      </c>
    </row>
    <row r="171" spans="2:11" ht="15.5" x14ac:dyDescent="0.35">
      <c r="C171" t="s">
        <v>178</v>
      </c>
      <c r="D171" s="5">
        <v>613000000000</v>
      </c>
      <c r="E171" s="5">
        <v>536000000000</v>
      </c>
      <c r="G171" s="5">
        <v>434000000000</v>
      </c>
    </row>
    <row r="172" spans="2:11" ht="15.5" x14ac:dyDescent="0.35">
      <c r="C172" t="s">
        <v>179</v>
      </c>
      <c r="D172" s="5">
        <v>0</v>
      </c>
      <c r="E172" s="5">
        <v>0</v>
      </c>
      <c r="G172" s="5">
        <v>0</v>
      </c>
    </row>
    <row r="173" spans="2:11" ht="15.5" x14ac:dyDescent="0.35">
      <c r="C173" t="s">
        <v>180</v>
      </c>
      <c r="D173" s="6">
        <v>353375.02</v>
      </c>
      <c r="E173" s="6">
        <v>308914.09000000003</v>
      </c>
      <c r="G173" s="6">
        <v>250139.84</v>
      </c>
    </row>
    <row r="174" spans="2:11" ht="15.5" x14ac:dyDescent="0.35">
      <c r="C174" t="s">
        <v>181</v>
      </c>
      <c r="D174" s="5">
        <v>0</v>
      </c>
      <c r="E174" s="5">
        <v>0</v>
      </c>
      <c r="G174" s="5">
        <v>0</v>
      </c>
    </row>
    <row r="175" spans="2:11" ht="15.5" x14ac:dyDescent="0.35">
      <c r="C175" t="s">
        <v>182</v>
      </c>
      <c r="D175" s="6">
        <v>353375.02</v>
      </c>
      <c r="E175" s="6">
        <v>308914.09000000003</v>
      </c>
      <c r="G175" s="6">
        <v>250139.84</v>
      </c>
    </row>
    <row r="176" spans="2:11" ht="15.5" x14ac:dyDescent="0.35">
      <c r="C176" t="s">
        <v>183</v>
      </c>
      <c r="D176" s="5">
        <v>582000000000</v>
      </c>
      <c r="E176" s="5">
        <v>264000000000</v>
      </c>
      <c r="G176" s="5">
        <v>120000000000</v>
      </c>
    </row>
    <row r="177" spans="3:11" ht="15.5" x14ac:dyDescent="0.35">
      <c r="C177" t="s">
        <v>184</v>
      </c>
    </row>
    <row r="178" spans="3:11" ht="15.5" x14ac:dyDescent="0.35">
      <c r="C178" t="s">
        <v>185</v>
      </c>
      <c r="D178" s="5">
        <v>613000000000</v>
      </c>
      <c r="E178" s="5">
        <v>536000000000</v>
      </c>
      <c r="G178" s="5">
        <v>434000000000</v>
      </c>
    </row>
    <row r="179" spans="3:11" ht="15.5" x14ac:dyDescent="0.35">
      <c r="C179" t="s">
        <v>24</v>
      </c>
      <c r="D179" s="5">
        <v>582000000000</v>
      </c>
      <c r="E179" s="5">
        <v>264000000000</v>
      </c>
      <c r="G179" s="5">
        <v>120000000000</v>
      </c>
    </row>
    <row r="180" spans="3:11" ht="15.5" x14ac:dyDescent="0.35">
      <c r="C180" t="s">
        <v>21</v>
      </c>
      <c r="D180" s="5">
        <v>569000000000</v>
      </c>
      <c r="E180" s="5">
        <v>252000000000</v>
      </c>
      <c r="G180" s="5">
        <v>88000000000</v>
      </c>
    </row>
    <row r="181" spans="3:11" ht="15.5" x14ac:dyDescent="0.35">
      <c r="C181" t="s">
        <v>186</v>
      </c>
      <c r="D181" s="5">
        <v>575000000000</v>
      </c>
      <c r="E181" s="5">
        <v>419000000000</v>
      </c>
      <c r="G181" s="5">
        <v>478000000000</v>
      </c>
    </row>
    <row r="182" spans="3:11" ht="15.5" x14ac:dyDescent="0.35">
      <c r="C182" t="s">
        <v>187</v>
      </c>
      <c r="D182" s="5">
        <v>-84000000000</v>
      </c>
      <c r="E182" s="5">
        <v>2000000000</v>
      </c>
      <c r="F182" s="5">
        <v>130000000000</v>
      </c>
      <c r="G182" s="5">
        <v>65000000000</v>
      </c>
    </row>
    <row r="183" spans="3:11" ht="15.5" x14ac:dyDescent="0.35">
      <c r="C183" t="s">
        <v>188</v>
      </c>
      <c r="D183" s="5">
        <v>-216000000000</v>
      </c>
      <c r="E183" s="5">
        <v>-220000000000</v>
      </c>
      <c r="F183" s="5">
        <v>-148000000000</v>
      </c>
      <c r="G183" s="5">
        <v>-42000000000</v>
      </c>
    </row>
    <row r="184" spans="3:11" ht="15.5" x14ac:dyDescent="0.35">
      <c r="C184" t="s">
        <v>13</v>
      </c>
      <c r="D184" s="5">
        <v>-300000000000</v>
      </c>
      <c r="E184" s="5">
        <v>-218000000000</v>
      </c>
      <c r="F184" s="5">
        <v>-18000000000</v>
      </c>
      <c r="G184" s="5">
        <v>24000000000</v>
      </c>
    </row>
    <row r="185" spans="3:11" ht="15.5" x14ac:dyDescent="0.35">
      <c r="C185" t="s">
        <v>16</v>
      </c>
      <c r="D185" s="6">
        <v>-172813.85</v>
      </c>
      <c r="E185" s="6">
        <v>-125633.47</v>
      </c>
      <c r="F185" s="5">
        <v>0</v>
      </c>
      <c r="G185" s="6">
        <v>13574.84</v>
      </c>
    </row>
    <row r="186" spans="3:11" ht="15.5" x14ac:dyDescent="0.35">
      <c r="C186" t="s">
        <v>45</v>
      </c>
      <c r="I186" s="6">
        <v>89667.89</v>
      </c>
      <c r="J186" s="6">
        <v>45394.27</v>
      </c>
      <c r="K186" s="6">
        <v>19771.28</v>
      </c>
    </row>
    <row r="187" spans="3:11" ht="15.5" x14ac:dyDescent="0.35">
      <c r="C187" t="s">
        <v>59</v>
      </c>
      <c r="I187" s="5">
        <v>0</v>
      </c>
      <c r="J187" s="5">
        <v>0</v>
      </c>
      <c r="K187" s="5">
        <v>0</v>
      </c>
    </row>
    <row r="188" spans="3:11" ht="15.5" x14ac:dyDescent="0.35">
      <c r="C188" t="s">
        <v>62</v>
      </c>
      <c r="I188" s="5">
        <v>0</v>
      </c>
      <c r="J188" s="5">
        <v>0</v>
      </c>
      <c r="K188" s="5">
        <v>0</v>
      </c>
    </row>
    <row r="189" spans="3:11" ht="15.5" x14ac:dyDescent="0.35">
      <c r="C189" t="s">
        <v>189</v>
      </c>
      <c r="I189" s="5">
        <v>250730000000</v>
      </c>
    </row>
    <row r="190" spans="3:11" ht="15.5" x14ac:dyDescent="0.35">
      <c r="C190" t="s">
        <v>190</v>
      </c>
      <c r="I190" s="6">
        <v>0.12619999999999998</v>
      </c>
      <c r="J190" s="6">
        <v>9.6500000000000002E-2</v>
      </c>
      <c r="K190" s="6">
        <v>5.04E-2</v>
      </c>
    </row>
    <row r="191" spans="3:11" ht="15.5" x14ac:dyDescent="0.35">
      <c r="C191" t="s">
        <v>191</v>
      </c>
      <c r="I191" s="6">
        <v>0.2903</v>
      </c>
      <c r="J191" s="6">
        <v>0.18149999999999999</v>
      </c>
      <c r="K191" s="6">
        <v>9.2300000000000007E-2</v>
      </c>
    </row>
    <row r="192" spans="3:11" ht="15.5" x14ac:dyDescent="0.35">
      <c r="C192" t="s">
        <v>192</v>
      </c>
      <c r="I192" s="6">
        <v>0.29430000000000001</v>
      </c>
      <c r="J192" s="6">
        <v>0.21059999999999998</v>
      </c>
      <c r="K192" s="6">
        <v>0.29920000000000002</v>
      </c>
    </row>
    <row r="193" spans="3:11" ht="15.5" x14ac:dyDescent="0.35">
      <c r="C193" t="s">
        <v>193</v>
      </c>
    </row>
    <row r="194" spans="3:11" ht="15.5" x14ac:dyDescent="0.35">
      <c r="C194" t="s">
        <v>56</v>
      </c>
      <c r="I194" s="5">
        <v>0</v>
      </c>
      <c r="J194" s="5">
        <v>0</v>
      </c>
      <c r="K194" s="5">
        <v>0</v>
      </c>
    </row>
    <row r="195" spans="3:11" ht="15.5" x14ac:dyDescent="0.35">
      <c r="C195" t="s">
        <v>53</v>
      </c>
      <c r="I195" s="6">
        <v>308914.09000000003</v>
      </c>
      <c r="J195" s="6">
        <v>250139.84</v>
      </c>
      <c r="K195" s="6">
        <v>214287.39</v>
      </c>
    </row>
    <row r="196" spans="3:11" ht="15.5" x14ac:dyDescent="0.35">
      <c r="C196" t="s">
        <v>194</v>
      </c>
      <c r="I196" s="5">
        <v>0</v>
      </c>
      <c r="J196" s="5">
        <v>0</v>
      </c>
      <c r="K196" s="5">
        <v>0</v>
      </c>
    </row>
    <row r="197" spans="3:11" ht="15.5" x14ac:dyDescent="0.35">
      <c r="C197" t="s">
        <v>195</v>
      </c>
      <c r="I197" s="6">
        <v>308914.09000000003</v>
      </c>
      <c r="J197" s="6">
        <v>250139.84</v>
      </c>
      <c r="K197" s="6">
        <v>214287.39</v>
      </c>
    </row>
    <row r="198" spans="3:11" ht="15.5" x14ac:dyDescent="0.35">
      <c r="C198" t="s">
        <v>196</v>
      </c>
      <c r="I198" s="5">
        <v>264000000000</v>
      </c>
      <c r="J198" s="5">
        <v>120000000000</v>
      </c>
      <c r="K198" s="5">
        <v>121000000000</v>
      </c>
    </row>
    <row r="199" spans="3:11" ht="15.5" x14ac:dyDescent="0.35">
      <c r="C199" t="s">
        <v>197</v>
      </c>
    </row>
    <row r="200" spans="3:11" ht="15.5" x14ac:dyDescent="0.35">
      <c r="C200" t="s">
        <v>26</v>
      </c>
      <c r="I200" s="5">
        <v>264000000000</v>
      </c>
      <c r="J200" s="5">
        <v>120000000000</v>
      </c>
      <c r="K200" s="5">
        <v>121000000000</v>
      </c>
    </row>
    <row r="201" spans="3:11" ht="15.5" x14ac:dyDescent="0.35">
      <c r="C201" t="s">
        <v>23</v>
      </c>
      <c r="I201" s="5">
        <v>252000000000</v>
      </c>
      <c r="J201" s="5">
        <v>88000000000</v>
      </c>
      <c r="K201" s="5">
        <v>98000000000</v>
      </c>
    </row>
    <row r="202" spans="3:11" ht="15.5" x14ac:dyDescent="0.35">
      <c r="C202" t="s">
        <v>198</v>
      </c>
      <c r="I202" s="5">
        <v>419000000000</v>
      </c>
      <c r="J202" s="5">
        <v>478000000000</v>
      </c>
      <c r="K202" s="5">
        <v>381000000000</v>
      </c>
    </row>
    <row r="203" spans="3:11" ht="15.5" x14ac:dyDescent="0.35">
      <c r="C203" t="s">
        <v>199</v>
      </c>
      <c r="I203" s="5">
        <v>132000000000</v>
      </c>
      <c r="J203" s="5">
        <v>65000000000</v>
      </c>
      <c r="K203" s="5">
        <v>-41000000000</v>
      </c>
    </row>
    <row r="204" spans="3:11" ht="15.5" x14ac:dyDescent="0.35">
      <c r="C204" t="s">
        <v>200</v>
      </c>
      <c r="I204" s="5">
        <v>-368000000000</v>
      </c>
      <c r="J204" s="5">
        <v>-42000000000</v>
      </c>
      <c r="K204" s="5">
        <v>-25000000000</v>
      </c>
    </row>
    <row r="205" spans="3:11" ht="15.5" x14ac:dyDescent="0.35">
      <c r="C205" t="s">
        <v>15</v>
      </c>
      <c r="I205" s="5">
        <v>-236000000000</v>
      </c>
      <c r="J205" s="5">
        <v>24000000000</v>
      </c>
      <c r="K205" s="5">
        <v>-66000000000</v>
      </c>
    </row>
    <row r="206" spans="3:11" ht="15.5" x14ac:dyDescent="0.35">
      <c r="C206" t="s">
        <v>17</v>
      </c>
      <c r="I206" s="6">
        <v>-136091.74</v>
      </c>
      <c r="J206" s="6">
        <v>13574.84</v>
      </c>
      <c r="K206" s="6">
        <v>-38032.949999999997</v>
      </c>
    </row>
  </sheetData>
  <pageMargins left="0.7" right="0.7" top="0.75" bottom="0.75" header="0.3" footer="0.3"/>
  <ignoredErrors>
    <ignoredError sqref="A1:K207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2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1083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</row>
    <row r="2" spans="1:11" ht="15.5" x14ac:dyDescent="0.35">
      <c r="C2" t="s">
        <v>1084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1" ht="15.5" x14ac:dyDescent="0.35">
      <c r="B4" t="s">
        <v>5</v>
      </c>
      <c r="C4" t="s">
        <v>6</v>
      </c>
      <c r="D4" s="2">
        <f>IFERROR(INDEX(D51:D500,MATCH($C$4,$C$51:$C$500,0)),"")</f>
        <v>13700284000</v>
      </c>
      <c r="E4" s="2">
        <f>IFERROR(INDEX(E51:E500,MATCH($C$4,$C$51:$C$500,0)),"")</f>
        <v>45893945000</v>
      </c>
      <c r="H4" s="2">
        <f>IFERROR(SUM(D4:G4)*(4/MAX(1,COUNT(D4:G4))),"")</f>
        <v>119188458000</v>
      </c>
      <c r="I4" s="2">
        <f>IFERROR(INDEX(I51:I500,MATCH($C$4,$C$51:$C$500,0)),"")</f>
        <v>74371107000</v>
      </c>
      <c r="J4" s="2">
        <f>IFERROR(INDEX(J51:J500,MATCH($C$4,$C$51:$C$500,0)),"")</f>
        <v>58656381000</v>
      </c>
      <c r="K4" s="2">
        <f>IFERROR(INDEX(K51:K500,MATCH($C$4,$C$51:$C$500,0)),"")</f>
        <v>111779006000</v>
      </c>
    </row>
    <row r="5" spans="1:11" ht="15.5" x14ac:dyDescent="0.35">
      <c r="B5" t="s">
        <v>7</v>
      </c>
      <c r="C5" t="s">
        <v>8</v>
      </c>
      <c r="D5" s="2">
        <f>IFERROR(INDEX(D51:D500,MATCH($C$5,$C$51:$C$500,0)),"")</f>
        <v>-8839680000</v>
      </c>
      <c r="E5" s="2">
        <f>IFERROR(INDEX(E51:E500,MATCH($C$5,$C$51:$C$500,0)),"")</f>
        <v>11621374000</v>
      </c>
      <c r="H5" s="2">
        <f>IFERROR(SUM(D5:G5)*(4/MAX(1,COUNT(D5:G5))),"")</f>
        <v>5563388000</v>
      </c>
      <c r="I5" s="2">
        <f>IFERROR(INDEX(I51:I500,MATCH($C$5,$C$51:$C$500,0)),"")</f>
        <v>16879870000</v>
      </c>
      <c r="J5" s="2">
        <f>IFERROR(INDEX(J51:J500,MATCH($C$5,$C$51:$C$500,0)),"")</f>
        <v>9999065000</v>
      </c>
      <c r="K5" s="2">
        <f>IFERROR(INDEX(K51:K500,MATCH($C$5,$C$51:$C$500,0)),"")</f>
        <v>35775636000</v>
      </c>
    </row>
    <row r="6" spans="1:11" ht="15.5" x14ac:dyDescent="0.35">
      <c r="B6" t="s">
        <v>9</v>
      </c>
      <c r="C6" t="s">
        <v>10</v>
      </c>
      <c r="D6" s="2">
        <f>IFERROR(INDEX(D51:D500,MATCH($C$6,$C$51:$C$500,0)),"")</f>
        <v>74220936000</v>
      </c>
      <c r="E6" s="2">
        <f>IFERROR(INDEX(E51:E500,MATCH($C$6,$C$51:$C$500,0)),"")</f>
        <v>83060616000</v>
      </c>
      <c r="H6" s="2">
        <f>IFERROR(INDEX(D6:G6,COUNT(D6:G6)),"")</f>
        <v>83060616000</v>
      </c>
      <c r="I6" s="2">
        <f>IFERROR(INDEX(I51:I500,MATCH($C$6,$C$51:$C$500,0)),"")</f>
        <v>83060616000</v>
      </c>
      <c r="J6" s="2">
        <f>IFERROR(INDEX(J51:J500,MATCH($C$6,$C$51:$C$500,0)),"")</f>
        <v>66180746000</v>
      </c>
      <c r="K6" s="2">
        <f>IFERROR(INDEX(K51:K500,MATCH($C$6,$C$51:$C$500,0)),"")</f>
        <v>56181681000</v>
      </c>
    </row>
    <row r="7" spans="1:11" ht="15.5" x14ac:dyDescent="0.35">
      <c r="B7" t="s">
        <v>11</v>
      </c>
      <c r="C7" t="s">
        <v>12</v>
      </c>
      <c r="D7" s="3">
        <f>IFERROR(INDEX(D51:D500,MATCH($C$7,$C$51:$C$500,0))/1000000000,"")</f>
        <v>0</v>
      </c>
      <c r="E7" s="3">
        <f>IFERROR(INDEX(E51:E500,MATCH($C$7,$C$51:$C$500,0))/1000000000,"")</f>
        <v>0</v>
      </c>
      <c r="H7" s="3">
        <f>IFERROR(INDEX(D7:G7,COUNT(D7:G7)),"")</f>
        <v>0</v>
      </c>
      <c r="I7" s="3">
        <f>IFERROR(INDEX(I51:I500,MATCH($C$7,$C$51:$C$500,0))/1000000000,"")</f>
        <v>0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</row>
    <row r="8" spans="1:1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-14000000000</v>
      </c>
      <c r="E8" s="2">
        <f>IFERROR(INDEX(E51:E500,MATCH("Free cash flow (Quarter)",$C$51:$C$500,0)),"")</f>
        <v>10000000000</v>
      </c>
      <c r="H8" s="2">
        <f>IFERROR(INDEX(D8:G8,COUNT(D8:G8)),"")</f>
        <v>10000000000</v>
      </c>
      <c r="I8" s="2">
        <f>IFERROR(INDEX(I51:I500,MATCH($C$8,$C$51:$C$500,0)),"")</f>
        <v>-9000000000</v>
      </c>
      <c r="J8" s="2">
        <f>IFERROR(INDEX(J51:J500,MATCH($C$8,$C$51:$C$500,0)),"")</f>
        <v>-53000000000</v>
      </c>
      <c r="K8" s="2">
        <f>IFERROR(INDEX(K51:K500,MATCH($C$8,$C$51:$C$500,0)),"")</f>
        <v>-16000000000</v>
      </c>
    </row>
    <row r="9" spans="1:11" ht="15.5" x14ac:dyDescent="0.35">
      <c r="A9" t="s">
        <v>16</v>
      </c>
      <c r="C9" t="s">
        <v>17</v>
      </c>
      <c r="D9" s="3">
        <f>IFERROR(INDEX(D51:D500,MATCH("Free cash flow per share (Quarter)",$C$51:$C$500,0)),"")</f>
        <v>-11572.64</v>
      </c>
      <c r="E9" s="3">
        <f>IFERROR(INDEX(E51:E500,MATCH("Free cash flow per share (Quarter)",$C$51:$C$500,0)),"")</f>
        <v>637733.06999999995</v>
      </c>
      <c r="H9" s="3">
        <f>IFERROR(INDEX(D9:G9,COUNT(D9:G9)),"")</f>
        <v>637733.06999999995</v>
      </c>
      <c r="I9" s="3">
        <f>IFERROR(INDEX(I51:I500,MATCH($C$9,$C$51:$C$500,0)),"")</f>
        <v>-587117.32999999996</v>
      </c>
      <c r="J9" s="3">
        <f>IFERROR(INDEX(J51:J500,MATCH($C$9,$C$51:$C$500,0)),"")</f>
        <v>-3517498.73</v>
      </c>
      <c r="K9" s="3">
        <f>IFERROR(INDEX(K51:K500,MATCH($C$9,$C$51:$C$500,0)),"")</f>
        <v>-1099662.8</v>
      </c>
    </row>
    <row r="10" spans="1:1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ca="1">IFERROR(IF(I9=0,"",I2/I9),"")</f>
        <v/>
      </c>
      <c r="J10" s="3" t="str">
        <f ca="1">IFERROR(IF(J9=0,"",J2/J9),"")</f>
        <v/>
      </c>
      <c r="K10" s="3" t="str">
        <f ca="1">IFERROR(IF(K9=0,"",K2/K9),"")</f>
        <v/>
      </c>
    </row>
    <row r="11" spans="1:11" ht="15.5" x14ac:dyDescent="0.35">
      <c r="B11" t="s">
        <v>19</v>
      </c>
      <c r="C11" t="s">
        <v>20</v>
      </c>
      <c r="D11" s="2">
        <f>IFERROR(INDEX(D51:D500,MATCH($C$11,$C$51:$C$500,0)),"")</f>
        <v>1698939000</v>
      </c>
      <c r="E11" s="2">
        <f>IFERROR(INDEX(E51:E500,MATCH($C$11,$C$51:$C$500,0)),"")</f>
        <v>10803329000</v>
      </c>
      <c r="H11" s="2">
        <f>IFERROR(INDEX(D11:G11,COUNT(D11:G11)),"")</f>
        <v>10803329000</v>
      </c>
      <c r="I11" s="2">
        <f>IFERROR(INDEX(I51:I500,MATCH($C$11,$C$51:$C$500,0)),"")</f>
        <v>10803329000</v>
      </c>
      <c r="J11" s="2">
        <f>IFERROR(INDEX(J51:J500,MATCH($C$11,$C$51:$C$500,0)),"")</f>
        <v>29457612000</v>
      </c>
      <c r="K11" s="2">
        <f>IFERROR(INDEX(K51:K500,MATCH($C$11,$C$51:$C$500,0)),"")</f>
        <v>28659054000</v>
      </c>
    </row>
    <row r="12" spans="1:1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98000000000</v>
      </c>
      <c r="E12" s="2">
        <f>IFERROR(INDEX(E51:E500,MATCH("Net Debt (Quarter)",$C$51:$C$500,0)),"")</f>
        <v>83000000000</v>
      </c>
      <c r="H12" s="2">
        <f>IFERROR(INDEX(D12:G12,COUNT(D12:G12)),"")</f>
        <v>83000000000</v>
      </c>
      <c r="I12" s="2">
        <f>IFERROR(INDEX(I51:I500,MATCH($C$12,$C$51:$C$500,0)),"")</f>
        <v>83000000000</v>
      </c>
      <c r="J12" s="2">
        <f>IFERROR(INDEX(J51:J500,MATCH($C$12,$C$51:$C$500,0)),"")</f>
        <v>73000000000</v>
      </c>
      <c r="K12" s="2">
        <f>IFERROR(INDEX(K51:K500,MATCH($C$12,$C$51:$C$500,0)),"")</f>
        <v>20000000000</v>
      </c>
    </row>
    <row r="13" spans="1:1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99000000000</v>
      </c>
      <c r="E13" s="2">
        <f>IFERROR(INDEX(E51:E500,MATCH("Total Debt (Quarter)",$C$51:$C$500,0)),"")</f>
        <v>94000000000</v>
      </c>
      <c r="H13" s="2">
        <f>IFERROR(INDEX(D13:G13,COUNT(D13:G13)),"")</f>
        <v>94000000000</v>
      </c>
      <c r="I13" s="2">
        <f>IFERROR(INDEX(I51:I500,MATCH($C$13,$C$51:$C$500,0)),"")</f>
        <v>94000000000</v>
      </c>
      <c r="J13" s="2">
        <f>IFERROR(INDEX(J51:J500,MATCH($C$13,$C$51:$C$500,0)),"")</f>
        <v>102000000000</v>
      </c>
      <c r="K13" s="2">
        <f>IFERROR(INDEX(K51:K500,MATCH($C$13,$C$51:$C$500,0)),"")</f>
        <v>49000000000</v>
      </c>
    </row>
    <row r="14" spans="1:11" ht="15.5" x14ac:dyDescent="0.35">
      <c r="C14" t="s">
        <v>27</v>
      </c>
      <c r="D14" s="2">
        <f>IFERROR(INDEX(D51:D500,MATCH($C$14,$C$51:$C$500,0)),"")</f>
        <v>-1348749000</v>
      </c>
      <c r="E14" s="2">
        <f>IFERROR(INDEX(E51:E500,MATCH($C$14,$C$51:$C$500,0)),"")</f>
        <v>-707885000</v>
      </c>
      <c r="H14" s="2">
        <f>IFERROR(SUM(D14:G14)*(4/MAX(1,COUNT(D14:G14))),"")</f>
        <v>-4113268000</v>
      </c>
      <c r="I14" s="2">
        <f>IFERROR(INDEX(I51:I500,MATCH($C$14,$C$51:$C$500,0)),"")</f>
        <v>-2280506000</v>
      </c>
      <c r="J14" s="2">
        <f>IFERROR(INDEX(J51:J500,MATCH($C$14,$C$51:$C$500,0)),"")</f>
        <v>-2570635000</v>
      </c>
      <c r="K14" s="2">
        <f>IFERROR(INDEX(K51:K500,MATCH($C$14,$C$51:$C$500,0)),"")</f>
        <v>-921886000</v>
      </c>
    </row>
    <row r="15" spans="1:11" ht="15.5" x14ac:dyDescent="0.35">
      <c r="C15" t="s">
        <v>28</v>
      </c>
      <c r="D15" s="2">
        <f>IFERROR(INDEX(D51:D500,MATCH($C$15,$C$51:$C$500,0)),"")</f>
        <v>84073000</v>
      </c>
      <c r="E15" s="2">
        <f>IFERROR(INDEX(E51:E500,MATCH($C$15,$C$51:$C$500,0)),"")</f>
        <v>-3794538000</v>
      </c>
      <c r="H15" s="2">
        <f>IFERROR(SUM(D15:G15)*(4/MAX(1,COUNT(D15:G15))),"")</f>
        <v>-7420930000</v>
      </c>
      <c r="I15" s="2">
        <f>IFERROR(INDEX(I51:I500,MATCH($C$15,$C$51:$C$500,0)),"")</f>
        <v>-5528054000</v>
      </c>
      <c r="J15" s="2">
        <f>IFERROR(INDEX(J51:J500,MATCH($C$15,$C$51:$C$500,0)),"")</f>
        <v>-3386114000</v>
      </c>
      <c r="K15" s="2">
        <f>IFERROR(INDEX(K51:K500,MATCH($C$15,$C$51:$C$500,0)),"")</f>
        <v>-11364442000</v>
      </c>
    </row>
    <row r="16" spans="1:11" ht="15.5" x14ac:dyDescent="0.35">
      <c r="C16" t="s">
        <v>29</v>
      </c>
      <c r="D16" s="2">
        <f>IFERROR(INDEX(D51:D500,MATCH($C$16,$C$51:$C$500,0)),"")</f>
        <v>-8923753000</v>
      </c>
      <c r="E16" s="2">
        <f>IFERROR(INDEX(E51:E500,MATCH($C$16,$C$51:$C$500,0)),"")</f>
        <v>15470569000</v>
      </c>
      <c r="H16" s="2">
        <f>IFERROR(SUM(D16:G16)*(4/MAX(1,COUNT(D16:G16))),"")</f>
        <v>13093632000</v>
      </c>
      <c r="I16" s="2">
        <f>IFERROR(INDEX(I51:I500,MATCH($C$16,$C$51:$C$500,0)),"")</f>
        <v>22517239000</v>
      </c>
      <c r="J16" s="2">
        <f>IFERROR(INDEX(J51:J500,MATCH($C$16,$C$51:$C$500,0)),"")</f>
        <v>13383975000</v>
      </c>
      <c r="K16" s="2">
        <f>IFERROR(INDEX(K51:K500,MATCH($C$16,$C$51:$C$500,0)),"")</f>
        <v>47140078000</v>
      </c>
    </row>
    <row r="17" spans="1:11" ht="15.5" x14ac:dyDescent="0.35">
      <c r="A17" t="s">
        <v>30</v>
      </c>
    </row>
    <row r="18" spans="1:1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</row>
    <row r="19" spans="1:11" ht="15.5" x14ac:dyDescent="0.35">
      <c r="A19" t="s">
        <v>37</v>
      </c>
      <c r="C19" t="s">
        <v>38</v>
      </c>
    </row>
    <row r="20" spans="1:11" ht="15.5" x14ac:dyDescent="0.35">
      <c r="A20" t="s">
        <v>39</v>
      </c>
      <c r="C20" t="s">
        <v>40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 t="str">
        <f ca="1">IFERROR(I21*I2,"")</f>
        <v/>
      </c>
      <c r="J20" s="2" t="str">
        <f ca="1">IFERROR(J21*J2,"")</f>
        <v/>
      </c>
      <c r="K20" s="2" t="str">
        <f ca="1">IFERROR(K21*K2,"")</f>
        <v/>
      </c>
    </row>
    <row r="21" spans="1:11" ht="15.5" x14ac:dyDescent="0.35">
      <c r="C21" t="s">
        <v>12</v>
      </c>
      <c r="D21" s="2">
        <f>IFERROR(INDEX(D51:D500,MATCH($C$7,$C$51:$C$500,0)),"")</f>
        <v>0</v>
      </c>
      <c r="E21" s="2">
        <f>IFERROR(INDEX(E51:E500,MATCH($C$7,$C$51:$C$500,0)),"")</f>
        <v>0</v>
      </c>
      <c r="H21" s="2">
        <f>IFERROR(INDEX(D21:G21,COUNT(D21:G21)),"")</f>
        <v>0</v>
      </c>
      <c r="I21" s="2">
        <f>IFERROR(INDEX(I51:I500,MATCH($C$7,$C$51:$C$500,0)),"")</f>
        <v>0</v>
      </c>
      <c r="J21" s="2">
        <f>IFERROR(INDEX(J51:J500,MATCH($C$7,$C$51:$C$500,0)),"")</f>
        <v>0</v>
      </c>
      <c r="K21" s="2">
        <f>IFERROR(INDEX(K51:K500,MATCH($C$7,$C$51:$C$500,0)),"")</f>
        <v>0</v>
      </c>
    </row>
    <row r="23" spans="1:11" ht="15.5" x14ac:dyDescent="0.35">
      <c r="B23" t="s">
        <v>41</v>
      </c>
      <c r="C23" t="s">
        <v>42</v>
      </c>
      <c r="D23" s="3">
        <f>IFERROR(D5/D6*100,"")</f>
        <v>-11.909954894667456</v>
      </c>
      <c r="E23" s="3">
        <f>IFERROR(E5/E6*100,"")</f>
        <v>13.991437289605461</v>
      </c>
      <c r="H23" s="3">
        <f>IFERROR(H5/H6*100,"")</f>
        <v>6.6979854808685753</v>
      </c>
      <c r="I23" s="3">
        <f>IFERROR(I5/I6*100,"")</f>
        <v>20.322351088751859</v>
      </c>
      <c r="J23" s="3">
        <f>IFERROR(J5/J6*100,"")</f>
        <v>15.108722104764427</v>
      </c>
      <c r="K23" s="3">
        <f>IFERROR(K5/K6*100,"")</f>
        <v>63.678471991608795</v>
      </c>
    </row>
    <row r="24" spans="1:11" ht="15.5" x14ac:dyDescent="0.35">
      <c r="C24" t="s">
        <v>43</v>
      </c>
      <c r="D24" s="4" t="str">
        <f>IFERROR(_xlfn.RRI(5,I23,D23),"")</f>
        <v/>
      </c>
      <c r="E24" s="4">
        <f>IFERROR(_xlfn.RRI(5,J23,E23),"")</f>
        <v>-1.5247891433399108E-2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1132612.33</v>
      </c>
      <c r="J25" s="3">
        <f>IFERROR(INDEX(J51:J500,MATCH($C$25,$C$51:$C$500,0)),"")</f>
        <v>666524.06999999995</v>
      </c>
      <c r="K25" s="3">
        <f>IFERROR(INDEX(K51:K500,MATCH($C$25,$C$51:$C$500,0)),"")</f>
        <v>2385042.4</v>
      </c>
    </row>
    <row r="26" spans="1:11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ht="15.5" x14ac:dyDescent="0.35">
      <c r="C27" t="s">
        <v>47</v>
      </c>
      <c r="D27" s="3" t="str">
        <f>IFERROR(D4/D21,"")</f>
        <v/>
      </c>
      <c r="E27" s="3" t="str">
        <f>IFERROR(E4/E21,"")</f>
        <v/>
      </c>
      <c r="H27" s="3" t="str">
        <f>IFERROR(H4/H21,"")</f>
        <v/>
      </c>
      <c r="I27" s="3" t="str">
        <f>IFERROR(I4/I21,"")</f>
        <v/>
      </c>
      <c r="J27" s="3" t="str">
        <f>IFERROR(J4/J21,"")</f>
        <v/>
      </c>
      <c r="K27" s="3" t="str">
        <f>IFERROR(K4/K21,"")</f>
        <v/>
      </c>
    </row>
    <row r="28" spans="1:11" ht="15.5" x14ac:dyDescent="0.35">
      <c r="C28" t="s">
        <v>48</v>
      </c>
      <c r="D28" s="4" t="str">
        <f>IFERROR(_xlfn.RRI(5,I27,D27),"")</f>
        <v/>
      </c>
      <c r="E28" s="4" t="str">
        <f>IFERROR(_xlfn.RRI(5,J27,E27),"")</f>
        <v/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49</v>
      </c>
      <c r="H29" s="4" t="str">
        <f>IFERROR(((H25-I25)/I25)*100%,"")</f>
        <v/>
      </c>
      <c r="I29" s="4">
        <f>IFERROR(((I25-J25)/J25)*100%,"")</f>
        <v>0.69928196291545808</v>
      </c>
      <c r="J29" s="4">
        <f>IFERROR(((J25-K25)/K25)*100%,"")</f>
        <v>-0.72053994931075449</v>
      </c>
      <c r="K29" s="4" t="str">
        <f>IFERROR(((K25-L25)/L25)*100%,"")</f>
        <v/>
      </c>
    </row>
    <row r="30" spans="1:11" ht="15.5" x14ac:dyDescent="0.35">
      <c r="C30" t="s">
        <v>50</v>
      </c>
      <c r="H30" s="4" t="str">
        <f>IFERROR(((H27-I27)/I27)*100%,"")</f>
        <v/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</row>
    <row r="32" spans="1:11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60836.83</v>
      </c>
      <c r="E32" s="3">
        <f>IFERROR(INDEX(E51:E500,MATCH($A$32,$C$51:$C$500,0)),"")</f>
        <v>5537374.4000000004</v>
      </c>
      <c r="H32" s="3">
        <f>IFERROR(INDEX(D32:G32,COUNT(D32:G32)),"")</f>
        <v>5537374.4000000004</v>
      </c>
      <c r="I32" s="3">
        <f>IFERROR(INDEX(I51:I500,MATCH($C$32,$C$51:$C$500,0)),"")</f>
        <v>5537374.4000000004</v>
      </c>
      <c r="J32" s="3">
        <f>IFERROR(INDEX(J51:J500,MATCH($C$32,$C$51:$C$500,0)),"")</f>
        <v>4412049.7300000004</v>
      </c>
      <c r="K32" s="3">
        <f>IFERROR(INDEX(K51:K500,MATCH($C$32,$C$51:$C$500,0)),"")</f>
        <v>3745445.4</v>
      </c>
    </row>
    <row r="33" spans="1:11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</v>
      </c>
      <c r="E33" s="3">
        <f>IFERROR(INDEX(E51:E500,MATCH($A$33,$C$51:$C$500,0)),"")</f>
        <v>0</v>
      </c>
      <c r="H33" s="3">
        <f>IFERROR(INDEX(D33:G33,COUNT(D33:G33)),"")</f>
        <v>0</v>
      </c>
      <c r="I33" s="3">
        <f>IFERROR(INDEX(I51:I500,MATCH($C$33,$C$51:$C$500,0)),"")</f>
        <v>0</v>
      </c>
      <c r="J33" s="3">
        <f>IFERROR(INDEX(J51:J500,MATCH($C$33,$C$51:$C$500,0)),"")</f>
        <v>0</v>
      </c>
      <c r="K33" s="3">
        <f>IFERROR(INDEX(K51:K500,MATCH($C$33,$C$51:$C$500,0)),"")</f>
        <v>0</v>
      </c>
    </row>
    <row r="34" spans="1:11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0</v>
      </c>
      <c r="E34" s="3">
        <f>IFERROR(INDEX(E51:E500,MATCH($A$34,$C$51:$C$500,0)),"")</f>
        <v>0</v>
      </c>
      <c r="H34" s="3">
        <f>IFERROR(INDEX(D34:G34,COUNT(D34:G34)),"")</f>
        <v>0</v>
      </c>
      <c r="I34" s="3">
        <f>IFERROR(INDEX(I51:I500,MATCH($C$34,$C$51:$C$500,0)),"")</f>
        <v>0</v>
      </c>
      <c r="J34" s="3">
        <f>IFERROR(INDEX(J51:J500,MATCH($C$34,$C$51:$C$500,0)),"")</f>
        <v>0</v>
      </c>
      <c r="K34" s="3">
        <f>IFERROR(INDEX(K51:K500,MATCH($C$34,$C$51:$C$500,0)),"")</f>
        <v>0</v>
      </c>
    </row>
    <row r="35" spans="1:11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>IFERROR(INDEX(I51:I500,MATCH($C$35,$C$51:$C$500,0)),"")</f>
        <v>0</v>
      </c>
      <c r="J35" s="3">
        <f>IFERROR(INDEX(J51:J500,MATCH($C$35,$C$51:$C$500,0)),"")</f>
        <v>0</v>
      </c>
      <c r="K35" s="3">
        <f>IFERROR(INDEX(K51:K500,MATCH($C$35,$C$51:$C$500,0)),"")</f>
        <v>0</v>
      </c>
    </row>
    <row r="36" spans="1:11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</row>
    <row r="37" spans="1:11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</row>
    <row r="50" spans="2:11" ht="15.5" x14ac:dyDescent="0.35">
      <c r="D50" t="s">
        <v>67</v>
      </c>
      <c r="E50" t="s">
        <v>69</v>
      </c>
      <c r="F50" t="s">
        <v>912</v>
      </c>
      <c r="G50" t="s">
        <v>1017</v>
      </c>
      <c r="I50" t="s">
        <v>32</v>
      </c>
      <c r="J50" t="s">
        <v>33</v>
      </c>
      <c r="K50" t="s">
        <v>34</v>
      </c>
    </row>
    <row r="51" spans="2:11" ht="15.5" x14ac:dyDescent="0.35">
      <c r="B51" t="s">
        <v>71</v>
      </c>
      <c r="C51" t="s">
        <v>6</v>
      </c>
      <c r="D51" s="5">
        <v>13700284000</v>
      </c>
      <c r="E51" s="5">
        <v>45893945000</v>
      </c>
      <c r="F51" s="5">
        <v>28477162000</v>
      </c>
      <c r="G51" s="5">
        <v>58656381000</v>
      </c>
      <c r="I51" s="5">
        <v>74371107000</v>
      </c>
      <c r="J51" s="5">
        <v>58656381000</v>
      </c>
      <c r="K51" s="5">
        <v>111779006000</v>
      </c>
    </row>
    <row r="52" spans="2:11" ht="15.5" x14ac:dyDescent="0.35">
      <c r="C52" t="s">
        <v>72</v>
      </c>
      <c r="D52" s="5">
        <v>-9185343000</v>
      </c>
      <c r="E52" s="5">
        <v>-19462117000</v>
      </c>
      <c r="F52" s="5">
        <v>-9555921000</v>
      </c>
      <c r="G52" s="5">
        <v>-24116367000</v>
      </c>
      <c r="I52" s="5">
        <v>-29018038000</v>
      </c>
      <c r="J52" s="5">
        <v>-24116367000</v>
      </c>
      <c r="K52" s="5">
        <v>-35304119000</v>
      </c>
    </row>
    <row r="53" spans="2:11" ht="15.5" x14ac:dyDescent="0.35">
      <c r="C53" t="s">
        <v>79</v>
      </c>
    </row>
    <row r="54" spans="2:11" ht="15.5" x14ac:dyDescent="0.35">
      <c r="C54" t="s">
        <v>930</v>
      </c>
      <c r="D54" s="5">
        <v>-9185343000</v>
      </c>
      <c r="E54" s="5">
        <v>-19462117000</v>
      </c>
      <c r="F54" s="5">
        <v>-9555921000</v>
      </c>
      <c r="G54" s="5">
        <v>-24116367000</v>
      </c>
      <c r="I54" s="5">
        <v>-29018038000</v>
      </c>
      <c r="J54" s="5">
        <v>-24116367000</v>
      </c>
      <c r="K54" s="5">
        <v>-35304119000</v>
      </c>
    </row>
    <row r="55" spans="2:11" ht="15.5" x14ac:dyDescent="0.35">
      <c r="C55" t="s">
        <v>73</v>
      </c>
      <c r="D55" s="5">
        <v>4514941000</v>
      </c>
      <c r="E55" s="5">
        <v>26431828000</v>
      </c>
      <c r="F55" s="5">
        <v>18921241000</v>
      </c>
      <c r="G55" s="5">
        <v>34540014000</v>
      </c>
      <c r="I55" s="5">
        <v>45353069000</v>
      </c>
      <c r="J55" s="5">
        <v>34540014000</v>
      </c>
      <c r="K55" s="5">
        <v>76474887000</v>
      </c>
    </row>
    <row r="56" spans="2:11" ht="15.5" x14ac:dyDescent="0.35">
      <c r="C56" t="s">
        <v>74</v>
      </c>
      <c r="D56" s="5">
        <v>-12113553000</v>
      </c>
      <c r="E56" s="5">
        <v>-10389077000</v>
      </c>
      <c r="F56" s="5">
        <v>-10602358000</v>
      </c>
      <c r="G56" s="5">
        <v>-19312733000</v>
      </c>
      <c r="I56" s="5">
        <v>-20991435000</v>
      </c>
      <c r="J56" s="5">
        <v>-19312733000</v>
      </c>
      <c r="K56" s="5">
        <v>-28470818000</v>
      </c>
    </row>
    <row r="57" spans="2:11" ht="15.5" x14ac:dyDescent="0.35">
      <c r="C57" t="s">
        <v>245</v>
      </c>
      <c r="D57" s="5">
        <v>-11853733000</v>
      </c>
      <c r="E57" s="5">
        <v>-14996649000</v>
      </c>
      <c r="F57" s="5">
        <v>-9187317000</v>
      </c>
      <c r="G57" s="5">
        <v>-15686083000</v>
      </c>
      <c r="I57" s="5">
        <v>-24183966000</v>
      </c>
      <c r="J57" s="5">
        <v>-15686083000</v>
      </c>
      <c r="K57" s="5">
        <v>-17852222000</v>
      </c>
    </row>
    <row r="58" spans="2:11" ht="15.5" x14ac:dyDescent="0.35">
      <c r="C58" t="s">
        <v>77</v>
      </c>
      <c r="D58" s="5">
        <v>-7598612000</v>
      </c>
      <c r="E58" s="5">
        <v>16042751000</v>
      </c>
      <c r="F58" s="5">
        <v>8318883000</v>
      </c>
      <c r="G58" s="5">
        <v>15227281000</v>
      </c>
      <c r="I58" s="5">
        <v>24361634000</v>
      </c>
      <c r="J58" s="5">
        <v>15227281000</v>
      </c>
      <c r="K58" s="5">
        <v>48004069000</v>
      </c>
    </row>
    <row r="59" spans="2:11" ht="15.5" x14ac:dyDescent="0.35">
      <c r="C59" t="s">
        <v>78</v>
      </c>
      <c r="D59" s="5">
        <v>-1325141000</v>
      </c>
      <c r="E59" s="5">
        <v>-572182000</v>
      </c>
      <c r="F59" s="5">
        <v>-1272213000</v>
      </c>
      <c r="G59" s="5">
        <v>-1843306000</v>
      </c>
      <c r="I59" s="5">
        <v>-1844395000</v>
      </c>
      <c r="J59" s="5">
        <v>-1843306000</v>
      </c>
      <c r="K59" s="5">
        <v>-863991000</v>
      </c>
    </row>
    <row r="60" spans="2:11" ht="15.5" x14ac:dyDescent="0.35">
      <c r="C60" t="s">
        <v>247</v>
      </c>
      <c r="D60" s="5">
        <v>23608000</v>
      </c>
      <c r="E60" s="5">
        <v>135703000</v>
      </c>
      <c r="F60" s="5">
        <v>300408000</v>
      </c>
      <c r="G60" s="5">
        <v>727329000</v>
      </c>
      <c r="I60" s="5">
        <v>436111000</v>
      </c>
      <c r="J60" s="5">
        <v>727329000</v>
      </c>
      <c r="K60" s="5">
        <v>57895000</v>
      </c>
    </row>
    <row r="61" spans="2:11" ht="15.5" x14ac:dyDescent="0.35">
      <c r="C61" t="s">
        <v>27</v>
      </c>
      <c r="D61" s="5">
        <v>-1348749000</v>
      </c>
      <c r="E61" s="5">
        <v>-707885000</v>
      </c>
      <c r="F61" s="5">
        <v>-1572621000</v>
      </c>
      <c r="G61" s="5">
        <v>-2570635000</v>
      </c>
      <c r="I61" s="5">
        <v>-2280506000</v>
      </c>
      <c r="J61" s="5">
        <v>-2570635000</v>
      </c>
      <c r="K61" s="5">
        <v>-921886000</v>
      </c>
    </row>
    <row r="62" spans="2:11" ht="15.5" x14ac:dyDescent="0.35">
      <c r="C62" t="s">
        <v>80</v>
      </c>
      <c r="D62" s="5">
        <v>-1325141000</v>
      </c>
      <c r="E62" s="5">
        <v>-572182000</v>
      </c>
      <c r="F62" s="5">
        <v>-1272213000</v>
      </c>
      <c r="G62" s="5">
        <v>-1843306000</v>
      </c>
      <c r="I62" s="5">
        <v>-1844395000</v>
      </c>
      <c r="J62" s="5">
        <v>-1843306000</v>
      </c>
      <c r="K62" s="5">
        <v>-863991000</v>
      </c>
    </row>
    <row r="63" spans="2:11" ht="15.5" x14ac:dyDescent="0.35">
      <c r="C63" t="s">
        <v>29</v>
      </c>
      <c r="D63" s="5">
        <v>-8923753000</v>
      </c>
      <c r="E63" s="5">
        <v>15470569000</v>
      </c>
      <c r="F63" s="5">
        <v>7046670000</v>
      </c>
      <c r="G63" s="5">
        <v>13383975000</v>
      </c>
      <c r="I63" s="5">
        <v>22517239000</v>
      </c>
      <c r="J63" s="5">
        <v>13383975000</v>
      </c>
      <c r="K63" s="5">
        <v>47140078000</v>
      </c>
    </row>
    <row r="64" spans="2:11" ht="15.5" x14ac:dyDescent="0.35">
      <c r="C64" t="s">
        <v>28</v>
      </c>
      <c r="D64" s="5">
        <v>84073000</v>
      </c>
      <c r="E64" s="5">
        <v>-3794538000</v>
      </c>
      <c r="F64" s="5">
        <v>-1733516000</v>
      </c>
      <c r="G64" s="5">
        <v>-3386114000</v>
      </c>
      <c r="I64" s="5">
        <v>-5528054000</v>
      </c>
      <c r="J64" s="5">
        <v>-3386114000</v>
      </c>
      <c r="K64" s="5">
        <v>-11364442000</v>
      </c>
    </row>
    <row r="65" spans="2:11" ht="15.5" x14ac:dyDescent="0.35">
      <c r="C65" t="s">
        <v>81</v>
      </c>
      <c r="D65" s="5">
        <v>84073000</v>
      </c>
      <c r="E65" s="5">
        <v>-3794538000</v>
      </c>
      <c r="F65" s="5">
        <v>-1733516000</v>
      </c>
      <c r="G65" s="5">
        <v>-3386114000</v>
      </c>
      <c r="I65" s="5">
        <v>-5528054000</v>
      </c>
      <c r="J65" s="5">
        <v>-3386114000</v>
      </c>
      <c r="K65" s="5">
        <v>-11364442000</v>
      </c>
    </row>
    <row r="66" spans="2:11" ht="15.5" x14ac:dyDescent="0.35">
      <c r="C66" t="s">
        <v>82</v>
      </c>
    </row>
    <row r="67" spans="2:11" ht="15.5" x14ac:dyDescent="0.35">
      <c r="C67" t="s">
        <v>84</v>
      </c>
      <c r="D67" s="5">
        <v>84073000</v>
      </c>
      <c r="E67" s="5">
        <v>-3794538000</v>
      </c>
      <c r="F67" s="5">
        <v>-1733516000</v>
      </c>
      <c r="G67" s="5">
        <v>-3386114000</v>
      </c>
      <c r="I67" s="5">
        <v>-5528054000</v>
      </c>
      <c r="J67" s="5">
        <v>-3386114000</v>
      </c>
      <c r="K67" s="5">
        <v>-11364442000</v>
      </c>
    </row>
    <row r="68" spans="2:11" ht="15.5" x14ac:dyDescent="0.35">
      <c r="C68" t="s">
        <v>86</v>
      </c>
      <c r="D68" s="5">
        <v>-8839680000</v>
      </c>
      <c r="E68" s="5">
        <v>11676031000</v>
      </c>
      <c r="F68" s="5">
        <v>5313154000</v>
      </c>
      <c r="G68" s="5">
        <v>9997861000</v>
      </c>
      <c r="I68" s="5">
        <v>16989185000</v>
      </c>
      <c r="J68" s="5">
        <v>9997861000</v>
      </c>
      <c r="K68" s="5">
        <v>35775636000</v>
      </c>
    </row>
    <row r="69" spans="2:11" ht="15.5" x14ac:dyDescent="0.35">
      <c r="C69" t="s">
        <v>87</v>
      </c>
      <c r="E69" s="5">
        <v>-54657000</v>
      </c>
      <c r="F69" s="5">
        <v>-54658000</v>
      </c>
      <c r="G69" s="5">
        <v>1204000</v>
      </c>
      <c r="I69" s="5">
        <v>-109315000</v>
      </c>
      <c r="J69" s="5">
        <v>1204000</v>
      </c>
    </row>
    <row r="70" spans="2:11" ht="15.5" x14ac:dyDescent="0.35">
      <c r="C70" t="s">
        <v>89</v>
      </c>
      <c r="D70" s="5">
        <v>-8839680000</v>
      </c>
      <c r="E70" s="5">
        <v>11621374000</v>
      </c>
      <c r="F70" s="5">
        <v>5258496000</v>
      </c>
      <c r="G70" s="5">
        <v>9999065000</v>
      </c>
      <c r="I70" s="5">
        <v>16879870000</v>
      </c>
      <c r="J70" s="5">
        <v>9999065000</v>
      </c>
      <c r="K70" s="5">
        <v>35775636000</v>
      </c>
    </row>
    <row r="71" spans="2:11" ht="15.5" x14ac:dyDescent="0.35">
      <c r="C71" t="s">
        <v>90</v>
      </c>
      <c r="D71" s="5">
        <v>-8839680000</v>
      </c>
      <c r="E71" s="5">
        <v>11676031000</v>
      </c>
      <c r="F71" s="5">
        <v>5313154000</v>
      </c>
      <c r="G71" s="5">
        <v>9997861000</v>
      </c>
      <c r="I71" s="5">
        <v>16989185000</v>
      </c>
      <c r="J71" s="5">
        <v>9997861000</v>
      </c>
      <c r="K71" s="5">
        <v>35775636000</v>
      </c>
    </row>
    <row r="72" spans="2:11" ht="15.5" x14ac:dyDescent="0.35">
      <c r="C72" t="s">
        <v>8</v>
      </c>
      <c r="D72" s="5">
        <v>-8839680000</v>
      </c>
      <c r="E72" s="5">
        <v>11621374000</v>
      </c>
      <c r="F72" s="5">
        <v>5258496000</v>
      </c>
      <c r="G72" s="5">
        <v>9999065000</v>
      </c>
      <c r="I72" s="5">
        <v>16879870000</v>
      </c>
      <c r="J72" s="5">
        <v>9999065000</v>
      </c>
      <c r="K72" s="5">
        <v>35775636000</v>
      </c>
    </row>
    <row r="73" spans="2:11" ht="15.5" x14ac:dyDescent="0.35">
      <c r="C73" t="s">
        <v>203</v>
      </c>
    </row>
    <row r="74" spans="2:11" ht="15.5" x14ac:dyDescent="0.35">
      <c r="C74" t="s">
        <v>91</v>
      </c>
      <c r="D74" s="5">
        <v>-8839680000</v>
      </c>
      <c r="E74" s="5">
        <v>11676031000</v>
      </c>
      <c r="F74" s="5">
        <v>5313154000</v>
      </c>
      <c r="G74" s="5">
        <v>9997861000</v>
      </c>
      <c r="I74" s="5">
        <v>16989185000</v>
      </c>
      <c r="J74" s="5">
        <v>9997861000</v>
      </c>
      <c r="K74" s="5">
        <v>35775636000</v>
      </c>
    </row>
    <row r="75" spans="2:11" ht="15.5" x14ac:dyDescent="0.35">
      <c r="C75" t="s">
        <v>92</v>
      </c>
      <c r="D75" s="5">
        <v>-8839680000</v>
      </c>
      <c r="E75" s="5">
        <v>11621374000</v>
      </c>
      <c r="F75" s="5">
        <v>5258496000</v>
      </c>
      <c r="G75" s="5">
        <v>9999065000</v>
      </c>
      <c r="I75" s="5">
        <v>16879870000</v>
      </c>
      <c r="J75" s="5">
        <v>9999065000</v>
      </c>
      <c r="K75" s="5">
        <v>35775636000</v>
      </c>
    </row>
    <row r="76" spans="2:11" ht="15.5" x14ac:dyDescent="0.35">
      <c r="C76" t="s">
        <v>93</v>
      </c>
      <c r="D76" s="5">
        <v>-8839680000</v>
      </c>
      <c r="E76" s="5">
        <v>11621374000</v>
      </c>
      <c r="F76" s="5">
        <v>5258496000</v>
      </c>
      <c r="G76" s="5">
        <v>9999065000</v>
      </c>
      <c r="I76" s="5">
        <v>16879870000</v>
      </c>
      <c r="J76" s="5">
        <v>9999065000</v>
      </c>
      <c r="K76" s="5">
        <v>35775636000</v>
      </c>
    </row>
    <row r="78" spans="2:11" ht="15.5" x14ac:dyDescent="0.35">
      <c r="B78" t="s">
        <v>94</v>
      </c>
      <c r="C78" t="s">
        <v>95</v>
      </c>
    </row>
    <row r="79" spans="2:11" ht="15.5" x14ac:dyDescent="0.35">
      <c r="C79" t="s">
        <v>96</v>
      </c>
    </row>
    <row r="80" spans="2:11" ht="15.5" x14ac:dyDescent="0.35">
      <c r="C80" t="s">
        <v>20</v>
      </c>
      <c r="D80" s="5">
        <v>1698939000</v>
      </c>
      <c r="E80" s="5">
        <v>10803329000</v>
      </c>
      <c r="G80" s="5">
        <v>29457612000</v>
      </c>
      <c r="I80" s="5">
        <v>10803329000</v>
      </c>
      <c r="J80" s="5">
        <v>29457612000</v>
      </c>
      <c r="K80" s="5">
        <v>28659054000</v>
      </c>
    </row>
    <row r="81" spans="3:11" ht="15.5" x14ac:dyDescent="0.35">
      <c r="C81" t="s">
        <v>256</v>
      </c>
    </row>
    <row r="82" spans="3:11" ht="15.5" x14ac:dyDescent="0.35">
      <c r="C82" t="s">
        <v>97</v>
      </c>
      <c r="D82" s="5">
        <v>7858427000</v>
      </c>
      <c r="E82" s="5">
        <v>7992720000</v>
      </c>
      <c r="I82" s="5">
        <v>7992720000</v>
      </c>
    </row>
    <row r="83" spans="3:11" ht="15.5" x14ac:dyDescent="0.35">
      <c r="C83" t="s">
        <v>98</v>
      </c>
    </row>
    <row r="84" spans="3:11" ht="15.5" x14ac:dyDescent="0.35">
      <c r="C84" t="s">
        <v>99</v>
      </c>
    </row>
    <row r="85" spans="3:11" ht="15.5" x14ac:dyDescent="0.35">
      <c r="C85" t="s">
        <v>100</v>
      </c>
      <c r="D85" s="5">
        <v>7858427000</v>
      </c>
      <c r="E85" s="5">
        <v>7992720000</v>
      </c>
      <c r="I85" s="5">
        <v>7992720000</v>
      </c>
    </row>
    <row r="86" spans="3:11" ht="15.5" x14ac:dyDescent="0.35">
      <c r="C86" t="s">
        <v>103</v>
      </c>
      <c r="D86" s="5">
        <v>28980453000</v>
      </c>
      <c r="E86" s="5">
        <v>27940574000</v>
      </c>
      <c r="G86" s="5">
        <v>19421015000</v>
      </c>
      <c r="I86" s="5">
        <v>27940574000</v>
      </c>
      <c r="J86" s="5">
        <v>19421015000</v>
      </c>
      <c r="K86" s="5">
        <v>12245514000</v>
      </c>
    </row>
    <row r="87" spans="3:11" ht="15.5" x14ac:dyDescent="0.35">
      <c r="C87" t="s">
        <v>79</v>
      </c>
      <c r="D87" s="5">
        <v>-108111000</v>
      </c>
      <c r="E87" s="5">
        <v>-108111000</v>
      </c>
      <c r="G87" s="5">
        <v>1204000</v>
      </c>
      <c r="I87" s="5">
        <v>-108111000</v>
      </c>
      <c r="J87" s="5">
        <v>1204000</v>
      </c>
    </row>
    <row r="88" spans="3:11" ht="15.5" x14ac:dyDescent="0.35">
      <c r="C88" t="s">
        <v>104</v>
      </c>
      <c r="D88" s="5">
        <v>40343974000</v>
      </c>
      <c r="E88" s="5">
        <v>45522071000</v>
      </c>
      <c r="G88" s="5">
        <v>71391633000</v>
      </c>
      <c r="I88" s="5">
        <v>45522071000</v>
      </c>
      <c r="J88" s="5">
        <v>71391633000</v>
      </c>
      <c r="K88" s="5">
        <v>58560085000</v>
      </c>
    </row>
    <row r="89" spans="3:11" ht="15.5" x14ac:dyDescent="0.35">
      <c r="C89" t="s">
        <v>105</v>
      </c>
    </row>
    <row r="90" spans="3:11" ht="15.5" x14ac:dyDescent="0.35">
      <c r="C90" t="s">
        <v>107</v>
      </c>
      <c r="D90" s="5">
        <v>2475333000</v>
      </c>
      <c r="E90" s="5">
        <v>2391260000</v>
      </c>
      <c r="G90" s="5">
        <v>3173796000</v>
      </c>
      <c r="I90" s="5">
        <v>2391260000</v>
      </c>
      <c r="J90" s="5">
        <v>3173796000</v>
      </c>
      <c r="K90" s="5">
        <v>2830824000</v>
      </c>
    </row>
    <row r="91" spans="3:11" ht="15.5" x14ac:dyDescent="0.35">
      <c r="C91" t="s">
        <v>545</v>
      </c>
    </row>
    <row r="92" spans="3:11" ht="15.5" x14ac:dyDescent="0.35">
      <c r="C92" t="s">
        <v>106</v>
      </c>
      <c r="D92" s="5">
        <v>132107309000</v>
      </c>
      <c r="E92" s="5">
        <v>135011330000</v>
      </c>
      <c r="G92" s="5">
        <v>107072810000</v>
      </c>
      <c r="I92" s="5">
        <v>135011330000</v>
      </c>
      <c r="J92" s="5">
        <v>107072810000</v>
      </c>
      <c r="K92" s="5">
        <v>60882621000</v>
      </c>
    </row>
    <row r="93" spans="3:11" ht="15.5" x14ac:dyDescent="0.35">
      <c r="C93" t="s">
        <v>205</v>
      </c>
      <c r="D93" s="5">
        <v>967426000</v>
      </c>
      <c r="E93" s="5">
        <v>1043745000</v>
      </c>
      <c r="G93" s="5">
        <v>1191873000</v>
      </c>
      <c r="I93" s="5">
        <v>1043745000</v>
      </c>
      <c r="J93" s="5">
        <v>1191873000</v>
      </c>
      <c r="K93" s="5">
        <v>1329903000</v>
      </c>
    </row>
    <row r="94" spans="3:11" ht="15.5" x14ac:dyDescent="0.35">
      <c r="C94" t="s">
        <v>108</v>
      </c>
      <c r="D94" s="5">
        <v>145904105000</v>
      </c>
      <c r="E94" s="5">
        <v>148906374000</v>
      </c>
      <c r="G94" s="5">
        <v>112688336000</v>
      </c>
      <c r="I94" s="5">
        <v>148906374000</v>
      </c>
      <c r="J94" s="5">
        <v>112688336000</v>
      </c>
      <c r="K94" s="5">
        <v>66578624000</v>
      </c>
    </row>
    <row r="95" spans="3:11" ht="15.5" x14ac:dyDescent="0.35">
      <c r="C95" t="s">
        <v>109</v>
      </c>
      <c r="D95" s="5">
        <v>186248079000</v>
      </c>
      <c r="E95" s="5">
        <v>194428445000</v>
      </c>
      <c r="G95" s="5">
        <v>184079969000</v>
      </c>
      <c r="I95" s="5">
        <v>194428445000</v>
      </c>
      <c r="J95" s="5">
        <v>184079969000</v>
      </c>
      <c r="K95" s="5">
        <v>125138709000</v>
      </c>
    </row>
    <row r="96" spans="3:11" ht="15.5" x14ac:dyDescent="0.35">
      <c r="C96" t="s">
        <v>110</v>
      </c>
    </row>
    <row r="97" spans="3:11" ht="15.5" x14ac:dyDescent="0.35">
      <c r="C97" t="s">
        <v>111</v>
      </c>
    </row>
    <row r="98" spans="3:11" ht="15.5" x14ac:dyDescent="0.35">
      <c r="C98" t="s">
        <v>112</v>
      </c>
      <c r="D98" s="5">
        <v>25560591000</v>
      </c>
      <c r="E98" s="5">
        <v>21266339000</v>
      </c>
      <c r="G98" s="5">
        <v>20585568000</v>
      </c>
      <c r="I98" s="5">
        <v>21266339000</v>
      </c>
      <c r="J98" s="5">
        <v>20585568000</v>
      </c>
      <c r="K98" s="5">
        <v>22215024000</v>
      </c>
    </row>
    <row r="99" spans="3:11" ht="15.5" x14ac:dyDescent="0.35">
      <c r="C99" t="s">
        <v>115</v>
      </c>
    </row>
    <row r="100" spans="3:11" ht="15.5" x14ac:dyDescent="0.35">
      <c r="C100" t="s">
        <v>113</v>
      </c>
    </row>
    <row r="101" spans="3:11" ht="15.5" x14ac:dyDescent="0.35">
      <c r="C101" t="s">
        <v>114</v>
      </c>
      <c r="D101" s="5">
        <v>1395157000</v>
      </c>
      <c r="E101" s="5">
        <v>3858574000</v>
      </c>
      <c r="G101" s="5">
        <v>2963145000</v>
      </c>
      <c r="I101" s="5">
        <v>3858574000</v>
      </c>
      <c r="J101" s="5">
        <v>2963145000</v>
      </c>
      <c r="K101" s="5">
        <v>1659468000</v>
      </c>
    </row>
    <row r="102" spans="3:11" ht="15.5" x14ac:dyDescent="0.35">
      <c r="C102" t="s">
        <v>117</v>
      </c>
      <c r="D102" s="5">
        <v>93571000</v>
      </c>
      <c r="E102" s="5">
        <v>4329849000</v>
      </c>
      <c r="G102" s="5">
        <v>2895909000</v>
      </c>
      <c r="I102" s="5">
        <v>4329849000</v>
      </c>
      <c r="J102" s="5">
        <v>2895909000</v>
      </c>
      <c r="K102" s="5">
        <v>12684396000</v>
      </c>
    </row>
    <row r="103" spans="3:11" ht="15.5" x14ac:dyDescent="0.35">
      <c r="C103" t="s">
        <v>206</v>
      </c>
    </row>
    <row r="104" spans="3:11" ht="15.5" x14ac:dyDescent="0.35">
      <c r="C104" t="s">
        <v>207</v>
      </c>
      <c r="D104" s="5">
        <v>1088254000</v>
      </c>
      <c r="E104" s="5">
        <v>1543501000</v>
      </c>
      <c r="G104" s="5">
        <v>2348844000</v>
      </c>
      <c r="I104" s="5">
        <v>1543501000</v>
      </c>
      <c r="J104" s="5">
        <v>2348844000</v>
      </c>
      <c r="K104" s="5">
        <v>228343000</v>
      </c>
    </row>
    <row r="105" spans="3:11" ht="15.5" x14ac:dyDescent="0.35">
      <c r="C105" t="s">
        <v>116</v>
      </c>
      <c r="D105" s="5">
        <v>3963735000</v>
      </c>
      <c r="E105" s="5">
        <v>331509000</v>
      </c>
      <c r="G105" s="5">
        <v>309056000</v>
      </c>
      <c r="I105" s="5">
        <v>331509000</v>
      </c>
      <c r="J105" s="5">
        <v>309056000</v>
      </c>
      <c r="K105" s="5">
        <v>161957000</v>
      </c>
    </row>
    <row r="106" spans="3:11" ht="15.5" x14ac:dyDescent="0.35">
      <c r="C106" t="s">
        <v>1046</v>
      </c>
    </row>
    <row r="107" spans="3:11" ht="15.5" x14ac:dyDescent="0.35">
      <c r="C107" t="s">
        <v>1047</v>
      </c>
    </row>
    <row r="108" spans="3:11" ht="15.5" x14ac:dyDescent="0.35">
      <c r="C108" t="s">
        <v>119</v>
      </c>
    </row>
    <row r="109" spans="3:11" ht="15.5" x14ac:dyDescent="0.35">
      <c r="C109" t="s">
        <v>209</v>
      </c>
      <c r="D109" s="5">
        <v>82224583000</v>
      </c>
      <c r="E109" s="5">
        <v>86217083000</v>
      </c>
      <c r="G109" s="5">
        <v>94202083000</v>
      </c>
      <c r="I109" s="5">
        <v>86217083000</v>
      </c>
      <c r="J109" s="5">
        <v>94202083000</v>
      </c>
      <c r="K109" s="5">
        <v>43437083000</v>
      </c>
    </row>
    <row r="110" spans="3:11" ht="15.5" x14ac:dyDescent="0.35">
      <c r="C110" t="s">
        <v>509</v>
      </c>
    </row>
    <row r="111" spans="3:11" ht="15.5" x14ac:dyDescent="0.35">
      <c r="C111" t="s">
        <v>258</v>
      </c>
      <c r="G111" s="5">
        <v>82434000</v>
      </c>
      <c r="J111" s="5">
        <v>82434000</v>
      </c>
      <c r="K111" s="5">
        <v>206085000</v>
      </c>
    </row>
    <row r="112" spans="3:11" ht="15.5" x14ac:dyDescent="0.35">
      <c r="C112" t="s">
        <v>122</v>
      </c>
      <c r="D112" s="5">
        <v>17117904000</v>
      </c>
      <c r="E112" s="5">
        <v>8082884000</v>
      </c>
      <c r="G112" s="5">
        <v>8123651000</v>
      </c>
      <c r="I112" s="5">
        <v>8082884000</v>
      </c>
      <c r="J112" s="5">
        <v>8123651000</v>
      </c>
      <c r="K112" s="5">
        <v>5123651000</v>
      </c>
    </row>
    <row r="113" spans="3:11" ht="15.5" x14ac:dyDescent="0.35">
      <c r="C113" t="s">
        <v>123</v>
      </c>
      <c r="D113" s="5">
        <v>86466551000</v>
      </c>
      <c r="E113" s="5">
        <v>90101490000</v>
      </c>
      <c r="G113" s="5">
        <v>97313655000</v>
      </c>
      <c r="I113" s="5">
        <v>90101490000</v>
      </c>
      <c r="J113" s="5">
        <v>97313655000</v>
      </c>
      <c r="K113" s="5">
        <v>46742004000</v>
      </c>
    </row>
    <row r="114" spans="3:11" ht="15.5" x14ac:dyDescent="0.35">
      <c r="C114" t="s">
        <v>124</v>
      </c>
      <c r="D114" s="5">
        <v>86466551000</v>
      </c>
      <c r="E114" s="5">
        <v>90101490000</v>
      </c>
      <c r="G114" s="5">
        <v>97313655000</v>
      </c>
      <c r="I114" s="5">
        <v>90101490000</v>
      </c>
      <c r="J114" s="5">
        <v>97313655000</v>
      </c>
      <c r="K114" s="5">
        <v>46742004000</v>
      </c>
    </row>
    <row r="115" spans="3:11" ht="15.5" x14ac:dyDescent="0.35">
      <c r="C115" t="s">
        <v>125</v>
      </c>
    </row>
    <row r="116" spans="3:11" ht="15.5" x14ac:dyDescent="0.35">
      <c r="C116" t="s">
        <v>126</v>
      </c>
      <c r="D116" s="5">
        <v>82224583000</v>
      </c>
      <c r="E116" s="5">
        <v>86217083000</v>
      </c>
      <c r="G116" s="5">
        <v>94284517000</v>
      </c>
      <c r="I116" s="5">
        <v>86217083000</v>
      </c>
      <c r="J116" s="5">
        <v>94284517000</v>
      </c>
      <c r="K116" s="5">
        <v>43643168000</v>
      </c>
    </row>
    <row r="117" spans="3:11" ht="15.5" x14ac:dyDescent="0.35">
      <c r="C117" t="s">
        <v>127</v>
      </c>
      <c r="D117" s="5">
        <v>112027142000</v>
      </c>
      <c r="E117" s="5">
        <v>111367829000</v>
      </c>
      <c r="G117" s="5">
        <v>117899223000</v>
      </c>
      <c r="I117" s="5">
        <v>111367829000</v>
      </c>
      <c r="J117" s="5">
        <v>117899223000</v>
      </c>
      <c r="K117" s="5">
        <v>68957028000</v>
      </c>
    </row>
    <row r="118" spans="3:11" ht="15.5" x14ac:dyDescent="0.35">
      <c r="C118" t="s">
        <v>128</v>
      </c>
    </row>
    <row r="119" spans="3:11" ht="15.5" x14ac:dyDescent="0.35">
      <c r="C119" t="s">
        <v>129</v>
      </c>
      <c r="D119" s="5">
        <v>61000000000</v>
      </c>
      <c r="E119" s="5">
        <v>15000000000</v>
      </c>
      <c r="G119" s="5">
        <v>15000000000</v>
      </c>
      <c r="I119" s="5">
        <v>15000000000</v>
      </c>
      <c r="J119" s="5">
        <v>15000000000</v>
      </c>
      <c r="K119" s="5">
        <v>15000000000</v>
      </c>
    </row>
    <row r="120" spans="3:11" ht="15.5" x14ac:dyDescent="0.35">
      <c r="C120" t="s">
        <v>130</v>
      </c>
    </row>
    <row r="121" spans="3:11" ht="15.5" x14ac:dyDescent="0.35">
      <c r="C121" t="s">
        <v>131</v>
      </c>
      <c r="D121" s="5">
        <v>13329047000</v>
      </c>
      <c r="E121" s="5">
        <v>68168727000</v>
      </c>
      <c r="G121" s="5">
        <v>51179542000</v>
      </c>
      <c r="I121" s="5">
        <v>68168727000</v>
      </c>
      <c r="J121" s="5">
        <v>51179542000</v>
      </c>
      <c r="K121" s="5">
        <v>41181681000</v>
      </c>
    </row>
    <row r="122" spans="3:11" ht="15.5" x14ac:dyDescent="0.35">
      <c r="C122" t="s">
        <v>132</v>
      </c>
      <c r="D122" s="5">
        <v>3000000000</v>
      </c>
      <c r="E122" s="5">
        <v>3000000000</v>
      </c>
      <c r="I122" s="5">
        <v>3000000000</v>
      </c>
    </row>
    <row r="123" spans="3:11" ht="15.5" x14ac:dyDescent="0.35">
      <c r="C123" t="s">
        <v>133</v>
      </c>
      <c r="D123" s="5">
        <v>10329047000</v>
      </c>
      <c r="E123" s="5">
        <v>65168727000</v>
      </c>
      <c r="G123" s="5">
        <v>51179542000</v>
      </c>
      <c r="I123" s="5">
        <v>65168727000</v>
      </c>
      <c r="J123" s="5">
        <v>51179542000</v>
      </c>
      <c r="K123" s="5">
        <v>41181681000</v>
      </c>
    </row>
    <row r="124" spans="3:11" ht="15.5" x14ac:dyDescent="0.35">
      <c r="C124" t="s">
        <v>134</v>
      </c>
      <c r="D124" s="5">
        <v>13329047000</v>
      </c>
      <c r="E124" s="5">
        <v>68168727000</v>
      </c>
      <c r="G124" s="5">
        <v>51179542000</v>
      </c>
      <c r="I124" s="5">
        <v>68168727000</v>
      </c>
      <c r="J124" s="5">
        <v>51179542000</v>
      </c>
      <c r="K124" s="5">
        <v>41181681000</v>
      </c>
    </row>
    <row r="125" spans="3:11" ht="15.5" x14ac:dyDescent="0.35">
      <c r="C125" t="s">
        <v>212</v>
      </c>
    </row>
    <row r="126" spans="3:11" ht="15.5" x14ac:dyDescent="0.35">
      <c r="C126" t="s">
        <v>10</v>
      </c>
      <c r="D126" s="5">
        <v>74220936000</v>
      </c>
      <c r="E126" s="5">
        <v>83060616000</v>
      </c>
      <c r="G126" s="5">
        <v>66180746000</v>
      </c>
      <c r="I126" s="5">
        <v>83060616000</v>
      </c>
      <c r="J126" s="5">
        <v>66180746000</v>
      </c>
      <c r="K126" s="5">
        <v>56181681000</v>
      </c>
    </row>
    <row r="127" spans="3:11" ht="15.5" x14ac:dyDescent="0.35">
      <c r="C127" t="s">
        <v>135</v>
      </c>
      <c r="D127" s="5">
        <v>186248078000</v>
      </c>
      <c r="E127" s="5">
        <v>194428445000</v>
      </c>
      <c r="G127" s="5">
        <v>184079969000</v>
      </c>
      <c r="I127" s="5">
        <v>194428445000</v>
      </c>
      <c r="J127" s="5">
        <v>184079969000</v>
      </c>
      <c r="K127" s="5">
        <v>125138709000</v>
      </c>
    </row>
    <row r="128" spans="3:11" ht="15.5" x14ac:dyDescent="0.35">
      <c r="C128" t="s">
        <v>136</v>
      </c>
      <c r="D128" s="5">
        <v>1220000</v>
      </c>
      <c r="E128" s="5">
        <v>15000</v>
      </c>
      <c r="G128" s="5">
        <v>15000</v>
      </c>
      <c r="I128" s="5">
        <v>15000</v>
      </c>
      <c r="J128" s="5">
        <v>15000</v>
      </c>
      <c r="K128" s="5">
        <v>15000</v>
      </c>
    </row>
    <row r="130" spans="2:11" ht="15.5" x14ac:dyDescent="0.35">
      <c r="B130" t="s">
        <v>137</v>
      </c>
      <c r="C130" t="s">
        <v>138</v>
      </c>
      <c r="D130" s="5">
        <v>-13793529000</v>
      </c>
      <c r="E130" s="5">
        <v>33936303000</v>
      </c>
      <c r="F130" s="5">
        <v>-12149749000</v>
      </c>
      <c r="G130" s="5">
        <v>-3961694000</v>
      </c>
      <c r="I130" s="5">
        <v>21786554000</v>
      </c>
      <c r="J130" s="5">
        <v>-3961694000</v>
      </c>
      <c r="K130" s="5">
        <v>31796512000</v>
      </c>
    </row>
    <row r="131" spans="2:11" ht="15.5" x14ac:dyDescent="0.35">
      <c r="C131" t="s">
        <v>139</v>
      </c>
      <c r="D131" s="5">
        <v>11802834000</v>
      </c>
      <c r="E131" s="5">
        <v>71020027000</v>
      </c>
      <c r="F131" s="5">
        <v>13185943000</v>
      </c>
      <c r="G131" s="5">
        <v>56491499000</v>
      </c>
      <c r="I131" s="5">
        <v>84205970000</v>
      </c>
      <c r="J131" s="5">
        <v>56491499000</v>
      </c>
      <c r="K131" s="5">
        <v>92700810000</v>
      </c>
    </row>
    <row r="132" spans="2:11" ht="15.5" x14ac:dyDescent="0.35">
      <c r="C132" t="s">
        <v>436</v>
      </c>
      <c r="D132" s="5">
        <v>357561000</v>
      </c>
      <c r="E132" s="5">
        <v>-16490926000</v>
      </c>
      <c r="F132" s="5">
        <v>357561000</v>
      </c>
      <c r="G132" s="5">
        <v>-11804897000</v>
      </c>
      <c r="I132" s="5">
        <v>-16133365000</v>
      </c>
      <c r="J132" s="5">
        <v>-11804897000</v>
      </c>
      <c r="K132" s="5">
        <v>-3328239000</v>
      </c>
    </row>
    <row r="133" spans="2:11" ht="15.5" x14ac:dyDescent="0.35">
      <c r="C133" t="s">
        <v>140</v>
      </c>
      <c r="D133" s="5">
        <v>-13317077000</v>
      </c>
      <c r="E133" s="5">
        <v>7567301000</v>
      </c>
      <c r="F133" s="5">
        <v>-36904322000</v>
      </c>
      <c r="G133" s="5">
        <v>-23286009000</v>
      </c>
      <c r="I133" s="5">
        <v>-29337021000</v>
      </c>
      <c r="J133" s="5">
        <v>-23286009000</v>
      </c>
      <c r="K133" s="5">
        <v>-36049665000</v>
      </c>
    </row>
    <row r="134" spans="2:11" ht="15.5" x14ac:dyDescent="0.35">
      <c r="C134" t="s">
        <v>872</v>
      </c>
      <c r="D134" s="5">
        <v>-7081331000</v>
      </c>
      <c r="E134" s="5">
        <v>-26250277000</v>
      </c>
      <c r="F134" s="5">
        <v>15230338000</v>
      </c>
      <c r="G134" s="5">
        <v>-9850782000</v>
      </c>
      <c r="I134" s="5">
        <v>-11019939000</v>
      </c>
      <c r="J134" s="5">
        <v>-9850782000</v>
      </c>
      <c r="K134" s="5">
        <v>-18571552000</v>
      </c>
    </row>
    <row r="135" spans="2:11" ht="15.5" x14ac:dyDescent="0.35">
      <c r="C135" t="s">
        <v>1049</v>
      </c>
      <c r="D135" s="5">
        <v>29510000</v>
      </c>
      <c r="E135" s="5">
        <v>60601000</v>
      </c>
      <c r="F135" s="5">
        <v>375510000</v>
      </c>
      <c r="G135" s="5">
        <v>727329000</v>
      </c>
      <c r="I135" s="5">
        <v>436111000</v>
      </c>
      <c r="J135" s="5">
        <v>727329000</v>
      </c>
      <c r="K135" s="5">
        <v>57895000</v>
      </c>
    </row>
    <row r="136" spans="2:11" ht="15.5" x14ac:dyDescent="0.35">
      <c r="C136" t="s">
        <v>144</v>
      </c>
      <c r="D136" s="5">
        <v>-1348749000</v>
      </c>
      <c r="E136" s="5">
        <v>-1202331000</v>
      </c>
      <c r="F136" s="5">
        <v>-1572621000</v>
      </c>
      <c r="G136" s="5">
        <v>-2770315000</v>
      </c>
      <c r="I136" s="5">
        <v>-2774952000</v>
      </c>
      <c r="J136" s="5">
        <v>-2770315000</v>
      </c>
      <c r="K136" s="5">
        <v>-921886000</v>
      </c>
    </row>
    <row r="137" spans="2:11" ht="15.5" x14ac:dyDescent="0.35">
      <c r="C137" t="s">
        <v>265</v>
      </c>
      <c r="D137" s="5">
        <v>-4236277000</v>
      </c>
      <c r="E137" s="5">
        <v>-768092000</v>
      </c>
      <c r="F137" s="5">
        <v>-2822158000</v>
      </c>
      <c r="G137" s="5">
        <v>-13468519000</v>
      </c>
      <c r="I137" s="5">
        <v>-3590250000</v>
      </c>
      <c r="J137" s="5">
        <v>-13468519000</v>
      </c>
      <c r="K137" s="5">
        <v>-2090851000</v>
      </c>
    </row>
    <row r="138" spans="2:11" ht="15.5" x14ac:dyDescent="0.35">
      <c r="C138" t="s">
        <v>145</v>
      </c>
      <c r="D138" s="5">
        <v>5042521000</v>
      </c>
      <c r="E138" s="5">
        <v>-4068876000</v>
      </c>
      <c r="F138" s="5">
        <v>-4054325000</v>
      </c>
      <c r="G138" s="5">
        <v>53626349000</v>
      </c>
      <c r="I138" s="5">
        <v>-8123201000</v>
      </c>
      <c r="J138" s="5">
        <v>53626349000</v>
      </c>
      <c r="K138" s="5">
        <v>46195123000</v>
      </c>
    </row>
    <row r="139" spans="2:11" ht="15.5" x14ac:dyDescent="0.35">
      <c r="C139" t="s">
        <v>146</v>
      </c>
      <c r="D139" s="5">
        <v>-353381000</v>
      </c>
      <c r="E139" s="5">
        <v>-26597490000</v>
      </c>
      <c r="F139" s="5">
        <v>-5720146000</v>
      </c>
      <c r="G139" s="5">
        <v>-48866097000</v>
      </c>
      <c r="I139" s="5">
        <v>-32317636000</v>
      </c>
      <c r="J139" s="5">
        <v>-48866097000</v>
      </c>
      <c r="K139" s="5">
        <v>-49700499000</v>
      </c>
    </row>
    <row r="140" spans="2:11" ht="15.5" x14ac:dyDescent="0.35">
      <c r="C140" t="s">
        <v>222</v>
      </c>
      <c r="G140" s="5">
        <v>501802000</v>
      </c>
      <c r="J140" s="5">
        <v>501802000</v>
      </c>
    </row>
    <row r="141" spans="2:11" ht="15.5" x14ac:dyDescent="0.35">
      <c r="C141" t="s">
        <v>147</v>
      </c>
      <c r="D141" s="5">
        <v>-318024000</v>
      </c>
      <c r="E141" s="5">
        <v>-24370307000</v>
      </c>
      <c r="F141" s="5">
        <v>-6205717000</v>
      </c>
      <c r="G141" s="5">
        <v>-48780687000</v>
      </c>
      <c r="I141" s="5">
        <v>-30576024000</v>
      </c>
      <c r="J141" s="5">
        <v>-48780687000</v>
      </c>
      <c r="K141" s="5">
        <v>-48291454000</v>
      </c>
    </row>
    <row r="142" spans="2:11" ht="15.5" x14ac:dyDescent="0.35">
      <c r="C142" t="s">
        <v>276</v>
      </c>
    </row>
    <row r="143" spans="2:11" ht="15.5" x14ac:dyDescent="0.35">
      <c r="C143" t="s">
        <v>226</v>
      </c>
      <c r="G143" s="5">
        <v>-506861000</v>
      </c>
      <c r="J143" s="5">
        <v>-506861000</v>
      </c>
      <c r="K143" s="5">
        <v>-852531000</v>
      </c>
    </row>
    <row r="144" spans="2:11" ht="15.5" x14ac:dyDescent="0.35">
      <c r="C144" t="s">
        <v>270</v>
      </c>
      <c r="D144" s="5">
        <v>-7065000</v>
      </c>
      <c r="F144" s="5">
        <v>-17290000</v>
      </c>
      <c r="G144" s="5">
        <v>-20100000</v>
      </c>
      <c r="I144" s="5">
        <v>-17290000</v>
      </c>
      <c r="J144" s="5">
        <v>-20100000</v>
      </c>
    </row>
    <row r="145" spans="3:11" ht="15.5" x14ac:dyDescent="0.35">
      <c r="C145" t="s">
        <v>1050</v>
      </c>
    </row>
    <row r="146" spans="3:11" ht="15.5" x14ac:dyDescent="0.35">
      <c r="C146" t="s">
        <v>527</v>
      </c>
    </row>
    <row r="147" spans="3:11" ht="15.5" x14ac:dyDescent="0.35">
      <c r="C147" t="s">
        <v>429</v>
      </c>
    </row>
    <row r="148" spans="3:11" ht="15.5" x14ac:dyDescent="0.35">
      <c r="C148" t="s">
        <v>648</v>
      </c>
    </row>
    <row r="149" spans="3:11" ht="15.5" x14ac:dyDescent="0.35">
      <c r="C149" t="s">
        <v>1051</v>
      </c>
    </row>
    <row r="150" spans="3:11" ht="15.5" x14ac:dyDescent="0.35">
      <c r="C150" t="s">
        <v>1052</v>
      </c>
    </row>
    <row r="151" spans="3:11" ht="15.5" x14ac:dyDescent="0.35">
      <c r="C151" t="s">
        <v>1053</v>
      </c>
    </row>
    <row r="152" spans="3:11" ht="15.5" x14ac:dyDescent="0.35">
      <c r="C152" t="s">
        <v>1054</v>
      </c>
    </row>
    <row r="153" spans="3:11" ht="15.5" x14ac:dyDescent="0.35">
      <c r="C153" t="s">
        <v>1055</v>
      </c>
      <c r="D153" s="5">
        <v>-28292000</v>
      </c>
      <c r="E153" s="5">
        <v>-2227183000</v>
      </c>
      <c r="F153" s="5">
        <v>502861000</v>
      </c>
      <c r="G153" s="5">
        <v>-60251000</v>
      </c>
      <c r="I153" s="5">
        <v>-1724322000</v>
      </c>
      <c r="J153" s="5">
        <v>-60251000</v>
      </c>
      <c r="K153" s="5">
        <v>-556514000</v>
      </c>
    </row>
    <row r="154" spans="3:11" ht="15.5" x14ac:dyDescent="0.35">
      <c r="C154" t="s">
        <v>152</v>
      </c>
      <c r="D154" s="5">
        <v>5042521000</v>
      </c>
      <c r="E154" s="5">
        <v>-4068876000</v>
      </c>
      <c r="F154" s="5">
        <v>-4054325000</v>
      </c>
      <c r="G154" s="5">
        <v>53626349000</v>
      </c>
      <c r="I154" s="5">
        <v>-8123201000</v>
      </c>
      <c r="J154" s="5">
        <v>53626349000</v>
      </c>
      <c r="K154" s="5">
        <v>46195123000</v>
      </c>
    </row>
    <row r="155" spans="3:11" ht="15.5" x14ac:dyDescent="0.35">
      <c r="C155" t="s">
        <v>286</v>
      </c>
      <c r="D155" s="5">
        <v>9097296000</v>
      </c>
      <c r="G155" s="5">
        <v>60000000000</v>
      </c>
      <c r="J155" s="5">
        <v>60000000000</v>
      </c>
      <c r="K155" s="5">
        <v>50000000000</v>
      </c>
    </row>
    <row r="156" spans="3:11" ht="15.5" x14ac:dyDescent="0.35">
      <c r="C156" t="s">
        <v>285</v>
      </c>
      <c r="D156" s="5">
        <v>-3992500000</v>
      </c>
      <c r="E156" s="5">
        <v>3910066000</v>
      </c>
      <c r="F156" s="5">
        <v>-3910066000</v>
      </c>
    </row>
    <row r="157" spans="3:11" ht="15.5" x14ac:dyDescent="0.35">
      <c r="C157" t="s">
        <v>1057</v>
      </c>
    </row>
    <row r="158" spans="3:11" ht="15.5" x14ac:dyDescent="0.35">
      <c r="C158" t="s">
        <v>1059</v>
      </c>
      <c r="E158" s="5">
        <v>-8000000000</v>
      </c>
      <c r="G158" s="5">
        <v>-6250000000</v>
      </c>
      <c r="I158" s="5">
        <v>-8000000000</v>
      </c>
      <c r="J158" s="5">
        <v>-6250000000</v>
      </c>
      <c r="K158" s="5">
        <v>-3763661000</v>
      </c>
    </row>
    <row r="159" spans="3:11" ht="15.5" x14ac:dyDescent="0.35">
      <c r="C159" t="s">
        <v>1060</v>
      </c>
    </row>
    <row r="160" spans="3:11" ht="15.5" x14ac:dyDescent="0.35">
      <c r="C160" t="s">
        <v>1061</v>
      </c>
    </row>
    <row r="161" spans="2:11" ht="15.5" x14ac:dyDescent="0.35">
      <c r="C161" t="s">
        <v>1062</v>
      </c>
    </row>
    <row r="162" spans="2:11" ht="15.5" x14ac:dyDescent="0.35">
      <c r="C162" t="s">
        <v>536</v>
      </c>
    </row>
    <row r="163" spans="2:11" ht="15.5" x14ac:dyDescent="0.35">
      <c r="C163" t="s">
        <v>1063</v>
      </c>
    </row>
    <row r="164" spans="2:11" ht="15.5" x14ac:dyDescent="0.35">
      <c r="C164" t="s">
        <v>1064</v>
      </c>
      <c r="D164" s="5">
        <v>-62275000</v>
      </c>
      <c r="E164" s="5">
        <v>21058000</v>
      </c>
      <c r="F164" s="5">
        <v>-144259000</v>
      </c>
      <c r="G164" s="5">
        <v>-123651000</v>
      </c>
      <c r="I164" s="5">
        <v>-123201000</v>
      </c>
      <c r="J164" s="5">
        <v>-123651000</v>
      </c>
      <c r="K164" s="5">
        <v>-41216000</v>
      </c>
    </row>
    <row r="165" spans="2:11" ht="15.5" x14ac:dyDescent="0.35">
      <c r="C165" t="s">
        <v>234</v>
      </c>
    </row>
    <row r="166" spans="2:11" ht="15.5" x14ac:dyDescent="0.35">
      <c r="C166" t="s">
        <v>1065</v>
      </c>
    </row>
    <row r="167" spans="2:11" ht="15.5" x14ac:dyDescent="0.35">
      <c r="C167" t="s">
        <v>608</v>
      </c>
    </row>
    <row r="168" spans="2:11" ht="15.5" x14ac:dyDescent="0.35">
      <c r="C168" t="s">
        <v>1066</v>
      </c>
    </row>
    <row r="169" spans="2:11" ht="15.5" x14ac:dyDescent="0.35">
      <c r="C169" t="s">
        <v>1067</v>
      </c>
    </row>
    <row r="170" spans="2:11" ht="15.5" x14ac:dyDescent="0.35">
      <c r="C170" t="s">
        <v>167</v>
      </c>
      <c r="D170" s="5">
        <v>-9104389000</v>
      </c>
      <c r="E170" s="5">
        <v>3269937000</v>
      </c>
      <c r="F170" s="5">
        <v>-21924220000</v>
      </c>
      <c r="G170" s="5">
        <v>798558000</v>
      </c>
      <c r="I170" s="5">
        <v>-18654283000</v>
      </c>
      <c r="J170" s="5">
        <v>798558000</v>
      </c>
      <c r="K170" s="5">
        <v>28291136000</v>
      </c>
    </row>
    <row r="171" spans="2:11" ht="15.5" x14ac:dyDescent="0.35">
      <c r="C171" t="s">
        <v>242</v>
      </c>
    </row>
    <row r="172" spans="2:11" ht="15.5" x14ac:dyDescent="0.35">
      <c r="C172" t="s">
        <v>168</v>
      </c>
      <c r="D172" s="5">
        <v>10803329000</v>
      </c>
      <c r="F172" s="5">
        <v>29457612000</v>
      </c>
      <c r="G172" s="5">
        <v>28659054000</v>
      </c>
      <c r="I172" s="5">
        <v>29457612000</v>
      </c>
      <c r="J172" s="5">
        <v>28659054000</v>
      </c>
      <c r="K172" s="5">
        <v>367918000</v>
      </c>
    </row>
    <row r="173" spans="2:11" ht="15.5" x14ac:dyDescent="0.35">
      <c r="C173" t="s">
        <v>323</v>
      </c>
    </row>
    <row r="174" spans="2:11" ht="15.5" x14ac:dyDescent="0.35">
      <c r="C174" t="s">
        <v>169</v>
      </c>
      <c r="D174" s="5">
        <v>1698940000</v>
      </c>
      <c r="E174" s="5">
        <v>3269937000</v>
      </c>
      <c r="F174" s="5">
        <v>7533392000</v>
      </c>
      <c r="G174" s="5">
        <v>29457612000</v>
      </c>
      <c r="I174" s="5">
        <v>10803329000</v>
      </c>
      <c r="J174" s="5">
        <v>29457612000</v>
      </c>
      <c r="K174" s="5">
        <v>28659054000</v>
      </c>
    </row>
    <row r="176" spans="2:11" ht="15.5" x14ac:dyDescent="0.35">
      <c r="B176" t="s">
        <v>170</v>
      </c>
      <c r="C176" t="s">
        <v>12</v>
      </c>
      <c r="D176" s="5">
        <v>0</v>
      </c>
      <c r="E176" s="5">
        <v>0</v>
      </c>
      <c r="G176" s="5">
        <v>0</v>
      </c>
      <c r="I176" s="5">
        <v>0</v>
      </c>
      <c r="J176" s="5">
        <v>0</v>
      </c>
      <c r="K176" s="5">
        <v>0</v>
      </c>
    </row>
    <row r="177" spans="3:7" ht="15.5" x14ac:dyDescent="0.35">
      <c r="C177" t="s">
        <v>171</v>
      </c>
      <c r="D177" s="6">
        <v>-7245.64</v>
      </c>
      <c r="E177" s="6">
        <v>778402.07</v>
      </c>
      <c r="G177" s="6">
        <v>666524.06999999995</v>
      </c>
    </row>
    <row r="178" spans="3:7" ht="15.5" x14ac:dyDescent="0.35">
      <c r="C178" t="s">
        <v>172</v>
      </c>
      <c r="D178" s="5">
        <v>0</v>
      </c>
      <c r="E178" s="5">
        <v>0</v>
      </c>
      <c r="F178" s="5">
        <v>0</v>
      </c>
      <c r="G178" s="5">
        <v>0</v>
      </c>
    </row>
    <row r="179" spans="3:7" ht="15.5" x14ac:dyDescent="0.35">
      <c r="C179" t="s">
        <v>60</v>
      </c>
      <c r="D179" s="5">
        <v>0</v>
      </c>
      <c r="E179" s="5">
        <v>0</v>
      </c>
      <c r="F179" s="5">
        <v>0</v>
      </c>
      <c r="G179" s="5">
        <v>0</v>
      </c>
    </row>
    <row r="180" spans="3:7" ht="15.5" x14ac:dyDescent="0.35">
      <c r="C180" t="s">
        <v>173</v>
      </c>
      <c r="D180" s="5">
        <v>-4290000000</v>
      </c>
      <c r="E180" s="5">
        <v>28760000000</v>
      </c>
    </row>
    <row r="181" spans="3:7" ht="15.5" x14ac:dyDescent="0.35">
      <c r="C181" t="s">
        <v>174</v>
      </c>
      <c r="D181" s="6">
        <v>-4.7500000000000001E-2</v>
      </c>
      <c r="E181" s="6">
        <v>6.0100000000000001E-2</v>
      </c>
      <c r="F181" s="5">
        <v>0</v>
      </c>
      <c r="G181" s="6">
        <v>5.4299999999999994E-2</v>
      </c>
    </row>
    <row r="182" spans="3:7" ht="15.5" x14ac:dyDescent="0.35">
      <c r="C182" t="s">
        <v>175</v>
      </c>
      <c r="D182" s="6">
        <v>-0.1191</v>
      </c>
      <c r="E182" s="6">
        <v>0.1406</v>
      </c>
      <c r="F182" s="5">
        <v>0</v>
      </c>
      <c r="G182" s="6">
        <v>0.15109999999999998</v>
      </c>
    </row>
    <row r="183" spans="3:7" ht="15.5" x14ac:dyDescent="0.35">
      <c r="C183" t="s">
        <v>176</v>
      </c>
      <c r="D183" s="6">
        <v>-9.4600000000000004E-2</v>
      </c>
      <c r="E183" s="6">
        <v>0.18530000000000002</v>
      </c>
      <c r="F183" s="5">
        <v>0</v>
      </c>
      <c r="G183" s="6">
        <v>0.18629999999999999</v>
      </c>
    </row>
    <row r="184" spans="3:7" ht="15.5" x14ac:dyDescent="0.35">
      <c r="C184" t="s">
        <v>177</v>
      </c>
      <c r="D184" s="6">
        <v>-5.63</v>
      </c>
      <c r="E184" s="6">
        <v>22.66</v>
      </c>
      <c r="F184" s="6">
        <v>5.29</v>
      </c>
      <c r="G184" s="6">
        <v>5.92</v>
      </c>
    </row>
    <row r="185" spans="3:7" ht="15.5" x14ac:dyDescent="0.35">
      <c r="C185" t="s">
        <v>178</v>
      </c>
      <c r="D185" s="5">
        <v>74000000000</v>
      </c>
      <c r="E185" s="5">
        <v>83000000000</v>
      </c>
      <c r="G185" s="5">
        <v>66000000000</v>
      </c>
    </row>
    <row r="186" spans="3:7" ht="15.5" x14ac:dyDescent="0.35">
      <c r="C186" t="s">
        <v>179</v>
      </c>
      <c r="D186" s="5">
        <v>0</v>
      </c>
      <c r="E186" s="5">
        <v>0</v>
      </c>
      <c r="G186" s="5">
        <v>0</v>
      </c>
    </row>
    <row r="187" spans="3:7" ht="15.5" x14ac:dyDescent="0.35">
      <c r="C187" t="s">
        <v>180</v>
      </c>
      <c r="D187" s="6">
        <v>60836.83</v>
      </c>
      <c r="E187" s="6">
        <v>5537374.4000000004</v>
      </c>
      <c r="G187" s="6">
        <v>4412049.7300000004</v>
      </c>
    </row>
    <row r="188" spans="3:7" ht="15.5" x14ac:dyDescent="0.35">
      <c r="C188" t="s">
        <v>181</v>
      </c>
      <c r="D188" s="5">
        <v>0</v>
      </c>
      <c r="E188" s="5">
        <v>0</v>
      </c>
      <c r="G188" s="5">
        <v>0</v>
      </c>
    </row>
    <row r="189" spans="3:7" ht="15.5" x14ac:dyDescent="0.35">
      <c r="C189" t="s">
        <v>182</v>
      </c>
      <c r="D189" s="6">
        <v>60043.86</v>
      </c>
      <c r="E189" s="6">
        <v>5467791.4000000004</v>
      </c>
      <c r="G189" s="6">
        <v>4332591.53</v>
      </c>
    </row>
    <row r="190" spans="3:7" ht="15.5" x14ac:dyDescent="0.35">
      <c r="C190" t="s">
        <v>183</v>
      </c>
      <c r="D190" s="5">
        <v>17000000000</v>
      </c>
      <c r="E190" s="5">
        <v>8000000000</v>
      </c>
      <c r="G190" s="5">
        <v>8000000000</v>
      </c>
    </row>
    <row r="191" spans="3:7" ht="15.5" x14ac:dyDescent="0.35">
      <c r="C191" t="s">
        <v>184</v>
      </c>
      <c r="D191" s="5">
        <v>82000000000</v>
      </c>
      <c r="E191" s="5">
        <v>86000000000</v>
      </c>
      <c r="G191" s="5">
        <v>94000000000</v>
      </c>
    </row>
    <row r="192" spans="3:7" ht="15.5" x14ac:dyDescent="0.35">
      <c r="C192" t="s">
        <v>185</v>
      </c>
      <c r="D192" s="5">
        <v>74000000000</v>
      </c>
      <c r="E192" s="5">
        <v>83000000000</v>
      </c>
      <c r="G192" s="5">
        <v>66000000000</v>
      </c>
    </row>
    <row r="193" spans="3:11" ht="15.5" x14ac:dyDescent="0.35">
      <c r="C193" t="s">
        <v>24</v>
      </c>
      <c r="D193" s="5">
        <v>99000000000</v>
      </c>
      <c r="E193" s="5">
        <v>94000000000</v>
      </c>
      <c r="G193" s="5">
        <v>102000000000</v>
      </c>
    </row>
    <row r="194" spans="3:11" ht="15.5" x14ac:dyDescent="0.35">
      <c r="C194" t="s">
        <v>21</v>
      </c>
      <c r="D194" s="5">
        <v>98000000000</v>
      </c>
      <c r="E194" s="5">
        <v>83000000000</v>
      </c>
      <c r="G194" s="5">
        <v>73000000000</v>
      </c>
    </row>
    <row r="195" spans="3:11" ht="15.5" x14ac:dyDescent="0.35">
      <c r="C195" t="s">
        <v>186</v>
      </c>
      <c r="D195" s="5">
        <v>15000000000</v>
      </c>
      <c r="E195" s="5">
        <v>24000000000</v>
      </c>
      <c r="G195" s="5">
        <v>51000000000</v>
      </c>
    </row>
    <row r="196" spans="3:11" ht="15.5" x14ac:dyDescent="0.35">
      <c r="C196" t="s">
        <v>187</v>
      </c>
      <c r="D196" s="5">
        <v>-14000000000</v>
      </c>
      <c r="E196" s="5">
        <v>34000000000</v>
      </c>
      <c r="F196" s="5">
        <v>-12000000000</v>
      </c>
      <c r="G196" s="5">
        <v>-4000000000</v>
      </c>
    </row>
    <row r="197" spans="3:11" ht="15.5" x14ac:dyDescent="0.35">
      <c r="C197" t="s">
        <v>188</v>
      </c>
      <c r="D197" s="5">
        <v>0</v>
      </c>
      <c r="E197" s="5">
        <v>-24000000000</v>
      </c>
      <c r="F197" s="5">
        <v>-6000000000</v>
      </c>
      <c r="G197" s="5">
        <v>-49000000000</v>
      </c>
    </row>
    <row r="198" spans="3:11" ht="15.5" x14ac:dyDescent="0.35">
      <c r="C198" t="s">
        <v>13</v>
      </c>
      <c r="D198" s="5">
        <v>-14000000000</v>
      </c>
      <c r="E198" s="5">
        <v>10000000000</v>
      </c>
      <c r="F198" s="5">
        <v>-18000000000</v>
      </c>
      <c r="G198" s="5">
        <v>-53000000000</v>
      </c>
    </row>
    <row r="199" spans="3:11" ht="15.5" x14ac:dyDescent="0.35">
      <c r="C199" t="s">
        <v>16</v>
      </c>
      <c r="D199" s="6">
        <v>-11572.64</v>
      </c>
      <c r="E199" s="6">
        <v>637733.06999999995</v>
      </c>
      <c r="F199" s="5">
        <v>0</v>
      </c>
      <c r="G199" s="6">
        <v>-3517498.73</v>
      </c>
    </row>
    <row r="200" spans="3:11" ht="15.5" x14ac:dyDescent="0.35">
      <c r="C200" t="s">
        <v>45</v>
      </c>
      <c r="I200" s="6">
        <v>1132612.33</v>
      </c>
      <c r="J200" s="6">
        <v>666524.06999999995</v>
      </c>
      <c r="K200" s="6">
        <v>2385042.4</v>
      </c>
    </row>
    <row r="201" spans="3:11" ht="15.5" x14ac:dyDescent="0.35">
      <c r="C201" t="s">
        <v>59</v>
      </c>
      <c r="I201" s="5">
        <v>0</v>
      </c>
      <c r="J201" s="5">
        <v>0</v>
      </c>
      <c r="K201" s="5">
        <v>0</v>
      </c>
    </row>
    <row r="202" spans="3:11" ht="15.5" x14ac:dyDescent="0.35">
      <c r="C202" t="s">
        <v>62</v>
      </c>
      <c r="I202" s="5">
        <v>0</v>
      </c>
      <c r="J202" s="5">
        <v>0</v>
      </c>
      <c r="K202" s="5">
        <v>0</v>
      </c>
    </row>
    <row r="203" spans="3:11" ht="15.5" x14ac:dyDescent="0.35">
      <c r="C203" t="s">
        <v>189</v>
      </c>
      <c r="I203" s="5">
        <v>28760000000</v>
      </c>
    </row>
    <row r="204" spans="3:11" ht="15.5" x14ac:dyDescent="0.35">
      <c r="C204" t="s">
        <v>190</v>
      </c>
      <c r="I204" s="6">
        <v>8.7400000000000005E-2</v>
      </c>
      <c r="J204" s="6">
        <v>5.4299999999999994E-2</v>
      </c>
      <c r="K204" s="6">
        <v>0.28589999999999999</v>
      </c>
    </row>
    <row r="205" spans="3:11" ht="15.5" x14ac:dyDescent="0.35">
      <c r="C205" t="s">
        <v>191</v>
      </c>
      <c r="I205" s="6">
        <v>0.20449999999999999</v>
      </c>
      <c r="J205" s="6">
        <v>0.15109999999999998</v>
      </c>
      <c r="K205" s="6">
        <v>0.63680000000000003</v>
      </c>
    </row>
    <row r="206" spans="3:11" ht="15.5" x14ac:dyDescent="0.35">
      <c r="C206" t="s">
        <v>192</v>
      </c>
      <c r="I206" s="6">
        <v>0.1447</v>
      </c>
      <c r="J206" s="6">
        <v>0.1143</v>
      </c>
      <c r="K206" s="6">
        <v>0.93279999999999996</v>
      </c>
    </row>
    <row r="207" spans="3:11" ht="15.5" x14ac:dyDescent="0.35">
      <c r="C207" t="s">
        <v>193</v>
      </c>
      <c r="I207" s="6">
        <v>10.68</v>
      </c>
      <c r="J207" s="6">
        <v>5.92</v>
      </c>
      <c r="K207" s="6">
        <v>52.07</v>
      </c>
    </row>
    <row r="208" spans="3:11" ht="15.5" x14ac:dyDescent="0.35">
      <c r="C208" t="s">
        <v>56</v>
      </c>
      <c r="I208" s="5">
        <v>0</v>
      </c>
      <c r="J208" s="5">
        <v>0</v>
      </c>
      <c r="K208" s="5">
        <v>0</v>
      </c>
    </row>
    <row r="209" spans="3:11" ht="15.5" x14ac:dyDescent="0.35">
      <c r="C209" t="s">
        <v>53</v>
      </c>
      <c r="I209" s="6">
        <v>5537374.4000000004</v>
      </c>
      <c r="J209" s="6">
        <v>4412049.7300000004</v>
      </c>
      <c r="K209" s="6">
        <v>3745445.4</v>
      </c>
    </row>
    <row r="210" spans="3:11" ht="15.5" x14ac:dyDescent="0.35">
      <c r="C210" t="s">
        <v>194</v>
      </c>
      <c r="I210" s="5">
        <v>0</v>
      </c>
      <c r="J210" s="5">
        <v>0</v>
      </c>
      <c r="K210" s="5">
        <v>0</v>
      </c>
    </row>
    <row r="211" spans="3:11" ht="15.5" x14ac:dyDescent="0.35">
      <c r="C211" t="s">
        <v>195</v>
      </c>
      <c r="I211" s="6">
        <v>5467791.4000000004</v>
      </c>
      <c r="J211" s="6">
        <v>4332591.53</v>
      </c>
      <c r="K211" s="6">
        <v>3656785.2</v>
      </c>
    </row>
    <row r="212" spans="3:11" ht="15.5" x14ac:dyDescent="0.35">
      <c r="C212" t="s">
        <v>196</v>
      </c>
      <c r="I212" s="5">
        <v>8000000000</v>
      </c>
      <c r="J212" s="5">
        <v>8000000000</v>
      </c>
      <c r="K212" s="5">
        <v>5000000000</v>
      </c>
    </row>
    <row r="213" spans="3:11" ht="15.5" x14ac:dyDescent="0.35">
      <c r="C213" t="s">
        <v>197</v>
      </c>
      <c r="I213" s="5">
        <v>86000000000</v>
      </c>
      <c r="J213" s="5">
        <v>94000000000</v>
      </c>
      <c r="K213" s="5">
        <v>44000000000</v>
      </c>
    </row>
    <row r="214" spans="3:11" ht="15.5" x14ac:dyDescent="0.35">
      <c r="C214" t="s">
        <v>26</v>
      </c>
      <c r="I214" s="5">
        <v>94000000000</v>
      </c>
      <c r="J214" s="5">
        <v>102000000000</v>
      </c>
      <c r="K214" s="5">
        <v>49000000000</v>
      </c>
    </row>
    <row r="215" spans="3:11" ht="15.5" x14ac:dyDescent="0.35">
      <c r="C215" t="s">
        <v>23</v>
      </c>
      <c r="I215" s="5">
        <v>83000000000</v>
      </c>
      <c r="J215" s="5">
        <v>73000000000</v>
      </c>
      <c r="K215" s="5">
        <v>20000000000</v>
      </c>
    </row>
    <row r="216" spans="3:11" ht="15.5" x14ac:dyDescent="0.35">
      <c r="C216" t="s">
        <v>198</v>
      </c>
      <c r="I216" s="5">
        <v>24000000000</v>
      </c>
      <c r="J216" s="5">
        <v>51000000000</v>
      </c>
      <c r="K216" s="5">
        <v>36000000000</v>
      </c>
    </row>
    <row r="217" spans="3:11" ht="15.5" x14ac:dyDescent="0.35">
      <c r="C217" t="s">
        <v>199</v>
      </c>
      <c r="I217" s="5">
        <v>22000000000</v>
      </c>
      <c r="J217" s="5">
        <v>-4000000000</v>
      </c>
      <c r="K217" s="5">
        <v>32000000000</v>
      </c>
    </row>
    <row r="218" spans="3:11" ht="15.5" x14ac:dyDescent="0.35">
      <c r="C218" t="s">
        <v>200</v>
      </c>
      <c r="I218" s="5">
        <v>-31000000000</v>
      </c>
      <c r="J218" s="5">
        <v>-49000000000</v>
      </c>
      <c r="K218" s="5">
        <v>-48000000000</v>
      </c>
    </row>
    <row r="219" spans="3:11" ht="15.5" x14ac:dyDescent="0.35">
      <c r="C219" t="s">
        <v>15</v>
      </c>
      <c r="I219" s="5">
        <v>-9000000000</v>
      </c>
      <c r="J219" s="5">
        <v>-53000000000</v>
      </c>
      <c r="K219" s="5">
        <v>-16000000000</v>
      </c>
    </row>
    <row r="220" spans="3:11" ht="15.5" x14ac:dyDescent="0.35">
      <c r="C220" t="s">
        <v>17</v>
      </c>
      <c r="I220" s="6">
        <v>-587117.32999999996</v>
      </c>
      <c r="J220" s="6">
        <v>-3517498.73</v>
      </c>
      <c r="K220" s="6">
        <v>-1099662.8</v>
      </c>
    </row>
  </sheetData>
  <pageMargins left="0.7" right="0.7" top="0.75" bottom="0.75" header="0.3" footer="0.3"/>
  <ignoredErrors>
    <ignoredError sqref="A1:K221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2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1085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</row>
    <row r="2" spans="1:11" ht="15.5" x14ac:dyDescent="0.35">
      <c r="C2" t="s">
        <v>1086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1" ht="15.5" x14ac:dyDescent="0.35">
      <c r="B4" t="s">
        <v>5</v>
      </c>
      <c r="C4" t="s">
        <v>6</v>
      </c>
      <c r="D4" s="2">
        <f>IFERROR(INDEX(D51:D500,MATCH($C$4,$C$51:$C$500,0)),"")</f>
        <v>149000511062</v>
      </c>
      <c r="E4" s="2">
        <f>IFERROR(INDEX(E51:E500,MATCH($C$4,$C$51:$C$500,0)),"")</f>
        <v>181774336269</v>
      </c>
      <c r="H4" s="2">
        <f>IFERROR(SUM(D4:G4)*(4/MAX(1,COUNT(D4:G4))),"")</f>
        <v>661549694662</v>
      </c>
      <c r="I4" s="2">
        <f>IFERROR(INDEX(I51:I500,MATCH($C$4,$C$51:$C$500,0)),"")</f>
        <v>353377040895</v>
      </c>
      <c r="J4" s="2">
        <f>IFERROR(INDEX(J51:J500,MATCH($C$4,$C$51:$C$500,0)),"")</f>
        <v>410495372937</v>
      </c>
      <c r="K4" s="2">
        <f>IFERROR(INDEX(K51:K500,MATCH($C$4,$C$51:$C$500,0)),"")</f>
        <v>437812382502</v>
      </c>
    </row>
    <row r="5" spans="1:11" ht="15.5" x14ac:dyDescent="0.35">
      <c r="B5" t="s">
        <v>7</v>
      </c>
      <c r="C5" t="s">
        <v>8</v>
      </c>
      <c r="D5" s="2">
        <f>IFERROR(INDEX(D51:D500,MATCH($C$5,$C$51:$C$500,0)),"")</f>
        <v>26477915046</v>
      </c>
      <c r="E5" s="2">
        <f>IFERROR(INDEX(E51:E500,MATCH($C$5,$C$51:$C$500,0)),"")</f>
        <v>37609402247</v>
      </c>
      <c r="H5" s="2">
        <f>IFERROR(SUM(D5:G5)*(4/MAX(1,COUNT(D5:G5))),"")</f>
        <v>128174634586</v>
      </c>
      <c r="I5" s="2">
        <f>IFERROR(INDEX(I51:I500,MATCH($C$5,$C$51:$C$500,0)),"")</f>
        <v>59650461454</v>
      </c>
      <c r="J5" s="2">
        <f>IFERROR(INDEX(J51:J500,MATCH($C$5,$C$51:$C$500,0)),"")</f>
        <v>96646522103</v>
      </c>
      <c r="K5" s="2">
        <f>IFERROR(INDEX(K51:K500,MATCH($C$5,$C$51:$C$500,0)),"")</f>
        <v>90526088354</v>
      </c>
    </row>
    <row r="6" spans="1:11" ht="15.5" x14ac:dyDescent="0.35">
      <c r="B6" t="s">
        <v>9</v>
      </c>
      <c r="C6" t="s">
        <v>10</v>
      </c>
      <c r="D6" s="2">
        <f>IFERROR(INDEX(D51:D500,MATCH($C$6,$C$51:$C$500,0)),"")</f>
        <v>346261731897</v>
      </c>
      <c r="E6" s="2">
        <f>IFERROR(INDEX(E51:E500,MATCH($C$6,$C$51:$C$500,0)),"")</f>
        <v>340800207049</v>
      </c>
      <c r="H6" s="2">
        <f>IFERROR(INDEX(D6:G6,COUNT(D6:G6)),"")</f>
        <v>340800207049</v>
      </c>
      <c r="I6" s="2">
        <f>IFERROR(INDEX(I51:I500,MATCH($C$6,$C$51:$C$500,0)),"")</f>
        <v>340800207049</v>
      </c>
      <c r="J6" s="2">
        <f>IFERROR(INDEX(J51:J500,MATCH($C$6,$C$51:$C$500,0)),"")</f>
        <v>434265357533</v>
      </c>
      <c r="K6" s="2">
        <f>IFERROR(INDEX(K51:K500,MATCH($C$6,$C$51:$C$500,0)),"")</f>
        <v>318331233879</v>
      </c>
    </row>
    <row r="7" spans="1:11" ht="15.5" x14ac:dyDescent="0.35">
      <c r="B7" t="s">
        <v>11</v>
      </c>
      <c r="C7" t="s">
        <v>12</v>
      </c>
      <c r="D7" s="3">
        <f>IFERROR(INDEX(D51:D500,MATCH($C$7,$C$51:$C$500,0))/1000000000,"")</f>
        <v>2.02</v>
      </c>
      <c r="E7" s="3">
        <f>IFERROR(INDEX(E51:E500,MATCH($C$7,$C$51:$C$500,0))/1000000000,"")</f>
        <v>2.02</v>
      </c>
      <c r="H7" s="3">
        <f>IFERROR(INDEX(D7:G7,COUNT(D7:G7)),"")</f>
        <v>2.02</v>
      </c>
      <c r="I7" s="3">
        <f>IFERROR(INDEX(I51:I500,MATCH($C$7,$C$51:$C$500,0))/1000000000,"")</f>
        <v>2.02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</row>
    <row r="8" spans="1:1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35000000000</v>
      </c>
      <c r="E8" s="2">
        <f>IFERROR(INDEX(E51:E500,MATCH("Free cash flow (Quarter)",$C$51:$C$500,0)),"")</f>
        <v>17000000000</v>
      </c>
      <c r="H8" s="2">
        <f>IFERROR(INDEX(D8:G8,COUNT(D8:G8)),"")</f>
        <v>17000000000</v>
      </c>
      <c r="I8" s="2">
        <f>IFERROR(INDEX(I51:I500,MATCH($C$8,$C$51:$C$500,0)),"")</f>
        <v>37000000000</v>
      </c>
      <c r="J8" s="2">
        <f>IFERROR(INDEX(J51:J500,MATCH($C$8,$C$51:$C$500,0)),"")</f>
        <v>53000000000</v>
      </c>
      <c r="K8" s="2">
        <f>IFERROR(INDEX(K51:K500,MATCH($C$8,$C$51:$C$500,0)),"")</f>
        <v>41000000000</v>
      </c>
    </row>
    <row r="9" spans="1:11" ht="15.5" x14ac:dyDescent="0.35">
      <c r="A9" t="s">
        <v>16</v>
      </c>
      <c r="C9" t="s">
        <v>17</v>
      </c>
      <c r="D9" s="3">
        <f>IFERROR(INDEX(D51:D500,MATCH("Free cash flow per share (Quarter)",$C$51:$C$500,0)),"")</f>
        <v>17.59</v>
      </c>
      <c r="E9" s="3">
        <f>IFERROR(INDEX(E51:E500,MATCH("Free cash flow per share (Quarter)",$C$51:$C$500,0)),"")</f>
        <v>8.35</v>
      </c>
      <c r="H9" s="3">
        <f>IFERROR(INDEX(D9:G9,COUNT(D9:G9)),"")</f>
        <v>8.35</v>
      </c>
      <c r="I9" s="3">
        <f>IFERROR(INDEX(I51:I500,MATCH($C$9,$C$51:$C$500,0)),"")</f>
        <v>18.39</v>
      </c>
      <c r="J9" s="3">
        <f>IFERROR(INDEX(J51:J500,MATCH($C$9,$C$51:$C$500,0)),"")</f>
        <v>1307362.1499999999</v>
      </c>
      <c r="K9" s="3">
        <f>IFERROR(INDEX(K51:K500,MATCH($C$9,$C$51:$C$500,0)),"")</f>
        <v>1012927.96</v>
      </c>
    </row>
    <row r="10" spans="1:1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ca="1">IFERROR(IF(I9=0,"",I2/I9),"")</f>
        <v/>
      </c>
      <c r="J10" s="3" t="str">
        <f ca="1">IFERROR(IF(J9=0,"",J2/J9),"")</f>
        <v/>
      </c>
      <c r="K10" s="3" t="str">
        <f ca="1">IFERROR(IF(K9=0,"",K2/K9),"")</f>
        <v/>
      </c>
    </row>
    <row r="11" spans="1:11" ht="15.5" x14ac:dyDescent="0.35">
      <c r="B11" t="s">
        <v>19</v>
      </c>
      <c r="C11" t="s">
        <v>20</v>
      </c>
      <c r="D11" s="2">
        <f>IFERROR(INDEX(D51:D500,MATCH($C$11,$C$51:$C$500,0)),"")</f>
        <v>108543271541</v>
      </c>
      <c r="E11" s="2">
        <f>IFERROR(INDEX(E51:E500,MATCH($C$11,$C$51:$C$500,0)),"")</f>
        <v>100129258609</v>
      </c>
      <c r="H11" s="2">
        <f>IFERROR(INDEX(D11:G11,COUNT(D11:G11)),"")</f>
        <v>100129258609</v>
      </c>
      <c r="I11" s="2">
        <f>IFERROR(INDEX(I51:I500,MATCH($C$11,$C$51:$C$500,0)),"")</f>
        <v>100129258609</v>
      </c>
      <c r="J11" s="2">
        <f>IFERROR(INDEX(J51:J500,MATCH($C$11,$C$51:$C$500,0)),"")</f>
        <v>91073441119</v>
      </c>
      <c r="K11" s="2">
        <f>IFERROR(INDEX(K51:K500,MATCH($C$11,$C$51:$C$500,0)),"")</f>
        <v>63705624376</v>
      </c>
    </row>
    <row r="12" spans="1:1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-78000000000</v>
      </c>
      <c r="E12" s="2">
        <f>IFERROR(INDEX(E51:E500,MATCH("Net Debt (Quarter)",$C$51:$C$500,0)),"")</f>
        <v>-63000000000</v>
      </c>
      <c r="H12" s="2">
        <f>IFERROR(INDEX(D12:G12,COUNT(D12:G12)),"")</f>
        <v>-63000000000</v>
      </c>
      <c r="I12" s="2">
        <f>IFERROR(INDEX(I51:I500,MATCH($C$12,$C$51:$C$500,0)),"")</f>
        <v>-63000000000</v>
      </c>
      <c r="J12" s="2">
        <f>IFERROR(INDEX(J51:J500,MATCH($C$12,$C$51:$C$500,0)),"")</f>
        <v>-22000000000</v>
      </c>
      <c r="K12" s="2">
        <f>IFERROR(INDEX(K51:K500,MATCH($C$12,$C$51:$C$500,0)),"")</f>
        <v>19000000000</v>
      </c>
    </row>
    <row r="13" spans="1:1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31000000000</v>
      </c>
      <c r="E13" s="2">
        <f>IFERROR(INDEX(E51:E500,MATCH("Total Debt (Quarter)",$C$51:$C$500,0)),"")</f>
        <v>37000000000</v>
      </c>
      <c r="H13" s="2">
        <f>IFERROR(INDEX(D13:G13,COUNT(D13:G13)),"")</f>
        <v>37000000000</v>
      </c>
      <c r="I13" s="2">
        <f>IFERROR(INDEX(I51:I500,MATCH($C$13,$C$51:$C$500,0)),"")</f>
        <v>37000000000</v>
      </c>
      <c r="J13" s="2">
        <f>IFERROR(INDEX(J51:J500,MATCH($C$13,$C$51:$C$500,0)),"")</f>
        <v>69000000000</v>
      </c>
      <c r="K13" s="2">
        <f>IFERROR(INDEX(K51:K500,MATCH($C$13,$C$51:$C$500,0)),"")</f>
        <v>83000000000</v>
      </c>
    </row>
    <row r="14" spans="1:11" ht="15.5" x14ac:dyDescent="0.35">
      <c r="C14" t="s">
        <v>27</v>
      </c>
      <c r="D14" s="2">
        <f>IFERROR(INDEX(D51:D500,MATCH($C$14,$C$51:$C$500,0)),"")</f>
        <v>-1639699943</v>
      </c>
      <c r="E14" s="2">
        <f>IFERROR(INDEX(E51:E500,MATCH($C$14,$C$51:$C$500,0)),"")</f>
        <v>-2105254459</v>
      </c>
      <c r="H14" s="2">
        <f>IFERROR(SUM(D14:G14)*(4/MAX(1,COUNT(D14:G14))),"")</f>
        <v>-7489908804</v>
      </c>
      <c r="I14" s="2">
        <f>IFERROR(INDEX(I51:I500,MATCH($C$14,$C$51:$C$500,0)),"")</f>
        <v>-4456984602</v>
      </c>
      <c r="J14" s="2">
        <f>IFERROR(INDEX(J51:J500,MATCH($C$14,$C$51:$C$500,0)),"")</f>
        <v>-5633289614</v>
      </c>
      <c r="K14" s="2">
        <f>IFERROR(INDEX(K51:K500,MATCH($C$14,$C$51:$C$500,0)),"")</f>
        <v>-6093254985</v>
      </c>
    </row>
    <row r="15" spans="1:11" ht="15.5" x14ac:dyDescent="0.35">
      <c r="C15" t="s">
        <v>28</v>
      </c>
      <c r="D15" s="2">
        <f>IFERROR(INDEX(D51:D500,MATCH($C$15,$C$51:$C$500,0)),"")</f>
        <v>-7882912648</v>
      </c>
      <c r="E15" s="2">
        <f>IFERROR(INDEX(E51:E500,MATCH($C$15,$C$51:$C$500,0)),"")</f>
        <v>-10598875432</v>
      </c>
      <c r="H15" s="2">
        <f>IFERROR(SUM(D15:G15)*(4/MAX(1,COUNT(D15:G15))),"")</f>
        <v>-36963576160</v>
      </c>
      <c r="I15" s="2">
        <f>IFERROR(INDEX(I51:I500,MATCH($C$15,$C$51:$C$500,0)),"")</f>
        <v>-19067224681</v>
      </c>
      <c r="J15" s="2">
        <f>IFERROR(INDEX(J51:J500,MATCH($C$15,$C$51:$C$500,0)),"")</f>
        <v>-19466989704</v>
      </c>
      <c r="K15" s="2">
        <f>IFERROR(INDEX(K51:K500,MATCH($C$15,$C$51:$C$500,0)),"")</f>
        <v>-25838977416</v>
      </c>
    </row>
    <row r="16" spans="1:11" ht="15.5" x14ac:dyDescent="0.35">
      <c r="C16" t="s">
        <v>29</v>
      </c>
      <c r="D16" s="2">
        <f>IFERROR(INDEX(D51:D500,MATCH($C$16,$C$51:$C$500,0)),"")</f>
        <v>31642354380</v>
      </c>
      <c r="E16" s="2">
        <f>IFERROR(INDEX(E51:E500,MATCH($C$16,$C$51:$C$500,0)),"")</f>
        <v>45881425840</v>
      </c>
      <c r="H16" s="2">
        <f>IFERROR(SUM(D16:G16)*(4/MAX(1,COUNT(D16:G16))),"")</f>
        <v>155047560440</v>
      </c>
      <c r="I16" s="2">
        <f>IFERROR(INDEX(I51:I500,MATCH($C$16,$C$51:$C$500,0)),"")</f>
        <v>75756321627</v>
      </c>
      <c r="J16" s="2">
        <f>IFERROR(INDEX(J51:J500,MATCH($C$16,$C$51:$C$500,0)),"")</f>
        <v>126993625617</v>
      </c>
      <c r="K16" s="2">
        <f>IFERROR(INDEX(K51:K500,MATCH($C$16,$C$51:$C$500,0)),"")</f>
        <v>110285551873</v>
      </c>
    </row>
    <row r="17" spans="1:11" ht="15.5" x14ac:dyDescent="0.35">
      <c r="A17" t="s">
        <v>30</v>
      </c>
    </row>
    <row r="18" spans="1:1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</row>
    <row r="19" spans="1:11" ht="15.5" x14ac:dyDescent="0.35">
      <c r="A19" t="s">
        <v>37</v>
      </c>
      <c r="C19" t="s">
        <v>38</v>
      </c>
    </row>
    <row r="20" spans="1:11" ht="15.5" x14ac:dyDescent="0.35">
      <c r="A20" t="s">
        <v>39</v>
      </c>
      <c r="C20" t="s">
        <v>40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 t="str">
        <f ca="1">IFERROR(I21*I2,"")</f>
        <v/>
      </c>
      <c r="J20" s="2" t="str">
        <f ca="1">IFERROR(J21*J2,"")</f>
        <v/>
      </c>
      <c r="K20" s="2" t="str">
        <f ca="1">IFERROR(K21*K2,"")</f>
        <v/>
      </c>
    </row>
    <row r="21" spans="1:11" ht="15.5" x14ac:dyDescent="0.35">
      <c r="C21" t="s">
        <v>12</v>
      </c>
      <c r="D21" s="2">
        <f>IFERROR(INDEX(D51:D500,MATCH($C$7,$C$51:$C$500,0)),"")</f>
        <v>2020000000</v>
      </c>
      <c r="E21" s="2">
        <f>IFERROR(INDEX(E51:E500,MATCH($C$7,$C$51:$C$500,0)),"")</f>
        <v>2020000000</v>
      </c>
      <c r="H21" s="2">
        <f>IFERROR(INDEX(D21:G21,COUNT(D21:G21)),"")</f>
        <v>2020000000</v>
      </c>
      <c r="I21" s="2">
        <f>IFERROR(INDEX(I51:I500,MATCH($C$7,$C$51:$C$500,0)),"")</f>
        <v>2020000000</v>
      </c>
      <c r="J21" s="2">
        <f>IFERROR(INDEX(J51:J500,MATCH($C$7,$C$51:$C$500,0)),"")</f>
        <v>0</v>
      </c>
      <c r="K21" s="2">
        <f>IFERROR(INDEX(K51:K500,MATCH($C$7,$C$51:$C$500,0)),"")</f>
        <v>0</v>
      </c>
    </row>
    <row r="23" spans="1:11" ht="15.5" x14ac:dyDescent="0.35">
      <c r="B23" t="s">
        <v>41</v>
      </c>
      <c r="C23" t="s">
        <v>42</v>
      </c>
      <c r="D23" s="3">
        <f>IFERROR(D5/D6*100,"")</f>
        <v>7.6467921825898442</v>
      </c>
      <c r="E23" s="3">
        <f>IFERROR(E5/E6*100,"")</f>
        <v>11.035616020500994</v>
      </c>
      <c r="H23" s="3">
        <f>IFERROR(H5/H6*100,"")</f>
        <v>37.609905139397739</v>
      </c>
      <c r="I23" s="3">
        <f>IFERROR(I5/I6*100,"")</f>
        <v>17.503059041693454</v>
      </c>
      <c r="J23" s="3">
        <f>IFERROR(J5/J6*100,"")</f>
        <v>22.255176570388947</v>
      </c>
      <c r="K23" s="3">
        <f>IFERROR(K5/K6*100,"")</f>
        <v>28.437702216933452</v>
      </c>
    </row>
    <row r="24" spans="1:11" ht="15.5" x14ac:dyDescent="0.35">
      <c r="C24" t="s">
        <v>43</v>
      </c>
      <c r="D24" s="4">
        <f>IFERROR(_xlfn.RRI(5,I23,D23),"")</f>
        <v>-0.15263003585329094</v>
      </c>
      <c r="E24" s="4">
        <f>IFERROR(_xlfn.RRI(5,J23,E23),"")</f>
        <v>-0.13089328119066068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30.27</v>
      </c>
      <c r="J25" s="3">
        <f>IFERROR(INDEX(J51:J500,MATCH($C$25,$C$51:$C$500,0)),"")</f>
        <v>2474039.39</v>
      </c>
      <c r="K25" s="3">
        <f>IFERROR(INDEX(K51:K500,MATCH($C$25,$C$51:$C$500,0)),"")</f>
        <v>2236192.96</v>
      </c>
    </row>
    <row r="26" spans="1:11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ht="15.5" x14ac:dyDescent="0.35">
      <c r="C27" t="s">
        <v>47</v>
      </c>
      <c r="D27" s="3">
        <f>IFERROR(D4/D21,"")</f>
        <v>73.762629238613854</v>
      </c>
      <c r="E27" s="3">
        <f>IFERROR(E4/E21,"")</f>
        <v>89.987295182673265</v>
      </c>
      <c r="H27" s="3">
        <f>IFERROR(H4/H21,"")</f>
        <v>327.49984884257424</v>
      </c>
      <c r="I27" s="3">
        <f>IFERROR(I4/I21,"")</f>
        <v>174.93912915594061</v>
      </c>
      <c r="J27" s="3" t="str">
        <f>IFERROR(J4/J21,"")</f>
        <v/>
      </c>
      <c r="K27" s="3" t="str">
        <f>IFERROR(K4/K21,"")</f>
        <v/>
      </c>
    </row>
    <row r="28" spans="1:11" ht="15.5" x14ac:dyDescent="0.35">
      <c r="C28" t="s">
        <v>48</v>
      </c>
      <c r="D28" s="4">
        <f>IFERROR(_xlfn.RRI(5,I27,D27),"")</f>
        <v>-0.15862445349171683</v>
      </c>
      <c r="E28" s="4" t="str">
        <f>IFERROR(_xlfn.RRI(5,J27,E27),"")</f>
        <v/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49</v>
      </c>
      <c r="H29" s="4" t="str">
        <f>IFERROR(((H25-I25)/I25)*100%,"")</f>
        <v/>
      </c>
      <c r="I29" s="4">
        <f>IFERROR(((I25-J25)/J25)*100%,"")</f>
        <v>-0.99998776494823716</v>
      </c>
      <c r="J29" s="4">
        <f>IFERROR(((J25-K25)/K25)*100%,"")</f>
        <v>0.10636221214112049</v>
      </c>
      <c r="K29" s="4" t="str">
        <f>IFERROR(((K25-L25)/L25)*100%,"")</f>
        <v/>
      </c>
    </row>
    <row r="30" spans="1:11" ht="15.5" x14ac:dyDescent="0.35">
      <c r="C30" t="s">
        <v>50</v>
      </c>
      <c r="H30" s="4">
        <f>IFERROR(((H27-I27)/I27)*100%,"")</f>
        <v>0.87207887922341909</v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</row>
    <row r="32" spans="1:11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166.38</v>
      </c>
      <c r="E32" s="3">
        <f>IFERROR(INDEX(E51:E500,MATCH($A$32,$C$51:$C$500,0)),"")</f>
        <v>162.69</v>
      </c>
      <c r="H32" s="3">
        <f>IFERROR(INDEX(D32:G32,COUNT(D32:G32)),"")</f>
        <v>162.69</v>
      </c>
      <c r="I32" s="3">
        <f>IFERROR(INDEX(I51:I500,MATCH($C$32,$C$51:$C$500,0)),"")</f>
        <v>162.69</v>
      </c>
      <c r="J32" s="3">
        <f>IFERROR(INDEX(J51:J500,MATCH($C$32,$C$51:$C$500,0)),"")</f>
        <v>10723182.300000001</v>
      </c>
      <c r="K32" s="3">
        <f>IFERROR(INDEX(K51:K500,MATCH($C$32,$C$51:$C$500,0)),"")</f>
        <v>8327205.3499999996</v>
      </c>
    </row>
    <row r="33" spans="1:11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</v>
      </c>
      <c r="E33" s="3">
        <f>IFERROR(INDEX(E51:E500,MATCH($A$33,$C$51:$C$500,0)),"")</f>
        <v>0</v>
      </c>
      <c r="H33" s="3">
        <f>IFERROR(INDEX(D33:G33,COUNT(D33:G33)),"")</f>
        <v>0</v>
      </c>
      <c r="I33" s="3">
        <f>IFERROR(INDEX(I51:I500,MATCH($C$33,$C$51:$C$500,0)),"")</f>
        <v>0</v>
      </c>
      <c r="J33" s="3">
        <f>IFERROR(INDEX(J51:J500,MATCH($C$33,$C$51:$C$500,0)),"")</f>
        <v>0</v>
      </c>
      <c r="K33" s="3">
        <f>IFERROR(INDEX(K51:K500,MATCH($C$33,$C$51:$C$500,0)),"")</f>
        <v>0</v>
      </c>
    </row>
    <row r="34" spans="1:11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0</v>
      </c>
      <c r="E34" s="3">
        <f>IFERROR(INDEX(E51:E500,MATCH($A$34,$C$51:$C$500,0)),"")</f>
        <v>0</v>
      </c>
      <c r="H34" s="3">
        <f>IFERROR(INDEX(D34:G34,COUNT(D34:G34)),"")</f>
        <v>0</v>
      </c>
      <c r="I34" s="3">
        <f>IFERROR(INDEX(I51:I500,MATCH($C$34,$C$51:$C$500,0)),"")</f>
        <v>0</v>
      </c>
      <c r="J34" s="3">
        <f>IFERROR(INDEX(J51:J500,MATCH($C$34,$C$51:$C$500,0)),"")</f>
        <v>0</v>
      </c>
      <c r="K34" s="3">
        <f>IFERROR(INDEX(K51:K500,MATCH($C$34,$C$51:$C$500,0)),"")</f>
        <v>0</v>
      </c>
    </row>
    <row r="35" spans="1:11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>IFERROR(INDEX(I51:I500,MATCH($C$35,$C$51:$C$500,0)),"")</f>
        <v>0</v>
      </c>
      <c r="J35" s="3">
        <f>IFERROR(INDEX(J51:J500,MATCH($C$35,$C$51:$C$500,0)),"")</f>
        <v>0</v>
      </c>
      <c r="K35" s="3">
        <f>IFERROR(INDEX(K51:K500,MATCH($C$35,$C$51:$C$500,0)),"")</f>
        <v>0</v>
      </c>
    </row>
    <row r="36" spans="1:11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</row>
    <row r="37" spans="1:11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</row>
    <row r="50" spans="2:11" ht="15.5" x14ac:dyDescent="0.35">
      <c r="D50" t="s">
        <v>67</v>
      </c>
      <c r="E50" t="s">
        <v>69</v>
      </c>
      <c r="F50" t="s">
        <v>912</v>
      </c>
      <c r="G50" t="s">
        <v>1017</v>
      </c>
      <c r="I50" t="s">
        <v>32</v>
      </c>
      <c r="J50" t="s">
        <v>33</v>
      </c>
      <c r="K50" t="s">
        <v>34</v>
      </c>
    </row>
    <row r="51" spans="2:11" ht="15.5" x14ac:dyDescent="0.35">
      <c r="B51" t="s">
        <v>71</v>
      </c>
      <c r="C51" t="s">
        <v>6</v>
      </c>
      <c r="D51" s="5">
        <v>149000511062</v>
      </c>
      <c r="E51" s="5">
        <v>181774336269</v>
      </c>
      <c r="F51" s="5">
        <v>171602704626</v>
      </c>
      <c r="G51" s="5">
        <v>410495372937</v>
      </c>
      <c r="I51" s="5">
        <v>353377040895</v>
      </c>
      <c r="J51" s="5">
        <v>410495372937</v>
      </c>
      <c r="K51" s="5">
        <v>437812382502</v>
      </c>
    </row>
    <row r="52" spans="2:11" ht="15.5" x14ac:dyDescent="0.35">
      <c r="C52" t="s">
        <v>72</v>
      </c>
      <c r="D52" s="5">
        <v>-84812149363</v>
      </c>
      <c r="E52" s="5">
        <v>-98867362009</v>
      </c>
      <c r="F52" s="5">
        <v>-101791088034</v>
      </c>
      <c r="G52" s="5">
        <v>-251271465338</v>
      </c>
      <c r="I52" s="5">
        <v>-200658450043</v>
      </c>
      <c r="J52" s="5">
        <v>-251271465338</v>
      </c>
      <c r="K52" s="5">
        <v>-261522015611</v>
      </c>
    </row>
    <row r="53" spans="2:11" ht="15.5" x14ac:dyDescent="0.35">
      <c r="C53" t="s">
        <v>73</v>
      </c>
      <c r="D53" s="5">
        <v>64188361699</v>
      </c>
      <c r="E53" s="5">
        <v>82906974260</v>
      </c>
      <c r="F53" s="5">
        <v>69811616592</v>
      </c>
      <c r="G53" s="5">
        <v>159223907599</v>
      </c>
      <c r="I53" s="5">
        <v>152718590852</v>
      </c>
      <c r="J53" s="5">
        <v>159223907599</v>
      </c>
      <c r="K53" s="5">
        <v>176290366891</v>
      </c>
    </row>
    <row r="54" spans="2:11" ht="15.5" x14ac:dyDescent="0.35">
      <c r="C54" t="s">
        <v>74</v>
      </c>
      <c r="D54" s="5">
        <v>-30589348449</v>
      </c>
      <c r="E54" s="5">
        <v>-38387349676</v>
      </c>
      <c r="F54" s="5">
        <v>-38778026224</v>
      </c>
      <c r="G54" s="5">
        <v>-71155721658</v>
      </c>
      <c r="I54" s="5">
        <v>-77165375900</v>
      </c>
      <c r="J54" s="5">
        <v>-71155721658</v>
      </c>
      <c r="K54" s="5">
        <v>-59941947443</v>
      </c>
    </row>
    <row r="55" spans="2:11" ht="15.5" x14ac:dyDescent="0.35">
      <c r="C55" t="s">
        <v>245</v>
      </c>
    </row>
    <row r="56" spans="2:11" ht="15.5" x14ac:dyDescent="0.35">
      <c r="C56" t="s">
        <v>75</v>
      </c>
      <c r="D56" s="5">
        <v>-6062396364</v>
      </c>
      <c r="E56" s="5">
        <v>-13172818588</v>
      </c>
      <c r="F56" s="5">
        <v>-11960532541</v>
      </c>
      <c r="G56" s="5">
        <v>-12340498621</v>
      </c>
      <c r="I56" s="5">
        <v>-25133351129</v>
      </c>
      <c r="J56" s="5">
        <v>-12340498621</v>
      </c>
      <c r="K56" s="5">
        <v>-3146315660</v>
      </c>
    </row>
    <row r="57" spans="2:11" ht="15.5" x14ac:dyDescent="0.35">
      <c r="C57" t="s">
        <v>821</v>
      </c>
      <c r="D57" s="5">
        <v>-24526952085</v>
      </c>
      <c r="E57" s="5">
        <v>-25214531088</v>
      </c>
      <c r="F57" s="5">
        <v>-26817493683</v>
      </c>
      <c r="G57" s="5">
        <v>-58815223037</v>
      </c>
      <c r="I57" s="5">
        <v>-52032024771</v>
      </c>
      <c r="J57" s="5">
        <v>-58815223037</v>
      </c>
      <c r="K57" s="5">
        <v>-56795631783</v>
      </c>
    </row>
    <row r="58" spans="2:11" ht="15.5" x14ac:dyDescent="0.35">
      <c r="C58" t="s">
        <v>79</v>
      </c>
      <c r="D58" s="5">
        <v>-1813567036</v>
      </c>
      <c r="E58" s="5">
        <v>-3032456033</v>
      </c>
      <c r="F58" s="5">
        <v>-1327451091</v>
      </c>
      <c r="G58" s="5">
        <v>-2724016406</v>
      </c>
      <c r="I58" s="5">
        <v>-4359907124</v>
      </c>
      <c r="J58" s="5">
        <v>-2724016406</v>
      </c>
      <c r="K58" s="5">
        <v>-5789545309</v>
      </c>
    </row>
    <row r="59" spans="2:11" ht="15.5" x14ac:dyDescent="0.35">
      <c r="C59" t="s">
        <v>77</v>
      </c>
      <c r="D59" s="5">
        <v>33599013250</v>
      </c>
      <c r="E59" s="5">
        <v>44519624584</v>
      </c>
      <c r="F59" s="5">
        <v>31033590368</v>
      </c>
      <c r="G59" s="5">
        <v>88068185941</v>
      </c>
      <c r="I59" s="5">
        <v>75553214952</v>
      </c>
      <c r="J59" s="5">
        <v>88068185941</v>
      </c>
      <c r="K59" s="5">
        <v>116348419448</v>
      </c>
    </row>
    <row r="60" spans="2:11" ht="15.5" x14ac:dyDescent="0.35">
      <c r="C60" t="s">
        <v>78</v>
      </c>
      <c r="D60" s="5">
        <v>-1956658870</v>
      </c>
      <c r="E60" s="5">
        <v>1361801256</v>
      </c>
      <c r="F60" s="5">
        <v>-1158694581</v>
      </c>
      <c r="G60" s="5">
        <v>38925439676</v>
      </c>
      <c r="I60" s="5">
        <v>203106675</v>
      </c>
      <c r="J60" s="5">
        <v>38925439676</v>
      </c>
      <c r="K60" s="5">
        <v>-6062867575</v>
      </c>
    </row>
    <row r="61" spans="2:11" ht="15.5" x14ac:dyDescent="0.35">
      <c r="C61" t="s">
        <v>247</v>
      </c>
      <c r="D61" s="5">
        <v>1108660629</v>
      </c>
      <c r="E61" s="5">
        <v>8267240361</v>
      </c>
      <c r="F61" s="5">
        <v>1468101404</v>
      </c>
      <c r="G61" s="5">
        <v>1316670280</v>
      </c>
      <c r="I61" s="5">
        <v>9735341765</v>
      </c>
      <c r="J61" s="5">
        <v>1316670280</v>
      </c>
      <c r="K61" s="5">
        <v>502628483</v>
      </c>
    </row>
    <row r="62" spans="2:11" ht="15.5" x14ac:dyDescent="0.35">
      <c r="C62" t="s">
        <v>251</v>
      </c>
      <c r="D62" s="5">
        <v>-1109903765</v>
      </c>
      <c r="E62" s="5">
        <v>-669749450</v>
      </c>
      <c r="F62" s="5">
        <v>-329686045</v>
      </c>
      <c r="G62" s="5">
        <v>-2505873326</v>
      </c>
      <c r="I62" s="5">
        <v>-999435495</v>
      </c>
      <c r="J62" s="5">
        <v>-2505873326</v>
      </c>
      <c r="K62" s="5">
        <v>-139073585</v>
      </c>
    </row>
    <row r="63" spans="2:11" ht="15.5" x14ac:dyDescent="0.35">
      <c r="C63" t="s">
        <v>27</v>
      </c>
      <c r="D63" s="5">
        <v>-1639699943</v>
      </c>
      <c r="E63" s="5">
        <v>-2105254459</v>
      </c>
      <c r="F63" s="5">
        <v>-2351730143</v>
      </c>
      <c r="G63" s="5">
        <v>-5633289614</v>
      </c>
      <c r="I63" s="5">
        <v>-4456984602</v>
      </c>
      <c r="J63" s="5">
        <v>-5633289614</v>
      </c>
      <c r="K63" s="5">
        <v>-6093254985</v>
      </c>
    </row>
    <row r="64" spans="2:11" ht="15.5" x14ac:dyDescent="0.35">
      <c r="C64" t="s">
        <v>80</v>
      </c>
      <c r="D64" s="5">
        <v>-1956658870</v>
      </c>
      <c r="E64" s="5">
        <v>1361801256</v>
      </c>
      <c r="F64" s="5">
        <v>-1158694581</v>
      </c>
      <c r="G64" s="5">
        <v>38925439676</v>
      </c>
      <c r="I64" s="5">
        <v>203106675</v>
      </c>
      <c r="J64" s="5">
        <v>38925439676</v>
      </c>
      <c r="K64" s="5">
        <v>-6062867575</v>
      </c>
    </row>
    <row r="65" spans="3:11" ht="15.5" x14ac:dyDescent="0.35">
      <c r="C65" t="s">
        <v>29</v>
      </c>
      <c r="D65" s="5">
        <v>31642354380</v>
      </c>
      <c r="E65" s="5">
        <v>45881425840</v>
      </c>
      <c r="F65" s="5">
        <v>29874895787</v>
      </c>
      <c r="G65" s="5">
        <v>126993625617</v>
      </c>
      <c r="I65" s="5">
        <v>75756321627</v>
      </c>
      <c r="J65" s="5">
        <v>126993625617</v>
      </c>
      <c r="K65" s="5">
        <v>110285551873</v>
      </c>
    </row>
    <row r="66" spans="3:11" ht="15.5" x14ac:dyDescent="0.35">
      <c r="C66" t="s">
        <v>28</v>
      </c>
      <c r="D66" s="5">
        <v>-7882912648</v>
      </c>
      <c r="E66" s="5">
        <v>-10598875432</v>
      </c>
      <c r="F66" s="5">
        <v>-8468349249</v>
      </c>
      <c r="G66" s="5">
        <v>-19466989704</v>
      </c>
      <c r="I66" s="5">
        <v>-19067224681</v>
      </c>
      <c r="J66" s="5">
        <v>-19466989704</v>
      </c>
      <c r="K66" s="5">
        <v>-25838977416</v>
      </c>
    </row>
    <row r="67" spans="3:11" ht="15.5" x14ac:dyDescent="0.35">
      <c r="C67" t="s">
        <v>81</v>
      </c>
      <c r="D67" s="5">
        <v>-10465555855</v>
      </c>
      <c r="E67" s="5">
        <v>-10323226296</v>
      </c>
      <c r="F67" s="5">
        <v>-8537947364</v>
      </c>
      <c r="G67" s="5">
        <v>-19219164720</v>
      </c>
      <c r="I67" s="5">
        <v>-18861173660</v>
      </c>
      <c r="J67" s="5">
        <v>-19219164720</v>
      </c>
      <c r="K67" s="5">
        <v>-32985604561</v>
      </c>
    </row>
    <row r="68" spans="3:11" ht="15.5" x14ac:dyDescent="0.35">
      <c r="C68" t="s">
        <v>82</v>
      </c>
      <c r="D68" s="5">
        <v>2582643207</v>
      </c>
      <c r="E68" s="5">
        <v>-275649136</v>
      </c>
      <c r="F68" s="5">
        <v>69598115</v>
      </c>
      <c r="G68" s="5">
        <v>-247824984</v>
      </c>
      <c r="I68" s="5">
        <v>-206051021</v>
      </c>
      <c r="J68" s="5">
        <v>-247824984</v>
      </c>
      <c r="K68" s="5">
        <v>7146627145</v>
      </c>
    </row>
    <row r="69" spans="3:11" ht="15.5" x14ac:dyDescent="0.35">
      <c r="C69" t="s">
        <v>84</v>
      </c>
      <c r="D69" s="5">
        <v>-7882912648</v>
      </c>
      <c r="E69" s="5">
        <v>-10598875432</v>
      </c>
      <c r="F69" s="5">
        <v>-8468349249</v>
      </c>
      <c r="G69" s="5">
        <v>-19466989704</v>
      </c>
      <c r="I69" s="5">
        <v>-19067224681</v>
      </c>
      <c r="J69" s="5">
        <v>-19466989704</v>
      </c>
      <c r="K69" s="5">
        <v>-25838977416</v>
      </c>
    </row>
    <row r="70" spans="3:11" ht="15.5" x14ac:dyDescent="0.35">
      <c r="C70" t="s">
        <v>327</v>
      </c>
      <c r="D70" s="5">
        <v>23759441732</v>
      </c>
      <c r="E70" s="5">
        <v>35282550408</v>
      </c>
      <c r="F70" s="5">
        <v>21406546538</v>
      </c>
      <c r="G70" s="5">
        <v>107526635913</v>
      </c>
      <c r="I70" s="5">
        <v>56689096946</v>
      </c>
      <c r="J70" s="5">
        <v>107526635913</v>
      </c>
      <c r="K70" s="5">
        <v>84446574457</v>
      </c>
    </row>
    <row r="71" spans="3:11" ht="15.5" x14ac:dyDescent="0.35">
      <c r="C71" t="s">
        <v>1087</v>
      </c>
      <c r="G71" s="5">
        <v>-10460248224</v>
      </c>
      <c r="J71" s="5">
        <v>-10460248224</v>
      </c>
    </row>
    <row r="72" spans="3:11" ht="15.5" x14ac:dyDescent="0.35">
      <c r="C72" t="s">
        <v>800</v>
      </c>
    </row>
    <row r="73" spans="3:11" ht="15.5" x14ac:dyDescent="0.35">
      <c r="C73" t="s">
        <v>86</v>
      </c>
      <c r="D73" s="5">
        <v>23759441732</v>
      </c>
      <c r="E73" s="5">
        <v>35282550408</v>
      </c>
      <c r="F73" s="5">
        <v>21406546538</v>
      </c>
      <c r="G73" s="5">
        <v>97066387689</v>
      </c>
      <c r="I73" s="5">
        <v>56689096946</v>
      </c>
      <c r="J73" s="5">
        <v>97066387689</v>
      </c>
      <c r="K73" s="5">
        <v>84446574457</v>
      </c>
    </row>
    <row r="74" spans="3:11" ht="15.5" x14ac:dyDescent="0.35">
      <c r="C74" t="s">
        <v>87</v>
      </c>
      <c r="D74" s="5">
        <v>904906278</v>
      </c>
      <c r="E74" s="5">
        <v>-705604194</v>
      </c>
      <c r="F74" s="5">
        <v>-692938422</v>
      </c>
      <c r="G74" s="5">
        <v>-3143881992</v>
      </c>
      <c r="I74" s="5">
        <v>-1398542616</v>
      </c>
      <c r="J74" s="5">
        <v>-3143881992</v>
      </c>
      <c r="K74" s="5">
        <v>289968588</v>
      </c>
    </row>
    <row r="75" spans="3:11" ht="15.5" x14ac:dyDescent="0.35">
      <c r="C75" t="s">
        <v>88</v>
      </c>
      <c r="D75" s="5">
        <v>904906278</v>
      </c>
      <c r="E75" s="5">
        <v>-705604194</v>
      </c>
      <c r="F75" s="5">
        <v>-692938422</v>
      </c>
      <c r="G75" s="5">
        <v>-3143881992</v>
      </c>
      <c r="I75" s="5">
        <v>-1398542616</v>
      </c>
      <c r="J75" s="5">
        <v>-3143881992</v>
      </c>
      <c r="K75" s="5">
        <v>289968588</v>
      </c>
    </row>
    <row r="76" spans="3:11" ht="15.5" x14ac:dyDescent="0.35">
      <c r="C76" t="s">
        <v>89</v>
      </c>
      <c r="D76" s="5">
        <v>24664348010</v>
      </c>
      <c r="E76" s="5">
        <v>34576946214</v>
      </c>
      <c r="F76" s="5">
        <v>20713608116</v>
      </c>
      <c r="G76" s="5">
        <v>93922505697</v>
      </c>
      <c r="I76" s="5">
        <v>55290554330</v>
      </c>
      <c r="J76" s="5">
        <v>93922505697</v>
      </c>
      <c r="K76" s="5">
        <v>84736543045</v>
      </c>
    </row>
    <row r="77" spans="3:11" ht="15.5" x14ac:dyDescent="0.35">
      <c r="C77" t="s">
        <v>90</v>
      </c>
      <c r="D77" s="5">
        <v>23759441732</v>
      </c>
      <c r="E77" s="5">
        <v>35282550408</v>
      </c>
      <c r="F77" s="5">
        <v>21406546538</v>
      </c>
      <c r="G77" s="5">
        <v>97066387689</v>
      </c>
      <c r="I77" s="5">
        <v>56689096946</v>
      </c>
      <c r="J77" s="5">
        <v>97066387689</v>
      </c>
      <c r="K77" s="5">
        <v>84446574457</v>
      </c>
    </row>
    <row r="78" spans="3:11" ht="15.5" x14ac:dyDescent="0.35">
      <c r="C78" t="s">
        <v>8</v>
      </c>
      <c r="D78" s="5">
        <v>26477915046</v>
      </c>
      <c r="E78" s="5">
        <v>37609402247</v>
      </c>
      <c r="F78" s="5">
        <v>22041059207</v>
      </c>
      <c r="G78" s="5">
        <v>96646522103</v>
      </c>
      <c r="I78" s="5">
        <v>59650461454</v>
      </c>
      <c r="J78" s="5">
        <v>96646522103</v>
      </c>
      <c r="K78" s="5">
        <v>90526088354</v>
      </c>
    </row>
    <row r="79" spans="3:11" ht="15.5" x14ac:dyDescent="0.35">
      <c r="C79" t="s">
        <v>91</v>
      </c>
      <c r="D79" s="5">
        <v>23759441732</v>
      </c>
      <c r="E79" s="5">
        <v>35282550408</v>
      </c>
      <c r="F79" s="5">
        <v>21406546538</v>
      </c>
      <c r="G79" s="5">
        <v>97066387689</v>
      </c>
      <c r="I79" s="5">
        <v>56689096946</v>
      </c>
      <c r="J79" s="5">
        <v>97066387689</v>
      </c>
      <c r="K79" s="5">
        <v>84446574457</v>
      </c>
    </row>
    <row r="80" spans="3:11" ht="15.5" x14ac:dyDescent="0.35">
      <c r="C80" t="s">
        <v>92</v>
      </c>
      <c r="D80" s="5">
        <v>24664348010</v>
      </c>
      <c r="E80" s="5">
        <v>34576946214</v>
      </c>
      <c r="F80" s="5">
        <v>20713608116</v>
      </c>
      <c r="G80" s="5">
        <v>93922505697</v>
      </c>
      <c r="I80" s="5">
        <v>55290554330</v>
      </c>
      <c r="J80" s="5">
        <v>93922505697</v>
      </c>
      <c r="K80" s="5">
        <v>84736543045</v>
      </c>
    </row>
    <row r="81" spans="2:11" ht="15.5" x14ac:dyDescent="0.35">
      <c r="C81" t="s">
        <v>93</v>
      </c>
      <c r="D81" s="5">
        <v>24664348010</v>
      </c>
      <c r="E81" s="5">
        <v>34576946214</v>
      </c>
      <c r="F81" s="5">
        <v>20713608116</v>
      </c>
      <c r="G81" s="5">
        <v>93922505697</v>
      </c>
      <c r="I81" s="5">
        <v>55290554330</v>
      </c>
      <c r="J81" s="5">
        <v>93922505697</v>
      </c>
      <c r="K81" s="5">
        <v>84736543045</v>
      </c>
    </row>
    <row r="83" spans="2:11" ht="15.5" x14ac:dyDescent="0.35">
      <c r="B83" t="s">
        <v>94</v>
      </c>
      <c r="C83" t="s">
        <v>95</v>
      </c>
    </row>
    <row r="84" spans="2:11" ht="15.5" x14ac:dyDescent="0.35">
      <c r="C84" t="s">
        <v>96</v>
      </c>
    </row>
    <row r="85" spans="2:11" ht="15.5" x14ac:dyDescent="0.35">
      <c r="C85" t="s">
        <v>20</v>
      </c>
      <c r="D85" s="5">
        <v>108543271541</v>
      </c>
      <c r="E85" s="5">
        <v>100129258609</v>
      </c>
      <c r="G85" s="5">
        <v>91073441119</v>
      </c>
      <c r="I85" s="5">
        <v>100129258609</v>
      </c>
      <c r="J85" s="5">
        <v>91073441119</v>
      </c>
      <c r="K85" s="5">
        <v>63705624376</v>
      </c>
    </row>
    <row r="86" spans="2:11" ht="15.5" x14ac:dyDescent="0.35">
      <c r="C86" t="s">
        <v>97</v>
      </c>
      <c r="D86" s="5">
        <v>97519560384</v>
      </c>
      <c r="E86" s="5">
        <v>116587011748</v>
      </c>
      <c r="G86" s="5">
        <v>82160777135</v>
      </c>
      <c r="I86" s="5">
        <v>116587011748</v>
      </c>
      <c r="J86" s="5">
        <v>82160777135</v>
      </c>
      <c r="K86" s="5">
        <v>96271583846</v>
      </c>
    </row>
    <row r="87" spans="2:11" ht="15.5" x14ac:dyDescent="0.35">
      <c r="C87" t="s">
        <v>99</v>
      </c>
    </row>
    <row r="88" spans="2:11" ht="15.5" x14ac:dyDescent="0.35">
      <c r="C88" t="s">
        <v>98</v>
      </c>
      <c r="D88" s="5">
        <v>1276116021</v>
      </c>
      <c r="E88" s="5">
        <v>3200254904</v>
      </c>
      <c r="G88" s="5">
        <v>260011311</v>
      </c>
      <c r="I88" s="5">
        <v>3200254904</v>
      </c>
      <c r="J88" s="5">
        <v>260011311</v>
      </c>
      <c r="K88" s="5">
        <v>60706591</v>
      </c>
    </row>
    <row r="89" spans="2:11" ht="15.5" x14ac:dyDescent="0.35">
      <c r="C89" t="s">
        <v>100</v>
      </c>
      <c r="D89" s="5">
        <v>97519560384</v>
      </c>
      <c r="E89" s="5">
        <v>116587011748</v>
      </c>
      <c r="G89" s="5">
        <v>82160777135</v>
      </c>
      <c r="I89" s="5">
        <v>116587011748</v>
      </c>
      <c r="J89" s="5">
        <v>82160777135</v>
      </c>
      <c r="K89" s="5">
        <v>96271583846</v>
      </c>
    </row>
    <row r="90" spans="2:11" ht="15.5" x14ac:dyDescent="0.35">
      <c r="C90" t="s">
        <v>101</v>
      </c>
      <c r="E90" s="5">
        <v>1615700992</v>
      </c>
      <c r="I90" s="5">
        <v>1615700992</v>
      </c>
    </row>
    <row r="91" spans="2:11" ht="15.5" x14ac:dyDescent="0.35">
      <c r="C91" t="s">
        <v>102</v>
      </c>
      <c r="D91" s="5">
        <v>11569863467</v>
      </c>
      <c r="E91" s="5">
        <v>10727032080</v>
      </c>
      <c r="G91" s="5">
        <v>208552345</v>
      </c>
      <c r="I91" s="5">
        <v>10727032080</v>
      </c>
      <c r="J91" s="5">
        <v>208552345</v>
      </c>
      <c r="K91" s="5">
        <v>754241147</v>
      </c>
    </row>
    <row r="92" spans="2:11" ht="15.5" x14ac:dyDescent="0.35">
      <c r="C92" t="s">
        <v>103</v>
      </c>
      <c r="D92" s="5">
        <v>6356585147</v>
      </c>
      <c r="E92" s="5">
        <v>6507117506</v>
      </c>
      <c r="G92" s="5">
        <v>12926218881</v>
      </c>
      <c r="I92" s="5">
        <v>6507117506</v>
      </c>
      <c r="J92" s="5">
        <v>12926218881</v>
      </c>
      <c r="K92" s="5">
        <v>8228730130</v>
      </c>
    </row>
    <row r="93" spans="2:11" ht="15.5" x14ac:dyDescent="0.35">
      <c r="C93" t="s">
        <v>79</v>
      </c>
      <c r="D93" s="5">
        <v>-3208639552</v>
      </c>
      <c r="E93" s="5">
        <v>-4141649234</v>
      </c>
      <c r="G93" s="5">
        <v>-2728005659</v>
      </c>
      <c r="I93" s="5">
        <v>-4141649234</v>
      </c>
      <c r="J93" s="5">
        <v>-2728005659</v>
      </c>
      <c r="K93" s="5">
        <v>420799068</v>
      </c>
    </row>
    <row r="94" spans="2:11" ht="15.5" x14ac:dyDescent="0.35">
      <c r="C94" t="s">
        <v>104</v>
      </c>
      <c r="D94" s="5">
        <v>247760866324</v>
      </c>
      <c r="E94" s="5">
        <v>242132872458</v>
      </c>
      <c r="G94" s="5">
        <v>197841748680</v>
      </c>
      <c r="I94" s="5">
        <v>242132872458</v>
      </c>
      <c r="J94" s="5">
        <v>197841748680</v>
      </c>
      <c r="K94" s="5">
        <v>176771432513</v>
      </c>
    </row>
    <row r="95" spans="2:11" ht="15.5" x14ac:dyDescent="0.35">
      <c r="C95" t="s">
        <v>105</v>
      </c>
    </row>
    <row r="96" spans="2:11" ht="15.5" x14ac:dyDescent="0.35">
      <c r="C96" t="s">
        <v>106</v>
      </c>
      <c r="D96" s="5">
        <v>146949969507</v>
      </c>
      <c r="E96" s="5">
        <v>150213718948</v>
      </c>
      <c r="G96" s="5">
        <v>162157494359</v>
      </c>
      <c r="I96" s="5">
        <v>150213718948</v>
      </c>
      <c r="J96" s="5">
        <v>162157494359</v>
      </c>
      <c r="K96" s="5">
        <v>162815632714</v>
      </c>
    </row>
    <row r="97" spans="3:11" ht="15.5" x14ac:dyDescent="0.35">
      <c r="C97" t="s">
        <v>205</v>
      </c>
      <c r="D97" s="5">
        <v>26666632</v>
      </c>
      <c r="E97" s="5">
        <v>29166640</v>
      </c>
      <c r="G97" s="5">
        <v>34166656</v>
      </c>
      <c r="I97" s="5">
        <v>29166640</v>
      </c>
      <c r="J97" s="5">
        <v>34166656</v>
      </c>
      <c r="K97" s="5">
        <v>39166666</v>
      </c>
    </row>
    <row r="98" spans="3:11" ht="15.5" x14ac:dyDescent="0.35">
      <c r="C98" t="s">
        <v>290</v>
      </c>
      <c r="D98" s="5">
        <v>48688524576</v>
      </c>
      <c r="E98" s="5">
        <v>49758999964</v>
      </c>
      <c r="G98" s="5">
        <v>49955733822</v>
      </c>
      <c r="I98" s="5">
        <v>49758999964</v>
      </c>
      <c r="J98" s="5">
        <v>49955733822</v>
      </c>
      <c r="K98" s="5">
        <v>69134428080</v>
      </c>
    </row>
    <row r="99" spans="3:11" ht="15.5" x14ac:dyDescent="0.35">
      <c r="C99" t="s">
        <v>257</v>
      </c>
      <c r="D99" s="5">
        <v>6063964789</v>
      </c>
      <c r="E99" s="5">
        <v>7196368554</v>
      </c>
      <c r="G99" s="5">
        <v>2681295715</v>
      </c>
      <c r="I99" s="5">
        <v>7196368554</v>
      </c>
      <c r="J99" s="5">
        <v>2681295715</v>
      </c>
      <c r="K99" s="5">
        <v>8953459215</v>
      </c>
    </row>
    <row r="100" spans="3:11" ht="15.5" x14ac:dyDescent="0.35">
      <c r="C100" t="s">
        <v>107</v>
      </c>
      <c r="D100" s="5">
        <v>9540541809</v>
      </c>
      <c r="E100" s="5">
        <v>7041719072</v>
      </c>
      <c r="G100" s="5">
        <v>7275838640</v>
      </c>
      <c r="I100" s="5">
        <v>7041719072</v>
      </c>
      <c r="J100" s="5">
        <v>7275838640</v>
      </c>
      <c r="K100" s="5">
        <v>20090260886</v>
      </c>
    </row>
    <row r="101" spans="3:11" ht="15.5" x14ac:dyDescent="0.35">
      <c r="C101" t="s">
        <v>108</v>
      </c>
      <c r="D101" s="5">
        <v>213647662113</v>
      </c>
      <c r="E101" s="5">
        <v>218901849184</v>
      </c>
      <c r="G101" s="5">
        <v>392953271495</v>
      </c>
      <c r="I101" s="5">
        <v>218901849184</v>
      </c>
      <c r="J101" s="5">
        <v>392953271495</v>
      </c>
      <c r="K101" s="5">
        <v>340157542483</v>
      </c>
    </row>
    <row r="102" spans="3:11" ht="15.5" x14ac:dyDescent="0.35">
      <c r="C102" t="s">
        <v>109</v>
      </c>
      <c r="D102" s="5">
        <v>461408528437</v>
      </c>
      <c r="E102" s="5">
        <v>461034721642</v>
      </c>
      <c r="G102" s="5">
        <v>590795020175</v>
      </c>
      <c r="I102" s="5">
        <v>461034721642</v>
      </c>
      <c r="J102" s="5">
        <v>590795020175</v>
      </c>
      <c r="K102" s="5">
        <v>516928974996</v>
      </c>
    </row>
    <row r="103" spans="3:11" ht="15.5" x14ac:dyDescent="0.35">
      <c r="C103" t="s">
        <v>110</v>
      </c>
    </row>
    <row r="104" spans="3:11" ht="15.5" x14ac:dyDescent="0.35">
      <c r="C104" t="s">
        <v>111</v>
      </c>
    </row>
    <row r="105" spans="3:11" ht="15.5" x14ac:dyDescent="0.35">
      <c r="C105" t="s">
        <v>112</v>
      </c>
      <c r="D105" s="5">
        <v>96391292407</v>
      </c>
      <c r="E105" s="5">
        <v>91998098694</v>
      </c>
      <c r="G105" s="5">
        <v>92792075540</v>
      </c>
      <c r="I105" s="5">
        <v>91998098694</v>
      </c>
      <c r="J105" s="5">
        <v>92792075540</v>
      </c>
      <c r="K105" s="5">
        <v>101406557133</v>
      </c>
    </row>
    <row r="106" spans="3:11" ht="15.5" x14ac:dyDescent="0.35">
      <c r="C106" t="s">
        <v>113</v>
      </c>
    </row>
    <row r="107" spans="3:11" ht="15.5" x14ac:dyDescent="0.35">
      <c r="C107" t="s">
        <v>114</v>
      </c>
      <c r="D107" s="5">
        <v>19192045731</v>
      </c>
      <c r="E107" s="5">
        <v>19709549258</v>
      </c>
      <c r="G107" s="5">
        <v>27285331480</v>
      </c>
      <c r="I107" s="5">
        <v>19709549258</v>
      </c>
      <c r="J107" s="5">
        <v>27285331480</v>
      </c>
      <c r="K107" s="5">
        <v>11130812483</v>
      </c>
    </row>
    <row r="108" spans="3:11" ht="15.5" x14ac:dyDescent="0.35">
      <c r="C108" t="s">
        <v>206</v>
      </c>
    </row>
    <row r="109" spans="3:11" ht="15.5" x14ac:dyDescent="0.35">
      <c r="C109" t="s">
        <v>207</v>
      </c>
      <c r="D109" s="5">
        <v>1276116021</v>
      </c>
      <c r="E109" s="5">
        <v>3200254904</v>
      </c>
      <c r="G109" s="5">
        <v>260011311</v>
      </c>
      <c r="I109" s="5">
        <v>3200254904</v>
      </c>
      <c r="J109" s="5">
        <v>260011311</v>
      </c>
      <c r="K109" s="5">
        <v>60706591</v>
      </c>
    </row>
    <row r="110" spans="3:11" ht="15.5" x14ac:dyDescent="0.35">
      <c r="C110" t="s">
        <v>116</v>
      </c>
      <c r="D110" s="5">
        <v>40457209649</v>
      </c>
      <c r="E110" s="5">
        <v>21836203272</v>
      </c>
      <c r="G110" s="5">
        <v>24439083579</v>
      </c>
      <c r="I110" s="5">
        <v>21836203272</v>
      </c>
      <c r="J110" s="5">
        <v>24439083579</v>
      </c>
      <c r="K110" s="5">
        <v>25632287028</v>
      </c>
    </row>
    <row r="111" spans="3:11" ht="15.5" x14ac:dyDescent="0.35">
      <c r="C111" t="s">
        <v>117</v>
      </c>
      <c r="D111" s="5">
        <v>9625467530</v>
      </c>
      <c r="E111" s="5">
        <v>14415063169</v>
      </c>
      <c r="G111" s="5">
        <v>5574044636</v>
      </c>
      <c r="I111" s="5">
        <v>14415063169</v>
      </c>
      <c r="J111" s="5">
        <v>5574044636</v>
      </c>
      <c r="K111" s="5">
        <v>24812592791</v>
      </c>
    </row>
    <row r="112" spans="3:11" ht="15.5" x14ac:dyDescent="0.35">
      <c r="C112" t="s">
        <v>119</v>
      </c>
    </row>
    <row r="113" spans="3:11" ht="15.5" x14ac:dyDescent="0.35">
      <c r="C113" t="s">
        <v>121</v>
      </c>
      <c r="D113" s="5">
        <v>15850000000</v>
      </c>
      <c r="E113" s="5">
        <v>23200000000</v>
      </c>
      <c r="G113" s="5">
        <v>54403653684</v>
      </c>
      <c r="I113" s="5">
        <v>23200000000</v>
      </c>
      <c r="J113" s="5">
        <v>54403653684</v>
      </c>
      <c r="K113" s="5">
        <v>69498698734</v>
      </c>
    </row>
    <row r="114" spans="3:11" ht="15.5" x14ac:dyDescent="0.35">
      <c r="C114" t="s">
        <v>122</v>
      </c>
      <c r="D114" s="5">
        <v>14700000000</v>
      </c>
      <c r="E114" s="5">
        <v>14100000000</v>
      </c>
      <c r="G114" s="5">
        <v>14851913842</v>
      </c>
      <c r="I114" s="5">
        <v>14100000000</v>
      </c>
      <c r="J114" s="5">
        <v>14851913842</v>
      </c>
      <c r="K114" s="5">
        <v>13201191144</v>
      </c>
    </row>
    <row r="115" spans="3:11" ht="15.5" x14ac:dyDescent="0.35">
      <c r="C115" t="s">
        <v>123</v>
      </c>
      <c r="D115" s="5">
        <v>18755504133</v>
      </c>
      <c r="E115" s="5">
        <v>28236415899</v>
      </c>
      <c r="G115" s="5">
        <v>63737587102</v>
      </c>
      <c r="I115" s="5">
        <v>28236415899</v>
      </c>
      <c r="J115" s="5">
        <v>63737587102</v>
      </c>
      <c r="K115" s="5">
        <v>97191183984</v>
      </c>
    </row>
    <row r="116" spans="3:11" ht="15.5" x14ac:dyDescent="0.35">
      <c r="C116" t="s">
        <v>124</v>
      </c>
      <c r="D116" s="5">
        <v>18755504133</v>
      </c>
      <c r="E116" s="5">
        <v>28236415899</v>
      </c>
      <c r="G116" s="5">
        <v>63737587102</v>
      </c>
      <c r="I116" s="5">
        <v>28236415899</v>
      </c>
      <c r="J116" s="5">
        <v>63737587102</v>
      </c>
      <c r="K116" s="5">
        <v>97191183984</v>
      </c>
    </row>
    <row r="117" spans="3:11" ht="15.5" x14ac:dyDescent="0.35">
      <c r="C117" t="s">
        <v>125</v>
      </c>
    </row>
    <row r="118" spans="3:11" ht="15.5" x14ac:dyDescent="0.35">
      <c r="C118" t="s">
        <v>126</v>
      </c>
      <c r="D118" s="5">
        <v>15850000000</v>
      </c>
      <c r="E118" s="5">
        <v>23200000000</v>
      </c>
      <c r="G118" s="5">
        <v>54403653684</v>
      </c>
      <c r="I118" s="5">
        <v>23200000000</v>
      </c>
      <c r="J118" s="5">
        <v>54403653684</v>
      </c>
      <c r="K118" s="5">
        <v>69607946516</v>
      </c>
    </row>
    <row r="119" spans="3:11" ht="15.5" x14ac:dyDescent="0.35">
      <c r="C119" t="s">
        <v>127</v>
      </c>
      <c r="D119" s="5">
        <v>115146796540</v>
      </c>
      <c r="E119" s="5">
        <v>120234514593</v>
      </c>
      <c r="G119" s="5">
        <v>156529662642</v>
      </c>
      <c r="I119" s="5">
        <v>120234514593</v>
      </c>
      <c r="J119" s="5">
        <v>156529662642</v>
      </c>
      <c r="K119" s="5">
        <v>198597741117</v>
      </c>
    </row>
    <row r="120" spans="3:11" ht="15.5" x14ac:dyDescent="0.35">
      <c r="C120" t="s">
        <v>128</v>
      </c>
    </row>
    <row r="121" spans="3:11" ht="15.5" x14ac:dyDescent="0.35">
      <c r="C121" t="s">
        <v>129</v>
      </c>
      <c r="D121" s="5">
        <v>100842500000</v>
      </c>
      <c r="E121" s="5">
        <v>100842500000</v>
      </c>
      <c r="G121" s="5">
        <v>40337000000</v>
      </c>
      <c r="I121" s="5">
        <v>100842500000</v>
      </c>
      <c r="J121" s="5">
        <v>40337000000</v>
      </c>
      <c r="K121" s="5">
        <v>40337000000</v>
      </c>
    </row>
    <row r="122" spans="3:11" ht="15.5" x14ac:dyDescent="0.35">
      <c r="C122" t="s">
        <v>130</v>
      </c>
      <c r="D122" s="5">
        <v>-1952564755</v>
      </c>
      <c r="E122" s="5">
        <v>-2431461593</v>
      </c>
      <c r="G122" s="5">
        <v>57970399822</v>
      </c>
      <c r="I122" s="5">
        <v>-2431461593</v>
      </c>
      <c r="J122" s="5">
        <v>57970399822</v>
      </c>
      <c r="K122" s="5">
        <v>57970399822</v>
      </c>
    </row>
    <row r="123" spans="3:11" ht="15.5" x14ac:dyDescent="0.35">
      <c r="C123" t="s">
        <v>131</v>
      </c>
      <c r="D123" s="5">
        <v>239886149914</v>
      </c>
      <c r="E123" s="5">
        <v>233848795700</v>
      </c>
      <c r="G123" s="5">
        <v>336961610211</v>
      </c>
      <c r="I123" s="5">
        <v>233848795700</v>
      </c>
      <c r="J123" s="5">
        <v>336961610211</v>
      </c>
      <c r="K123" s="5">
        <v>237166283381</v>
      </c>
    </row>
    <row r="124" spans="3:11" ht="15.5" x14ac:dyDescent="0.35">
      <c r="C124" t="s">
        <v>132</v>
      </c>
      <c r="D124" s="5">
        <v>5000000000</v>
      </c>
      <c r="E124" s="5">
        <v>600000000</v>
      </c>
      <c r="I124" s="5">
        <v>600000000</v>
      </c>
    </row>
    <row r="125" spans="3:11" ht="15.5" x14ac:dyDescent="0.35">
      <c r="C125" t="s">
        <v>133</v>
      </c>
      <c r="D125" s="5">
        <v>234886149914</v>
      </c>
      <c r="E125" s="5">
        <v>233248795700</v>
      </c>
      <c r="G125" s="5">
        <v>336961610211</v>
      </c>
      <c r="I125" s="5">
        <v>233248795700</v>
      </c>
      <c r="J125" s="5">
        <v>336961610211</v>
      </c>
      <c r="K125" s="5">
        <v>237166283381</v>
      </c>
    </row>
    <row r="126" spans="3:11" ht="15.5" x14ac:dyDescent="0.35">
      <c r="C126" t="s">
        <v>134</v>
      </c>
      <c r="D126" s="5">
        <v>239886149914</v>
      </c>
      <c r="E126" s="5">
        <v>233848795700</v>
      </c>
      <c r="G126" s="5">
        <v>336961610211</v>
      </c>
      <c r="I126" s="5">
        <v>233848795700</v>
      </c>
      <c r="J126" s="5">
        <v>336961610211</v>
      </c>
      <c r="K126" s="5">
        <v>237166283381</v>
      </c>
    </row>
    <row r="127" spans="3:11" ht="15.5" x14ac:dyDescent="0.35">
      <c r="C127" t="s">
        <v>212</v>
      </c>
      <c r="D127" s="5">
        <v>10694286290</v>
      </c>
      <c r="E127" s="5">
        <v>12682022176</v>
      </c>
      <c r="G127" s="5">
        <v>1724353159</v>
      </c>
      <c r="I127" s="5">
        <v>12682022176</v>
      </c>
      <c r="J127" s="5">
        <v>1724353159</v>
      </c>
      <c r="K127" s="5">
        <v>-17563248392</v>
      </c>
    </row>
    <row r="128" spans="3:11" ht="15.5" x14ac:dyDescent="0.35">
      <c r="C128" t="s">
        <v>10</v>
      </c>
      <c r="D128" s="5">
        <v>346261731897</v>
      </c>
      <c r="E128" s="5">
        <v>340800207049</v>
      </c>
      <c r="G128" s="5">
        <v>434265357533</v>
      </c>
      <c r="I128" s="5">
        <v>340800207049</v>
      </c>
      <c r="J128" s="5">
        <v>434265357533</v>
      </c>
      <c r="K128" s="5">
        <v>318331233879</v>
      </c>
    </row>
    <row r="129" spans="2:11" ht="15.5" x14ac:dyDescent="0.35">
      <c r="C129" t="s">
        <v>135</v>
      </c>
      <c r="D129" s="5">
        <v>461408528437</v>
      </c>
      <c r="E129" s="5">
        <v>461034721642</v>
      </c>
      <c r="G129" s="5">
        <v>590795020175</v>
      </c>
      <c r="I129" s="5">
        <v>461034721642</v>
      </c>
      <c r="J129" s="5">
        <v>590795020175</v>
      </c>
      <c r="K129" s="5">
        <v>516928974996</v>
      </c>
    </row>
    <row r="130" spans="2:11" ht="15.5" x14ac:dyDescent="0.35">
      <c r="C130" t="s">
        <v>136</v>
      </c>
      <c r="D130" s="5">
        <v>2016850000</v>
      </c>
      <c r="E130" s="5">
        <v>2016850000</v>
      </c>
      <c r="G130" s="5">
        <v>40337</v>
      </c>
      <c r="I130" s="5">
        <v>2016850000</v>
      </c>
      <c r="J130" s="5">
        <v>40337</v>
      </c>
      <c r="K130" s="5">
        <v>40337</v>
      </c>
    </row>
    <row r="132" spans="2:11" ht="15.5" x14ac:dyDescent="0.35">
      <c r="B132" t="s">
        <v>137</v>
      </c>
      <c r="C132" t="s">
        <v>138</v>
      </c>
      <c r="D132" s="5">
        <v>35689715805</v>
      </c>
      <c r="E132" s="5">
        <v>17109253827</v>
      </c>
      <c r="F132" s="5">
        <v>20571353215</v>
      </c>
      <c r="G132" s="5">
        <v>60535945197</v>
      </c>
      <c r="I132" s="5">
        <v>37680607042</v>
      </c>
      <c r="J132" s="5">
        <v>60535945197</v>
      </c>
      <c r="K132" s="5">
        <v>59266825663</v>
      </c>
    </row>
    <row r="133" spans="2:11" ht="15.5" x14ac:dyDescent="0.35">
      <c r="C133" t="s">
        <v>291</v>
      </c>
      <c r="D133" s="5">
        <v>160220133959</v>
      </c>
      <c r="E133" s="5">
        <v>157565411094</v>
      </c>
      <c r="F133" s="5">
        <v>156989388979</v>
      </c>
      <c r="G133" s="5">
        <v>403854696299</v>
      </c>
      <c r="I133" s="5">
        <v>314554800073</v>
      </c>
      <c r="J133" s="5">
        <v>403854696299</v>
      </c>
      <c r="K133" s="5">
        <v>424505252292</v>
      </c>
    </row>
    <row r="134" spans="2:11" ht="15.5" x14ac:dyDescent="0.35">
      <c r="C134" t="s">
        <v>458</v>
      </c>
      <c r="D134" s="5">
        <v>-62299687813</v>
      </c>
      <c r="E134" s="5">
        <v>-103434632292</v>
      </c>
      <c r="F134" s="5">
        <v>-92022921284</v>
      </c>
      <c r="G134" s="5">
        <v>-229778027935</v>
      </c>
      <c r="I134" s="5">
        <v>-195457553576</v>
      </c>
      <c r="J134" s="5">
        <v>-229778027935</v>
      </c>
      <c r="K134" s="5">
        <v>-225052866560</v>
      </c>
    </row>
    <row r="135" spans="2:11" ht="15.5" x14ac:dyDescent="0.35">
      <c r="C135" t="s">
        <v>141</v>
      </c>
      <c r="D135" s="5">
        <v>-18738375502</v>
      </c>
      <c r="E135" s="5">
        <v>-17454199750</v>
      </c>
      <c r="F135" s="5">
        <v>-25296163777</v>
      </c>
      <c r="G135" s="5">
        <v>-43520006872</v>
      </c>
      <c r="I135" s="5">
        <v>-42750363527</v>
      </c>
      <c r="J135" s="5">
        <v>-43520006872</v>
      </c>
      <c r="K135" s="5">
        <v>-67639145451</v>
      </c>
    </row>
    <row r="136" spans="2:11" ht="15.5" x14ac:dyDescent="0.35">
      <c r="C136" t="s">
        <v>1088</v>
      </c>
      <c r="D136" s="5">
        <v>-30080979260</v>
      </c>
      <c r="E136" s="5">
        <v>-21101913492</v>
      </c>
      <c r="F136" s="5">
        <v>-14162243411</v>
      </c>
      <c r="G136" s="5">
        <v>-32244462928</v>
      </c>
      <c r="I136" s="5">
        <v>-35264156903</v>
      </c>
      <c r="J136" s="5">
        <v>-32244462928</v>
      </c>
      <c r="K136" s="5">
        <v>-37204886213</v>
      </c>
    </row>
    <row r="137" spans="2:11" ht="15.5" x14ac:dyDescent="0.35">
      <c r="C137" t="s">
        <v>213</v>
      </c>
      <c r="D137" s="5">
        <v>-14520036208</v>
      </c>
      <c r="E137" s="5">
        <v>16140150461</v>
      </c>
      <c r="F137" s="5">
        <v>-6404808696</v>
      </c>
      <c r="G137" s="5">
        <v>-39092923647</v>
      </c>
      <c r="I137" s="5">
        <v>9735341765</v>
      </c>
      <c r="J137" s="5">
        <v>-39092923647</v>
      </c>
      <c r="K137" s="5">
        <v>-35844156888</v>
      </c>
    </row>
    <row r="138" spans="2:11" ht="15.5" x14ac:dyDescent="0.35">
      <c r="C138" t="s">
        <v>1089</v>
      </c>
      <c r="D138" s="5">
        <v>1108660629</v>
      </c>
      <c r="E138" s="5">
        <v>-14605562194</v>
      </c>
      <c r="F138" s="5">
        <v>1468101404</v>
      </c>
      <c r="G138" s="5">
        <v>1316670280</v>
      </c>
      <c r="I138" s="5">
        <v>-13137460790</v>
      </c>
      <c r="J138" s="5">
        <v>1316670280</v>
      </c>
      <c r="K138" s="5">
        <v>502628483</v>
      </c>
    </row>
    <row r="139" spans="2:11" ht="15.5" x14ac:dyDescent="0.35">
      <c r="C139" t="s">
        <v>145</v>
      </c>
      <c r="D139" s="5">
        <v>-28124774620</v>
      </c>
      <c r="E139" s="5">
        <v>-174252324071</v>
      </c>
      <c r="F139" s="5">
        <v>-8580182176</v>
      </c>
      <c r="G139" s="5">
        <v>-25117813110</v>
      </c>
      <c r="I139" s="5">
        <v>-182832506247</v>
      </c>
      <c r="J139" s="5">
        <v>-25117813110</v>
      </c>
      <c r="K139" s="5">
        <v>-7106407713</v>
      </c>
    </row>
    <row r="140" spans="2:11" ht="15.5" x14ac:dyDescent="0.35">
      <c r="C140" t="s">
        <v>146</v>
      </c>
      <c r="D140" s="5">
        <v>849071747</v>
      </c>
      <c r="E140" s="5">
        <v>110931341379</v>
      </c>
      <c r="F140" s="5">
        <v>43276375316</v>
      </c>
      <c r="G140" s="5">
        <v>-6191368370</v>
      </c>
      <c r="I140" s="5">
        <v>154207716695</v>
      </c>
      <c r="J140" s="5">
        <v>-6191368370</v>
      </c>
      <c r="K140" s="5">
        <v>-25375562952</v>
      </c>
    </row>
    <row r="141" spans="2:11" ht="15.5" x14ac:dyDescent="0.35">
      <c r="C141" t="s">
        <v>1090</v>
      </c>
      <c r="D141" s="5">
        <v>1037691973</v>
      </c>
      <c r="E141" s="5">
        <v>98431792561</v>
      </c>
      <c r="F141" s="5">
        <v>5283792763</v>
      </c>
      <c r="G141" s="5">
        <v>1301451888</v>
      </c>
      <c r="I141" s="5">
        <v>103715585324</v>
      </c>
      <c r="J141" s="5">
        <v>1301451888</v>
      </c>
      <c r="K141" s="5">
        <v>-3444462442</v>
      </c>
    </row>
    <row r="142" spans="2:11" ht="15.5" x14ac:dyDescent="0.35">
      <c r="C142" t="s">
        <v>1091</v>
      </c>
      <c r="F142" s="5">
        <v>39295994712</v>
      </c>
      <c r="I142" s="5">
        <v>39295994712</v>
      </c>
    </row>
    <row r="143" spans="2:11" ht="15.5" x14ac:dyDescent="0.35">
      <c r="C143" t="s">
        <v>1092</v>
      </c>
      <c r="E143" s="5">
        <v>13190779060</v>
      </c>
      <c r="I143" s="5">
        <v>13190779060</v>
      </c>
    </row>
    <row r="144" spans="2:11" ht="15.5" x14ac:dyDescent="0.35">
      <c r="C144" t="s">
        <v>147</v>
      </c>
      <c r="D144" s="5">
        <v>-211120226</v>
      </c>
      <c r="E144" s="5">
        <v>-271402558</v>
      </c>
      <c r="F144" s="5">
        <v>-309412159</v>
      </c>
      <c r="G144" s="5">
        <v>-7800878104</v>
      </c>
      <c r="I144" s="5">
        <v>-580814717</v>
      </c>
      <c r="J144" s="5">
        <v>-7800878104</v>
      </c>
      <c r="K144" s="5">
        <v>-18408350510</v>
      </c>
    </row>
    <row r="145" spans="3:11" ht="15.5" x14ac:dyDescent="0.35">
      <c r="C145" t="s">
        <v>222</v>
      </c>
      <c r="E145" s="5">
        <v>4374297317</v>
      </c>
      <c r="G145" s="5">
        <v>308000000</v>
      </c>
      <c r="I145" s="5">
        <v>4374297317</v>
      </c>
      <c r="J145" s="5">
        <v>308000000</v>
      </c>
    </row>
    <row r="146" spans="3:11" ht="15.5" x14ac:dyDescent="0.35">
      <c r="C146" t="s">
        <v>1093</v>
      </c>
      <c r="E146" s="5">
        <v>-4794125001</v>
      </c>
      <c r="F146" s="5">
        <v>-994000000</v>
      </c>
      <c r="I146" s="5">
        <v>-5788125001</v>
      </c>
      <c r="K146" s="5">
        <v>-1245000000</v>
      </c>
    </row>
    <row r="147" spans="3:11" ht="15.5" x14ac:dyDescent="0.35">
      <c r="C147" t="s">
        <v>1094</v>
      </c>
      <c r="D147" s="5">
        <v>22500000</v>
      </c>
      <c r="G147" s="5">
        <v>1400000000</v>
      </c>
      <c r="J147" s="5">
        <v>1400000000</v>
      </c>
    </row>
    <row r="148" spans="3:11" ht="15.5" x14ac:dyDescent="0.35">
      <c r="C148" t="s">
        <v>594</v>
      </c>
      <c r="G148" s="5">
        <v>-1399942154</v>
      </c>
      <c r="J148" s="5">
        <v>-1399942154</v>
      </c>
    </row>
    <row r="149" spans="3:11" ht="15.5" x14ac:dyDescent="0.35">
      <c r="C149" t="s">
        <v>1095</v>
      </c>
      <c r="K149" s="5">
        <v>-2277750000</v>
      </c>
    </row>
    <row r="150" spans="3:11" ht="15.5" x14ac:dyDescent="0.35">
      <c r="C150" t="s">
        <v>152</v>
      </c>
      <c r="D150" s="5">
        <v>-28124774620</v>
      </c>
      <c r="E150" s="5">
        <v>-174252324071</v>
      </c>
      <c r="F150" s="5">
        <v>-8580182176</v>
      </c>
      <c r="G150" s="5">
        <v>-25117813110</v>
      </c>
      <c r="I150" s="5">
        <v>-182832506247</v>
      </c>
      <c r="J150" s="5">
        <v>-25117813110</v>
      </c>
      <c r="K150" s="5">
        <v>-7106407713</v>
      </c>
    </row>
    <row r="151" spans="3:11" ht="15.5" x14ac:dyDescent="0.35">
      <c r="C151" t="s">
        <v>1096</v>
      </c>
      <c r="F151" s="5">
        <v>18620000000</v>
      </c>
      <c r="I151" s="5">
        <v>18620000000</v>
      </c>
    </row>
    <row r="152" spans="3:11" ht="15.5" x14ac:dyDescent="0.35">
      <c r="C152" t="s">
        <v>605</v>
      </c>
      <c r="D152" s="5">
        <v>-53354677</v>
      </c>
      <c r="E152" s="5">
        <v>2077062609</v>
      </c>
      <c r="F152" s="5">
        <v>304387596</v>
      </c>
      <c r="G152" s="5">
        <v>-5917286249</v>
      </c>
      <c r="I152" s="5">
        <v>2381450205</v>
      </c>
      <c r="J152" s="5">
        <v>-5917286249</v>
      </c>
      <c r="K152" s="5">
        <v>1596475587</v>
      </c>
    </row>
    <row r="153" spans="3:11" ht="15.5" x14ac:dyDescent="0.35">
      <c r="C153" t="s">
        <v>608</v>
      </c>
      <c r="D153" s="5">
        <v>-19500000000</v>
      </c>
      <c r="E153" s="5">
        <v>-167477390254</v>
      </c>
      <c r="I153" s="5">
        <v>-167477390254</v>
      </c>
    </row>
    <row r="154" spans="3:11" ht="15.5" x14ac:dyDescent="0.35">
      <c r="C154" t="s">
        <v>285</v>
      </c>
      <c r="D154" s="5">
        <v>-6750000000</v>
      </c>
      <c r="E154" s="5">
        <v>-6750000000</v>
      </c>
      <c r="F154" s="5">
        <v>-25091758008</v>
      </c>
      <c r="G154" s="5">
        <v>-13438237247</v>
      </c>
      <c r="I154" s="5">
        <v>-31841758008</v>
      </c>
      <c r="J154" s="5">
        <v>-13438237247</v>
      </c>
      <c r="K154" s="5">
        <v>-16146310237</v>
      </c>
    </row>
    <row r="155" spans="3:11" ht="15.5" x14ac:dyDescent="0.35">
      <c r="C155" t="s">
        <v>280</v>
      </c>
      <c r="D155" s="5">
        <v>-1639699943</v>
      </c>
      <c r="E155" s="5">
        <v>-2049268530</v>
      </c>
      <c r="F155" s="5">
        <v>-2351730143</v>
      </c>
      <c r="G155" s="5">
        <v>-5646956727</v>
      </c>
      <c r="I155" s="5">
        <v>-4400998673</v>
      </c>
      <c r="J155" s="5">
        <v>-5646956727</v>
      </c>
      <c r="K155" s="5">
        <v>-6093254986</v>
      </c>
    </row>
    <row r="156" spans="3:11" ht="15.5" x14ac:dyDescent="0.35">
      <c r="C156" t="s">
        <v>158</v>
      </c>
      <c r="E156" s="5">
        <v>-52727896</v>
      </c>
      <c r="F156" s="5">
        <v>-61081621</v>
      </c>
      <c r="G156" s="5">
        <v>-115332887</v>
      </c>
      <c r="I156" s="5">
        <v>-113809517</v>
      </c>
      <c r="J156" s="5">
        <v>-115332887</v>
      </c>
      <c r="K156" s="5">
        <v>-356978878</v>
      </c>
    </row>
    <row r="157" spans="3:11" ht="15.5" x14ac:dyDescent="0.35">
      <c r="C157" t="s">
        <v>868</v>
      </c>
      <c r="D157" s="5">
        <v>-181720000</v>
      </c>
    </row>
    <row r="158" spans="3:11" ht="15.5" x14ac:dyDescent="0.35">
      <c r="C158" t="s">
        <v>286</v>
      </c>
      <c r="K158" s="5">
        <v>14700000000</v>
      </c>
    </row>
    <row r="159" spans="3:11" ht="15.5" x14ac:dyDescent="0.35">
      <c r="C159" t="s">
        <v>536</v>
      </c>
      <c r="K159" s="5">
        <v>-806339199</v>
      </c>
    </row>
    <row r="160" spans="3:11" ht="15.5" x14ac:dyDescent="0.35">
      <c r="C160" t="s">
        <v>167</v>
      </c>
      <c r="D160" s="5">
        <v>8414012932</v>
      </c>
      <c r="E160" s="5">
        <v>-46211728865</v>
      </c>
      <c r="F160" s="5">
        <v>55267546355</v>
      </c>
      <c r="G160" s="5">
        <v>29226763717</v>
      </c>
      <c r="I160" s="5">
        <v>9055817490</v>
      </c>
      <c r="J160" s="5">
        <v>29226763717</v>
      </c>
      <c r="K160" s="5">
        <v>26784854998</v>
      </c>
    </row>
    <row r="161" spans="2:11" ht="15.5" x14ac:dyDescent="0.35">
      <c r="C161" t="s">
        <v>1097</v>
      </c>
      <c r="G161" s="5">
        <v>-4489130892</v>
      </c>
      <c r="J161" s="5">
        <v>-4489130892</v>
      </c>
    </row>
    <row r="162" spans="2:11" ht="15.5" x14ac:dyDescent="0.35">
      <c r="C162" t="s">
        <v>168</v>
      </c>
      <c r="D162" s="5">
        <v>100129258609</v>
      </c>
      <c r="F162" s="5">
        <v>91073441119</v>
      </c>
      <c r="G162" s="5">
        <v>63705624376</v>
      </c>
      <c r="I162" s="5">
        <v>91073441119</v>
      </c>
      <c r="J162" s="5">
        <v>63705624376</v>
      </c>
      <c r="K162" s="5">
        <v>36920769378</v>
      </c>
    </row>
    <row r="163" spans="2:11" ht="15.5" x14ac:dyDescent="0.35">
      <c r="C163" t="s">
        <v>169</v>
      </c>
      <c r="D163" s="5">
        <v>108543271541</v>
      </c>
      <c r="E163" s="5">
        <v>-46211728865</v>
      </c>
      <c r="F163" s="5">
        <v>146340987474</v>
      </c>
      <c r="G163" s="5">
        <v>91073441119</v>
      </c>
      <c r="I163" s="5">
        <v>100129258609</v>
      </c>
      <c r="J163" s="5">
        <v>91073441119</v>
      </c>
      <c r="K163" s="5">
        <v>63705624376</v>
      </c>
    </row>
    <row r="165" spans="2:11" ht="15.5" x14ac:dyDescent="0.35">
      <c r="B165" t="s">
        <v>170</v>
      </c>
      <c r="C165" t="s">
        <v>12</v>
      </c>
      <c r="D165" s="5">
        <v>2020000000</v>
      </c>
      <c r="E165" s="5">
        <v>2020000000</v>
      </c>
      <c r="G165" s="5">
        <v>0</v>
      </c>
      <c r="I165" s="5">
        <v>2020000000</v>
      </c>
      <c r="J165" s="5">
        <v>0</v>
      </c>
      <c r="K165" s="5">
        <v>0</v>
      </c>
    </row>
    <row r="166" spans="2:11" ht="15.5" x14ac:dyDescent="0.35">
      <c r="C166" t="s">
        <v>171</v>
      </c>
      <c r="D166" s="6">
        <v>12.68</v>
      </c>
      <c r="E166" s="5">
        <v>19</v>
      </c>
      <c r="G166" s="6">
        <v>2474039.39</v>
      </c>
    </row>
    <row r="167" spans="2:11" ht="15.5" x14ac:dyDescent="0.35">
      <c r="C167" t="s">
        <v>172</v>
      </c>
      <c r="D167" s="5">
        <v>0</v>
      </c>
      <c r="E167" s="5">
        <v>0</v>
      </c>
      <c r="F167" s="5">
        <v>0</v>
      </c>
      <c r="G167" s="5">
        <v>0</v>
      </c>
    </row>
    <row r="168" spans="2:11" ht="15.5" x14ac:dyDescent="0.35">
      <c r="C168" t="s">
        <v>60</v>
      </c>
      <c r="D168" s="5">
        <v>0</v>
      </c>
      <c r="E168" s="5">
        <v>0</v>
      </c>
      <c r="F168" s="5">
        <v>0</v>
      </c>
      <c r="G168" s="5">
        <v>0</v>
      </c>
    </row>
    <row r="169" spans="2:11" ht="15.5" x14ac:dyDescent="0.35">
      <c r="C169" t="s">
        <v>173</v>
      </c>
      <c r="D169" s="5">
        <v>37080000000</v>
      </c>
      <c r="E169" s="5">
        <v>53280000000</v>
      </c>
    </row>
    <row r="170" spans="2:11" ht="15.5" x14ac:dyDescent="0.35">
      <c r="C170" t="s">
        <v>174</v>
      </c>
      <c r="D170" s="6">
        <v>5.5399999999999998E-2</v>
      </c>
      <c r="E170" s="6">
        <v>8.3100000000000007E-2</v>
      </c>
      <c r="F170" s="5">
        <v>0</v>
      </c>
      <c r="G170" s="6">
        <v>0.16889999999999999</v>
      </c>
    </row>
    <row r="171" spans="2:11" ht="15.5" x14ac:dyDescent="0.35">
      <c r="C171" t="s">
        <v>175</v>
      </c>
      <c r="D171" s="6">
        <v>7.6200000000000004E-2</v>
      </c>
      <c r="E171" s="6">
        <v>0.1168</v>
      </c>
      <c r="F171" s="5">
        <v>0</v>
      </c>
      <c r="G171" s="6">
        <v>0.23070000000000002</v>
      </c>
    </row>
    <row r="172" spans="2:11" ht="15.5" x14ac:dyDescent="0.35">
      <c r="C172" t="s">
        <v>176</v>
      </c>
      <c r="D172" s="6">
        <v>0.18410000000000001</v>
      </c>
      <c r="E172" s="6">
        <v>0.24129999999999999</v>
      </c>
      <c r="F172" s="5">
        <v>0</v>
      </c>
      <c r="G172" s="6">
        <v>0.35369999999999996</v>
      </c>
    </row>
    <row r="173" spans="2:11" ht="15.5" x14ac:dyDescent="0.35">
      <c r="C173" t="s">
        <v>177</v>
      </c>
      <c r="D173" s="6">
        <v>20.49</v>
      </c>
      <c r="E173" s="6">
        <v>21.15</v>
      </c>
      <c r="F173" s="6">
        <v>13.2</v>
      </c>
      <c r="G173" s="6">
        <v>15.63</v>
      </c>
    </row>
    <row r="174" spans="2:11" ht="15.5" x14ac:dyDescent="0.35">
      <c r="C174" t="s">
        <v>178</v>
      </c>
      <c r="D174" s="5">
        <v>346000000000</v>
      </c>
      <c r="E174" s="5">
        <v>341000000000</v>
      </c>
      <c r="G174" s="5">
        <v>434000000000</v>
      </c>
    </row>
    <row r="175" spans="2:11" ht="15.5" x14ac:dyDescent="0.35">
      <c r="C175" t="s">
        <v>179</v>
      </c>
      <c r="D175" s="5">
        <v>0</v>
      </c>
      <c r="E175" s="5">
        <v>0</v>
      </c>
      <c r="G175" s="5">
        <v>0</v>
      </c>
    </row>
    <row r="176" spans="2:11" ht="15.5" x14ac:dyDescent="0.35">
      <c r="C176" t="s">
        <v>180</v>
      </c>
      <c r="D176" s="6">
        <v>166.38</v>
      </c>
      <c r="E176" s="6">
        <v>162.69</v>
      </c>
      <c r="G176" s="6">
        <v>10723182.300000001</v>
      </c>
    </row>
    <row r="177" spans="3:11" ht="15.5" x14ac:dyDescent="0.35">
      <c r="C177" t="s">
        <v>181</v>
      </c>
      <c r="D177" s="5">
        <v>0</v>
      </c>
      <c r="E177" s="5">
        <v>0</v>
      </c>
      <c r="G177" s="5">
        <v>0</v>
      </c>
    </row>
    <row r="178" spans="3:11" ht="15.5" x14ac:dyDescent="0.35">
      <c r="C178" t="s">
        <v>182</v>
      </c>
      <c r="D178" s="6">
        <v>166.37</v>
      </c>
      <c r="E178" s="6">
        <v>162.66999999999999</v>
      </c>
      <c r="G178" s="6">
        <v>10722335.27</v>
      </c>
    </row>
    <row r="179" spans="3:11" ht="15.5" x14ac:dyDescent="0.35">
      <c r="C179" t="s">
        <v>183</v>
      </c>
      <c r="D179" s="5">
        <v>15000000000</v>
      </c>
      <c r="E179" s="5">
        <v>14000000000</v>
      </c>
      <c r="G179" s="5">
        <v>15000000000</v>
      </c>
    </row>
    <row r="180" spans="3:11" ht="15.5" x14ac:dyDescent="0.35">
      <c r="C180" t="s">
        <v>184</v>
      </c>
      <c r="D180" s="5">
        <v>16000000000</v>
      </c>
      <c r="E180" s="5">
        <v>23000000000</v>
      </c>
      <c r="G180" s="5">
        <v>54000000000</v>
      </c>
    </row>
    <row r="181" spans="3:11" ht="15.5" x14ac:dyDescent="0.35">
      <c r="C181" t="s">
        <v>185</v>
      </c>
      <c r="D181" s="5">
        <v>336000000000</v>
      </c>
      <c r="E181" s="5">
        <v>328000000000</v>
      </c>
      <c r="G181" s="5">
        <v>433000000000</v>
      </c>
    </row>
    <row r="182" spans="3:11" ht="15.5" x14ac:dyDescent="0.35">
      <c r="C182" t="s">
        <v>24</v>
      </c>
      <c r="D182" s="5">
        <v>31000000000</v>
      </c>
      <c r="E182" s="5">
        <v>37000000000</v>
      </c>
      <c r="G182" s="5">
        <v>69000000000</v>
      </c>
    </row>
    <row r="183" spans="3:11" ht="15.5" x14ac:dyDescent="0.35">
      <c r="C183" t="s">
        <v>21</v>
      </c>
      <c r="D183" s="5">
        <v>-78000000000</v>
      </c>
      <c r="E183" s="5">
        <v>-63000000000</v>
      </c>
      <c r="G183" s="5">
        <v>-22000000000</v>
      </c>
    </row>
    <row r="184" spans="3:11" ht="15.5" x14ac:dyDescent="0.35">
      <c r="C184" t="s">
        <v>186</v>
      </c>
      <c r="D184" s="5">
        <v>151000000000</v>
      </c>
      <c r="E184" s="5">
        <v>150000000000</v>
      </c>
      <c r="G184" s="5">
        <v>105000000000</v>
      </c>
    </row>
    <row r="185" spans="3:11" ht="15.5" x14ac:dyDescent="0.35">
      <c r="C185" t="s">
        <v>187</v>
      </c>
      <c r="D185" s="5">
        <v>36000000000</v>
      </c>
      <c r="E185" s="5">
        <v>17000000000</v>
      </c>
      <c r="F185" s="5">
        <v>21000000000</v>
      </c>
      <c r="G185" s="5">
        <v>61000000000</v>
      </c>
    </row>
    <row r="186" spans="3:11" ht="15.5" x14ac:dyDescent="0.35">
      <c r="C186" t="s">
        <v>188</v>
      </c>
      <c r="D186" s="5">
        <v>0</v>
      </c>
      <c r="E186" s="5">
        <v>0</v>
      </c>
      <c r="F186" s="5">
        <v>0</v>
      </c>
      <c r="G186" s="5">
        <v>-8000000000</v>
      </c>
    </row>
    <row r="187" spans="3:11" ht="15.5" x14ac:dyDescent="0.35">
      <c r="C187" t="s">
        <v>13</v>
      </c>
      <c r="D187" s="5">
        <v>35000000000</v>
      </c>
      <c r="E187" s="5">
        <v>17000000000</v>
      </c>
      <c r="F187" s="5">
        <v>20000000000</v>
      </c>
      <c r="G187" s="5">
        <v>53000000000</v>
      </c>
    </row>
    <row r="188" spans="3:11" ht="15.5" x14ac:dyDescent="0.35">
      <c r="C188" t="s">
        <v>16</v>
      </c>
      <c r="D188" s="6">
        <v>17.59</v>
      </c>
      <c r="E188" s="6">
        <v>8.35</v>
      </c>
      <c r="F188" s="5">
        <v>0</v>
      </c>
      <c r="G188" s="6">
        <v>1307362.1499999999</v>
      </c>
    </row>
    <row r="189" spans="3:11" ht="15.5" x14ac:dyDescent="0.35">
      <c r="C189" t="s">
        <v>45</v>
      </c>
      <c r="I189" s="6">
        <v>30.27</v>
      </c>
      <c r="J189" s="6">
        <v>2474039.39</v>
      </c>
      <c r="K189" s="6">
        <v>2236192.96</v>
      </c>
    </row>
    <row r="190" spans="3:11" ht="15.5" x14ac:dyDescent="0.35">
      <c r="C190" t="s">
        <v>59</v>
      </c>
      <c r="I190" s="5">
        <v>0</v>
      </c>
      <c r="J190" s="5">
        <v>0</v>
      </c>
      <c r="K190" s="5">
        <v>0</v>
      </c>
    </row>
    <row r="191" spans="3:11" ht="15.5" x14ac:dyDescent="0.35">
      <c r="C191" t="s">
        <v>62</v>
      </c>
      <c r="I191" s="5">
        <v>0</v>
      </c>
      <c r="J191" s="5">
        <v>0</v>
      </c>
      <c r="K191" s="5">
        <v>0</v>
      </c>
    </row>
    <row r="192" spans="3:11" ht="15.5" x14ac:dyDescent="0.35">
      <c r="C192" t="s">
        <v>189</v>
      </c>
      <c r="I192" s="5">
        <v>84310000000</v>
      </c>
    </row>
    <row r="193" spans="3:11" ht="15.5" x14ac:dyDescent="0.35">
      <c r="C193" t="s">
        <v>190</v>
      </c>
      <c r="I193" s="6">
        <v>0.13239999999999999</v>
      </c>
      <c r="J193" s="6">
        <v>0.16889999999999999</v>
      </c>
      <c r="K193" s="6">
        <v>0.17449999999999999</v>
      </c>
    </row>
    <row r="194" spans="3:11" ht="15.5" x14ac:dyDescent="0.35">
      <c r="C194" t="s">
        <v>191</v>
      </c>
      <c r="I194" s="6">
        <v>0.18609999999999999</v>
      </c>
      <c r="J194" s="6">
        <v>0.23070000000000002</v>
      </c>
      <c r="K194" s="6">
        <v>0.26850000000000002</v>
      </c>
    </row>
    <row r="195" spans="3:11" ht="15.5" x14ac:dyDescent="0.35">
      <c r="C195" t="s">
        <v>192</v>
      </c>
      <c r="I195" s="6">
        <v>0.17430000000000001</v>
      </c>
      <c r="J195" s="6">
        <v>0.1928</v>
      </c>
      <c r="K195" s="6">
        <v>0.56000000000000005</v>
      </c>
    </row>
    <row r="196" spans="3:11" ht="15.5" x14ac:dyDescent="0.35">
      <c r="C196" t="s">
        <v>193</v>
      </c>
      <c r="I196" s="6">
        <v>16.95</v>
      </c>
      <c r="J196" s="6">
        <v>15.63</v>
      </c>
      <c r="K196" s="6">
        <v>19.09</v>
      </c>
    </row>
    <row r="197" spans="3:11" ht="15.5" x14ac:dyDescent="0.35">
      <c r="C197" t="s">
        <v>56</v>
      </c>
      <c r="I197" s="5">
        <v>0</v>
      </c>
      <c r="J197" s="5">
        <v>0</v>
      </c>
      <c r="K197" s="5">
        <v>0</v>
      </c>
    </row>
    <row r="198" spans="3:11" ht="15.5" x14ac:dyDescent="0.35">
      <c r="C198" t="s">
        <v>53</v>
      </c>
      <c r="I198" s="6">
        <v>162.69</v>
      </c>
      <c r="J198" s="6">
        <v>10723182.300000001</v>
      </c>
      <c r="K198" s="6">
        <v>8327205.3499999996</v>
      </c>
    </row>
    <row r="199" spans="3:11" ht="15.5" x14ac:dyDescent="0.35">
      <c r="C199" t="s">
        <v>194</v>
      </c>
      <c r="I199" s="5">
        <v>0</v>
      </c>
      <c r="J199" s="5">
        <v>0</v>
      </c>
      <c r="K199" s="5">
        <v>0</v>
      </c>
    </row>
    <row r="200" spans="3:11" ht="15.5" x14ac:dyDescent="0.35">
      <c r="C200" t="s">
        <v>195</v>
      </c>
      <c r="I200" s="6">
        <v>162.66999999999999</v>
      </c>
      <c r="J200" s="6">
        <v>10722335.27</v>
      </c>
      <c r="K200" s="6">
        <v>8326234.3700000001</v>
      </c>
    </row>
    <row r="201" spans="3:11" ht="15.5" x14ac:dyDescent="0.35">
      <c r="C201" t="s">
        <v>196</v>
      </c>
      <c r="I201" s="5">
        <v>14000000000</v>
      </c>
      <c r="J201" s="5">
        <v>15000000000</v>
      </c>
      <c r="K201" s="5">
        <v>13000000000</v>
      </c>
    </row>
    <row r="202" spans="3:11" ht="15.5" x14ac:dyDescent="0.35">
      <c r="C202" t="s">
        <v>197</v>
      </c>
      <c r="I202" s="5">
        <v>23000000000</v>
      </c>
      <c r="J202" s="5">
        <v>54000000000</v>
      </c>
      <c r="K202" s="5">
        <v>69000000000</v>
      </c>
    </row>
    <row r="203" spans="3:11" ht="15.5" x14ac:dyDescent="0.35">
      <c r="C203" t="s">
        <v>26</v>
      </c>
      <c r="I203" s="5">
        <v>37000000000</v>
      </c>
      <c r="J203" s="5">
        <v>69000000000</v>
      </c>
      <c r="K203" s="5">
        <v>83000000000</v>
      </c>
    </row>
    <row r="204" spans="3:11" ht="15.5" x14ac:dyDescent="0.35">
      <c r="C204" t="s">
        <v>23</v>
      </c>
      <c r="I204" s="5">
        <v>-63000000000</v>
      </c>
      <c r="J204" s="5">
        <v>-22000000000</v>
      </c>
      <c r="K204" s="5">
        <v>19000000000</v>
      </c>
    </row>
    <row r="205" spans="3:11" ht="15.5" x14ac:dyDescent="0.35">
      <c r="C205" t="s">
        <v>198</v>
      </c>
      <c r="I205" s="5">
        <v>150000000000</v>
      </c>
      <c r="J205" s="5">
        <v>105000000000</v>
      </c>
      <c r="K205" s="5">
        <v>75000000000</v>
      </c>
    </row>
    <row r="206" spans="3:11" ht="15.5" x14ac:dyDescent="0.35">
      <c r="C206" t="s">
        <v>199</v>
      </c>
      <c r="I206" s="5">
        <v>38000000000</v>
      </c>
      <c r="J206" s="5">
        <v>61000000000</v>
      </c>
      <c r="K206" s="5">
        <v>59000000000</v>
      </c>
    </row>
    <row r="207" spans="3:11" ht="15.5" x14ac:dyDescent="0.35">
      <c r="C207" t="s">
        <v>200</v>
      </c>
      <c r="I207" s="5">
        <v>-1000000000</v>
      </c>
      <c r="J207" s="5">
        <v>-8000000000</v>
      </c>
      <c r="K207" s="5">
        <v>-18000000000</v>
      </c>
    </row>
    <row r="208" spans="3:11" ht="15.5" x14ac:dyDescent="0.35">
      <c r="C208" t="s">
        <v>15</v>
      </c>
      <c r="I208" s="5">
        <v>37000000000</v>
      </c>
      <c r="J208" s="5">
        <v>53000000000</v>
      </c>
      <c r="K208" s="5">
        <v>41000000000</v>
      </c>
    </row>
    <row r="209" spans="3:11" ht="15.5" x14ac:dyDescent="0.35">
      <c r="C209" t="s">
        <v>17</v>
      </c>
      <c r="I209" s="6">
        <v>18.39</v>
      </c>
      <c r="J209" s="6">
        <v>1307362.1499999999</v>
      </c>
      <c r="K209" s="6">
        <v>1012927.96</v>
      </c>
    </row>
  </sheetData>
  <pageMargins left="0.7" right="0.7" top="0.75" bottom="0.75" header="0.3" footer="0.3"/>
  <ignoredErrors>
    <ignoredError sqref="A1:K210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2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1099</v>
      </c>
      <c r="D2" s="2" vm="116">
        <f ca="1">IFERROR(_xlfn.STOCKHISTORY("XIDX:" &amp; $C$1, D3, , 0, 0, 1), "Libur")</f>
        <v>7550</v>
      </c>
      <c r="E2" s="2" vm="117">
        <f ca="1">IFERROR(_xlfn.STOCKHISTORY("XIDX:" &amp; $C$1, E3, , 0, 0, 1), "Libur")</f>
        <v>5950</v>
      </c>
      <c r="H2" s="2" vm="117">
        <f ca="1">IFERROR(INDEX(D2:G2,COUNT(D2:G2)),"")</f>
        <v>5950</v>
      </c>
      <c r="I2" s="2" vm="118">
        <f t="shared" ref="I2:Z2" ca="1" si="0">IFERROR(_xlfn.STOCKHISTORY("XIDX:" &amp; $C$1, I1, , 0, 0, 1), "Libur")</f>
        <v>7375</v>
      </c>
      <c r="J2" s="2" vm="119">
        <f t="shared" ca="1" si="0"/>
        <v>6200</v>
      </c>
      <c r="K2" s="2" vm="120">
        <f t="shared" ca="1" si="0"/>
        <v>7025</v>
      </c>
      <c r="L2" s="2" vm="121">
        <f t="shared" ca="1" si="0"/>
        <v>8025</v>
      </c>
      <c r="M2" s="2" vm="122">
        <f t="shared" ca="1" si="0"/>
        <v>9500</v>
      </c>
      <c r="N2" s="2" vm="123">
        <f t="shared" ca="1" si="0"/>
        <v>12325</v>
      </c>
      <c r="O2" s="2" vm="124">
        <f t="shared" ca="1" si="0"/>
        <v>14575</v>
      </c>
      <c r="P2" s="2" vm="125">
        <f t="shared" ca="1" si="0"/>
        <v>11825</v>
      </c>
      <c r="Q2" s="2" vm="126">
        <f t="shared" ca="1" si="0"/>
        <v>13150</v>
      </c>
      <c r="R2" s="2" vm="127">
        <f t="shared" ca="1" si="0"/>
        <v>16775</v>
      </c>
      <c r="S2" s="2" vm="128">
        <f t="shared" ca="1" si="0"/>
        <v>15102.688399999999</v>
      </c>
      <c r="T2" s="2" vm="129">
        <f t="shared" ca="1" si="0"/>
        <v>23106.6368</v>
      </c>
      <c r="U2" s="2" vm="130">
        <f t="shared" ca="1" si="0"/>
        <v>23916.560099999999</v>
      </c>
      <c r="V2" s="2" vm="131">
        <f t="shared" ca="1" si="0"/>
        <v>18771.164700000001</v>
      </c>
      <c r="W2" s="2" vm="132">
        <f t="shared" ca="1" si="0"/>
        <v>20676.866699999999</v>
      </c>
      <c r="X2" s="2" vm="133">
        <f t="shared" ca="1" si="0"/>
        <v>24964.696199999998</v>
      </c>
      <c r="Y2" s="2" vm="134">
        <f t="shared" ca="1" si="0"/>
        <v>21772.645400000001</v>
      </c>
      <c r="Z2" s="2" vm="135">
        <f t="shared" ca="1" si="0"/>
        <v>9337.9398000000001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7757236000000</v>
      </c>
      <c r="E4" s="2">
        <f>IFERROR(INDEX(E51:E500,MATCH($C$4,$C$51:$C$500,0)),"")</f>
        <v>7501811000000</v>
      </c>
      <c r="H4" s="2">
        <f>IFERROR(SUM(D4:G4)*(4/MAX(1,COUNT(D4:G4))),"")</f>
        <v>30518094000000</v>
      </c>
      <c r="I4" s="2">
        <f t="shared" ref="I4:Z4" si="1">IFERROR(INDEX(I51:I500,MATCH($C$4,$C$51:$C$500,0)),"")</f>
        <v>28654648000000</v>
      </c>
      <c r="J4" s="2">
        <f t="shared" si="1"/>
        <v>21815035000000</v>
      </c>
      <c r="K4" s="2">
        <f t="shared" si="1"/>
        <v>20745473000000</v>
      </c>
      <c r="L4" s="2">
        <f t="shared" si="1"/>
        <v>21828591000000</v>
      </c>
      <c r="M4" s="2">
        <f t="shared" si="1"/>
        <v>24322048000000</v>
      </c>
      <c r="N4" s="2">
        <f t="shared" si="1"/>
        <v>18807043000000</v>
      </c>
      <c r="O4" s="2">
        <f t="shared" si="1"/>
        <v>17452736000000</v>
      </c>
      <c r="P4" s="2">
        <f t="shared" si="1"/>
        <v>19084387000000</v>
      </c>
      <c r="Q4" s="2">
        <f t="shared" si="1"/>
        <v>17305688000000</v>
      </c>
      <c r="R4" s="2">
        <f t="shared" si="1"/>
        <v>14121374000000</v>
      </c>
      <c r="S4" s="2">
        <f t="shared" si="1"/>
        <v>13059216000000</v>
      </c>
      <c r="T4" s="2">
        <f t="shared" si="1"/>
        <v>16305831000000</v>
      </c>
      <c r="U4" s="2">
        <f t="shared" si="1"/>
        <v>12674999000000</v>
      </c>
      <c r="V4" s="2">
        <f t="shared" si="1"/>
        <v>11564319000000</v>
      </c>
      <c r="W4" s="2">
        <f t="shared" si="1"/>
        <v>10772582000000</v>
      </c>
      <c r="X4" s="2">
        <f t="shared" si="1"/>
        <v>8843721000000</v>
      </c>
      <c r="Y4" s="2">
        <f t="shared" si="1"/>
        <v>7424283000000</v>
      </c>
      <c r="Z4" s="2">
        <f t="shared" si="1"/>
        <v>8161217000000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725481000000</v>
      </c>
      <c r="E5" s="2">
        <f>IFERROR(INDEX(E51:E500,MATCH($C$5,$C$51:$C$500,0)),"")</f>
        <v>361243000000</v>
      </c>
      <c r="H5" s="2">
        <f>IFERROR(SUM(D5:G5)*(4/MAX(1,COUNT(D5:G5))),"")</f>
        <v>2173448000000</v>
      </c>
      <c r="I5" s="2">
        <f t="shared" ref="I5:Z5" si="2">IFERROR(INDEX(I51:I500,MATCH($C$5,$C$51:$C$500,0)),"")</f>
        <v>1505098000000</v>
      </c>
      <c r="J5" s="2">
        <f t="shared" si="2"/>
        <v>1105121000000</v>
      </c>
      <c r="K5" s="2">
        <f t="shared" si="2"/>
        <v>1103807000000</v>
      </c>
      <c r="L5" s="2">
        <f t="shared" si="2"/>
        <v>1919407000000</v>
      </c>
      <c r="M5" s="2">
        <f t="shared" si="2"/>
        <v>2357494000000</v>
      </c>
      <c r="N5" s="2">
        <f t="shared" si="2"/>
        <v>406486000000</v>
      </c>
      <c r="O5" s="2">
        <f t="shared" si="2"/>
        <v>-37346000000</v>
      </c>
      <c r="P5" s="2">
        <f t="shared" si="2"/>
        <v>1589141000000</v>
      </c>
      <c r="Q5" s="2">
        <f t="shared" si="2"/>
        <v>1961092000000</v>
      </c>
      <c r="R5" s="2">
        <f t="shared" si="2"/>
        <v>2070649000000</v>
      </c>
      <c r="S5" s="2">
        <f t="shared" si="2"/>
        <v>612292000000</v>
      </c>
      <c r="T5" s="2">
        <f t="shared" si="2"/>
        <v>2468076000000</v>
      </c>
      <c r="U5" s="2">
        <f t="shared" si="2"/>
        <v>1833891000000</v>
      </c>
      <c r="V5" s="2">
        <f t="shared" si="2"/>
        <v>2346203000000</v>
      </c>
      <c r="W5" s="2">
        <f t="shared" si="2"/>
        <v>2405564000000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24606390000000</v>
      </c>
      <c r="E6" s="2">
        <f>IFERROR(INDEX(E51:E500,MATCH($C$6,$C$51:$C$500,0)),"")</f>
        <v>24533517000000</v>
      </c>
      <c r="H6" s="2">
        <f>IFERROR(INDEX(D6:G6,COUNT(D6:G6)),"")</f>
        <v>24533517000000</v>
      </c>
      <c r="I6" s="2">
        <f t="shared" ref="I6:Z6" si="3">IFERROR(INDEX(I51:I500,MATCH($C$6,$C$51:$C$500,0)),"")</f>
        <v>24157634000000</v>
      </c>
      <c r="J6" s="2">
        <f t="shared" si="3"/>
        <v>23202062000000</v>
      </c>
      <c r="K6" s="2">
        <f t="shared" si="3"/>
        <v>22566006000000</v>
      </c>
      <c r="L6" s="2">
        <f t="shared" si="3"/>
        <v>22243221000000</v>
      </c>
      <c r="M6" s="2">
        <f t="shared" si="3"/>
        <v>21171173000000</v>
      </c>
      <c r="N6" s="2">
        <f t="shared" si="3"/>
        <v>19247794000000</v>
      </c>
      <c r="O6" s="2">
        <f t="shared" si="3"/>
        <v>18978527000000</v>
      </c>
      <c r="P6" s="2">
        <f t="shared" si="3"/>
        <v>19474522000000</v>
      </c>
      <c r="Q6" s="2">
        <f t="shared" si="3"/>
        <v>18536438000000</v>
      </c>
      <c r="R6" s="2">
        <f t="shared" si="3"/>
        <v>17593482000000</v>
      </c>
      <c r="S6" s="2">
        <f t="shared" si="3"/>
        <v>11698787000000</v>
      </c>
      <c r="T6" s="2">
        <f t="shared" si="3"/>
        <v>11837486000000</v>
      </c>
      <c r="U6" s="2">
        <f t="shared" si="3"/>
        <v>10267859000000</v>
      </c>
      <c r="V6" s="2">
        <f t="shared" si="3"/>
        <v>9365411000000</v>
      </c>
      <c r="W6" s="2">
        <f t="shared" si="3"/>
        <v>8426158000000</v>
      </c>
      <c r="X6" s="2">
        <f t="shared" si="3"/>
        <v>7457257000000</v>
      </c>
      <c r="Y6" s="2">
        <f t="shared" si="3"/>
        <v>6426616000000</v>
      </c>
      <c r="Z6" s="2">
        <f t="shared" si="3"/>
        <v>5336576000000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1.92</v>
      </c>
      <c r="E7" s="3">
        <f>IFERROR(INDEX(E51:E500,MATCH($C$7,$C$51:$C$500,0))/1000000000,"")</f>
        <v>1.92</v>
      </c>
      <c r="H7" s="3">
        <f>IFERROR(INDEX(D7:G7,COUNT(D7:G7)),"")</f>
        <v>1.92</v>
      </c>
      <c r="I7" s="3">
        <f t="shared" ref="I7:Z7" si="4">IFERROR(INDEX(I51:I500,MATCH($C$7,$C$51:$C$500,0))/1000000000,"")</f>
        <v>1.92</v>
      </c>
      <c r="J7" s="3">
        <f t="shared" si="4"/>
        <v>1.92</v>
      </c>
      <c r="K7" s="3">
        <f t="shared" si="4"/>
        <v>1.92</v>
      </c>
      <c r="L7" s="3">
        <f t="shared" si="4"/>
        <v>1.92</v>
      </c>
      <c r="M7" s="3">
        <f t="shared" si="4"/>
        <v>1.92</v>
      </c>
      <c r="N7" s="3">
        <f t="shared" si="4"/>
        <v>1.92</v>
      </c>
      <c r="O7" s="3">
        <f t="shared" si="4"/>
        <v>1.92</v>
      </c>
      <c r="P7" s="3">
        <f t="shared" si="4"/>
        <v>1.92</v>
      </c>
      <c r="Q7" s="3">
        <f t="shared" si="4"/>
        <v>1.92</v>
      </c>
      <c r="R7" s="3">
        <f t="shared" si="4"/>
        <v>1.92</v>
      </c>
      <c r="S7" s="3">
        <f t="shared" si="4"/>
        <v>1.57</v>
      </c>
      <c r="T7" s="3">
        <f t="shared" si="4"/>
        <v>1.57</v>
      </c>
      <c r="U7" s="3">
        <f t="shared" si="4"/>
        <v>1.57</v>
      </c>
      <c r="V7" s="3">
        <f t="shared" si="4"/>
        <v>1.57</v>
      </c>
      <c r="W7" s="3">
        <f t="shared" si="4"/>
        <v>1.57</v>
      </c>
      <c r="X7" s="3">
        <f t="shared" si="4"/>
        <v>1.57</v>
      </c>
      <c r="Y7" s="3">
        <f t="shared" si="4"/>
        <v>1.57</v>
      </c>
      <c r="Z7" s="3">
        <f t="shared" si="4"/>
        <v>1.57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1060000000000</v>
      </c>
      <c r="E8" s="2">
        <f>IFERROR(INDEX(E51:E500,MATCH("Free cash flow (Quarter)",$C$51:$C$500,0)),"")</f>
        <v>1946000000000</v>
      </c>
      <c r="H8" s="2">
        <f>IFERROR(INDEX(D8:G8,COUNT(D8:G8)),"")</f>
        <v>1946000000000</v>
      </c>
      <c r="I8" s="2">
        <f t="shared" ref="I8:Z8" si="5">IFERROR(INDEX(I51:I500,MATCH($C$8,$C$51:$C$500,0)),"")</f>
        <v>3429000000000</v>
      </c>
      <c r="J8" s="2">
        <f t="shared" si="5"/>
        <v>2439000000000</v>
      </c>
      <c r="K8" s="2">
        <f t="shared" si="5"/>
        <v>1302000000000</v>
      </c>
      <c r="L8" s="2">
        <f t="shared" si="5"/>
        <v>456000000000</v>
      </c>
      <c r="M8" s="2">
        <f t="shared" si="5"/>
        <v>3666000000000</v>
      </c>
      <c r="N8" s="2">
        <f t="shared" si="5"/>
        <v>1352000000000</v>
      </c>
      <c r="O8" s="2">
        <f t="shared" si="5"/>
        <v>20000000000</v>
      </c>
      <c r="P8" s="2">
        <f t="shared" si="5"/>
        <v>468000000000</v>
      </c>
      <c r="Q8" s="2">
        <f t="shared" si="5"/>
        <v>1179000000000</v>
      </c>
      <c r="R8" s="2">
        <f t="shared" si="5"/>
        <v>162000000000</v>
      </c>
      <c r="S8" s="2">
        <f t="shared" si="5"/>
        <v>-2017000000000</v>
      </c>
      <c r="T8" s="2">
        <f t="shared" si="5"/>
        <v>-256000000000</v>
      </c>
      <c r="U8" s="2">
        <f t="shared" si="5"/>
        <v>295000000000</v>
      </c>
      <c r="V8" s="2">
        <f t="shared" si="5"/>
        <v>-21000000000</v>
      </c>
      <c r="W8" s="2">
        <f t="shared" si="5"/>
        <v>1130000000000</v>
      </c>
      <c r="X8" s="2">
        <f t="shared" si="5"/>
        <v>1411000000000</v>
      </c>
      <c r="Y8" s="2">
        <f t="shared" si="5"/>
        <v>701000000000</v>
      </c>
      <c r="Z8" s="2">
        <f t="shared" si="5"/>
        <v>808000000000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550.54</v>
      </c>
      <c r="E9" s="3">
        <f>IFERROR(INDEX(E51:E500,MATCH("Free cash flow per share (Quarter)",$C$51:$C$500,0)),"")</f>
        <v>1011.13</v>
      </c>
      <c r="H9" s="3">
        <f>IFERROR(INDEX(D9:G9,COUNT(D9:G9)),"")</f>
        <v>1011.13</v>
      </c>
      <c r="I9" s="3">
        <f t="shared" ref="I9:Z9" si="6">IFERROR(INDEX(I51:I500,MATCH($C$9,$C$51:$C$500,0)),"")</f>
        <v>1781.38</v>
      </c>
      <c r="J9" s="3">
        <f t="shared" si="6"/>
        <v>1267.01</v>
      </c>
      <c r="K9" s="3">
        <f t="shared" si="6"/>
        <v>676.68</v>
      </c>
      <c r="L9" s="3">
        <f t="shared" si="6"/>
        <v>236.9</v>
      </c>
      <c r="M9" s="3">
        <f t="shared" si="6"/>
        <v>1904.54</v>
      </c>
      <c r="N9" s="3">
        <f t="shared" si="6"/>
        <v>702.27</v>
      </c>
      <c r="O9" s="3">
        <f t="shared" si="6"/>
        <v>10.64</v>
      </c>
      <c r="P9" s="3">
        <f t="shared" si="6"/>
        <v>243.34</v>
      </c>
      <c r="Q9" s="3">
        <f t="shared" si="6"/>
        <v>612.64</v>
      </c>
      <c r="R9" s="3">
        <f t="shared" si="6"/>
        <v>84.12</v>
      </c>
      <c r="S9" s="3">
        <f t="shared" si="6"/>
        <v>-1280.6500000000001</v>
      </c>
      <c r="T9" s="3">
        <f t="shared" si="6"/>
        <v>-162.69999999999999</v>
      </c>
      <c r="U9" s="3">
        <f t="shared" si="6"/>
        <v>187.38</v>
      </c>
      <c r="V9" s="3">
        <f t="shared" si="6"/>
        <v>-13.36</v>
      </c>
      <c r="W9" s="3">
        <f t="shared" si="6"/>
        <v>717.5</v>
      </c>
      <c r="X9" s="3">
        <f t="shared" si="6"/>
        <v>895.73</v>
      </c>
      <c r="Y9" s="3">
        <f t="shared" si="6"/>
        <v>445.09</v>
      </c>
      <c r="Z9" s="3">
        <f t="shared" si="6"/>
        <v>513.11</v>
      </c>
    </row>
    <row r="10" spans="1:26" ht="15.5" x14ac:dyDescent="0.35">
      <c r="C10" t="s">
        <v>18</v>
      </c>
      <c r="D10" s="3">
        <f ca="1">IFERROR(IF(D9=0,"",D2/D9),"")</f>
        <v>13.71380826098013</v>
      </c>
      <c r="E10" s="3">
        <f ca="1">IFERROR(IF(E9=0,"",E2/E9),"")</f>
        <v>5.884505454293711</v>
      </c>
      <c r="I10" s="3">
        <f t="shared" ref="I10:Z10" ca="1" si="7">IFERROR(IF(I9=0,"",I2/I9),"")</f>
        <v>4.1400487262683985</v>
      </c>
      <c r="J10" s="3">
        <f t="shared" ca="1" si="7"/>
        <v>4.8934104703198873</v>
      </c>
      <c r="K10" s="3">
        <f t="shared" ca="1" si="7"/>
        <v>10.381568836082048</v>
      </c>
      <c r="L10" s="3">
        <f t="shared" ca="1" si="7"/>
        <v>33.875052764879698</v>
      </c>
      <c r="M10" s="3">
        <f t="shared" ca="1" si="7"/>
        <v>4.9880811114494836</v>
      </c>
      <c r="N10" s="3">
        <f t="shared" ca="1" si="7"/>
        <v>17.550229968530623</v>
      </c>
      <c r="O10" s="3">
        <f t="shared" ca="1" si="7"/>
        <v>1369.8308270676691</v>
      </c>
      <c r="P10" s="3">
        <f t="shared" ca="1" si="7"/>
        <v>48.594559053176624</v>
      </c>
      <c r="Q10" s="3">
        <f t="shared" ca="1" si="7"/>
        <v>21.464481587881956</v>
      </c>
      <c r="R10" s="3">
        <f t="shared" ca="1" si="7"/>
        <v>199.41749881122206</v>
      </c>
      <c r="S10" s="3">
        <f t="shared" ca="1" si="7"/>
        <v>-11.792986686448286</v>
      </c>
      <c r="T10" s="3">
        <f t="shared" ca="1" si="7"/>
        <v>-142.01989428395822</v>
      </c>
      <c r="U10" s="3">
        <f t="shared" ca="1" si="7"/>
        <v>127.63667467178995</v>
      </c>
      <c r="V10" s="3">
        <f t="shared" ca="1" si="7"/>
        <v>-1405.0272979041918</v>
      </c>
      <c r="W10" s="3">
        <f t="shared" ca="1" si="7"/>
        <v>28.817932682926827</v>
      </c>
      <c r="X10" s="3">
        <f t="shared" ca="1" si="7"/>
        <v>27.870782713540908</v>
      </c>
      <c r="Y10" s="3">
        <f t="shared" ca="1" si="7"/>
        <v>48.917399627041725</v>
      </c>
      <c r="Z10" s="3">
        <f t="shared" ca="1" si="7"/>
        <v>18.198709438521956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5149236000000</v>
      </c>
      <c r="E11" s="2">
        <f>IFERROR(INDEX(E51:E500,MATCH($C$11,$C$51:$C$500,0)),"")</f>
        <v>4703854000000</v>
      </c>
      <c r="H11" s="2">
        <f>IFERROR(INDEX(D11:G11,COUNT(D11:G11)),"")</f>
        <v>4703854000000</v>
      </c>
      <c r="I11" s="2">
        <f t="shared" ref="I11:Z11" si="8">IFERROR(INDEX(I51:I500,MATCH($C$11,$C$51:$C$500,0)),"")</f>
        <v>2755715000000</v>
      </c>
      <c r="J11" s="2">
        <f t="shared" si="8"/>
        <v>3236012000000</v>
      </c>
      <c r="K11" s="2">
        <f t="shared" si="8"/>
        <v>2089508000000</v>
      </c>
      <c r="L11" s="2">
        <f t="shared" si="8"/>
        <v>1619616000000</v>
      </c>
      <c r="M11" s="2">
        <f t="shared" si="8"/>
        <v>3896022000000</v>
      </c>
      <c r="N11" s="2">
        <f t="shared" si="8"/>
        <v>978892000000</v>
      </c>
      <c r="O11" s="2">
        <f t="shared" si="8"/>
        <v>383366000000</v>
      </c>
      <c r="P11" s="2">
        <f t="shared" si="8"/>
        <v>49082000000</v>
      </c>
      <c r="Q11" s="2">
        <f t="shared" si="8"/>
        <v>262292000000</v>
      </c>
      <c r="R11" s="2">
        <f t="shared" si="8"/>
        <v>531583000000</v>
      </c>
      <c r="S11" s="2">
        <f t="shared" si="8"/>
        <v>294441000000</v>
      </c>
      <c r="T11" s="2">
        <f t="shared" si="8"/>
        <v>611181000000</v>
      </c>
      <c r="U11" s="2">
        <f t="shared" si="8"/>
        <v>709090000000</v>
      </c>
      <c r="V11" s="2">
        <f t="shared" si="8"/>
        <v>227769000000</v>
      </c>
      <c r="W11" s="2">
        <f t="shared" si="8"/>
        <v>838190000000</v>
      </c>
      <c r="X11" s="2">
        <f t="shared" si="8"/>
        <v>1240781000000</v>
      </c>
      <c r="Y11" s="2">
        <f t="shared" si="8"/>
        <v>788549000000</v>
      </c>
      <c r="Z11" s="2">
        <f t="shared" si="8"/>
        <v>867676000000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-5149000000000</v>
      </c>
      <c r="E12" s="2">
        <f>IFERROR(INDEX(E51:E500,MATCH("Net Debt (Quarter)",$C$51:$C$500,0)),"")</f>
        <v>-4704000000000</v>
      </c>
      <c r="H12" s="2">
        <f>IFERROR(INDEX(D12:G12,COUNT(D12:G12)),"")</f>
        <v>-4704000000000</v>
      </c>
      <c r="I12" s="2">
        <f t="shared" ref="I12:Z12" si="9">IFERROR(INDEX(I51:I500,MATCH($C$12,$C$51:$C$500,0)),"")</f>
        <v>-2756000000000</v>
      </c>
      <c r="J12" s="2">
        <f t="shared" si="9"/>
        <v>-46000000000</v>
      </c>
      <c r="K12" s="2">
        <f t="shared" si="9"/>
        <v>1916000000000</v>
      </c>
      <c r="L12" s="2">
        <f t="shared" si="9"/>
        <v>2434000000000</v>
      </c>
      <c r="M12" s="2">
        <f t="shared" si="9"/>
        <v>1800000000000</v>
      </c>
      <c r="N12" s="2">
        <f t="shared" si="9"/>
        <v>4645000000000</v>
      </c>
      <c r="O12" s="2">
        <f t="shared" si="9"/>
        <v>5302000000000</v>
      </c>
      <c r="P12" s="2">
        <f t="shared" si="9"/>
        <v>4682000000000</v>
      </c>
      <c r="Q12" s="2">
        <f t="shared" si="9"/>
        <v>3707000000000</v>
      </c>
      <c r="R12" s="2">
        <f t="shared" si="9"/>
        <v>3569000000000</v>
      </c>
      <c r="S12" s="2">
        <f t="shared" si="9"/>
        <v>7438000000000</v>
      </c>
      <c r="T12" s="2">
        <f t="shared" si="9"/>
        <v>3816000000000</v>
      </c>
      <c r="U12" s="2">
        <f t="shared" si="9"/>
        <v>2014000000000</v>
      </c>
      <c r="V12" s="2">
        <f t="shared" si="9"/>
        <v>744000000000</v>
      </c>
      <c r="W12" s="2">
        <f t="shared" si="9"/>
        <v>-838000000000</v>
      </c>
      <c r="X12" s="2">
        <f t="shared" si="9"/>
        <v>-1241000000000</v>
      </c>
      <c r="Y12" s="2">
        <f t="shared" si="9"/>
        <v>-789000000000</v>
      </c>
      <c r="Z12" s="2">
        <f t="shared" si="9"/>
        <v>-868000000000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3190000000000</v>
      </c>
      <c r="K13" s="2">
        <f t="shared" si="10"/>
        <v>4005000000000</v>
      </c>
      <c r="L13" s="2">
        <f t="shared" si="10"/>
        <v>4054000000000</v>
      </c>
      <c r="M13" s="2">
        <f t="shared" si="10"/>
        <v>5696000000000</v>
      </c>
      <c r="N13" s="2">
        <f t="shared" si="10"/>
        <v>5624000000000</v>
      </c>
      <c r="O13" s="2">
        <f t="shared" si="10"/>
        <v>5685000000000</v>
      </c>
      <c r="P13" s="2">
        <f t="shared" si="10"/>
        <v>4731000000000</v>
      </c>
      <c r="Q13" s="2">
        <f t="shared" si="10"/>
        <v>3969000000000</v>
      </c>
      <c r="R13" s="2">
        <f t="shared" si="10"/>
        <v>4101000000000</v>
      </c>
      <c r="S13" s="2">
        <f t="shared" si="10"/>
        <v>7733000000000</v>
      </c>
      <c r="T13" s="2">
        <f t="shared" si="10"/>
        <v>4427000000000</v>
      </c>
      <c r="U13" s="2">
        <f t="shared" si="10"/>
        <v>2723000000000</v>
      </c>
      <c r="V13" s="2">
        <f t="shared" si="10"/>
        <v>972000000000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-901000000</v>
      </c>
      <c r="E14" s="2">
        <f>IFERROR(INDEX(E51:E500,MATCH($C$14,$C$51:$C$500,0)),"")</f>
        <v>-878000000</v>
      </c>
      <c r="H14" s="2">
        <f>IFERROR(SUM(D14:G14)*(4/MAX(1,COUNT(D14:G14))),"")</f>
        <v>-3558000000</v>
      </c>
      <c r="I14" s="2">
        <f t="shared" ref="I14:Z14" si="11">IFERROR(INDEX(I51:I500,MATCH($C$14,$C$51:$C$500,0)),"")</f>
        <v>-139258000000</v>
      </c>
      <c r="J14" s="2">
        <f t="shared" si="11"/>
        <v>-264688000000</v>
      </c>
      <c r="K14" s="2">
        <f t="shared" si="11"/>
        <v>-268262000000</v>
      </c>
      <c r="L14" s="2">
        <f t="shared" si="11"/>
        <v>-366449000000</v>
      </c>
      <c r="M14" s="2">
        <f t="shared" si="11"/>
        <v>-394499000000</v>
      </c>
      <c r="N14" s="2">
        <f t="shared" si="11"/>
        <v>-418290000000</v>
      </c>
      <c r="O14" s="2">
        <f t="shared" si="11"/>
        <v>-350337000000</v>
      </c>
      <c r="P14" s="2">
        <f t="shared" si="11"/>
        <v>-225057000000</v>
      </c>
      <c r="Q14" s="2">
        <f t="shared" si="11"/>
        <v>-132446000000</v>
      </c>
      <c r="R14" s="2">
        <f t="shared" si="11"/>
        <v>-144873000000</v>
      </c>
      <c r="S14" s="2">
        <f t="shared" si="11"/>
        <v>-125509000000</v>
      </c>
      <c r="T14" s="2">
        <f t="shared" si="11"/>
        <v>-96080000000</v>
      </c>
      <c r="U14" s="2">
        <f t="shared" si="11"/>
        <v>-443782000000</v>
      </c>
      <c r="V14" s="2">
        <f t="shared" si="11"/>
        <v>-29196000000</v>
      </c>
      <c r="W14" s="2">
        <f t="shared" si="11"/>
        <v>-5806000000</v>
      </c>
      <c r="X14" s="2">
        <f t="shared" si="11"/>
        <v>-8258000000</v>
      </c>
      <c r="Y14" s="2">
        <f t="shared" si="11"/>
        <v>-30617000000</v>
      </c>
      <c r="Z14" s="2">
        <f t="shared" si="11"/>
        <v>-179000000</v>
      </c>
    </row>
    <row r="15" spans="1:26" ht="15.5" x14ac:dyDescent="0.35">
      <c r="C15" t="s">
        <v>28</v>
      </c>
      <c r="D15" s="2">
        <f>IFERROR(INDEX(D51:D500,MATCH($C$15,$C$51:$C$500,0)),"")</f>
        <v>-228464000000</v>
      </c>
      <c r="E15" s="2">
        <f>IFERROR(INDEX(E51:E500,MATCH($C$15,$C$51:$C$500,0)),"")</f>
        <v>-151604000000</v>
      </c>
      <c r="H15" s="2">
        <f>IFERROR(SUM(D15:G15)*(4/MAX(1,COUNT(D15:G15))),"")</f>
        <v>-760136000000</v>
      </c>
      <c r="I15" s="2">
        <f t="shared" ref="I15:Z15" si="12">IFERROR(INDEX(I51:I500,MATCH($C$15,$C$51:$C$500,0)),"")</f>
        <v>-689097000000</v>
      </c>
      <c r="J15" s="2">
        <f t="shared" si="12"/>
        <v>-520345000000</v>
      </c>
      <c r="K15" s="2">
        <f t="shared" si="12"/>
        <v>-410232000000</v>
      </c>
      <c r="L15" s="2">
        <f t="shared" si="12"/>
        <v>-637128000000</v>
      </c>
      <c r="M15" s="2">
        <f t="shared" si="12"/>
        <v>-845807000000</v>
      </c>
      <c r="N15" s="2">
        <f t="shared" si="12"/>
        <v>-568856000000</v>
      </c>
      <c r="O15" s="2">
        <f t="shared" si="12"/>
        <v>-417231000000</v>
      </c>
      <c r="P15" s="2">
        <f t="shared" si="12"/>
        <v>-686357000000</v>
      </c>
      <c r="Q15" s="2">
        <f t="shared" si="12"/>
        <v>-824876000000</v>
      </c>
      <c r="R15" s="2">
        <f t="shared" si="12"/>
        <v>-94479000000</v>
      </c>
      <c r="S15" s="2">
        <f t="shared" si="12"/>
        <v>-479829000000</v>
      </c>
      <c r="T15" s="2">
        <f t="shared" si="12"/>
        <v>-1068715000000</v>
      </c>
      <c r="U15" s="2">
        <f t="shared" si="12"/>
        <v>-701983000000</v>
      </c>
      <c r="V15" s="2">
        <f t="shared" si="12"/>
        <v>-1004627000000</v>
      </c>
      <c r="W15" s="2">
        <f t="shared" si="12"/>
        <v>-834367000000</v>
      </c>
      <c r="X15" s="2">
        <f t="shared" si="12"/>
        <v>-860388000000</v>
      </c>
      <c r="Y15" s="2">
        <f t="shared" si="12"/>
        <v>-770778000000</v>
      </c>
      <c r="Z15" s="2">
        <f t="shared" si="12"/>
        <v>-1233917000000</v>
      </c>
    </row>
    <row r="16" spans="1:26" ht="15.5" x14ac:dyDescent="0.35">
      <c r="C16" t="s">
        <v>29</v>
      </c>
      <c r="D16" s="2">
        <f>IFERROR(INDEX(D51:D500,MATCH($C$16,$C$51:$C$500,0)),"")</f>
        <v>980949000000</v>
      </c>
      <c r="E16" s="2">
        <f>IFERROR(INDEX(E51:E500,MATCH($C$16,$C$51:$C$500,0)),"")</f>
        <v>540005000000</v>
      </c>
      <c r="H16" s="2">
        <f>IFERROR(SUM(D16:G16)*(4/MAX(1,COUNT(D16:G16))),"")</f>
        <v>3041908000000</v>
      </c>
      <c r="I16" s="2">
        <f t="shared" ref="I16:Z16" si="13">IFERROR(INDEX(I51:I500,MATCH($C$16,$C$51:$C$500,0)),"")</f>
        <v>2226728000000</v>
      </c>
      <c r="J16" s="2">
        <f t="shared" si="13"/>
        <v>1707128000000</v>
      </c>
      <c r="K16" s="2">
        <f t="shared" si="13"/>
        <v>1498402000000</v>
      </c>
      <c r="L16" s="2">
        <f t="shared" si="13"/>
        <v>2429178000000</v>
      </c>
      <c r="M16" s="2">
        <f t="shared" si="13"/>
        <v>2913169000000</v>
      </c>
      <c r="N16" s="2">
        <f t="shared" si="13"/>
        <v>1462635000000</v>
      </c>
      <c r="O16" s="2">
        <f t="shared" si="13"/>
        <v>660860000000</v>
      </c>
      <c r="P16" s="2">
        <f t="shared" si="13"/>
        <v>2207080000000</v>
      </c>
      <c r="Q16" s="2">
        <f t="shared" si="13"/>
        <v>2938505000000</v>
      </c>
      <c r="R16" s="2">
        <f t="shared" si="13"/>
        <v>2208778000000</v>
      </c>
      <c r="S16" s="2">
        <f t="shared" si="13"/>
        <v>1175513000000</v>
      </c>
      <c r="T16" s="2">
        <f t="shared" si="13"/>
        <v>3689990000000</v>
      </c>
      <c r="U16" s="2">
        <f t="shared" si="13"/>
        <v>2605071000000</v>
      </c>
      <c r="V16" s="2">
        <f t="shared" si="13"/>
        <v>3524893000000</v>
      </c>
      <c r="W16" s="2">
        <f t="shared" si="13"/>
        <v>3332932000000</v>
      </c>
      <c r="X16" s="2">
        <f t="shared" si="13"/>
        <v>2964040000000</v>
      </c>
      <c r="Y16" s="2">
        <f t="shared" si="13"/>
        <v>2500426000000</v>
      </c>
      <c r="Z16" s="2">
        <f t="shared" si="13"/>
        <v>3949435000000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14496000000000</v>
      </c>
      <c r="E20" s="2">
        <f ca="1">IFERROR(E21*E2,"")</f>
        <v>11424000000000</v>
      </c>
      <c r="H20" s="2">
        <f t="shared" ref="H20:Z20" ca="1" si="14">IFERROR(H21*H2,"")</f>
        <v>11424000000000</v>
      </c>
      <c r="I20" s="2">
        <f t="shared" ca="1" si="14"/>
        <v>14160000000000</v>
      </c>
      <c r="J20" s="2">
        <f t="shared" ca="1" si="14"/>
        <v>11904000000000</v>
      </c>
      <c r="K20" s="2">
        <f t="shared" ca="1" si="14"/>
        <v>13488000000000</v>
      </c>
      <c r="L20" s="2">
        <f t="shared" ca="1" si="14"/>
        <v>15408000000000</v>
      </c>
      <c r="M20" s="2">
        <f t="shared" ca="1" si="14"/>
        <v>18240000000000</v>
      </c>
      <c r="N20" s="2">
        <f t="shared" ca="1" si="14"/>
        <v>23664000000000</v>
      </c>
      <c r="O20" s="2">
        <f t="shared" ca="1" si="14"/>
        <v>27984000000000</v>
      </c>
      <c r="P20" s="2">
        <f t="shared" ca="1" si="14"/>
        <v>22704000000000</v>
      </c>
      <c r="Q20" s="2">
        <f t="shared" ca="1" si="14"/>
        <v>25248000000000</v>
      </c>
      <c r="R20" s="2">
        <f t="shared" ca="1" si="14"/>
        <v>32208000000000</v>
      </c>
      <c r="S20" s="2">
        <f t="shared" ca="1" si="14"/>
        <v>23711220788000</v>
      </c>
      <c r="T20" s="2">
        <f t="shared" ca="1" si="14"/>
        <v>36277419776000</v>
      </c>
      <c r="U20" s="2">
        <f t="shared" ca="1" si="14"/>
        <v>37548999357000</v>
      </c>
      <c r="V20" s="2">
        <f t="shared" ca="1" si="14"/>
        <v>29470728579000</v>
      </c>
      <c r="W20" s="2">
        <f t="shared" ca="1" si="14"/>
        <v>32462680718999.996</v>
      </c>
      <c r="X20" s="2">
        <f t="shared" ca="1" si="14"/>
        <v>39194573034000</v>
      </c>
      <c r="Y20" s="2">
        <f t="shared" ca="1" si="14"/>
        <v>34183053278000.004</v>
      </c>
      <c r="Z20" s="2">
        <f t="shared" ca="1" si="14"/>
        <v>14660565486000</v>
      </c>
    </row>
    <row r="21" spans="1:26" ht="15.5" x14ac:dyDescent="0.35">
      <c r="C21" t="s">
        <v>12</v>
      </c>
      <c r="D21" s="2">
        <f>IFERROR(INDEX(D51:D500,MATCH($C$7,$C$51:$C$500,0)),"")</f>
        <v>1920000000</v>
      </c>
      <c r="E21" s="2">
        <f>IFERROR(INDEX(E51:E500,MATCH($C$7,$C$51:$C$500,0)),"")</f>
        <v>1920000000</v>
      </c>
      <c r="H21" s="2">
        <f>IFERROR(INDEX(D21:G21,COUNT(D21:G21)),"")</f>
        <v>1920000000</v>
      </c>
      <c r="I21" s="2">
        <f t="shared" ref="I21:Z21" si="15">IFERROR(INDEX(I51:I500,MATCH($C$7,$C$51:$C$500,0)),"")</f>
        <v>1920000000</v>
      </c>
      <c r="J21" s="2">
        <f t="shared" si="15"/>
        <v>1920000000</v>
      </c>
      <c r="K21" s="2">
        <f t="shared" si="15"/>
        <v>1920000000</v>
      </c>
      <c r="L21" s="2">
        <f t="shared" si="15"/>
        <v>1920000000</v>
      </c>
      <c r="M21" s="2">
        <f t="shared" si="15"/>
        <v>1920000000</v>
      </c>
      <c r="N21" s="2">
        <f t="shared" si="15"/>
        <v>1920000000</v>
      </c>
      <c r="O21" s="2">
        <f t="shared" si="15"/>
        <v>1920000000</v>
      </c>
      <c r="P21" s="2">
        <f t="shared" si="15"/>
        <v>1920000000</v>
      </c>
      <c r="Q21" s="2">
        <f t="shared" si="15"/>
        <v>1920000000</v>
      </c>
      <c r="R21" s="2">
        <f t="shared" si="15"/>
        <v>1920000000</v>
      </c>
      <c r="S21" s="2">
        <f t="shared" si="15"/>
        <v>1570000000</v>
      </c>
      <c r="T21" s="2">
        <f t="shared" si="15"/>
        <v>1570000000</v>
      </c>
      <c r="U21" s="2">
        <f t="shared" si="15"/>
        <v>1570000000</v>
      </c>
      <c r="V21" s="2">
        <f t="shared" si="15"/>
        <v>1570000000</v>
      </c>
      <c r="W21" s="2">
        <f t="shared" si="15"/>
        <v>1570000000</v>
      </c>
      <c r="X21" s="2">
        <f t="shared" si="15"/>
        <v>1570000000</v>
      </c>
      <c r="Y21" s="2">
        <f t="shared" si="15"/>
        <v>1570000000</v>
      </c>
      <c r="Z21" s="2">
        <f t="shared" si="15"/>
        <v>1570000000</v>
      </c>
    </row>
    <row r="23" spans="1:26" ht="15.5" x14ac:dyDescent="0.35">
      <c r="B23" t="s">
        <v>41</v>
      </c>
      <c r="C23" t="s">
        <v>42</v>
      </c>
      <c r="D23" s="3">
        <f>IFERROR(D5/D6*100,"")</f>
        <v>2.9483439057903253</v>
      </c>
      <c r="E23" s="3">
        <f>IFERROR(E5/E6*100,"")</f>
        <v>1.4724468570894258</v>
      </c>
      <c r="H23" s="3">
        <f t="shared" ref="H23:Z23" si="16">IFERROR(H5/H6*100,"")</f>
        <v>8.8590967206210181</v>
      </c>
      <c r="I23" s="3">
        <f t="shared" si="16"/>
        <v>6.2303204030659618</v>
      </c>
      <c r="J23" s="3">
        <f t="shared" si="16"/>
        <v>4.7630292514518748</v>
      </c>
      <c r="K23" s="3">
        <f t="shared" si="16"/>
        <v>4.8914593038750409</v>
      </c>
      <c r="L23" s="3">
        <f t="shared" si="16"/>
        <v>8.6291774019599039</v>
      </c>
      <c r="M23" s="3">
        <f t="shared" si="16"/>
        <v>11.135396229580666</v>
      </c>
      <c r="N23" s="3">
        <f t="shared" si="16"/>
        <v>2.1118575978109488</v>
      </c>
      <c r="O23" s="3">
        <f t="shared" si="16"/>
        <v>-0.19678028753232535</v>
      </c>
      <c r="P23" s="3">
        <f t="shared" si="16"/>
        <v>8.1601027229320451</v>
      </c>
      <c r="Q23" s="3">
        <f t="shared" si="16"/>
        <v>10.579659371449898</v>
      </c>
      <c r="R23" s="3">
        <f t="shared" si="16"/>
        <v>11.769409830299653</v>
      </c>
      <c r="S23" s="3">
        <f t="shared" si="16"/>
        <v>5.233807573383463</v>
      </c>
      <c r="T23" s="3">
        <f t="shared" si="16"/>
        <v>20.849663518081456</v>
      </c>
      <c r="U23" s="3">
        <f t="shared" si="16"/>
        <v>17.860500421752967</v>
      </c>
      <c r="V23" s="3">
        <f t="shared" si="16"/>
        <v>25.05178897114072</v>
      </c>
      <c r="W23" s="3">
        <f t="shared" si="16"/>
        <v>28.548764454689788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-0.1389793810282125</v>
      </c>
      <c r="E24" s="4">
        <f>IFERROR(_xlfn.RRI(5,J23,E23),"")</f>
        <v>-0.20926442845901827</v>
      </c>
      <c r="H24" s="4">
        <f t="shared" ref="H24:Z24" si="17">IFERROR(_xlfn.RRI(5,M23,H23),"")</f>
        <v>-4.4706652026975102E-2</v>
      </c>
      <c r="I24" s="4">
        <f t="shared" si="17"/>
        <v>0.24156411083270468</v>
      </c>
      <c r="J24" s="4" t="str">
        <f t="shared" si="17"/>
        <v/>
      </c>
      <c r="K24" s="4">
        <f t="shared" si="17"/>
        <v>-9.7289355115477649E-2</v>
      </c>
      <c r="L24" s="4">
        <f t="shared" si="17"/>
        <v>-3.9937420489420061E-2</v>
      </c>
      <c r="M24" s="4">
        <f t="shared" si="17"/>
        <v>-1.1013876981902482E-2</v>
      </c>
      <c r="N24" s="4">
        <f t="shared" si="17"/>
        <v>-0.16599361441943861</v>
      </c>
      <c r="O24" s="4" t="str">
        <f t="shared" si="17"/>
        <v/>
      </c>
      <c r="P24" s="4">
        <f t="shared" si="17"/>
        <v>-0.14501124941281729</v>
      </c>
      <c r="Q24" s="4">
        <f t="shared" si="17"/>
        <v>-0.15835957287476432</v>
      </c>
      <c r="R24" s="4">
        <f t="shared" si="17"/>
        <v>-0.16240616192226687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764.65</v>
      </c>
      <c r="J25" s="3">
        <f t="shared" si="18"/>
        <v>596.22</v>
      </c>
      <c r="K25" s="3">
        <f t="shared" si="18"/>
        <v>548.61</v>
      </c>
      <c r="L25" s="3">
        <f t="shared" si="18"/>
        <v>897.08</v>
      </c>
      <c r="M25" s="3">
        <f t="shared" si="18"/>
        <v>1024.25</v>
      </c>
      <c r="N25" s="3">
        <f t="shared" si="18"/>
        <v>432.84</v>
      </c>
      <c r="O25" s="3">
        <f t="shared" si="18"/>
        <v>109.69</v>
      </c>
      <c r="P25" s="3">
        <f t="shared" si="18"/>
        <v>747.4</v>
      </c>
      <c r="Q25" s="3">
        <f t="shared" si="18"/>
        <v>1044.5</v>
      </c>
      <c r="R25" s="3">
        <f t="shared" si="18"/>
        <v>1042.75</v>
      </c>
      <c r="S25" s="3">
        <f t="shared" si="18"/>
        <v>393.15</v>
      </c>
      <c r="T25" s="3">
        <f t="shared" si="18"/>
        <v>1589.91</v>
      </c>
      <c r="U25" s="3">
        <f t="shared" si="18"/>
        <v>1143.93</v>
      </c>
      <c r="V25" s="3">
        <f t="shared" si="18"/>
        <v>1530.57</v>
      </c>
      <c r="W25" s="3">
        <f t="shared" si="18"/>
        <v>1527.59</v>
      </c>
      <c r="X25" s="3">
        <f t="shared" si="18"/>
        <v>1335.87</v>
      </c>
      <c r="Y25" s="3">
        <f t="shared" si="18"/>
        <v>1098.3699999999999</v>
      </c>
      <c r="Z25" s="3">
        <f t="shared" si="18"/>
        <v>1724.42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0.12053921746837615</v>
      </c>
      <c r="J26" s="4">
        <f t="shared" si="19"/>
        <v>0.4029684371893123</v>
      </c>
      <c r="K26" s="4">
        <f t="shared" si="19"/>
        <v>-5.9969109570831458E-2</v>
      </c>
      <c r="L26" s="4">
        <f t="shared" si="19"/>
        <v>-2.997138444502867E-2</v>
      </c>
      <c r="M26" s="4">
        <f t="shared" si="19"/>
        <v>-3.5737621866048785E-3</v>
      </c>
      <c r="N26" s="4">
        <f t="shared" si="19"/>
        <v>1.9421577184524308E-2</v>
      </c>
      <c r="O26" s="4">
        <f t="shared" si="19"/>
        <v>-0.41418714289307068</v>
      </c>
      <c r="P26" s="4">
        <f t="shared" si="19"/>
        <v>-8.1602424043964894E-2</v>
      </c>
      <c r="Q26" s="4">
        <f t="shared" si="19"/>
        <v>-7.3573328970155116E-2</v>
      </c>
      <c r="R26" s="4">
        <f t="shared" si="19"/>
        <v>-7.3522923133644502E-2</v>
      </c>
      <c r="S26" s="4">
        <f t="shared" si="19"/>
        <v>-0.21700531037861637</v>
      </c>
      <c r="T26" s="4">
        <f t="shared" si="19"/>
        <v>7.6774533694869085E-2</v>
      </c>
      <c r="U26" s="4">
        <f t="shared" si="19"/>
        <v>-7.8805620151891187E-2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4040.2270833333332</v>
      </c>
      <c r="E27" s="3">
        <f>IFERROR(E4/E21,"")</f>
        <v>3907.1932291666667</v>
      </c>
      <c r="H27" s="3">
        <f t="shared" ref="H27:Z27" si="20">IFERROR(H4/H21,"")</f>
        <v>15894.840625000001</v>
      </c>
      <c r="I27" s="3">
        <f t="shared" si="20"/>
        <v>14924.295833333334</v>
      </c>
      <c r="J27" s="3">
        <f t="shared" si="20"/>
        <v>11361.997395833334</v>
      </c>
      <c r="K27" s="3">
        <f t="shared" si="20"/>
        <v>10804.933854166668</v>
      </c>
      <c r="L27" s="3">
        <f t="shared" si="20"/>
        <v>11369.057812499999</v>
      </c>
      <c r="M27" s="3">
        <f t="shared" si="20"/>
        <v>12667.733333333334</v>
      </c>
      <c r="N27" s="3">
        <f t="shared" si="20"/>
        <v>9795.3348958333336</v>
      </c>
      <c r="O27" s="3">
        <f t="shared" si="20"/>
        <v>9089.9666666666672</v>
      </c>
      <c r="P27" s="3">
        <f t="shared" si="20"/>
        <v>9939.7848958333325</v>
      </c>
      <c r="Q27" s="3">
        <f t="shared" si="20"/>
        <v>9013.3791666666675</v>
      </c>
      <c r="R27" s="3">
        <f t="shared" si="20"/>
        <v>7354.8822916666668</v>
      </c>
      <c r="S27" s="3">
        <f t="shared" si="20"/>
        <v>8317.9719745222937</v>
      </c>
      <c r="T27" s="3">
        <f t="shared" si="20"/>
        <v>10385.879617834395</v>
      </c>
      <c r="U27" s="3">
        <f t="shared" si="20"/>
        <v>8073.2477707006374</v>
      </c>
      <c r="V27" s="3">
        <f t="shared" si="20"/>
        <v>7365.8082802547769</v>
      </c>
      <c r="W27" s="3">
        <f t="shared" si="20"/>
        <v>6861.5171974522291</v>
      </c>
      <c r="X27" s="3">
        <f t="shared" si="20"/>
        <v>5632.943312101911</v>
      </c>
      <c r="Y27" s="3">
        <f t="shared" si="20"/>
        <v>4728.842675159236</v>
      </c>
      <c r="Z27" s="3">
        <f t="shared" si="20"/>
        <v>5198.2273885350314</v>
      </c>
    </row>
    <row r="28" spans="1:26" ht="15.5" x14ac:dyDescent="0.35">
      <c r="C28" t="s">
        <v>48</v>
      </c>
      <c r="D28" s="4">
        <f>IFERROR(_xlfn.RRI(5,I27,D27),"")</f>
        <v>-0.22997932645572972</v>
      </c>
      <c r="E28" s="4">
        <f>IFERROR(_xlfn.RRI(5,J27,E27),"")</f>
        <v>-0.19224056244051102</v>
      </c>
      <c r="H28" s="4">
        <f t="shared" ref="H28:Z28" si="21">IFERROR(_xlfn.RRI(5,M27,H27),"")</f>
        <v>4.6433062771661815E-2</v>
      </c>
      <c r="I28" s="4">
        <f t="shared" si="21"/>
        <v>8.786476877550542E-2</v>
      </c>
      <c r="J28" s="4">
        <f t="shared" si="21"/>
        <v>4.5631068823268617E-2</v>
      </c>
      <c r="K28" s="4">
        <f t="shared" si="21"/>
        <v>1.6831578946672643E-2</v>
      </c>
      <c r="L28" s="4">
        <f t="shared" si="21"/>
        <v>4.7532164318641934E-2</v>
      </c>
      <c r="M28" s="4">
        <f t="shared" si="21"/>
        <v>0.11487104731688036</v>
      </c>
      <c r="N28" s="4">
        <f t="shared" si="21"/>
        <v>3.3237993124811904E-2</v>
      </c>
      <c r="O28" s="4">
        <f t="shared" si="21"/>
        <v>-2.6303068787397854E-2</v>
      </c>
      <c r="P28" s="4">
        <f t="shared" si="21"/>
        <v>4.2475221216327519E-2</v>
      </c>
      <c r="Q28" s="4">
        <f t="shared" si="21"/>
        <v>4.1198289692468082E-2</v>
      </c>
      <c r="R28" s="4">
        <f t="shared" si="21"/>
        <v>1.3984027827876222E-2</v>
      </c>
      <c r="S28" s="4">
        <f t="shared" si="21"/>
        <v>8.1076468849569094E-2</v>
      </c>
      <c r="T28" s="4">
        <f t="shared" si="21"/>
        <v>0.17040908372397423</v>
      </c>
      <c r="U28" s="4">
        <f t="shared" si="21"/>
        <v>9.2040139153662048E-2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0.28249639394854237</v>
      </c>
      <c r="J29" s="4">
        <f t="shared" si="22"/>
        <v>8.6782960573084725E-2</v>
      </c>
      <c r="K29" s="4">
        <f t="shared" si="22"/>
        <v>-0.38844919070762923</v>
      </c>
      <c r="L29" s="4">
        <f t="shared" si="22"/>
        <v>-0.1241591408347571</v>
      </c>
      <c r="M29" s="4">
        <f t="shared" si="22"/>
        <v>1.3663478421587656</v>
      </c>
      <c r="N29" s="4">
        <f t="shared" si="22"/>
        <v>2.9460297201203391</v>
      </c>
      <c r="O29" s="4">
        <f t="shared" si="22"/>
        <v>-0.85323789135670336</v>
      </c>
      <c r="P29" s="4">
        <f t="shared" si="22"/>
        <v>-0.28444231689803734</v>
      </c>
      <c r="Q29" s="4">
        <f t="shared" si="22"/>
        <v>1.6782546152001919E-3</v>
      </c>
      <c r="R29" s="4">
        <f t="shared" si="22"/>
        <v>1.6522955614905255</v>
      </c>
      <c r="S29" s="4">
        <f t="shared" si="22"/>
        <v>-0.75272185218031218</v>
      </c>
      <c r="T29" s="4">
        <f t="shared" si="22"/>
        <v>0.38986651281109858</v>
      </c>
      <c r="U29" s="4">
        <f t="shared" si="22"/>
        <v>-0.25261177208490948</v>
      </c>
      <c r="V29" s="4">
        <f t="shared" si="22"/>
        <v>1.9507852237838808E-3</v>
      </c>
      <c r="W29" s="4">
        <f t="shared" si="22"/>
        <v>0.14351695898553007</v>
      </c>
      <c r="X29" s="4">
        <f t="shared" si="22"/>
        <v>0.21622950371914748</v>
      </c>
      <c r="Y29" s="4">
        <f t="shared" si="22"/>
        <v>-0.36304960508460826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6.5031194939124737E-2</v>
      </c>
      <c r="I30" s="4">
        <f t="shared" si="23"/>
        <v>0.31352748230750027</v>
      </c>
      <c r="J30" s="4">
        <f t="shared" si="23"/>
        <v>5.1556404618973956E-2</v>
      </c>
      <c r="K30" s="4">
        <f t="shared" si="23"/>
        <v>-4.9619235616261123E-2</v>
      </c>
      <c r="L30" s="4">
        <f t="shared" si="23"/>
        <v>-0.10251838167575369</v>
      </c>
      <c r="M30" s="4">
        <f t="shared" si="23"/>
        <v>0.29324147342035639</v>
      </c>
      <c r="N30" s="4">
        <f t="shared" si="23"/>
        <v>7.7598549591307603E-2</v>
      </c>
      <c r="O30" s="4">
        <f t="shared" si="23"/>
        <v>-8.5496641836072473E-2</v>
      </c>
      <c r="P30" s="4">
        <f t="shared" si="23"/>
        <v>0.10278117807278142</v>
      </c>
      <c r="Q30" s="4">
        <f t="shared" si="23"/>
        <v>0.22549604592301015</v>
      </c>
      <c r="R30" s="4">
        <f t="shared" si="23"/>
        <v>-0.11578419424897592</v>
      </c>
      <c r="S30" s="4">
        <f t="shared" si="23"/>
        <v>-0.19910760757915363</v>
      </c>
      <c r="T30" s="4">
        <f t="shared" si="23"/>
        <v>0.28645619617011397</v>
      </c>
      <c r="U30" s="4">
        <f t="shared" si="23"/>
        <v>9.6043701319550326E-2</v>
      </c>
      <c r="V30" s="4">
        <f t="shared" si="23"/>
        <v>7.3495564944411673E-2</v>
      </c>
      <c r="W30" s="4">
        <f t="shared" si="23"/>
        <v>0.21810513922815966</v>
      </c>
      <c r="X30" s="4">
        <f t="shared" si="23"/>
        <v>0.19118856325923994</v>
      </c>
      <c r="Y30" s="4">
        <f t="shared" si="23"/>
        <v>-9.0297072115592417E-2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12468.56</v>
      </c>
      <c r="E32" s="3">
        <f>IFERROR(INDEX(E51:E500,MATCH($A$32,$C$51:$C$500,0)),"")</f>
        <v>12426.62</v>
      </c>
      <c r="H32" s="3">
        <f>IFERROR(INDEX(D32:G32,COUNT(D32:G32)),"")</f>
        <v>12426.62</v>
      </c>
      <c r="I32" s="3">
        <f t="shared" ref="I32:Z32" si="24">IFERROR(INDEX(I51:I500,MATCH($C$32,$C$51:$C$500,0)),"")</f>
        <v>12238.94</v>
      </c>
      <c r="J32" s="3">
        <f t="shared" si="24"/>
        <v>11763.94</v>
      </c>
      <c r="K32" s="3">
        <f t="shared" si="24"/>
        <v>11438.76</v>
      </c>
      <c r="L32" s="3">
        <f t="shared" si="24"/>
        <v>11266.26</v>
      </c>
      <c r="M32" s="3">
        <f t="shared" si="24"/>
        <v>10713</v>
      </c>
      <c r="N32" s="3">
        <f t="shared" si="24"/>
        <v>9743.1299999999992</v>
      </c>
      <c r="O32" s="3">
        <f t="shared" si="24"/>
        <v>9622.94</v>
      </c>
      <c r="P32" s="3">
        <f t="shared" si="24"/>
        <v>9866.34</v>
      </c>
      <c r="Q32" s="3">
        <f t="shared" si="24"/>
        <v>9386.43</v>
      </c>
      <c r="R32" s="3">
        <f t="shared" si="24"/>
        <v>8902.89</v>
      </c>
      <c r="S32" s="3">
        <f t="shared" si="24"/>
        <v>7166.12</v>
      </c>
      <c r="T32" s="3">
        <f t="shared" si="24"/>
        <v>7251.59</v>
      </c>
      <c r="U32" s="3">
        <f t="shared" si="24"/>
        <v>6283.3</v>
      </c>
      <c r="V32" s="3">
        <f t="shared" si="24"/>
        <v>5733.74</v>
      </c>
      <c r="W32" s="3">
        <f t="shared" si="24"/>
        <v>5168.8500000000004</v>
      </c>
      <c r="X32" s="3">
        <f t="shared" si="24"/>
        <v>4579.59</v>
      </c>
      <c r="Y32" s="3">
        <f t="shared" si="24"/>
        <v>3953.89</v>
      </c>
      <c r="Z32" s="3">
        <f t="shared" si="24"/>
        <v>3274.34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0.48</v>
      </c>
      <c r="E33" s="3">
        <f>IFERROR(INDEX(E51:E500,MATCH($A$33,$C$51:$C$500,0)),"")</f>
        <v>0.61</v>
      </c>
      <c r="H33" s="3">
        <f>IFERROR(INDEX(D33:G33,COUNT(D33:G33)),"")</f>
        <v>0.61</v>
      </c>
      <c r="I33" s="3">
        <f t="shared" ref="I33:Z33" si="25">IFERROR(INDEX(I51:I500,MATCH($C$33,$C$51:$C$500,0)),"")</f>
        <v>0.6</v>
      </c>
      <c r="J33" s="3">
        <f t="shared" si="25"/>
        <v>0.53</v>
      </c>
      <c r="K33" s="3">
        <f t="shared" si="25"/>
        <v>0.61</v>
      </c>
      <c r="L33" s="3">
        <f t="shared" si="25"/>
        <v>0.71</v>
      </c>
      <c r="M33" s="3">
        <f t="shared" si="25"/>
        <v>0.89</v>
      </c>
      <c r="N33" s="3">
        <f t="shared" si="25"/>
        <v>1.26</v>
      </c>
      <c r="O33" s="3">
        <f t="shared" si="25"/>
        <v>1.51</v>
      </c>
      <c r="P33" s="3">
        <f t="shared" si="25"/>
        <v>1.2</v>
      </c>
      <c r="Q33" s="3">
        <f t="shared" si="25"/>
        <v>1.4</v>
      </c>
      <c r="R33" s="3">
        <f t="shared" si="25"/>
        <v>1.88</v>
      </c>
      <c r="S33" s="3">
        <f t="shared" si="25"/>
        <v>2.58</v>
      </c>
      <c r="T33" s="3">
        <f t="shared" si="25"/>
        <v>3.89</v>
      </c>
      <c r="U33" s="3">
        <f t="shared" si="25"/>
        <v>4.6500000000000004</v>
      </c>
      <c r="V33" s="3">
        <f t="shared" si="25"/>
        <v>4</v>
      </c>
      <c r="W33" s="3">
        <f t="shared" si="25"/>
        <v>4.8899999999999997</v>
      </c>
      <c r="X33" s="3">
        <f t="shared" si="25"/>
        <v>6.66</v>
      </c>
      <c r="Y33" s="3">
        <f t="shared" si="25"/>
        <v>6.7</v>
      </c>
      <c r="Z33" s="3">
        <f t="shared" si="25"/>
        <v>3.48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15.79</v>
      </c>
      <c r="E34" s="3">
        <f>IFERROR(INDEX(E51:E500,MATCH($A$34,$C$51:$C$500,0)),"")</f>
        <v>38.92</v>
      </c>
      <c r="H34" s="3">
        <f>IFERROR(INDEX(D34:G34,COUNT(D34:G34)),"")</f>
        <v>38.92</v>
      </c>
      <c r="I34" s="3">
        <f t="shared" ref="I34:Z34" si="26">IFERROR(INDEX(I51:I500,MATCH($C$34,$C$51:$C$500,0)),"")</f>
        <v>9.64</v>
      </c>
      <c r="J34" s="3">
        <f t="shared" si="26"/>
        <v>10.4</v>
      </c>
      <c r="K34" s="3">
        <f t="shared" si="26"/>
        <v>12.81</v>
      </c>
      <c r="L34" s="3">
        <f t="shared" si="26"/>
        <v>8.9499999999999993</v>
      </c>
      <c r="M34" s="3">
        <f t="shared" si="26"/>
        <v>9.2799999999999994</v>
      </c>
      <c r="N34" s="3">
        <f t="shared" si="26"/>
        <v>28.47</v>
      </c>
      <c r="O34" s="3">
        <f t="shared" si="26"/>
        <v>132.87</v>
      </c>
      <c r="P34" s="3">
        <f t="shared" si="26"/>
        <v>15.82</v>
      </c>
      <c r="Q34" s="3">
        <f t="shared" si="26"/>
        <v>12.59</v>
      </c>
      <c r="R34" s="3">
        <f t="shared" si="26"/>
        <v>16.09</v>
      </c>
      <c r="S34" s="3">
        <f t="shared" si="26"/>
        <v>46.94</v>
      </c>
      <c r="T34" s="3">
        <f t="shared" si="26"/>
        <v>17.760000000000002</v>
      </c>
      <c r="U34" s="3">
        <f t="shared" si="26"/>
        <v>25.55</v>
      </c>
      <c r="V34" s="3">
        <f t="shared" si="26"/>
        <v>14.99</v>
      </c>
      <c r="W34" s="3">
        <f t="shared" si="26"/>
        <v>16.54</v>
      </c>
      <c r="X34" s="3">
        <f t="shared" si="26"/>
        <v>22.84</v>
      </c>
      <c r="Y34" s="3">
        <f t="shared" si="26"/>
        <v>24.12</v>
      </c>
      <c r="Z34" s="3">
        <f t="shared" si="26"/>
        <v>6.62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1.48</v>
      </c>
      <c r="E35" s="3">
        <f>IFERROR(INDEX(E51:E500,MATCH($A$35,$C$51:$C$500,0)),"")</f>
        <v>1.94</v>
      </c>
      <c r="H35" s="3">
        <f>IFERROR(INDEX(D35:G35,COUNT(D35:G35)),"")</f>
        <v>1.94</v>
      </c>
      <c r="I35" s="3">
        <f t="shared" ref="I35:Z35" si="27">IFERROR(INDEX(I51:I500,MATCH($C$35,$C$51:$C$500,0)),"")</f>
        <v>0.5</v>
      </c>
      <c r="J35" s="3">
        <f t="shared" si="27"/>
        <v>0.55000000000000004</v>
      </c>
      <c r="K35" s="3">
        <f t="shared" si="27"/>
        <v>0.65</v>
      </c>
      <c r="L35" s="3">
        <f t="shared" si="27"/>
        <v>0.71</v>
      </c>
      <c r="M35" s="3">
        <f t="shared" si="27"/>
        <v>0.75</v>
      </c>
      <c r="N35" s="3">
        <f t="shared" si="27"/>
        <v>1.26</v>
      </c>
      <c r="O35" s="3">
        <f t="shared" si="27"/>
        <v>1.61</v>
      </c>
      <c r="P35" s="3">
        <f t="shared" si="27"/>
        <v>1.19</v>
      </c>
      <c r="Q35" s="3">
        <f t="shared" si="27"/>
        <v>1.46</v>
      </c>
      <c r="R35" s="3">
        <f t="shared" si="27"/>
        <v>2.29</v>
      </c>
      <c r="S35" s="3">
        <f t="shared" si="27"/>
        <v>2.23</v>
      </c>
      <c r="T35" s="3">
        <f t="shared" si="27"/>
        <v>2.73</v>
      </c>
      <c r="U35" s="3">
        <f t="shared" si="27"/>
        <v>3.63</v>
      </c>
      <c r="V35" s="3">
        <f t="shared" si="27"/>
        <v>3.12</v>
      </c>
      <c r="W35" s="3">
        <f t="shared" si="27"/>
        <v>3.69</v>
      </c>
      <c r="X35" s="3">
        <f t="shared" si="27"/>
        <v>5.43</v>
      </c>
      <c r="Y35" s="3">
        <f t="shared" si="27"/>
        <v>5.62</v>
      </c>
      <c r="Z35" s="3">
        <f t="shared" si="27"/>
        <v>2.2000000000000002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7757236000000</v>
      </c>
      <c r="E51" s="5">
        <v>7501811000000</v>
      </c>
      <c r="F51" s="5">
        <v>6535932000000</v>
      </c>
      <c r="G51" s="5">
        <v>7671927000000</v>
      </c>
      <c r="I51" s="5">
        <v>28654648000000</v>
      </c>
      <c r="J51" s="5">
        <v>21815035000000</v>
      </c>
      <c r="K51" s="5">
        <v>20745473000000</v>
      </c>
      <c r="L51" s="5">
        <v>21828591000000</v>
      </c>
      <c r="M51" s="5">
        <v>24322048000000</v>
      </c>
      <c r="N51" s="5">
        <v>18807043000000</v>
      </c>
      <c r="O51" s="5">
        <v>17452736000000</v>
      </c>
      <c r="P51" s="5">
        <v>19084387000000</v>
      </c>
      <c r="Q51" s="5">
        <v>17305688000000</v>
      </c>
      <c r="R51" s="5">
        <v>14121374000000</v>
      </c>
      <c r="S51" s="5">
        <v>13059216000000</v>
      </c>
      <c r="T51" s="5">
        <v>16305831000000</v>
      </c>
      <c r="U51" s="5">
        <v>12674999000000</v>
      </c>
      <c r="V51" s="5">
        <v>11564319000000</v>
      </c>
      <c r="W51" s="5">
        <v>10772582000000</v>
      </c>
      <c r="X51" s="5">
        <v>8843721000000</v>
      </c>
      <c r="Y51" s="5">
        <v>7424283000000</v>
      </c>
      <c r="Z51" s="5">
        <v>8161217000000</v>
      </c>
    </row>
    <row r="52" spans="2:26" ht="15.5" x14ac:dyDescent="0.35">
      <c r="C52" t="s">
        <v>72</v>
      </c>
      <c r="D52" s="5">
        <v>-6390405000000</v>
      </c>
      <c r="E52" s="5">
        <v>-6339279000000</v>
      </c>
      <c r="F52" s="5">
        <v>-5166996000000</v>
      </c>
      <c r="G52" s="5">
        <v>-6657095000000</v>
      </c>
      <c r="I52" s="5">
        <v>-24023219000000</v>
      </c>
      <c r="J52" s="5">
        <v>-18474414000000</v>
      </c>
      <c r="K52" s="5">
        <v>-17974493000000</v>
      </c>
      <c r="L52" s="5">
        <v>-18006474000000</v>
      </c>
      <c r="M52" s="5">
        <v>-19492034000000</v>
      </c>
      <c r="N52" s="5">
        <v>-15844152000000</v>
      </c>
      <c r="O52" s="5">
        <v>-15308230000000</v>
      </c>
      <c r="P52" s="5">
        <v>-15544881000000</v>
      </c>
      <c r="Q52" s="5">
        <v>-13160438000000</v>
      </c>
      <c r="R52" s="5">
        <v>-10445360000000</v>
      </c>
      <c r="S52" s="5">
        <v>-9977118000000</v>
      </c>
      <c r="T52" s="5">
        <v>-11354037000000</v>
      </c>
      <c r="U52" s="5">
        <v>-8593064000000</v>
      </c>
      <c r="V52" s="5">
        <v>-7206837000000</v>
      </c>
      <c r="W52" s="5">
        <v>-6837674000000</v>
      </c>
      <c r="X52" s="5">
        <v>-5234372000000</v>
      </c>
      <c r="Y52" s="5">
        <v>-4322498000000</v>
      </c>
      <c r="Z52" s="5">
        <v>-4357818000000</v>
      </c>
    </row>
    <row r="53" spans="2:26" ht="15.5" x14ac:dyDescent="0.35">
      <c r="C53" t="s">
        <v>73</v>
      </c>
      <c r="D53" s="5">
        <v>1366831000000</v>
      </c>
      <c r="E53" s="5">
        <v>1162532000000</v>
      </c>
      <c r="F53" s="5">
        <v>1368936000000</v>
      </c>
      <c r="G53" s="5">
        <v>1014832000000</v>
      </c>
      <c r="I53" s="5">
        <v>4631429000000</v>
      </c>
      <c r="J53" s="5">
        <v>3340621000000</v>
      </c>
      <c r="K53" s="5">
        <v>2770980000000</v>
      </c>
      <c r="L53" s="5">
        <v>3822117000000</v>
      </c>
      <c r="M53" s="5">
        <v>4830014000000</v>
      </c>
      <c r="N53" s="5">
        <v>2962891000000</v>
      </c>
      <c r="O53" s="5">
        <v>2144506000000</v>
      </c>
      <c r="P53" s="5">
        <v>3539506000000</v>
      </c>
      <c r="Q53" s="5">
        <v>4145250000000</v>
      </c>
      <c r="R53" s="5">
        <v>3676014000000</v>
      </c>
      <c r="S53" s="5">
        <v>3082098000000</v>
      </c>
      <c r="T53" s="5">
        <v>4951794000000</v>
      </c>
      <c r="U53" s="5">
        <v>4081935000000</v>
      </c>
      <c r="V53" s="5">
        <v>4357482000000</v>
      </c>
      <c r="W53" s="5">
        <v>3934908000000</v>
      </c>
      <c r="X53" s="5">
        <v>3609349000000</v>
      </c>
      <c r="Y53" s="5">
        <v>3101785000000</v>
      </c>
      <c r="Z53" s="5">
        <v>3803399000000</v>
      </c>
    </row>
    <row r="54" spans="2:26" ht="15.5" x14ac:dyDescent="0.35">
      <c r="C54" t="s">
        <v>74</v>
      </c>
      <c r="D54" s="5">
        <v>-519357000000</v>
      </c>
      <c r="E54" s="5">
        <v>-437939000000</v>
      </c>
      <c r="F54" s="5">
        <v>-511263000000</v>
      </c>
      <c r="G54" s="5">
        <v>-490482000000</v>
      </c>
      <c r="I54" s="5">
        <v>-2214365000000</v>
      </c>
      <c r="J54" s="5">
        <v>-1682142000000</v>
      </c>
      <c r="K54" s="5">
        <v>-1519765000000</v>
      </c>
      <c r="L54" s="5">
        <v>-1461704000000</v>
      </c>
      <c r="M54" s="5">
        <v>-1400356000000</v>
      </c>
      <c r="N54" s="5">
        <v>-1120734000000</v>
      </c>
      <c r="O54" s="5">
        <v>-1184198000000</v>
      </c>
      <c r="P54" s="5">
        <v>-1213600000000</v>
      </c>
      <c r="Q54" s="5">
        <v>-1094351000000</v>
      </c>
      <c r="R54" s="5">
        <v>-1017406000000</v>
      </c>
      <c r="S54" s="5">
        <v>-1228945000000</v>
      </c>
      <c r="T54" s="5">
        <v>-1229434000000</v>
      </c>
      <c r="U54" s="5">
        <v>-1077389000000</v>
      </c>
      <c r="V54" s="5">
        <v>-903753000000</v>
      </c>
      <c r="W54" s="5">
        <v>-739247000000</v>
      </c>
      <c r="X54" s="5">
        <v>-610638000000</v>
      </c>
      <c r="Y54" s="5">
        <v>-491567000000</v>
      </c>
      <c r="Z54" s="5">
        <v>-426055000000</v>
      </c>
    </row>
    <row r="55" spans="2:26" ht="15.5" x14ac:dyDescent="0.35">
      <c r="C55" t="s">
        <v>75</v>
      </c>
      <c r="D55" s="5">
        <v>-563266000000</v>
      </c>
      <c r="E55" s="5">
        <v>-119616000000</v>
      </c>
      <c r="F55" s="5">
        <v>-120456000000</v>
      </c>
      <c r="G55" s="5">
        <v>539934000000</v>
      </c>
      <c r="I55" s="5">
        <v>-529103000000</v>
      </c>
      <c r="J55" s="5">
        <v>-520193000000</v>
      </c>
      <c r="K55" s="5">
        <v>-611396000000</v>
      </c>
      <c r="L55" s="5">
        <v>-578728000000</v>
      </c>
      <c r="M55" s="5">
        <v>-421399000000</v>
      </c>
      <c r="N55" s="5">
        <v>-416725000000</v>
      </c>
      <c r="O55" s="5">
        <v>-460839000000</v>
      </c>
      <c r="P55" s="5">
        <v>-427554000000</v>
      </c>
      <c r="Q55" s="5">
        <v>-337933000000</v>
      </c>
      <c r="R55" s="5">
        <v>-340780000000</v>
      </c>
      <c r="S55" s="5">
        <v>-537533000000</v>
      </c>
      <c r="T55" s="5">
        <v>-546886000000</v>
      </c>
      <c r="U55" s="5">
        <v>-586042000000</v>
      </c>
      <c r="V55" s="5">
        <v>-381451000000</v>
      </c>
      <c r="W55" s="5">
        <v>-291269000000</v>
      </c>
      <c r="X55" s="5">
        <v>-206527000000</v>
      </c>
      <c r="Y55" s="5">
        <v>-173305000000</v>
      </c>
      <c r="Z55" s="5">
        <v>-161273000000</v>
      </c>
    </row>
    <row r="56" spans="2:26" ht="15.5" x14ac:dyDescent="0.35">
      <c r="C56" t="s">
        <v>76</v>
      </c>
      <c r="D56" s="5">
        <v>43909000000</v>
      </c>
      <c r="E56" s="5">
        <v>-318323000000</v>
      </c>
      <c r="F56" s="5">
        <v>-390807000000</v>
      </c>
      <c r="G56" s="5">
        <v>-1030416000000</v>
      </c>
      <c r="I56" s="5">
        <v>-1685262000000</v>
      </c>
      <c r="J56" s="5">
        <v>-1161949000000</v>
      </c>
      <c r="K56" s="5">
        <v>-908369000000</v>
      </c>
      <c r="L56" s="5">
        <v>-882976000000</v>
      </c>
      <c r="M56" s="5">
        <v>-978957000000</v>
      </c>
      <c r="N56" s="5">
        <v>-704009000000</v>
      </c>
      <c r="O56" s="5">
        <v>-723359000000</v>
      </c>
      <c r="P56" s="5">
        <v>-786046000000</v>
      </c>
      <c r="Q56" s="5">
        <v>-756418000000</v>
      </c>
      <c r="R56" s="5">
        <v>-676626000000</v>
      </c>
      <c r="S56" s="5">
        <v>-691412000000</v>
      </c>
      <c r="T56" s="5">
        <v>-682548000000</v>
      </c>
      <c r="U56" s="5">
        <v>-491347000000</v>
      </c>
      <c r="V56" s="5">
        <v>-522302000000</v>
      </c>
      <c r="W56" s="5">
        <v>-447978000000</v>
      </c>
      <c r="X56" s="5">
        <v>-404111000000</v>
      </c>
      <c r="Y56" s="5">
        <v>-318262000000</v>
      </c>
      <c r="Z56" s="5">
        <v>-264782000000</v>
      </c>
    </row>
    <row r="57" spans="2:26" ht="15.5" x14ac:dyDescent="0.35">
      <c r="C57" t="s">
        <v>77</v>
      </c>
      <c r="D57" s="5">
        <v>847474000000</v>
      </c>
      <c r="E57" s="5">
        <v>724593000000</v>
      </c>
      <c r="F57" s="5">
        <v>857673000000</v>
      </c>
      <c r="G57" s="5">
        <v>524350000000</v>
      </c>
      <c r="I57" s="5">
        <v>2417064000000</v>
      </c>
      <c r="J57" s="5">
        <v>1658479000000</v>
      </c>
      <c r="K57" s="5">
        <v>1251215000000</v>
      </c>
      <c r="L57" s="5">
        <v>2360413000000</v>
      </c>
      <c r="M57" s="5">
        <v>3429658000000</v>
      </c>
      <c r="N57" s="5">
        <v>1842157000000</v>
      </c>
      <c r="O57" s="5">
        <v>960308000000</v>
      </c>
      <c r="P57" s="5">
        <v>2325906000000</v>
      </c>
      <c r="Q57" s="5">
        <v>3050899000000</v>
      </c>
      <c r="R57" s="5">
        <v>2658608000000</v>
      </c>
      <c r="S57" s="5">
        <v>1853153000000</v>
      </c>
      <c r="T57" s="5">
        <v>3722360000000</v>
      </c>
      <c r="U57" s="5">
        <v>3004546000000</v>
      </c>
      <c r="V57" s="5">
        <v>3453729000000</v>
      </c>
      <c r="W57" s="5">
        <v>3195661000000</v>
      </c>
      <c r="X57" s="5">
        <v>2998711000000</v>
      </c>
      <c r="Y57" s="5">
        <v>2610218000000</v>
      </c>
      <c r="Z57" s="5">
        <v>3377344000000</v>
      </c>
    </row>
    <row r="58" spans="2:26" ht="15.5" x14ac:dyDescent="0.35">
      <c r="C58" t="s">
        <v>78</v>
      </c>
      <c r="D58" s="5">
        <v>133475000000</v>
      </c>
      <c r="E58" s="5">
        <v>-184588000000</v>
      </c>
      <c r="F58" s="5">
        <v>-187042000000</v>
      </c>
      <c r="G58" s="5">
        <v>42028000000</v>
      </c>
      <c r="I58" s="5">
        <v>-190336000000</v>
      </c>
      <c r="J58" s="5">
        <v>48649000000</v>
      </c>
      <c r="K58" s="5">
        <v>247187000000</v>
      </c>
      <c r="L58" s="5">
        <v>68765000000</v>
      </c>
      <c r="M58" s="5">
        <v>-516489000000</v>
      </c>
      <c r="N58" s="5">
        <v>-379522000000</v>
      </c>
      <c r="O58" s="5">
        <v>-299448000000</v>
      </c>
      <c r="P58" s="5">
        <v>-118826000000</v>
      </c>
      <c r="Q58" s="5">
        <v>-112394000000</v>
      </c>
      <c r="R58" s="5">
        <v>-449830000000</v>
      </c>
      <c r="S58" s="5">
        <v>-677640000000</v>
      </c>
      <c r="T58" s="5">
        <v>-32370000000</v>
      </c>
      <c r="U58" s="5">
        <v>-399475000000</v>
      </c>
      <c r="V58" s="5">
        <v>71164000000</v>
      </c>
      <c r="W58" s="5">
        <v>137271000000</v>
      </c>
      <c r="X58" s="5">
        <v>-34671000000</v>
      </c>
      <c r="Y58" s="5">
        <v>-109792000000</v>
      </c>
      <c r="Z58" s="5">
        <v>572091000000</v>
      </c>
    </row>
    <row r="59" spans="2:26" ht="15.5" x14ac:dyDescent="0.35">
      <c r="C59" t="s">
        <v>27</v>
      </c>
      <c r="D59" s="5">
        <v>-901000000</v>
      </c>
      <c r="E59" s="5">
        <v>-878000000</v>
      </c>
      <c r="F59" s="5">
        <v>318000000</v>
      </c>
      <c r="G59" s="5">
        <v>-41899000000</v>
      </c>
      <c r="I59" s="5">
        <v>-139258000000</v>
      </c>
      <c r="J59" s="5">
        <v>-264688000000</v>
      </c>
      <c r="K59" s="5">
        <v>-268262000000</v>
      </c>
      <c r="L59" s="5">
        <v>-366449000000</v>
      </c>
      <c r="M59" s="5">
        <v>-394499000000</v>
      </c>
      <c r="N59" s="5">
        <v>-418290000000</v>
      </c>
      <c r="O59" s="5">
        <v>-350337000000</v>
      </c>
      <c r="P59" s="5">
        <v>-225057000000</v>
      </c>
      <c r="Q59" s="5">
        <v>-132446000000</v>
      </c>
      <c r="R59" s="5">
        <v>-144873000000</v>
      </c>
      <c r="S59" s="5">
        <v>-125509000000</v>
      </c>
      <c r="T59" s="5">
        <v>-96080000000</v>
      </c>
      <c r="U59" s="5">
        <v>-443782000000</v>
      </c>
      <c r="V59" s="5">
        <v>-29196000000</v>
      </c>
      <c r="W59" s="5">
        <v>-5806000000</v>
      </c>
      <c r="X59" s="5">
        <v>-8258000000</v>
      </c>
      <c r="Y59" s="5">
        <v>-30617000000</v>
      </c>
      <c r="Z59" s="5">
        <v>-179000000</v>
      </c>
    </row>
    <row r="60" spans="2:26" ht="15.5" x14ac:dyDescent="0.35">
      <c r="C60" t="s">
        <v>251</v>
      </c>
      <c r="D60" s="5">
        <v>-86919000000</v>
      </c>
      <c r="E60" s="5">
        <v>4683000000</v>
      </c>
      <c r="F60" s="5">
        <v>-88817000000</v>
      </c>
      <c r="G60" s="5">
        <v>58758000000</v>
      </c>
      <c r="I60" s="5">
        <v>-77549000000</v>
      </c>
      <c r="J60" s="5">
        <v>-19421000000</v>
      </c>
      <c r="K60" s="5">
        <v>19835000000</v>
      </c>
      <c r="L60" s="5">
        <v>215627000000</v>
      </c>
      <c r="M60" s="5">
        <v>113159000000</v>
      </c>
      <c r="N60" s="5">
        <v>88463000000</v>
      </c>
      <c r="O60" s="5">
        <v>-5899000000</v>
      </c>
      <c r="P60" s="5">
        <v>-15069000000</v>
      </c>
      <c r="Q60" s="5">
        <v>-83652000000</v>
      </c>
      <c r="R60" s="5">
        <v>-12528000000</v>
      </c>
      <c r="S60" s="5">
        <v>5002000000</v>
      </c>
      <c r="T60" s="5">
        <v>20831000000</v>
      </c>
    </row>
    <row r="61" spans="2:26" ht="15.5" x14ac:dyDescent="0.35">
      <c r="C61" t="s">
        <v>248</v>
      </c>
      <c r="D61" s="5">
        <v>123753000000</v>
      </c>
      <c r="E61" s="5">
        <v>-34499000000</v>
      </c>
      <c r="F61" s="5">
        <v>99926000000</v>
      </c>
      <c r="G61" s="5">
        <v>-44021000000</v>
      </c>
      <c r="I61" s="5">
        <v>44160000000</v>
      </c>
      <c r="J61" s="5">
        <v>-8400000000</v>
      </c>
      <c r="K61" s="5">
        <v>-17580000000</v>
      </c>
      <c r="L61" s="5">
        <v>50407000000</v>
      </c>
      <c r="M61" s="5">
        <v>65382000000</v>
      </c>
      <c r="N61" s="5">
        <v>33048000000</v>
      </c>
      <c r="O61" s="5">
        <v>-34652000000</v>
      </c>
      <c r="P61" s="5">
        <v>66114000000</v>
      </c>
      <c r="Q61" s="5">
        <v>4912000000</v>
      </c>
      <c r="R61" s="5">
        <v>200613000000</v>
      </c>
      <c r="S61" s="5">
        <v>-580368000000</v>
      </c>
      <c r="T61" s="5">
        <v>-126680000000</v>
      </c>
      <c r="U61" s="5">
        <v>-72414000000</v>
      </c>
      <c r="V61" s="5">
        <v>-826000000</v>
      </c>
      <c r="W61" s="5">
        <v>433000000</v>
      </c>
      <c r="X61" s="5">
        <v>-27964000000</v>
      </c>
      <c r="Y61" s="5">
        <v>-111154000000</v>
      </c>
      <c r="Z61" s="5">
        <v>78310000000</v>
      </c>
    </row>
    <row r="62" spans="2:26" ht="15.5" x14ac:dyDescent="0.35">
      <c r="C62" t="s">
        <v>247</v>
      </c>
      <c r="D62" s="5">
        <v>46673000000</v>
      </c>
      <c r="E62" s="5">
        <v>34885000000</v>
      </c>
      <c r="F62" s="5">
        <v>46236000000</v>
      </c>
      <c r="G62" s="5">
        <v>95507000000</v>
      </c>
      <c r="I62" s="5">
        <v>279792000000</v>
      </c>
      <c r="J62" s="5">
        <v>211496000000</v>
      </c>
      <c r="K62" s="5">
        <v>92317000000</v>
      </c>
      <c r="L62" s="5">
        <v>82401000000</v>
      </c>
      <c r="M62" s="5">
        <v>62793000000</v>
      </c>
      <c r="N62" s="5">
        <v>51002000000</v>
      </c>
      <c r="O62" s="5">
        <v>30214000000</v>
      </c>
      <c r="P62" s="5">
        <v>25774000000</v>
      </c>
      <c r="Q62" s="5">
        <v>24005000000</v>
      </c>
      <c r="R62" s="5">
        <v>25588000000</v>
      </c>
      <c r="S62" s="5">
        <v>27776000000</v>
      </c>
      <c r="T62" s="5">
        <v>23016000000</v>
      </c>
      <c r="U62" s="5">
        <v>18028000000</v>
      </c>
      <c r="V62" s="5">
        <v>22016000000</v>
      </c>
      <c r="W62" s="5">
        <v>93433000000</v>
      </c>
      <c r="X62" s="5">
        <v>39263000000</v>
      </c>
      <c r="Y62" s="5">
        <v>58024000000</v>
      </c>
      <c r="Z62" s="5">
        <v>129424000000</v>
      </c>
    </row>
    <row r="63" spans="2:26" ht="15.5" x14ac:dyDescent="0.35">
      <c r="C63" t="s">
        <v>79</v>
      </c>
      <c r="D63" s="5">
        <v>27004000000</v>
      </c>
      <c r="E63" s="5">
        <v>14640000000</v>
      </c>
      <c r="F63" s="5">
        <v>24471000000</v>
      </c>
      <c r="G63" s="5">
        <v>17330000000</v>
      </c>
      <c r="I63" s="5">
        <v>66770000000</v>
      </c>
      <c r="J63" s="5">
        <v>38021000000</v>
      </c>
      <c r="K63" s="5">
        <v>32567000000</v>
      </c>
      <c r="L63" s="5">
        <v>66513000000</v>
      </c>
      <c r="M63" s="5">
        <v>96580000000</v>
      </c>
      <c r="N63" s="5">
        <v>60767000000</v>
      </c>
      <c r="O63" s="5">
        <v>32123000000</v>
      </c>
      <c r="P63" s="5">
        <v>82875000000</v>
      </c>
      <c r="Q63" s="5">
        <v>102923000000</v>
      </c>
      <c r="R63" s="5">
        <v>109138000000</v>
      </c>
      <c r="S63" s="5">
        <v>77111000000</v>
      </c>
      <c r="T63" s="5">
        <v>116569000000</v>
      </c>
      <c r="U63" s="5">
        <v>102359000000</v>
      </c>
      <c r="V63" s="5">
        <v>107451000000</v>
      </c>
      <c r="W63" s="5">
        <v>93001000000</v>
      </c>
    </row>
    <row r="64" spans="2:26" ht="15.5" x14ac:dyDescent="0.35">
      <c r="C64" t="s">
        <v>80</v>
      </c>
      <c r="D64" s="5">
        <v>133475000000</v>
      </c>
      <c r="E64" s="5">
        <v>-184588000000</v>
      </c>
      <c r="F64" s="5">
        <v>-187042000000</v>
      </c>
      <c r="G64" s="5">
        <v>42028000000</v>
      </c>
      <c r="I64" s="5">
        <v>-190336000000</v>
      </c>
      <c r="J64" s="5">
        <v>48649000000</v>
      </c>
      <c r="K64" s="5">
        <v>247187000000</v>
      </c>
      <c r="L64" s="5">
        <v>68765000000</v>
      </c>
      <c r="M64" s="5">
        <v>-516489000000</v>
      </c>
      <c r="N64" s="5">
        <v>-379522000000</v>
      </c>
      <c r="O64" s="5">
        <v>-299448000000</v>
      </c>
      <c r="P64" s="5">
        <v>-118826000000</v>
      </c>
      <c r="Q64" s="5">
        <v>-112394000000</v>
      </c>
      <c r="R64" s="5">
        <v>-449830000000</v>
      </c>
      <c r="S64" s="5">
        <v>-677640000000</v>
      </c>
      <c r="T64" s="5">
        <v>-32370000000</v>
      </c>
      <c r="U64" s="5">
        <v>-399475000000</v>
      </c>
      <c r="V64" s="5">
        <v>71164000000</v>
      </c>
      <c r="W64" s="5">
        <v>137271000000</v>
      </c>
      <c r="X64" s="5">
        <v>-34671000000</v>
      </c>
      <c r="Y64" s="5">
        <v>-109792000000</v>
      </c>
      <c r="Z64" s="5">
        <v>572091000000</v>
      </c>
    </row>
    <row r="65" spans="2:26" ht="15.5" x14ac:dyDescent="0.35">
      <c r="C65" t="s">
        <v>29</v>
      </c>
      <c r="D65" s="5">
        <v>980949000000</v>
      </c>
      <c r="E65" s="5">
        <v>540005000000</v>
      </c>
      <c r="F65" s="5">
        <v>670631000000</v>
      </c>
      <c r="G65" s="5">
        <v>566378000000</v>
      </c>
      <c r="I65" s="5">
        <v>2226728000000</v>
      </c>
      <c r="J65" s="5">
        <v>1707128000000</v>
      </c>
      <c r="K65" s="5">
        <v>1498402000000</v>
      </c>
      <c r="L65" s="5">
        <v>2429178000000</v>
      </c>
      <c r="M65" s="5">
        <v>2913169000000</v>
      </c>
      <c r="N65" s="5">
        <v>1462635000000</v>
      </c>
      <c r="O65" s="5">
        <v>660860000000</v>
      </c>
      <c r="P65" s="5">
        <v>2207080000000</v>
      </c>
      <c r="Q65" s="5">
        <v>2938505000000</v>
      </c>
      <c r="R65" s="5">
        <v>2208778000000</v>
      </c>
      <c r="S65" s="5">
        <v>1175513000000</v>
      </c>
      <c r="T65" s="5">
        <v>3689990000000</v>
      </c>
      <c r="U65" s="5">
        <v>2605071000000</v>
      </c>
      <c r="V65" s="5">
        <v>3524893000000</v>
      </c>
      <c r="W65" s="5">
        <v>3332932000000</v>
      </c>
      <c r="X65" s="5">
        <v>2964040000000</v>
      </c>
      <c r="Y65" s="5">
        <v>2500426000000</v>
      </c>
      <c r="Z65" s="5">
        <v>3949435000000</v>
      </c>
    </row>
    <row r="66" spans="2:26" ht="15.5" x14ac:dyDescent="0.35">
      <c r="C66" t="s">
        <v>28</v>
      </c>
      <c r="D66" s="5">
        <v>-228464000000</v>
      </c>
      <c r="E66" s="5">
        <v>-151604000000</v>
      </c>
      <c r="F66" s="5">
        <v>-245414000000</v>
      </c>
      <c r="G66" s="5">
        <v>-181054000000</v>
      </c>
      <c r="I66" s="5">
        <v>-689097000000</v>
      </c>
      <c r="J66" s="5">
        <v>-520345000000</v>
      </c>
      <c r="K66" s="5">
        <v>-410232000000</v>
      </c>
      <c r="L66" s="5">
        <v>-637128000000</v>
      </c>
      <c r="M66" s="5">
        <v>-845807000000</v>
      </c>
      <c r="N66" s="5">
        <v>-568856000000</v>
      </c>
      <c r="O66" s="5">
        <v>-417231000000</v>
      </c>
      <c r="P66" s="5">
        <v>-686357000000</v>
      </c>
      <c r="Q66" s="5">
        <v>-824876000000</v>
      </c>
      <c r="R66" s="5">
        <v>-94479000000</v>
      </c>
      <c r="S66" s="5">
        <v>-479829000000</v>
      </c>
      <c r="T66" s="5">
        <v>-1068715000000</v>
      </c>
      <c r="U66" s="5">
        <v>-701983000000</v>
      </c>
      <c r="V66" s="5">
        <v>-1004627000000</v>
      </c>
      <c r="W66" s="5">
        <v>-834367000000</v>
      </c>
      <c r="X66" s="5">
        <v>-860388000000</v>
      </c>
      <c r="Y66" s="5">
        <v>-770778000000</v>
      </c>
      <c r="Z66" s="5">
        <v>-1233917000000</v>
      </c>
    </row>
    <row r="67" spans="2:26" ht="15.5" x14ac:dyDescent="0.35">
      <c r="C67" t="s">
        <v>327</v>
      </c>
      <c r="X67" s="5">
        <v>2103652000000</v>
      </c>
      <c r="Y67" s="5">
        <v>1729648000000</v>
      </c>
      <c r="Z67" s="5">
        <v>2715518000000</v>
      </c>
    </row>
    <row r="68" spans="2:26" ht="15.5" x14ac:dyDescent="0.35">
      <c r="C68" t="s">
        <v>800</v>
      </c>
      <c r="X68" s="5">
        <v>-86872000000</v>
      </c>
      <c r="Y68" s="5">
        <v>-68999000000</v>
      </c>
      <c r="Z68" s="5">
        <v>-84499000000</v>
      </c>
    </row>
    <row r="69" spans="2:26" ht="15.5" x14ac:dyDescent="0.35">
      <c r="C69" t="s">
        <v>86</v>
      </c>
      <c r="D69" s="5">
        <v>752485000000</v>
      </c>
      <c r="E69" s="5">
        <v>388401000000</v>
      </c>
      <c r="F69" s="5">
        <v>425217000000</v>
      </c>
      <c r="G69" s="5">
        <v>385324000000</v>
      </c>
      <c r="I69" s="5">
        <v>1537631000000</v>
      </c>
      <c r="J69" s="5">
        <v>1186783000000</v>
      </c>
      <c r="K69" s="5">
        <v>1088170000000</v>
      </c>
      <c r="L69" s="5">
        <v>1792050000000</v>
      </c>
      <c r="M69" s="5">
        <v>2067362000000</v>
      </c>
      <c r="N69" s="5">
        <v>893779000000</v>
      </c>
      <c r="O69" s="5">
        <v>243629000000</v>
      </c>
      <c r="P69" s="5">
        <v>1520723000000</v>
      </c>
      <c r="Q69" s="5">
        <v>2113629000000</v>
      </c>
      <c r="R69" s="5">
        <v>2114299000000</v>
      </c>
      <c r="S69" s="5">
        <v>695684000000</v>
      </c>
      <c r="T69" s="5">
        <v>2621275000000</v>
      </c>
      <c r="U69" s="5">
        <v>1903088000000</v>
      </c>
      <c r="V69" s="5">
        <v>2520266000000</v>
      </c>
      <c r="W69" s="5">
        <v>2498565000000</v>
      </c>
      <c r="X69" s="5">
        <v>2016780000000</v>
      </c>
      <c r="Y69" s="5">
        <v>1660649000000</v>
      </c>
      <c r="Z69" s="5">
        <v>2631019000000</v>
      </c>
    </row>
    <row r="70" spans="2:26" ht="15.5" x14ac:dyDescent="0.35">
      <c r="C70" t="s">
        <v>87</v>
      </c>
      <c r="E70" s="5">
        <v>-12518000000</v>
      </c>
      <c r="F70" s="5">
        <v>34237000000</v>
      </c>
      <c r="I70" s="5">
        <v>34237000000</v>
      </c>
      <c r="J70" s="5">
        <v>-43641000000</v>
      </c>
      <c r="K70" s="5">
        <v>48204000000</v>
      </c>
      <c r="L70" s="5">
        <v>193870000000</v>
      </c>
      <c r="M70" s="5">
        <v>386712000000</v>
      </c>
      <c r="N70" s="5">
        <v>-426526000000</v>
      </c>
      <c r="O70" s="5">
        <v>-248852000000</v>
      </c>
      <c r="P70" s="5">
        <v>151293000000</v>
      </c>
      <c r="Q70" s="5">
        <v>-49614000000</v>
      </c>
      <c r="R70" s="5">
        <v>65488000000</v>
      </c>
      <c r="S70" s="5">
        <v>-6281000000</v>
      </c>
      <c r="T70" s="5">
        <v>-36630000000</v>
      </c>
      <c r="U70" s="5">
        <v>33162000000</v>
      </c>
      <c r="V70" s="5">
        <v>-66612000000</v>
      </c>
    </row>
    <row r="71" spans="2:26" ht="15.5" x14ac:dyDescent="0.35">
      <c r="C71" t="s">
        <v>88</v>
      </c>
      <c r="E71" s="5">
        <v>-12518000000</v>
      </c>
      <c r="F71" s="5">
        <v>34237000000</v>
      </c>
      <c r="I71" s="5">
        <v>34237000000</v>
      </c>
      <c r="J71" s="5">
        <v>-43641000000</v>
      </c>
      <c r="K71" s="5">
        <v>48204000000</v>
      </c>
      <c r="L71" s="5">
        <v>193870000000</v>
      </c>
      <c r="M71" s="5">
        <v>386712000000</v>
      </c>
      <c r="N71" s="5">
        <v>-426526000000</v>
      </c>
      <c r="O71" s="5">
        <v>-248852000000</v>
      </c>
      <c r="P71" s="5">
        <v>151293000000</v>
      </c>
      <c r="Q71" s="5">
        <v>-49614000000</v>
      </c>
      <c r="R71" s="5">
        <v>65488000000</v>
      </c>
      <c r="S71" s="5">
        <v>-6281000000</v>
      </c>
      <c r="T71" s="5">
        <v>-36630000000</v>
      </c>
      <c r="U71" s="5">
        <v>33162000000</v>
      </c>
      <c r="V71" s="5">
        <v>-66612000000</v>
      </c>
    </row>
    <row r="72" spans="2:26" ht="15.5" x14ac:dyDescent="0.35">
      <c r="C72" t="s">
        <v>89</v>
      </c>
      <c r="D72" s="5">
        <v>752485000000</v>
      </c>
      <c r="E72" s="5">
        <v>375883000000</v>
      </c>
      <c r="F72" s="5">
        <v>459454000000</v>
      </c>
      <c r="G72" s="5">
        <v>385324000000</v>
      </c>
      <c r="I72" s="5">
        <v>1571868000000</v>
      </c>
      <c r="J72" s="5">
        <v>1143142000000</v>
      </c>
      <c r="K72" s="5">
        <v>1136374000000</v>
      </c>
      <c r="L72" s="5">
        <v>1985920000000</v>
      </c>
      <c r="M72" s="5">
        <v>2454074000000</v>
      </c>
      <c r="N72" s="5">
        <v>467253000000</v>
      </c>
      <c r="O72" s="5">
        <v>-5223000000</v>
      </c>
      <c r="P72" s="5">
        <v>1672016000000</v>
      </c>
      <c r="Q72" s="5">
        <v>2064015000000</v>
      </c>
      <c r="R72" s="5">
        <v>2179787000000</v>
      </c>
      <c r="S72" s="5">
        <v>689403000000</v>
      </c>
      <c r="T72" s="5">
        <v>2584645000000</v>
      </c>
      <c r="U72" s="5">
        <v>1936250000000</v>
      </c>
      <c r="V72" s="5">
        <v>2453654000000</v>
      </c>
      <c r="W72" s="5">
        <v>2498565000000</v>
      </c>
    </row>
    <row r="73" spans="2:26" ht="15.5" x14ac:dyDescent="0.35">
      <c r="C73" t="s">
        <v>90</v>
      </c>
      <c r="D73" s="5">
        <v>752485000000</v>
      </c>
      <c r="E73" s="5">
        <v>388401000000</v>
      </c>
      <c r="F73" s="5">
        <v>425217000000</v>
      </c>
      <c r="G73" s="5">
        <v>385324000000</v>
      </c>
      <c r="I73" s="5">
        <v>1537631000000</v>
      </c>
      <c r="J73" s="5">
        <v>1186783000000</v>
      </c>
      <c r="K73" s="5">
        <v>1088170000000</v>
      </c>
      <c r="L73" s="5">
        <v>1792050000000</v>
      </c>
      <c r="M73" s="5">
        <v>2067362000000</v>
      </c>
      <c r="N73" s="5">
        <v>893779000000</v>
      </c>
      <c r="O73" s="5">
        <v>243629000000</v>
      </c>
      <c r="P73" s="5">
        <v>1520723000000</v>
      </c>
      <c r="Q73" s="5">
        <v>2113629000000</v>
      </c>
      <c r="R73" s="5">
        <v>2114299000000</v>
      </c>
      <c r="S73" s="5">
        <v>695684000000</v>
      </c>
      <c r="T73" s="5">
        <v>2621275000000</v>
      </c>
      <c r="U73" s="5">
        <v>1903088000000</v>
      </c>
      <c r="V73" s="5">
        <v>2520266000000</v>
      </c>
      <c r="W73" s="5">
        <v>2498565000000</v>
      </c>
      <c r="X73" s="5">
        <v>2016780000000</v>
      </c>
      <c r="Y73" s="5">
        <v>1660649000000</v>
      </c>
      <c r="Z73" s="5">
        <v>2631019000000</v>
      </c>
    </row>
    <row r="74" spans="2:26" ht="15.5" x14ac:dyDescent="0.35">
      <c r="C74" t="s">
        <v>8</v>
      </c>
      <c r="D74" s="5">
        <v>725481000000</v>
      </c>
      <c r="E74" s="5">
        <v>361243000000</v>
      </c>
      <c r="F74" s="5">
        <v>434983000000</v>
      </c>
      <c r="G74" s="5">
        <v>367994000000</v>
      </c>
      <c r="I74" s="5">
        <v>1505098000000</v>
      </c>
      <c r="J74" s="5">
        <v>1105121000000</v>
      </c>
      <c r="K74" s="5">
        <v>1103807000000</v>
      </c>
      <c r="L74" s="5">
        <v>1919407000000</v>
      </c>
      <c r="M74" s="5">
        <v>2357494000000</v>
      </c>
      <c r="N74" s="5">
        <v>406486000000</v>
      </c>
      <c r="O74" s="5">
        <v>-37346000000</v>
      </c>
      <c r="P74" s="5">
        <v>1589141000000</v>
      </c>
      <c r="Q74" s="5">
        <v>1961092000000</v>
      </c>
      <c r="R74" s="5">
        <v>2070649000000</v>
      </c>
      <c r="S74" s="5">
        <v>612292000000</v>
      </c>
      <c r="T74" s="5">
        <v>2468076000000</v>
      </c>
      <c r="U74" s="5">
        <v>1833891000000</v>
      </c>
      <c r="V74" s="5">
        <v>2346203000000</v>
      </c>
      <c r="W74" s="5">
        <v>2405564000000</v>
      </c>
    </row>
    <row r="75" spans="2:26" ht="15.5" x14ac:dyDescent="0.35">
      <c r="C75" t="s">
        <v>91</v>
      </c>
      <c r="D75" s="5">
        <v>752485000000</v>
      </c>
      <c r="E75" s="5">
        <v>388401000000</v>
      </c>
      <c r="F75" s="5">
        <v>425217000000</v>
      </c>
      <c r="G75" s="5">
        <v>385324000000</v>
      </c>
      <c r="I75" s="5">
        <v>1537631000000</v>
      </c>
      <c r="J75" s="5">
        <v>1186783000000</v>
      </c>
      <c r="K75" s="5">
        <v>1088170000000</v>
      </c>
      <c r="L75" s="5">
        <v>1792050000000</v>
      </c>
      <c r="M75" s="5">
        <v>2067362000000</v>
      </c>
      <c r="N75" s="5">
        <v>893779000000</v>
      </c>
      <c r="O75" s="5">
        <v>243629000000</v>
      </c>
      <c r="P75" s="5">
        <v>1520723000000</v>
      </c>
      <c r="Q75" s="5">
        <v>2113629000000</v>
      </c>
      <c r="R75" s="5">
        <v>2114299000000</v>
      </c>
      <c r="S75" s="5">
        <v>695684000000</v>
      </c>
      <c r="T75" s="5">
        <v>2621275000000</v>
      </c>
      <c r="U75" s="5">
        <v>1903088000000</v>
      </c>
      <c r="V75" s="5">
        <v>2520266000000</v>
      </c>
      <c r="W75" s="5">
        <v>2498565000000</v>
      </c>
      <c r="X75" s="5">
        <v>2016780000000</v>
      </c>
      <c r="Y75" s="5">
        <v>1660649000000</v>
      </c>
      <c r="Z75" s="5">
        <v>2631019000000</v>
      </c>
    </row>
    <row r="76" spans="2:26" ht="15.5" x14ac:dyDescent="0.35">
      <c r="C76" t="s">
        <v>92</v>
      </c>
      <c r="D76" s="5">
        <v>752485000000</v>
      </c>
      <c r="E76" s="5">
        <v>375883000000</v>
      </c>
      <c r="F76" s="5">
        <v>459454000000</v>
      </c>
      <c r="G76" s="5">
        <v>385324000000</v>
      </c>
      <c r="I76" s="5">
        <v>1571868000000</v>
      </c>
      <c r="J76" s="5">
        <v>1143142000000</v>
      </c>
      <c r="K76" s="5">
        <v>1136374000000</v>
      </c>
      <c r="L76" s="5">
        <v>1985920000000</v>
      </c>
      <c r="M76" s="5">
        <v>2454074000000</v>
      </c>
      <c r="N76" s="5">
        <v>467253000000</v>
      </c>
      <c r="O76" s="5">
        <v>-5223000000</v>
      </c>
      <c r="P76" s="5">
        <v>1672016000000</v>
      </c>
      <c r="Q76" s="5">
        <v>2064015000000</v>
      </c>
      <c r="R76" s="5">
        <v>2179787000000</v>
      </c>
      <c r="S76" s="5">
        <v>689403000000</v>
      </c>
      <c r="T76" s="5">
        <v>2584645000000</v>
      </c>
      <c r="U76" s="5">
        <v>1936250000000</v>
      </c>
      <c r="V76" s="5">
        <v>2453654000000</v>
      </c>
      <c r="W76" s="5">
        <v>2498565000000</v>
      </c>
    </row>
    <row r="77" spans="2:26" ht="15.5" x14ac:dyDescent="0.35">
      <c r="C77" t="s">
        <v>93</v>
      </c>
      <c r="D77" s="5">
        <v>752485000000</v>
      </c>
      <c r="E77" s="5">
        <v>375883000000</v>
      </c>
      <c r="F77" s="5">
        <v>459454000000</v>
      </c>
      <c r="G77" s="5">
        <v>385324000000</v>
      </c>
      <c r="I77" s="5">
        <v>1571868000000</v>
      </c>
      <c r="J77" s="5">
        <v>1143142000000</v>
      </c>
      <c r="K77" s="5">
        <v>1136374000000</v>
      </c>
      <c r="L77" s="5">
        <v>1985920000000</v>
      </c>
      <c r="M77" s="5">
        <v>2454074000000</v>
      </c>
      <c r="N77" s="5">
        <v>467253000000</v>
      </c>
      <c r="O77" s="5">
        <v>-5223000000</v>
      </c>
      <c r="P77" s="5">
        <v>1672016000000</v>
      </c>
      <c r="Q77" s="5">
        <v>2064015000000</v>
      </c>
      <c r="R77" s="5">
        <v>2179787000000</v>
      </c>
      <c r="S77" s="5">
        <v>689403000000</v>
      </c>
      <c r="T77" s="5">
        <v>2584645000000</v>
      </c>
      <c r="U77" s="5">
        <v>1936250000000</v>
      </c>
      <c r="V77" s="5">
        <v>2453654000000</v>
      </c>
      <c r="W77" s="5">
        <v>2498565000000</v>
      </c>
    </row>
    <row r="79" spans="2:26" ht="15.5" x14ac:dyDescent="0.35">
      <c r="B79" t="s">
        <v>94</v>
      </c>
      <c r="C79" t="s">
        <v>95</v>
      </c>
    </row>
    <row r="80" spans="2:26" ht="15.5" x14ac:dyDescent="0.35">
      <c r="C80" t="s">
        <v>96</v>
      </c>
    </row>
    <row r="81" spans="3:26" ht="15.5" x14ac:dyDescent="0.35">
      <c r="C81" t="s">
        <v>20</v>
      </c>
      <c r="D81" s="5">
        <v>5149236000000</v>
      </c>
      <c r="E81" s="5">
        <v>4703854000000</v>
      </c>
      <c r="F81" s="5">
        <v>2755715000000</v>
      </c>
      <c r="G81" s="5">
        <v>4928942000000</v>
      </c>
      <c r="I81" s="5">
        <v>2755715000000</v>
      </c>
      <c r="J81" s="5">
        <v>3236012000000</v>
      </c>
      <c r="K81" s="5">
        <v>2089508000000</v>
      </c>
      <c r="L81" s="5">
        <v>1619616000000</v>
      </c>
      <c r="M81" s="5">
        <v>3896022000000</v>
      </c>
      <c r="N81" s="5">
        <v>978892000000</v>
      </c>
      <c r="O81" s="5">
        <v>383366000000</v>
      </c>
      <c r="P81" s="5">
        <v>49082000000</v>
      </c>
      <c r="Q81" s="5">
        <v>262292000000</v>
      </c>
      <c r="R81" s="5">
        <v>531583000000</v>
      </c>
      <c r="S81" s="5">
        <v>294441000000</v>
      </c>
      <c r="T81" s="5">
        <v>611181000000</v>
      </c>
      <c r="U81" s="5">
        <v>709090000000</v>
      </c>
      <c r="V81" s="5">
        <v>227769000000</v>
      </c>
      <c r="W81" s="5">
        <v>838190000000</v>
      </c>
      <c r="X81" s="5">
        <v>1240781000000</v>
      </c>
      <c r="Y81" s="5">
        <v>788549000000</v>
      </c>
      <c r="Z81" s="5">
        <v>867676000000</v>
      </c>
    </row>
    <row r="82" spans="3:26" ht="15.5" x14ac:dyDescent="0.35">
      <c r="C82" t="s">
        <v>97</v>
      </c>
      <c r="D82" s="5">
        <v>766009000000</v>
      </c>
      <c r="E82" s="5">
        <v>897024000000</v>
      </c>
      <c r="F82" s="5">
        <v>1206608000000</v>
      </c>
      <c r="G82" s="5">
        <v>457187000000</v>
      </c>
      <c r="I82" s="5">
        <v>1206608000000</v>
      </c>
      <c r="J82" s="5">
        <v>370613000000</v>
      </c>
      <c r="K82" s="5">
        <v>674487000000</v>
      </c>
      <c r="L82" s="5">
        <v>848770000000</v>
      </c>
      <c r="M82" s="5">
        <v>458135000000</v>
      </c>
      <c r="N82" s="5">
        <v>765849000000</v>
      </c>
      <c r="O82" s="5">
        <v>368739000000</v>
      </c>
      <c r="P82" s="5">
        <v>616624000000</v>
      </c>
      <c r="Q82" s="5">
        <v>547538000000</v>
      </c>
      <c r="R82" s="5">
        <v>527273000000</v>
      </c>
      <c r="S82" s="5">
        <v>45639000000</v>
      </c>
      <c r="T82" s="5">
        <v>33206000000</v>
      </c>
      <c r="U82" s="5">
        <v>3923000000</v>
      </c>
      <c r="V82" s="5">
        <v>40217000000</v>
      </c>
      <c r="W82" s="5">
        <v>5374000000</v>
      </c>
      <c r="X82" s="5">
        <v>50668000000</v>
      </c>
      <c r="Y82" s="5">
        <v>150091000000</v>
      </c>
      <c r="Z82" s="5">
        <v>16346000000</v>
      </c>
    </row>
    <row r="83" spans="3:26" ht="15.5" x14ac:dyDescent="0.35">
      <c r="C83" t="s">
        <v>98</v>
      </c>
      <c r="D83" s="5">
        <v>1200216000000</v>
      </c>
      <c r="E83" s="5">
        <v>872911000000</v>
      </c>
      <c r="F83" s="5">
        <v>861506000000</v>
      </c>
      <c r="G83" s="5">
        <v>777654000000</v>
      </c>
      <c r="I83" s="5">
        <v>861506000000</v>
      </c>
      <c r="J83" s="5">
        <v>689838000000</v>
      </c>
      <c r="K83" s="5">
        <v>794768000000</v>
      </c>
      <c r="L83" s="5">
        <v>1162333000000</v>
      </c>
      <c r="M83" s="5">
        <v>907364000000</v>
      </c>
      <c r="N83" s="5">
        <v>749456000000</v>
      </c>
      <c r="O83" s="5">
        <v>801001000000</v>
      </c>
      <c r="P83" s="5">
        <v>1057257000000</v>
      </c>
      <c r="Q83" s="5">
        <v>804718000000</v>
      </c>
      <c r="R83" s="5">
        <v>905834000000</v>
      </c>
      <c r="S83" s="5">
        <v>707235000000</v>
      </c>
      <c r="T83" s="5">
        <v>856261000000</v>
      </c>
      <c r="U83" s="5">
        <v>678786000000</v>
      </c>
      <c r="V83" s="5">
        <v>548841000000</v>
      </c>
      <c r="W83" s="5">
        <v>496783000000</v>
      </c>
      <c r="X83" s="5">
        <v>337136000000</v>
      </c>
      <c r="Y83" s="5">
        <v>231693000000</v>
      </c>
      <c r="Z83" s="5">
        <v>271990000000</v>
      </c>
    </row>
    <row r="84" spans="3:26" ht="15.5" x14ac:dyDescent="0.35">
      <c r="C84" t="s">
        <v>99</v>
      </c>
      <c r="D84" s="5">
        <v>24798000000</v>
      </c>
      <c r="E84" s="5">
        <v>21070000000</v>
      </c>
      <c r="F84" s="5">
        <v>49817000000</v>
      </c>
      <c r="G84" s="5">
        <v>24273000000</v>
      </c>
      <c r="I84" s="5">
        <v>49817000000</v>
      </c>
      <c r="J84" s="5">
        <v>21605000000</v>
      </c>
      <c r="K84" s="5">
        <v>47296000000</v>
      </c>
      <c r="L84" s="5">
        <v>62090000000</v>
      </c>
      <c r="M84" s="5">
        <v>119353000000</v>
      </c>
      <c r="N84" s="5">
        <v>20808000000</v>
      </c>
      <c r="O84" s="5">
        <v>25844000000</v>
      </c>
      <c r="P84" s="5">
        <v>31574000000</v>
      </c>
      <c r="Q84" s="5">
        <v>27795000000</v>
      </c>
      <c r="R84" s="5">
        <v>34274000000</v>
      </c>
      <c r="S84" s="5">
        <v>26300000000</v>
      </c>
      <c r="T84" s="5">
        <v>66681000000</v>
      </c>
      <c r="U84" s="5">
        <v>40846000000</v>
      </c>
      <c r="V84" s="5">
        <v>16580000000</v>
      </c>
      <c r="W84" s="5">
        <v>25056000000</v>
      </c>
      <c r="X84" s="5">
        <v>11711000000</v>
      </c>
      <c r="Y84" s="5">
        <v>6308000000</v>
      </c>
      <c r="Z84" s="5">
        <v>19465000000</v>
      </c>
    </row>
    <row r="85" spans="3:26" ht="15.5" x14ac:dyDescent="0.35">
      <c r="C85" t="s">
        <v>100</v>
      </c>
      <c r="D85" s="5">
        <v>766009000000</v>
      </c>
      <c r="E85" s="5">
        <v>897024000000</v>
      </c>
      <c r="F85" s="5">
        <v>1206608000000</v>
      </c>
      <c r="G85" s="5">
        <v>457187000000</v>
      </c>
      <c r="I85" s="5">
        <v>1206608000000</v>
      </c>
      <c r="J85" s="5">
        <v>370613000000</v>
      </c>
      <c r="K85" s="5">
        <v>674487000000</v>
      </c>
      <c r="L85" s="5">
        <v>848770000000</v>
      </c>
      <c r="M85" s="5">
        <v>458135000000</v>
      </c>
      <c r="N85" s="5">
        <v>765849000000</v>
      </c>
      <c r="O85" s="5">
        <v>368739000000</v>
      </c>
      <c r="P85" s="5">
        <v>616624000000</v>
      </c>
      <c r="Q85" s="5">
        <v>547538000000</v>
      </c>
      <c r="R85" s="5">
        <v>527273000000</v>
      </c>
      <c r="S85" s="5">
        <v>45639000000</v>
      </c>
      <c r="T85" s="5">
        <v>33206000000</v>
      </c>
      <c r="U85" s="5">
        <v>3923000000</v>
      </c>
      <c r="V85" s="5">
        <v>40217000000</v>
      </c>
      <c r="W85" s="5">
        <v>5374000000</v>
      </c>
      <c r="X85" s="5">
        <v>50668000000</v>
      </c>
      <c r="Y85" s="5">
        <v>150091000000</v>
      </c>
      <c r="Z85" s="5">
        <v>16346000000</v>
      </c>
    </row>
    <row r="86" spans="3:26" ht="15.5" x14ac:dyDescent="0.35">
      <c r="C86" t="s">
        <v>101</v>
      </c>
      <c r="D86" s="5">
        <v>18470000000</v>
      </c>
      <c r="E86" s="5">
        <v>29699000000</v>
      </c>
      <c r="F86" s="5">
        <v>31749000000</v>
      </c>
      <c r="G86" s="5">
        <v>31871000000</v>
      </c>
      <c r="I86" s="5">
        <v>31749000000</v>
      </c>
      <c r="J86" s="5">
        <v>39965000000</v>
      </c>
      <c r="K86" s="5">
        <v>204291000000</v>
      </c>
      <c r="L86" s="5">
        <v>49660000000</v>
      </c>
      <c r="M86" s="5">
        <v>126082000000</v>
      </c>
      <c r="N86" s="5">
        <v>624135000000</v>
      </c>
      <c r="O86" s="5">
        <v>389505000000</v>
      </c>
      <c r="P86" s="5">
        <v>46805000000</v>
      </c>
      <c r="Q86" s="5">
        <v>157211000000</v>
      </c>
      <c r="R86" s="5">
        <v>51853000000</v>
      </c>
      <c r="S86" s="5">
        <v>42387000000</v>
      </c>
      <c r="T86" s="5">
        <v>14245000000</v>
      </c>
      <c r="U86" s="5">
        <v>16631000000</v>
      </c>
      <c r="V86" s="5">
        <v>9851000000</v>
      </c>
      <c r="W86" s="5">
        <v>10984000000</v>
      </c>
      <c r="X86" s="5">
        <v>48164000000</v>
      </c>
      <c r="Y86" s="5">
        <v>6633000000</v>
      </c>
      <c r="Z86" s="5">
        <v>8359000000</v>
      </c>
    </row>
    <row r="87" spans="3:26" ht="15.5" x14ac:dyDescent="0.35">
      <c r="C87" t="s">
        <v>102</v>
      </c>
      <c r="D87" s="5">
        <v>18470000000</v>
      </c>
      <c r="E87" s="5">
        <v>29699000000</v>
      </c>
      <c r="F87" s="5">
        <v>31749000000</v>
      </c>
      <c r="G87" s="5">
        <v>31871000000</v>
      </c>
      <c r="I87" s="5">
        <v>31749000000</v>
      </c>
      <c r="J87" s="5">
        <v>39965000000</v>
      </c>
      <c r="K87" s="5">
        <v>204291000000</v>
      </c>
      <c r="L87" s="5">
        <v>49660000000</v>
      </c>
      <c r="M87" s="5">
        <v>126082000000</v>
      </c>
      <c r="N87" s="5">
        <v>624135000000</v>
      </c>
      <c r="O87" s="5">
        <v>389505000000</v>
      </c>
      <c r="P87" s="5">
        <v>46805000000</v>
      </c>
      <c r="Q87" s="5">
        <v>157211000000</v>
      </c>
      <c r="R87" s="5">
        <v>51853000000</v>
      </c>
      <c r="S87" s="5">
        <v>42387000000</v>
      </c>
      <c r="T87" s="5">
        <v>14245000000</v>
      </c>
      <c r="U87" s="5">
        <v>16631000000</v>
      </c>
      <c r="V87" s="5">
        <v>9851000000</v>
      </c>
      <c r="W87" s="5">
        <v>10984000000</v>
      </c>
      <c r="X87" s="5">
        <v>48164000000</v>
      </c>
      <c r="Y87" s="5">
        <v>6633000000</v>
      </c>
      <c r="Z87" s="5">
        <v>8359000000</v>
      </c>
    </row>
    <row r="88" spans="3:26" ht="15.5" x14ac:dyDescent="0.35">
      <c r="C88" t="s">
        <v>103</v>
      </c>
      <c r="D88" s="5">
        <v>3683216000000</v>
      </c>
      <c r="E88" s="5">
        <v>2930339000000</v>
      </c>
      <c r="F88" s="5">
        <v>3246904000000</v>
      </c>
      <c r="G88" s="5">
        <v>2689905000000</v>
      </c>
      <c r="I88" s="5">
        <v>3246904000000</v>
      </c>
      <c r="J88" s="5">
        <v>3699970000000</v>
      </c>
      <c r="K88" s="5">
        <v>2876100000000</v>
      </c>
      <c r="L88" s="5">
        <v>3273597000000</v>
      </c>
      <c r="M88" s="5">
        <v>3023478000000</v>
      </c>
      <c r="N88" s="5">
        <v>2165603000000</v>
      </c>
      <c r="O88" s="5">
        <v>1974035000000</v>
      </c>
      <c r="P88" s="5">
        <v>2368363000000</v>
      </c>
      <c r="Q88" s="5">
        <v>2018104000000</v>
      </c>
      <c r="R88" s="5">
        <v>2097204000000</v>
      </c>
      <c r="S88" s="5">
        <v>1691575000000</v>
      </c>
      <c r="T88" s="5">
        <v>1278120000000</v>
      </c>
      <c r="U88" s="5">
        <v>802978000000</v>
      </c>
      <c r="V88" s="5">
        <v>1249050000000</v>
      </c>
      <c r="W88" s="5">
        <v>769903000000</v>
      </c>
      <c r="X88" s="5">
        <v>624694000000</v>
      </c>
      <c r="Y88" s="5">
        <v>610031000000</v>
      </c>
      <c r="Z88" s="5">
        <v>781363000000</v>
      </c>
    </row>
    <row r="89" spans="3:26" ht="15.5" x14ac:dyDescent="0.35">
      <c r="C89" t="s">
        <v>79</v>
      </c>
      <c r="D89" s="5">
        <v>-33444000000</v>
      </c>
      <c r="E89" s="5">
        <v>-33444000000</v>
      </c>
      <c r="F89" s="5">
        <v>-33444000000</v>
      </c>
      <c r="G89" s="5">
        <v>-33444000000</v>
      </c>
      <c r="I89" s="5">
        <v>-33444000000</v>
      </c>
      <c r="J89" s="5">
        <v>-33444000000</v>
      </c>
      <c r="K89" s="5">
        <v>-44536000000</v>
      </c>
      <c r="L89" s="5">
        <v>-77590000000</v>
      </c>
      <c r="M89" s="5">
        <v>-225215000000</v>
      </c>
      <c r="N89" s="5">
        <v>-585804000000</v>
      </c>
      <c r="O89" s="5">
        <v>-164066000000</v>
      </c>
      <c r="P89" s="5">
        <v>-33444000000</v>
      </c>
      <c r="Q89" s="5">
        <v>-33444000000</v>
      </c>
      <c r="Y89" s="5">
        <v>127000000</v>
      </c>
      <c r="Z89" s="5">
        <v>127000000</v>
      </c>
    </row>
    <row r="90" spans="3:26" ht="15.5" x14ac:dyDescent="0.35">
      <c r="C90" t="s">
        <v>104</v>
      </c>
      <c r="D90" s="5">
        <v>10999829000000</v>
      </c>
      <c r="E90" s="5">
        <v>9770714000000</v>
      </c>
      <c r="F90" s="5">
        <v>8662790000000</v>
      </c>
      <c r="G90" s="5">
        <v>9118640000000</v>
      </c>
      <c r="I90" s="5">
        <v>8662790000000</v>
      </c>
      <c r="J90" s="5">
        <v>8433638000000</v>
      </c>
      <c r="K90" s="5">
        <v>7118202000000</v>
      </c>
      <c r="L90" s="5">
        <v>7390608000000</v>
      </c>
      <c r="M90" s="5">
        <v>9414208000000</v>
      </c>
      <c r="N90" s="5">
        <v>5937890000000</v>
      </c>
      <c r="O90" s="5">
        <v>4472011000000</v>
      </c>
      <c r="P90" s="5">
        <v>4500628000000</v>
      </c>
      <c r="Q90" s="5">
        <v>4245730000000</v>
      </c>
      <c r="R90" s="5">
        <v>4051544000000</v>
      </c>
      <c r="S90" s="5">
        <v>2814123000000</v>
      </c>
      <c r="T90" s="5">
        <v>2403615000000</v>
      </c>
      <c r="U90" s="5">
        <v>1691694000000</v>
      </c>
      <c r="V90" s="5">
        <v>1780395000000</v>
      </c>
      <c r="W90" s="5">
        <v>1886387000000</v>
      </c>
      <c r="X90" s="5">
        <v>2051177000000</v>
      </c>
      <c r="Y90" s="5">
        <v>1714426000000</v>
      </c>
      <c r="Z90" s="5">
        <v>1975656000000</v>
      </c>
    </row>
    <row r="91" spans="3:26" ht="15.5" x14ac:dyDescent="0.35">
      <c r="C91" t="s">
        <v>105</v>
      </c>
    </row>
    <row r="92" spans="3:26" ht="15.5" x14ac:dyDescent="0.35">
      <c r="C92" t="s">
        <v>1113</v>
      </c>
      <c r="D92" s="5">
        <v>250632000000</v>
      </c>
      <c r="E92" s="5">
        <v>298369000000</v>
      </c>
      <c r="F92" s="5">
        <v>332868000000</v>
      </c>
      <c r="G92" s="5">
        <v>354651000000</v>
      </c>
      <c r="I92" s="5">
        <v>332868000000</v>
      </c>
      <c r="J92" s="5">
        <v>410417000000</v>
      </c>
      <c r="K92" s="5">
        <v>521754000000</v>
      </c>
      <c r="L92" s="5">
        <v>546531000000</v>
      </c>
      <c r="M92" s="5">
        <v>330904000000</v>
      </c>
      <c r="N92" s="5">
        <v>255530000000</v>
      </c>
      <c r="O92" s="5">
        <v>167067000000</v>
      </c>
      <c r="P92" s="5">
        <v>172966000000</v>
      </c>
      <c r="Q92" s="5">
        <v>188035000000</v>
      </c>
      <c r="R92" s="5">
        <v>271687000000</v>
      </c>
      <c r="S92" s="5">
        <v>109215000000</v>
      </c>
      <c r="T92" s="5">
        <v>29213000000</v>
      </c>
      <c r="U92" s="5">
        <v>8382000000</v>
      </c>
    </row>
    <row r="93" spans="3:26" ht="15.5" x14ac:dyDescent="0.35">
      <c r="C93" t="s">
        <v>107</v>
      </c>
      <c r="D93" s="5">
        <v>557751000000</v>
      </c>
      <c r="E93" s="5">
        <v>540696000000</v>
      </c>
      <c r="F93" s="5">
        <v>506489000000</v>
      </c>
      <c r="G93" s="5">
        <v>534660000000</v>
      </c>
      <c r="I93" s="5">
        <v>506489000000</v>
      </c>
      <c r="J93" s="5">
        <v>494411000000</v>
      </c>
      <c r="K93" s="5">
        <v>481033000000</v>
      </c>
      <c r="L93" s="5">
        <v>551273000000</v>
      </c>
      <c r="M93" s="5">
        <v>626433000000</v>
      </c>
      <c r="N93" s="5">
        <v>723020000000</v>
      </c>
      <c r="O93" s="5">
        <v>825031000000</v>
      </c>
      <c r="P93" s="5">
        <v>838940000000</v>
      </c>
      <c r="Q93" s="5">
        <v>994046000000</v>
      </c>
      <c r="R93" s="5">
        <v>1021615000000</v>
      </c>
      <c r="S93" s="5">
        <v>304729000000</v>
      </c>
      <c r="T93" s="5">
        <v>203957000000</v>
      </c>
      <c r="U93" s="5">
        <v>173891000000</v>
      </c>
      <c r="V93" s="5">
        <v>109036000000</v>
      </c>
      <c r="W93" s="5">
        <v>99613000000</v>
      </c>
      <c r="X93" s="5">
        <v>58291000000</v>
      </c>
      <c r="Y93" s="5">
        <v>92493000000</v>
      </c>
      <c r="Z93" s="5">
        <v>61501000000</v>
      </c>
    </row>
    <row r="94" spans="3:26" ht="15.5" x14ac:dyDescent="0.35">
      <c r="C94" t="s">
        <v>1114</v>
      </c>
      <c r="D94" s="5">
        <v>7383734000000</v>
      </c>
      <c r="E94" s="5">
        <v>7365454000000</v>
      </c>
      <c r="F94" s="5">
        <v>7384511000000</v>
      </c>
      <c r="G94" s="5">
        <v>7349318000000</v>
      </c>
      <c r="I94" s="5">
        <v>7384511000000</v>
      </c>
      <c r="J94" s="5">
        <v>7464928000000</v>
      </c>
      <c r="K94" s="5">
        <v>7409796000000</v>
      </c>
      <c r="L94" s="5">
        <v>7310220000000</v>
      </c>
      <c r="M94" s="5">
        <v>7114471000000</v>
      </c>
      <c r="N94" s="5">
        <v>7005856000000</v>
      </c>
      <c r="O94" s="5">
        <v>6990512000000</v>
      </c>
      <c r="P94" s="5">
        <v>7048805000000</v>
      </c>
      <c r="Q94" s="5">
        <v>6747214000000</v>
      </c>
      <c r="R94" s="5">
        <v>6674902000000</v>
      </c>
      <c r="S94" s="5">
        <v>6686273000000</v>
      </c>
      <c r="T94" s="5">
        <v>6006852000000</v>
      </c>
      <c r="U94" s="5">
        <v>4973865000000</v>
      </c>
      <c r="V94" s="5">
        <v>4472873000000</v>
      </c>
      <c r="W94" s="5">
        <v>3795784000000</v>
      </c>
      <c r="X94" s="5">
        <v>3183878000000</v>
      </c>
      <c r="Y94" s="5">
        <v>2614018000000</v>
      </c>
      <c r="Z94" s="5">
        <v>1937276000000</v>
      </c>
    </row>
    <row r="95" spans="3:26" ht="15.5" x14ac:dyDescent="0.35">
      <c r="C95" t="s">
        <v>1115</v>
      </c>
      <c r="D95" s="5">
        <v>5967634000000</v>
      </c>
      <c r="E95" s="5">
        <v>5929520000000</v>
      </c>
      <c r="F95" s="5">
        <v>5994220000000</v>
      </c>
      <c r="G95" s="5">
        <v>5989818000000</v>
      </c>
      <c r="I95" s="5">
        <v>5994220000000</v>
      </c>
      <c r="J95" s="5">
        <v>6032744000000</v>
      </c>
      <c r="K95" s="5">
        <v>5909770000000</v>
      </c>
      <c r="L95" s="5">
        <v>5674297000000</v>
      </c>
      <c r="M95" s="5">
        <v>5499864000000</v>
      </c>
      <c r="N95" s="5">
        <v>5461796000000</v>
      </c>
      <c r="O95" s="5">
        <v>5423078000000</v>
      </c>
      <c r="P95" s="5">
        <v>5681689000000</v>
      </c>
      <c r="Q95" s="5">
        <v>5154777000000</v>
      </c>
      <c r="R95" s="5">
        <v>4645579000000</v>
      </c>
      <c r="S95" s="5">
        <v>4098397000000</v>
      </c>
      <c r="T95" s="5">
        <v>3820764000000</v>
      </c>
      <c r="U95" s="5">
        <v>3352681000000</v>
      </c>
      <c r="V95" s="5">
        <v>2385573000000</v>
      </c>
      <c r="W95" s="5">
        <v>1351784000000</v>
      </c>
      <c r="X95" s="5">
        <v>1080670000000</v>
      </c>
      <c r="Y95" s="5">
        <v>729251000000</v>
      </c>
      <c r="Z95" s="5">
        <v>600653000000</v>
      </c>
    </row>
    <row r="96" spans="3:26" ht="15.5" x14ac:dyDescent="0.35">
      <c r="C96" t="s">
        <v>1116</v>
      </c>
      <c r="D96" s="5">
        <v>1416100000000</v>
      </c>
      <c r="E96" s="5">
        <v>1435934000000</v>
      </c>
      <c r="F96" s="5">
        <v>1390291000000</v>
      </c>
      <c r="G96" s="5">
        <v>1359500000000</v>
      </c>
      <c r="I96" s="5">
        <v>1390291000000</v>
      </c>
      <c r="J96" s="5">
        <v>1432184000000</v>
      </c>
      <c r="K96" s="5">
        <v>1500026000000</v>
      </c>
      <c r="L96" s="5">
        <v>1635923000000</v>
      </c>
      <c r="M96" s="5">
        <v>1614607000000</v>
      </c>
      <c r="N96" s="5">
        <v>1544060000000</v>
      </c>
      <c r="O96" s="5">
        <v>1567434000000</v>
      </c>
      <c r="P96" s="5">
        <v>1367116000000</v>
      </c>
      <c r="Q96" s="5">
        <v>1592437000000</v>
      </c>
      <c r="R96" s="5">
        <v>2029323000000</v>
      </c>
      <c r="S96" s="5">
        <v>2587876000000</v>
      </c>
      <c r="T96" s="5">
        <v>2186088000000</v>
      </c>
      <c r="U96" s="5">
        <v>1621184000000</v>
      </c>
      <c r="V96" s="5">
        <v>2087300000000</v>
      </c>
      <c r="W96" s="5">
        <v>2444000000000</v>
      </c>
      <c r="X96" s="5">
        <v>2103208000000</v>
      </c>
      <c r="Y96" s="5">
        <v>1884767000000</v>
      </c>
      <c r="Z96" s="5">
        <v>1336623000000</v>
      </c>
    </row>
    <row r="97" spans="3:26" ht="15.5" x14ac:dyDescent="0.35">
      <c r="C97" t="s">
        <v>1117</v>
      </c>
      <c r="D97" s="5">
        <v>7383734000000</v>
      </c>
      <c r="E97" s="5">
        <v>7365454000000</v>
      </c>
      <c r="F97" s="5">
        <v>7384511000000</v>
      </c>
      <c r="G97" s="5">
        <v>7349318000000</v>
      </c>
      <c r="I97" s="5">
        <v>7384511000000</v>
      </c>
      <c r="J97" s="5">
        <v>7464928000000</v>
      </c>
      <c r="K97" s="5">
        <v>7409796000000</v>
      </c>
      <c r="L97" s="5">
        <v>7310220000000</v>
      </c>
      <c r="M97" s="5">
        <v>7114471000000</v>
      </c>
      <c r="N97" s="5">
        <v>7005856000000</v>
      </c>
      <c r="O97" s="5">
        <v>6990512000000</v>
      </c>
      <c r="P97" s="5">
        <v>7048805000000</v>
      </c>
      <c r="Q97" s="5">
        <v>6747214000000</v>
      </c>
      <c r="R97" s="5">
        <v>6674902000000</v>
      </c>
      <c r="S97" s="5">
        <v>6686273000000</v>
      </c>
      <c r="T97" s="5">
        <v>6006852000000</v>
      </c>
      <c r="U97" s="5">
        <v>4973865000000</v>
      </c>
      <c r="V97" s="5">
        <v>4472873000000</v>
      </c>
      <c r="W97" s="5">
        <v>3795784000000</v>
      </c>
      <c r="X97" s="5">
        <v>3183878000000</v>
      </c>
      <c r="Y97" s="5">
        <v>2614018000000</v>
      </c>
      <c r="Z97" s="5">
        <v>1937276000000</v>
      </c>
    </row>
    <row r="98" spans="3:26" ht="15.5" x14ac:dyDescent="0.35">
      <c r="C98" t="s">
        <v>106</v>
      </c>
      <c r="D98" s="5">
        <v>7391730000000</v>
      </c>
      <c r="E98" s="5">
        <v>7577554000000</v>
      </c>
      <c r="F98" s="5">
        <v>7781637000000</v>
      </c>
      <c r="G98" s="5">
        <v>7856631000000</v>
      </c>
      <c r="I98" s="5">
        <v>7781637000000</v>
      </c>
      <c r="J98" s="5">
        <v>8456491000000</v>
      </c>
      <c r="K98" s="5">
        <v>8982236000000</v>
      </c>
      <c r="L98" s="5">
        <v>9104799000000</v>
      </c>
      <c r="M98" s="5">
        <v>9172225000000</v>
      </c>
      <c r="N98" s="5">
        <v>9242161000000</v>
      </c>
      <c r="O98" s="5">
        <v>9841623000000</v>
      </c>
      <c r="P98" s="5">
        <v>10219013000000</v>
      </c>
      <c r="Q98" s="5">
        <v>10152225000000</v>
      </c>
      <c r="R98" s="5">
        <v>10027968000000</v>
      </c>
      <c r="S98" s="5">
        <v>9361731000000</v>
      </c>
      <c r="T98" s="5">
        <v>8335003000000</v>
      </c>
      <c r="U98" s="5">
        <v>6493712000000</v>
      </c>
      <c r="V98" s="5">
        <v>4918673000000</v>
      </c>
      <c r="W98" s="5">
        <v>3534608000000</v>
      </c>
      <c r="X98" s="5">
        <v>2686910000000</v>
      </c>
      <c r="Y98" s="5">
        <v>2444959000000</v>
      </c>
      <c r="Z98" s="5">
        <v>2001772000000</v>
      </c>
    </row>
    <row r="99" spans="3:26" ht="15.5" x14ac:dyDescent="0.35">
      <c r="C99" t="s">
        <v>464</v>
      </c>
      <c r="D99" s="5">
        <v>55951000000</v>
      </c>
      <c r="E99" s="5">
        <v>55951000000</v>
      </c>
      <c r="F99" s="5">
        <v>55951000000</v>
      </c>
      <c r="G99" s="5">
        <v>55951000000</v>
      </c>
      <c r="I99" s="5">
        <v>55951000000</v>
      </c>
      <c r="J99" s="5">
        <v>55951000000</v>
      </c>
      <c r="K99" s="5">
        <v>55951000000</v>
      </c>
      <c r="L99" s="5">
        <v>55951000000</v>
      </c>
      <c r="M99" s="5">
        <v>55951000000</v>
      </c>
      <c r="N99" s="5">
        <v>55951000000</v>
      </c>
      <c r="O99" s="5">
        <v>55951000000</v>
      </c>
      <c r="P99" s="5">
        <v>55951000000</v>
      </c>
      <c r="Q99" s="5">
        <v>55951000000</v>
      </c>
      <c r="R99" s="5">
        <v>55951000000</v>
      </c>
      <c r="S99" s="5">
        <v>55951000000</v>
      </c>
      <c r="T99" s="5">
        <v>55951000000</v>
      </c>
      <c r="U99" s="5">
        <v>55951000000</v>
      </c>
      <c r="V99" s="5">
        <v>55951000000</v>
      </c>
      <c r="W99" s="5">
        <v>55951000000</v>
      </c>
      <c r="X99" s="5">
        <v>53327000000</v>
      </c>
      <c r="Y99" s="5">
        <v>61557000000</v>
      </c>
      <c r="Z99" s="5">
        <v>73953000000</v>
      </c>
    </row>
    <row r="100" spans="3:26" ht="15.5" x14ac:dyDescent="0.35">
      <c r="C100" t="s">
        <v>108</v>
      </c>
      <c r="D100" s="5">
        <v>17854594000000</v>
      </c>
      <c r="E100" s="5">
        <v>18122641000000</v>
      </c>
      <c r="F100" s="5">
        <v>18384314000000</v>
      </c>
      <c r="G100" s="5">
        <v>18844540000000</v>
      </c>
      <c r="I100" s="5">
        <v>18384314000000</v>
      </c>
      <c r="J100" s="5">
        <v>20359587000000</v>
      </c>
      <c r="K100" s="5">
        <v>21728041000000</v>
      </c>
      <c r="L100" s="5">
        <v>21858732000000</v>
      </c>
      <c r="M100" s="5">
        <v>20985698000000</v>
      </c>
      <c r="N100" s="5">
        <v>21843341000000</v>
      </c>
      <c r="O100" s="5">
        <v>22502113000000</v>
      </c>
      <c r="P100" s="5">
        <v>22356339000000</v>
      </c>
      <c r="Q100" s="5">
        <v>20689696000000</v>
      </c>
      <c r="R100" s="5">
        <v>20174578000000</v>
      </c>
      <c r="S100" s="5">
        <v>18698248000000</v>
      </c>
      <c r="T100" s="5">
        <v>16154714000000</v>
      </c>
      <c r="U100" s="5">
        <v>13271496000000</v>
      </c>
      <c r="V100" s="5">
        <v>10639425000000</v>
      </c>
      <c r="W100" s="5">
        <v>8318108000000</v>
      </c>
      <c r="X100" s="5">
        <v>6740622000000</v>
      </c>
      <c r="Y100" s="5">
        <v>5856973000000</v>
      </c>
      <c r="Z100" s="5">
        <v>4544135000000</v>
      </c>
    </row>
    <row r="101" spans="3:26" ht="15.5" x14ac:dyDescent="0.35">
      <c r="C101" t="s">
        <v>109</v>
      </c>
      <c r="D101" s="5">
        <v>28854423000000</v>
      </c>
      <c r="E101" s="5">
        <v>27893355000000</v>
      </c>
      <c r="F101" s="5">
        <v>27047104000000</v>
      </c>
      <c r="G101" s="5">
        <v>27963180000000</v>
      </c>
      <c r="I101" s="5">
        <v>27047104000000</v>
      </c>
      <c r="J101" s="5">
        <v>28793225000000</v>
      </c>
      <c r="K101" s="5">
        <v>28846243000000</v>
      </c>
      <c r="L101" s="5">
        <v>29249340000000</v>
      </c>
      <c r="M101" s="5">
        <v>30399906000000</v>
      </c>
      <c r="N101" s="5">
        <v>27781231000000</v>
      </c>
      <c r="O101" s="5">
        <v>26974124000000</v>
      </c>
      <c r="P101" s="5">
        <v>26856967000000</v>
      </c>
      <c r="Q101" s="5">
        <v>24935426000000</v>
      </c>
      <c r="R101" s="5">
        <v>24226122000000</v>
      </c>
      <c r="S101" s="5">
        <v>21512371000000</v>
      </c>
      <c r="T101" s="5">
        <v>18558329000000</v>
      </c>
      <c r="U101" s="5">
        <v>14963190000000</v>
      </c>
      <c r="V101" s="5">
        <v>12419820000000</v>
      </c>
      <c r="W101" s="5">
        <v>10204495000000</v>
      </c>
      <c r="X101" s="5">
        <v>8791799000000</v>
      </c>
      <c r="Y101" s="5">
        <v>7571399000000</v>
      </c>
      <c r="Z101" s="5">
        <v>6519791000000</v>
      </c>
    </row>
    <row r="102" spans="3:26" ht="15.5" x14ac:dyDescent="0.35">
      <c r="C102" t="s">
        <v>110</v>
      </c>
    </row>
    <row r="103" spans="3:26" ht="15.5" x14ac:dyDescent="0.35">
      <c r="C103" t="s">
        <v>111</v>
      </c>
    </row>
    <row r="104" spans="3:26" ht="15.5" x14ac:dyDescent="0.35">
      <c r="C104" t="s">
        <v>112</v>
      </c>
      <c r="D104" s="5">
        <v>3300969000000</v>
      </c>
      <c r="E104" s="5">
        <v>2442686000000</v>
      </c>
      <c r="F104" s="5">
        <v>2000352000000</v>
      </c>
      <c r="G104" s="5">
        <v>3344273000000</v>
      </c>
      <c r="I104" s="5">
        <v>2000352000000</v>
      </c>
      <c r="J104" s="5">
        <v>3237653000000</v>
      </c>
      <c r="K104" s="5">
        <v>3882141000000</v>
      </c>
      <c r="L104" s="5">
        <v>2052939000000</v>
      </c>
      <c r="M104" s="5">
        <v>5960396000000</v>
      </c>
      <c r="N104" s="5">
        <v>1792506000000</v>
      </c>
      <c r="O104" s="5">
        <v>1566765000000</v>
      </c>
      <c r="P104" s="5">
        <v>3076530000000</v>
      </c>
      <c r="Q104" s="5">
        <v>2309417000000</v>
      </c>
      <c r="R104" s="5">
        <v>3942967000000</v>
      </c>
      <c r="S104" s="5">
        <v>3522133000000</v>
      </c>
      <c r="T104" s="5">
        <v>4110955000000</v>
      </c>
      <c r="U104" s="5">
        <v>3759265000000</v>
      </c>
      <c r="V104" s="5">
        <v>2600540000000</v>
      </c>
      <c r="W104" s="5">
        <v>1440351000000</v>
      </c>
      <c r="X104" s="5">
        <v>1061852000000</v>
      </c>
      <c r="Y104" s="5">
        <v>938976000000</v>
      </c>
      <c r="Z104" s="5">
        <v>1016167000000</v>
      </c>
    </row>
    <row r="105" spans="3:26" ht="15.5" x14ac:dyDescent="0.35">
      <c r="C105" t="s">
        <v>113</v>
      </c>
    </row>
    <row r="106" spans="3:26" ht="15.5" x14ac:dyDescent="0.35">
      <c r="C106" t="s">
        <v>114</v>
      </c>
      <c r="D106" s="5">
        <v>1225014000000</v>
      </c>
      <c r="E106" s="5">
        <v>893981000000</v>
      </c>
      <c r="F106" s="5">
        <v>911323000000</v>
      </c>
      <c r="G106" s="5">
        <v>801927000000</v>
      </c>
      <c r="I106" s="5">
        <v>911323000000</v>
      </c>
      <c r="J106" s="5">
        <v>711443000000</v>
      </c>
      <c r="K106" s="5">
        <v>842064000000</v>
      </c>
      <c r="L106" s="5">
        <v>1224423000000</v>
      </c>
      <c r="M106" s="5">
        <v>1026717000000</v>
      </c>
      <c r="N106" s="5">
        <v>770264000000</v>
      </c>
      <c r="O106" s="5">
        <v>826845000000</v>
      </c>
      <c r="P106" s="5">
        <v>1088831000000</v>
      </c>
      <c r="Q106" s="5">
        <v>832513000000</v>
      </c>
      <c r="R106" s="5">
        <v>940108000000</v>
      </c>
      <c r="S106" s="5">
        <v>733535000000</v>
      </c>
      <c r="T106" s="5">
        <v>922942000000</v>
      </c>
      <c r="U106" s="5">
        <v>719632000000</v>
      </c>
      <c r="V106" s="5">
        <v>565421000000</v>
      </c>
      <c r="W106" s="5">
        <v>521839000000</v>
      </c>
      <c r="X106" s="5">
        <v>348847000000</v>
      </c>
      <c r="Y106" s="5">
        <v>238001000000</v>
      </c>
      <c r="Z106" s="5">
        <v>291455000000</v>
      </c>
    </row>
    <row r="107" spans="3:26" ht="15.5" x14ac:dyDescent="0.35">
      <c r="C107" t="s">
        <v>116</v>
      </c>
      <c r="D107" s="5">
        <v>961532000000</v>
      </c>
      <c r="E107" s="5">
        <v>396923000000</v>
      </c>
      <c r="F107" s="5">
        <v>106906000000</v>
      </c>
      <c r="G107" s="5">
        <v>1393504000000</v>
      </c>
      <c r="I107" s="5">
        <v>106906000000</v>
      </c>
      <c r="J107" s="5">
        <v>138469000000</v>
      </c>
      <c r="K107" s="5">
        <v>89610000000</v>
      </c>
      <c r="L107" s="5">
        <v>96012000000</v>
      </c>
      <c r="M107" s="5">
        <v>132316000000</v>
      </c>
      <c r="N107" s="5">
        <v>164984000000</v>
      </c>
      <c r="O107" s="5">
        <v>152327000000</v>
      </c>
      <c r="P107" s="5">
        <v>155572000000</v>
      </c>
      <c r="Q107" s="5">
        <v>130891000000</v>
      </c>
      <c r="R107" s="5">
        <v>93921000000</v>
      </c>
      <c r="S107" s="5">
        <v>88523000000</v>
      </c>
      <c r="T107" s="5">
        <v>81640000000</v>
      </c>
      <c r="U107" s="5">
        <v>69309000000</v>
      </c>
      <c r="V107" s="5">
        <v>72668000000</v>
      </c>
      <c r="W107" s="5">
        <v>56149000000</v>
      </c>
      <c r="X107" s="5">
        <v>49122000000</v>
      </c>
      <c r="Y107" s="5">
        <v>107383000000</v>
      </c>
      <c r="Z107" s="5">
        <v>97961000000</v>
      </c>
    </row>
    <row r="108" spans="3:26" ht="15.5" x14ac:dyDescent="0.35">
      <c r="C108" t="s">
        <v>117</v>
      </c>
      <c r="D108" s="5">
        <v>283991000000</v>
      </c>
      <c r="E108" s="5">
        <v>470824000000</v>
      </c>
      <c r="F108" s="5">
        <v>399215000000</v>
      </c>
      <c r="G108" s="5">
        <v>241324000000</v>
      </c>
      <c r="I108" s="5">
        <v>399215000000</v>
      </c>
      <c r="J108" s="5">
        <v>226368000000</v>
      </c>
      <c r="K108" s="5">
        <v>120237000000</v>
      </c>
      <c r="L108" s="5">
        <v>225982000000</v>
      </c>
      <c r="M108" s="5">
        <v>575841000000</v>
      </c>
      <c r="N108" s="5">
        <v>222619000000</v>
      </c>
      <c r="O108" s="5">
        <v>91866000000</v>
      </c>
      <c r="P108" s="5">
        <v>137799000000</v>
      </c>
      <c r="Q108" s="5">
        <v>328460000000</v>
      </c>
      <c r="R108" s="5">
        <v>272697000000</v>
      </c>
      <c r="S108" s="5">
        <v>166082000000</v>
      </c>
      <c r="T108" s="5">
        <v>442658000000</v>
      </c>
      <c r="U108" s="5">
        <v>317463000000</v>
      </c>
      <c r="V108" s="5">
        <v>381999000000</v>
      </c>
      <c r="W108" s="5">
        <v>354787000000</v>
      </c>
      <c r="X108" s="5">
        <v>302455000000</v>
      </c>
      <c r="Y108" s="5">
        <v>297801000000</v>
      </c>
      <c r="Z108" s="5">
        <v>452036000000</v>
      </c>
    </row>
    <row r="109" spans="3:26" ht="15.5" x14ac:dyDescent="0.35">
      <c r="C109" t="s">
        <v>115</v>
      </c>
      <c r="O109" s="5">
        <v>150000000000</v>
      </c>
      <c r="P109" s="5">
        <v>1125000000000</v>
      </c>
      <c r="Q109" s="5">
        <v>600000000000</v>
      </c>
      <c r="R109" s="5">
        <v>400000000000</v>
      </c>
      <c r="S109" s="5">
        <v>700000000000</v>
      </c>
      <c r="T109" s="5">
        <v>632367000000</v>
      </c>
      <c r="U109" s="5">
        <v>342816000000</v>
      </c>
    </row>
    <row r="110" spans="3:26" ht="15.5" x14ac:dyDescent="0.35">
      <c r="C110" t="s">
        <v>119</v>
      </c>
    </row>
    <row r="111" spans="3:26" ht="15.5" x14ac:dyDescent="0.35">
      <c r="C111" t="s">
        <v>121</v>
      </c>
      <c r="G111" s="5">
        <v>90000000000</v>
      </c>
      <c r="J111" s="5">
        <v>1689537000000</v>
      </c>
      <c r="K111" s="5">
        <v>2315298000000</v>
      </c>
      <c r="L111" s="5">
        <v>5000000000</v>
      </c>
      <c r="M111" s="5">
        <v>3564461000000</v>
      </c>
      <c r="R111" s="5">
        <v>1585213000000</v>
      </c>
      <c r="S111" s="5">
        <v>1324860000000</v>
      </c>
      <c r="T111" s="5">
        <v>1666808000000</v>
      </c>
      <c r="U111" s="5">
        <v>1808765000000</v>
      </c>
      <c r="V111" s="5">
        <v>971950000000</v>
      </c>
    </row>
    <row r="112" spans="3:26" ht="15.5" x14ac:dyDescent="0.35">
      <c r="C112" t="s">
        <v>122</v>
      </c>
      <c r="G112" s="5">
        <v>90000000000</v>
      </c>
      <c r="J112" s="5">
        <v>1689537000000</v>
      </c>
      <c r="K112" s="5">
        <v>2315298000000</v>
      </c>
      <c r="L112" s="5">
        <v>5000000000</v>
      </c>
      <c r="M112" s="5">
        <v>3564461000000</v>
      </c>
      <c r="R112" s="5">
        <v>1585213000000</v>
      </c>
      <c r="S112" s="5">
        <v>1324860000000</v>
      </c>
      <c r="T112" s="5">
        <v>1666808000000</v>
      </c>
      <c r="U112" s="5">
        <v>1808765000000</v>
      </c>
      <c r="V112" s="5">
        <v>971950000000</v>
      </c>
    </row>
    <row r="113" spans="3:26" ht="15.5" x14ac:dyDescent="0.35">
      <c r="C113" t="s">
        <v>123</v>
      </c>
      <c r="D113" s="5">
        <v>947064000000</v>
      </c>
      <c r="E113" s="5">
        <v>917152000000</v>
      </c>
      <c r="F113" s="5">
        <v>889118000000</v>
      </c>
      <c r="G113" s="5">
        <v>920727000000</v>
      </c>
      <c r="I113" s="5">
        <v>889118000000</v>
      </c>
      <c r="J113" s="5">
        <v>2353510000000</v>
      </c>
      <c r="K113" s="5">
        <v>2398096000000</v>
      </c>
      <c r="L113" s="5">
        <v>4953180000000</v>
      </c>
      <c r="M113" s="5">
        <v>3268337000000</v>
      </c>
      <c r="N113" s="5">
        <v>6740931000000</v>
      </c>
      <c r="O113" s="5">
        <v>6428832000000</v>
      </c>
      <c r="P113" s="5">
        <v>4305915000000</v>
      </c>
      <c r="Q113" s="5">
        <v>4089571000000</v>
      </c>
      <c r="R113" s="5">
        <v>2689673000000</v>
      </c>
      <c r="S113" s="5">
        <v>6291451000000</v>
      </c>
      <c r="T113" s="5">
        <v>2609888000000</v>
      </c>
      <c r="U113" s="5">
        <v>936066000000</v>
      </c>
      <c r="V113" s="5">
        <v>453869000000</v>
      </c>
      <c r="W113" s="5">
        <v>337986000000</v>
      </c>
      <c r="X113" s="5">
        <v>272690000000</v>
      </c>
      <c r="Y113" s="5">
        <v>205807000000</v>
      </c>
      <c r="Z113" s="5">
        <v>167048000000</v>
      </c>
    </row>
    <row r="114" spans="3:26" ht="15.5" x14ac:dyDescent="0.35">
      <c r="C114" t="s">
        <v>124</v>
      </c>
      <c r="D114" s="5">
        <v>947064000000</v>
      </c>
      <c r="E114" s="5">
        <v>917152000000</v>
      </c>
      <c r="F114" s="5">
        <v>889118000000</v>
      </c>
      <c r="G114" s="5">
        <v>920727000000</v>
      </c>
      <c r="I114" s="5">
        <v>889118000000</v>
      </c>
      <c r="J114" s="5">
        <v>2353510000000</v>
      </c>
      <c r="K114" s="5">
        <v>2398096000000</v>
      </c>
      <c r="L114" s="5">
        <v>4953180000000</v>
      </c>
      <c r="M114" s="5">
        <v>3268337000000</v>
      </c>
      <c r="N114" s="5">
        <v>6740931000000</v>
      </c>
      <c r="O114" s="5">
        <v>6428832000000</v>
      </c>
      <c r="P114" s="5">
        <v>4305915000000</v>
      </c>
      <c r="Q114" s="5">
        <v>4089571000000</v>
      </c>
      <c r="R114" s="5">
        <v>2689673000000</v>
      </c>
      <c r="S114" s="5">
        <v>6291451000000</v>
      </c>
      <c r="T114" s="5">
        <v>2609888000000</v>
      </c>
      <c r="U114" s="5">
        <v>936066000000</v>
      </c>
      <c r="V114" s="5">
        <v>453869000000</v>
      </c>
      <c r="W114" s="5">
        <v>337986000000</v>
      </c>
      <c r="X114" s="5">
        <v>272690000000</v>
      </c>
      <c r="Y114" s="5">
        <v>205807000000</v>
      </c>
      <c r="Z114" s="5">
        <v>167048000000</v>
      </c>
    </row>
    <row r="115" spans="3:26" ht="15.5" x14ac:dyDescent="0.35">
      <c r="C115" t="s">
        <v>679</v>
      </c>
      <c r="J115" s="5">
        <v>1500000000000</v>
      </c>
      <c r="K115" s="5">
        <v>1689754000000</v>
      </c>
      <c r="L115" s="5">
        <v>4048767000000</v>
      </c>
      <c r="M115" s="5">
        <v>2131944000000</v>
      </c>
      <c r="N115" s="5">
        <v>5623933000000</v>
      </c>
      <c r="O115" s="5">
        <v>5535466000000</v>
      </c>
      <c r="P115" s="5">
        <v>3606303000000</v>
      </c>
      <c r="Q115" s="5">
        <v>3369334000000</v>
      </c>
      <c r="R115" s="5">
        <v>2115811000000</v>
      </c>
      <c r="S115" s="5">
        <v>5707964000000</v>
      </c>
      <c r="T115" s="5">
        <v>2127758000000</v>
      </c>
      <c r="U115" s="5">
        <v>571359000000</v>
      </c>
    </row>
    <row r="116" spans="3:26" ht="15.5" x14ac:dyDescent="0.35">
      <c r="C116" t="s">
        <v>211</v>
      </c>
      <c r="D116" s="5">
        <v>163049000000</v>
      </c>
      <c r="E116" s="5">
        <v>172456000000</v>
      </c>
      <c r="F116" s="5">
        <v>199789000000</v>
      </c>
      <c r="G116" s="5">
        <v>208172000000</v>
      </c>
      <c r="I116" s="5">
        <v>199789000000</v>
      </c>
      <c r="J116" s="5">
        <v>223803000000</v>
      </c>
      <c r="K116" s="5">
        <v>239365000000</v>
      </c>
      <c r="L116" s="5">
        <v>221288000000</v>
      </c>
      <c r="M116" s="5">
        <v>209251000000</v>
      </c>
      <c r="N116" s="5">
        <v>133160000000</v>
      </c>
      <c r="O116" s="5">
        <v>142484000000</v>
      </c>
      <c r="P116" s="5">
        <v>116217000000</v>
      </c>
      <c r="Q116" s="5">
        <v>80668000000</v>
      </c>
      <c r="R116" s="5">
        <v>56977000000</v>
      </c>
      <c r="S116" s="5">
        <v>70564000000</v>
      </c>
      <c r="T116" s="5">
        <v>59306000000</v>
      </c>
      <c r="U116" s="5">
        <v>36138000000</v>
      </c>
      <c r="V116" s="5">
        <v>29114000000</v>
      </c>
      <c r="W116" s="5">
        <v>33321000000</v>
      </c>
      <c r="X116" s="5">
        <v>36945000000</v>
      </c>
      <c r="Y116" s="5">
        <v>32022000000</v>
      </c>
      <c r="Z116" s="5">
        <v>26735000000</v>
      </c>
    </row>
    <row r="117" spans="3:26" ht="15.5" x14ac:dyDescent="0.35">
      <c r="C117" t="s">
        <v>127</v>
      </c>
      <c r="D117" s="5">
        <v>4248033000000</v>
      </c>
      <c r="E117" s="5">
        <v>3359838000000</v>
      </c>
      <c r="F117" s="5">
        <v>2889470000000</v>
      </c>
      <c r="G117" s="5">
        <v>4265000000000</v>
      </c>
      <c r="I117" s="5">
        <v>2889470000000</v>
      </c>
      <c r="J117" s="5">
        <v>5591163000000</v>
      </c>
      <c r="K117" s="5">
        <v>6280237000000</v>
      </c>
      <c r="L117" s="5">
        <v>7006119000000</v>
      </c>
      <c r="M117" s="5">
        <v>9228733000000</v>
      </c>
      <c r="N117" s="5">
        <v>8533437000000</v>
      </c>
      <c r="O117" s="5">
        <v>7995597000000</v>
      </c>
      <c r="P117" s="5">
        <v>7382445000000</v>
      </c>
      <c r="Q117" s="5">
        <v>6398988000000</v>
      </c>
      <c r="R117" s="5">
        <v>6632640000000</v>
      </c>
      <c r="S117" s="5">
        <v>9813584000000</v>
      </c>
      <c r="T117" s="5">
        <v>6720843000000</v>
      </c>
      <c r="U117" s="5">
        <v>4695331000000</v>
      </c>
      <c r="V117" s="5">
        <v>3054409000000</v>
      </c>
      <c r="W117" s="5">
        <v>1778337000000</v>
      </c>
      <c r="X117" s="5">
        <v>1334542000000</v>
      </c>
      <c r="Y117" s="5">
        <v>1144783000000</v>
      </c>
      <c r="Z117" s="5">
        <v>1183215000000</v>
      </c>
    </row>
    <row r="118" spans="3:26" ht="15.5" x14ac:dyDescent="0.35">
      <c r="C118" t="s">
        <v>128</v>
      </c>
    </row>
    <row r="119" spans="3:26" ht="15.5" x14ac:dyDescent="0.35">
      <c r="C119" t="s">
        <v>129</v>
      </c>
      <c r="D119" s="5">
        <v>962344000000</v>
      </c>
      <c r="E119" s="5">
        <v>962344000000</v>
      </c>
      <c r="F119" s="5">
        <v>962344000000</v>
      </c>
      <c r="G119" s="5">
        <v>962344000000</v>
      </c>
      <c r="I119" s="5">
        <v>962344000000</v>
      </c>
      <c r="J119" s="5">
        <v>962344000000</v>
      </c>
      <c r="K119" s="5">
        <v>962344000000</v>
      </c>
      <c r="L119" s="5">
        <v>962344000000</v>
      </c>
      <c r="M119" s="5">
        <v>962344000000</v>
      </c>
      <c r="N119" s="5">
        <v>962344000000</v>
      </c>
      <c r="O119" s="5">
        <v>962344000000</v>
      </c>
      <c r="P119" s="5">
        <v>962344000000</v>
      </c>
      <c r="Q119" s="5">
        <v>962344000000</v>
      </c>
      <c r="R119" s="5">
        <v>962344000000</v>
      </c>
      <c r="S119" s="5">
        <v>787373000000</v>
      </c>
      <c r="T119" s="5">
        <v>787373000000</v>
      </c>
      <c r="U119" s="5">
        <v>787373000000</v>
      </c>
      <c r="V119" s="5">
        <v>787373000000</v>
      </c>
      <c r="W119" s="5">
        <v>787373000000</v>
      </c>
      <c r="X119" s="5">
        <v>787373000000</v>
      </c>
      <c r="Y119" s="5">
        <v>787373000000</v>
      </c>
      <c r="Z119" s="5">
        <v>787373000000</v>
      </c>
    </row>
    <row r="120" spans="3:26" ht="15.5" x14ac:dyDescent="0.35">
      <c r="C120" t="s">
        <v>130</v>
      </c>
      <c r="D120" s="5">
        <v>3878995000000</v>
      </c>
      <c r="E120" s="5">
        <v>3878995000000</v>
      </c>
      <c r="F120" s="5">
        <v>3878995000000</v>
      </c>
      <c r="G120" s="5">
        <v>3878995000000</v>
      </c>
      <c r="I120" s="5">
        <v>3878995000000</v>
      </c>
      <c r="J120" s="5">
        <v>3878995000000</v>
      </c>
      <c r="K120" s="5">
        <v>3878995000000</v>
      </c>
      <c r="L120" s="5">
        <v>3878995000000</v>
      </c>
      <c r="M120" s="5">
        <v>3878995000000</v>
      </c>
      <c r="N120" s="5">
        <v>3878995000000</v>
      </c>
      <c r="O120" s="5">
        <v>3878995000000</v>
      </c>
      <c r="P120" s="5">
        <v>3878995000000</v>
      </c>
      <c r="Q120" s="5">
        <v>3878995000000</v>
      </c>
      <c r="R120" s="5">
        <v>3878995000000</v>
      </c>
      <c r="S120" s="5">
        <v>83603000000</v>
      </c>
      <c r="T120" s="5">
        <v>83603000000</v>
      </c>
      <c r="U120" s="5">
        <v>83603000000</v>
      </c>
      <c r="V120" s="5">
        <v>83603000000</v>
      </c>
      <c r="W120" s="5">
        <v>157500000000</v>
      </c>
      <c r="X120" s="5">
        <v>157500000000</v>
      </c>
      <c r="Y120" s="5">
        <v>83476000000</v>
      </c>
      <c r="Z120" s="5">
        <v>83476000000</v>
      </c>
    </row>
    <row r="121" spans="3:26" ht="15.5" x14ac:dyDescent="0.35">
      <c r="C121" t="s">
        <v>131</v>
      </c>
      <c r="D121" s="5">
        <v>19190195000000</v>
      </c>
      <c r="E121" s="5">
        <v>19109485000000</v>
      </c>
      <c r="F121" s="5">
        <v>18748242000000</v>
      </c>
      <c r="G121" s="5">
        <v>18313259000000</v>
      </c>
      <c r="I121" s="5">
        <v>18748242000000</v>
      </c>
      <c r="J121" s="5">
        <v>17834023000000</v>
      </c>
      <c r="K121" s="5">
        <v>17219242000000</v>
      </c>
      <c r="L121" s="5">
        <v>16920288000000</v>
      </c>
      <c r="M121" s="5">
        <v>16003068000000</v>
      </c>
      <c r="N121" s="5">
        <v>14496958000000</v>
      </c>
      <c r="O121" s="5">
        <v>13843880000000</v>
      </c>
      <c r="P121" s="5">
        <v>14181734000000</v>
      </c>
      <c r="Q121" s="5">
        <v>13258048000000</v>
      </c>
      <c r="R121" s="5">
        <v>12293945000000</v>
      </c>
      <c r="S121" s="5">
        <v>10413840000000</v>
      </c>
      <c r="T121" s="5">
        <v>10548430000000</v>
      </c>
      <c r="U121" s="5">
        <v>9023626000000</v>
      </c>
      <c r="V121" s="5">
        <v>8158203000000</v>
      </c>
      <c r="W121" s="5">
        <v>7194742000000</v>
      </c>
      <c r="X121" s="5">
        <v>6266814000000</v>
      </c>
      <c r="Y121" s="5">
        <v>5355389000000</v>
      </c>
      <c r="Z121" s="5">
        <v>4285269000000</v>
      </c>
    </row>
    <row r="122" spans="3:26" ht="15.5" x14ac:dyDescent="0.35">
      <c r="C122" t="s">
        <v>132</v>
      </c>
      <c r="D122" s="5">
        <v>192500000000</v>
      </c>
      <c r="E122" s="5">
        <v>192500000000</v>
      </c>
      <c r="F122" s="5">
        <v>192500000000</v>
      </c>
      <c r="G122" s="5">
        <v>192500000000</v>
      </c>
      <c r="I122" s="5">
        <v>192500000000</v>
      </c>
      <c r="J122" s="5">
        <v>192500000000</v>
      </c>
      <c r="K122" s="5">
        <v>192500000000</v>
      </c>
      <c r="L122" s="5">
        <v>192500000000</v>
      </c>
      <c r="M122" s="5">
        <v>192500000000</v>
      </c>
      <c r="N122" s="5">
        <v>192500000000</v>
      </c>
      <c r="O122" s="5">
        <v>192500000000</v>
      </c>
      <c r="P122" s="5">
        <v>192500000000</v>
      </c>
      <c r="Q122" s="5">
        <v>192500000000</v>
      </c>
      <c r="R122" s="5">
        <v>157500000000</v>
      </c>
      <c r="S122" s="5">
        <v>157500000000</v>
      </c>
      <c r="T122" s="5">
        <v>157500000000</v>
      </c>
      <c r="U122" s="5">
        <v>157500000000</v>
      </c>
      <c r="V122" s="5">
        <v>157500000000</v>
      </c>
      <c r="W122" s="5">
        <v>7111139000000</v>
      </c>
      <c r="X122" s="5">
        <v>6183211000000</v>
      </c>
      <c r="Y122" s="5">
        <v>157500000000</v>
      </c>
      <c r="Z122" s="5">
        <v>157500000000</v>
      </c>
    </row>
    <row r="123" spans="3:26" ht="15.5" x14ac:dyDescent="0.35">
      <c r="C123" t="s">
        <v>133</v>
      </c>
      <c r="D123" s="5">
        <v>18997695000000</v>
      </c>
      <c r="E123" s="5">
        <v>18916985000000</v>
      </c>
      <c r="F123" s="5">
        <v>18555742000000</v>
      </c>
      <c r="G123" s="5">
        <v>18120759000000</v>
      </c>
      <c r="I123" s="5">
        <v>18555742000000</v>
      </c>
      <c r="J123" s="5">
        <v>17641523000000</v>
      </c>
      <c r="K123" s="5">
        <v>17026742000000</v>
      </c>
      <c r="L123" s="5">
        <v>16727788000000</v>
      </c>
      <c r="M123" s="5">
        <v>15810568000000</v>
      </c>
      <c r="N123" s="5">
        <v>14304458000000</v>
      </c>
      <c r="O123" s="5">
        <v>13651380000000</v>
      </c>
      <c r="P123" s="5">
        <v>13989234000000</v>
      </c>
      <c r="Q123" s="5">
        <v>13065548000000</v>
      </c>
      <c r="R123" s="5">
        <v>12136445000000</v>
      </c>
      <c r="S123" s="5">
        <v>10256340000000</v>
      </c>
      <c r="T123" s="5">
        <v>10390930000000</v>
      </c>
      <c r="U123" s="5">
        <v>8866126000000</v>
      </c>
      <c r="V123" s="5">
        <v>8000703000000</v>
      </c>
      <c r="W123" s="5">
        <v>83603000000</v>
      </c>
      <c r="X123" s="5">
        <v>83603000000</v>
      </c>
      <c r="Y123" s="5">
        <v>5197889000000</v>
      </c>
      <c r="Z123" s="5">
        <v>4127769000000</v>
      </c>
    </row>
    <row r="124" spans="3:26" ht="15.5" x14ac:dyDescent="0.35">
      <c r="C124" t="s">
        <v>134</v>
      </c>
      <c r="D124" s="5">
        <v>19190195000000</v>
      </c>
      <c r="E124" s="5">
        <v>19109485000000</v>
      </c>
      <c r="F124" s="5">
        <v>18748242000000</v>
      </c>
      <c r="G124" s="5">
        <v>18313259000000</v>
      </c>
      <c r="I124" s="5">
        <v>18748242000000</v>
      </c>
      <c r="J124" s="5">
        <v>17834023000000</v>
      </c>
      <c r="K124" s="5">
        <v>17219242000000</v>
      </c>
      <c r="L124" s="5">
        <v>16920288000000</v>
      </c>
      <c r="M124" s="5">
        <v>16003068000000</v>
      </c>
      <c r="N124" s="5">
        <v>14496958000000</v>
      </c>
      <c r="O124" s="5">
        <v>13843880000000</v>
      </c>
      <c r="P124" s="5">
        <v>14181734000000</v>
      </c>
      <c r="Q124" s="5">
        <v>13258048000000</v>
      </c>
      <c r="R124" s="5">
        <v>12293945000000</v>
      </c>
      <c r="S124" s="5">
        <v>10413840000000</v>
      </c>
      <c r="T124" s="5">
        <v>10548430000000</v>
      </c>
      <c r="U124" s="5">
        <v>9023626000000</v>
      </c>
      <c r="V124" s="5">
        <v>8158203000000</v>
      </c>
      <c r="W124" s="5">
        <v>7194742000000</v>
      </c>
      <c r="X124" s="5">
        <v>6266814000000</v>
      </c>
      <c r="Y124" s="5">
        <v>5355389000000</v>
      </c>
      <c r="Z124" s="5">
        <v>4285269000000</v>
      </c>
    </row>
    <row r="125" spans="3:26" ht="15.5" x14ac:dyDescent="0.35">
      <c r="C125" t="s">
        <v>212</v>
      </c>
      <c r="D125" s="5">
        <v>608300000000</v>
      </c>
      <c r="E125" s="5">
        <v>616137000000</v>
      </c>
      <c r="F125" s="5">
        <v>601497000000</v>
      </c>
      <c r="G125" s="5">
        <v>577026000000</v>
      </c>
      <c r="I125" s="5">
        <v>601497000000</v>
      </c>
      <c r="J125" s="5">
        <v>560144000000</v>
      </c>
      <c r="K125" s="5">
        <v>549961000000</v>
      </c>
      <c r="L125" s="5">
        <v>559184000000</v>
      </c>
      <c r="M125" s="5">
        <v>551981000000</v>
      </c>
      <c r="N125" s="5">
        <v>495301000000</v>
      </c>
      <c r="O125" s="5">
        <v>457374000000</v>
      </c>
      <c r="P125" s="5">
        <v>484893000000</v>
      </c>
      <c r="Q125" s="5">
        <v>470495000000</v>
      </c>
      <c r="R125" s="5">
        <v>458198000000</v>
      </c>
      <c r="S125" s="5">
        <v>413971000000</v>
      </c>
      <c r="T125" s="5">
        <v>418080000000</v>
      </c>
      <c r="U125" s="5">
        <v>373257000000</v>
      </c>
      <c r="V125" s="5">
        <v>336232000000</v>
      </c>
      <c r="W125" s="5">
        <v>286543000000</v>
      </c>
      <c r="X125" s="5">
        <v>245570000000</v>
      </c>
      <c r="Y125" s="5">
        <v>200251000000</v>
      </c>
      <c r="Z125" s="5">
        <v>180331000000</v>
      </c>
    </row>
    <row r="126" spans="3:26" ht="15.5" x14ac:dyDescent="0.35">
      <c r="C126" t="s">
        <v>10</v>
      </c>
      <c r="D126" s="5">
        <v>24606390000000</v>
      </c>
      <c r="E126" s="5">
        <v>24533517000000</v>
      </c>
      <c r="F126" s="5">
        <v>24157634000000</v>
      </c>
      <c r="G126" s="5">
        <v>23698180000000</v>
      </c>
      <c r="I126" s="5">
        <v>24157634000000</v>
      </c>
      <c r="J126" s="5">
        <v>23202062000000</v>
      </c>
      <c r="K126" s="5">
        <v>22566006000000</v>
      </c>
      <c r="L126" s="5">
        <v>22243221000000</v>
      </c>
      <c r="M126" s="5">
        <v>21171173000000</v>
      </c>
      <c r="N126" s="5">
        <v>19247794000000</v>
      </c>
      <c r="O126" s="5">
        <v>18978527000000</v>
      </c>
      <c r="P126" s="5">
        <v>19474522000000</v>
      </c>
      <c r="Q126" s="5">
        <v>18536438000000</v>
      </c>
      <c r="R126" s="5">
        <v>17593482000000</v>
      </c>
      <c r="S126" s="5">
        <v>11698787000000</v>
      </c>
      <c r="T126" s="5">
        <v>11837486000000</v>
      </c>
      <c r="U126" s="5">
        <v>10267859000000</v>
      </c>
      <c r="V126" s="5">
        <v>9365411000000</v>
      </c>
      <c r="W126" s="5">
        <v>8426158000000</v>
      </c>
      <c r="X126" s="5">
        <v>7457257000000</v>
      </c>
      <c r="Y126" s="5">
        <v>6426616000000</v>
      </c>
      <c r="Z126" s="5">
        <v>5336576000000</v>
      </c>
    </row>
    <row r="127" spans="3:26" ht="15.5" x14ac:dyDescent="0.35">
      <c r="C127" t="s">
        <v>135</v>
      </c>
      <c r="D127" s="5">
        <v>28854423000000</v>
      </c>
      <c r="E127" s="5">
        <v>27893355000000</v>
      </c>
      <c r="F127" s="5">
        <v>27047104000000</v>
      </c>
      <c r="G127" s="5">
        <v>27963180000000</v>
      </c>
      <c r="I127" s="5">
        <v>27047104000000</v>
      </c>
      <c r="J127" s="5">
        <v>28793225000000</v>
      </c>
      <c r="K127" s="5">
        <v>28846243000000</v>
      </c>
      <c r="L127" s="5">
        <v>29249340000000</v>
      </c>
      <c r="M127" s="5">
        <v>30399906000000</v>
      </c>
      <c r="N127" s="5">
        <v>27781231000000</v>
      </c>
      <c r="O127" s="5">
        <v>26974124000000</v>
      </c>
      <c r="P127" s="5">
        <v>26856967000000</v>
      </c>
      <c r="Q127" s="5">
        <v>24935426000000</v>
      </c>
      <c r="R127" s="5">
        <v>24226122000000</v>
      </c>
      <c r="S127" s="5">
        <v>21512371000000</v>
      </c>
      <c r="T127" s="5">
        <v>18558329000000</v>
      </c>
      <c r="U127" s="5">
        <v>14963190000000</v>
      </c>
      <c r="V127" s="5">
        <v>12419820000000</v>
      </c>
      <c r="W127" s="5">
        <v>10204495000000</v>
      </c>
      <c r="X127" s="5">
        <v>8791799000000</v>
      </c>
      <c r="Y127" s="5">
        <v>7571399000000</v>
      </c>
      <c r="Z127" s="5">
        <v>6519791000000</v>
      </c>
    </row>
    <row r="128" spans="3:26" ht="15.5" x14ac:dyDescent="0.35">
      <c r="C128" t="s">
        <v>136</v>
      </c>
      <c r="D128" s="5">
        <v>1924688333</v>
      </c>
      <c r="E128" s="5">
        <v>1924688333</v>
      </c>
      <c r="F128" s="5">
        <v>1924688333</v>
      </c>
      <c r="G128" s="5">
        <v>1924688333</v>
      </c>
      <c r="I128" s="5">
        <v>1924688333</v>
      </c>
      <c r="J128" s="5">
        <v>1924688333</v>
      </c>
      <c r="K128" s="5">
        <v>1924688333</v>
      </c>
      <c r="L128" s="5">
        <v>1924688333</v>
      </c>
      <c r="M128" s="5">
        <v>1924688333</v>
      </c>
      <c r="N128" s="5">
        <v>1924688333</v>
      </c>
      <c r="O128" s="5">
        <v>1924688333</v>
      </c>
      <c r="P128" s="5">
        <v>1924688333</v>
      </c>
      <c r="Q128" s="5">
        <v>1924688333</v>
      </c>
      <c r="R128" s="5">
        <v>1924688333</v>
      </c>
      <c r="S128" s="5">
        <v>1574745000</v>
      </c>
      <c r="T128" s="5">
        <v>1574745000</v>
      </c>
      <c r="U128" s="5">
        <v>1574745000</v>
      </c>
      <c r="V128" s="5">
        <v>1574745000</v>
      </c>
      <c r="W128" s="5">
        <v>1574745000</v>
      </c>
      <c r="X128" s="5">
        <v>1574745000</v>
      </c>
      <c r="Y128" s="5">
        <v>1574745000</v>
      </c>
      <c r="Z128" s="5">
        <v>1574745000</v>
      </c>
    </row>
    <row r="130" spans="2:26" ht="15.5" x14ac:dyDescent="0.35">
      <c r="B130" t="s">
        <v>137</v>
      </c>
      <c r="C130" t="s">
        <v>138</v>
      </c>
      <c r="D130" s="5">
        <v>1256255000000</v>
      </c>
      <c r="E130" s="5">
        <v>2084066000000</v>
      </c>
      <c r="F130" s="5">
        <v>-1545774000000</v>
      </c>
      <c r="G130" s="5">
        <v>1908655000000</v>
      </c>
      <c r="I130" s="5">
        <v>4210590000000</v>
      </c>
      <c r="J130" s="5">
        <v>3379195000000</v>
      </c>
      <c r="K130" s="5">
        <v>2538738000000</v>
      </c>
      <c r="L130" s="5">
        <v>1835397000000</v>
      </c>
      <c r="M130" s="5">
        <v>4895119000000</v>
      </c>
      <c r="N130" s="5">
        <v>2322164000000</v>
      </c>
      <c r="O130" s="5">
        <v>1292353000000</v>
      </c>
      <c r="P130" s="5">
        <v>2045235000000</v>
      </c>
      <c r="Q130" s="5">
        <v>2841822000000</v>
      </c>
      <c r="R130" s="5">
        <v>2511823000000</v>
      </c>
      <c r="S130" s="5">
        <v>1027773000000</v>
      </c>
      <c r="T130" s="5">
        <v>3022020000000</v>
      </c>
      <c r="U130" s="5">
        <v>3156531000000</v>
      </c>
      <c r="V130" s="5">
        <v>2609511000000</v>
      </c>
      <c r="W130" s="5">
        <v>3162475000000</v>
      </c>
      <c r="X130" s="5">
        <v>2946657000000</v>
      </c>
      <c r="Y130" s="5">
        <v>1984894000000</v>
      </c>
      <c r="Z130" s="5">
        <v>2087429000000</v>
      </c>
    </row>
    <row r="131" spans="2:26" ht="15.5" x14ac:dyDescent="0.35">
      <c r="C131" t="s">
        <v>291</v>
      </c>
      <c r="D131" s="5">
        <v>8059257000000</v>
      </c>
      <c r="E131" s="5">
        <v>7857735000000</v>
      </c>
      <c r="F131" s="5">
        <v>5829878000000</v>
      </c>
      <c r="G131" s="5">
        <v>8040052000000</v>
      </c>
      <c r="I131" s="5">
        <v>27943563000000</v>
      </c>
      <c r="J131" s="5">
        <v>22126286000000</v>
      </c>
      <c r="K131" s="5">
        <v>20887611000000</v>
      </c>
      <c r="L131" s="5">
        <v>21267225000000</v>
      </c>
      <c r="M131" s="5">
        <v>24909734000000</v>
      </c>
      <c r="N131" s="5">
        <v>18376924000000</v>
      </c>
      <c r="O131" s="5">
        <v>17414370000000</v>
      </c>
      <c r="P131" s="5">
        <v>19118173000000</v>
      </c>
      <c r="Q131" s="5">
        <v>17018349000000</v>
      </c>
      <c r="R131" s="5">
        <v>13756286000000</v>
      </c>
      <c r="S131" s="5">
        <v>13177433000000</v>
      </c>
      <c r="T131" s="5">
        <v>16084254000000</v>
      </c>
      <c r="U131" s="5">
        <v>12647946000000</v>
      </c>
      <c r="V131" s="5">
        <v>11599252000000</v>
      </c>
      <c r="W131" s="5">
        <v>10945042000000</v>
      </c>
      <c r="X131" s="5">
        <v>8999345000000</v>
      </c>
      <c r="Y131" s="5">
        <v>7411848000000</v>
      </c>
      <c r="Z131" s="5">
        <v>8155293000000</v>
      </c>
    </row>
    <row r="132" spans="2:26" ht="15.5" x14ac:dyDescent="0.35">
      <c r="C132" t="s">
        <v>571</v>
      </c>
      <c r="D132" s="5">
        <v>46621000000</v>
      </c>
      <c r="E132" s="5">
        <v>34885000000</v>
      </c>
      <c r="F132" s="5">
        <v>46236000000</v>
      </c>
      <c r="G132" s="5">
        <v>95507000000</v>
      </c>
      <c r="I132" s="5">
        <v>279792000000</v>
      </c>
      <c r="J132" s="5">
        <v>211496000000</v>
      </c>
      <c r="K132" s="5">
        <v>99465000000</v>
      </c>
      <c r="L132" s="5">
        <v>76242000000</v>
      </c>
      <c r="M132" s="5">
        <v>65134000000</v>
      </c>
      <c r="N132" s="5">
        <v>55609000000</v>
      </c>
      <c r="O132" s="5">
        <v>31106000000</v>
      </c>
      <c r="P132" s="5">
        <v>23773000000</v>
      </c>
      <c r="Q132" s="5">
        <v>24442000000</v>
      </c>
      <c r="R132" s="5">
        <v>22740000000</v>
      </c>
      <c r="S132" s="5">
        <v>23983000000</v>
      </c>
      <c r="T132" s="5">
        <v>18649000000</v>
      </c>
      <c r="U132" s="5">
        <v>10388000000</v>
      </c>
      <c r="V132" s="5">
        <v>16315000000</v>
      </c>
      <c r="W132" s="5">
        <v>68965000000</v>
      </c>
      <c r="X132" s="5">
        <v>29284000000</v>
      </c>
      <c r="Y132" s="5">
        <v>47827000000</v>
      </c>
      <c r="Z132" s="5">
        <v>101398000000</v>
      </c>
    </row>
    <row r="133" spans="2:26" ht="15.5" x14ac:dyDescent="0.35">
      <c r="C133" t="s">
        <v>458</v>
      </c>
      <c r="D133" s="5">
        <v>-6042930000000</v>
      </c>
      <c r="E133" s="5">
        <v>-5410290000000</v>
      </c>
      <c r="F133" s="5">
        <v>-7042262000000</v>
      </c>
      <c r="G133" s="5">
        <v>-5700962000000</v>
      </c>
      <c r="I133" s="5">
        <v>-22638534000000</v>
      </c>
      <c r="J133" s="5">
        <v>-18071373000000</v>
      </c>
      <c r="K133" s="5">
        <v>-17623354000000</v>
      </c>
      <c r="L133" s="5">
        <v>-17032385000000</v>
      </c>
      <c r="M133" s="5">
        <v>-19891592000000</v>
      </c>
      <c r="N133" s="5">
        <v>-15656118000000</v>
      </c>
      <c r="O133" s="5">
        <v>-15014707000000</v>
      </c>
      <c r="P133" s="5">
        <v>-15591781000000</v>
      </c>
      <c r="Q133" s="5">
        <v>-12744315000000</v>
      </c>
      <c r="R133" s="5">
        <v>-10021060000000</v>
      </c>
      <c r="S133" s="5">
        <v>-10177262000000</v>
      </c>
      <c r="T133" s="5">
        <v>-11460160000000</v>
      </c>
      <c r="U133" s="5">
        <v>-7776496000000</v>
      </c>
      <c r="V133" s="5">
        <v>-7343681000000</v>
      </c>
      <c r="W133" s="5">
        <v>-6680451000000</v>
      </c>
      <c r="X133" s="5">
        <v>-4911353000000</v>
      </c>
      <c r="Y133" s="5">
        <v>-4052588000000</v>
      </c>
      <c r="Z133" s="5">
        <v>-4658440000000</v>
      </c>
    </row>
    <row r="134" spans="2:26" ht="15.5" x14ac:dyDescent="0.35">
      <c r="C134" t="s">
        <v>213</v>
      </c>
      <c r="D134" s="5">
        <v>-779141000000</v>
      </c>
      <c r="E134" s="5">
        <v>-375933000000</v>
      </c>
      <c r="F134" s="5">
        <v>-1219777000000</v>
      </c>
      <c r="G134" s="5">
        <v>784024000000</v>
      </c>
      <c r="I134" s="5">
        <v>-1041125000000</v>
      </c>
      <c r="J134" s="5">
        <v>-1269131000000</v>
      </c>
      <c r="K134" s="5">
        <v>119350000000</v>
      </c>
      <c r="L134" s="5">
        <v>-1699607000000</v>
      </c>
      <c r="M134" s="5">
        <v>39286000000</v>
      </c>
      <c r="N134" s="5">
        <v>560293000000</v>
      </c>
      <c r="O134" s="5">
        <v>-233349000000</v>
      </c>
      <c r="P134" s="5">
        <v>-1090792000000</v>
      </c>
      <c r="Q134" s="5">
        <v>-933423000000</v>
      </c>
      <c r="R134" s="5">
        <v>-797543000000</v>
      </c>
      <c r="S134" s="5">
        <v>-1153162000000</v>
      </c>
      <c r="T134" s="5">
        <v>-985348000000</v>
      </c>
      <c r="U134" s="5">
        <v>-1070115000000</v>
      </c>
      <c r="V134" s="5">
        <v>-1166646000000</v>
      </c>
      <c r="W134" s="5">
        <v>-810114000000</v>
      </c>
      <c r="X134" s="5">
        <v>-782951000000</v>
      </c>
      <c r="Y134" s="5">
        <v>-1034898000000</v>
      </c>
      <c r="Z134" s="5">
        <v>-1285307000000</v>
      </c>
    </row>
    <row r="135" spans="2:26" ht="15.5" x14ac:dyDescent="0.35">
      <c r="C135" t="s">
        <v>1118</v>
      </c>
      <c r="D135" s="5">
        <v>336534000000</v>
      </c>
      <c r="E135" s="5">
        <v>308533000000</v>
      </c>
      <c r="F135" s="5">
        <v>1287154000000</v>
      </c>
      <c r="G135" s="5">
        <v>-1118398000000</v>
      </c>
      <c r="I135" s="5">
        <v>1287154000000</v>
      </c>
      <c r="J135" s="5">
        <v>1163346000000</v>
      </c>
    </row>
    <row r="136" spans="2:26" ht="15.5" x14ac:dyDescent="0.35">
      <c r="C136" t="s">
        <v>142</v>
      </c>
      <c r="D136" s="5">
        <v>-364086000000</v>
      </c>
      <c r="E136" s="5">
        <v>-330864000000</v>
      </c>
      <c r="F136" s="5">
        <v>-447003000000</v>
      </c>
      <c r="G136" s="5">
        <v>-191568000000</v>
      </c>
      <c r="I136" s="5">
        <v>-1620260000000</v>
      </c>
      <c r="J136" s="5">
        <v>-781429000000</v>
      </c>
      <c r="K136" s="5">
        <v>-944334000000</v>
      </c>
      <c r="L136" s="5">
        <v>-776078000000</v>
      </c>
      <c r="M136" s="5">
        <v>-227443000000</v>
      </c>
      <c r="N136" s="5">
        <v>-1014544000000</v>
      </c>
      <c r="O136" s="5">
        <v>-905067000000</v>
      </c>
      <c r="P136" s="5">
        <v>-414138000000</v>
      </c>
      <c r="Q136" s="5">
        <v>-523231000000</v>
      </c>
      <c r="R136" s="5">
        <v>-448600000000</v>
      </c>
      <c r="S136" s="5">
        <v>-843219000000</v>
      </c>
      <c r="T136" s="5">
        <v>-635375000000</v>
      </c>
      <c r="U136" s="5">
        <v>-655192000000</v>
      </c>
      <c r="V136" s="5">
        <v>-495729000000</v>
      </c>
      <c r="W136" s="5">
        <v>-360967000000</v>
      </c>
      <c r="X136" s="5">
        <v>-387668000000</v>
      </c>
      <c r="Y136" s="5">
        <v>-387295000000</v>
      </c>
      <c r="Z136" s="5">
        <v>-225515000000</v>
      </c>
    </row>
    <row r="137" spans="2:26" ht="15.5" x14ac:dyDescent="0.35">
      <c r="C137" t="s">
        <v>145</v>
      </c>
      <c r="D137" s="5">
        <v>-680889000000</v>
      </c>
      <c r="E137" s="5">
        <v>-402000000</v>
      </c>
      <c r="F137" s="5">
        <v>-327816000000</v>
      </c>
      <c r="G137" s="5">
        <v>-3157554000000</v>
      </c>
      <c r="I137" s="5">
        <v>-3963156000000</v>
      </c>
      <c r="J137" s="5">
        <v>-1325763000000</v>
      </c>
      <c r="K137" s="5">
        <v>-1043718000000</v>
      </c>
      <c r="L137" s="5">
        <v>-3006151000000</v>
      </c>
      <c r="M137" s="5">
        <v>-891402000000</v>
      </c>
      <c r="N137" s="5">
        <v>-767945000000</v>
      </c>
      <c r="O137" s="5">
        <v>334094000000</v>
      </c>
      <c r="P137" s="5">
        <v>-609332000000</v>
      </c>
      <c r="Q137" s="5">
        <v>-1361618000000</v>
      </c>
      <c r="R137" s="5">
        <v>116463000000</v>
      </c>
      <c r="S137" s="5">
        <v>1771196000000</v>
      </c>
      <c r="T137" s="5">
        <v>448912000000</v>
      </c>
      <c r="U137" s="5">
        <v>178607000000</v>
      </c>
      <c r="V137" s="5">
        <v>-593915000000</v>
      </c>
      <c r="W137" s="5">
        <v>-1537968000000</v>
      </c>
      <c r="X137" s="5">
        <v>-1083520000000</v>
      </c>
      <c r="Y137" s="5">
        <v>-666117000000</v>
      </c>
      <c r="Z137" s="5">
        <v>-1576961000000</v>
      </c>
    </row>
    <row r="138" spans="2:26" ht="15.5" x14ac:dyDescent="0.35">
      <c r="C138" t="s">
        <v>146</v>
      </c>
      <c r="D138" s="5">
        <v>-196641000000</v>
      </c>
      <c r="E138" s="5">
        <v>-137958000000</v>
      </c>
      <c r="F138" s="5">
        <v>-350655000000</v>
      </c>
      <c r="G138" s="5">
        <v>-181497000000</v>
      </c>
      <c r="I138" s="5">
        <v>-781980000000</v>
      </c>
      <c r="J138" s="5">
        <v>-940603000000</v>
      </c>
      <c r="K138" s="5">
        <v>-1020975000000</v>
      </c>
      <c r="L138" s="5">
        <v>-1142218000000</v>
      </c>
      <c r="M138" s="5">
        <v>-1186688000000</v>
      </c>
      <c r="N138" s="5">
        <v>-999198000000</v>
      </c>
      <c r="O138" s="5">
        <v>-1307383000000</v>
      </c>
      <c r="P138" s="5">
        <v>-1678767000000</v>
      </c>
      <c r="Q138" s="5">
        <v>-1753504000000</v>
      </c>
      <c r="R138" s="5">
        <v>-2395413000000</v>
      </c>
      <c r="S138" s="5">
        <v>-3119463000000</v>
      </c>
      <c r="T138" s="5">
        <v>-3586952000000</v>
      </c>
      <c r="U138" s="5">
        <v>-2869835000000</v>
      </c>
      <c r="V138" s="5">
        <v>-2630545000000</v>
      </c>
      <c r="W138" s="5">
        <v>-2026977000000</v>
      </c>
      <c r="X138" s="5">
        <v>-1390878000000</v>
      </c>
      <c r="Y138" s="5">
        <v>-1293490000000</v>
      </c>
      <c r="Z138" s="5">
        <v>-741123000000</v>
      </c>
    </row>
    <row r="139" spans="2:26" ht="15.5" x14ac:dyDescent="0.35">
      <c r="C139" t="s">
        <v>147</v>
      </c>
      <c r="D139" s="5">
        <v>-55916000000</v>
      </c>
      <c r="E139" s="5">
        <v>-35967000000</v>
      </c>
      <c r="F139" s="5">
        <v>-175395000000</v>
      </c>
      <c r="G139" s="5">
        <v>-47361000000</v>
      </c>
      <c r="I139" s="5">
        <v>-299057000000</v>
      </c>
      <c r="J139" s="5">
        <v>-411661000000</v>
      </c>
      <c r="K139" s="5">
        <v>-715685000000</v>
      </c>
      <c r="L139" s="5">
        <v>-791413000000</v>
      </c>
      <c r="M139" s="5">
        <v>-763501000000</v>
      </c>
      <c r="N139" s="5">
        <v>-461413000000</v>
      </c>
      <c r="O139" s="5">
        <v>-653547000000</v>
      </c>
      <c r="P139" s="5">
        <v>-939268000000</v>
      </c>
      <c r="Q139" s="5">
        <v>-1038890000000</v>
      </c>
      <c r="R139" s="5">
        <v>-1533609000000</v>
      </c>
      <c r="S139" s="5">
        <v>-1612088000000</v>
      </c>
      <c r="T139" s="5">
        <v>-2306915000000</v>
      </c>
      <c r="U139" s="5">
        <v>-2171006000000</v>
      </c>
      <c r="V139" s="5">
        <v>-1775489000000</v>
      </c>
      <c r="W139" s="5">
        <v>-1086293000000</v>
      </c>
      <c r="X139" s="5">
        <v>-685609000000</v>
      </c>
      <c r="Y139" s="5">
        <v>-520988000000</v>
      </c>
      <c r="Z139" s="5">
        <v>-547675000000</v>
      </c>
    </row>
    <row r="140" spans="2:26" ht="15.5" x14ac:dyDescent="0.35">
      <c r="C140" t="s">
        <v>1119</v>
      </c>
      <c r="X140" s="5">
        <v>-791507000000</v>
      </c>
      <c r="Y140" s="5">
        <v>-756526000000</v>
      </c>
      <c r="Z140" s="5">
        <v>-661912000000</v>
      </c>
    </row>
    <row r="141" spans="2:26" ht="15.5" x14ac:dyDescent="0.35">
      <c r="C141" t="s">
        <v>473</v>
      </c>
      <c r="W141" s="5">
        <v>5613000000</v>
      </c>
      <c r="X141" s="5">
        <v>145229000000</v>
      </c>
    </row>
    <row r="142" spans="2:26" ht="15.5" x14ac:dyDescent="0.35">
      <c r="C142" t="s">
        <v>1120</v>
      </c>
      <c r="P142" s="5">
        <v>-69999000000</v>
      </c>
    </row>
    <row r="143" spans="2:26" ht="15.5" x14ac:dyDescent="0.35">
      <c r="C143" t="s">
        <v>1121</v>
      </c>
      <c r="K143" s="5">
        <v>215362000000</v>
      </c>
      <c r="L143" s="5">
        <v>237226000000</v>
      </c>
      <c r="M143" s="5">
        <v>42794000000</v>
      </c>
    </row>
    <row r="144" spans="2:26" ht="15.5" x14ac:dyDescent="0.35">
      <c r="C144" t="s">
        <v>1122</v>
      </c>
      <c r="N144" s="5">
        <v>-28687000000</v>
      </c>
      <c r="O144" s="5">
        <v>-35511000000</v>
      </c>
    </row>
    <row r="145" spans="3:26" ht="15.5" x14ac:dyDescent="0.35">
      <c r="C145" t="s">
        <v>1123</v>
      </c>
      <c r="P145" s="5">
        <v>-31891000000</v>
      </c>
      <c r="Q145" s="5">
        <v>-90819000000</v>
      </c>
      <c r="R145" s="5">
        <v>-45497000000</v>
      </c>
    </row>
    <row r="146" spans="3:26" ht="15.5" x14ac:dyDescent="0.35">
      <c r="C146" t="s">
        <v>1124</v>
      </c>
      <c r="D146" s="5">
        <v>-140725000000</v>
      </c>
      <c r="E146" s="5">
        <v>-101991000000</v>
      </c>
      <c r="F146" s="5">
        <v>-175260000000</v>
      </c>
      <c r="G146" s="5">
        <v>-134136000000</v>
      </c>
      <c r="I146" s="5">
        <v>-482923000000</v>
      </c>
      <c r="J146" s="5">
        <v>-528942000000</v>
      </c>
      <c r="K146" s="5">
        <v>-520652000000</v>
      </c>
      <c r="L146" s="5">
        <v>-588031000000</v>
      </c>
      <c r="M146" s="5">
        <v>-465981000000</v>
      </c>
      <c r="N146" s="5">
        <v>-509098000000</v>
      </c>
      <c r="O146" s="5">
        <v>-618325000000</v>
      </c>
      <c r="P146" s="5">
        <v>-637609000000</v>
      </c>
      <c r="Q146" s="5">
        <v>-623795000000</v>
      </c>
      <c r="R146" s="5">
        <v>-751206000000</v>
      </c>
      <c r="S146" s="5">
        <v>-974246000000</v>
      </c>
      <c r="T146" s="5">
        <v>-971311000000</v>
      </c>
      <c r="U146" s="5">
        <v>-685019000000</v>
      </c>
      <c r="V146" s="5">
        <v>-824417000000</v>
      </c>
      <c r="W146" s="5">
        <v>-800771000000</v>
      </c>
      <c r="X146" s="5">
        <v>-58991000000</v>
      </c>
    </row>
    <row r="147" spans="3:26" ht="15.5" x14ac:dyDescent="0.35">
      <c r="C147" t="s">
        <v>1125</v>
      </c>
      <c r="U147" s="5">
        <v>-5428000000</v>
      </c>
      <c r="V147" s="5">
        <v>-30639000000</v>
      </c>
      <c r="W147" s="5">
        <v>-81385000000</v>
      </c>
      <c r="Y147" s="5">
        <v>-6476000000</v>
      </c>
      <c r="Z147" s="5">
        <v>-69821000000</v>
      </c>
    </row>
    <row r="148" spans="3:26" ht="15.5" x14ac:dyDescent="0.35">
      <c r="C148" t="s">
        <v>1126</v>
      </c>
      <c r="R148" s="5">
        <v>-65101000000</v>
      </c>
      <c r="S148" s="5">
        <v>-458129000000</v>
      </c>
      <c r="W148" s="5">
        <v>-64141000000</v>
      </c>
    </row>
    <row r="149" spans="3:26" ht="15.5" x14ac:dyDescent="0.35">
      <c r="C149" t="s">
        <v>1127</v>
      </c>
      <c r="T149" s="5">
        <v>-308726000000</v>
      </c>
      <c r="Y149" s="5">
        <v>-9500000000</v>
      </c>
      <c r="Z149" s="5">
        <v>-12685000000</v>
      </c>
    </row>
    <row r="150" spans="3:26" ht="15.5" x14ac:dyDescent="0.35">
      <c r="C150" t="s">
        <v>888</v>
      </c>
      <c r="S150" s="5">
        <v>-75000000000</v>
      </c>
      <c r="U150" s="5">
        <v>-8382000000</v>
      </c>
    </row>
    <row r="151" spans="3:26" ht="15.5" x14ac:dyDescent="0.35">
      <c r="C151" t="s">
        <v>152</v>
      </c>
      <c r="D151" s="5">
        <v>-680889000000</v>
      </c>
      <c r="E151" s="5">
        <v>-402000000</v>
      </c>
      <c r="F151" s="5">
        <v>-327816000000</v>
      </c>
      <c r="G151" s="5">
        <v>-3157554000000</v>
      </c>
      <c r="I151" s="5">
        <v>-3963156000000</v>
      </c>
      <c r="J151" s="5">
        <v>-1325763000000</v>
      </c>
      <c r="K151" s="5">
        <v>-1043718000000</v>
      </c>
      <c r="L151" s="5">
        <v>-3006151000000</v>
      </c>
      <c r="M151" s="5">
        <v>-891402000000</v>
      </c>
      <c r="N151" s="5">
        <v>-767945000000</v>
      </c>
      <c r="O151" s="5">
        <v>334094000000</v>
      </c>
      <c r="P151" s="5">
        <v>-609332000000</v>
      </c>
      <c r="Q151" s="5">
        <v>-1361618000000</v>
      </c>
      <c r="R151" s="5">
        <v>116463000000</v>
      </c>
      <c r="S151" s="5">
        <v>1771196000000</v>
      </c>
      <c r="T151" s="5">
        <v>448912000000</v>
      </c>
      <c r="U151" s="5">
        <v>178607000000</v>
      </c>
      <c r="V151" s="5">
        <v>-593915000000</v>
      </c>
      <c r="W151" s="5">
        <v>-1537968000000</v>
      </c>
      <c r="X151" s="5">
        <v>-1083520000000</v>
      </c>
      <c r="Y151" s="5">
        <v>-666117000000</v>
      </c>
      <c r="Z151" s="5">
        <v>-1576961000000</v>
      </c>
    </row>
    <row r="152" spans="3:26" ht="15.5" x14ac:dyDescent="0.35">
      <c r="C152" t="s">
        <v>153</v>
      </c>
      <c r="J152" s="5">
        <v>1500000000000</v>
      </c>
      <c r="L152" s="5">
        <v>1700000000000</v>
      </c>
      <c r="N152" s="5">
        <v>550000000000</v>
      </c>
      <c r="O152" s="5">
        <v>3135550000000</v>
      </c>
      <c r="P152" s="5">
        <v>1225000000000</v>
      </c>
      <c r="Q152" s="5">
        <v>5020750000000</v>
      </c>
      <c r="R152" s="5">
        <v>1285340000000</v>
      </c>
      <c r="S152" s="5">
        <v>4723275000000</v>
      </c>
      <c r="T152" s="5">
        <v>2126881000000</v>
      </c>
      <c r="U152" s="5">
        <v>1551655000000</v>
      </c>
      <c r="V152" s="5">
        <v>960640000000</v>
      </c>
      <c r="Y152" s="5">
        <v>132375000000</v>
      </c>
    </row>
    <row r="153" spans="3:26" ht="15.5" x14ac:dyDescent="0.35">
      <c r="C153" t="s">
        <v>229</v>
      </c>
      <c r="R153" s="5">
        <v>3970363000000</v>
      </c>
    </row>
    <row r="154" spans="3:26" ht="15.5" x14ac:dyDescent="0.35">
      <c r="C154" t="s">
        <v>317</v>
      </c>
      <c r="D154" s="5">
        <v>-644704000000</v>
      </c>
      <c r="F154" s="5">
        <v>-236773000000</v>
      </c>
      <c r="I154" s="5">
        <v>-590879000000</v>
      </c>
      <c r="J154" s="5">
        <v>-479199000000</v>
      </c>
      <c r="K154" s="5">
        <v>-771721000000</v>
      </c>
      <c r="L154" s="5">
        <v>-854474000000</v>
      </c>
      <c r="M154" s="5">
        <v>-490745000000</v>
      </c>
      <c r="N154" s="5">
        <v>-175130000000</v>
      </c>
      <c r="O154" s="5">
        <v>-431091000000</v>
      </c>
      <c r="P154" s="5">
        <v>-835247000000</v>
      </c>
      <c r="Q154" s="5">
        <v>-996896000000</v>
      </c>
      <c r="R154" s="5">
        <v>-190527000000</v>
      </c>
      <c r="S154" s="5">
        <v>-743196000000</v>
      </c>
      <c r="T154" s="5">
        <v>-943165000000</v>
      </c>
      <c r="U154" s="5">
        <v>-968359000000</v>
      </c>
      <c r="V154" s="5">
        <v>-1456422000000</v>
      </c>
      <c r="W154" s="5">
        <v>-1480146000000</v>
      </c>
      <c r="X154" s="5">
        <v>-1031290000000</v>
      </c>
      <c r="Y154" s="5">
        <v>-590452000000</v>
      </c>
      <c r="Z154" s="5">
        <v>-1535297000000</v>
      </c>
    </row>
    <row r="155" spans="3:26" ht="15.5" x14ac:dyDescent="0.35">
      <c r="C155" t="s">
        <v>154</v>
      </c>
      <c r="F155" s="5">
        <v>-90000000000</v>
      </c>
      <c r="G155" s="5">
        <v>-3100000000000</v>
      </c>
      <c r="I155" s="5">
        <v>-3190000000000</v>
      </c>
      <c r="J155" s="5">
        <v>-2139710000000</v>
      </c>
      <c r="K155" s="5">
        <v>-5000000000</v>
      </c>
      <c r="L155" s="5">
        <v>-3374786000000</v>
      </c>
      <c r="N155" s="5">
        <v>-700000000000</v>
      </c>
      <c r="O155" s="5">
        <v>-1975000000000</v>
      </c>
      <c r="P155" s="5">
        <v>-700000000000</v>
      </c>
      <c r="Q155" s="5">
        <v>-5176759000000</v>
      </c>
      <c r="R155" s="5">
        <v>-4735648000000</v>
      </c>
      <c r="S155" s="5">
        <v>-2013341000000</v>
      </c>
      <c r="T155" s="5">
        <v>-570618000000</v>
      </c>
      <c r="U155" s="5">
        <v>-264860000000</v>
      </c>
      <c r="Y155" s="5">
        <v>-132198000000</v>
      </c>
      <c r="Z155" s="5">
        <v>-5000000000</v>
      </c>
    </row>
    <row r="156" spans="3:26" ht="15.5" x14ac:dyDescent="0.35">
      <c r="C156" t="s">
        <v>786</v>
      </c>
      <c r="X156" s="5">
        <v>-41553000000</v>
      </c>
      <c r="Y156" s="5">
        <v>-49079000000</v>
      </c>
      <c r="Z156" s="5">
        <v>-45977000000</v>
      </c>
    </row>
    <row r="157" spans="3:26" ht="15.5" x14ac:dyDescent="0.35">
      <c r="C157" t="s">
        <v>1128</v>
      </c>
      <c r="Z157" s="5">
        <v>9513000000</v>
      </c>
    </row>
    <row r="158" spans="3:26" ht="15.5" x14ac:dyDescent="0.35">
      <c r="C158" t="s">
        <v>232</v>
      </c>
      <c r="Q158" s="5">
        <v>-48000000000</v>
      </c>
    </row>
    <row r="159" spans="3:26" ht="15.5" x14ac:dyDescent="0.35">
      <c r="C159" t="s">
        <v>994</v>
      </c>
      <c r="J159" s="5">
        <v>91916000000</v>
      </c>
      <c r="K159" s="5">
        <v>44612000000</v>
      </c>
      <c r="M159" s="5">
        <v>37785000000</v>
      </c>
    </row>
    <row r="160" spans="3:26" ht="15.5" x14ac:dyDescent="0.35">
      <c r="C160" t="s">
        <v>280</v>
      </c>
      <c r="X160" s="5">
        <v>-10677000000</v>
      </c>
      <c r="Y160" s="5">
        <v>-26763000000</v>
      </c>
      <c r="Z160" s="5">
        <v>-200000000</v>
      </c>
    </row>
    <row r="161" spans="2:26" ht="15.5" x14ac:dyDescent="0.35">
      <c r="C161" t="s">
        <v>1129</v>
      </c>
      <c r="D161" s="5">
        <v>-1344000000</v>
      </c>
      <c r="E161" s="5">
        <v>-402000000</v>
      </c>
      <c r="F161" s="5">
        <v>-1043000000</v>
      </c>
      <c r="G161" s="5">
        <v>-57554000000</v>
      </c>
      <c r="I161" s="5">
        <v>-156860000000</v>
      </c>
      <c r="J161" s="5">
        <v>-270932000000</v>
      </c>
      <c r="K161" s="5">
        <v>-269819000000</v>
      </c>
      <c r="L161" s="5">
        <v>-417581000000</v>
      </c>
      <c r="M161" s="5">
        <v>-398542000000</v>
      </c>
      <c r="N161" s="5">
        <v>-419975000000</v>
      </c>
      <c r="O161" s="5">
        <v>-335723000000</v>
      </c>
      <c r="P161" s="5">
        <v>-224429000000</v>
      </c>
      <c r="Q161" s="5">
        <v>-84643000000</v>
      </c>
      <c r="R161" s="5">
        <v>-148154000000</v>
      </c>
      <c r="S161" s="5">
        <v>-114428000000</v>
      </c>
      <c r="T161" s="5">
        <v>-92440000000</v>
      </c>
      <c r="U161" s="5">
        <v>-74495000000</v>
      </c>
      <c r="V161" s="5">
        <v>-40371000000</v>
      </c>
      <c r="W161" s="5">
        <v>-5794000000</v>
      </c>
    </row>
    <row r="162" spans="2:26" ht="15.5" x14ac:dyDescent="0.35">
      <c r="C162" t="s">
        <v>167</v>
      </c>
      <c r="D162" s="5">
        <v>378725000000</v>
      </c>
      <c r="E162" s="5">
        <v>1945706000000</v>
      </c>
      <c r="F162" s="5">
        <v>-2224245000000</v>
      </c>
      <c r="G162" s="5">
        <v>-1430396000000</v>
      </c>
      <c r="I162" s="5">
        <v>-534546000000</v>
      </c>
      <c r="J162" s="5">
        <v>1112829000000</v>
      </c>
      <c r="K162" s="5">
        <v>474045000000</v>
      </c>
      <c r="L162" s="5">
        <v>-2312972000000</v>
      </c>
      <c r="M162" s="5">
        <v>2817029000000</v>
      </c>
      <c r="N162" s="5">
        <v>555021000000</v>
      </c>
      <c r="O162" s="5">
        <v>319064000000</v>
      </c>
      <c r="P162" s="5">
        <v>-242864000000</v>
      </c>
      <c r="Q162" s="5">
        <v>-273300000000</v>
      </c>
      <c r="R162" s="5">
        <v>232873000000</v>
      </c>
      <c r="S162" s="5">
        <v>-320494000000</v>
      </c>
      <c r="T162" s="5">
        <v>-116020000000</v>
      </c>
      <c r="U162" s="5">
        <v>465303000000</v>
      </c>
      <c r="V162" s="5">
        <v>-614949000000</v>
      </c>
      <c r="W162" s="5">
        <v>-402470000000</v>
      </c>
      <c r="X162" s="5">
        <v>472259000000</v>
      </c>
      <c r="Y162" s="5">
        <v>25287000000</v>
      </c>
      <c r="Z162" s="5">
        <v>-230655000000</v>
      </c>
    </row>
    <row r="163" spans="2:26" ht="15.5" x14ac:dyDescent="0.35">
      <c r="C163" t="s">
        <v>242</v>
      </c>
      <c r="D163" s="5">
        <v>66657000000</v>
      </c>
      <c r="E163" s="5">
        <v>2433000000</v>
      </c>
      <c r="F163" s="5">
        <v>51018000000</v>
      </c>
      <c r="G163" s="5">
        <v>34654000000</v>
      </c>
      <c r="I163" s="5">
        <v>54249000000</v>
      </c>
      <c r="J163" s="5">
        <v>33675000000</v>
      </c>
      <c r="K163" s="5">
        <v>-4153000000</v>
      </c>
      <c r="L163" s="5">
        <v>36566000000</v>
      </c>
      <c r="M163" s="5">
        <v>100101000000</v>
      </c>
      <c r="N163" s="5">
        <v>40505000000</v>
      </c>
      <c r="O163" s="5">
        <v>15220000000</v>
      </c>
      <c r="P163" s="5">
        <v>29654000000</v>
      </c>
      <c r="Q163" s="5">
        <v>4009000000</v>
      </c>
      <c r="R163" s="5">
        <v>4269000000</v>
      </c>
      <c r="S163" s="5">
        <v>3754000000</v>
      </c>
      <c r="T163" s="5">
        <v>18111000000</v>
      </c>
      <c r="U163" s="5">
        <v>16018000000</v>
      </c>
      <c r="V163" s="5">
        <v>4528000000</v>
      </c>
      <c r="W163" s="5">
        <v>-121000000</v>
      </c>
      <c r="X163" s="5">
        <v>-20027000000</v>
      </c>
      <c r="Y163" s="5">
        <v>-104414000000</v>
      </c>
      <c r="Z163" s="5">
        <v>85559000000</v>
      </c>
    </row>
    <row r="164" spans="2:26" ht="15.5" x14ac:dyDescent="0.35">
      <c r="C164" t="s">
        <v>168</v>
      </c>
      <c r="E164" s="5">
        <v>2755715000000</v>
      </c>
      <c r="I164" s="5">
        <v>3236012000000</v>
      </c>
      <c r="J164" s="5">
        <v>2089508000000</v>
      </c>
      <c r="K164" s="5">
        <v>1619616000000</v>
      </c>
      <c r="L164" s="5">
        <v>3896022000000</v>
      </c>
      <c r="M164" s="5">
        <v>978892000000</v>
      </c>
      <c r="N164" s="5">
        <v>383366000000</v>
      </c>
      <c r="O164" s="5">
        <v>49082000000</v>
      </c>
      <c r="P164" s="5">
        <v>262292000000</v>
      </c>
      <c r="Q164" s="5">
        <v>531583000000</v>
      </c>
      <c r="R164" s="5">
        <v>294441000000</v>
      </c>
      <c r="S164" s="5">
        <v>611181000000</v>
      </c>
      <c r="T164" s="5">
        <v>709090000000</v>
      </c>
      <c r="U164" s="5">
        <v>227769000000</v>
      </c>
      <c r="V164" s="5">
        <v>838190000000</v>
      </c>
      <c r="W164" s="5">
        <v>1240781000000</v>
      </c>
      <c r="X164" s="5">
        <v>788549000000</v>
      </c>
      <c r="Y164" s="5">
        <v>867676000000</v>
      </c>
      <c r="Z164" s="5">
        <v>1012772000000</v>
      </c>
    </row>
    <row r="165" spans="2:26" ht="15.5" x14ac:dyDescent="0.35">
      <c r="C165" t="s">
        <v>169</v>
      </c>
      <c r="D165" s="5">
        <v>445382000000</v>
      </c>
      <c r="E165" s="5">
        <v>4703854000000</v>
      </c>
      <c r="F165" s="5">
        <v>-2173227000000</v>
      </c>
      <c r="G165" s="5">
        <v>-1395742000000</v>
      </c>
      <c r="I165" s="5">
        <v>2755715000000</v>
      </c>
      <c r="J165" s="5">
        <v>3236012000000</v>
      </c>
      <c r="K165" s="5">
        <v>2089508000000</v>
      </c>
      <c r="L165" s="5">
        <v>1619616000000</v>
      </c>
      <c r="M165" s="5">
        <v>3896022000000</v>
      </c>
      <c r="N165" s="5">
        <v>978892000000</v>
      </c>
      <c r="O165" s="5">
        <v>383366000000</v>
      </c>
      <c r="P165" s="5">
        <v>49082000000</v>
      </c>
      <c r="Q165" s="5">
        <v>262292000000</v>
      </c>
      <c r="R165" s="5">
        <v>531583000000</v>
      </c>
      <c r="S165" s="5">
        <v>294441000000</v>
      </c>
      <c r="T165" s="5">
        <v>611181000000</v>
      </c>
      <c r="U165" s="5">
        <v>709090000000</v>
      </c>
      <c r="V165" s="5">
        <v>227769000000</v>
      </c>
      <c r="W165" s="5">
        <v>838190000000</v>
      </c>
      <c r="X165" s="5">
        <v>1240781000000</v>
      </c>
      <c r="Y165" s="5">
        <v>788549000000</v>
      </c>
      <c r="Z165" s="5">
        <v>867676000000</v>
      </c>
    </row>
    <row r="167" spans="2:26" ht="15.5" x14ac:dyDescent="0.35">
      <c r="B167" t="s">
        <v>170</v>
      </c>
      <c r="C167" t="s">
        <v>12</v>
      </c>
      <c r="D167" s="5">
        <v>1920000000</v>
      </c>
      <c r="E167" s="5">
        <v>1920000000</v>
      </c>
      <c r="F167" s="5">
        <v>1920000000</v>
      </c>
      <c r="G167" s="5">
        <v>1920000000</v>
      </c>
      <c r="I167" s="5">
        <v>1920000000</v>
      </c>
      <c r="J167" s="5">
        <v>1920000000</v>
      </c>
      <c r="K167" s="5">
        <v>1920000000</v>
      </c>
      <c r="L167" s="5">
        <v>1920000000</v>
      </c>
      <c r="M167" s="5">
        <v>1920000000</v>
      </c>
      <c r="N167" s="5">
        <v>1920000000</v>
      </c>
      <c r="O167" s="5">
        <v>1920000000</v>
      </c>
      <c r="P167" s="5">
        <v>1920000000</v>
      </c>
      <c r="Q167" s="5">
        <v>1920000000</v>
      </c>
      <c r="R167" s="5">
        <v>1920000000</v>
      </c>
      <c r="S167" s="5">
        <v>1570000000</v>
      </c>
      <c r="T167" s="5">
        <v>1570000000</v>
      </c>
      <c r="U167" s="5">
        <v>1570000000</v>
      </c>
      <c r="V167" s="5">
        <v>1570000000</v>
      </c>
      <c r="W167" s="5">
        <v>1570000000</v>
      </c>
      <c r="X167" s="5">
        <v>1570000000</v>
      </c>
      <c r="Y167" s="5">
        <v>1570000000</v>
      </c>
      <c r="Z167" s="5">
        <v>1570000000</v>
      </c>
    </row>
    <row r="168" spans="2:26" ht="15.5" x14ac:dyDescent="0.35">
      <c r="C168" t="s">
        <v>171</v>
      </c>
      <c r="D168" s="6">
        <v>376.93</v>
      </c>
      <c r="E168" s="6">
        <v>194.01</v>
      </c>
      <c r="F168" s="6">
        <v>208.66</v>
      </c>
      <c r="G168" s="6">
        <v>191.2</v>
      </c>
    </row>
    <row r="169" spans="2:26" ht="15.5" x14ac:dyDescent="0.35">
      <c r="C169" t="s">
        <v>172</v>
      </c>
      <c r="D169" s="6">
        <v>15.79</v>
      </c>
      <c r="E169" s="6">
        <v>38.92</v>
      </c>
      <c r="F169" s="6">
        <v>35.340000000000003</v>
      </c>
      <c r="G169" s="6">
        <v>42.76</v>
      </c>
    </row>
    <row r="170" spans="2:26" ht="15.5" x14ac:dyDescent="0.35">
      <c r="C170" t="s">
        <v>60</v>
      </c>
      <c r="D170" s="6">
        <v>1.48</v>
      </c>
      <c r="E170" s="6">
        <v>1.94</v>
      </c>
      <c r="F170" s="6">
        <v>2.17</v>
      </c>
      <c r="G170" s="6">
        <v>2.0499999999999998</v>
      </c>
    </row>
    <row r="171" spans="2:26" ht="15.5" x14ac:dyDescent="0.35">
      <c r="C171" t="s">
        <v>173</v>
      </c>
      <c r="D171" s="5">
        <v>1217710000000</v>
      </c>
      <c r="E171" s="5">
        <v>1092290000000</v>
      </c>
      <c r="F171" s="5">
        <v>1180670000000</v>
      </c>
      <c r="G171" s="5">
        <v>948970000000</v>
      </c>
    </row>
    <row r="172" spans="2:26" ht="15.5" x14ac:dyDescent="0.35">
      <c r="C172" t="s">
        <v>174</v>
      </c>
      <c r="D172" s="6">
        <v>2.5099999999999997E-2</v>
      </c>
      <c r="E172" s="6">
        <v>1.34E-2</v>
      </c>
      <c r="F172" s="6">
        <v>1.4800000000000001E-2</v>
      </c>
      <c r="G172" s="6">
        <v>1.32E-2</v>
      </c>
    </row>
    <row r="173" spans="2:26" ht="15.5" x14ac:dyDescent="0.35">
      <c r="C173" t="s">
        <v>175</v>
      </c>
      <c r="D173" s="6">
        <v>3.0200000000000001E-2</v>
      </c>
      <c r="E173" s="6">
        <v>1.5600000000000001E-2</v>
      </c>
      <c r="F173" s="6">
        <v>1.7000000000000001E-2</v>
      </c>
      <c r="G173" s="6">
        <v>1.5900000000000001E-2</v>
      </c>
    </row>
    <row r="174" spans="2:26" ht="15.5" x14ac:dyDescent="0.35">
      <c r="C174" t="s">
        <v>176</v>
      </c>
      <c r="D174" s="6">
        <v>3.32E-2</v>
      </c>
      <c r="E174" s="6">
        <v>2.87E-2</v>
      </c>
      <c r="F174" s="6">
        <v>3.4500000000000003E-2</v>
      </c>
      <c r="G174" s="6">
        <v>2.07E-2</v>
      </c>
    </row>
    <row r="175" spans="2:26" ht="15.5" x14ac:dyDescent="0.35">
      <c r="C175" t="s">
        <v>177</v>
      </c>
      <c r="D175" s="6">
        <v>940.59</v>
      </c>
      <c r="E175" s="6">
        <v>825.28</v>
      </c>
      <c r="F175" s="6">
        <v>2697.08</v>
      </c>
      <c r="G175" s="6">
        <v>12.51</v>
      </c>
    </row>
    <row r="176" spans="2:26" ht="15.5" x14ac:dyDescent="0.35">
      <c r="C176" t="s">
        <v>178</v>
      </c>
      <c r="D176" s="5">
        <v>24606000000000</v>
      </c>
      <c r="E176" s="5">
        <v>24534000000000</v>
      </c>
      <c r="F176" s="5">
        <v>24158000000000</v>
      </c>
      <c r="G176" s="5">
        <v>23698000000000</v>
      </c>
    </row>
    <row r="177" spans="3:26" ht="15.5" x14ac:dyDescent="0.35">
      <c r="C177" t="s">
        <v>179</v>
      </c>
      <c r="D177" s="6">
        <v>0.48</v>
      </c>
      <c r="E177" s="6">
        <v>0.61</v>
      </c>
      <c r="F177" s="6">
        <v>0.6</v>
      </c>
      <c r="G177" s="6">
        <v>0.68</v>
      </c>
    </row>
    <row r="178" spans="3:26" ht="15.5" x14ac:dyDescent="0.35">
      <c r="C178" t="s">
        <v>180</v>
      </c>
      <c r="D178" s="6">
        <v>12468.56</v>
      </c>
      <c r="E178" s="6">
        <v>12426.62</v>
      </c>
      <c r="F178" s="6">
        <v>12238.94</v>
      </c>
      <c r="G178" s="6">
        <v>12012.93</v>
      </c>
    </row>
    <row r="179" spans="3:26" ht="15.5" x14ac:dyDescent="0.35">
      <c r="C179" t="s">
        <v>181</v>
      </c>
      <c r="D179" s="6">
        <v>0.48</v>
      </c>
      <c r="E179" s="6">
        <v>0.61</v>
      </c>
      <c r="F179" s="6">
        <v>0.6</v>
      </c>
      <c r="G179" s="6">
        <v>0.68</v>
      </c>
    </row>
    <row r="180" spans="3:26" ht="15.5" x14ac:dyDescent="0.35">
      <c r="C180" t="s">
        <v>182</v>
      </c>
      <c r="D180" s="6">
        <v>12439.49</v>
      </c>
      <c r="E180" s="6">
        <v>12397.55</v>
      </c>
      <c r="F180" s="6">
        <v>12209.87</v>
      </c>
      <c r="G180" s="6">
        <v>11983.86</v>
      </c>
    </row>
    <row r="181" spans="3:26" ht="15.5" x14ac:dyDescent="0.35">
      <c r="C181" t="s">
        <v>183</v>
      </c>
      <c r="G181" s="5">
        <v>90000000000</v>
      </c>
    </row>
    <row r="182" spans="3:26" ht="15.5" x14ac:dyDescent="0.35">
      <c r="C182" t="s">
        <v>184</v>
      </c>
    </row>
    <row r="183" spans="3:26" ht="15.5" x14ac:dyDescent="0.35">
      <c r="C183" t="s">
        <v>185</v>
      </c>
      <c r="D183" s="5">
        <v>23998000000000</v>
      </c>
      <c r="E183" s="5">
        <v>23917000000000</v>
      </c>
      <c r="F183" s="5">
        <v>23556000000000</v>
      </c>
      <c r="G183" s="5">
        <v>23121000000000</v>
      </c>
    </row>
    <row r="184" spans="3:26" ht="15.5" x14ac:dyDescent="0.35">
      <c r="C184" t="s">
        <v>24</v>
      </c>
      <c r="G184" s="5">
        <v>90000000000</v>
      </c>
    </row>
    <row r="185" spans="3:26" ht="15.5" x14ac:dyDescent="0.35">
      <c r="C185" t="s">
        <v>21</v>
      </c>
      <c r="D185" s="5">
        <v>-5149000000000</v>
      </c>
      <c r="E185" s="5">
        <v>-4704000000000</v>
      </c>
      <c r="F185" s="5">
        <v>-2756000000000</v>
      </c>
      <c r="G185" s="5">
        <v>-4839000000000</v>
      </c>
    </row>
    <row r="186" spans="3:26" ht="15.5" x14ac:dyDescent="0.35">
      <c r="C186" t="s">
        <v>186</v>
      </c>
      <c r="D186" s="5">
        <v>7699000000000</v>
      </c>
      <c r="E186" s="5">
        <v>7328000000000</v>
      </c>
      <c r="F186" s="5">
        <v>6662000000000</v>
      </c>
      <c r="G186" s="5">
        <v>5774000000000</v>
      </c>
    </row>
    <row r="187" spans="3:26" ht="15.5" x14ac:dyDescent="0.35">
      <c r="C187" t="s">
        <v>187</v>
      </c>
      <c r="D187" s="5">
        <v>1256000000000</v>
      </c>
      <c r="E187" s="5">
        <v>2084000000000</v>
      </c>
      <c r="F187" s="5">
        <v>-1546000000000</v>
      </c>
      <c r="G187" s="5">
        <v>1909000000000</v>
      </c>
    </row>
    <row r="188" spans="3:26" ht="15.5" x14ac:dyDescent="0.35">
      <c r="C188" t="s">
        <v>188</v>
      </c>
      <c r="D188" s="5">
        <v>-197000000000</v>
      </c>
      <c r="E188" s="5">
        <v>-138000000000</v>
      </c>
      <c r="F188" s="5">
        <v>-351000000000</v>
      </c>
      <c r="G188" s="5">
        <v>-181000000000</v>
      </c>
    </row>
    <row r="189" spans="3:26" ht="15.5" x14ac:dyDescent="0.35">
      <c r="C189" t="s">
        <v>13</v>
      </c>
      <c r="D189" s="5">
        <v>1060000000000</v>
      </c>
      <c r="E189" s="5">
        <v>1946000000000</v>
      </c>
      <c r="F189" s="5">
        <v>-1896000000000</v>
      </c>
      <c r="G189" s="5">
        <v>1727000000000</v>
      </c>
    </row>
    <row r="190" spans="3:26" ht="15.5" x14ac:dyDescent="0.35">
      <c r="C190" t="s">
        <v>16</v>
      </c>
      <c r="D190" s="6">
        <v>550.54</v>
      </c>
      <c r="E190" s="6">
        <v>1011.13</v>
      </c>
      <c r="F190" s="6">
        <v>-985.32</v>
      </c>
      <c r="G190" s="6">
        <v>897.37</v>
      </c>
    </row>
    <row r="191" spans="3:26" ht="15.5" x14ac:dyDescent="0.35">
      <c r="C191" t="s">
        <v>45</v>
      </c>
      <c r="I191" s="6">
        <v>764.65</v>
      </c>
      <c r="J191" s="6">
        <v>596.22</v>
      </c>
      <c r="K191" s="6">
        <v>548.61</v>
      </c>
      <c r="L191" s="6">
        <v>897.08</v>
      </c>
      <c r="M191" s="6">
        <v>1024.25</v>
      </c>
      <c r="N191" s="6">
        <v>432.84</v>
      </c>
      <c r="O191" s="6">
        <v>109.69</v>
      </c>
      <c r="P191" s="6">
        <v>747.4</v>
      </c>
      <c r="Q191" s="6">
        <v>1044.5</v>
      </c>
      <c r="R191" s="6">
        <v>1042.75</v>
      </c>
      <c r="S191" s="6">
        <v>393.15</v>
      </c>
      <c r="T191" s="6">
        <v>1589.91</v>
      </c>
      <c r="U191" s="6">
        <v>1143.93</v>
      </c>
      <c r="V191" s="6">
        <v>1530.57</v>
      </c>
      <c r="W191" s="6">
        <v>1527.59</v>
      </c>
      <c r="X191" s="6">
        <v>1335.87</v>
      </c>
      <c r="Y191" s="6">
        <v>1098.3699999999999</v>
      </c>
      <c r="Z191" s="6">
        <v>1724.42</v>
      </c>
    </row>
    <row r="192" spans="3:26" ht="15.5" x14ac:dyDescent="0.35">
      <c r="C192" t="s">
        <v>59</v>
      </c>
      <c r="I192" s="6">
        <v>9.64</v>
      </c>
      <c r="J192" s="6">
        <v>10.4</v>
      </c>
      <c r="K192" s="6">
        <v>12.81</v>
      </c>
      <c r="L192" s="6">
        <v>8.9499999999999993</v>
      </c>
      <c r="M192" s="6">
        <v>9.2799999999999994</v>
      </c>
      <c r="N192" s="6">
        <v>28.47</v>
      </c>
      <c r="O192" s="6">
        <v>132.87</v>
      </c>
      <c r="P192" s="6">
        <v>15.82</v>
      </c>
      <c r="Q192" s="6">
        <v>12.59</v>
      </c>
      <c r="R192" s="6">
        <v>16.09</v>
      </c>
      <c r="S192" s="6">
        <v>46.94</v>
      </c>
      <c r="T192" s="6">
        <v>17.760000000000002</v>
      </c>
      <c r="U192" s="6">
        <v>25.55</v>
      </c>
      <c r="V192" s="6">
        <v>14.99</v>
      </c>
      <c r="W192" s="6">
        <v>16.54</v>
      </c>
      <c r="X192" s="6">
        <v>22.84</v>
      </c>
      <c r="Y192" s="6">
        <v>24.12</v>
      </c>
      <c r="Z192" s="6">
        <v>6.62</v>
      </c>
    </row>
    <row r="193" spans="3:26" ht="15.5" x14ac:dyDescent="0.35">
      <c r="C193" t="s">
        <v>62</v>
      </c>
      <c r="I193" s="6">
        <v>0.5</v>
      </c>
      <c r="J193" s="6">
        <v>0.55000000000000004</v>
      </c>
      <c r="K193" s="6">
        <v>0.65</v>
      </c>
      <c r="L193" s="6">
        <v>0.71</v>
      </c>
      <c r="M193" s="6">
        <v>0.75</v>
      </c>
      <c r="N193" s="6">
        <v>1.26</v>
      </c>
      <c r="O193" s="6">
        <v>1.61</v>
      </c>
      <c r="P193" s="6">
        <v>1.19</v>
      </c>
      <c r="Q193" s="6">
        <v>1.46</v>
      </c>
      <c r="R193" s="6">
        <v>2.29</v>
      </c>
      <c r="S193" s="6">
        <v>2.23</v>
      </c>
      <c r="T193" s="6">
        <v>2.73</v>
      </c>
      <c r="U193" s="6">
        <v>3.63</v>
      </c>
      <c r="V193" s="6">
        <v>3.12</v>
      </c>
      <c r="W193" s="6">
        <v>3.69</v>
      </c>
      <c r="X193" s="6">
        <v>5.43</v>
      </c>
      <c r="Y193" s="6">
        <v>5.62</v>
      </c>
      <c r="Z193" s="6">
        <v>2.2000000000000002</v>
      </c>
    </row>
    <row r="194" spans="3:26" ht="15.5" x14ac:dyDescent="0.35">
      <c r="C194" t="s">
        <v>189</v>
      </c>
      <c r="I194" s="5">
        <v>3911350000000</v>
      </c>
      <c r="J194" s="5">
        <v>3094660000000</v>
      </c>
      <c r="K194" s="5">
        <v>2614630000000</v>
      </c>
      <c r="L194" s="5">
        <v>3656890000000</v>
      </c>
      <c r="M194" s="5">
        <v>4712120000000</v>
      </c>
      <c r="N194" s="5">
        <v>3179060000000</v>
      </c>
      <c r="O194" s="5">
        <v>2264010000000</v>
      </c>
      <c r="P194" s="5">
        <v>3586080000000</v>
      </c>
    </row>
    <row r="195" spans="3:26" ht="15.5" x14ac:dyDescent="0.35">
      <c r="C195" t="s">
        <v>190</v>
      </c>
      <c r="I195" s="6">
        <v>5.4400000000000004E-2</v>
      </c>
      <c r="J195" s="6">
        <v>3.9900000000000005E-2</v>
      </c>
      <c r="K195" s="6">
        <v>3.6600000000000001E-2</v>
      </c>
      <c r="L195" s="6">
        <v>5.9000000000000004E-2</v>
      </c>
      <c r="M195" s="6">
        <v>6.480000000000001E-2</v>
      </c>
      <c r="N195" s="6">
        <v>0.03</v>
      </c>
      <c r="O195" s="6">
        <v>7.8000000000000005E-3</v>
      </c>
      <c r="P195" s="6">
        <v>5.3600000000000002E-2</v>
      </c>
      <c r="Q195" s="6">
        <v>8.0600000000000005E-2</v>
      </c>
      <c r="R195" s="6">
        <v>8.2799999999999999E-2</v>
      </c>
      <c r="S195" s="6">
        <v>2.8799999999999999E-2</v>
      </c>
      <c r="T195" s="6">
        <v>0.13489999999999999</v>
      </c>
      <c r="U195" s="6">
        <v>0.12039999999999999</v>
      </c>
      <c r="V195" s="6">
        <v>0.19409999999999999</v>
      </c>
      <c r="W195" s="6">
        <v>0.23569999999999999</v>
      </c>
      <c r="X195" s="6">
        <v>0.23929999999999998</v>
      </c>
      <c r="Y195" s="6">
        <v>0.22839999999999999</v>
      </c>
      <c r="Z195" s="6">
        <v>0.41649999999999998</v>
      </c>
    </row>
    <row r="196" spans="3:26" ht="15.5" x14ac:dyDescent="0.35">
      <c r="C196" t="s">
        <v>191</v>
      </c>
      <c r="I196" s="6">
        <v>6.25E-2</v>
      </c>
      <c r="J196" s="6">
        <v>5.0700000000000002E-2</v>
      </c>
      <c r="K196" s="6">
        <v>4.8000000000000001E-2</v>
      </c>
      <c r="L196" s="6">
        <v>7.9600000000000004E-2</v>
      </c>
      <c r="M196" s="6">
        <v>9.5600000000000004E-2</v>
      </c>
      <c r="N196" s="6">
        <v>4.4400000000000002E-2</v>
      </c>
      <c r="O196" s="6">
        <v>1.1399999999999999E-2</v>
      </c>
      <c r="P196" s="6">
        <v>7.5800000000000006E-2</v>
      </c>
      <c r="Q196" s="6">
        <v>0.11130000000000001</v>
      </c>
      <c r="R196" s="6">
        <v>0.11710000000000001</v>
      </c>
      <c r="S196" s="6">
        <v>5.4900000000000004E-2</v>
      </c>
      <c r="T196" s="6">
        <v>0.21920000000000001</v>
      </c>
      <c r="U196" s="6">
        <v>0.18210000000000001</v>
      </c>
      <c r="V196" s="6">
        <v>0.26690000000000003</v>
      </c>
      <c r="W196" s="6">
        <v>0.29549999999999998</v>
      </c>
      <c r="X196" s="6">
        <v>0.29170000000000001</v>
      </c>
      <c r="Y196" s="6">
        <v>0.27779999999999999</v>
      </c>
      <c r="Z196" s="6">
        <v>0.52659999999999996</v>
      </c>
    </row>
    <row r="197" spans="3:26" ht="15.5" x14ac:dyDescent="0.35">
      <c r="C197" t="s">
        <v>192</v>
      </c>
      <c r="I197" s="6">
        <v>9.5500000000000002E-2</v>
      </c>
      <c r="J197" s="6">
        <v>6.5700000000000008E-2</v>
      </c>
      <c r="K197" s="6">
        <v>4.8000000000000001E-2</v>
      </c>
      <c r="L197" s="6">
        <v>9.1400000000000009E-2</v>
      </c>
      <c r="M197" s="6">
        <v>0.13600000000000001</v>
      </c>
      <c r="N197" s="6">
        <v>7.17E-2</v>
      </c>
      <c r="O197" s="6">
        <v>3.9E-2</v>
      </c>
      <c r="P197" s="6">
        <v>0.1002</v>
      </c>
      <c r="Q197" s="6">
        <v>0.14219999999999999</v>
      </c>
      <c r="R197" s="6">
        <v>0.1389</v>
      </c>
      <c r="S197" s="6">
        <v>0.1143</v>
      </c>
      <c r="T197" s="6">
        <v>0.29020000000000001</v>
      </c>
      <c r="U197" s="6">
        <v>0.2858</v>
      </c>
      <c r="V197" s="6">
        <v>0.37170000000000003</v>
      </c>
      <c r="W197" s="6">
        <v>0.38750000000000001</v>
      </c>
      <c r="X197" s="6">
        <v>0.41759999999999997</v>
      </c>
      <c r="Y197" s="6">
        <v>0.43020000000000003</v>
      </c>
      <c r="Z197" s="6">
        <v>1.2273000000000001</v>
      </c>
    </row>
    <row r="198" spans="3:26" ht="15.5" x14ac:dyDescent="0.35">
      <c r="C198" t="s">
        <v>193</v>
      </c>
      <c r="I198" s="6">
        <v>17.36</v>
      </c>
      <c r="J198" s="6">
        <v>6.27</v>
      </c>
      <c r="K198" s="6">
        <v>4.66</v>
      </c>
      <c r="L198" s="6">
        <v>6.44</v>
      </c>
      <c r="M198" s="6">
        <v>8.69</v>
      </c>
      <c r="N198" s="6">
        <v>4.4000000000000004</v>
      </c>
      <c r="O198" s="6">
        <v>2.74</v>
      </c>
      <c r="P198" s="6">
        <v>10.33</v>
      </c>
      <c r="Q198" s="6">
        <v>23.04</v>
      </c>
      <c r="R198" s="6">
        <v>18.350000000000001</v>
      </c>
      <c r="S198" s="6">
        <v>14.77</v>
      </c>
      <c r="T198" s="6">
        <v>38.74</v>
      </c>
      <c r="U198" s="6">
        <v>6.77</v>
      </c>
      <c r="V198" s="6">
        <v>118.29</v>
      </c>
      <c r="W198" s="6">
        <v>550.41</v>
      </c>
      <c r="X198" s="6">
        <v>363.13</v>
      </c>
      <c r="Y198" s="6">
        <v>85.25</v>
      </c>
      <c r="Z198" s="6">
        <v>18867.84</v>
      </c>
    </row>
    <row r="199" spans="3:26" ht="15.5" x14ac:dyDescent="0.35">
      <c r="C199" t="s">
        <v>56</v>
      </c>
      <c r="I199" s="6">
        <v>0.6</v>
      </c>
      <c r="J199" s="6">
        <v>0.53</v>
      </c>
      <c r="K199" s="6">
        <v>0.61</v>
      </c>
      <c r="L199" s="6">
        <v>0.71</v>
      </c>
      <c r="M199" s="6">
        <v>0.89</v>
      </c>
      <c r="N199" s="6">
        <v>1.26</v>
      </c>
      <c r="O199" s="6">
        <v>1.51</v>
      </c>
      <c r="P199" s="6">
        <v>1.2</v>
      </c>
      <c r="Q199" s="6">
        <v>1.4</v>
      </c>
      <c r="R199" s="6">
        <v>1.88</v>
      </c>
      <c r="S199" s="6">
        <v>2.58</v>
      </c>
      <c r="T199" s="6">
        <v>3.89</v>
      </c>
      <c r="U199" s="6">
        <v>4.6500000000000004</v>
      </c>
      <c r="V199" s="5">
        <v>4</v>
      </c>
      <c r="W199" s="6">
        <v>4.8899999999999997</v>
      </c>
      <c r="X199" s="6">
        <v>6.66</v>
      </c>
      <c r="Y199" s="6">
        <v>6.7</v>
      </c>
      <c r="Z199" s="6">
        <v>3.48</v>
      </c>
    </row>
    <row r="200" spans="3:26" ht="15.5" x14ac:dyDescent="0.35">
      <c r="C200" t="s">
        <v>53</v>
      </c>
      <c r="I200" s="6">
        <v>12238.94</v>
      </c>
      <c r="J200" s="6">
        <v>11763.94</v>
      </c>
      <c r="K200" s="6">
        <v>11438.76</v>
      </c>
      <c r="L200" s="6">
        <v>11266.26</v>
      </c>
      <c r="M200" s="5">
        <v>10713</v>
      </c>
      <c r="N200" s="6">
        <v>9743.1299999999992</v>
      </c>
      <c r="O200" s="6">
        <v>9622.94</v>
      </c>
      <c r="P200" s="6">
        <v>9866.34</v>
      </c>
      <c r="Q200" s="6">
        <v>9386.43</v>
      </c>
      <c r="R200" s="6">
        <v>8902.89</v>
      </c>
      <c r="S200" s="6">
        <v>7166.12</v>
      </c>
      <c r="T200" s="6">
        <v>7251.59</v>
      </c>
      <c r="U200" s="6">
        <v>6283.3</v>
      </c>
      <c r="V200" s="6">
        <v>5733.74</v>
      </c>
      <c r="W200" s="6">
        <v>5168.8500000000004</v>
      </c>
      <c r="X200" s="6">
        <v>4579.59</v>
      </c>
      <c r="Y200" s="6">
        <v>3953.89</v>
      </c>
      <c r="Z200" s="6">
        <v>3274.34</v>
      </c>
    </row>
    <row r="201" spans="3:26" ht="15.5" x14ac:dyDescent="0.35">
      <c r="C201" t="s">
        <v>194</v>
      </c>
      <c r="I201" s="6">
        <v>0.6</v>
      </c>
      <c r="J201" s="6">
        <v>0.53</v>
      </c>
      <c r="K201" s="6">
        <v>0.62</v>
      </c>
      <c r="L201" s="6">
        <v>0.71</v>
      </c>
      <c r="M201" s="6">
        <v>0.89</v>
      </c>
      <c r="N201" s="6">
        <v>1.27</v>
      </c>
      <c r="O201" s="6">
        <v>1.52</v>
      </c>
      <c r="P201" s="6">
        <v>1.2</v>
      </c>
      <c r="Q201" s="6">
        <v>1.41</v>
      </c>
      <c r="R201" s="6">
        <v>1.89</v>
      </c>
      <c r="S201" s="6">
        <v>2.59</v>
      </c>
      <c r="T201" s="6">
        <v>3.91</v>
      </c>
      <c r="U201" s="6">
        <v>4.68</v>
      </c>
      <c r="V201" s="6">
        <v>4.03</v>
      </c>
      <c r="W201" s="6">
        <v>4.92</v>
      </c>
      <c r="X201" s="6">
        <v>6.71</v>
      </c>
      <c r="Y201" s="6">
        <v>6.77</v>
      </c>
      <c r="Z201" s="6">
        <v>3.54</v>
      </c>
    </row>
    <row r="202" spans="3:26" ht="15.5" x14ac:dyDescent="0.35">
      <c r="C202" t="s">
        <v>195</v>
      </c>
      <c r="I202" s="6">
        <v>12209.87</v>
      </c>
      <c r="J202" s="6">
        <v>11734.87</v>
      </c>
      <c r="K202" s="6">
        <v>11409.69</v>
      </c>
      <c r="L202" s="6">
        <v>11237.19</v>
      </c>
      <c r="M202" s="6">
        <v>10683.93</v>
      </c>
      <c r="N202" s="6">
        <v>9714.06</v>
      </c>
      <c r="O202" s="6">
        <v>9593.8700000000008</v>
      </c>
      <c r="P202" s="6">
        <v>9837.27</v>
      </c>
      <c r="Q202" s="6">
        <v>9357.36</v>
      </c>
      <c r="R202" s="6">
        <v>8873.82</v>
      </c>
      <c r="S202" s="6">
        <v>7130.59</v>
      </c>
      <c r="T202" s="6">
        <v>7216.06</v>
      </c>
      <c r="U202" s="6">
        <v>6247.77</v>
      </c>
      <c r="V202" s="6">
        <v>5698.21</v>
      </c>
      <c r="W202" s="6">
        <v>5133.32</v>
      </c>
      <c r="X202" s="6">
        <v>4545.7299999999996</v>
      </c>
      <c r="Y202" s="6">
        <v>3914.8</v>
      </c>
      <c r="Z202" s="6">
        <v>3227.37</v>
      </c>
    </row>
    <row r="203" spans="3:26" ht="15.5" x14ac:dyDescent="0.35">
      <c r="C203" t="s">
        <v>196</v>
      </c>
      <c r="J203" s="5">
        <v>1690000000000</v>
      </c>
      <c r="K203" s="5">
        <v>2315000000000</v>
      </c>
      <c r="L203" s="5">
        <v>5000000000</v>
      </c>
      <c r="M203" s="5">
        <v>3564000000000</v>
      </c>
      <c r="O203" s="5">
        <v>150000000000</v>
      </c>
      <c r="P203" s="5">
        <v>1125000000000</v>
      </c>
      <c r="Q203" s="5">
        <v>600000000000</v>
      </c>
      <c r="R203" s="5">
        <v>1985000000000</v>
      </c>
      <c r="S203" s="5">
        <v>2025000000000</v>
      </c>
      <c r="T203" s="5">
        <v>2299000000000</v>
      </c>
      <c r="U203" s="5">
        <v>2152000000000</v>
      </c>
      <c r="V203" s="5">
        <v>972000000000</v>
      </c>
    </row>
    <row r="204" spans="3:26" ht="15.5" x14ac:dyDescent="0.35">
      <c r="C204" t="s">
        <v>197</v>
      </c>
      <c r="J204" s="5">
        <v>1500000000000</v>
      </c>
      <c r="K204" s="5">
        <v>1690000000000</v>
      </c>
      <c r="L204" s="5">
        <v>4049000000000</v>
      </c>
      <c r="M204" s="5">
        <v>2132000000000</v>
      </c>
      <c r="N204" s="5">
        <v>5624000000000</v>
      </c>
      <c r="O204" s="5">
        <v>5535000000000</v>
      </c>
      <c r="P204" s="5">
        <v>3606000000000</v>
      </c>
      <c r="Q204" s="5">
        <v>3369000000000</v>
      </c>
      <c r="R204" s="5">
        <v>2116000000000</v>
      </c>
      <c r="S204" s="5">
        <v>5708000000000</v>
      </c>
      <c r="T204" s="5">
        <v>2128000000000</v>
      </c>
      <c r="U204" s="5">
        <v>571000000000</v>
      </c>
    </row>
    <row r="205" spans="3:26" ht="15.5" x14ac:dyDescent="0.35">
      <c r="C205" t="s">
        <v>26</v>
      </c>
      <c r="J205" s="5">
        <v>3190000000000</v>
      </c>
      <c r="K205" s="5">
        <v>4005000000000</v>
      </c>
      <c r="L205" s="5">
        <v>4054000000000</v>
      </c>
      <c r="M205" s="5">
        <v>5696000000000</v>
      </c>
      <c r="N205" s="5">
        <v>5624000000000</v>
      </c>
      <c r="O205" s="5">
        <v>5685000000000</v>
      </c>
      <c r="P205" s="5">
        <v>4731000000000</v>
      </c>
      <c r="Q205" s="5">
        <v>3969000000000</v>
      </c>
      <c r="R205" s="5">
        <v>4101000000000</v>
      </c>
      <c r="S205" s="5">
        <v>7733000000000</v>
      </c>
      <c r="T205" s="5">
        <v>4427000000000</v>
      </c>
      <c r="U205" s="5">
        <v>2723000000000</v>
      </c>
      <c r="V205" s="5">
        <v>972000000000</v>
      </c>
    </row>
    <row r="206" spans="3:26" ht="15.5" x14ac:dyDescent="0.35">
      <c r="C206" t="s">
        <v>23</v>
      </c>
      <c r="I206" s="5">
        <v>-2756000000000</v>
      </c>
      <c r="J206" s="5">
        <v>-46000000000</v>
      </c>
      <c r="K206" s="5">
        <v>1916000000000</v>
      </c>
      <c r="L206" s="5">
        <v>2434000000000</v>
      </c>
      <c r="M206" s="5">
        <v>1800000000000</v>
      </c>
      <c r="N206" s="5">
        <v>4645000000000</v>
      </c>
      <c r="O206" s="5">
        <v>5302000000000</v>
      </c>
      <c r="P206" s="5">
        <v>4682000000000</v>
      </c>
      <c r="Q206" s="5">
        <v>3707000000000</v>
      </c>
      <c r="R206" s="5">
        <v>3569000000000</v>
      </c>
      <c r="S206" s="5">
        <v>7438000000000</v>
      </c>
      <c r="T206" s="5">
        <v>3816000000000</v>
      </c>
      <c r="U206" s="5">
        <v>2014000000000</v>
      </c>
      <c r="V206" s="5">
        <v>744000000000</v>
      </c>
      <c r="W206" s="5">
        <v>-838000000000</v>
      </c>
      <c r="X206" s="5">
        <v>-1241000000000</v>
      </c>
      <c r="Y206" s="5">
        <v>-789000000000</v>
      </c>
      <c r="Z206" s="5">
        <v>-868000000000</v>
      </c>
    </row>
    <row r="207" spans="3:26" ht="15.5" x14ac:dyDescent="0.35">
      <c r="C207" t="s">
        <v>198</v>
      </c>
      <c r="I207" s="5">
        <v>6662000000000</v>
      </c>
      <c r="J207" s="5">
        <v>5196000000000</v>
      </c>
      <c r="K207" s="5">
        <v>3236000000000</v>
      </c>
      <c r="L207" s="5">
        <v>5338000000000</v>
      </c>
      <c r="M207" s="5">
        <v>3454000000000</v>
      </c>
      <c r="N207" s="5">
        <v>4145000000000</v>
      </c>
      <c r="O207" s="5">
        <v>2905000000000</v>
      </c>
      <c r="P207" s="5">
        <v>1424000000000</v>
      </c>
      <c r="Q207" s="5">
        <v>1936000000000</v>
      </c>
      <c r="R207" s="5">
        <v>109000000000</v>
      </c>
      <c r="S207" s="5">
        <v>-708000000000</v>
      </c>
      <c r="T207" s="5">
        <v>-1707000000000</v>
      </c>
      <c r="U207" s="5">
        <v>-2068000000000</v>
      </c>
      <c r="V207" s="5">
        <v>-820000000000</v>
      </c>
      <c r="W207" s="5">
        <v>446000000000</v>
      </c>
      <c r="X207" s="5">
        <v>989000000000</v>
      </c>
      <c r="Y207" s="5">
        <v>775000000000</v>
      </c>
      <c r="Z207" s="5">
        <v>959000000000</v>
      </c>
    </row>
    <row r="208" spans="3:26" ht="15.5" x14ac:dyDescent="0.35">
      <c r="C208" t="s">
        <v>199</v>
      </c>
      <c r="I208" s="5">
        <v>4211000000000</v>
      </c>
      <c r="J208" s="5">
        <v>3379000000000</v>
      </c>
      <c r="K208" s="5">
        <v>2539000000000</v>
      </c>
      <c r="L208" s="5">
        <v>1835000000000</v>
      </c>
      <c r="M208" s="5">
        <v>4895000000000</v>
      </c>
      <c r="N208" s="5">
        <v>2322000000000</v>
      </c>
      <c r="O208" s="5">
        <v>1292000000000</v>
      </c>
      <c r="P208" s="5">
        <v>2045000000000</v>
      </c>
      <c r="Q208" s="5">
        <v>2842000000000</v>
      </c>
      <c r="R208" s="5">
        <v>2512000000000</v>
      </c>
      <c r="S208" s="5">
        <v>1028000000000</v>
      </c>
      <c r="T208" s="5">
        <v>3022000000000</v>
      </c>
      <c r="U208" s="5">
        <v>3157000000000</v>
      </c>
      <c r="V208" s="5">
        <v>2610000000000</v>
      </c>
      <c r="W208" s="5">
        <v>3162000000000</v>
      </c>
      <c r="X208" s="5">
        <v>2947000000000</v>
      </c>
      <c r="Y208" s="5">
        <v>1985000000000</v>
      </c>
      <c r="Z208" s="5">
        <v>2087000000000</v>
      </c>
    </row>
    <row r="209" spans="3:26" ht="15.5" x14ac:dyDescent="0.35">
      <c r="C209" t="s">
        <v>200</v>
      </c>
      <c r="I209" s="5">
        <v>-782000000000</v>
      </c>
      <c r="J209" s="5">
        <v>-941000000000</v>
      </c>
      <c r="K209" s="5">
        <v>-1236000000000</v>
      </c>
      <c r="L209" s="5">
        <v>-1379000000000</v>
      </c>
      <c r="M209" s="5">
        <v>-1229000000000</v>
      </c>
      <c r="N209" s="5">
        <v>-971000000000</v>
      </c>
      <c r="O209" s="5">
        <v>-1272000000000</v>
      </c>
      <c r="P209" s="5">
        <v>-1577000000000</v>
      </c>
      <c r="Q209" s="5">
        <v>-1663000000000</v>
      </c>
      <c r="R209" s="5">
        <v>-2350000000000</v>
      </c>
      <c r="S209" s="5">
        <v>-3044000000000</v>
      </c>
      <c r="T209" s="5">
        <v>-3278000000000</v>
      </c>
      <c r="U209" s="5">
        <v>-2861000000000</v>
      </c>
      <c r="V209" s="5">
        <v>-2631000000000</v>
      </c>
      <c r="W209" s="5">
        <v>-2033000000000</v>
      </c>
      <c r="X209" s="5">
        <v>-1536000000000</v>
      </c>
      <c r="Y209" s="5">
        <v>-1284000000000</v>
      </c>
      <c r="Z209" s="5">
        <v>-1279000000000</v>
      </c>
    </row>
    <row r="210" spans="3:26" ht="15.5" x14ac:dyDescent="0.35">
      <c r="C210" t="s">
        <v>15</v>
      </c>
      <c r="I210" s="5">
        <v>3429000000000</v>
      </c>
      <c r="J210" s="5">
        <v>2439000000000</v>
      </c>
      <c r="K210" s="5">
        <v>1302000000000</v>
      </c>
      <c r="L210" s="5">
        <v>456000000000</v>
      </c>
      <c r="M210" s="5">
        <v>3666000000000</v>
      </c>
      <c r="N210" s="5">
        <v>1352000000000</v>
      </c>
      <c r="O210" s="5">
        <v>20000000000</v>
      </c>
      <c r="P210" s="5">
        <v>468000000000</v>
      </c>
      <c r="Q210" s="5">
        <v>1179000000000</v>
      </c>
      <c r="R210" s="5">
        <v>162000000000</v>
      </c>
      <c r="S210" s="5">
        <v>-2017000000000</v>
      </c>
      <c r="T210" s="5">
        <v>-256000000000</v>
      </c>
      <c r="U210" s="5">
        <v>295000000000</v>
      </c>
      <c r="V210" s="5">
        <v>-21000000000</v>
      </c>
      <c r="W210" s="5">
        <v>1130000000000</v>
      </c>
      <c r="X210" s="5">
        <v>1411000000000</v>
      </c>
      <c r="Y210" s="5">
        <v>701000000000</v>
      </c>
      <c r="Z210" s="5">
        <v>808000000000</v>
      </c>
    </row>
    <row r="211" spans="3:26" ht="15.5" x14ac:dyDescent="0.35">
      <c r="C211" t="s">
        <v>17</v>
      </c>
      <c r="I211" s="6">
        <v>1781.38</v>
      </c>
      <c r="J211" s="6">
        <v>1267.01</v>
      </c>
      <c r="K211" s="6">
        <v>676.68</v>
      </c>
      <c r="L211" s="6">
        <v>236.9</v>
      </c>
      <c r="M211" s="6">
        <v>1904.54</v>
      </c>
      <c r="N211" s="6">
        <v>702.27</v>
      </c>
      <c r="O211" s="6">
        <v>10.64</v>
      </c>
      <c r="P211" s="6">
        <v>243.34</v>
      </c>
      <c r="Q211" s="6">
        <v>612.64</v>
      </c>
      <c r="R211" s="6">
        <v>84.12</v>
      </c>
      <c r="S211" s="6">
        <v>-1280.6500000000001</v>
      </c>
      <c r="T211" s="6">
        <v>-162.69999999999999</v>
      </c>
      <c r="U211" s="6">
        <v>187.38</v>
      </c>
      <c r="V211" s="6">
        <v>-13.36</v>
      </c>
      <c r="W211" s="6">
        <v>717.5</v>
      </c>
      <c r="X211" s="6">
        <v>895.73</v>
      </c>
      <c r="Y211" s="6">
        <v>445.09</v>
      </c>
      <c r="Z211" s="6">
        <v>513.11</v>
      </c>
    </row>
  </sheetData>
  <pageMargins left="0.7" right="0.7" top="0.75" bottom="0.75" header="0.3" footer="0.3"/>
  <ignoredErrors>
    <ignoredError sqref="A1:Z212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24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1130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1131</v>
      </c>
      <c r="D2" s="2" vm="136">
        <f ca="1">IFERROR(_xlfn.STOCKHISTORY("XIDX:" &amp; $C$1, D3, , 0, 0, 1), "Libur")</f>
        <v>40</v>
      </c>
      <c r="E2" s="2" vm="137">
        <f ca="1">IFERROR(_xlfn.STOCKHISTORY("XIDX:" &amp; $C$1, E3, , 0, 0, 1), "Libur")</f>
        <v>30</v>
      </c>
      <c r="H2" s="2" vm="137">
        <f ca="1">IFERROR(INDEX(D2:G2,COUNT(D2:G2)),"")</f>
        <v>30</v>
      </c>
      <c r="I2" s="2" vm="138">
        <f t="shared" ref="I2:Z2" ca="1" si="0">IFERROR(_xlfn.STOCKHISTORY("XIDX:" &amp; $C$1, I1, , 0, 0, 1), "Libur")</f>
        <v>55</v>
      </c>
      <c r="J2" s="2" vm="139">
        <f t="shared" ca="1" si="0"/>
        <v>26</v>
      </c>
      <c r="K2" s="2" vm="140">
        <f t="shared" ca="1" si="0"/>
        <v>52</v>
      </c>
      <c r="L2" s="2" vm="16">
        <f t="shared" ca="1" si="0"/>
        <v>151</v>
      </c>
      <c r="M2" s="2" vm="141">
        <f t="shared" ca="1" si="0"/>
        <v>354</v>
      </c>
      <c r="N2" s="2" vm="103">
        <f t="shared" ca="1" si="0"/>
        <v>82</v>
      </c>
      <c r="O2" s="2" vm="142">
        <f t="shared" ca="1" si="0"/>
        <v>106</v>
      </c>
      <c r="P2" s="2" vm="143">
        <f t="shared" ca="1" si="0"/>
        <v>96</v>
      </c>
      <c r="Q2" s="2" vm="144">
        <f t="shared" ca="1" si="0"/>
        <v>50</v>
      </c>
      <c r="R2" s="2" vm="144">
        <f t="shared" ca="1" si="0"/>
        <v>50</v>
      </c>
      <c r="S2" s="2" vm="144">
        <f t="shared" ca="1" si="0"/>
        <v>50</v>
      </c>
      <c r="T2" s="2" vm="145">
        <f t="shared" ca="1" si="0"/>
        <v>61</v>
      </c>
      <c r="U2" s="2" vm="3">
        <f t="shared" ca="1" si="0"/>
        <v>100</v>
      </c>
      <c r="V2" s="2" t="str">
        <f t="shared" ca="1" si="0"/>
        <v>Libur</v>
      </c>
      <c r="W2" s="2" vm="146">
        <f t="shared" ca="1" si="0"/>
        <v>119</v>
      </c>
      <c r="X2" s="2" t="str">
        <f t="shared" ca="1" si="0"/>
        <v>Libur</v>
      </c>
      <c r="Y2" s="2" vm="138">
        <f t="shared" ca="1" si="0"/>
        <v>55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27094562908</v>
      </c>
      <c r="E4" s="2">
        <f>IFERROR(INDEX(E51:E500,MATCH($C$4,$C$51:$C$500,0)),"")</f>
        <v>28176314178</v>
      </c>
      <c r="H4" s="2">
        <f>IFERROR(SUM(D4:G4)*(4/MAX(1,COUNT(D4:G4))),"")</f>
        <v>110541754172</v>
      </c>
      <c r="I4" s="2">
        <f t="shared" ref="I4:Z4" si="1">IFERROR(INDEX(I51:I500,MATCH($C$4,$C$51:$C$500,0)),"")</f>
        <v>184444403229</v>
      </c>
      <c r="J4" s="2">
        <f t="shared" si="1"/>
        <v>208646955109</v>
      </c>
      <c r="K4" s="2">
        <f t="shared" si="1"/>
        <v>200775734875</v>
      </c>
      <c r="L4" s="2">
        <f t="shared" si="1"/>
        <v>170217448535</v>
      </c>
      <c r="M4" s="2">
        <f t="shared" si="1"/>
        <v>168792972085</v>
      </c>
      <c r="N4" s="2">
        <f t="shared" si="1"/>
        <v>158607888337</v>
      </c>
      <c r="O4" s="2">
        <f t="shared" si="1"/>
        <v>251087852516</v>
      </c>
      <c r="P4" s="2">
        <f t="shared" si="1"/>
        <v>212841846116</v>
      </c>
      <c r="Q4" s="2">
        <f t="shared" si="1"/>
        <v>267932542391</v>
      </c>
      <c r="R4" s="2">
        <f t="shared" si="1"/>
        <v>290356135906</v>
      </c>
      <c r="S4" s="2">
        <f t="shared" si="1"/>
        <v>290556699926</v>
      </c>
      <c r="T4" s="2">
        <f t="shared" si="1"/>
        <v>318915901895</v>
      </c>
      <c r="U4" s="2">
        <f t="shared" si="1"/>
        <v>269553029186</v>
      </c>
      <c r="V4" s="2">
        <f t="shared" si="1"/>
        <v>264525408474</v>
      </c>
      <c r="W4" s="2">
        <f t="shared" si="1"/>
        <v>248135253137</v>
      </c>
      <c r="X4" s="2">
        <f t="shared" si="1"/>
        <v>177756575338</v>
      </c>
      <c r="Y4" s="2">
        <f t="shared" si="1"/>
        <v>147595013414</v>
      </c>
      <c r="Z4" s="2">
        <f t="shared" si="1"/>
        <v>143886308928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-9646323047</v>
      </c>
      <c r="E5" s="2">
        <f>IFERROR(INDEX(E51:E500,MATCH($C$5,$C$51:$C$500,0)),"")</f>
        <v>-7470364725</v>
      </c>
      <c r="H5" s="2">
        <f>IFERROR(SUM(D5:G5)*(4/MAX(1,COUNT(D5:G5))),"")</f>
        <v>-34233375544</v>
      </c>
      <c r="I5" s="2">
        <f t="shared" ref="I5:Z5" si="2">IFERROR(INDEX(I51:I500,MATCH($C$5,$C$51:$C$500,0)),"")</f>
        <v>15951083830</v>
      </c>
      <c r="J5" s="2">
        <f t="shared" si="2"/>
        <v>-2864121513</v>
      </c>
      <c r="K5" s="2">
        <f t="shared" si="2"/>
        <v>-126376633816</v>
      </c>
      <c r="L5" s="2">
        <f t="shared" si="2"/>
        <v>-301147059150</v>
      </c>
      <c r="M5" s="2">
        <f t="shared" si="2"/>
        <v>283773745665</v>
      </c>
      <c r="N5" s="2">
        <f t="shared" si="2"/>
        <v>-135814958543</v>
      </c>
      <c r="O5" s="2">
        <f t="shared" si="2"/>
        <v>-96063505389</v>
      </c>
      <c r="P5" s="2">
        <f t="shared" si="2"/>
        <v>99288126708</v>
      </c>
      <c r="Q5" s="2">
        <f t="shared" si="2"/>
        <v>-3422551055</v>
      </c>
      <c r="R5" s="2">
        <f t="shared" si="2"/>
        <v>28116429263</v>
      </c>
      <c r="S5" s="2">
        <f t="shared" si="2"/>
        <v>-34669877386</v>
      </c>
      <c r="T5" s="2">
        <f t="shared" si="2"/>
        <v>8255316396</v>
      </c>
      <c r="U5" s="2">
        <f t="shared" si="2"/>
        <v>14863860913</v>
      </c>
      <c r="V5" s="2">
        <f t="shared" si="2"/>
        <v>3480196812</v>
      </c>
      <c r="W5" s="2">
        <f t="shared" si="2"/>
        <v>4046417925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-119478334234</v>
      </c>
      <c r="E6" s="2">
        <f>IFERROR(INDEX(E51:E500,MATCH($C$6,$C$51:$C$500,0)),"")</f>
        <v>-108367703054</v>
      </c>
      <c r="H6" s="2">
        <f>IFERROR(INDEX(D6:G6,COUNT(D6:G6)),"")</f>
        <v>-108367703054</v>
      </c>
      <c r="I6" s="2">
        <f t="shared" ref="I6:Z6" si="3">IFERROR(INDEX(I51:I500,MATCH($C$6,$C$51:$C$500,0)),"")</f>
        <v>-99838258625</v>
      </c>
      <c r="J6" s="2">
        <f t="shared" si="3"/>
        <v>-113716520621</v>
      </c>
      <c r="K6" s="2">
        <f t="shared" si="3"/>
        <v>-105792095747</v>
      </c>
      <c r="L6" s="2">
        <f t="shared" si="3"/>
        <v>29418342100</v>
      </c>
      <c r="M6" s="2">
        <f t="shared" si="3"/>
        <v>164870444990</v>
      </c>
      <c r="N6" s="2">
        <f t="shared" si="3"/>
        <v>-103710671008</v>
      </c>
      <c r="O6" s="2">
        <f t="shared" si="3"/>
        <v>92056442039</v>
      </c>
      <c r="P6" s="2">
        <f t="shared" si="3"/>
        <v>199988450649</v>
      </c>
      <c r="Q6" s="2">
        <f t="shared" si="3"/>
        <v>118763007361</v>
      </c>
      <c r="R6" s="2">
        <f t="shared" si="3"/>
        <v>159369431425</v>
      </c>
      <c r="S6" s="2">
        <f t="shared" si="3"/>
        <v>132989738231</v>
      </c>
      <c r="T6" s="2">
        <f t="shared" si="3"/>
        <v>173192913626</v>
      </c>
      <c r="U6" s="2">
        <f t="shared" si="3"/>
        <v>167255414285</v>
      </c>
      <c r="V6" s="2">
        <f t="shared" si="3"/>
        <v>135785616531</v>
      </c>
      <c r="W6" s="2">
        <f t="shared" si="3"/>
        <v>131657494288</v>
      </c>
      <c r="X6" s="2">
        <f t="shared" si="3"/>
        <v>128710783174</v>
      </c>
      <c r="Y6" s="2">
        <f t="shared" si="3"/>
        <v>163477653927</v>
      </c>
      <c r="Z6" s="2">
        <f t="shared" si="3"/>
        <v>161017188958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3.94</v>
      </c>
      <c r="E7" s="3">
        <f>IFERROR(INDEX(E51:E500,MATCH($C$7,$C$51:$C$500,0))/1000000000,"")</f>
        <v>3.94</v>
      </c>
      <c r="H7" s="3">
        <f>IFERROR(INDEX(D7:G7,COUNT(D7:G7)),"")</f>
        <v>3.94</v>
      </c>
      <c r="I7" s="3">
        <f t="shared" ref="I7:Z7" si="4">IFERROR(INDEX(I51:I500,MATCH($C$7,$C$51:$C$500,0))/1000000000,"")</f>
        <v>3.94</v>
      </c>
      <c r="J7" s="3">
        <f t="shared" si="4"/>
        <v>3.94</v>
      </c>
      <c r="K7" s="3">
        <f t="shared" si="4"/>
        <v>3.94</v>
      </c>
      <c r="L7" s="3">
        <f t="shared" si="4"/>
        <v>3.94</v>
      </c>
      <c r="M7" s="3">
        <f t="shared" si="4"/>
        <v>2.76</v>
      </c>
      <c r="N7" s="3">
        <f t="shared" si="4"/>
        <v>2.76</v>
      </c>
      <c r="O7" s="3">
        <f t="shared" si="4"/>
        <v>2.76</v>
      </c>
      <c r="P7" s="3">
        <f t="shared" si="4"/>
        <v>2.76</v>
      </c>
      <c r="Q7" s="3">
        <f t="shared" si="4"/>
        <v>2.76</v>
      </c>
      <c r="R7" s="3">
        <f t="shared" si="4"/>
        <v>2.76</v>
      </c>
      <c r="S7" s="3">
        <f t="shared" si="4"/>
        <v>2.76</v>
      </c>
      <c r="T7" s="3">
        <f t="shared" si="4"/>
        <v>2.76</v>
      </c>
      <c r="U7" s="3">
        <f t="shared" si="4"/>
        <v>2.76</v>
      </c>
      <c r="V7" s="3">
        <f t="shared" si="4"/>
        <v>2.76</v>
      </c>
      <c r="W7" s="3">
        <f t="shared" si="4"/>
        <v>2.76</v>
      </c>
      <c r="X7" s="3">
        <f t="shared" si="4"/>
        <v>2.76</v>
      </c>
      <c r="Y7" s="3">
        <f t="shared" si="4"/>
        <v>1.42</v>
      </c>
      <c r="Z7" s="3">
        <f t="shared" si="4"/>
        <v>1.42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-12000000000</v>
      </c>
      <c r="E8" s="2">
        <f>IFERROR(INDEX(E51:E500,MATCH("Free cash flow (Quarter)",$C$51:$C$500,0)),"")</f>
        <v>-6000000000</v>
      </c>
      <c r="H8" s="2">
        <f>IFERROR(INDEX(D8:G8,COUNT(D8:G8)),"")</f>
        <v>-6000000000</v>
      </c>
      <c r="I8" s="2">
        <f t="shared" ref="I8:Z8" si="5">IFERROR(INDEX(I51:I500,MATCH($C$8,$C$51:$C$500,0)),"")</f>
        <v>2000000000</v>
      </c>
      <c r="J8" s="2">
        <f t="shared" si="5"/>
        <v>-34000000000</v>
      </c>
      <c r="K8" s="2">
        <f t="shared" si="5"/>
        <v>-61000000000</v>
      </c>
      <c r="L8" s="2">
        <f t="shared" si="5"/>
        <v>-103000000000</v>
      </c>
      <c r="M8" s="2">
        <f t="shared" si="5"/>
        <v>-31000000000</v>
      </c>
      <c r="N8" s="2">
        <f t="shared" si="5"/>
        <v>-51000000000</v>
      </c>
      <c r="O8" s="2">
        <f t="shared" si="5"/>
        <v>-14000000000</v>
      </c>
      <c r="P8" s="2">
        <f t="shared" si="5"/>
        <v>-25000000000</v>
      </c>
      <c r="Q8" s="2">
        <f t="shared" si="5"/>
        <v>-18000000000</v>
      </c>
      <c r="R8" s="2">
        <f t="shared" si="5"/>
        <v>5000000000</v>
      </c>
      <c r="S8" s="2">
        <f t="shared" si="5"/>
        <v>2000000000</v>
      </c>
      <c r="T8" s="2">
        <f t="shared" si="5"/>
        <v>-7000000000</v>
      </c>
      <c r="U8" s="2">
        <f t="shared" si="5"/>
        <v>12000000000</v>
      </c>
      <c r="V8" s="2">
        <f t="shared" si="5"/>
        <v>3000000000</v>
      </c>
      <c r="W8" s="2">
        <f t="shared" si="5"/>
        <v>-16000000000</v>
      </c>
      <c r="X8" s="2">
        <f t="shared" si="5"/>
        <v>-37000000000</v>
      </c>
      <c r="Y8" s="2">
        <f t="shared" si="5"/>
        <v>-3000000000</v>
      </c>
      <c r="Z8" s="2">
        <f t="shared" si="5"/>
        <v>-14000000000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-3.05</v>
      </c>
      <c r="E9" s="3">
        <f>IFERROR(INDEX(E51:E500,MATCH("Free cash flow per share (Quarter)",$C$51:$C$500,0)),"")</f>
        <v>-1.42</v>
      </c>
      <c r="H9" s="3">
        <f>IFERROR(INDEX(D9:G9,COUNT(D9:G9)),"")</f>
        <v>-1.42</v>
      </c>
      <c r="I9" s="3">
        <f t="shared" ref="I9:Z9" si="6">IFERROR(INDEX(I51:I500,MATCH($C$9,$C$51:$C$500,0)),"")</f>
        <v>0.47</v>
      </c>
      <c r="J9" s="3">
        <f t="shared" si="6"/>
        <v>-8.74</v>
      </c>
      <c r="K9" s="3">
        <f t="shared" si="6"/>
        <v>-15.6</v>
      </c>
      <c r="L9" s="3">
        <f t="shared" si="6"/>
        <v>-26.16</v>
      </c>
      <c r="M9" s="3">
        <f t="shared" si="6"/>
        <v>-11.07</v>
      </c>
      <c r="N9" s="3">
        <f t="shared" si="6"/>
        <v>-18.66</v>
      </c>
      <c r="O9" s="3">
        <f t="shared" si="6"/>
        <v>-5.0599999999999996</v>
      </c>
      <c r="P9" s="3">
        <f t="shared" si="6"/>
        <v>-8.9</v>
      </c>
      <c r="Q9" s="3">
        <f t="shared" si="6"/>
        <v>-6.63</v>
      </c>
      <c r="R9" s="3">
        <f t="shared" si="6"/>
        <v>1.97</v>
      </c>
      <c r="S9" s="3">
        <f t="shared" si="6"/>
        <v>0.8</v>
      </c>
      <c r="T9" s="3">
        <f t="shared" si="6"/>
        <v>-2.71</v>
      </c>
      <c r="U9" s="3">
        <f t="shared" si="6"/>
        <v>4.2300000000000004</v>
      </c>
      <c r="V9" s="3">
        <f t="shared" si="6"/>
        <v>0.92</v>
      </c>
      <c r="W9" s="3">
        <f t="shared" si="6"/>
        <v>-5.9</v>
      </c>
      <c r="X9" s="3">
        <f t="shared" si="6"/>
        <v>-13.26</v>
      </c>
      <c r="Y9" s="3">
        <f t="shared" si="6"/>
        <v>-2.4</v>
      </c>
      <c r="Z9" s="3">
        <f t="shared" si="6"/>
        <v>-9.6300000000000008</v>
      </c>
    </row>
    <row r="10" spans="1:26" ht="15.5" x14ac:dyDescent="0.35">
      <c r="C10" t="s">
        <v>18</v>
      </c>
      <c r="D10" s="3">
        <f ca="1">IFERROR(IF(D9=0,"",D2/D9),"")</f>
        <v>-13.114754098360656</v>
      </c>
      <c r="E10" s="3">
        <f ca="1">IFERROR(IF(E9=0,"",E2/E9),"")</f>
        <v>-21.126760563380284</v>
      </c>
      <c r="I10" s="3">
        <f t="shared" ref="I10:Z10" ca="1" si="7">IFERROR(IF(I9=0,"",I2/I9),"")</f>
        <v>117.02127659574468</v>
      </c>
      <c r="J10" s="3">
        <f t="shared" ca="1" si="7"/>
        <v>-2.9748283752860409</v>
      </c>
      <c r="K10" s="3">
        <f t="shared" ca="1" si="7"/>
        <v>-3.3333333333333335</v>
      </c>
      <c r="L10" s="3">
        <f t="shared" ca="1" si="7"/>
        <v>-5.7721712538226297</v>
      </c>
      <c r="M10" s="3">
        <f t="shared" ca="1" si="7"/>
        <v>-31.978319783197833</v>
      </c>
      <c r="N10" s="3">
        <f t="shared" ca="1" si="7"/>
        <v>-4.394426580921758</v>
      </c>
      <c r="O10" s="3">
        <f t="shared" ca="1" si="7"/>
        <v>-20.948616600790515</v>
      </c>
      <c r="P10" s="3">
        <f t="shared" ca="1" si="7"/>
        <v>-10.786516853932584</v>
      </c>
      <c r="Q10" s="3">
        <f t="shared" ca="1" si="7"/>
        <v>-7.5414781297134237</v>
      </c>
      <c r="R10" s="3">
        <f t="shared" ca="1" si="7"/>
        <v>25.380710659898476</v>
      </c>
      <c r="S10" s="3">
        <f t="shared" ca="1" si="7"/>
        <v>62.5</v>
      </c>
      <c r="T10" s="3">
        <f t="shared" ca="1" si="7"/>
        <v>-22.509225092250922</v>
      </c>
      <c r="U10" s="3">
        <f t="shared" ca="1" si="7"/>
        <v>23.640661938534276</v>
      </c>
      <c r="V10" s="3" t="str">
        <f t="shared" ca="1" si="7"/>
        <v/>
      </c>
      <c r="W10" s="3">
        <f t="shared" ca="1" si="7"/>
        <v>-20.169491525423727</v>
      </c>
      <c r="X10" s="3" t="str">
        <f t="shared" ca="1" si="7"/>
        <v/>
      </c>
      <c r="Y10" s="3">
        <f t="shared" ca="1" si="7"/>
        <v>-22.916666666666668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8608885192</v>
      </c>
      <c r="E11" s="2">
        <f>IFERROR(INDEX(E51:E500,MATCH($C$11,$C$51:$C$500,0)),"")</f>
        <v>18275402303</v>
      </c>
      <c r="H11" s="2">
        <f>IFERROR(INDEX(D11:G11,COUNT(D11:G11)),"")</f>
        <v>18275402303</v>
      </c>
      <c r="I11" s="2">
        <f t="shared" ref="I11:Z11" si="8">IFERROR(INDEX(I51:I500,MATCH($C$11,$C$51:$C$500,0)),"")</f>
        <v>20713731072</v>
      </c>
      <c r="J11" s="2">
        <f t="shared" si="8"/>
        <v>21966209077</v>
      </c>
      <c r="K11" s="2">
        <f t="shared" si="8"/>
        <v>31456534546</v>
      </c>
      <c r="L11" s="2">
        <f t="shared" si="8"/>
        <v>74448866438</v>
      </c>
      <c r="M11" s="2">
        <f t="shared" si="8"/>
        <v>18722391189</v>
      </c>
      <c r="N11" s="2">
        <f t="shared" si="8"/>
        <v>26724525401</v>
      </c>
      <c r="O11" s="2">
        <f t="shared" si="8"/>
        <v>23376146218</v>
      </c>
      <c r="P11" s="2">
        <f t="shared" si="8"/>
        <v>36153782594</v>
      </c>
      <c r="Q11" s="2">
        <f t="shared" si="8"/>
        <v>47561973397</v>
      </c>
      <c r="R11" s="2">
        <f t="shared" si="8"/>
        <v>33473430858</v>
      </c>
      <c r="S11" s="2">
        <f t="shared" si="8"/>
        <v>19612209191</v>
      </c>
      <c r="T11" s="2">
        <f t="shared" si="8"/>
        <v>18932756444</v>
      </c>
      <c r="U11" s="2">
        <f t="shared" si="8"/>
        <v>9709910768</v>
      </c>
      <c r="V11" s="2">
        <f t="shared" si="8"/>
        <v>13071138171</v>
      </c>
      <c r="W11" s="2">
        <f t="shared" si="8"/>
        <v>14204740887</v>
      </c>
      <c r="X11" s="2">
        <f t="shared" si="8"/>
        <v>17759127703</v>
      </c>
      <c r="Y11" s="2">
        <f t="shared" si="8"/>
        <v>8127591097</v>
      </c>
      <c r="Z11" s="2">
        <f t="shared" si="8"/>
        <v>18409871646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93000000000</v>
      </c>
      <c r="E12" s="2">
        <f>IFERROR(INDEX(E51:E500,MATCH("Net Debt (Quarter)",$C$51:$C$500,0)),"")</f>
        <v>-3000000000</v>
      </c>
      <c r="H12" s="2">
        <f>IFERROR(INDEX(D12:G12,COUNT(D12:G12)),"")</f>
        <v>-3000000000</v>
      </c>
      <c r="I12" s="2">
        <f t="shared" ref="I12:Z12" si="9">IFERROR(INDEX(I51:I500,MATCH($C$12,$C$51:$C$500,0)),"")</f>
        <v>-5000000000</v>
      </c>
      <c r="J12" s="2">
        <f t="shared" si="9"/>
        <v>-3000000000</v>
      </c>
      <c r="K12" s="2">
        <f t="shared" si="9"/>
        <v>-14000000000</v>
      </c>
      <c r="L12" s="2">
        <f t="shared" si="9"/>
        <v>-57000000000</v>
      </c>
      <c r="M12" s="2">
        <f t="shared" si="9"/>
        <v>-1000000000</v>
      </c>
      <c r="N12" s="2">
        <f t="shared" si="9"/>
        <v>143000000000</v>
      </c>
      <c r="O12" s="2">
        <f t="shared" si="9"/>
        <v>132000000000</v>
      </c>
      <c r="P12" s="2">
        <f t="shared" si="9"/>
        <v>112000000000</v>
      </c>
      <c r="Q12" s="2">
        <f t="shared" si="9"/>
        <v>101000000000</v>
      </c>
      <c r="R12" s="2">
        <f t="shared" si="9"/>
        <v>110000000000</v>
      </c>
      <c r="S12" s="2">
        <f t="shared" si="9"/>
        <v>121000000000</v>
      </c>
      <c r="T12" s="2">
        <f t="shared" si="9"/>
        <v>127000000000</v>
      </c>
      <c r="U12" s="2">
        <f t="shared" si="9"/>
        <v>90000000000</v>
      </c>
      <c r="V12" s="2">
        <f t="shared" si="9"/>
        <v>144000000000</v>
      </c>
      <c r="W12" s="2">
        <f t="shared" si="9"/>
        <v>150000000000</v>
      </c>
      <c r="X12" s="2">
        <f t="shared" si="9"/>
        <v>142000000000</v>
      </c>
      <c r="Y12" s="2">
        <f t="shared" si="9"/>
        <v>3000000000</v>
      </c>
      <c r="Z12" s="2">
        <f t="shared" si="9"/>
        <v>-2000000000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101000000000</v>
      </c>
      <c r="E13" s="2">
        <f>IFERROR(INDEX(E51:E500,MATCH("Total Debt (Quarter)",$C$51:$C$500,0)),"")</f>
        <v>15000000000</v>
      </c>
      <c r="H13" s="2">
        <f>IFERROR(INDEX(D13:G13,COUNT(D13:G13)),"")</f>
        <v>15000000000</v>
      </c>
      <c r="I13" s="2">
        <f t="shared" ref="I13:Z13" si="10">IFERROR(INDEX(I51:I500,MATCH($C$13,$C$51:$C$500,0)),"")</f>
        <v>16000000000</v>
      </c>
      <c r="J13" s="2">
        <f t="shared" si="10"/>
        <v>19000000000</v>
      </c>
      <c r="K13" s="2">
        <f t="shared" si="10"/>
        <v>17000000000</v>
      </c>
      <c r="L13" s="2">
        <f t="shared" si="10"/>
        <v>17000000000</v>
      </c>
      <c r="M13" s="2">
        <f t="shared" si="10"/>
        <v>17000000000</v>
      </c>
      <c r="N13" s="2">
        <f t="shared" si="10"/>
        <v>169000000000</v>
      </c>
      <c r="O13" s="2">
        <f t="shared" si="10"/>
        <v>155000000000</v>
      </c>
      <c r="P13" s="2">
        <f t="shared" si="10"/>
        <v>148000000000</v>
      </c>
      <c r="Q13" s="2">
        <f t="shared" si="10"/>
        <v>149000000000</v>
      </c>
      <c r="R13" s="2">
        <f t="shared" si="10"/>
        <v>143000000000</v>
      </c>
      <c r="S13" s="2">
        <f t="shared" si="10"/>
        <v>141000000000</v>
      </c>
      <c r="T13" s="2">
        <f t="shared" si="10"/>
        <v>146000000000</v>
      </c>
      <c r="U13" s="2">
        <f t="shared" si="10"/>
        <v>100000000000</v>
      </c>
      <c r="V13" s="2">
        <f t="shared" si="10"/>
        <v>157000000000</v>
      </c>
      <c r="W13" s="2">
        <f t="shared" si="10"/>
        <v>164000000000</v>
      </c>
      <c r="X13" s="2">
        <f t="shared" si="10"/>
        <v>160000000000</v>
      </c>
      <c r="Y13" s="2">
        <f t="shared" si="10"/>
        <v>11000000000</v>
      </c>
      <c r="Z13" s="2">
        <f t="shared" si="10"/>
        <v>16000000000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-11240676103</v>
      </c>
      <c r="V14" s="2">
        <f t="shared" si="11"/>
        <v>-13490984819</v>
      </c>
      <c r="W14" s="2">
        <f t="shared" si="11"/>
        <v>-9377815225</v>
      </c>
      <c r="X14" s="2">
        <f t="shared" si="11"/>
        <v>-4419107918</v>
      </c>
      <c r="Y14" s="2">
        <f t="shared" si="11"/>
        <v>-1699110108</v>
      </c>
      <c r="Z14" s="2">
        <f t="shared" si="11"/>
        <v>-1206735698</v>
      </c>
    </row>
    <row r="15" spans="1:26" ht="15.5" x14ac:dyDescent="0.35">
      <c r="C15" t="s">
        <v>28</v>
      </c>
      <c r="D15" s="2">
        <f>IFERROR(INDEX(D51:D500,MATCH($C$15,$C$51:$C$500,0)),"")</f>
        <v>-52218075</v>
      </c>
      <c r="E15" s="2">
        <f>IFERROR(INDEX(E51:E500,MATCH($C$15,$C$51:$C$500,0)),"")</f>
        <v>-32412241</v>
      </c>
      <c r="H15" s="2">
        <f>IFERROR(SUM(D15:G15)*(4/MAX(1,COUNT(D15:G15))),"")</f>
        <v>-169260632</v>
      </c>
      <c r="I15" s="2">
        <f t="shared" ref="I15:Z15" si="12">IFERROR(INDEX(I51:I500,MATCH($C$15,$C$51:$C$500,0)),"")</f>
        <v>-2539419111</v>
      </c>
      <c r="J15" s="2">
        <f t="shared" si="12"/>
        <v>-7237331833</v>
      </c>
      <c r="K15" s="2">
        <f t="shared" si="12"/>
        <v>-6678800551</v>
      </c>
      <c r="L15" s="2">
        <f t="shared" si="12"/>
        <v>-3534309461</v>
      </c>
      <c r="M15" s="2">
        <f t="shared" si="12"/>
        <v>-2263441310</v>
      </c>
      <c r="N15" s="2">
        <f t="shared" si="12"/>
        <v>-10172673313</v>
      </c>
      <c r="O15" s="2">
        <f t="shared" si="12"/>
        <v>-1298706254</v>
      </c>
      <c r="P15" s="2">
        <f t="shared" si="12"/>
        <v>5155170502</v>
      </c>
      <c r="Q15" s="2">
        <f t="shared" si="12"/>
        <v>-4391220685</v>
      </c>
      <c r="R15" s="2">
        <f t="shared" si="12"/>
        <v>-3418776389</v>
      </c>
      <c r="S15" s="2">
        <f t="shared" si="12"/>
        <v>4362930508</v>
      </c>
      <c r="T15" s="2">
        <f t="shared" si="12"/>
        <v>-4292491601</v>
      </c>
      <c r="U15" s="2">
        <f t="shared" si="12"/>
        <v>-235083377</v>
      </c>
      <c r="V15" s="2">
        <f t="shared" si="12"/>
        <v>-1751701444</v>
      </c>
      <c r="W15" s="2">
        <f t="shared" si="12"/>
        <v>-1990186894</v>
      </c>
      <c r="X15" s="2">
        <f t="shared" si="12"/>
        <v>-716340780</v>
      </c>
      <c r="Y15" s="2">
        <f t="shared" si="12"/>
        <v>-4144863447</v>
      </c>
      <c r="Z15" s="2">
        <f t="shared" si="12"/>
        <v>-10828505678</v>
      </c>
    </row>
    <row r="16" spans="1:26" ht="15.5" x14ac:dyDescent="0.35">
      <c r="C16" t="s">
        <v>29</v>
      </c>
      <c r="D16" s="2">
        <f>IFERROR(INDEX(D51:D500,MATCH($C$16,$C$51:$C$500,0)),"")</f>
        <v>-5898205703</v>
      </c>
      <c r="E16" s="2">
        <f>IFERROR(INDEX(E51:E500,MATCH($C$16,$C$51:$C$500,0)),"")</f>
        <v>-7636997621</v>
      </c>
      <c r="H16" s="2">
        <f>IFERROR(SUM(D16:G16)*(4/MAX(1,COUNT(D16:G16))),"")</f>
        <v>-27070406648</v>
      </c>
      <c r="I16" s="2">
        <f t="shared" ref="I16:Z16" si="13">IFERROR(INDEX(I51:I500,MATCH($C$16,$C$51:$C$500,0)),"")</f>
        <v>-23137776329</v>
      </c>
      <c r="J16" s="2">
        <f t="shared" si="13"/>
        <v>12817269159</v>
      </c>
      <c r="K16" s="2">
        <f t="shared" si="13"/>
        <v>-45731804391</v>
      </c>
      <c r="L16" s="2">
        <f t="shared" si="13"/>
        <v>-27433033177</v>
      </c>
      <c r="M16" s="2">
        <f t="shared" si="13"/>
        <v>-33630511703</v>
      </c>
      <c r="N16" s="2">
        <f t="shared" si="13"/>
        <v>-48159198663</v>
      </c>
      <c r="O16" s="2">
        <f t="shared" si="13"/>
        <v>-42988462215</v>
      </c>
      <c r="P16" s="2">
        <f t="shared" si="13"/>
        <v>-41327659821</v>
      </c>
      <c r="Q16" s="2">
        <f t="shared" si="13"/>
        <v>-32608411780</v>
      </c>
      <c r="R16" s="2">
        <f t="shared" si="13"/>
        <v>-38937568094</v>
      </c>
      <c r="S16" s="2">
        <f t="shared" si="13"/>
        <v>-49742788059</v>
      </c>
      <c r="T16" s="2">
        <f t="shared" si="13"/>
        <v>11272888538</v>
      </c>
      <c r="U16" s="2">
        <f t="shared" si="13"/>
        <v>31704881131</v>
      </c>
      <c r="V16" s="2">
        <f t="shared" si="13"/>
        <v>5793967822</v>
      </c>
      <c r="W16" s="2">
        <f t="shared" si="13"/>
        <v>4817070272</v>
      </c>
      <c r="X16" s="2">
        <f t="shared" si="13"/>
        <v>2555812728</v>
      </c>
      <c r="Y16" s="2">
        <f t="shared" si="13"/>
        <v>5564230671</v>
      </c>
      <c r="Z16" s="2">
        <f t="shared" si="13"/>
        <v>14511212629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157600000000</v>
      </c>
      <c r="E20" s="2">
        <f ca="1">IFERROR(E21*E2,"")</f>
        <v>118200000000</v>
      </c>
      <c r="H20" s="2">
        <f t="shared" ref="H20:Z20" ca="1" si="14">IFERROR(H21*H2,"")</f>
        <v>118200000000</v>
      </c>
      <c r="I20" s="2">
        <f t="shared" ca="1" si="14"/>
        <v>216700000000</v>
      </c>
      <c r="J20" s="2">
        <f t="shared" ca="1" si="14"/>
        <v>102440000000</v>
      </c>
      <c r="K20" s="2">
        <f t="shared" ca="1" si="14"/>
        <v>204880000000</v>
      </c>
      <c r="L20" s="2">
        <f t="shared" ca="1" si="14"/>
        <v>594940000000</v>
      </c>
      <c r="M20" s="2">
        <f t="shared" ca="1" si="14"/>
        <v>977040000000</v>
      </c>
      <c r="N20" s="2">
        <f t="shared" ca="1" si="14"/>
        <v>226320000000</v>
      </c>
      <c r="O20" s="2">
        <f t="shared" ca="1" si="14"/>
        <v>292560000000</v>
      </c>
      <c r="P20" s="2">
        <f t="shared" ca="1" si="14"/>
        <v>264960000000</v>
      </c>
      <c r="Q20" s="2">
        <f t="shared" ca="1" si="14"/>
        <v>138000000000</v>
      </c>
      <c r="R20" s="2">
        <f t="shared" ca="1" si="14"/>
        <v>138000000000</v>
      </c>
      <c r="S20" s="2">
        <f t="shared" ca="1" si="14"/>
        <v>138000000000</v>
      </c>
      <c r="T20" s="2">
        <f t="shared" ca="1" si="14"/>
        <v>168360000000</v>
      </c>
      <c r="U20" s="2">
        <f t="shared" ca="1" si="14"/>
        <v>276000000000</v>
      </c>
      <c r="V20" s="2" t="str">
        <f t="shared" ca="1" si="14"/>
        <v/>
      </c>
      <c r="W20" s="2">
        <f t="shared" ca="1" si="14"/>
        <v>328440000000</v>
      </c>
      <c r="X20" s="2" t="str">
        <f t="shared" ca="1" si="14"/>
        <v/>
      </c>
      <c r="Y20" s="2">
        <f t="shared" ca="1" si="14"/>
        <v>78100000000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3940000000</v>
      </c>
      <c r="E21" s="2">
        <f>IFERROR(INDEX(E51:E500,MATCH($C$7,$C$51:$C$500,0)),"")</f>
        <v>3940000000</v>
      </c>
      <c r="H21" s="2">
        <f>IFERROR(INDEX(D21:G21,COUNT(D21:G21)),"")</f>
        <v>3940000000</v>
      </c>
      <c r="I21" s="2">
        <f t="shared" ref="I21:Z21" si="15">IFERROR(INDEX(I51:I500,MATCH($C$7,$C$51:$C$500,0)),"")</f>
        <v>3940000000</v>
      </c>
      <c r="J21" s="2">
        <f t="shared" si="15"/>
        <v>3940000000</v>
      </c>
      <c r="K21" s="2">
        <f t="shared" si="15"/>
        <v>3940000000</v>
      </c>
      <c r="L21" s="2">
        <f t="shared" si="15"/>
        <v>3940000000</v>
      </c>
      <c r="M21" s="2">
        <f t="shared" si="15"/>
        <v>2760000000</v>
      </c>
      <c r="N21" s="2">
        <f t="shared" si="15"/>
        <v>2760000000</v>
      </c>
      <c r="O21" s="2">
        <f t="shared" si="15"/>
        <v>2760000000</v>
      </c>
      <c r="P21" s="2">
        <f t="shared" si="15"/>
        <v>2760000000</v>
      </c>
      <c r="Q21" s="2">
        <f t="shared" si="15"/>
        <v>2760000000</v>
      </c>
      <c r="R21" s="2">
        <f t="shared" si="15"/>
        <v>2760000000</v>
      </c>
      <c r="S21" s="2">
        <f t="shared" si="15"/>
        <v>2760000000</v>
      </c>
      <c r="T21" s="2">
        <f t="shared" si="15"/>
        <v>2760000000</v>
      </c>
      <c r="U21" s="2">
        <f t="shared" si="15"/>
        <v>2760000000</v>
      </c>
      <c r="V21" s="2">
        <f t="shared" si="15"/>
        <v>2760000000</v>
      </c>
      <c r="W21" s="2">
        <f t="shared" si="15"/>
        <v>2760000000</v>
      </c>
      <c r="X21" s="2">
        <f t="shared" si="15"/>
        <v>2760000000</v>
      </c>
      <c r="Y21" s="2">
        <f t="shared" si="15"/>
        <v>1420000000</v>
      </c>
      <c r="Z21" s="2">
        <f t="shared" si="15"/>
        <v>1420000000</v>
      </c>
    </row>
    <row r="23" spans="1:26" ht="15.5" x14ac:dyDescent="0.35">
      <c r="B23" t="s">
        <v>41</v>
      </c>
      <c r="C23" t="s">
        <v>42</v>
      </c>
      <c r="D23" s="3">
        <f>IFERROR(D5/D6*100,"")</f>
        <v>8.0737006494479076</v>
      </c>
      <c r="E23" s="3">
        <f>IFERROR(E5/E6*100,"")</f>
        <v>6.8935342491087876</v>
      </c>
      <c r="H23" s="3">
        <f t="shared" ref="H23:Z23" si="16">IFERROR(H5/H6*100,"")</f>
        <v>31.590016747832507</v>
      </c>
      <c r="I23" s="3">
        <f t="shared" si="16"/>
        <v>-15.976925128385371</v>
      </c>
      <c r="J23" s="3">
        <f t="shared" si="16"/>
        <v>2.5186503221864172</v>
      </c>
      <c r="K23" s="3">
        <f t="shared" si="16"/>
        <v>119.45753879214907</v>
      </c>
      <c r="L23" s="3">
        <f t="shared" si="16"/>
        <v>-1023.671076114109</v>
      </c>
      <c r="M23" s="3">
        <f t="shared" si="16"/>
        <v>172.11923318470568</v>
      </c>
      <c r="N23" s="3">
        <f t="shared" si="16"/>
        <v>130.95562609224999</v>
      </c>
      <c r="O23" s="3">
        <f t="shared" si="16"/>
        <v>-104.35283317630547</v>
      </c>
      <c r="P23" s="3">
        <f t="shared" si="16"/>
        <v>49.646930303120719</v>
      </c>
      <c r="Q23" s="3">
        <f t="shared" si="16"/>
        <v>-2.8818325933736118</v>
      </c>
      <c r="R23" s="3">
        <f t="shared" si="16"/>
        <v>17.642297529455465</v>
      </c>
      <c r="S23" s="3">
        <f t="shared" si="16"/>
        <v>-26.069588411234594</v>
      </c>
      <c r="T23" s="3">
        <f t="shared" si="16"/>
        <v>4.7665439787143224</v>
      </c>
      <c r="U23" s="3">
        <f t="shared" si="16"/>
        <v>8.8869236171166737</v>
      </c>
      <c r="V23" s="3">
        <f t="shared" si="16"/>
        <v>2.5630084400032662</v>
      </c>
      <c r="W23" s="3">
        <f t="shared" si="16"/>
        <v>3.0734429110039754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 t="str">
        <f>IFERROR(_xlfn.RRI(5,I23,D23),"")</f>
        <v/>
      </c>
      <c r="E24" s="4">
        <f>IFERROR(_xlfn.RRI(5,J23,E23),"")</f>
        <v>0.22307985271695019</v>
      </c>
      <c r="H24" s="4">
        <f t="shared" ref="H24:Z24" si="17">IFERROR(_xlfn.RRI(5,M23,H23),"")</f>
        <v>-0.28756689685690406</v>
      </c>
      <c r="I24" s="4" t="str">
        <f t="shared" si="17"/>
        <v/>
      </c>
      <c r="J24" s="4" t="str">
        <f t="shared" si="17"/>
        <v/>
      </c>
      <c r="K24" s="4">
        <f t="shared" si="17"/>
        <v>0.19196700094831631</v>
      </c>
      <c r="L24" s="4">
        <f t="shared" si="17"/>
        <v>2.236669360974934</v>
      </c>
      <c r="M24" s="4">
        <f t="shared" si="17"/>
        <v>0.57708409589470899</v>
      </c>
      <c r="N24" s="4" t="str">
        <f t="shared" si="17"/>
        <v/>
      </c>
      <c r="O24" s="4" t="str">
        <f t="shared" si="17"/>
        <v/>
      </c>
      <c r="P24" s="4">
        <f t="shared" si="17"/>
        <v>0.41067896564501472</v>
      </c>
      <c r="Q24" s="4" t="str">
        <f t="shared" si="17"/>
        <v/>
      </c>
      <c r="R24" s="4">
        <f t="shared" si="17"/>
        <v>0.41835844320154347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-6.01</v>
      </c>
      <c r="J25" s="3">
        <f t="shared" si="18"/>
        <v>1.91</v>
      </c>
      <c r="K25" s="3">
        <f t="shared" si="18"/>
        <v>-11.1</v>
      </c>
      <c r="L25" s="3">
        <f t="shared" si="18"/>
        <v>-5.59</v>
      </c>
      <c r="M25" s="3">
        <f t="shared" si="18"/>
        <v>-8.09</v>
      </c>
      <c r="N25" s="3">
        <f t="shared" si="18"/>
        <v>-16.3</v>
      </c>
      <c r="O25" s="3">
        <f t="shared" si="18"/>
        <v>-11.81</v>
      </c>
      <c r="P25" s="3">
        <f t="shared" si="18"/>
        <v>-7.12</v>
      </c>
      <c r="Q25" s="3">
        <f t="shared" si="18"/>
        <v>-10.08</v>
      </c>
      <c r="R25" s="3">
        <f t="shared" si="18"/>
        <v>-14.77</v>
      </c>
      <c r="S25" s="3">
        <f t="shared" si="18"/>
        <v>-13.59</v>
      </c>
      <c r="T25" s="3">
        <f t="shared" si="18"/>
        <v>3</v>
      </c>
      <c r="U25" s="3">
        <f t="shared" si="18"/>
        <v>5.39</v>
      </c>
      <c r="V25" s="3">
        <f t="shared" si="18"/>
        <v>1.26</v>
      </c>
      <c r="W25" s="3">
        <f t="shared" si="18"/>
        <v>1.47</v>
      </c>
      <c r="X25" s="3">
        <f t="shared" si="18"/>
        <v>0.67</v>
      </c>
      <c r="Y25" s="3">
        <f t="shared" si="18"/>
        <v>1</v>
      </c>
      <c r="Z25" s="3">
        <f t="shared" si="18"/>
        <v>2.59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-0.18089915582899396</v>
      </c>
      <c r="J26" s="4" t="str">
        <f t="shared" si="19"/>
        <v/>
      </c>
      <c r="K26" s="4">
        <f t="shared" si="19"/>
        <v>9.2870232955178711E-2</v>
      </c>
      <c r="L26" s="4">
        <f t="shared" si="19"/>
        <v>-0.11122822289685852</v>
      </c>
      <c r="M26" s="4">
        <f t="shared" si="19"/>
        <v>-0.11342882859227699</v>
      </c>
      <c r="N26" s="4">
        <f t="shared" si="19"/>
        <v>3.7035514417918636E-2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0.2457309396155174</v>
      </c>
      <c r="U26" s="4">
        <f t="shared" si="19"/>
        <v>0.15786466398528898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6.8767926162436552</v>
      </c>
      <c r="E27" s="3">
        <f>IFERROR(E4/E21,"")</f>
        <v>7.1513487761421324</v>
      </c>
      <c r="H27" s="3">
        <f t="shared" ref="H27:Z27" si="20">IFERROR(H4/H21,"")</f>
        <v>28.056282784771575</v>
      </c>
      <c r="I27" s="3">
        <f t="shared" si="20"/>
        <v>46.813300311928934</v>
      </c>
      <c r="J27" s="3">
        <f t="shared" si="20"/>
        <v>52.956079976903553</v>
      </c>
      <c r="K27" s="3">
        <f t="shared" si="20"/>
        <v>50.958308343908627</v>
      </c>
      <c r="L27" s="3">
        <f t="shared" si="20"/>
        <v>43.202398105329948</v>
      </c>
      <c r="M27" s="3">
        <f t="shared" si="20"/>
        <v>61.15687394384058</v>
      </c>
      <c r="N27" s="3">
        <f t="shared" si="20"/>
        <v>57.466626209057971</v>
      </c>
      <c r="O27" s="3">
        <f t="shared" si="20"/>
        <v>90.973859607246382</v>
      </c>
      <c r="P27" s="3">
        <f t="shared" si="20"/>
        <v>77.116610911594208</v>
      </c>
      <c r="Q27" s="3">
        <f t="shared" si="20"/>
        <v>97.077008112681156</v>
      </c>
      <c r="R27" s="3">
        <f t="shared" si="20"/>
        <v>105.20149851666666</v>
      </c>
      <c r="S27" s="3">
        <f t="shared" si="20"/>
        <v>105.27416663985507</v>
      </c>
      <c r="T27" s="3">
        <f t="shared" si="20"/>
        <v>115.54923981702899</v>
      </c>
      <c r="U27" s="3">
        <f t="shared" si="20"/>
        <v>97.664141009420291</v>
      </c>
      <c r="V27" s="3">
        <f t="shared" si="20"/>
        <v>95.842539302173918</v>
      </c>
      <c r="W27" s="3">
        <f t="shared" si="20"/>
        <v>89.904077223550729</v>
      </c>
      <c r="X27" s="3">
        <f t="shared" si="20"/>
        <v>64.404556281884055</v>
      </c>
      <c r="Y27" s="3">
        <f t="shared" si="20"/>
        <v>103.9401502915493</v>
      </c>
      <c r="Z27" s="3">
        <f t="shared" si="20"/>
        <v>101.32838656901409</v>
      </c>
    </row>
    <row r="28" spans="1:26" ht="15.5" x14ac:dyDescent="0.35">
      <c r="C28" t="s">
        <v>48</v>
      </c>
      <c r="D28" s="4">
        <f>IFERROR(_xlfn.RRI(5,I27,D27),"")</f>
        <v>-0.31859811043773645</v>
      </c>
      <c r="E28" s="4">
        <f>IFERROR(_xlfn.RRI(5,J27,E27),"")</f>
        <v>-0.32996972582233142</v>
      </c>
      <c r="H28" s="4">
        <f t="shared" ref="H28:Z28" si="21">IFERROR(_xlfn.RRI(5,M27,H27),"")</f>
        <v>-0.14430898773327472</v>
      </c>
      <c r="I28" s="4">
        <f t="shared" si="21"/>
        <v>-4.0177974353875268E-2</v>
      </c>
      <c r="J28" s="4">
        <f t="shared" si="21"/>
        <v>-0.10257153234411687</v>
      </c>
      <c r="K28" s="4">
        <f t="shared" si="21"/>
        <v>-7.9521999170433233E-2</v>
      </c>
      <c r="L28" s="4">
        <f t="shared" si="21"/>
        <v>-0.14949221286527359</v>
      </c>
      <c r="M28" s="4">
        <f t="shared" si="21"/>
        <v>-0.10280949160412589</v>
      </c>
      <c r="N28" s="4">
        <f t="shared" si="21"/>
        <v>-0.1140304868343528</v>
      </c>
      <c r="O28" s="4">
        <f t="shared" si="21"/>
        <v>-4.6699314057608854E-2</v>
      </c>
      <c r="P28" s="4">
        <f t="shared" si="21"/>
        <v>-4.6144561771160775E-2</v>
      </c>
      <c r="Q28" s="4">
        <f t="shared" si="21"/>
        <v>2.5628650106357398E-3</v>
      </c>
      <c r="R28" s="4">
        <f t="shared" si="21"/>
        <v>3.1925887730942515E-2</v>
      </c>
      <c r="S28" s="4">
        <f t="shared" si="21"/>
        <v>0.10326805633925518</v>
      </c>
      <c r="T28" s="4">
        <f t="shared" si="21"/>
        <v>2.1402109437179906E-2</v>
      </c>
      <c r="U28" s="4">
        <f t="shared" si="21"/>
        <v>-7.3393613268718516E-3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-4.1465968586387438</v>
      </c>
      <c r="J29" s="4">
        <f t="shared" si="22"/>
        <v>-1.1720720720720721</v>
      </c>
      <c r="K29" s="4">
        <f t="shared" si="22"/>
        <v>0.9856887298747764</v>
      </c>
      <c r="L29" s="4">
        <f t="shared" si="22"/>
        <v>-0.30902348578491967</v>
      </c>
      <c r="M29" s="4">
        <f t="shared" si="22"/>
        <v>-0.503680981595092</v>
      </c>
      <c r="N29" s="4">
        <f t="shared" si="22"/>
        <v>0.38018628281117695</v>
      </c>
      <c r="O29" s="4">
        <f t="shared" si="22"/>
        <v>0.65870786516853941</v>
      </c>
      <c r="P29" s="4">
        <f t="shared" si="22"/>
        <v>-0.29365079365079366</v>
      </c>
      <c r="Q29" s="4">
        <f t="shared" si="22"/>
        <v>-0.31753554502369663</v>
      </c>
      <c r="R29" s="4">
        <f t="shared" si="22"/>
        <v>8.6828550404709326E-2</v>
      </c>
      <c r="S29" s="4">
        <f t="shared" si="22"/>
        <v>-5.53</v>
      </c>
      <c r="T29" s="4">
        <f t="shared" si="22"/>
        <v>-0.4434137291280148</v>
      </c>
      <c r="U29" s="4">
        <f t="shared" si="22"/>
        <v>3.2777777777777777</v>
      </c>
      <c r="V29" s="4">
        <f t="shared" si="22"/>
        <v>-0.14285714285714285</v>
      </c>
      <c r="W29" s="4">
        <f t="shared" si="22"/>
        <v>1.1940298507462686</v>
      </c>
      <c r="X29" s="4">
        <f t="shared" si="22"/>
        <v>-0.32999999999999996</v>
      </c>
      <c r="Y29" s="4">
        <f t="shared" si="22"/>
        <v>-0.61389961389961389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-0.40067710249383354</v>
      </c>
      <c r="I30" s="4">
        <f t="shared" si="23"/>
        <v>-0.11599762799009579</v>
      </c>
      <c r="J30" s="4">
        <f t="shared" si="23"/>
        <v>3.92040414589966E-2</v>
      </c>
      <c r="K30" s="4">
        <f t="shared" si="23"/>
        <v>0.17952499348923456</v>
      </c>
      <c r="L30" s="4">
        <f t="shared" si="23"/>
        <v>-0.2935806669091352</v>
      </c>
      <c r="M30" s="4">
        <f t="shared" si="23"/>
        <v>6.4215493029951831E-2</v>
      </c>
      <c r="N30" s="4">
        <f t="shared" si="23"/>
        <v>-0.36831715772911372</v>
      </c>
      <c r="O30" s="4">
        <f t="shared" si="23"/>
        <v>0.17969213807305406</v>
      </c>
      <c r="P30" s="4">
        <f t="shared" si="23"/>
        <v>-0.20561405413234532</v>
      </c>
      <c r="Q30" s="4">
        <f t="shared" si="23"/>
        <v>-7.7227896166311483E-2</v>
      </c>
      <c r="R30" s="4">
        <f t="shared" si="23"/>
        <v>-6.9027497920744641E-4</v>
      </c>
      <c r="S30" s="4">
        <f t="shared" si="23"/>
        <v>-8.8923762661220387E-2</v>
      </c>
      <c r="T30" s="4">
        <f t="shared" si="23"/>
        <v>0.18312861427700033</v>
      </c>
      <c r="U30" s="4">
        <f t="shared" si="23"/>
        <v>1.9006192036536067E-2</v>
      </c>
      <c r="V30" s="4">
        <f t="shared" si="23"/>
        <v>6.6053312174673931E-2</v>
      </c>
      <c r="W30" s="4">
        <f t="shared" si="23"/>
        <v>0.39592728238140618</v>
      </c>
      <c r="X30" s="4">
        <f t="shared" si="23"/>
        <v>-0.38036883628481372</v>
      </c>
      <c r="Y30" s="4">
        <f t="shared" si="23"/>
        <v>2.5775242367609995E-2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3.83</v>
      </c>
      <c r="E32" s="3">
        <f>IFERROR(INDEX(E51:E500,MATCH($A$32,$C$51:$C$500,0)),"")</f>
        <v>6.28</v>
      </c>
      <c r="H32" s="3">
        <f>IFERROR(INDEX(D32:G32,COUNT(D32:G32)),"")</f>
        <v>6.28</v>
      </c>
      <c r="I32" s="3">
        <f t="shared" ref="I32:Z32" si="24">IFERROR(INDEX(I51:I500,MATCH($C$32,$C$51:$C$500,0)),"")</f>
        <v>8.18</v>
      </c>
      <c r="J32" s="3">
        <f t="shared" si="24"/>
        <v>4.13</v>
      </c>
      <c r="K32" s="3">
        <f t="shared" si="24"/>
        <v>4.91</v>
      </c>
      <c r="L32" s="3">
        <f t="shared" si="24"/>
        <v>37.01</v>
      </c>
      <c r="M32" s="3">
        <f t="shared" si="24"/>
        <v>99.15</v>
      </c>
      <c r="N32" s="3">
        <f t="shared" si="24"/>
        <v>-25.91</v>
      </c>
      <c r="O32" s="3">
        <f t="shared" si="24"/>
        <v>38.880000000000003</v>
      </c>
      <c r="P32" s="3">
        <f t="shared" si="24"/>
        <v>73.75</v>
      </c>
      <c r="Q32" s="3">
        <f t="shared" si="24"/>
        <v>37.71</v>
      </c>
      <c r="R32" s="3">
        <f t="shared" si="24"/>
        <v>47.83</v>
      </c>
      <c r="S32" s="3">
        <f t="shared" si="24"/>
        <v>37.630000000000003</v>
      </c>
      <c r="T32" s="3">
        <f t="shared" si="24"/>
        <v>49.36</v>
      </c>
      <c r="U32" s="3">
        <f t="shared" si="24"/>
        <v>48.55</v>
      </c>
      <c r="V32" s="3">
        <f t="shared" si="24"/>
        <v>43.16</v>
      </c>
      <c r="W32" s="3">
        <f t="shared" si="24"/>
        <v>41.89</v>
      </c>
      <c r="X32" s="3">
        <f t="shared" si="24"/>
        <v>40.21</v>
      </c>
      <c r="Y32" s="3">
        <f t="shared" si="24"/>
        <v>106.35</v>
      </c>
      <c r="Z32" s="3">
        <f t="shared" si="24"/>
        <v>106.97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7.83</v>
      </c>
      <c r="E33" s="3">
        <f>IFERROR(INDEX(E51:E500,MATCH($A$33,$C$51:$C$500,0)),"")</f>
        <v>6.69</v>
      </c>
      <c r="H33" s="3">
        <f>IFERROR(INDEX(D33:G33,COUNT(D33:G33)),"")</f>
        <v>6.69</v>
      </c>
      <c r="I33" s="3">
        <f t="shared" ref="I33:Z33" si="25">IFERROR(INDEX(I51:I500,MATCH($C$33,$C$51:$C$500,0)),"")</f>
        <v>6.72</v>
      </c>
      <c r="J33" s="3">
        <f t="shared" si="25"/>
        <v>6.3</v>
      </c>
      <c r="K33" s="3">
        <f t="shared" si="25"/>
        <v>10.59</v>
      </c>
      <c r="L33" s="3">
        <f t="shared" si="25"/>
        <v>4.08</v>
      </c>
      <c r="M33" s="3">
        <f t="shared" si="25"/>
        <v>3.57</v>
      </c>
      <c r="N33" s="3">
        <f t="shared" si="25"/>
        <v>-3.16</v>
      </c>
      <c r="O33" s="3">
        <f t="shared" si="25"/>
        <v>2.73</v>
      </c>
      <c r="P33" s="3">
        <f t="shared" si="25"/>
        <v>1.3</v>
      </c>
      <c r="Q33" s="3">
        <f t="shared" si="25"/>
        <v>1.33</v>
      </c>
      <c r="R33" s="3">
        <f t="shared" si="25"/>
        <v>1.05</v>
      </c>
      <c r="S33" s="3">
        <f t="shared" si="25"/>
        <v>1.33</v>
      </c>
      <c r="T33" s="3">
        <f t="shared" si="25"/>
        <v>1.22</v>
      </c>
      <c r="U33" s="3">
        <f t="shared" si="25"/>
        <v>2.04</v>
      </c>
      <c r="V33" s="3">
        <f t="shared" si="25"/>
        <v>1.88</v>
      </c>
      <c r="W33" s="3">
        <f t="shared" si="25"/>
        <v>2.86</v>
      </c>
      <c r="X33" s="3">
        <f t="shared" si="25"/>
        <v>6.94</v>
      </c>
      <c r="Y33" s="3">
        <f t="shared" si="25"/>
        <v>0.57999999999999996</v>
      </c>
      <c r="Z33" s="3">
        <f t="shared" si="25"/>
        <v>1.39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-26.32</v>
      </c>
      <c r="E34" s="3">
        <f>IFERROR(INDEX(E51:E500,MATCH($A$34,$C$51:$C$500,0)),"")</f>
        <v>-25</v>
      </c>
      <c r="H34" s="3">
        <f>IFERROR(INDEX(D34:G34,COUNT(D34:G34)),"")</f>
        <v>-25</v>
      </c>
      <c r="I34" s="3">
        <f t="shared" ref="I34:Z34" si="26">IFERROR(INDEX(I51:I500,MATCH($C$34,$C$51:$C$500,0)),"")</f>
        <v>-9.15</v>
      </c>
      <c r="J34" s="3">
        <f t="shared" si="26"/>
        <v>13.61</v>
      </c>
      <c r="K34" s="3">
        <f t="shared" si="26"/>
        <v>-4.68</v>
      </c>
      <c r="L34" s="3">
        <f t="shared" si="26"/>
        <v>-27.01</v>
      </c>
      <c r="M34" s="3">
        <f t="shared" si="26"/>
        <v>-43.76</v>
      </c>
      <c r="N34" s="3">
        <f t="shared" si="26"/>
        <v>-5.03</v>
      </c>
      <c r="O34" s="3">
        <f t="shared" si="26"/>
        <v>-8.98</v>
      </c>
      <c r="P34" s="3">
        <f t="shared" si="26"/>
        <v>-13.48</v>
      </c>
      <c r="Q34" s="3">
        <f t="shared" si="26"/>
        <v>-4.96</v>
      </c>
      <c r="R34" s="3">
        <f t="shared" si="26"/>
        <v>-3.39</v>
      </c>
      <c r="S34" s="3">
        <f t="shared" si="26"/>
        <v>-3.68</v>
      </c>
      <c r="T34" s="3">
        <f t="shared" si="26"/>
        <v>20</v>
      </c>
      <c r="U34" s="3">
        <f t="shared" si="26"/>
        <v>18.37</v>
      </c>
      <c r="V34" s="3">
        <f t="shared" si="26"/>
        <v>64.290000000000006</v>
      </c>
      <c r="W34" s="3">
        <f t="shared" si="26"/>
        <v>81.63</v>
      </c>
      <c r="X34" s="3">
        <f t="shared" si="26"/>
        <v>416.42</v>
      </c>
      <c r="Y34" s="3">
        <f t="shared" si="26"/>
        <v>62</v>
      </c>
      <c r="Z34" s="3">
        <f t="shared" si="26"/>
        <v>57.53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4.3600000000000003</v>
      </c>
      <c r="E35" s="3">
        <f>IFERROR(INDEX(E51:E500,MATCH($A$35,$C$51:$C$500,0)),"")</f>
        <v>5.87</v>
      </c>
      <c r="H35" s="3">
        <f>IFERROR(INDEX(D35:G35,COUNT(D35:G35)),"")</f>
        <v>5.87</v>
      </c>
      <c r="I35" s="3">
        <f t="shared" ref="I35:Z35" si="27">IFERROR(INDEX(I51:I500,MATCH($C$35,$C$51:$C$500,0)),"")</f>
        <v>1.17</v>
      </c>
      <c r="J35" s="3">
        <f t="shared" si="27"/>
        <v>0.49</v>
      </c>
      <c r="K35" s="3">
        <f t="shared" si="27"/>
        <v>1.02</v>
      </c>
      <c r="L35" s="3">
        <f t="shared" si="27"/>
        <v>3.49</v>
      </c>
      <c r="M35" s="3">
        <f t="shared" si="27"/>
        <v>5.78</v>
      </c>
      <c r="N35" s="3">
        <f t="shared" si="27"/>
        <v>1.42</v>
      </c>
      <c r="O35" s="3">
        <f t="shared" si="27"/>
        <v>1.1599999999999999</v>
      </c>
      <c r="P35" s="3">
        <f t="shared" si="27"/>
        <v>1.24</v>
      </c>
      <c r="Q35" s="3">
        <f t="shared" si="27"/>
        <v>0.51</v>
      </c>
      <c r="R35" s="3">
        <f t="shared" si="27"/>
        <v>0.47</v>
      </c>
      <c r="S35" s="3">
        <f t="shared" si="27"/>
        <v>0.47</v>
      </c>
      <c r="T35" s="3">
        <f t="shared" si="27"/>
        <v>0.52</v>
      </c>
      <c r="U35" s="3">
        <f t="shared" si="27"/>
        <v>1.01</v>
      </c>
      <c r="V35" s="3">
        <f t="shared" si="27"/>
        <v>0.84</v>
      </c>
      <c r="W35" s="3">
        <f t="shared" si="27"/>
        <v>1.33</v>
      </c>
      <c r="X35" s="3">
        <f t="shared" si="27"/>
        <v>4.32</v>
      </c>
      <c r="Y35" s="3">
        <f t="shared" si="27"/>
        <v>0.6</v>
      </c>
      <c r="Z35" s="3">
        <f t="shared" si="27"/>
        <v>1.47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27094562908</v>
      </c>
      <c r="E51" s="5">
        <v>28176314178</v>
      </c>
      <c r="F51" s="5">
        <v>57515357498</v>
      </c>
      <c r="G51" s="5">
        <v>49022369572</v>
      </c>
      <c r="I51" s="5">
        <v>184444403229</v>
      </c>
      <c r="J51" s="5">
        <v>208646955109</v>
      </c>
      <c r="K51" s="5">
        <v>200775734875</v>
      </c>
      <c r="L51" s="5">
        <v>170217448535</v>
      </c>
      <c r="M51" s="5">
        <v>168792972085</v>
      </c>
      <c r="N51" s="5">
        <v>158607888337</v>
      </c>
      <c r="O51" s="5">
        <v>251087852516</v>
      </c>
      <c r="P51" s="5">
        <v>212841846116</v>
      </c>
      <c r="Q51" s="5">
        <v>267932542391</v>
      </c>
      <c r="R51" s="5">
        <v>290356135906</v>
      </c>
      <c r="S51" s="5">
        <v>290556699926</v>
      </c>
      <c r="T51" s="5">
        <v>318915901895</v>
      </c>
      <c r="U51" s="5">
        <v>269553029186</v>
      </c>
      <c r="V51" s="5">
        <v>264525408474</v>
      </c>
      <c r="W51" s="5">
        <v>248135253137</v>
      </c>
      <c r="X51" s="5">
        <v>177756575338</v>
      </c>
      <c r="Y51" s="5">
        <v>147595013414</v>
      </c>
      <c r="Z51" s="5">
        <v>143886308928</v>
      </c>
    </row>
    <row r="52" spans="2:26" ht="15.5" x14ac:dyDescent="0.35">
      <c r="C52" t="s">
        <v>72</v>
      </c>
      <c r="D52" s="5">
        <v>-17021292115</v>
      </c>
      <c r="E52" s="5">
        <v>-15112328243</v>
      </c>
      <c r="F52" s="5">
        <v>-46009885997</v>
      </c>
      <c r="G52" s="5">
        <v>-33172947943</v>
      </c>
      <c r="I52" s="5">
        <v>-126198407568</v>
      </c>
      <c r="J52" s="5">
        <v>-132244859480</v>
      </c>
      <c r="K52" s="5">
        <v>-141571457934</v>
      </c>
      <c r="L52" s="5">
        <v>-98347371220</v>
      </c>
      <c r="M52" s="5">
        <v>-91466188790</v>
      </c>
      <c r="N52" s="5">
        <v>-82063860407</v>
      </c>
      <c r="O52" s="5">
        <v>-148573352229</v>
      </c>
      <c r="P52" s="5">
        <v>-118882152766</v>
      </c>
      <c r="Q52" s="5">
        <v>-134122652236</v>
      </c>
      <c r="R52" s="5">
        <v>-180073977803</v>
      </c>
      <c r="S52" s="5">
        <v>-167675565492</v>
      </c>
      <c r="T52" s="5">
        <v>-188951712338</v>
      </c>
      <c r="U52" s="5">
        <v>-134726003915</v>
      </c>
      <c r="V52" s="5">
        <v>-129094815594</v>
      </c>
      <c r="W52" s="5">
        <v>-131596955605</v>
      </c>
      <c r="X52" s="5">
        <v>-100626670983</v>
      </c>
      <c r="Y52" s="5">
        <v>-84477427776</v>
      </c>
      <c r="Z52" s="5">
        <v>-82239430319</v>
      </c>
    </row>
    <row r="53" spans="2:26" ht="15.5" x14ac:dyDescent="0.35">
      <c r="C53" t="s">
        <v>73</v>
      </c>
      <c r="D53" s="5">
        <v>10073270793</v>
      </c>
      <c r="E53" s="5">
        <v>13063985935</v>
      </c>
      <c r="F53" s="5">
        <v>11505471501</v>
      </c>
      <c r="G53" s="5">
        <v>15849421629</v>
      </c>
      <c r="I53" s="5">
        <v>58245995661</v>
      </c>
      <c r="J53" s="5">
        <v>76402095629</v>
      </c>
      <c r="K53" s="5">
        <v>59204276941</v>
      </c>
      <c r="L53" s="5">
        <v>71870077315</v>
      </c>
      <c r="M53" s="5">
        <v>77326783295</v>
      </c>
      <c r="N53" s="5">
        <v>76544027930</v>
      </c>
      <c r="O53" s="5">
        <v>102514500287</v>
      </c>
      <c r="P53" s="5">
        <v>93959693350</v>
      </c>
      <c r="Q53" s="5">
        <v>133809890155</v>
      </c>
      <c r="R53" s="5">
        <v>110282158103</v>
      </c>
      <c r="S53" s="5">
        <v>122881134434</v>
      </c>
      <c r="T53" s="5">
        <v>129964189557</v>
      </c>
      <c r="U53" s="5">
        <v>134827025271</v>
      </c>
      <c r="V53" s="5">
        <v>135430592880</v>
      </c>
      <c r="W53" s="5">
        <v>116538297532</v>
      </c>
      <c r="X53" s="5">
        <v>77129904355</v>
      </c>
      <c r="Y53" s="5">
        <v>63117585638</v>
      </c>
      <c r="Z53" s="5">
        <v>61646878609</v>
      </c>
    </row>
    <row r="54" spans="2:26" ht="15.5" x14ac:dyDescent="0.35">
      <c r="C54" t="s">
        <v>74</v>
      </c>
      <c r="D54" s="5">
        <v>-13519459046</v>
      </c>
      <c r="E54" s="5">
        <v>-19675637393</v>
      </c>
      <c r="F54" s="5">
        <v>-18079033948</v>
      </c>
      <c r="G54" s="5">
        <v>-17291081881</v>
      </c>
      <c r="I54" s="5">
        <v>-73445166179</v>
      </c>
      <c r="J54" s="5">
        <v>-86700087729</v>
      </c>
      <c r="K54" s="5">
        <v>-107894222500</v>
      </c>
      <c r="L54" s="5">
        <v>-104067999952</v>
      </c>
      <c r="M54" s="5">
        <v>-105367271262</v>
      </c>
      <c r="N54" s="5">
        <v>-115785250743</v>
      </c>
      <c r="O54" s="5">
        <v>-130856333874</v>
      </c>
      <c r="P54" s="5">
        <v>-131615834116</v>
      </c>
      <c r="Q54" s="5">
        <v>-142757143447</v>
      </c>
      <c r="R54" s="5">
        <v>-133209705675</v>
      </c>
      <c r="S54" s="5">
        <v>-139043361982</v>
      </c>
      <c r="T54" s="5">
        <v>-137594540801</v>
      </c>
      <c r="U54" s="5">
        <v>-128368369111</v>
      </c>
      <c r="V54" s="5">
        <v>-121513013448</v>
      </c>
      <c r="W54" s="5">
        <v>-113326134144</v>
      </c>
      <c r="X54" s="5">
        <v>-70730376711</v>
      </c>
      <c r="Y54" s="5">
        <v>-56059337936</v>
      </c>
      <c r="Z54" s="5">
        <v>-49207739287</v>
      </c>
    </row>
    <row r="55" spans="2:26" ht="15.5" x14ac:dyDescent="0.35">
      <c r="C55" t="s">
        <v>75</v>
      </c>
      <c r="D55" s="5">
        <v>-316525392</v>
      </c>
      <c r="E55" s="5">
        <v>-375796965</v>
      </c>
      <c r="F55" s="5">
        <v>-608725956</v>
      </c>
      <c r="G55" s="5">
        <v>-343905618</v>
      </c>
      <c r="I55" s="5">
        <v>-1847139558</v>
      </c>
      <c r="J55" s="5">
        <v>-2976185562</v>
      </c>
      <c r="K55" s="5">
        <v>-2230815407</v>
      </c>
      <c r="L55" s="5">
        <v>-4820477044</v>
      </c>
      <c r="M55" s="5">
        <v>-4461273189</v>
      </c>
      <c r="N55" s="5">
        <v>-5681908954</v>
      </c>
      <c r="O55" s="5">
        <v>-6715955621</v>
      </c>
      <c r="P55" s="5">
        <v>-7566177324</v>
      </c>
      <c r="Q55" s="5">
        <v>-7253292651</v>
      </c>
      <c r="R55" s="5">
        <v>-6938606935</v>
      </c>
      <c r="S55" s="5">
        <v>-18369935029</v>
      </c>
      <c r="T55" s="5">
        <v>-22464809505</v>
      </c>
      <c r="U55" s="5">
        <v>-22947549014</v>
      </c>
      <c r="V55" s="5">
        <v>-23177866192</v>
      </c>
      <c r="W55" s="5">
        <v>-19414578900</v>
      </c>
      <c r="X55" s="5">
        <v>-15932500151</v>
      </c>
      <c r="Y55" s="5">
        <v>-13732458099</v>
      </c>
      <c r="Z55" s="5">
        <v>-13372283650</v>
      </c>
    </row>
    <row r="56" spans="2:26" ht="15.5" x14ac:dyDescent="0.35">
      <c r="C56" t="s">
        <v>76</v>
      </c>
      <c r="D56" s="5">
        <v>-13202933654</v>
      </c>
      <c r="E56" s="5">
        <v>-19299840428</v>
      </c>
      <c r="F56" s="5">
        <v>-17470307992</v>
      </c>
      <c r="G56" s="5">
        <v>-16947176263</v>
      </c>
      <c r="I56" s="5">
        <v>-71598026621</v>
      </c>
      <c r="J56" s="5">
        <v>-83723902167</v>
      </c>
      <c r="K56" s="5">
        <v>-105663407093</v>
      </c>
      <c r="L56" s="5">
        <v>-99247522908</v>
      </c>
      <c r="M56" s="5">
        <v>-100905998073</v>
      </c>
      <c r="N56" s="5">
        <v>-110103341789</v>
      </c>
      <c r="O56" s="5">
        <v>-124140378253</v>
      </c>
      <c r="P56" s="5">
        <v>-124049656792</v>
      </c>
      <c r="Q56" s="5">
        <v>-135503850796</v>
      </c>
      <c r="R56" s="5">
        <v>-126271098740</v>
      </c>
      <c r="S56" s="5">
        <v>-120673426953</v>
      </c>
      <c r="T56" s="5">
        <v>-115129731296</v>
      </c>
      <c r="U56" s="5">
        <v>-105420820097</v>
      </c>
      <c r="V56" s="5">
        <v>-98335147256</v>
      </c>
      <c r="W56" s="5">
        <v>-93911555244</v>
      </c>
      <c r="X56" s="5">
        <v>-54797876560</v>
      </c>
      <c r="Y56" s="5">
        <v>-42326879837</v>
      </c>
      <c r="Z56" s="5">
        <v>-35835455637</v>
      </c>
    </row>
    <row r="57" spans="2:26" ht="15.5" x14ac:dyDescent="0.35">
      <c r="C57" t="s">
        <v>77</v>
      </c>
      <c r="D57" s="5">
        <v>-3446188253</v>
      </c>
      <c r="E57" s="5">
        <v>-6611651458</v>
      </c>
      <c r="F57" s="5">
        <v>-6573562447</v>
      </c>
      <c r="G57" s="5">
        <v>-1441660252</v>
      </c>
      <c r="I57" s="5">
        <v>-15199170518</v>
      </c>
      <c r="J57" s="5">
        <v>-10297992100</v>
      </c>
      <c r="K57" s="5">
        <v>-48689945559</v>
      </c>
      <c r="L57" s="5">
        <v>-32197922637</v>
      </c>
      <c r="M57" s="5">
        <v>-28040487967</v>
      </c>
      <c r="N57" s="5">
        <v>-39241222813</v>
      </c>
      <c r="O57" s="5">
        <v>-28341833587</v>
      </c>
      <c r="P57" s="5">
        <v>-37656140766</v>
      </c>
      <c r="Q57" s="5">
        <v>-8947253292</v>
      </c>
      <c r="R57" s="5">
        <v>-22927547572</v>
      </c>
      <c r="S57" s="5">
        <v>-16162227548</v>
      </c>
      <c r="T57" s="5">
        <v>-7630351244</v>
      </c>
      <c r="U57" s="5">
        <v>6458656160</v>
      </c>
      <c r="V57" s="5">
        <v>13917579432</v>
      </c>
      <c r="W57" s="5">
        <v>3212163388</v>
      </c>
      <c r="X57" s="5">
        <v>6399527644</v>
      </c>
      <c r="Y57" s="5">
        <v>7058247702</v>
      </c>
      <c r="Z57" s="5">
        <v>12439139322</v>
      </c>
    </row>
    <row r="58" spans="2:26" ht="15.5" x14ac:dyDescent="0.35">
      <c r="C58" t="s">
        <v>78</v>
      </c>
      <c r="D58" s="5">
        <v>-2452017450</v>
      </c>
      <c r="E58" s="5">
        <v>-1025346163</v>
      </c>
      <c r="F58" s="5">
        <v>-1812613935</v>
      </c>
      <c r="G58" s="5">
        <v>-2596250053</v>
      </c>
      <c r="I58" s="5">
        <v>-7938605811</v>
      </c>
      <c r="J58" s="5">
        <v>23115261259</v>
      </c>
      <c r="K58" s="5">
        <v>2958141168</v>
      </c>
      <c r="L58" s="5">
        <v>4764889460</v>
      </c>
      <c r="M58" s="5">
        <v>-5590023736</v>
      </c>
      <c r="N58" s="5">
        <v>-8917975850</v>
      </c>
      <c r="O58" s="5">
        <v>-14646628628</v>
      </c>
      <c r="P58" s="5">
        <v>-3671519055</v>
      </c>
      <c r="Q58" s="5">
        <v>-23661158488</v>
      </c>
      <c r="R58" s="5">
        <v>-16010020522</v>
      </c>
      <c r="S58" s="5">
        <v>-33580560511</v>
      </c>
      <c r="T58" s="5">
        <v>18903239782</v>
      </c>
      <c r="U58" s="5">
        <v>25246224971</v>
      </c>
      <c r="V58" s="5">
        <v>-8123611610</v>
      </c>
      <c r="W58" s="5">
        <v>1604906884</v>
      </c>
      <c r="X58" s="5">
        <v>-3843714916</v>
      </c>
      <c r="Y58" s="5">
        <v>-1494017031</v>
      </c>
      <c r="Z58" s="5">
        <v>2072073307</v>
      </c>
    </row>
    <row r="59" spans="2:26" ht="15.5" x14ac:dyDescent="0.35">
      <c r="C59" t="s">
        <v>254</v>
      </c>
      <c r="D59" s="5">
        <v>3290770</v>
      </c>
      <c r="E59" s="5">
        <v>-961995</v>
      </c>
      <c r="F59" s="5">
        <v>248247328</v>
      </c>
      <c r="G59" s="5">
        <v>-282204024</v>
      </c>
      <c r="I59" s="5">
        <v>-33956696</v>
      </c>
      <c r="J59" s="5">
        <v>462537190</v>
      </c>
      <c r="K59" s="5">
        <v>865969571</v>
      </c>
      <c r="L59" s="5">
        <v>-19120820</v>
      </c>
      <c r="M59" s="5">
        <v>137473859</v>
      </c>
      <c r="N59" s="5">
        <v>-2396695859</v>
      </c>
      <c r="O59" s="5">
        <v>-120701888</v>
      </c>
      <c r="P59" s="5">
        <v>-450556258</v>
      </c>
      <c r="Q59" s="5">
        <v>54758133</v>
      </c>
      <c r="R59" s="5">
        <v>2234621940</v>
      </c>
      <c r="S59" s="5">
        <v>6884731298</v>
      </c>
      <c r="T59" s="5">
        <v>6989572620</v>
      </c>
      <c r="U59" s="5">
        <v>6650814272</v>
      </c>
      <c r="V59" s="5">
        <v>3500384630</v>
      </c>
      <c r="W59" s="5">
        <v>5431842849</v>
      </c>
      <c r="X59" s="5">
        <v>294793980</v>
      </c>
      <c r="Y59" s="5">
        <v>-2987469735</v>
      </c>
      <c r="Z59" s="5">
        <v>-923716529</v>
      </c>
    </row>
    <row r="60" spans="2:26" ht="15.5" x14ac:dyDescent="0.35">
      <c r="C60" t="s">
        <v>249</v>
      </c>
      <c r="F60" s="5">
        <v>243668949</v>
      </c>
      <c r="G60" s="5">
        <v>385000000</v>
      </c>
      <c r="I60" s="5">
        <v>931393949</v>
      </c>
      <c r="J60" s="5">
        <v>15374161447</v>
      </c>
      <c r="M60" s="5">
        <v>-3369860052</v>
      </c>
      <c r="N60" s="5">
        <v>39700000</v>
      </c>
      <c r="O60" s="5">
        <v>111005696</v>
      </c>
      <c r="P60" s="5">
        <v>-1313105132</v>
      </c>
      <c r="R60" s="5">
        <v>447887437</v>
      </c>
      <c r="S60" s="5">
        <v>195235744</v>
      </c>
      <c r="T60" s="5">
        <v>648895340</v>
      </c>
      <c r="U60" s="5">
        <v>-1036529594</v>
      </c>
      <c r="V60" s="5">
        <v>129666788</v>
      </c>
      <c r="W60" s="5">
        <v>314833265</v>
      </c>
      <c r="X60" s="5">
        <v>-136755218</v>
      </c>
    </row>
    <row r="61" spans="2:26" ht="15.5" x14ac:dyDescent="0.35">
      <c r="C61" t="s">
        <v>247</v>
      </c>
      <c r="D61" s="5">
        <v>109820820</v>
      </c>
      <c r="E61" s="5">
        <v>130478922</v>
      </c>
      <c r="F61" s="5">
        <v>131371241</v>
      </c>
      <c r="G61" s="5">
        <v>129392023</v>
      </c>
      <c r="I61" s="5">
        <v>595126896</v>
      </c>
      <c r="J61" s="5">
        <v>726087998</v>
      </c>
      <c r="K61" s="5">
        <v>707007765</v>
      </c>
      <c r="L61" s="5">
        <v>2737765889</v>
      </c>
      <c r="M61" s="5">
        <v>476834505</v>
      </c>
      <c r="N61" s="5">
        <v>775605637</v>
      </c>
      <c r="O61" s="5">
        <v>849081366</v>
      </c>
      <c r="P61" s="5">
        <v>739018620</v>
      </c>
      <c r="Q61" s="5">
        <v>5278533656</v>
      </c>
      <c r="R61" s="5">
        <v>183252372</v>
      </c>
      <c r="S61" s="5">
        <v>273848641</v>
      </c>
      <c r="T61" s="5">
        <v>769709540</v>
      </c>
      <c r="U61" s="5">
        <v>104443268</v>
      </c>
      <c r="V61" s="5">
        <v>180334387</v>
      </c>
      <c r="W61" s="5">
        <v>159225897</v>
      </c>
      <c r="X61" s="5">
        <v>341950962</v>
      </c>
      <c r="Y61" s="5">
        <v>252836880</v>
      </c>
      <c r="Z61" s="5">
        <v>510148124</v>
      </c>
    </row>
    <row r="62" spans="2:26" ht="15.5" x14ac:dyDescent="0.35">
      <c r="C62" t="s">
        <v>248</v>
      </c>
      <c r="D62" s="5">
        <v>-1701705941</v>
      </c>
      <c r="E62" s="5">
        <v>-409618184</v>
      </c>
      <c r="F62" s="5">
        <v>-187921670</v>
      </c>
      <c r="G62" s="5">
        <v>-887866932</v>
      </c>
      <c r="I62" s="5">
        <v>-1213501553</v>
      </c>
      <c r="J62" s="5">
        <v>-1466452186</v>
      </c>
      <c r="K62" s="5">
        <v>647075074</v>
      </c>
      <c r="L62" s="5">
        <v>-2968748831</v>
      </c>
      <c r="M62" s="5">
        <v>-1961682943</v>
      </c>
      <c r="N62" s="5">
        <v>-1534868810</v>
      </c>
      <c r="O62" s="5">
        <v>-46284343</v>
      </c>
      <c r="P62" s="5">
        <v>-210474764</v>
      </c>
      <c r="Q62" s="5">
        <v>140127391</v>
      </c>
      <c r="R62" s="5">
        <v>246259885</v>
      </c>
      <c r="S62" s="5">
        <v>-4886706879</v>
      </c>
    </row>
    <row r="63" spans="2:26" ht="15.5" x14ac:dyDescent="0.35">
      <c r="C63" t="s">
        <v>27</v>
      </c>
      <c r="U63" s="5">
        <v>-11240676103</v>
      </c>
      <c r="V63" s="5">
        <v>-13490984819</v>
      </c>
      <c r="W63" s="5">
        <v>-9377815225</v>
      </c>
      <c r="X63" s="5">
        <v>-4419107918</v>
      </c>
      <c r="Y63" s="5">
        <v>-1699110108</v>
      </c>
      <c r="Z63" s="5">
        <v>-1206735698</v>
      </c>
    </row>
    <row r="64" spans="2:26" ht="15.5" x14ac:dyDescent="0.35">
      <c r="C64" t="s">
        <v>79</v>
      </c>
      <c r="D64" s="5">
        <v>-1464308133</v>
      </c>
      <c r="E64" s="5">
        <v>-1059079704</v>
      </c>
      <c r="F64" s="5">
        <v>-664015780</v>
      </c>
      <c r="G64" s="5">
        <v>-91142952</v>
      </c>
      <c r="I64" s="5">
        <v>-2072821834</v>
      </c>
      <c r="J64" s="5">
        <v>-4554755375</v>
      </c>
      <c r="K64" s="5">
        <v>-8783804027</v>
      </c>
      <c r="L64" s="5">
        <v>-11556761550</v>
      </c>
      <c r="M64" s="5">
        <v>-14384082517</v>
      </c>
      <c r="N64" s="5">
        <v>-14012932184</v>
      </c>
      <c r="O64" s="5">
        <v>-10888503221</v>
      </c>
      <c r="P64" s="5">
        <v>-16068561651</v>
      </c>
      <c r="Q64" s="5">
        <v>-8885330590</v>
      </c>
      <c r="R64" s="5">
        <v>-1603703660</v>
      </c>
      <c r="S64" s="5">
        <v>-8341299642</v>
      </c>
      <c r="T64" s="5">
        <v>-1274919459</v>
      </c>
      <c r="U64" s="5">
        <v>16605936841</v>
      </c>
      <c r="V64" s="5">
        <v>562069566</v>
      </c>
      <c r="W64" s="5">
        <v>-1219534547</v>
      </c>
    </row>
    <row r="65" spans="3:26" ht="15.5" x14ac:dyDescent="0.35">
      <c r="C65" t="s">
        <v>1132</v>
      </c>
      <c r="D65" s="5">
        <v>-907437834</v>
      </c>
      <c r="E65" s="5">
        <v>-845122918</v>
      </c>
      <c r="F65" s="5">
        <v>-823106884</v>
      </c>
      <c r="G65" s="5">
        <v>-854587968</v>
      </c>
      <c r="I65" s="5">
        <v>-3408472797</v>
      </c>
      <c r="J65" s="5">
        <v>-3526338992</v>
      </c>
      <c r="K65" s="5">
        <v>-3927704627</v>
      </c>
      <c r="L65" s="5">
        <v>-4169177726</v>
      </c>
      <c r="M65" s="5">
        <v>-4364389855</v>
      </c>
      <c r="N65" s="5">
        <v>-5723411506</v>
      </c>
      <c r="O65" s="5">
        <v>-8585015630</v>
      </c>
      <c r="P65" s="5">
        <v>-9466907654</v>
      </c>
      <c r="Q65" s="5">
        <v>-9902888141</v>
      </c>
      <c r="R65" s="5">
        <v>-10167373177</v>
      </c>
      <c r="S65" s="5">
        <v>-10814949828</v>
      </c>
      <c r="T65" s="5">
        <v>-10954049509</v>
      </c>
      <c r="U65" s="5">
        <v>-11240676103</v>
      </c>
      <c r="V65" s="5">
        <v>-13490984819</v>
      </c>
      <c r="W65" s="5">
        <v>-9377815225</v>
      </c>
      <c r="X65" s="5">
        <v>-4419107918</v>
      </c>
      <c r="Y65" s="5">
        <v>-1699110108</v>
      </c>
      <c r="Z65" s="5">
        <v>-1206735698</v>
      </c>
    </row>
    <row r="66" spans="3:26" ht="15.5" x14ac:dyDescent="0.35">
      <c r="C66" t="s">
        <v>80</v>
      </c>
      <c r="D66" s="5">
        <v>-2452017450</v>
      </c>
      <c r="E66" s="5">
        <v>-1025346163</v>
      </c>
      <c r="F66" s="5">
        <v>-1812613935</v>
      </c>
      <c r="G66" s="5">
        <v>-2596250053</v>
      </c>
      <c r="I66" s="5">
        <v>-7938605811</v>
      </c>
      <c r="J66" s="5">
        <v>23115261259</v>
      </c>
      <c r="K66" s="5">
        <v>2958141168</v>
      </c>
      <c r="L66" s="5">
        <v>4764889460</v>
      </c>
      <c r="M66" s="5">
        <v>-5590023736</v>
      </c>
      <c r="N66" s="5">
        <v>-8917975850</v>
      </c>
      <c r="O66" s="5">
        <v>-14646628628</v>
      </c>
      <c r="P66" s="5">
        <v>-3671519055</v>
      </c>
      <c r="Q66" s="5">
        <v>-23661158488</v>
      </c>
      <c r="R66" s="5">
        <v>-16010020522</v>
      </c>
      <c r="S66" s="5">
        <v>-33580560511</v>
      </c>
      <c r="T66" s="5">
        <v>18903239782</v>
      </c>
      <c r="U66" s="5">
        <v>25246224971</v>
      </c>
      <c r="V66" s="5">
        <v>-8123611610</v>
      </c>
      <c r="W66" s="5">
        <v>1604906884</v>
      </c>
      <c r="X66" s="5">
        <v>-3843714916</v>
      </c>
      <c r="Y66" s="5">
        <v>-1494017031</v>
      </c>
      <c r="Z66" s="5">
        <v>2072073307</v>
      </c>
    </row>
    <row r="67" spans="3:26" ht="15.5" x14ac:dyDescent="0.35">
      <c r="C67" t="s">
        <v>166</v>
      </c>
    </row>
    <row r="68" spans="3:26" ht="15.5" x14ac:dyDescent="0.35">
      <c r="C68" t="s">
        <v>29</v>
      </c>
      <c r="D68" s="5">
        <v>-5898205703</v>
      </c>
      <c r="E68" s="5">
        <v>-7636997621</v>
      </c>
      <c r="F68" s="5">
        <v>-8386176382</v>
      </c>
      <c r="G68" s="5">
        <v>-4037910305</v>
      </c>
      <c r="I68" s="5">
        <v>-23137776329</v>
      </c>
      <c r="J68" s="5">
        <v>12817269159</v>
      </c>
      <c r="K68" s="5">
        <v>-45731804391</v>
      </c>
      <c r="L68" s="5">
        <v>-27433033177</v>
      </c>
      <c r="M68" s="5">
        <v>-33630511703</v>
      </c>
      <c r="N68" s="5">
        <v>-48159198663</v>
      </c>
      <c r="O68" s="5">
        <v>-42988462215</v>
      </c>
      <c r="P68" s="5">
        <v>-41327659821</v>
      </c>
      <c r="Q68" s="5">
        <v>-32608411780</v>
      </c>
      <c r="R68" s="5">
        <v>-38937568094</v>
      </c>
      <c r="S68" s="5">
        <v>-49742788059</v>
      </c>
      <c r="T68" s="5">
        <v>11272888538</v>
      </c>
      <c r="U68" s="5">
        <v>31704881131</v>
      </c>
      <c r="V68" s="5">
        <v>5793967822</v>
      </c>
      <c r="W68" s="5">
        <v>4817070272</v>
      </c>
      <c r="X68" s="5">
        <v>2555812728</v>
      </c>
      <c r="Y68" s="5">
        <v>5564230671</v>
      </c>
      <c r="Z68" s="5">
        <v>14511212629</v>
      </c>
    </row>
    <row r="69" spans="3:26" ht="15.5" x14ac:dyDescent="0.35">
      <c r="C69" t="s">
        <v>28</v>
      </c>
      <c r="D69" s="5">
        <v>-52218075</v>
      </c>
      <c r="E69" s="5">
        <v>-32412241</v>
      </c>
      <c r="F69" s="5">
        <v>-1769262573</v>
      </c>
      <c r="G69" s="5">
        <v>-124650947</v>
      </c>
      <c r="I69" s="5">
        <v>-2539419111</v>
      </c>
      <c r="J69" s="5">
        <v>-7237331833</v>
      </c>
      <c r="K69" s="5">
        <v>-6678800551</v>
      </c>
      <c r="L69" s="5">
        <v>-3534309461</v>
      </c>
      <c r="M69" s="5">
        <v>-2263441310</v>
      </c>
      <c r="N69" s="5">
        <v>-10172673313</v>
      </c>
      <c r="O69" s="5">
        <v>-1298706254</v>
      </c>
      <c r="P69" s="5">
        <v>5155170502</v>
      </c>
      <c r="Q69" s="5">
        <v>-4391220685</v>
      </c>
      <c r="R69" s="5">
        <v>-3418776389</v>
      </c>
      <c r="S69" s="5">
        <v>4362930508</v>
      </c>
      <c r="T69" s="5">
        <v>-4292491601</v>
      </c>
      <c r="U69" s="5">
        <v>-235083377</v>
      </c>
      <c r="V69" s="5">
        <v>-1751701444</v>
      </c>
      <c r="W69" s="5">
        <v>-1990186894</v>
      </c>
      <c r="X69" s="5">
        <v>-716340780</v>
      </c>
      <c r="Y69" s="5">
        <v>-4144863447</v>
      </c>
      <c r="Z69" s="5">
        <v>-10828505678</v>
      </c>
    </row>
    <row r="70" spans="3:26" ht="15.5" x14ac:dyDescent="0.35">
      <c r="C70" t="s">
        <v>81</v>
      </c>
      <c r="U70" s="5">
        <v>-4473529738</v>
      </c>
      <c r="V70" s="5">
        <v>-4379982106</v>
      </c>
      <c r="W70" s="5">
        <v>-2371310500</v>
      </c>
      <c r="X70" s="5">
        <v>-2702436965</v>
      </c>
      <c r="Y70" s="5">
        <v>-5108903483</v>
      </c>
      <c r="Z70" s="5">
        <v>-7422813300</v>
      </c>
    </row>
    <row r="71" spans="3:26" ht="15.5" x14ac:dyDescent="0.35">
      <c r="C71" t="s">
        <v>82</v>
      </c>
      <c r="U71" s="5">
        <v>4238446361</v>
      </c>
      <c r="V71" s="5">
        <v>2628280662</v>
      </c>
      <c r="W71" s="5">
        <v>381123606</v>
      </c>
      <c r="X71" s="5">
        <v>1986096185</v>
      </c>
      <c r="Y71" s="5">
        <v>964040036</v>
      </c>
      <c r="Z71" s="5">
        <v>-3405692378</v>
      </c>
    </row>
    <row r="72" spans="3:26" ht="15.5" x14ac:dyDescent="0.35">
      <c r="C72" t="s">
        <v>84</v>
      </c>
      <c r="D72" s="5">
        <v>-52218075</v>
      </c>
      <c r="E72" s="5">
        <v>-32412241</v>
      </c>
      <c r="F72" s="5">
        <v>-1769262573</v>
      </c>
      <c r="G72" s="5">
        <v>-124650947</v>
      </c>
      <c r="I72" s="5">
        <v>-2539419111</v>
      </c>
      <c r="J72" s="5">
        <v>-7237331833</v>
      </c>
      <c r="K72" s="5">
        <v>-6678800551</v>
      </c>
      <c r="L72" s="5">
        <v>-3534309461</v>
      </c>
      <c r="M72" s="5">
        <v>-2263441310</v>
      </c>
      <c r="N72" s="5">
        <v>-10172673313</v>
      </c>
      <c r="O72" s="5">
        <v>-1298706254</v>
      </c>
      <c r="P72" s="5">
        <v>5155170502</v>
      </c>
      <c r="Q72" s="5">
        <v>-4391220685</v>
      </c>
      <c r="R72" s="5">
        <v>-3418776389</v>
      </c>
      <c r="S72" s="5">
        <v>4362930508</v>
      </c>
      <c r="T72" s="5">
        <v>-4292491601</v>
      </c>
      <c r="U72" s="5">
        <v>-235083377</v>
      </c>
      <c r="V72" s="5">
        <v>-1751701444</v>
      </c>
      <c r="W72" s="5">
        <v>-1990186894</v>
      </c>
      <c r="X72" s="5">
        <v>-716340780</v>
      </c>
      <c r="Y72" s="5">
        <v>-4144863447</v>
      </c>
      <c r="Z72" s="5">
        <v>-10828505678</v>
      </c>
    </row>
    <row r="73" spans="3:26" ht="15.5" x14ac:dyDescent="0.35">
      <c r="C73" t="s">
        <v>327</v>
      </c>
      <c r="D73" s="5">
        <v>-5950423778</v>
      </c>
      <c r="E73" s="5">
        <v>-7669409862</v>
      </c>
      <c r="F73" s="5">
        <v>-10155438955</v>
      </c>
      <c r="G73" s="5">
        <v>-4162561252</v>
      </c>
      <c r="I73" s="5">
        <v>-25677195440</v>
      </c>
      <c r="J73" s="5">
        <v>5579937326</v>
      </c>
      <c r="K73" s="5">
        <v>-52410604942</v>
      </c>
      <c r="L73" s="5">
        <v>-30967342638</v>
      </c>
      <c r="M73" s="5">
        <v>-35893953013</v>
      </c>
      <c r="N73" s="5">
        <v>-58331871976</v>
      </c>
      <c r="O73" s="5">
        <v>-44287168469</v>
      </c>
      <c r="P73" s="5">
        <v>-36172489319</v>
      </c>
      <c r="Q73" s="5">
        <v>-36999632465</v>
      </c>
      <c r="R73" s="5">
        <v>-42356344483</v>
      </c>
      <c r="S73" s="5">
        <v>-45379857551</v>
      </c>
      <c r="T73" s="5">
        <v>6980396937</v>
      </c>
      <c r="U73" s="5">
        <v>31469797754</v>
      </c>
      <c r="V73" s="5">
        <v>4042266378</v>
      </c>
      <c r="W73" s="5">
        <v>2826883378</v>
      </c>
      <c r="X73" s="5">
        <v>1839471948</v>
      </c>
      <c r="Y73" s="5">
        <v>1419367224</v>
      </c>
      <c r="Z73" s="5">
        <v>3682706951</v>
      </c>
    </row>
    <row r="74" spans="3:26" ht="15.5" x14ac:dyDescent="0.35">
      <c r="C74" t="s">
        <v>85</v>
      </c>
    </row>
    <row r="75" spans="3:26" ht="15.5" x14ac:dyDescent="0.35">
      <c r="C75" t="s">
        <v>800</v>
      </c>
      <c r="X75" s="5">
        <v>614921349</v>
      </c>
      <c r="Y75" s="5">
        <v>-915547493</v>
      </c>
      <c r="Z75" s="5">
        <v>-1624967256</v>
      </c>
    </row>
    <row r="76" spans="3:26" ht="15.5" x14ac:dyDescent="0.35">
      <c r="C76" t="s">
        <v>86</v>
      </c>
      <c r="D76" s="5">
        <v>-5950423778</v>
      </c>
      <c r="E76" s="5">
        <v>-7669409862</v>
      </c>
      <c r="F76" s="5">
        <v>-10155438955</v>
      </c>
      <c r="G76" s="5">
        <v>-4162561252</v>
      </c>
      <c r="I76" s="5">
        <v>-25677195440</v>
      </c>
      <c r="J76" s="5">
        <v>5579937326</v>
      </c>
      <c r="K76" s="5">
        <v>-52410604942</v>
      </c>
      <c r="L76" s="5">
        <v>-30967342638</v>
      </c>
      <c r="M76" s="5">
        <v>-35893953013</v>
      </c>
      <c r="N76" s="5">
        <v>-58331871976</v>
      </c>
      <c r="O76" s="5">
        <v>-44287168469</v>
      </c>
      <c r="P76" s="5">
        <v>-36172489319</v>
      </c>
      <c r="Q76" s="5">
        <v>-36999632465</v>
      </c>
      <c r="R76" s="5">
        <v>-42356344483</v>
      </c>
      <c r="S76" s="5">
        <v>-45379857551</v>
      </c>
      <c r="T76" s="5">
        <v>6980396937</v>
      </c>
      <c r="U76" s="5">
        <v>31469797754</v>
      </c>
      <c r="V76" s="5">
        <v>4042266378</v>
      </c>
      <c r="W76" s="5">
        <v>2826883378</v>
      </c>
      <c r="X76" s="5">
        <v>2454393297</v>
      </c>
      <c r="Y76" s="5">
        <v>503819731</v>
      </c>
      <c r="Z76" s="5">
        <v>2057739695</v>
      </c>
    </row>
    <row r="77" spans="3:26" ht="15.5" x14ac:dyDescent="0.35">
      <c r="C77" t="s">
        <v>87</v>
      </c>
      <c r="D77" s="5">
        <v>-5160207402</v>
      </c>
      <c r="E77" s="5">
        <v>-860034567</v>
      </c>
      <c r="F77" s="5">
        <v>-4342843022</v>
      </c>
      <c r="G77" s="5">
        <v>5160207403</v>
      </c>
      <c r="I77" s="5">
        <v>39555457436</v>
      </c>
      <c r="J77" s="5">
        <v>-12998814214</v>
      </c>
      <c r="K77" s="5">
        <v>-82749832901</v>
      </c>
      <c r="L77" s="5">
        <v>-281736478062</v>
      </c>
      <c r="M77" s="5">
        <v>305283616161</v>
      </c>
      <c r="N77" s="5">
        <v>-91496018751</v>
      </c>
      <c r="O77" s="5">
        <v>-62664840141</v>
      </c>
      <c r="P77" s="5">
        <v>119392054376</v>
      </c>
      <c r="Q77" s="5">
        <v>24691750820</v>
      </c>
      <c r="R77" s="5">
        <v>68869070086</v>
      </c>
      <c r="S77" s="5">
        <v>2368680523</v>
      </c>
    </row>
    <row r="78" spans="3:26" ht="15.5" x14ac:dyDescent="0.35">
      <c r="C78" t="s">
        <v>89</v>
      </c>
      <c r="D78" s="5">
        <v>-11110631180</v>
      </c>
      <c r="E78" s="5">
        <v>-8529444429</v>
      </c>
      <c r="F78" s="5">
        <v>-14498281977</v>
      </c>
      <c r="G78" s="5">
        <v>997646151</v>
      </c>
      <c r="I78" s="5">
        <v>13878261996</v>
      </c>
      <c r="J78" s="5">
        <v>-7418876888</v>
      </c>
      <c r="K78" s="5">
        <v>-135160437843</v>
      </c>
      <c r="L78" s="5">
        <v>-312703820700</v>
      </c>
      <c r="M78" s="5">
        <v>269389663148</v>
      </c>
      <c r="N78" s="5">
        <v>-149827890727</v>
      </c>
      <c r="O78" s="5">
        <v>-106952008610</v>
      </c>
      <c r="P78" s="5">
        <v>83219565057</v>
      </c>
      <c r="Q78" s="5">
        <v>-12307881645</v>
      </c>
      <c r="R78" s="5">
        <v>26512725603</v>
      </c>
      <c r="S78" s="5">
        <v>-43011177028</v>
      </c>
      <c r="T78" s="5">
        <v>6980396937</v>
      </c>
      <c r="U78" s="5">
        <v>31469797754</v>
      </c>
      <c r="V78" s="5">
        <v>4042266378</v>
      </c>
      <c r="W78" s="5">
        <v>2826883378</v>
      </c>
    </row>
    <row r="79" spans="3:26" ht="15.5" x14ac:dyDescent="0.35">
      <c r="C79" t="s">
        <v>90</v>
      </c>
      <c r="D79" s="5">
        <v>-5950423778</v>
      </c>
      <c r="E79" s="5">
        <v>-7669409862</v>
      </c>
      <c r="F79" s="5">
        <v>-10155438955</v>
      </c>
      <c r="G79" s="5">
        <v>-4162561252</v>
      </c>
      <c r="I79" s="5">
        <v>-25677195440</v>
      </c>
      <c r="J79" s="5">
        <v>5579937326</v>
      </c>
      <c r="K79" s="5">
        <v>-52410604942</v>
      </c>
      <c r="L79" s="5">
        <v>-30967342638</v>
      </c>
      <c r="M79" s="5">
        <v>-35893953013</v>
      </c>
      <c r="N79" s="5">
        <v>-58331871976</v>
      </c>
      <c r="O79" s="5">
        <v>-44287168469</v>
      </c>
      <c r="P79" s="5">
        <v>-36172489319</v>
      </c>
      <c r="Q79" s="5">
        <v>-36999632465</v>
      </c>
      <c r="R79" s="5">
        <v>-42356344483</v>
      </c>
      <c r="S79" s="5">
        <v>-45379857551</v>
      </c>
      <c r="T79" s="5">
        <v>6980396937</v>
      </c>
      <c r="U79" s="5">
        <v>31469797754</v>
      </c>
      <c r="V79" s="5">
        <v>4042266378</v>
      </c>
      <c r="W79" s="5">
        <v>2826883378</v>
      </c>
      <c r="X79" s="5">
        <v>2454393297</v>
      </c>
      <c r="Y79" s="5">
        <v>503819731</v>
      </c>
      <c r="Z79" s="5">
        <v>2057739695</v>
      </c>
    </row>
    <row r="80" spans="3:26" ht="15.5" x14ac:dyDescent="0.35">
      <c r="C80" t="s">
        <v>8</v>
      </c>
      <c r="D80" s="5">
        <v>-9646323047</v>
      </c>
      <c r="E80" s="5">
        <v>-7470364725</v>
      </c>
      <c r="F80" s="5">
        <v>-13834266197</v>
      </c>
      <c r="G80" s="5">
        <v>1088789103</v>
      </c>
      <c r="I80" s="5">
        <v>15951083830</v>
      </c>
      <c r="J80" s="5">
        <v>-2864121513</v>
      </c>
      <c r="K80" s="5">
        <v>-126376633816</v>
      </c>
      <c r="L80" s="5">
        <v>-301147059150</v>
      </c>
      <c r="M80" s="5">
        <v>283773745665</v>
      </c>
      <c r="N80" s="5">
        <v>-135814958543</v>
      </c>
      <c r="O80" s="5">
        <v>-96063505389</v>
      </c>
      <c r="P80" s="5">
        <v>99288126708</v>
      </c>
      <c r="Q80" s="5">
        <v>-3422551055</v>
      </c>
      <c r="R80" s="5">
        <v>28116429263</v>
      </c>
      <c r="S80" s="5">
        <v>-34669877386</v>
      </c>
      <c r="T80" s="5">
        <v>8255316396</v>
      </c>
      <c r="U80" s="5">
        <v>14863860913</v>
      </c>
      <c r="V80" s="5">
        <v>3480196812</v>
      </c>
      <c r="W80" s="5">
        <v>4046417925</v>
      </c>
    </row>
    <row r="81" spans="2:26" ht="15.5" x14ac:dyDescent="0.35">
      <c r="C81" t="s">
        <v>91</v>
      </c>
      <c r="D81" s="5">
        <v>-5950423778</v>
      </c>
      <c r="E81" s="5">
        <v>-7669409862</v>
      </c>
      <c r="F81" s="5">
        <v>-10155438955</v>
      </c>
      <c r="G81" s="5">
        <v>-4162561252</v>
      </c>
      <c r="I81" s="5">
        <v>-25677195440</v>
      </c>
      <c r="J81" s="5">
        <v>5579937326</v>
      </c>
      <c r="K81" s="5">
        <v>-52410604942</v>
      </c>
      <c r="L81" s="5">
        <v>-30967342638</v>
      </c>
      <c r="M81" s="5">
        <v>-35893953013</v>
      </c>
      <c r="N81" s="5">
        <v>-58331871976</v>
      </c>
      <c r="O81" s="5">
        <v>-44287168469</v>
      </c>
      <c r="P81" s="5">
        <v>-36172489319</v>
      </c>
      <c r="Q81" s="5">
        <v>-36999632465</v>
      </c>
      <c r="R81" s="5">
        <v>-42356344483</v>
      </c>
      <c r="S81" s="5">
        <v>-45379857551</v>
      </c>
      <c r="T81" s="5">
        <v>6980396937</v>
      </c>
      <c r="U81" s="5">
        <v>31469797754</v>
      </c>
      <c r="V81" s="5">
        <v>4042266378</v>
      </c>
      <c r="W81" s="5">
        <v>2826883378</v>
      </c>
      <c r="X81" s="5">
        <v>2454393297</v>
      </c>
      <c r="Y81" s="5">
        <v>503819731</v>
      </c>
      <c r="Z81" s="5">
        <v>2057739695</v>
      </c>
    </row>
    <row r="82" spans="2:26" ht="15.5" x14ac:dyDescent="0.35">
      <c r="C82" t="s">
        <v>92</v>
      </c>
      <c r="D82" s="5">
        <v>-11110631180</v>
      </c>
      <c r="E82" s="5">
        <v>-8529444429</v>
      </c>
      <c r="F82" s="5">
        <v>-14498281977</v>
      </c>
      <c r="G82" s="5">
        <v>997646151</v>
      </c>
      <c r="I82" s="5">
        <v>13878261996</v>
      </c>
      <c r="J82" s="5">
        <v>-7418876888</v>
      </c>
      <c r="K82" s="5">
        <v>-135160437843</v>
      </c>
      <c r="L82" s="5">
        <v>-312703820700</v>
      </c>
      <c r="M82" s="5">
        <v>269389663148</v>
      </c>
      <c r="N82" s="5">
        <v>-149827890727</v>
      </c>
      <c r="O82" s="5">
        <v>-106952008610</v>
      </c>
      <c r="P82" s="5">
        <v>83219565057</v>
      </c>
      <c r="Q82" s="5">
        <v>-12307881645</v>
      </c>
      <c r="R82" s="5">
        <v>26512725603</v>
      </c>
      <c r="S82" s="5">
        <v>-43011177028</v>
      </c>
      <c r="T82" s="5">
        <v>6980396937</v>
      </c>
      <c r="U82" s="5">
        <v>31469797754</v>
      </c>
      <c r="V82" s="5">
        <v>4042266378</v>
      </c>
      <c r="W82" s="5">
        <v>2826883378</v>
      </c>
    </row>
    <row r="83" spans="2:26" ht="15.5" x14ac:dyDescent="0.35">
      <c r="C83" t="s">
        <v>93</v>
      </c>
      <c r="D83" s="5">
        <v>-11110631180</v>
      </c>
      <c r="E83" s="5">
        <v>-8529444429</v>
      </c>
      <c r="F83" s="5">
        <v>-14498281977</v>
      </c>
      <c r="G83" s="5">
        <v>997646151</v>
      </c>
      <c r="I83" s="5">
        <v>13878261996</v>
      </c>
      <c r="J83" s="5">
        <v>-7418876888</v>
      </c>
      <c r="K83" s="5">
        <v>-135160437843</v>
      </c>
      <c r="L83" s="5">
        <v>-312703820700</v>
      </c>
      <c r="M83" s="5">
        <v>269389663148</v>
      </c>
      <c r="N83" s="5">
        <v>-149827890727</v>
      </c>
      <c r="O83" s="5">
        <v>-106952008610</v>
      </c>
      <c r="P83" s="5">
        <v>83219565057</v>
      </c>
      <c r="Q83" s="5">
        <v>-12307881645</v>
      </c>
      <c r="R83" s="5">
        <v>26512725603</v>
      </c>
      <c r="S83" s="5">
        <v>-43011177028</v>
      </c>
      <c r="T83" s="5">
        <v>6980396937</v>
      </c>
      <c r="U83" s="5">
        <v>31469797754</v>
      </c>
      <c r="V83" s="5">
        <v>4042266378</v>
      </c>
      <c r="W83" s="5">
        <v>2826883378</v>
      </c>
    </row>
    <row r="85" spans="2:26" ht="15.5" x14ac:dyDescent="0.35">
      <c r="B85" t="s">
        <v>94</v>
      </c>
      <c r="C85" t="s">
        <v>95</v>
      </c>
    </row>
    <row r="86" spans="2:26" ht="15.5" x14ac:dyDescent="0.35">
      <c r="C86" t="s">
        <v>96</v>
      </c>
    </row>
    <row r="87" spans="2:26" ht="15.5" x14ac:dyDescent="0.35">
      <c r="C87" t="s">
        <v>20</v>
      </c>
      <c r="D87" s="5">
        <v>8608885192</v>
      </c>
      <c r="E87" s="5">
        <v>18275402303</v>
      </c>
      <c r="F87" s="5">
        <v>20713731072</v>
      </c>
      <c r="G87" s="5">
        <v>16530664121</v>
      </c>
      <c r="I87" s="5">
        <v>20713731072</v>
      </c>
      <c r="J87" s="5">
        <v>21966209077</v>
      </c>
      <c r="K87" s="5">
        <v>31456534546</v>
      </c>
      <c r="L87" s="5">
        <v>74448866438</v>
      </c>
      <c r="M87" s="5">
        <v>18722391189</v>
      </c>
      <c r="N87" s="5">
        <v>26724525401</v>
      </c>
      <c r="O87" s="5">
        <v>23376146218</v>
      </c>
      <c r="P87" s="5">
        <v>36153782594</v>
      </c>
      <c r="Q87" s="5">
        <v>47561973397</v>
      </c>
      <c r="R87" s="5">
        <v>33473430858</v>
      </c>
      <c r="S87" s="5">
        <v>19612209191</v>
      </c>
      <c r="T87" s="5">
        <v>18932756444</v>
      </c>
      <c r="U87" s="5">
        <v>9709910768</v>
      </c>
      <c r="V87" s="5">
        <v>13071138171</v>
      </c>
      <c r="W87" s="5">
        <v>14204740887</v>
      </c>
      <c r="X87" s="5">
        <v>17759127703</v>
      </c>
      <c r="Y87" s="5">
        <v>8127591097</v>
      </c>
      <c r="Z87" s="5">
        <v>18409871646</v>
      </c>
    </row>
    <row r="88" spans="2:26" ht="15.5" x14ac:dyDescent="0.35">
      <c r="C88" t="s">
        <v>97</v>
      </c>
      <c r="D88" s="5">
        <v>38710771233</v>
      </c>
      <c r="E88" s="5">
        <v>34466548891</v>
      </c>
      <c r="F88" s="5">
        <v>44078740902</v>
      </c>
      <c r="G88" s="5">
        <v>50460588759</v>
      </c>
      <c r="I88" s="5">
        <v>44078740902</v>
      </c>
      <c r="J88" s="5">
        <v>61841428852</v>
      </c>
      <c r="K88" s="5">
        <v>49497153668</v>
      </c>
      <c r="L88" s="5">
        <v>37902199334</v>
      </c>
      <c r="M88" s="5">
        <v>21172273422</v>
      </c>
      <c r="N88" s="5">
        <v>22634930463</v>
      </c>
      <c r="O88" s="5">
        <v>56162849664</v>
      </c>
      <c r="P88" s="5">
        <v>69650696697</v>
      </c>
      <c r="Q88" s="5">
        <v>82665962804</v>
      </c>
      <c r="R88" s="5">
        <v>93795887201</v>
      </c>
      <c r="S88" s="5">
        <v>120350014802</v>
      </c>
      <c r="T88" s="5">
        <v>125743479202</v>
      </c>
      <c r="U88" s="5">
        <v>122585646270</v>
      </c>
      <c r="V88" s="5">
        <v>113441345348</v>
      </c>
      <c r="W88" s="5">
        <v>90556568787</v>
      </c>
      <c r="X88" s="5">
        <v>75970974463</v>
      </c>
      <c r="Y88" s="5">
        <v>73988472960</v>
      </c>
      <c r="Z88" s="5">
        <v>58490228130</v>
      </c>
    </row>
    <row r="89" spans="2:26" ht="15.5" x14ac:dyDescent="0.35">
      <c r="C89" t="s">
        <v>98</v>
      </c>
      <c r="D89" s="5">
        <v>12730460157</v>
      </c>
      <c r="E89" s="5">
        <v>9719133413</v>
      </c>
      <c r="F89" s="5">
        <v>9760414694</v>
      </c>
      <c r="G89" s="5">
        <v>9939346975</v>
      </c>
      <c r="I89" s="5">
        <v>9760414694</v>
      </c>
      <c r="J89" s="5">
        <v>9950194441</v>
      </c>
      <c r="K89" s="5">
        <v>10457562343</v>
      </c>
    </row>
    <row r="90" spans="2:26" ht="15.5" x14ac:dyDescent="0.35">
      <c r="C90" t="s">
        <v>99</v>
      </c>
      <c r="E90" s="5">
        <v>38384219</v>
      </c>
      <c r="F90" s="5">
        <v>33575195</v>
      </c>
      <c r="G90" s="5">
        <v>1048239983</v>
      </c>
      <c r="I90" s="5">
        <v>33575195</v>
      </c>
      <c r="J90" s="5">
        <v>775089795</v>
      </c>
      <c r="K90" s="5">
        <v>225979590</v>
      </c>
    </row>
    <row r="91" spans="2:26" ht="15.5" x14ac:dyDescent="0.35">
      <c r="C91" t="s">
        <v>100</v>
      </c>
      <c r="D91" s="5">
        <v>38710771233</v>
      </c>
      <c r="E91" s="5">
        <v>34466548891</v>
      </c>
      <c r="F91" s="5">
        <v>44078740902</v>
      </c>
      <c r="G91" s="5">
        <v>50460588759</v>
      </c>
      <c r="I91" s="5">
        <v>44078740902</v>
      </c>
      <c r="J91" s="5">
        <v>61841428852</v>
      </c>
      <c r="K91" s="5">
        <v>49497153668</v>
      </c>
      <c r="L91" s="5">
        <v>37902199334</v>
      </c>
      <c r="M91" s="5">
        <v>21172273422</v>
      </c>
      <c r="N91" s="5">
        <v>22634930463</v>
      </c>
      <c r="O91" s="5">
        <v>56162849664</v>
      </c>
      <c r="P91" s="5">
        <v>69650696697</v>
      </c>
      <c r="Q91" s="5">
        <v>82665962804</v>
      </c>
      <c r="R91" s="5">
        <v>93795887201</v>
      </c>
      <c r="S91" s="5">
        <v>120350014802</v>
      </c>
      <c r="T91" s="5">
        <v>125743479202</v>
      </c>
      <c r="U91" s="5">
        <v>122585646270</v>
      </c>
      <c r="V91" s="5">
        <v>113441345348</v>
      </c>
      <c r="W91" s="5">
        <v>90556568787</v>
      </c>
      <c r="X91" s="5">
        <v>75970974463</v>
      </c>
      <c r="Y91" s="5">
        <v>73988472960</v>
      </c>
      <c r="Z91" s="5">
        <v>58490228130</v>
      </c>
    </row>
    <row r="92" spans="2:26" ht="15.5" x14ac:dyDescent="0.35">
      <c r="C92" t="s">
        <v>101</v>
      </c>
      <c r="D92" s="5">
        <v>2888245754</v>
      </c>
      <c r="E92" s="5">
        <v>2910766748</v>
      </c>
      <c r="F92" s="5">
        <v>2892288621</v>
      </c>
      <c r="G92" s="5">
        <v>3639127295</v>
      </c>
      <c r="I92" s="5">
        <v>2892288621</v>
      </c>
      <c r="J92" s="5">
        <v>3731636957</v>
      </c>
      <c r="K92" s="5">
        <v>2323833195</v>
      </c>
      <c r="L92" s="5">
        <v>2076789001</v>
      </c>
      <c r="M92" s="5">
        <v>582810253</v>
      </c>
      <c r="U92" s="5">
        <v>1297477433</v>
      </c>
      <c r="V92" s="5">
        <v>15291314931</v>
      </c>
      <c r="W92" s="5">
        <v>5518764503</v>
      </c>
      <c r="X92" s="5">
        <v>6874359407</v>
      </c>
      <c r="Y92" s="5">
        <v>7158475615</v>
      </c>
      <c r="Z92" s="5">
        <v>4280095658</v>
      </c>
    </row>
    <row r="93" spans="2:26" ht="15.5" x14ac:dyDescent="0.35">
      <c r="C93" t="s">
        <v>545</v>
      </c>
      <c r="D93" s="5">
        <v>17495308117</v>
      </c>
      <c r="E93" s="5">
        <v>17495308117</v>
      </c>
      <c r="F93" s="5">
        <v>21495308117</v>
      </c>
      <c r="G93" s="5">
        <v>23120308117</v>
      </c>
      <c r="I93" s="5">
        <v>21495308117</v>
      </c>
      <c r="J93" s="5">
        <v>21776011761</v>
      </c>
      <c r="K93" s="5">
        <v>31090360101</v>
      </c>
      <c r="L93" s="5">
        <v>38131994082</v>
      </c>
      <c r="M93" s="5">
        <v>26406538978</v>
      </c>
      <c r="N93" s="5">
        <v>6624369121</v>
      </c>
      <c r="O93" s="5">
        <v>12983606836</v>
      </c>
      <c r="P93" s="5">
        <v>53023617701</v>
      </c>
      <c r="Q93" s="5">
        <v>57100523419</v>
      </c>
      <c r="R93" s="5">
        <v>32023380427</v>
      </c>
      <c r="S93" s="5">
        <v>33645286438</v>
      </c>
      <c r="T93" s="5">
        <v>33248226040</v>
      </c>
      <c r="U93" s="5">
        <v>40772066482</v>
      </c>
      <c r="V93" s="5">
        <v>22721026788</v>
      </c>
      <c r="W93" s="5">
        <v>12796490597</v>
      </c>
      <c r="X93" s="5">
        <v>7989534440</v>
      </c>
      <c r="Y93" s="5">
        <v>21573874072</v>
      </c>
      <c r="Z93" s="5">
        <v>19264736912</v>
      </c>
    </row>
    <row r="94" spans="2:26" ht="15.5" x14ac:dyDescent="0.35">
      <c r="C94" t="s">
        <v>103</v>
      </c>
      <c r="D94" s="5">
        <v>1714744377</v>
      </c>
      <c r="E94" s="5">
        <v>1721064547</v>
      </c>
      <c r="F94" s="5">
        <v>1724612843</v>
      </c>
      <c r="G94" s="5">
        <v>1725442963</v>
      </c>
      <c r="I94" s="5">
        <v>1724612843</v>
      </c>
      <c r="J94" s="5">
        <v>2080447846</v>
      </c>
      <c r="K94" s="5">
        <v>4507335825</v>
      </c>
      <c r="L94" s="5">
        <v>4283886303</v>
      </c>
      <c r="M94" s="5">
        <v>4781436941</v>
      </c>
      <c r="N94" s="5">
        <v>4693147657</v>
      </c>
      <c r="O94" s="5">
        <v>6921420140</v>
      </c>
      <c r="P94" s="5">
        <v>6871610040</v>
      </c>
      <c r="Q94" s="5">
        <v>4666523931</v>
      </c>
      <c r="R94" s="5">
        <v>6060374652</v>
      </c>
      <c r="S94" s="5">
        <v>8064431461</v>
      </c>
      <c r="T94" s="5">
        <v>8517313675</v>
      </c>
      <c r="U94" s="5">
        <v>10113311861</v>
      </c>
      <c r="V94" s="5">
        <v>14532752189</v>
      </c>
      <c r="W94" s="5">
        <v>16552605478</v>
      </c>
      <c r="X94" s="5">
        <v>10981380892</v>
      </c>
      <c r="Y94" s="5">
        <v>2216726772</v>
      </c>
      <c r="Z94" s="5">
        <v>1664548908</v>
      </c>
    </row>
    <row r="95" spans="2:26" ht="15.5" x14ac:dyDescent="0.35">
      <c r="C95" t="s">
        <v>289</v>
      </c>
    </row>
    <row r="96" spans="2:26" ht="15.5" x14ac:dyDescent="0.35">
      <c r="C96" t="s">
        <v>79</v>
      </c>
      <c r="D96" s="5">
        <v>50695856380</v>
      </c>
      <c r="E96" s="5">
        <v>55856063782</v>
      </c>
      <c r="F96" s="5">
        <v>56716098349</v>
      </c>
      <c r="G96" s="5">
        <v>62736340318</v>
      </c>
      <c r="I96" s="5">
        <v>56716098349</v>
      </c>
      <c r="J96" s="5">
        <v>18838039860</v>
      </c>
      <c r="K96" s="5">
        <v>18838039860</v>
      </c>
      <c r="L96" s="5">
        <v>85920736086</v>
      </c>
      <c r="M96" s="5">
        <v>363243537562</v>
      </c>
      <c r="N96" s="5">
        <v>58092711510</v>
      </c>
      <c r="O96" s="5">
        <v>149488711510</v>
      </c>
      <c r="P96" s="5">
        <v>211637991510</v>
      </c>
      <c r="Q96" s="5">
        <v>94651111510</v>
      </c>
      <c r="R96" s="5">
        <v>69517211510</v>
      </c>
      <c r="V96" s="5">
        <v>-182309343027</v>
      </c>
      <c r="W96" s="5">
        <v>-182309343027</v>
      </c>
      <c r="X96" s="5">
        <v>-182309343027</v>
      </c>
      <c r="Y96" s="5">
        <v>-1390726824</v>
      </c>
    </row>
    <row r="97" spans="3:26" ht="15.5" x14ac:dyDescent="0.35">
      <c r="C97" t="s">
        <v>104</v>
      </c>
      <c r="D97" s="5">
        <v>89159406156</v>
      </c>
      <c r="E97" s="5">
        <v>89804351709</v>
      </c>
      <c r="F97" s="5">
        <v>101874505096</v>
      </c>
      <c r="G97" s="5">
        <v>111356059462</v>
      </c>
      <c r="I97" s="5">
        <v>101874505096</v>
      </c>
      <c r="J97" s="5">
        <v>123227664447</v>
      </c>
      <c r="K97" s="5">
        <v>125961808262</v>
      </c>
      <c r="L97" s="5">
        <v>185904486754</v>
      </c>
      <c r="M97" s="5">
        <v>52749343689</v>
      </c>
      <c r="N97" s="5">
        <v>64137591087</v>
      </c>
      <c r="O97" s="5">
        <v>137086972273</v>
      </c>
      <c r="P97" s="5">
        <v>131054988546</v>
      </c>
      <c r="Q97" s="5">
        <v>148023583560</v>
      </c>
      <c r="R97" s="5">
        <v>156773202120</v>
      </c>
      <c r="S97" s="5">
        <v>166020764703</v>
      </c>
      <c r="T97" s="5">
        <v>197690746144</v>
      </c>
      <c r="U97" s="5">
        <v>182448222683</v>
      </c>
      <c r="V97" s="5">
        <v>199138780232</v>
      </c>
      <c r="W97" s="5">
        <v>164955863883</v>
      </c>
      <c r="X97" s="5">
        <v>149715816190</v>
      </c>
      <c r="Y97" s="5">
        <v>106585413293</v>
      </c>
      <c r="Z97" s="5">
        <v>99042983833</v>
      </c>
    </row>
    <row r="98" spans="3:26" ht="15.5" x14ac:dyDescent="0.35">
      <c r="C98" t="s">
        <v>105</v>
      </c>
    </row>
    <row r="99" spans="3:26" ht="15.5" x14ac:dyDescent="0.35">
      <c r="C99" t="s">
        <v>107</v>
      </c>
      <c r="D99" s="5">
        <v>4031491590</v>
      </c>
      <c r="E99" s="5">
        <v>4083709665</v>
      </c>
      <c r="F99" s="5">
        <v>4116121906</v>
      </c>
      <c r="G99" s="5">
        <v>4206101816</v>
      </c>
      <c r="I99" s="5">
        <v>4116121906</v>
      </c>
      <c r="J99" s="5">
        <v>4976258354</v>
      </c>
      <c r="K99" s="5">
        <v>7008382469</v>
      </c>
      <c r="L99" s="5">
        <v>8199067062</v>
      </c>
      <c r="M99" s="5">
        <v>9705609139</v>
      </c>
      <c r="N99" s="5">
        <v>11245022565</v>
      </c>
      <c r="O99" s="5">
        <v>20917420029</v>
      </c>
      <c r="P99" s="5">
        <v>21041182387</v>
      </c>
      <c r="Q99" s="5">
        <v>15599305188</v>
      </c>
      <c r="R99" s="5">
        <v>18400258025</v>
      </c>
      <c r="S99" s="5">
        <v>16489605922</v>
      </c>
      <c r="T99" s="5">
        <v>11826184059</v>
      </c>
      <c r="U99" s="5">
        <v>14810531396</v>
      </c>
      <c r="V99" s="5">
        <v>10572085035</v>
      </c>
      <c r="W99" s="5">
        <v>10190430016</v>
      </c>
      <c r="X99" s="5">
        <v>9875511411</v>
      </c>
      <c r="Y99" s="5">
        <v>5107186416</v>
      </c>
      <c r="Z99" s="5">
        <v>4143146380</v>
      </c>
    </row>
    <row r="100" spans="3:26" ht="15.5" x14ac:dyDescent="0.35">
      <c r="C100" t="s">
        <v>106</v>
      </c>
      <c r="D100" s="5">
        <v>68319113835</v>
      </c>
      <c r="E100" s="5">
        <v>69435185158</v>
      </c>
      <c r="F100" s="5">
        <v>70357736520</v>
      </c>
      <c r="G100" s="5">
        <v>71747507184</v>
      </c>
      <c r="I100" s="5">
        <v>70357736520</v>
      </c>
      <c r="J100" s="5">
        <v>19674012528</v>
      </c>
      <c r="K100" s="5">
        <v>26047194162</v>
      </c>
      <c r="L100" s="5">
        <v>18254273350</v>
      </c>
      <c r="M100" s="5">
        <v>17473510096</v>
      </c>
      <c r="N100" s="5">
        <v>22750715063</v>
      </c>
      <c r="O100" s="5">
        <v>27963797673</v>
      </c>
      <c r="P100" s="5">
        <v>34237885534</v>
      </c>
      <c r="Q100" s="5">
        <v>40083739716</v>
      </c>
      <c r="R100" s="5">
        <v>66250009031</v>
      </c>
      <c r="S100" s="5">
        <v>75311620513</v>
      </c>
      <c r="T100" s="5">
        <v>79240762129</v>
      </c>
      <c r="U100" s="5">
        <v>84023275190</v>
      </c>
      <c r="V100" s="5">
        <v>95118562270</v>
      </c>
      <c r="W100" s="5">
        <v>98229695697</v>
      </c>
      <c r="X100" s="5">
        <v>100674742105</v>
      </c>
      <c r="Y100" s="5">
        <v>46076109815</v>
      </c>
      <c r="Z100" s="5">
        <v>50317684089</v>
      </c>
    </row>
    <row r="101" spans="3:26" ht="15.5" x14ac:dyDescent="0.35">
      <c r="C101" t="s">
        <v>257</v>
      </c>
      <c r="D101" s="5">
        <v>14592277833</v>
      </c>
      <c r="E101" s="5">
        <v>14588987064</v>
      </c>
      <c r="F101" s="5">
        <v>14589949058</v>
      </c>
      <c r="G101" s="5">
        <v>13876701730</v>
      </c>
      <c r="I101" s="5">
        <v>14589949058</v>
      </c>
      <c r="J101" s="5">
        <v>14158905754</v>
      </c>
      <c r="K101" s="5">
        <v>18373538947</v>
      </c>
      <c r="L101" s="5">
        <v>4302996797</v>
      </c>
      <c r="M101" s="5">
        <v>5467942280</v>
      </c>
    </row>
    <row r="102" spans="3:26" ht="15.5" x14ac:dyDescent="0.35">
      <c r="C102" t="s">
        <v>464</v>
      </c>
      <c r="R102" s="5">
        <v>12481220514</v>
      </c>
      <c r="S102" s="5">
        <v>20263100356</v>
      </c>
      <c r="T102" s="5">
        <v>29728883870</v>
      </c>
      <c r="U102" s="5">
        <v>31643584671</v>
      </c>
      <c r="V102" s="5">
        <v>32708132514</v>
      </c>
      <c r="W102" s="5">
        <v>64125520834</v>
      </c>
      <c r="X102" s="5">
        <v>66512741864</v>
      </c>
      <c r="Y102" s="5">
        <v>21014171437</v>
      </c>
      <c r="Z102" s="5">
        <v>22444751199</v>
      </c>
    </row>
    <row r="103" spans="3:26" ht="15.5" x14ac:dyDescent="0.35">
      <c r="C103" t="s">
        <v>205</v>
      </c>
      <c r="D103" s="5">
        <v>6613763602</v>
      </c>
      <c r="E103" s="5">
        <v>7522368268</v>
      </c>
      <c r="F103" s="5">
        <v>8379749692</v>
      </c>
      <c r="G103" s="5">
        <v>9378314596</v>
      </c>
      <c r="I103" s="5">
        <v>8379749692</v>
      </c>
      <c r="J103" s="5">
        <v>12013015186</v>
      </c>
      <c r="K103" s="5">
        <v>15430559988</v>
      </c>
      <c r="L103" s="5">
        <v>17745665017</v>
      </c>
      <c r="M103" s="5">
        <v>18783935723</v>
      </c>
      <c r="N103" s="5">
        <v>21782265112</v>
      </c>
      <c r="O103" s="5">
        <v>25301271076</v>
      </c>
      <c r="P103" s="5">
        <v>27990938723</v>
      </c>
      <c r="Q103" s="5">
        <v>31796634843</v>
      </c>
    </row>
    <row r="104" spans="3:26" ht="15.5" x14ac:dyDescent="0.35">
      <c r="C104" t="s">
        <v>108</v>
      </c>
      <c r="D104" s="5">
        <v>134109719797</v>
      </c>
      <c r="E104" s="5">
        <v>141451065170</v>
      </c>
      <c r="F104" s="5">
        <v>148307951444</v>
      </c>
      <c r="G104" s="5">
        <v>157763235785</v>
      </c>
      <c r="I104" s="5">
        <v>148307951444</v>
      </c>
      <c r="J104" s="5">
        <v>119699730490</v>
      </c>
      <c r="K104" s="5">
        <v>145174677598</v>
      </c>
      <c r="L104" s="5">
        <v>202980046636</v>
      </c>
      <c r="M104" s="5">
        <v>471883555999</v>
      </c>
      <c r="N104" s="5">
        <v>157511693082</v>
      </c>
      <c r="O104" s="5">
        <v>275823615196</v>
      </c>
      <c r="P104" s="5">
        <v>387290287543</v>
      </c>
      <c r="Q104" s="5">
        <v>280202413496</v>
      </c>
      <c r="R104" s="5">
        <v>271035270417</v>
      </c>
      <c r="S104" s="5">
        <v>238098327702</v>
      </c>
      <c r="T104" s="5">
        <v>246232459258</v>
      </c>
      <c r="U104" s="5">
        <v>256728982146</v>
      </c>
      <c r="V104" s="5">
        <v>242415716846</v>
      </c>
      <c r="W104" s="5">
        <v>260907698457</v>
      </c>
      <c r="X104" s="5">
        <v>250190648848</v>
      </c>
      <c r="Y104" s="5">
        <v>123334732313</v>
      </c>
      <c r="Z104" s="5">
        <v>127216180762</v>
      </c>
    </row>
    <row r="105" spans="3:26" ht="15.5" x14ac:dyDescent="0.35">
      <c r="C105" t="s">
        <v>166</v>
      </c>
    </row>
    <row r="106" spans="3:26" ht="15.5" x14ac:dyDescent="0.35">
      <c r="C106" t="s">
        <v>109</v>
      </c>
      <c r="D106" s="5">
        <v>223269125953</v>
      </c>
      <c r="E106" s="5">
        <v>231255416879</v>
      </c>
      <c r="F106" s="5">
        <v>250182456540</v>
      </c>
      <c r="G106" s="5">
        <v>269119295247</v>
      </c>
      <c r="I106" s="5">
        <v>250182456540</v>
      </c>
      <c r="J106" s="5">
        <v>242927394937</v>
      </c>
      <c r="K106" s="5">
        <v>271136485860</v>
      </c>
      <c r="L106" s="5">
        <v>388884533390</v>
      </c>
      <c r="M106" s="5">
        <v>524632899688</v>
      </c>
      <c r="N106" s="5">
        <v>221649284169</v>
      </c>
      <c r="O106" s="5">
        <v>412910587469</v>
      </c>
      <c r="P106" s="5">
        <v>518345276089</v>
      </c>
      <c r="Q106" s="5">
        <v>428225997056</v>
      </c>
      <c r="R106" s="5">
        <v>427808472537</v>
      </c>
      <c r="S106" s="5">
        <v>404119092405</v>
      </c>
      <c r="T106" s="5">
        <v>443923205402</v>
      </c>
      <c r="U106" s="5">
        <v>439177204829</v>
      </c>
      <c r="V106" s="5">
        <v>441554497078</v>
      </c>
      <c r="W106" s="5">
        <v>425863562340</v>
      </c>
      <c r="X106" s="5">
        <v>399906465038</v>
      </c>
      <c r="Y106" s="5">
        <v>229920145606</v>
      </c>
      <c r="Z106" s="5">
        <v>226259164595</v>
      </c>
    </row>
    <row r="107" spans="3:26" ht="15.5" x14ac:dyDescent="0.35">
      <c r="C107" t="s">
        <v>110</v>
      </c>
    </row>
    <row r="108" spans="3:26" ht="15.5" x14ac:dyDescent="0.35">
      <c r="C108" t="s">
        <v>111</v>
      </c>
    </row>
    <row r="109" spans="3:26" ht="15.5" x14ac:dyDescent="0.35">
      <c r="C109" t="s">
        <v>112</v>
      </c>
      <c r="D109" s="5">
        <v>199696201568</v>
      </c>
      <c r="E109" s="5">
        <v>197865538038</v>
      </c>
      <c r="F109" s="5">
        <v>204968466452</v>
      </c>
      <c r="G109" s="5">
        <v>211735909080</v>
      </c>
      <c r="I109" s="5">
        <v>204968466452</v>
      </c>
      <c r="J109" s="5">
        <v>209685291106</v>
      </c>
      <c r="K109" s="5">
        <v>228553719241</v>
      </c>
      <c r="L109" s="5">
        <v>172705554621</v>
      </c>
      <c r="M109" s="5">
        <v>145859034017</v>
      </c>
      <c r="N109" s="5">
        <v>235223369732</v>
      </c>
      <c r="O109" s="5">
        <v>173314790637</v>
      </c>
      <c r="P109" s="5">
        <v>188098007408</v>
      </c>
      <c r="Q109" s="5">
        <v>122425613582</v>
      </c>
      <c r="R109" s="5">
        <v>116585019047</v>
      </c>
      <c r="S109" s="5">
        <v>124123512501</v>
      </c>
      <c r="T109" s="5">
        <v>144595999716</v>
      </c>
      <c r="U109" s="5">
        <v>205944819595</v>
      </c>
      <c r="V109" s="5">
        <v>242531723012</v>
      </c>
      <c r="W109" s="5">
        <v>202251987850</v>
      </c>
      <c r="X109" s="5">
        <v>121499285030</v>
      </c>
      <c r="Y109" s="5">
        <v>49320514528</v>
      </c>
      <c r="Z109" s="5">
        <v>45256200652</v>
      </c>
    </row>
    <row r="110" spans="3:26" ht="15.5" x14ac:dyDescent="0.35">
      <c r="C110" t="s">
        <v>115</v>
      </c>
      <c r="D110" s="5">
        <v>14959563916</v>
      </c>
      <c r="E110" s="5">
        <v>14964945173</v>
      </c>
      <c r="F110" s="5">
        <v>15681652024</v>
      </c>
      <c r="G110" s="5">
        <v>16116000785</v>
      </c>
      <c r="I110" s="5">
        <v>15681652024</v>
      </c>
      <c r="J110" s="5">
        <v>19390296001</v>
      </c>
      <c r="K110" s="5">
        <v>17003503395</v>
      </c>
      <c r="L110" s="5">
        <v>16865795550</v>
      </c>
      <c r="M110" s="5">
        <v>17051580227</v>
      </c>
      <c r="N110" s="5">
        <v>17509497816</v>
      </c>
      <c r="O110" s="5">
        <v>11794146000</v>
      </c>
      <c r="P110" s="5">
        <v>11766973043</v>
      </c>
      <c r="Q110" s="5">
        <v>10999242554</v>
      </c>
      <c r="R110" s="5">
        <v>14236911817</v>
      </c>
      <c r="S110" s="5">
        <v>11119115388</v>
      </c>
      <c r="T110" s="5">
        <v>10505891778</v>
      </c>
      <c r="U110" s="5">
        <v>17556068820</v>
      </c>
      <c r="V110" s="5">
        <v>19889403129</v>
      </c>
      <c r="W110" s="5">
        <v>18448248039</v>
      </c>
      <c r="X110" s="5">
        <v>18527384320</v>
      </c>
      <c r="Y110" s="5">
        <v>499367682</v>
      </c>
      <c r="Z110" s="5">
        <v>497507437</v>
      </c>
    </row>
    <row r="111" spans="3:26" ht="15.5" x14ac:dyDescent="0.35">
      <c r="C111" t="s">
        <v>113</v>
      </c>
    </row>
    <row r="112" spans="3:26" ht="15.5" x14ac:dyDescent="0.35">
      <c r="C112" t="s">
        <v>114</v>
      </c>
      <c r="D112" s="5">
        <v>45938220092</v>
      </c>
      <c r="E112" s="5">
        <v>45911967021</v>
      </c>
      <c r="F112" s="5">
        <v>52971335166</v>
      </c>
      <c r="G112" s="5">
        <v>54371340316</v>
      </c>
      <c r="I112" s="5">
        <v>52971335166</v>
      </c>
      <c r="J112" s="5">
        <v>49434008137</v>
      </c>
      <c r="K112" s="5">
        <v>55958822573</v>
      </c>
      <c r="L112" s="5">
        <v>55704891068</v>
      </c>
      <c r="M112" s="5">
        <v>46880272639</v>
      </c>
      <c r="N112" s="5">
        <v>46283394911</v>
      </c>
      <c r="O112" s="5">
        <v>56056238073</v>
      </c>
      <c r="P112" s="5">
        <v>48527610540</v>
      </c>
      <c r="Q112" s="5">
        <v>50809678932</v>
      </c>
      <c r="R112" s="5">
        <v>49064049994</v>
      </c>
      <c r="S112" s="5">
        <v>33634894823</v>
      </c>
      <c r="T112" s="5">
        <v>31132753824</v>
      </c>
      <c r="U112" s="5">
        <v>23733330714</v>
      </c>
      <c r="V112" s="5">
        <v>27551148148</v>
      </c>
      <c r="W112" s="5">
        <v>26215133904</v>
      </c>
      <c r="X112" s="5">
        <v>23698168687</v>
      </c>
      <c r="Y112" s="5">
        <v>7431455163</v>
      </c>
      <c r="Z112" s="5">
        <v>4793226033</v>
      </c>
    </row>
    <row r="113" spans="3:26" ht="15.5" x14ac:dyDescent="0.35">
      <c r="C113" t="s">
        <v>206</v>
      </c>
      <c r="L113" s="5">
        <v>9635284656</v>
      </c>
      <c r="M113" s="5">
        <v>9208223569</v>
      </c>
      <c r="U113" s="5">
        <v>44588983350</v>
      </c>
      <c r="V113" s="5">
        <v>18041884912</v>
      </c>
      <c r="W113" s="5">
        <v>17146379011</v>
      </c>
      <c r="X113" s="5">
        <v>17421718827</v>
      </c>
      <c r="Y113" s="5">
        <v>2765470766</v>
      </c>
      <c r="Z113" s="5">
        <v>2633924798</v>
      </c>
    </row>
    <row r="114" spans="3:26" ht="15.5" x14ac:dyDescent="0.35">
      <c r="C114" t="s">
        <v>207</v>
      </c>
      <c r="D114" s="5">
        <v>12730460157</v>
      </c>
      <c r="E114" s="5">
        <v>9757517632</v>
      </c>
      <c r="F114" s="5">
        <v>9793989889</v>
      </c>
      <c r="G114" s="5">
        <v>10987586958</v>
      </c>
      <c r="I114" s="5">
        <v>9793989889</v>
      </c>
      <c r="J114" s="5">
        <v>10725284236</v>
      </c>
      <c r="K114" s="5">
        <v>10683541933</v>
      </c>
      <c r="L114" s="5">
        <v>9635284656</v>
      </c>
      <c r="M114" s="5">
        <v>9208223569</v>
      </c>
      <c r="U114" s="5">
        <v>44588983350</v>
      </c>
      <c r="V114" s="5">
        <v>18041884912</v>
      </c>
      <c r="W114" s="5">
        <v>17146379011</v>
      </c>
      <c r="X114" s="5">
        <v>17421718827</v>
      </c>
      <c r="Y114" s="5">
        <v>2765470766</v>
      </c>
      <c r="Z114" s="5">
        <v>2633924798</v>
      </c>
    </row>
    <row r="115" spans="3:26" ht="15.5" x14ac:dyDescent="0.35">
      <c r="C115" t="s">
        <v>116</v>
      </c>
      <c r="D115" s="5">
        <v>15870849865</v>
      </c>
      <c r="E115" s="5">
        <v>15624819237</v>
      </c>
      <c r="F115" s="5">
        <v>17403144493</v>
      </c>
      <c r="G115" s="5">
        <v>18814005403</v>
      </c>
      <c r="I115" s="5">
        <v>17403144493</v>
      </c>
      <c r="J115" s="5">
        <v>19161567452</v>
      </c>
      <c r="K115" s="5">
        <v>20689243359</v>
      </c>
      <c r="L115" s="5">
        <v>10222074516</v>
      </c>
      <c r="M115" s="5">
        <v>11817163948</v>
      </c>
      <c r="N115" s="5">
        <v>8388234352</v>
      </c>
      <c r="O115" s="5">
        <v>9509399114</v>
      </c>
      <c r="P115" s="5">
        <v>8410353485</v>
      </c>
      <c r="Q115" s="5">
        <v>7531225876</v>
      </c>
      <c r="R115" s="5">
        <v>10414807395</v>
      </c>
      <c r="S115" s="5">
        <v>10207372449</v>
      </c>
      <c r="T115" s="5">
        <v>13785641524</v>
      </c>
      <c r="U115" s="5">
        <v>35567692432</v>
      </c>
      <c r="V115" s="5">
        <v>27525106140</v>
      </c>
      <c r="W115" s="5">
        <v>21283653346</v>
      </c>
      <c r="X115" s="5">
        <v>17751890053</v>
      </c>
      <c r="Y115" s="5">
        <v>7422762418</v>
      </c>
      <c r="Z115" s="5">
        <v>9396420661</v>
      </c>
    </row>
    <row r="116" spans="3:26" ht="15.5" x14ac:dyDescent="0.35">
      <c r="C116" t="s">
        <v>117</v>
      </c>
      <c r="D116" s="5">
        <v>19157256414</v>
      </c>
      <c r="E116" s="5">
        <v>19832580084</v>
      </c>
      <c r="F116" s="5">
        <v>20488289087</v>
      </c>
      <c r="G116" s="5">
        <v>18943695891</v>
      </c>
      <c r="I116" s="5">
        <v>20488289087</v>
      </c>
      <c r="J116" s="5">
        <v>20001435858</v>
      </c>
      <c r="K116" s="5">
        <v>17183099102</v>
      </c>
      <c r="L116" s="5">
        <v>20050151688</v>
      </c>
      <c r="M116" s="5">
        <v>19694680381</v>
      </c>
      <c r="N116" s="5">
        <v>18866190601</v>
      </c>
      <c r="O116" s="5">
        <v>18892264537</v>
      </c>
      <c r="P116" s="5">
        <v>26744788841</v>
      </c>
      <c r="Q116" s="5">
        <v>24528852561</v>
      </c>
      <c r="R116" s="5">
        <v>20456442016</v>
      </c>
      <c r="S116" s="5">
        <v>47777680236</v>
      </c>
      <c r="T116" s="5">
        <v>44492554339</v>
      </c>
      <c r="U116" s="5">
        <v>39714052818</v>
      </c>
      <c r="V116" s="5">
        <v>49406236668</v>
      </c>
      <c r="W116" s="5">
        <v>45811415641</v>
      </c>
      <c r="X116" s="5">
        <v>35959061075</v>
      </c>
      <c r="Y116" s="5">
        <v>27329987382</v>
      </c>
      <c r="Z116" s="5">
        <v>23828161755</v>
      </c>
    </row>
    <row r="117" spans="3:26" ht="15.5" x14ac:dyDescent="0.35">
      <c r="C117" t="s">
        <v>119</v>
      </c>
    </row>
    <row r="118" spans="3:26" ht="15.5" x14ac:dyDescent="0.35">
      <c r="C118" t="s">
        <v>121</v>
      </c>
      <c r="O118" s="5">
        <v>45987776659</v>
      </c>
      <c r="P118" s="5">
        <v>47684810693</v>
      </c>
      <c r="Q118" s="5">
        <v>50624267612</v>
      </c>
      <c r="R118" s="5">
        <v>51208318423</v>
      </c>
      <c r="S118" s="5">
        <v>59195146829</v>
      </c>
      <c r="T118" s="5">
        <v>24614373320</v>
      </c>
      <c r="V118" s="5">
        <v>15287231426</v>
      </c>
      <c r="W118" s="5">
        <v>24134641021</v>
      </c>
      <c r="X118" s="5">
        <v>32961449347</v>
      </c>
      <c r="Y118" s="5">
        <v>5776467466</v>
      </c>
      <c r="Z118" s="5">
        <v>9549795693</v>
      </c>
    </row>
    <row r="119" spans="3:26" ht="15.5" x14ac:dyDescent="0.35">
      <c r="C119" t="s">
        <v>465</v>
      </c>
      <c r="W119" s="5">
        <v>18136000000</v>
      </c>
      <c r="X119" s="5">
        <v>80919000000</v>
      </c>
    </row>
    <row r="120" spans="3:26" ht="15.5" x14ac:dyDescent="0.35">
      <c r="C120" t="s">
        <v>509</v>
      </c>
      <c r="D120" s="5">
        <v>134548408</v>
      </c>
      <c r="E120" s="5">
        <v>123761232</v>
      </c>
      <c r="F120" s="5">
        <v>84187239</v>
      </c>
      <c r="G120" s="5">
        <v>92846424</v>
      </c>
      <c r="I120" s="5">
        <v>84187239</v>
      </c>
      <c r="K120" s="5">
        <v>43909499</v>
      </c>
      <c r="L120" s="5">
        <v>98719673</v>
      </c>
      <c r="M120" s="5">
        <v>109100474</v>
      </c>
    </row>
    <row r="121" spans="3:26" ht="15.5" x14ac:dyDescent="0.35">
      <c r="C121" t="s">
        <v>1133</v>
      </c>
      <c r="D121" s="5">
        <v>86252124265</v>
      </c>
      <c r="N121" s="5">
        <v>135869026222</v>
      </c>
      <c r="O121" s="5">
        <v>57654062804</v>
      </c>
      <c r="P121" s="5">
        <v>56776416746</v>
      </c>
      <c r="Q121" s="5">
        <v>3188495001</v>
      </c>
      <c r="R121" s="5">
        <v>2584947918</v>
      </c>
      <c r="S121" s="5">
        <v>7435816372</v>
      </c>
      <c r="T121" s="5">
        <v>37717536586</v>
      </c>
    </row>
    <row r="122" spans="3:26" ht="15.5" x14ac:dyDescent="0.35">
      <c r="C122" t="s">
        <v>122</v>
      </c>
      <c r="D122" s="5">
        <v>86358475188</v>
      </c>
      <c r="E122" s="5">
        <v>940326380</v>
      </c>
      <c r="F122" s="5">
        <v>858354634</v>
      </c>
      <c r="G122" s="5">
        <v>856921540</v>
      </c>
      <c r="I122" s="5">
        <v>858354634</v>
      </c>
      <c r="J122" s="5">
        <v>785183439</v>
      </c>
      <c r="K122" s="5">
        <v>564727564</v>
      </c>
      <c r="L122" s="5">
        <v>1672149724</v>
      </c>
      <c r="M122" s="5">
        <v>4134756529</v>
      </c>
      <c r="N122" s="5">
        <v>137731057286</v>
      </c>
      <c r="O122" s="5">
        <v>63405704187</v>
      </c>
      <c r="P122" s="5">
        <v>62776416746</v>
      </c>
      <c r="Q122" s="5">
        <v>11416610483</v>
      </c>
      <c r="R122" s="5">
        <v>12529012689</v>
      </c>
      <c r="S122" s="5">
        <v>12846393062</v>
      </c>
      <c r="T122" s="5">
        <v>42353417247</v>
      </c>
      <c r="U122" s="5">
        <v>44416755644</v>
      </c>
      <c r="V122" s="5">
        <v>96960909595</v>
      </c>
      <c r="W122" s="5">
        <v>73081561243</v>
      </c>
      <c r="X122" s="5">
        <v>8044258513</v>
      </c>
      <c r="Y122" s="5">
        <v>3773328227</v>
      </c>
      <c r="Z122" s="5">
        <v>3994498340</v>
      </c>
    </row>
    <row r="123" spans="3:26" ht="15.5" x14ac:dyDescent="0.35">
      <c r="C123" t="s">
        <v>123</v>
      </c>
      <c r="D123" s="5">
        <v>143051258619</v>
      </c>
      <c r="E123" s="5">
        <v>141757581895</v>
      </c>
      <c r="F123" s="5">
        <v>145052248713</v>
      </c>
      <c r="G123" s="5">
        <v>142723362815</v>
      </c>
      <c r="I123" s="5">
        <v>145052248713</v>
      </c>
      <c r="J123" s="5">
        <v>146958624452</v>
      </c>
      <c r="K123" s="5">
        <v>148374862366</v>
      </c>
      <c r="L123" s="5">
        <v>186760636669</v>
      </c>
      <c r="M123" s="5">
        <v>213903420681</v>
      </c>
      <c r="N123" s="5">
        <v>90136585445</v>
      </c>
      <c r="O123" s="5">
        <v>147539354793</v>
      </c>
      <c r="P123" s="5">
        <v>130258818032</v>
      </c>
      <c r="Q123" s="5">
        <v>187037376113</v>
      </c>
      <c r="R123" s="5">
        <v>151854022065</v>
      </c>
      <c r="S123" s="5">
        <v>147005841673</v>
      </c>
      <c r="T123" s="5">
        <v>126134292060</v>
      </c>
      <c r="U123" s="5">
        <v>65976970949</v>
      </c>
      <c r="V123" s="5">
        <v>63237157535</v>
      </c>
      <c r="W123" s="5">
        <v>91954080202</v>
      </c>
      <c r="X123" s="5">
        <v>149696396834</v>
      </c>
      <c r="Y123" s="5">
        <v>17121977151</v>
      </c>
      <c r="Z123" s="5">
        <v>19985774985</v>
      </c>
    </row>
    <row r="124" spans="3:26" ht="15.5" x14ac:dyDescent="0.35">
      <c r="C124" t="s">
        <v>124</v>
      </c>
      <c r="D124" s="5">
        <v>143051258619</v>
      </c>
      <c r="E124" s="5">
        <v>141757581895</v>
      </c>
      <c r="F124" s="5">
        <v>145052248713</v>
      </c>
      <c r="G124" s="5">
        <v>142723362815</v>
      </c>
      <c r="I124" s="5">
        <v>145052248713</v>
      </c>
      <c r="J124" s="5">
        <v>146958624452</v>
      </c>
      <c r="K124" s="5">
        <v>148374862366</v>
      </c>
      <c r="L124" s="5">
        <v>186760636669</v>
      </c>
      <c r="M124" s="5">
        <v>213903420681</v>
      </c>
      <c r="N124" s="5">
        <v>90136585445</v>
      </c>
      <c r="O124" s="5">
        <v>147539354793</v>
      </c>
      <c r="P124" s="5">
        <v>130258818032</v>
      </c>
      <c r="Q124" s="5">
        <v>187037376113</v>
      </c>
      <c r="R124" s="5">
        <v>151854022065</v>
      </c>
      <c r="S124" s="5">
        <v>147005841673</v>
      </c>
      <c r="T124" s="5">
        <v>126134292060</v>
      </c>
      <c r="U124" s="5">
        <v>65976970949</v>
      </c>
      <c r="V124" s="5">
        <v>63237157535</v>
      </c>
      <c r="W124" s="5">
        <v>91954080202</v>
      </c>
      <c r="X124" s="5">
        <v>149696396834</v>
      </c>
      <c r="Y124" s="5">
        <v>17121977151</v>
      </c>
      <c r="Z124" s="5">
        <v>19985774985</v>
      </c>
    </row>
    <row r="125" spans="3:26" ht="15.5" x14ac:dyDescent="0.35">
      <c r="C125" t="s">
        <v>512</v>
      </c>
      <c r="N125" s="5">
        <v>15945387133</v>
      </c>
      <c r="O125" s="5">
        <v>33216526841</v>
      </c>
      <c r="P125" s="5">
        <v>24387826441</v>
      </c>
      <c r="Q125" s="5">
        <v>75481567128</v>
      </c>
      <c r="R125" s="5">
        <v>64924127044</v>
      </c>
      <c r="S125" s="5">
        <v>56858266340</v>
      </c>
      <c r="T125" s="5">
        <v>68153968190</v>
      </c>
      <c r="U125" s="5">
        <v>37689984174</v>
      </c>
      <c r="V125" s="5">
        <v>24909879141</v>
      </c>
      <c r="W125" s="5">
        <v>30222093911</v>
      </c>
      <c r="X125" s="5">
        <v>19487271335</v>
      </c>
      <c r="Y125" s="5">
        <v>1271323285</v>
      </c>
      <c r="Z125" s="5">
        <v>2248203917</v>
      </c>
    </row>
    <row r="126" spans="3:26" ht="15.5" x14ac:dyDescent="0.35">
      <c r="C126" t="s">
        <v>125</v>
      </c>
    </row>
    <row r="127" spans="3:26" ht="15.5" x14ac:dyDescent="0.35">
      <c r="C127" t="s">
        <v>126</v>
      </c>
      <c r="D127" s="5">
        <v>1340347661</v>
      </c>
      <c r="E127" s="5">
        <v>1329560485</v>
      </c>
      <c r="F127" s="5">
        <v>1931304893</v>
      </c>
      <c r="G127" s="5">
        <v>1976978054</v>
      </c>
      <c r="I127" s="5">
        <v>1931304893</v>
      </c>
      <c r="J127" s="5">
        <v>2654459108</v>
      </c>
      <c r="K127" s="5">
        <v>3034927179</v>
      </c>
      <c r="L127" s="5">
        <v>4717469398</v>
      </c>
      <c r="M127" s="5">
        <v>3365234166</v>
      </c>
      <c r="N127" s="5">
        <v>3980484193</v>
      </c>
      <c r="O127" s="5">
        <v>45987776659</v>
      </c>
      <c r="P127" s="5">
        <v>47684810693</v>
      </c>
      <c r="Q127" s="5">
        <v>50624267612</v>
      </c>
      <c r="R127" s="5">
        <v>51208318423</v>
      </c>
      <c r="S127" s="5">
        <v>59195146829</v>
      </c>
      <c r="T127" s="5">
        <v>24614373320</v>
      </c>
      <c r="V127" s="5">
        <v>15287231426</v>
      </c>
      <c r="W127" s="5">
        <v>42270641021</v>
      </c>
      <c r="X127" s="5">
        <v>113880449347</v>
      </c>
      <c r="Y127" s="5">
        <v>5776467466</v>
      </c>
      <c r="Z127" s="5">
        <v>9549795693</v>
      </c>
    </row>
    <row r="128" spans="3:26" ht="15.5" x14ac:dyDescent="0.35">
      <c r="C128" t="s">
        <v>466</v>
      </c>
      <c r="D128" s="5">
        <v>108488316249</v>
      </c>
      <c r="E128" s="5">
        <v>108488316249</v>
      </c>
      <c r="F128" s="5">
        <v>108438316249</v>
      </c>
      <c r="G128" s="5">
        <v>108692118853</v>
      </c>
      <c r="I128" s="5">
        <v>108438316249</v>
      </c>
      <c r="J128" s="5">
        <v>108992118853</v>
      </c>
      <c r="K128" s="5">
        <v>102609012368</v>
      </c>
      <c r="L128" s="5">
        <v>100751584319</v>
      </c>
      <c r="M128" s="5">
        <v>104720165889</v>
      </c>
    </row>
    <row r="129" spans="2:26" ht="15.5" x14ac:dyDescent="0.35">
      <c r="C129" t="s">
        <v>680</v>
      </c>
      <c r="O129" s="5">
        <v>673908486</v>
      </c>
      <c r="P129" s="5">
        <v>1571599710</v>
      </c>
      <c r="Q129" s="5">
        <v>371131768</v>
      </c>
      <c r="R129" s="5">
        <v>185151807</v>
      </c>
      <c r="S129" s="5">
        <v>1013563007</v>
      </c>
    </row>
    <row r="130" spans="2:26" ht="15.5" x14ac:dyDescent="0.35">
      <c r="C130" t="s">
        <v>211</v>
      </c>
      <c r="Q130" s="5">
        <v>209344508</v>
      </c>
      <c r="R130" s="5">
        <v>37255201</v>
      </c>
      <c r="S130" s="5">
        <v>72513123</v>
      </c>
    </row>
    <row r="131" spans="2:26" ht="15.5" x14ac:dyDescent="0.35">
      <c r="C131" t="s">
        <v>127</v>
      </c>
      <c r="D131" s="5">
        <v>342747460187</v>
      </c>
      <c r="E131" s="5">
        <v>339623119933</v>
      </c>
      <c r="F131" s="5">
        <v>350020715165</v>
      </c>
      <c r="G131" s="5">
        <v>354459271895</v>
      </c>
      <c r="I131" s="5">
        <v>350020715165</v>
      </c>
      <c r="J131" s="5">
        <v>356643915558</v>
      </c>
      <c r="K131" s="5">
        <v>376928581607</v>
      </c>
      <c r="L131" s="5">
        <v>359466191290</v>
      </c>
      <c r="M131" s="5">
        <v>359762454698</v>
      </c>
      <c r="N131" s="5">
        <v>325359955177</v>
      </c>
      <c r="O131" s="5">
        <v>320854145430</v>
      </c>
      <c r="P131" s="5">
        <v>318356825440</v>
      </c>
      <c r="Q131" s="5">
        <v>309462989695</v>
      </c>
      <c r="R131" s="5">
        <v>268439041112</v>
      </c>
      <c r="S131" s="5">
        <v>271129354174</v>
      </c>
      <c r="T131" s="5">
        <v>270730291776</v>
      </c>
      <c r="U131" s="5">
        <v>271921790544</v>
      </c>
      <c r="V131" s="5">
        <v>305768880547</v>
      </c>
      <c r="W131" s="5">
        <v>294206068052</v>
      </c>
      <c r="X131" s="5">
        <v>271195681864</v>
      </c>
      <c r="Y131" s="5">
        <v>66442491679</v>
      </c>
      <c r="Z131" s="5">
        <v>65241975637</v>
      </c>
    </row>
    <row r="132" spans="2:26" ht="15.5" x14ac:dyDescent="0.35">
      <c r="C132" t="s">
        <v>128</v>
      </c>
    </row>
    <row r="133" spans="2:26" ht="15.5" x14ac:dyDescent="0.35">
      <c r="C133" t="s">
        <v>129</v>
      </c>
      <c r="D133" s="5">
        <v>393589285700</v>
      </c>
      <c r="E133" s="5">
        <v>393589285700</v>
      </c>
      <c r="F133" s="5">
        <v>393589285700</v>
      </c>
      <c r="G133" s="5">
        <v>393589285700</v>
      </c>
      <c r="I133" s="5">
        <v>393589285700</v>
      </c>
      <c r="J133" s="5">
        <v>393589285700</v>
      </c>
      <c r="K133" s="5">
        <v>393589285700</v>
      </c>
      <c r="L133" s="5">
        <v>393589285700</v>
      </c>
      <c r="M133" s="5">
        <v>275512500000</v>
      </c>
      <c r="N133" s="5">
        <v>275512500000</v>
      </c>
      <c r="O133" s="5">
        <v>275512500000</v>
      </c>
      <c r="P133" s="5">
        <v>275512500000</v>
      </c>
      <c r="Q133" s="5">
        <v>275512500000</v>
      </c>
      <c r="R133" s="5">
        <v>275512500000</v>
      </c>
      <c r="S133" s="5">
        <v>275512500000</v>
      </c>
      <c r="T133" s="5">
        <v>275512500000</v>
      </c>
      <c r="U133" s="5">
        <v>275512500000</v>
      </c>
      <c r="V133" s="5">
        <v>275512500000</v>
      </c>
      <c r="W133" s="5">
        <v>275512500000</v>
      </c>
      <c r="X133" s="5">
        <v>275512500000</v>
      </c>
      <c r="Y133" s="5">
        <v>142200000000</v>
      </c>
      <c r="Z133" s="5">
        <v>142200000000</v>
      </c>
    </row>
    <row r="134" spans="2:26" ht="15.5" x14ac:dyDescent="0.35">
      <c r="C134" t="s">
        <v>130</v>
      </c>
      <c r="D134" s="5">
        <v>-46686972913</v>
      </c>
      <c r="E134" s="5">
        <v>-46686972913</v>
      </c>
      <c r="F134" s="5">
        <v>-46686972913</v>
      </c>
      <c r="G134" s="5">
        <v>-46686972913</v>
      </c>
      <c r="I134" s="5">
        <v>-46686972913</v>
      </c>
      <c r="J134" s="5">
        <v>-46686972913</v>
      </c>
      <c r="K134" s="5">
        <v>-46480424927</v>
      </c>
      <c r="L134" s="5">
        <v>-46480424927</v>
      </c>
      <c r="M134" s="5">
        <v>-102055357037</v>
      </c>
      <c r="N134" s="5">
        <v>-163623432582</v>
      </c>
      <c r="O134" s="5">
        <v>-163623432582</v>
      </c>
      <c r="P134" s="5">
        <v>-163623432582</v>
      </c>
      <c r="Q134" s="5">
        <v>-163623432582</v>
      </c>
      <c r="R134" s="5">
        <v>-139154816175</v>
      </c>
      <c r="S134" s="5">
        <v>-139154816175</v>
      </c>
      <c r="T134" s="5">
        <v>-139143335827</v>
      </c>
      <c r="U134" s="5">
        <v>-133119520734</v>
      </c>
      <c r="V134" s="5">
        <v>49189822293</v>
      </c>
      <c r="W134" s="5">
        <v>49189822293</v>
      </c>
      <c r="X134" s="5">
        <v>49189822293</v>
      </c>
      <c r="Y134" s="5">
        <v>44483862411</v>
      </c>
      <c r="Z134" s="5">
        <v>44483862411</v>
      </c>
    </row>
    <row r="135" spans="2:26" ht="15.5" x14ac:dyDescent="0.35">
      <c r="C135" t="s">
        <v>131</v>
      </c>
      <c r="D135" s="5">
        <v>-382526599532</v>
      </c>
      <c r="E135" s="5">
        <v>-378040483888</v>
      </c>
      <c r="F135" s="5">
        <v>-371428565511</v>
      </c>
      <c r="G135" s="5">
        <v>-363614541283</v>
      </c>
      <c r="I135" s="5">
        <v>-371428565511</v>
      </c>
      <c r="J135" s="5">
        <v>-349501590852</v>
      </c>
      <c r="K135" s="5">
        <v>-346637469339</v>
      </c>
      <c r="L135" s="5">
        <v>-287343531749</v>
      </c>
      <c r="M135" s="5">
        <v>-263519274075</v>
      </c>
      <c r="N135" s="5">
        <v>-241354863047</v>
      </c>
      <c r="O135" s="5">
        <v>-154257897444</v>
      </c>
      <c r="P135" s="5">
        <v>-120343672055</v>
      </c>
      <c r="Q135" s="5">
        <v>-102644918763</v>
      </c>
      <c r="R135" s="5">
        <v>-74088467708</v>
      </c>
      <c r="S135" s="5">
        <v>-32687685461</v>
      </c>
      <c r="T135" s="5">
        <v>-374521872</v>
      </c>
      <c r="U135" s="5">
        <v>-8629838265</v>
      </c>
      <c r="V135" s="5">
        <v>-23493699178</v>
      </c>
      <c r="W135" s="5">
        <v>-26973895990</v>
      </c>
      <c r="X135" s="5">
        <v>-31611415848</v>
      </c>
      <c r="Y135" s="5">
        <v>-34065809145</v>
      </c>
      <c r="Z135" s="5">
        <v>-34569628876</v>
      </c>
    </row>
    <row r="136" spans="2:26" ht="15.5" x14ac:dyDescent="0.35">
      <c r="C136" t="s">
        <v>132</v>
      </c>
      <c r="D136" s="5">
        <v>438712505</v>
      </c>
      <c r="E136" s="5">
        <v>438712505</v>
      </c>
      <c r="F136" s="5">
        <v>438712505</v>
      </c>
      <c r="G136" s="5">
        <v>438712505</v>
      </c>
      <c r="I136" s="5">
        <v>438712505</v>
      </c>
      <c r="J136" s="5">
        <v>438712505</v>
      </c>
      <c r="K136" s="5">
        <v>438712505</v>
      </c>
      <c r="L136" s="5">
        <v>438712505</v>
      </c>
      <c r="M136" s="5">
        <v>438712505</v>
      </c>
      <c r="N136" s="5">
        <v>438712505</v>
      </c>
      <c r="O136" s="5">
        <v>438712505</v>
      </c>
      <c r="P136" s="5">
        <v>438712505</v>
      </c>
      <c r="Q136" s="5">
        <v>438712505</v>
      </c>
      <c r="R136" s="5">
        <v>438712505</v>
      </c>
      <c r="S136" s="5">
        <v>438712505</v>
      </c>
      <c r="T136" s="5">
        <v>438712505</v>
      </c>
      <c r="U136" s="5">
        <v>438712505</v>
      </c>
      <c r="V136" s="5">
        <v>438712505</v>
      </c>
      <c r="W136" s="5">
        <v>438712505</v>
      </c>
      <c r="X136" s="5">
        <v>438712505</v>
      </c>
      <c r="Y136" s="5">
        <v>438712505</v>
      </c>
      <c r="Z136" s="5">
        <v>438712505</v>
      </c>
    </row>
    <row r="137" spans="2:26" ht="15.5" x14ac:dyDescent="0.35">
      <c r="C137" t="s">
        <v>133</v>
      </c>
      <c r="D137" s="5">
        <v>-382965312037</v>
      </c>
      <c r="E137" s="5">
        <v>-378479196393</v>
      </c>
      <c r="F137" s="5">
        <v>-371867278016</v>
      </c>
      <c r="G137" s="5">
        <v>-364053253788</v>
      </c>
      <c r="I137" s="5">
        <v>-371867278016</v>
      </c>
      <c r="J137" s="5">
        <v>-349940303357</v>
      </c>
      <c r="K137" s="5">
        <v>-347076181844</v>
      </c>
      <c r="L137" s="5">
        <v>-287782244254</v>
      </c>
      <c r="M137" s="5">
        <v>-263957986580</v>
      </c>
      <c r="N137" s="5">
        <v>-241793575552</v>
      </c>
      <c r="O137" s="5">
        <v>-154696609949</v>
      </c>
      <c r="P137" s="5">
        <v>-120782384560</v>
      </c>
      <c r="Q137" s="5">
        <v>-103083631268</v>
      </c>
      <c r="R137" s="5">
        <v>-74527180213</v>
      </c>
      <c r="S137" s="5">
        <v>-33126397966</v>
      </c>
      <c r="T137" s="5">
        <v>-813234377</v>
      </c>
      <c r="U137" s="5">
        <v>-9068550770</v>
      </c>
      <c r="V137" s="5">
        <v>-23932411683</v>
      </c>
      <c r="W137" s="5">
        <v>-27412608495</v>
      </c>
      <c r="X137" s="5">
        <v>-32050128353</v>
      </c>
      <c r="Y137" s="5">
        <v>-34504521650</v>
      </c>
      <c r="Z137" s="5">
        <v>-35008341381</v>
      </c>
    </row>
    <row r="138" spans="2:26" ht="15.5" x14ac:dyDescent="0.35">
      <c r="C138" t="s">
        <v>134</v>
      </c>
      <c r="D138" s="5">
        <v>-382526599532</v>
      </c>
      <c r="E138" s="5">
        <v>-378040483888</v>
      </c>
      <c r="F138" s="5">
        <v>-371428565511</v>
      </c>
      <c r="G138" s="5">
        <v>-363614541283</v>
      </c>
      <c r="I138" s="5">
        <v>-371428565511</v>
      </c>
      <c r="J138" s="5">
        <v>-349501590852</v>
      </c>
      <c r="K138" s="5">
        <v>-346637469339</v>
      </c>
      <c r="L138" s="5">
        <v>-287343531749</v>
      </c>
      <c r="M138" s="5">
        <v>-263519274075</v>
      </c>
      <c r="N138" s="5">
        <v>-241354863047</v>
      </c>
      <c r="O138" s="5">
        <v>-154257897444</v>
      </c>
      <c r="P138" s="5">
        <v>-120343672055</v>
      </c>
      <c r="Q138" s="5">
        <v>-102644918763</v>
      </c>
      <c r="R138" s="5">
        <v>-74088467708</v>
      </c>
      <c r="S138" s="5">
        <v>-32687685461</v>
      </c>
      <c r="T138" s="5">
        <v>-374521872</v>
      </c>
      <c r="U138" s="5">
        <v>-8629838265</v>
      </c>
      <c r="V138" s="5">
        <v>-23493699178</v>
      </c>
      <c r="W138" s="5">
        <v>-26973895990</v>
      </c>
      <c r="X138" s="5">
        <v>-31611415848</v>
      </c>
      <c r="Y138" s="5">
        <v>-34065809145</v>
      </c>
      <c r="Z138" s="5">
        <v>-34569628876</v>
      </c>
    </row>
    <row r="139" spans="2:26" ht="15.5" x14ac:dyDescent="0.35">
      <c r="C139" t="s">
        <v>212</v>
      </c>
      <c r="D139" s="5">
        <v>-134549903869</v>
      </c>
      <c r="E139" s="5">
        <v>-133085595735</v>
      </c>
      <c r="F139" s="5">
        <v>-132028104250</v>
      </c>
      <c r="G139" s="5">
        <v>-131364088470</v>
      </c>
      <c r="I139" s="5">
        <v>-132028104250</v>
      </c>
      <c r="J139" s="5">
        <v>-129955282416</v>
      </c>
      <c r="K139" s="5">
        <v>-125101527041</v>
      </c>
      <c r="L139" s="5">
        <v>-116267723010</v>
      </c>
      <c r="M139" s="5">
        <v>-108310961460</v>
      </c>
      <c r="N139" s="5">
        <v>-32337586889</v>
      </c>
      <c r="O139" s="5">
        <v>-15063439445</v>
      </c>
      <c r="P139" s="5">
        <v>-3194936224</v>
      </c>
      <c r="Q139" s="5">
        <v>14867747196</v>
      </c>
      <c r="R139" s="5">
        <v>27583003798</v>
      </c>
      <c r="S139" s="5">
        <v>29319739867</v>
      </c>
      <c r="T139" s="5">
        <v>37198271325</v>
      </c>
      <c r="U139" s="5">
        <v>33492273284</v>
      </c>
      <c r="V139" s="5">
        <v>16886336443</v>
      </c>
      <c r="W139" s="5">
        <v>16238411012</v>
      </c>
      <c r="X139" s="5">
        <v>17929219756</v>
      </c>
      <c r="Y139" s="5">
        <v>12250327485</v>
      </c>
      <c r="Z139" s="5">
        <v>8902955423</v>
      </c>
    </row>
    <row r="140" spans="2:26" ht="15.5" x14ac:dyDescent="0.35">
      <c r="C140" t="s">
        <v>10</v>
      </c>
      <c r="D140" s="5">
        <v>-119478334234</v>
      </c>
      <c r="E140" s="5">
        <v>-108367703054</v>
      </c>
      <c r="F140" s="5">
        <v>-99838258625</v>
      </c>
      <c r="G140" s="5">
        <v>-85339976648</v>
      </c>
      <c r="I140" s="5">
        <v>-99838258625</v>
      </c>
      <c r="J140" s="5">
        <v>-113716520621</v>
      </c>
      <c r="K140" s="5">
        <v>-105792095747</v>
      </c>
      <c r="L140" s="5">
        <v>29418342100</v>
      </c>
      <c r="M140" s="5">
        <v>164870444990</v>
      </c>
      <c r="N140" s="5">
        <v>-103710671008</v>
      </c>
      <c r="O140" s="5">
        <v>92056442039</v>
      </c>
      <c r="P140" s="5">
        <v>199988450649</v>
      </c>
      <c r="Q140" s="5">
        <v>118763007361</v>
      </c>
      <c r="R140" s="5">
        <v>159369431425</v>
      </c>
      <c r="S140" s="5">
        <v>132989738231</v>
      </c>
      <c r="T140" s="5">
        <v>173192913626</v>
      </c>
      <c r="U140" s="5">
        <v>167255414285</v>
      </c>
      <c r="V140" s="5">
        <v>135785616531</v>
      </c>
      <c r="W140" s="5">
        <v>131657494288</v>
      </c>
      <c r="X140" s="5">
        <v>128710783174</v>
      </c>
      <c r="Y140" s="5">
        <v>163477653927</v>
      </c>
      <c r="Z140" s="5">
        <v>161017188958</v>
      </c>
    </row>
    <row r="141" spans="2:26" ht="15.5" x14ac:dyDescent="0.35">
      <c r="C141" t="s">
        <v>135</v>
      </c>
      <c r="D141" s="5">
        <v>223269125953</v>
      </c>
      <c r="E141" s="5">
        <v>231255416879</v>
      </c>
      <c r="F141" s="5">
        <v>250182456540</v>
      </c>
      <c r="G141" s="5">
        <v>269119295247</v>
      </c>
      <c r="I141" s="5">
        <v>250182456540</v>
      </c>
      <c r="J141" s="5">
        <v>242927394937</v>
      </c>
      <c r="K141" s="5">
        <v>271136485860</v>
      </c>
      <c r="L141" s="5">
        <v>388884533390</v>
      </c>
      <c r="M141" s="5">
        <v>524632899688</v>
      </c>
      <c r="N141" s="5">
        <v>221649284169</v>
      </c>
      <c r="O141" s="5">
        <v>412910587469</v>
      </c>
      <c r="P141" s="5">
        <v>518345276089</v>
      </c>
      <c r="Q141" s="5">
        <v>428225997056</v>
      </c>
      <c r="R141" s="5">
        <v>427808472537</v>
      </c>
      <c r="S141" s="5">
        <v>404119092405</v>
      </c>
      <c r="T141" s="5">
        <v>443923205402</v>
      </c>
      <c r="U141" s="5">
        <v>439177204829</v>
      </c>
      <c r="V141" s="5">
        <v>441554497078</v>
      </c>
      <c r="W141" s="5">
        <v>425863562340</v>
      </c>
      <c r="X141" s="5">
        <v>399906465038</v>
      </c>
      <c r="Y141" s="5">
        <v>229920145606</v>
      </c>
      <c r="Z141" s="5">
        <v>226259164595</v>
      </c>
    </row>
    <row r="142" spans="2:26" ht="15.5" x14ac:dyDescent="0.35">
      <c r="C142" t="s">
        <v>136</v>
      </c>
      <c r="D142" s="5">
        <v>3935892857</v>
      </c>
      <c r="E142" s="5">
        <v>3935892857</v>
      </c>
      <c r="F142" s="5">
        <v>3935892857</v>
      </c>
      <c r="G142" s="5">
        <v>3935892857</v>
      </c>
      <c r="I142" s="5">
        <v>3935892857</v>
      </c>
      <c r="J142" s="5">
        <v>3935892857</v>
      </c>
      <c r="K142" s="5">
        <v>3935892857</v>
      </c>
      <c r="L142" s="5">
        <v>3935892857</v>
      </c>
      <c r="M142" s="5">
        <v>2755125000</v>
      </c>
      <c r="N142" s="5">
        <v>2755125000</v>
      </c>
      <c r="O142" s="5">
        <v>2755125000</v>
      </c>
      <c r="P142" s="5">
        <v>2755125000</v>
      </c>
      <c r="Q142" s="5">
        <v>2755125000</v>
      </c>
      <c r="R142" s="5">
        <v>2755125000</v>
      </c>
      <c r="S142" s="5">
        <v>2755125000</v>
      </c>
      <c r="T142" s="5">
        <v>2755125000</v>
      </c>
      <c r="U142" s="5">
        <v>2755125000</v>
      </c>
      <c r="V142" s="5">
        <v>2755125000</v>
      </c>
      <c r="W142" s="5">
        <v>2755125000</v>
      </c>
      <c r="X142" s="5">
        <v>2755125000</v>
      </c>
      <c r="Y142" s="5">
        <v>1422000000</v>
      </c>
      <c r="Z142" s="5">
        <v>1422000000</v>
      </c>
    </row>
    <row r="144" spans="2:26" ht="15.5" x14ac:dyDescent="0.35">
      <c r="B144" t="s">
        <v>137</v>
      </c>
      <c r="C144" t="s">
        <v>138</v>
      </c>
      <c r="D144" s="5">
        <v>-11956248972</v>
      </c>
      <c r="E144" s="5">
        <v>-5410062220</v>
      </c>
      <c r="F144" s="5">
        <v>3793811756</v>
      </c>
      <c r="G144" s="5">
        <v>98281148</v>
      </c>
      <c r="I144" s="5">
        <v>2793785661</v>
      </c>
      <c r="J144" s="5">
        <v>-32994108596</v>
      </c>
      <c r="K144" s="5">
        <v>-58561652597</v>
      </c>
      <c r="L144" s="5">
        <v>-96201303946</v>
      </c>
      <c r="M144" s="5">
        <v>-28394083403</v>
      </c>
      <c r="N144" s="5">
        <v>-50463130370</v>
      </c>
      <c r="O144" s="5">
        <v>-12170455306</v>
      </c>
      <c r="P144" s="5">
        <v>-21882238133</v>
      </c>
      <c r="Q144" s="5">
        <v>-13438624706</v>
      </c>
      <c r="R144" s="5">
        <v>15041919655</v>
      </c>
      <c r="S144" s="5">
        <v>19162112818</v>
      </c>
      <c r="T144" s="5">
        <v>4891737065</v>
      </c>
      <c r="U144" s="5">
        <v>19755102924</v>
      </c>
      <c r="V144" s="5">
        <v>14947820582</v>
      </c>
      <c r="W144" s="5">
        <v>-1627710763</v>
      </c>
      <c r="X144" s="5">
        <v>-9002475101</v>
      </c>
      <c r="Y144" s="5">
        <v>2639149879</v>
      </c>
      <c r="Z144" s="5">
        <v>1171074773</v>
      </c>
    </row>
    <row r="145" spans="3:26" ht="15.5" x14ac:dyDescent="0.35">
      <c r="C145" t="s">
        <v>139</v>
      </c>
      <c r="D145" s="5">
        <v>22150326110</v>
      </c>
      <c r="E145" s="5">
        <v>37817480703</v>
      </c>
      <c r="F145" s="5">
        <v>62651975621</v>
      </c>
      <c r="G145" s="5">
        <v>48439656760</v>
      </c>
      <c r="I145" s="5">
        <v>199731284877</v>
      </c>
      <c r="J145" s="5">
        <v>192796608087</v>
      </c>
      <c r="K145" s="5">
        <v>190918368748</v>
      </c>
      <c r="L145" s="5">
        <v>150511070483</v>
      </c>
      <c r="M145" s="5">
        <v>157978581545</v>
      </c>
      <c r="N145" s="5">
        <v>143999214604</v>
      </c>
      <c r="O145" s="5">
        <v>249266472282</v>
      </c>
      <c r="P145" s="5">
        <v>225041954740</v>
      </c>
      <c r="Q145" s="5">
        <v>247820325922</v>
      </c>
      <c r="R145" s="5">
        <v>299550724999</v>
      </c>
      <c r="S145" s="5">
        <v>306110767946</v>
      </c>
      <c r="T145" s="5">
        <v>326793354011</v>
      </c>
      <c r="U145" s="5">
        <v>254798543788</v>
      </c>
      <c r="V145" s="5">
        <v>246236454449</v>
      </c>
      <c r="W145" s="5">
        <v>236820622932</v>
      </c>
      <c r="X145" s="5">
        <v>183502392316</v>
      </c>
      <c r="Y145" s="5">
        <v>138146185623</v>
      </c>
      <c r="Z145" s="5">
        <v>128438830698</v>
      </c>
    </row>
    <row r="146" spans="3:26" ht="15.5" x14ac:dyDescent="0.35">
      <c r="C146" t="s">
        <v>1134</v>
      </c>
      <c r="D146" s="5">
        <v>42512898929</v>
      </c>
      <c r="E146" s="5">
        <v>-42512898929</v>
      </c>
      <c r="F146" s="5">
        <v>-58166428222</v>
      </c>
      <c r="G146" s="5">
        <v>-47616179667</v>
      </c>
      <c r="I146" s="5">
        <v>-194124153315</v>
      </c>
      <c r="J146" s="5">
        <v>-222990465689</v>
      </c>
      <c r="K146" s="5">
        <v>-246259324483</v>
      </c>
      <c r="L146" s="5">
        <v>-130501764178</v>
      </c>
      <c r="M146" s="5">
        <v>-182485109598</v>
      </c>
    </row>
    <row r="147" spans="3:26" ht="15.5" x14ac:dyDescent="0.35">
      <c r="C147" t="s">
        <v>260</v>
      </c>
      <c r="D147" s="5">
        <v>-53384457152</v>
      </c>
      <c r="N147" s="5">
        <v>-111941357642</v>
      </c>
      <c r="O147" s="5">
        <v>-132777499411</v>
      </c>
      <c r="P147" s="5">
        <v>-124263976818</v>
      </c>
      <c r="Q147" s="5">
        <v>-115582794245</v>
      </c>
      <c r="R147" s="5">
        <v>-204427745600</v>
      </c>
      <c r="S147" s="5">
        <v>-201740307842</v>
      </c>
      <c r="T147" s="5">
        <v>-250552122974</v>
      </c>
      <c r="U147" s="5">
        <v>-174034687971</v>
      </c>
      <c r="V147" s="5">
        <v>-173756827290</v>
      </c>
      <c r="W147" s="5">
        <v>-179723444179</v>
      </c>
      <c r="X147" s="5">
        <v>-163070301978</v>
      </c>
      <c r="Y147" s="5">
        <v>-112309515283</v>
      </c>
      <c r="Z147" s="5">
        <v>-112822334200</v>
      </c>
    </row>
    <row r="148" spans="3:26" ht="15.5" x14ac:dyDescent="0.35">
      <c r="C148" t="s">
        <v>1135</v>
      </c>
      <c r="N148" s="5">
        <v>-81365262922</v>
      </c>
      <c r="O148" s="5">
        <v>-115345613493</v>
      </c>
      <c r="P148" s="5">
        <v>-116768668967</v>
      </c>
      <c r="Q148" s="5">
        <v>-131569126291</v>
      </c>
      <c r="R148" s="5">
        <v>-72150394785</v>
      </c>
      <c r="S148" s="5">
        <v>-59923285083</v>
      </c>
      <c r="T148" s="5">
        <v>-58837843537</v>
      </c>
      <c r="U148" s="5">
        <v>-8940673778</v>
      </c>
      <c r="V148" s="5">
        <v>-7221082651</v>
      </c>
      <c r="W148" s="5">
        <v>-6900909610</v>
      </c>
      <c r="X148" s="5">
        <v>-6204053692</v>
      </c>
      <c r="Y148" s="5">
        <v>-18666807475</v>
      </c>
      <c r="Z148" s="5">
        <v>-13075587720</v>
      </c>
    </row>
    <row r="149" spans="3:26" ht="15.5" x14ac:dyDescent="0.35">
      <c r="C149" t="s">
        <v>261</v>
      </c>
      <c r="D149" s="5">
        <v>-22437399843</v>
      </c>
      <c r="U149" s="5">
        <v>-45974761150</v>
      </c>
      <c r="V149" s="5">
        <v>-42446529032</v>
      </c>
      <c r="W149" s="5">
        <v>-37122724634</v>
      </c>
      <c r="X149" s="5">
        <v>-17474766433</v>
      </c>
    </row>
    <row r="150" spans="3:26" ht="15.5" x14ac:dyDescent="0.35">
      <c r="C150" t="s">
        <v>166</v>
      </c>
    </row>
    <row r="151" spans="3:26" ht="15.5" x14ac:dyDescent="0.35">
      <c r="C151" t="s">
        <v>280</v>
      </c>
      <c r="D151" s="5">
        <v>845122916</v>
      </c>
      <c r="E151" s="5">
        <v>-845122916</v>
      </c>
      <c r="F151" s="5">
        <v>-823106884</v>
      </c>
      <c r="G151" s="5">
        <v>-854587968</v>
      </c>
      <c r="I151" s="5">
        <v>-3408472797</v>
      </c>
      <c r="J151" s="5">
        <v>-3526338992</v>
      </c>
      <c r="K151" s="5">
        <v>-3927704627</v>
      </c>
      <c r="L151" s="5">
        <v>-66616260756</v>
      </c>
      <c r="M151" s="5">
        <v>-4364389855</v>
      </c>
      <c r="N151" s="5">
        <v>-5536120057</v>
      </c>
      <c r="O151" s="5">
        <v>-7908101807</v>
      </c>
      <c r="P151" s="5">
        <v>-8874144899</v>
      </c>
      <c r="R151" s="5">
        <v>-10167373177</v>
      </c>
      <c r="S151" s="5">
        <v>-10814949828</v>
      </c>
      <c r="T151" s="5">
        <v>-10954510978</v>
      </c>
      <c r="U151" s="5">
        <v>-6901120087</v>
      </c>
      <c r="V151" s="5">
        <v>-9313783726</v>
      </c>
      <c r="W151" s="5">
        <v>-9377815225</v>
      </c>
      <c r="X151" s="5">
        <v>-4457161246</v>
      </c>
      <c r="Y151" s="5">
        <v>-1699110108</v>
      </c>
      <c r="Z151" s="5">
        <v>-1206735698</v>
      </c>
    </row>
    <row r="152" spans="3:26" ht="15.5" x14ac:dyDescent="0.35">
      <c r="C152" t="s">
        <v>1089</v>
      </c>
      <c r="D152" s="5">
        <v>-130478922</v>
      </c>
      <c r="E152" s="5">
        <v>130478922</v>
      </c>
      <c r="F152" s="5">
        <v>131371241</v>
      </c>
      <c r="G152" s="5">
        <v>129392023</v>
      </c>
      <c r="I152" s="5">
        <v>595126896</v>
      </c>
      <c r="J152" s="5">
        <v>726087998</v>
      </c>
      <c r="K152" s="5">
        <v>707007765</v>
      </c>
    </row>
    <row r="153" spans="3:26" ht="15.5" x14ac:dyDescent="0.35">
      <c r="C153" t="s">
        <v>801</v>
      </c>
    </row>
    <row r="154" spans="3:26" ht="15.5" x14ac:dyDescent="0.35">
      <c r="C154" t="s">
        <v>822</v>
      </c>
      <c r="M154" s="5">
        <v>476834505</v>
      </c>
      <c r="N154" s="5">
        <v>775605637</v>
      </c>
      <c r="O154" s="5">
        <v>849081366</v>
      </c>
      <c r="P154" s="5">
        <v>739018620</v>
      </c>
    </row>
    <row r="155" spans="3:26" ht="15.5" x14ac:dyDescent="0.35">
      <c r="C155" t="s">
        <v>213</v>
      </c>
      <c r="N155" s="5">
        <v>-161321708</v>
      </c>
      <c r="O155" s="5">
        <v>-1062394903</v>
      </c>
      <c r="P155" s="5">
        <v>-1259750146</v>
      </c>
    </row>
    <row r="156" spans="3:26" ht="15.5" x14ac:dyDescent="0.35">
      <c r="C156" t="s">
        <v>861</v>
      </c>
    </row>
    <row r="157" spans="3:26" ht="15.5" x14ac:dyDescent="0.35">
      <c r="C157" t="s">
        <v>1136</v>
      </c>
      <c r="D157" s="5">
        <v>-1512261010</v>
      </c>
      <c r="N157" s="5">
        <v>3766111718</v>
      </c>
      <c r="O157" s="5">
        <v>-5192399340</v>
      </c>
      <c r="P157" s="5">
        <v>3503329337</v>
      </c>
      <c r="Q157" s="5">
        <v>-14107030092</v>
      </c>
      <c r="R157" s="5">
        <v>2236708218</v>
      </c>
      <c r="S157" s="5">
        <v>-14470112375</v>
      </c>
      <c r="T157" s="5">
        <v>-1557139457</v>
      </c>
      <c r="U157" s="5">
        <v>807802122</v>
      </c>
      <c r="V157" s="5">
        <v>1449588832</v>
      </c>
      <c r="W157" s="5">
        <v>-5323440047</v>
      </c>
      <c r="X157" s="5">
        <v>-1298584068</v>
      </c>
      <c r="Y157" s="5">
        <v>-2831602878</v>
      </c>
      <c r="Z157" s="5">
        <v>-163098307</v>
      </c>
    </row>
    <row r="158" spans="3:26" ht="15.5" x14ac:dyDescent="0.35">
      <c r="C158" t="s">
        <v>1137</v>
      </c>
    </row>
    <row r="159" spans="3:26" ht="15.5" x14ac:dyDescent="0.35">
      <c r="C159" t="s">
        <v>1138</v>
      </c>
      <c r="L159" s="5">
        <v>-49594349495</v>
      </c>
    </row>
    <row r="160" spans="3:26" ht="15.5" x14ac:dyDescent="0.35">
      <c r="C160" t="s">
        <v>145</v>
      </c>
      <c r="D160" s="5">
        <v>2337286401</v>
      </c>
      <c r="E160" s="5">
        <v>3045791517</v>
      </c>
      <c r="F160" s="5">
        <v>1498072322</v>
      </c>
      <c r="G160" s="5">
        <v>2376389113</v>
      </c>
      <c r="I160" s="5">
        <v>-2371549809</v>
      </c>
      <c r="J160" s="5">
        <v>17818821244</v>
      </c>
      <c r="K160" s="5">
        <v>8584117842</v>
      </c>
      <c r="L160" s="5">
        <v>158689107225</v>
      </c>
      <c r="M160" s="5">
        <v>22134898983</v>
      </c>
      <c r="N160" s="5">
        <v>54723741668</v>
      </c>
      <c r="O160" s="5">
        <v>410713013</v>
      </c>
      <c r="P160" s="5">
        <v>12685815932</v>
      </c>
      <c r="Q160" s="5">
        <v>22989422193</v>
      </c>
      <c r="R160" s="5">
        <v>5059190410</v>
      </c>
      <c r="S160" s="5">
        <v>-6895264497</v>
      </c>
      <c r="T160" s="5">
        <v>15847300419</v>
      </c>
      <c r="U160" s="5">
        <v>-22605654347</v>
      </c>
      <c r="V160" s="5">
        <v>-13793236997</v>
      </c>
      <c r="W160" s="5">
        <v>1020795931</v>
      </c>
      <c r="X160" s="5">
        <v>151401161059</v>
      </c>
      <c r="Y160" s="5">
        <v>-6299235458</v>
      </c>
      <c r="Z160" s="5">
        <v>60171992157</v>
      </c>
    </row>
    <row r="161" spans="3:26" ht="15.5" x14ac:dyDescent="0.35">
      <c r="C161" t="s">
        <v>146</v>
      </c>
      <c r="D161" s="5">
        <v>-47554540</v>
      </c>
      <c r="E161" s="5">
        <v>-74058066</v>
      </c>
      <c r="F161" s="5">
        <v>-1108817127</v>
      </c>
      <c r="G161" s="5">
        <v>53059119</v>
      </c>
      <c r="I161" s="5">
        <v>-1674713857</v>
      </c>
      <c r="J161" s="5">
        <v>5684961883</v>
      </c>
      <c r="K161" s="5">
        <v>6985202863</v>
      </c>
      <c r="L161" s="5">
        <v>-6761328030</v>
      </c>
      <c r="M161" s="5">
        <v>-1742949792</v>
      </c>
      <c r="N161" s="5">
        <v>-912232115</v>
      </c>
      <c r="O161" s="5">
        <v>-1017894083</v>
      </c>
      <c r="P161" s="5">
        <v>-2211768602</v>
      </c>
      <c r="Q161" s="5">
        <v>-3658748600</v>
      </c>
      <c r="R161" s="5">
        <v>-6239888398</v>
      </c>
      <c r="S161" s="5">
        <v>-11587395574</v>
      </c>
      <c r="T161" s="5">
        <v>-12294677876</v>
      </c>
      <c r="U161" s="5">
        <v>-510675980</v>
      </c>
      <c r="V161" s="5">
        <v>-2288186301</v>
      </c>
      <c r="W161" s="5">
        <v>-2947471984</v>
      </c>
      <c r="X161" s="5">
        <v>-132767149352</v>
      </c>
      <c r="Y161" s="5">
        <v>-6622194970</v>
      </c>
      <c r="Z161" s="5">
        <v>-47043500806</v>
      </c>
    </row>
    <row r="162" spans="3:26" ht="15.5" x14ac:dyDescent="0.35">
      <c r="C162" t="s">
        <v>222</v>
      </c>
      <c r="D162" s="5">
        <v>-13500000</v>
      </c>
      <c r="E162" s="5">
        <v>100000000</v>
      </c>
      <c r="G162" s="5">
        <v>492288044</v>
      </c>
      <c r="I162" s="5">
        <v>496650000</v>
      </c>
      <c r="J162" s="5">
        <v>2590346690</v>
      </c>
      <c r="K162" s="5">
        <v>1476064450</v>
      </c>
      <c r="M162" s="5">
        <v>1169174838</v>
      </c>
      <c r="N162" s="5">
        <v>39700000</v>
      </c>
      <c r="O162" s="5">
        <v>148390413</v>
      </c>
      <c r="P162" s="5">
        <v>359633160</v>
      </c>
      <c r="Q162" s="5">
        <v>487950000</v>
      </c>
      <c r="R162" s="5">
        <v>810607262</v>
      </c>
      <c r="S162" s="5">
        <v>1575358123</v>
      </c>
      <c r="T162" s="5">
        <v>1237147500</v>
      </c>
      <c r="U162" s="5">
        <v>583564667</v>
      </c>
      <c r="V162" s="5">
        <v>174858000</v>
      </c>
      <c r="W162" s="5">
        <v>457189978</v>
      </c>
      <c r="X162" s="5">
        <v>272796666</v>
      </c>
      <c r="Y162" s="5">
        <v>423000000</v>
      </c>
      <c r="Z162" s="5">
        <v>223000000</v>
      </c>
    </row>
    <row r="163" spans="3:26" ht="15.5" x14ac:dyDescent="0.35">
      <c r="C163" t="s">
        <v>687</v>
      </c>
      <c r="K163" s="5">
        <v>15000000000</v>
      </c>
    </row>
    <row r="164" spans="3:26" ht="15.5" x14ac:dyDescent="0.35">
      <c r="C164" t="s">
        <v>1139</v>
      </c>
      <c r="J164" s="5">
        <v>4500000000</v>
      </c>
      <c r="K164" s="5">
        <v>-6666666667</v>
      </c>
      <c r="P164" s="5">
        <v>-470872357</v>
      </c>
      <c r="V164" s="5">
        <v>10941541046</v>
      </c>
      <c r="W164" s="5">
        <v>11221388642</v>
      </c>
    </row>
    <row r="165" spans="3:26" ht="15.5" x14ac:dyDescent="0.35">
      <c r="C165" t="s">
        <v>147</v>
      </c>
      <c r="D165" s="5">
        <v>-34054540</v>
      </c>
      <c r="E165" s="5">
        <v>-174058066</v>
      </c>
      <c r="F165" s="5">
        <v>116182873</v>
      </c>
      <c r="G165" s="5">
        <v>-58782675</v>
      </c>
      <c r="I165" s="5">
        <v>-565917607</v>
      </c>
      <c r="J165" s="5">
        <v>-784944525</v>
      </c>
      <c r="K165" s="5">
        <v>-1329202283</v>
      </c>
      <c r="L165" s="5">
        <v>-4384013731</v>
      </c>
      <c r="M165" s="5">
        <v>-1674948578</v>
      </c>
      <c r="N165" s="5">
        <v>-951932115</v>
      </c>
      <c r="O165" s="5">
        <v>-1012718580</v>
      </c>
      <c r="P165" s="5">
        <v>-2175271897</v>
      </c>
      <c r="Q165" s="5">
        <v>-4826500114</v>
      </c>
      <c r="R165" s="5">
        <v>-9611664479</v>
      </c>
      <c r="S165" s="5">
        <v>-16971744808</v>
      </c>
      <c r="T165" s="5">
        <v>-12357948524</v>
      </c>
      <c r="U165" s="5">
        <v>-8094440647</v>
      </c>
      <c r="V165" s="5">
        <v>-12404585347</v>
      </c>
      <c r="W165" s="5">
        <v>-14626050604</v>
      </c>
      <c r="X165" s="5">
        <v>-27538585027</v>
      </c>
      <c r="Y165" s="5">
        <v>-6045194970</v>
      </c>
      <c r="Z165" s="5">
        <v>-14858330550</v>
      </c>
    </row>
    <row r="166" spans="3:26" ht="15.5" x14ac:dyDescent="0.35">
      <c r="C166" t="s">
        <v>1140</v>
      </c>
    </row>
    <row r="167" spans="3:26" ht="15.5" x14ac:dyDescent="0.35">
      <c r="C167" t="s">
        <v>270</v>
      </c>
      <c r="G167" s="5">
        <v>-380446250</v>
      </c>
      <c r="I167" s="5">
        <v>-380446250</v>
      </c>
      <c r="J167" s="5">
        <v>-620440282</v>
      </c>
      <c r="K167" s="5">
        <v>-1494992637</v>
      </c>
      <c r="L167" s="5">
        <v>-2377314299</v>
      </c>
      <c r="M167" s="5">
        <v>-437176052</v>
      </c>
      <c r="O167" s="5">
        <v>-766260000</v>
      </c>
      <c r="P167" s="5">
        <v>-465164000</v>
      </c>
    </row>
    <row r="168" spans="3:26" ht="15.5" x14ac:dyDescent="0.35">
      <c r="C168" t="s">
        <v>290</v>
      </c>
    </row>
    <row r="169" spans="3:26" ht="15.5" x14ac:dyDescent="0.35">
      <c r="C169" t="s">
        <v>1141</v>
      </c>
    </row>
    <row r="170" spans="3:26" ht="15.5" x14ac:dyDescent="0.35">
      <c r="C170" t="s">
        <v>289</v>
      </c>
    </row>
    <row r="171" spans="3:26" ht="15.5" x14ac:dyDescent="0.35">
      <c r="C171" t="s">
        <v>1142</v>
      </c>
      <c r="F171" s="5">
        <v>-1225000000</v>
      </c>
      <c r="I171" s="5">
        <v>-1225000000</v>
      </c>
      <c r="M171" s="5">
        <v>-800000000</v>
      </c>
    </row>
    <row r="172" spans="3:26" ht="15.5" x14ac:dyDescent="0.35">
      <c r="C172" t="s">
        <v>1143</v>
      </c>
      <c r="X172" s="5">
        <v>139978125000</v>
      </c>
      <c r="Z172" s="5">
        <v>67500000000</v>
      </c>
    </row>
    <row r="173" spans="3:26" ht="15.5" x14ac:dyDescent="0.35">
      <c r="C173" t="s">
        <v>600</v>
      </c>
      <c r="O173" s="5">
        <v>612694084</v>
      </c>
      <c r="P173" s="5">
        <v>539906492</v>
      </c>
      <c r="Q173" s="5">
        <v>3609406885</v>
      </c>
      <c r="R173" s="5">
        <v>2561168819</v>
      </c>
      <c r="S173" s="5">
        <v>3908991111</v>
      </c>
      <c r="T173" s="5">
        <v>7826123148</v>
      </c>
      <c r="U173" s="5">
        <v>7000200000</v>
      </c>
    </row>
    <row r="174" spans="3:26" ht="15.5" x14ac:dyDescent="0.35">
      <c r="C174" t="s">
        <v>657</v>
      </c>
      <c r="D174" s="5">
        <v>5981776643</v>
      </c>
    </row>
    <row r="175" spans="3:26" ht="15.5" x14ac:dyDescent="0.35">
      <c r="C175" t="s">
        <v>152</v>
      </c>
      <c r="D175" s="5">
        <v>2337286401</v>
      </c>
      <c r="E175" s="5">
        <v>3045791517</v>
      </c>
      <c r="F175" s="5">
        <v>1498072322</v>
      </c>
      <c r="G175" s="5">
        <v>2376389113</v>
      </c>
      <c r="I175" s="5">
        <v>-2371549809</v>
      </c>
      <c r="J175" s="5">
        <v>17818821244</v>
      </c>
      <c r="K175" s="5">
        <v>8584117842</v>
      </c>
      <c r="L175" s="5">
        <v>158689107225</v>
      </c>
      <c r="M175" s="5">
        <v>22134898983</v>
      </c>
      <c r="N175" s="5">
        <v>54723741668</v>
      </c>
      <c r="O175" s="5">
        <v>410713013</v>
      </c>
      <c r="P175" s="5">
        <v>12685815932</v>
      </c>
      <c r="Q175" s="5">
        <v>22989422193</v>
      </c>
      <c r="R175" s="5">
        <v>5059190410</v>
      </c>
      <c r="S175" s="5">
        <v>-6895264497</v>
      </c>
      <c r="T175" s="5">
        <v>15847300419</v>
      </c>
      <c r="U175" s="5">
        <v>-22605654347</v>
      </c>
      <c r="V175" s="5">
        <v>-13793236997</v>
      </c>
      <c r="W175" s="5">
        <v>1020795931</v>
      </c>
      <c r="X175" s="5">
        <v>151401161059</v>
      </c>
      <c r="Y175" s="5">
        <v>-6299235458</v>
      </c>
      <c r="Z175" s="5">
        <v>60171992157</v>
      </c>
    </row>
    <row r="176" spans="3:26" ht="15.5" x14ac:dyDescent="0.35">
      <c r="C176" t="s">
        <v>1144</v>
      </c>
      <c r="D176" s="5">
        <v>46276865</v>
      </c>
      <c r="E176" s="5">
        <v>54809024</v>
      </c>
      <c r="F176" s="5">
        <v>-1268467393</v>
      </c>
      <c r="G176" s="5">
        <v>-181909803</v>
      </c>
      <c r="I176" s="5">
        <v>-1295317204</v>
      </c>
      <c r="J176" s="5">
        <v>6932216690</v>
      </c>
      <c r="K176" s="5">
        <v>2083407639</v>
      </c>
      <c r="L176" s="5">
        <v>-3968581570</v>
      </c>
      <c r="M176" s="5">
        <v>32367271796</v>
      </c>
      <c r="N176" s="5">
        <v>-12635046621</v>
      </c>
      <c r="O176" s="5">
        <v>8828700400</v>
      </c>
      <c r="P176" s="5">
        <v>-2066341270</v>
      </c>
      <c r="Q176" s="5">
        <v>-2951482597</v>
      </c>
      <c r="R176" s="5">
        <v>6505860704</v>
      </c>
      <c r="S176" s="5">
        <v>-11295701848</v>
      </c>
      <c r="T176" s="5">
        <v>3421700971</v>
      </c>
      <c r="U176" s="5">
        <v>7680105033</v>
      </c>
      <c r="V176" s="5">
        <v>10384989699</v>
      </c>
      <c r="W176" s="5">
        <v>11131797581</v>
      </c>
      <c r="X176" s="5">
        <v>-19766025598</v>
      </c>
      <c r="Y176" s="5">
        <v>-976880632</v>
      </c>
      <c r="Z176" s="5">
        <v>-4426021039</v>
      </c>
    </row>
    <row r="177" spans="3:26" ht="15.5" x14ac:dyDescent="0.35">
      <c r="C177" t="s">
        <v>605</v>
      </c>
      <c r="D177" s="5">
        <v>-380718719</v>
      </c>
      <c r="E177" s="5">
        <v>380718719</v>
      </c>
      <c r="G177" s="5">
        <v>-286404025</v>
      </c>
    </row>
    <row r="178" spans="3:26" ht="15.5" x14ac:dyDescent="0.35">
      <c r="C178" t="s">
        <v>1145</v>
      </c>
      <c r="D178" s="5">
        <v>-4005000000</v>
      </c>
      <c r="E178" s="5">
        <v>4005000000</v>
      </c>
      <c r="F178" s="5">
        <v>2639100000</v>
      </c>
      <c r="G178" s="5">
        <v>748445188</v>
      </c>
      <c r="I178" s="5">
        <v>1558703644</v>
      </c>
      <c r="J178" s="5">
        <v>9664348340</v>
      </c>
      <c r="K178" s="5">
        <v>7696847827</v>
      </c>
      <c r="L178" s="5">
        <v>-11554955104</v>
      </c>
      <c r="M178" s="5">
        <v>-6797336286</v>
      </c>
      <c r="N178" s="5">
        <v>27991838653</v>
      </c>
      <c r="O178" s="5">
        <v>-879002251</v>
      </c>
      <c r="P178" s="5">
        <v>-464425386</v>
      </c>
      <c r="R178" s="5">
        <v>-978093989</v>
      </c>
      <c r="S178" s="5">
        <v>-397060398</v>
      </c>
      <c r="T178" s="5">
        <v>5441547960</v>
      </c>
      <c r="U178" s="5">
        <v>-18051039694</v>
      </c>
      <c r="V178" s="5">
        <v>-17097320543</v>
      </c>
      <c r="W178" s="5">
        <v>-3391359765</v>
      </c>
      <c r="X178" s="5">
        <v>23439900421</v>
      </c>
      <c r="Y178" s="5">
        <v>-3921777731</v>
      </c>
      <c r="Z178" s="5">
        <v>-641928945</v>
      </c>
    </row>
    <row r="179" spans="3:26" ht="15.5" x14ac:dyDescent="0.35">
      <c r="C179" t="s">
        <v>737</v>
      </c>
      <c r="D179" s="5">
        <v>17478127</v>
      </c>
      <c r="E179" s="5">
        <v>-17478127</v>
      </c>
      <c r="F179" s="5">
        <v>-185804198</v>
      </c>
      <c r="G179" s="5">
        <v>969592100</v>
      </c>
      <c r="I179" s="5">
        <v>839348336</v>
      </c>
      <c r="J179" s="5">
        <v>-1407803762</v>
      </c>
      <c r="K179" s="5">
        <v>-247044194</v>
      </c>
      <c r="L179" s="5">
        <v>-1493978748</v>
      </c>
    </row>
    <row r="180" spans="3:26" ht="15.5" x14ac:dyDescent="0.35">
      <c r="C180" t="s">
        <v>1146</v>
      </c>
    </row>
    <row r="181" spans="3:26" ht="15.5" x14ac:dyDescent="0.35">
      <c r="C181" t="s">
        <v>440</v>
      </c>
      <c r="S181" s="5">
        <v>-31175045569</v>
      </c>
      <c r="T181" s="5">
        <v>-4698471250</v>
      </c>
      <c r="U181" s="5">
        <v>29100000000</v>
      </c>
    </row>
    <row r="182" spans="3:26" ht="15.5" x14ac:dyDescent="0.35">
      <c r="C182" t="s">
        <v>441</v>
      </c>
      <c r="F182" s="5">
        <v>-92509662</v>
      </c>
      <c r="G182" s="5">
        <v>92509662</v>
      </c>
    </row>
    <row r="183" spans="3:26" ht="15.5" x14ac:dyDescent="0.35">
      <c r="C183" t="s">
        <v>670</v>
      </c>
      <c r="D183" s="5">
        <v>-2787911494</v>
      </c>
      <c r="G183" s="5">
        <v>4390790603</v>
      </c>
      <c r="N183" s="5">
        <v>-40291494478</v>
      </c>
      <c r="O183" s="5">
        <v>-1945392651</v>
      </c>
      <c r="R183" s="5">
        <v>-335543896</v>
      </c>
      <c r="S183" s="5">
        <v>-7627456682</v>
      </c>
      <c r="X183" s="5">
        <v>-3773328203</v>
      </c>
    </row>
    <row r="184" spans="3:26" ht="15.5" x14ac:dyDescent="0.35">
      <c r="C184" t="s">
        <v>1147</v>
      </c>
      <c r="D184" s="5">
        <v>2088126880</v>
      </c>
      <c r="F184" s="5">
        <v>-7318943164</v>
      </c>
      <c r="I184" s="5">
        <v>-7318943164</v>
      </c>
      <c r="J184" s="5">
        <v>-12829321737</v>
      </c>
      <c r="K184" s="5">
        <v>-4795633482</v>
      </c>
      <c r="L184" s="5">
        <v>-185784677</v>
      </c>
      <c r="M184" s="5">
        <v>-457917589</v>
      </c>
      <c r="N184" s="5">
        <v>5715351816</v>
      </c>
      <c r="O184" s="5">
        <v>27172957</v>
      </c>
      <c r="X184" s="5">
        <v>6432154557</v>
      </c>
    </row>
    <row r="185" spans="3:26" ht="15.5" x14ac:dyDescent="0.35">
      <c r="C185" t="s">
        <v>1148</v>
      </c>
      <c r="T185" s="5">
        <v>5000000000</v>
      </c>
      <c r="X185" s="5">
        <v>7050000000</v>
      </c>
      <c r="Y185" s="5">
        <v>2592060000</v>
      </c>
      <c r="Z185" s="5">
        <v>1880435000</v>
      </c>
    </row>
    <row r="186" spans="3:26" ht="15.5" x14ac:dyDescent="0.35">
      <c r="C186" t="s">
        <v>1149</v>
      </c>
      <c r="L186" s="5">
        <v>177115178550</v>
      </c>
    </row>
    <row r="187" spans="3:26" ht="15.5" x14ac:dyDescent="0.35">
      <c r="C187" t="s">
        <v>731</v>
      </c>
      <c r="L187" s="5">
        <v>-3463460740</v>
      </c>
      <c r="M187" s="5">
        <v>-810000000</v>
      </c>
      <c r="X187" s="5">
        <v>-1959665118</v>
      </c>
      <c r="Z187" s="5">
        <v>-951900909</v>
      </c>
    </row>
    <row r="188" spans="3:26" ht="15.5" x14ac:dyDescent="0.35">
      <c r="C188" t="s">
        <v>1150</v>
      </c>
      <c r="U188" s="5">
        <v>-29100000000</v>
      </c>
    </row>
    <row r="189" spans="3:26" ht="15.5" x14ac:dyDescent="0.35">
      <c r="C189" t="s">
        <v>1151</v>
      </c>
    </row>
    <row r="190" spans="3:26" ht="15.5" x14ac:dyDescent="0.35">
      <c r="C190" t="s">
        <v>1152</v>
      </c>
      <c r="D190" s="5">
        <v>651221071</v>
      </c>
      <c r="E190" s="5">
        <v>-651221071</v>
      </c>
    </row>
    <row r="191" spans="3:26" ht="15.5" x14ac:dyDescent="0.35">
      <c r="C191" t="s">
        <v>1153</v>
      </c>
      <c r="F191" s="5">
        <v>1050220253</v>
      </c>
      <c r="I191" s="5">
        <v>1050220253</v>
      </c>
      <c r="J191" s="5">
        <v>984632098</v>
      </c>
      <c r="K191" s="5">
        <v>192277687</v>
      </c>
      <c r="L191" s="5">
        <v>3351061087</v>
      </c>
      <c r="M191" s="5">
        <v>-355500771</v>
      </c>
      <c r="N191" s="5">
        <v>79497344385</v>
      </c>
      <c r="O191" s="5">
        <v>706120177</v>
      </c>
      <c r="P191" s="5">
        <v>9200000000</v>
      </c>
      <c r="Q191" s="5">
        <v>31709856080</v>
      </c>
    </row>
    <row r="192" spans="3:26" ht="15.5" x14ac:dyDescent="0.35">
      <c r="C192" t="s">
        <v>158</v>
      </c>
      <c r="F192" s="5">
        <v>-31301441</v>
      </c>
      <c r="G192" s="5">
        <v>-54753416</v>
      </c>
      <c r="I192" s="5">
        <v>-741273931</v>
      </c>
      <c r="J192" s="5">
        <v>-685763108</v>
      </c>
      <c r="K192" s="5">
        <v>-1087893161</v>
      </c>
      <c r="L192" s="5">
        <v>-1072107457</v>
      </c>
      <c r="M192" s="5">
        <v>-1129159047</v>
      </c>
      <c r="N192" s="5">
        <v>-490045911</v>
      </c>
    </row>
    <row r="193" spans="2:26" ht="15.5" x14ac:dyDescent="0.35">
      <c r="C193" t="s">
        <v>235</v>
      </c>
      <c r="D193" s="5">
        <v>25999087</v>
      </c>
      <c r="E193" s="5">
        <v>-25999087</v>
      </c>
      <c r="G193" s="5">
        <v>-131815526</v>
      </c>
    </row>
    <row r="194" spans="2:26" ht="15.5" x14ac:dyDescent="0.35">
      <c r="C194" t="s">
        <v>234</v>
      </c>
      <c r="F194" s="5">
        <v>-104229546</v>
      </c>
      <c r="G194" s="5">
        <v>104229546</v>
      </c>
    </row>
    <row r="195" spans="2:26" ht="15.5" x14ac:dyDescent="0.35">
      <c r="C195" t="s">
        <v>1154</v>
      </c>
      <c r="O195" s="5">
        <v>-980000000</v>
      </c>
      <c r="P195" s="5">
        <v>-49000000</v>
      </c>
      <c r="Q195" s="5">
        <v>-231281927</v>
      </c>
      <c r="R195" s="5">
        <v>-133032409</v>
      </c>
    </row>
    <row r="196" spans="2:26" ht="15.5" x14ac:dyDescent="0.35">
      <c r="C196" t="s">
        <v>1155</v>
      </c>
      <c r="P196" s="5">
        <v>11758062091</v>
      </c>
    </row>
    <row r="197" spans="2:26" ht="15.5" x14ac:dyDescent="0.35">
      <c r="C197" t="s">
        <v>1156</v>
      </c>
      <c r="M197" s="5">
        <v>-319481203</v>
      </c>
      <c r="N197" s="5">
        <v>-4154106434</v>
      </c>
      <c r="O197" s="5">
        <v>-4620720276</v>
      </c>
      <c r="P197" s="5">
        <v>-483235381</v>
      </c>
    </row>
    <row r="198" spans="2:26" ht="15.5" x14ac:dyDescent="0.35">
      <c r="C198" t="s">
        <v>1157</v>
      </c>
      <c r="F198" s="5">
        <v>-74586930</v>
      </c>
      <c r="I198" s="5">
        <v>-74586930</v>
      </c>
      <c r="J198" s="5">
        <v>-55601620</v>
      </c>
      <c r="K198" s="5">
        <v>-191185801</v>
      </c>
      <c r="L198" s="5">
        <v>-38264116</v>
      </c>
      <c r="M198" s="5">
        <v>-362977917</v>
      </c>
      <c r="N198" s="5">
        <v>-910099742</v>
      </c>
      <c r="O198" s="5">
        <v>-726165343</v>
      </c>
      <c r="P198" s="5">
        <v>-809402210</v>
      </c>
    </row>
    <row r="199" spans="2:26" ht="15.5" x14ac:dyDescent="0.35">
      <c r="C199" t="s">
        <v>167</v>
      </c>
      <c r="D199" s="5">
        <v>-9666517111</v>
      </c>
      <c r="E199" s="5">
        <v>-2438328769</v>
      </c>
      <c r="F199" s="5">
        <v>4183066951</v>
      </c>
      <c r="G199" s="5">
        <v>2527729380</v>
      </c>
      <c r="I199" s="5">
        <v>-1252478005</v>
      </c>
      <c r="J199" s="5">
        <v>-9490325469</v>
      </c>
      <c r="K199" s="5">
        <v>-42992331892</v>
      </c>
      <c r="L199" s="5">
        <v>55726475249</v>
      </c>
      <c r="M199" s="5">
        <v>-8002134212</v>
      </c>
      <c r="N199" s="5">
        <v>3348379183</v>
      </c>
      <c r="O199" s="5">
        <v>-12777636376</v>
      </c>
      <c r="P199" s="5">
        <v>-11408190803</v>
      </c>
      <c r="Q199" s="5">
        <v>5892048887</v>
      </c>
      <c r="R199" s="5">
        <v>13861221667</v>
      </c>
      <c r="S199" s="5">
        <v>679452747</v>
      </c>
      <c r="T199" s="5">
        <v>8444359608</v>
      </c>
      <c r="U199" s="5">
        <v>-3361227403</v>
      </c>
      <c r="V199" s="5">
        <v>-1133602716</v>
      </c>
      <c r="W199" s="5">
        <v>-3554386816</v>
      </c>
      <c r="X199" s="5">
        <v>9631536606</v>
      </c>
      <c r="Y199" s="5">
        <v>-10282280549</v>
      </c>
      <c r="Z199" s="5">
        <v>14299566124</v>
      </c>
    </row>
    <row r="200" spans="2:26" ht="15.5" x14ac:dyDescent="0.35">
      <c r="C200" t="s">
        <v>168</v>
      </c>
      <c r="E200" s="5">
        <v>20713731072</v>
      </c>
      <c r="I200" s="5">
        <v>21966209077</v>
      </c>
      <c r="J200" s="5">
        <v>31456534546</v>
      </c>
      <c r="K200" s="5">
        <v>74448866438</v>
      </c>
      <c r="L200" s="5">
        <v>18722391189</v>
      </c>
      <c r="M200" s="5">
        <v>26724525401</v>
      </c>
      <c r="N200" s="5">
        <v>23376146218</v>
      </c>
      <c r="O200" s="5">
        <v>36153782594</v>
      </c>
      <c r="P200" s="5">
        <v>47561973397</v>
      </c>
      <c r="Q200" s="5">
        <v>41669924510</v>
      </c>
      <c r="R200" s="5">
        <v>19612209191</v>
      </c>
      <c r="S200" s="5">
        <v>18932756444</v>
      </c>
      <c r="T200" s="5">
        <v>10488396836</v>
      </c>
      <c r="U200" s="5">
        <v>13071138171</v>
      </c>
      <c r="V200" s="5">
        <v>14204740887</v>
      </c>
      <c r="W200" s="5">
        <v>17759127703</v>
      </c>
      <c r="X200" s="5">
        <v>8127591097</v>
      </c>
      <c r="Y200" s="5">
        <v>18409871646</v>
      </c>
      <c r="Z200" s="5">
        <v>4110305522</v>
      </c>
    </row>
    <row r="201" spans="2:26" ht="15.5" x14ac:dyDescent="0.35">
      <c r="C201" t="s">
        <v>169</v>
      </c>
      <c r="D201" s="5">
        <v>-9666517111</v>
      </c>
      <c r="E201" s="5">
        <v>18275402303</v>
      </c>
      <c r="F201" s="5">
        <v>4183066951</v>
      </c>
      <c r="G201" s="5">
        <v>2527729380</v>
      </c>
      <c r="I201" s="5">
        <v>20713731072</v>
      </c>
      <c r="J201" s="5">
        <v>21966209077</v>
      </c>
      <c r="K201" s="5">
        <v>31456534546</v>
      </c>
      <c r="L201" s="5">
        <v>74448866438</v>
      </c>
      <c r="M201" s="5">
        <v>18722391189</v>
      </c>
      <c r="N201" s="5">
        <v>26724525401</v>
      </c>
      <c r="O201" s="5">
        <v>23376146218</v>
      </c>
      <c r="P201" s="5">
        <v>36153782594</v>
      </c>
      <c r="Q201" s="5">
        <v>47561973397</v>
      </c>
      <c r="R201" s="5">
        <v>33473430858</v>
      </c>
      <c r="S201" s="5">
        <v>19612209191</v>
      </c>
      <c r="T201" s="5">
        <v>18932756444</v>
      </c>
      <c r="U201" s="5">
        <v>9709910768</v>
      </c>
      <c r="V201" s="5">
        <v>13071138171</v>
      </c>
      <c r="W201" s="5">
        <v>14204740887</v>
      </c>
      <c r="X201" s="5">
        <v>17759127703</v>
      </c>
      <c r="Y201" s="5">
        <v>8127591097</v>
      </c>
      <c r="Z201" s="5">
        <v>18409871646</v>
      </c>
    </row>
    <row r="203" spans="2:26" ht="15.5" x14ac:dyDescent="0.35">
      <c r="B203" t="s">
        <v>170</v>
      </c>
      <c r="C203" t="s">
        <v>12</v>
      </c>
      <c r="D203" s="5">
        <v>3940000000</v>
      </c>
      <c r="E203" s="5">
        <v>3940000000</v>
      </c>
      <c r="F203" s="5">
        <v>3940000000</v>
      </c>
      <c r="G203" s="5">
        <v>3940000000</v>
      </c>
      <c r="I203" s="5">
        <v>3940000000</v>
      </c>
      <c r="J203" s="5">
        <v>3940000000</v>
      </c>
      <c r="K203" s="5">
        <v>3940000000</v>
      </c>
      <c r="L203" s="5">
        <v>3940000000</v>
      </c>
      <c r="M203" s="5">
        <v>2760000000</v>
      </c>
      <c r="N203" s="5">
        <v>2760000000</v>
      </c>
      <c r="O203" s="5">
        <v>2760000000</v>
      </c>
      <c r="P203" s="5">
        <v>2760000000</v>
      </c>
      <c r="Q203" s="5">
        <v>2760000000</v>
      </c>
      <c r="R203" s="5">
        <v>2760000000</v>
      </c>
      <c r="S203" s="5">
        <v>2760000000</v>
      </c>
      <c r="T203" s="5">
        <v>2760000000</v>
      </c>
      <c r="U203" s="5">
        <v>2760000000</v>
      </c>
      <c r="V203" s="5">
        <v>2760000000</v>
      </c>
      <c r="W203" s="5">
        <v>2760000000</v>
      </c>
      <c r="X203" s="5">
        <v>2760000000</v>
      </c>
      <c r="Y203" s="5">
        <v>1420000000</v>
      </c>
      <c r="Z203" s="5">
        <v>1420000000</v>
      </c>
    </row>
    <row r="204" spans="2:26" ht="15.5" x14ac:dyDescent="0.35">
      <c r="C204" t="s">
        <v>171</v>
      </c>
      <c r="D204" s="6">
        <v>-1.1399999999999999</v>
      </c>
      <c r="E204" s="6">
        <v>-1.68</v>
      </c>
      <c r="F204" s="6">
        <v>-2.42</v>
      </c>
      <c r="G204" s="6">
        <v>-1.03</v>
      </c>
    </row>
    <row r="205" spans="2:26" ht="15.5" x14ac:dyDescent="0.35">
      <c r="C205" t="s">
        <v>172</v>
      </c>
      <c r="D205" s="6">
        <v>-26.32</v>
      </c>
      <c r="E205" s="5">
        <v>-25</v>
      </c>
      <c r="F205" s="6">
        <v>-22.73</v>
      </c>
      <c r="G205" s="6">
        <v>-50.49</v>
      </c>
    </row>
    <row r="206" spans="2:26" ht="15.5" x14ac:dyDescent="0.35">
      <c r="C206" t="s">
        <v>60</v>
      </c>
      <c r="D206" s="6">
        <v>4.3600000000000003</v>
      </c>
      <c r="E206" s="6">
        <v>5.87</v>
      </c>
      <c r="F206" s="6">
        <v>3.76</v>
      </c>
      <c r="G206" s="6">
        <v>4.17</v>
      </c>
    </row>
    <row r="207" spans="2:26" ht="15.5" x14ac:dyDescent="0.35">
      <c r="C207" t="s">
        <v>173</v>
      </c>
      <c r="D207" s="5">
        <v>-2360000000</v>
      </c>
      <c r="E207" s="5">
        <v>-4430000000</v>
      </c>
      <c r="F207" s="5">
        <v>-4330000000</v>
      </c>
      <c r="G207" s="5">
        <v>920000000</v>
      </c>
    </row>
    <row r="208" spans="2:26" ht="15.5" x14ac:dyDescent="0.35">
      <c r="C208" t="s">
        <v>174</v>
      </c>
      <c r="D208" s="6">
        <v>-2.0099999999999996E-2</v>
      </c>
      <c r="E208" s="6">
        <v>-2.86E-2</v>
      </c>
      <c r="F208" s="6">
        <v>-3.8100000000000002E-2</v>
      </c>
      <c r="G208" s="6">
        <v>-1.5100000000000001E-2</v>
      </c>
    </row>
    <row r="209" spans="3:7" ht="15.5" x14ac:dyDescent="0.35">
      <c r="C209" t="s">
        <v>175</v>
      </c>
      <c r="D209" s="6">
        <v>-0.29770000000000002</v>
      </c>
      <c r="E209" s="6">
        <v>-0.26739999999999997</v>
      </c>
      <c r="F209" s="6">
        <v>-0.29600000000000004</v>
      </c>
      <c r="G209" s="6">
        <v>-8.8499999999999995E-2</v>
      </c>
    </row>
    <row r="210" spans="3:7" ht="15.5" x14ac:dyDescent="0.35">
      <c r="C210" t="s">
        <v>176</v>
      </c>
      <c r="D210" s="6">
        <v>-0.121</v>
      </c>
      <c r="E210" s="6">
        <v>-0.16820000000000002</v>
      </c>
      <c r="F210" s="6">
        <v>-0.12809999999999999</v>
      </c>
      <c r="G210" s="6">
        <v>-2.4300000000000002E-2</v>
      </c>
    </row>
    <row r="211" spans="3:7" ht="15.5" x14ac:dyDescent="0.35">
      <c r="C211" t="s">
        <v>177</v>
      </c>
      <c r="D211" s="6">
        <v>-3.8</v>
      </c>
      <c r="E211" s="6">
        <v>-7.82</v>
      </c>
      <c r="F211" s="6">
        <v>-7.99</v>
      </c>
      <c r="G211" s="6">
        <v>-1.69</v>
      </c>
    </row>
    <row r="212" spans="3:7" ht="15.5" x14ac:dyDescent="0.35">
      <c r="C212" t="s">
        <v>178</v>
      </c>
      <c r="D212" s="5">
        <v>-119000000000</v>
      </c>
      <c r="E212" s="5">
        <v>-108000000000</v>
      </c>
      <c r="F212" s="5">
        <v>-100000000000</v>
      </c>
      <c r="G212" s="5">
        <v>-85000000000</v>
      </c>
    </row>
    <row r="213" spans="3:7" ht="15.5" x14ac:dyDescent="0.35">
      <c r="C213" t="s">
        <v>179</v>
      </c>
      <c r="D213" s="6">
        <v>7.83</v>
      </c>
      <c r="E213" s="6">
        <v>6.69</v>
      </c>
      <c r="F213" s="6">
        <v>6.72</v>
      </c>
      <c r="G213" s="6">
        <v>4.45</v>
      </c>
    </row>
    <row r="214" spans="3:7" ht="15.5" x14ac:dyDescent="0.35">
      <c r="C214" t="s">
        <v>180</v>
      </c>
      <c r="D214" s="6">
        <v>3.83</v>
      </c>
      <c r="E214" s="6">
        <v>6.28</v>
      </c>
      <c r="F214" s="6">
        <v>8.18</v>
      </c>
      <c r="G214" s="6">
        <v>11.69</v>
      </c>
    </row>
    <row r="215" spans="3:7" ht="15.5" x14ac:dyDescent="0.35">
      <c r="C215" t="s">
        <v>181</v>
      </c>
      <c r="D215" s="6">
        <v>13.95</v>
      </c>
      <c r="E215" s="6">
        <v>9.61</v>
      </c>
      <c r="F215" s="6">
        <v>9.09</v>
      </c>
      <c r="G215" s="6">
        <v>5.59</v>
      </c>
    </row>
    <row r="216" spans="3:7" ht="15.5" x14ac:dyDescent="0.35">
      <c r="C216" t="s">
        <v>182</v>
      </c>
      <c r="D216" s="6">
        <v>2.15</v>
      </c>
      <c r="E216" s="6">
        <v>4.37</v>
      </c>
      <c r="F216" s="6">
        <v>6.05</v>
      </c>
      <c r="G216" s="6">
        <v>9.31</v>
      </c>
    </row>
    <row r="217" spans="3:7" ht="15.5" x14ac:dyDescent="0.35">
      <c r="C217" t="s">
        <v>183</v>
      </c>
      <c r="D217" s="5">
        <v>101000000000</v>
      </c>
      <c r="E217" s="5">
        <v>15000000000</v>
      </c>
      <c r="F217" s="5">
        <v>16000000000</v>
      </c>
      <c r="G217" s="5">
        <v>16000000000</v>
      </c>
    </row>
    <row r="218" spans="3:7" ht="15.5" x14ac:dyDescent="0.35">
      <c r="C218" t="s">
        <v>184</v>
      </c>
      <c r="D218" s="5">
        <v>0</v>
      </c>
      <c r="E218" s="5">
        <v>0</v>
      </c>
      <c r="F218" s="5">
        <v>0</v>
      </c>
      <c r="G218" s="5">
        <v>0</v>
      </c>
    </row>
    <row r="219" spans="3:7" ht="15.5" x14ac:dyDescent="0.35">
      <c r="C219" t="s">
        <v>185</v>
      </c>
      <c r="D219" s="5">
        <v>15000000000</v>
      </c>
      <c r="E219" s="5">
        <v>25000000000</v>
      </c>
      <c r="F219" s="5">
        <v>32000000000</v>
      </c>
      <c r="G219" s="5">
        <v>46000000000</v>
      </c>
    </row>
    <row r="220" spans="3:7" ht="15.5" x14ac:dyDescent="0.35">
      <c r="C220" t="s">
        <v>24</v>
      </c>
      <c r="D220" s="5">
        <v>101000000000</v>
      </c>
      <c r="E220" s="5">
        <v>15000000000</v>
      </c>
      <c r="F220" s="5">
        <v>16000000000</v>
      </c>
      <c r="G220" s="5">
        <v>16000000000</v>
      </c>
    </row>
    <row r="221" spans="3:7" ht="15.5" x14ac:dyDescent="0.35">
      <c r="C221" t="s">
        <v>21</v>
      </c>
      <c r="D221" s="5">
        <v>93000000000</v>
      </c>
      <c r="E221" s="5">
        <v>-3000000000</v>
      </c>
      <c r="F221" s="5">
        <v>-5000000000</v>
      </c>
      <c r="G221" s="5">
        <v>0</v>
      </c>
    </row>
    <row r="222" spans="3:7" ht="15.5" x14ac:dyDescent="0.35">
      <c r="C222" t="s">
        <v>186</v>
      </c>
      <c r="D222" s="5">
        <v>-111000000000</v>
      </c>
      <c r="E222" s="5">
        <v>-108000000000</v>
      </c>
      <c r="F222" s="5">
        <v>-103000000000</v>
      </c>
      <c r="G222" s="5">
        <v>-100000000000</v>
      </c>
    </row>
    <row r="223" spans="3:7" ht="15.5" x14ac:dyDescent="0.35">
      <c r="C223" t="s">
        <v>187</v>
      </c>
      <c r="D223" s="5">
        <v>-12000000000</v>
      </c>
      <c r="E223" s="5">
        <v>-5000000000</v>
      </c>
      <c r="F223" s="5">
        <v>4000000000</v>
      </c>
      <c r="G223" s="5">
        <v>0</v>
      </c>
    </row>
    <row r="224" spans="3:7" ht="15.5" x14ac:dyDescent="0.35">
      <c r="C224" t="s">
        <v>188</v>
      </c>
      <c r="D224" s="5">
        <v>0</v>
      </c>
      <c r="E224" s="5">
        <v>0</v>
      </c>
      <c r="F224" s="5">
        <v>0</v>
      </c>
      <c r="G224" s="5">
        <v>0</v>
      </c>
    </row>
    <row r="225" spans="3:26" ht="15.5" x14ac:dyDescent="0.35">
      <c r="C225" t="s">
        <v>13</v>
      </c>
      <c r="D225" s="5">
        <v>-12000000000</v>
      </c>
      <c r="E225" s="5">
        <v>-6000000000</v>
      </c>
      <c r="F225" s="5">
        <v>4000000000</v>
      </c>
      <c r="G225" s="5">
        <v>0</v>
      </c>
    </row>
    <row r="226" spans="3:26" ht="15.5" x14ac:dyDescent="0.35">
      <c r="C226" t="s">
        <v>16</v>
      </c>
      <c r="D226" s="6">
        <v>-3.05</v>
      </c>
      <c r="E226" s="6">
        <v>-1.42</v>
      </c>
      <c r="F226" s="6">
        <v>0.99</v>
      </c>
      <c r="G226" s="6">
        <v>-0.09</v>
      </c>
    </row>
    <row r="227" spans="3:26" ht="15.5" x14ac:dyDescent="0.35">
      <c r="C227" t="s">
        <v>45</v>
      </c>
      <c r="I227" s="6">
        <v>-6.01</v>
      </c>
      <c r="J227" s="6">
        <v>1.91</v>
      </c>
      <c r="K227" s="6">
        <v>-11.1</v>
      </c>
      <c r="L227" s="6">
        <v>-5.59</v>
      </c>
      <c r="M227" s="6">
        <v>-8.09</v>
      </c>
      <c r="N227" s="6">
        <v>-16.3</v>
      </c>
      <c r="O227" s="6">
        <v>-11.81</v>
      </c>
      <c r="P227" s="6">
        <v>-7.12</v>
      </c>
      <c r="Q227" s="6">
        <v>-10.08</v>
      </c>
      <c r="R227" s="6">
        <v>-14.77</v>
      </c>
      <c r="S227" s="6">
        <v>-13.59</v>
      </c>
      <c r="T227" s="5">
        <v>3</v>
      </c>
      <c r="U227" s="6">
        <v>5.39</v>
      </c>
      <c r="V227" s="6">
        <v>1.26</v>
      </c>
      <c r="W227" s="6">
        <v>1.47</v>
      </c>
      <c r="X227" s="6">
        <v>0.67</v>
      </c>
      <c r="Y227" s="5">
        <v>1</v>
      </c>
      <c r="Z227" s="6">
        <v>2.59</v>
      </c>
    </row>
    <row r="228" spans="3:26" ht="15.5" x14ac:dyDescent="0.35">
      <c r="C228" t="s">
        <v>59</v>
      </c>
      <c r="I228" s="6">
        <v>-9.15</v>
      </c>
      <c r="J228" s="6">
        <v>13.61</v>
      </c>
      <c r="K228" s="6">
        <v>-4.68</v>
      </c>
      <c r="L228" s="6">
        <v>-27.01</v>
      </c>
      <c r="M228" s="6">
        <v>-43.76</v>
      </c>
      <c r="N228" s="6">
        <v>-5.03</v>
      </c>
      <c r="O228" s="6">
        <v>-8.98</v>
      </c>
      <c r="P228" s="6">
        <v>-13.48</v>
      </c>
      <c r="Q228" s="6">
        <v>-4.96</v>
      </c>
      <c r="R228" s="6">
        <v>-3.39</v>
      </c>
      <c r="S228" s="6">
        <v>-3.68</v>
      </c>
      <c r="T228" s="5">
        <v>20</v>
      </c>
      <c r="U228" s="6">
        <v>18.37</v>
      </c>
      <c r="V228" s="6">
        <v>64.290000000000006</v>
      </c>
      <c r="W228" s="6">
        <v>81.63</v>
      </c>
      <c r="X228" s="6">
        <v>416.42</v>
      </c>
      <c r="Y228" s="5">
        <v>62</v>
      </c>
      <c r="Z228" s="6">
        <v>57.53</v>
      </c>
    </row>
    <row r="229" spans="3:26" ht="15.5" x14ac:dyDescent="0.35">
      <c r="C229" t="s">
        <v>62</v>
      </c>
      <c r="I229" s="6">
        <v>1.17</v>
      </c>
      <c r="J229" s="6">
        <v>0.49</v>
      </c>
      <c r="K229" s="6">
        <v>1.02</v>
      </c>
      <c r="L229" s="6">
        <v>3.49</v>
      </c>
      <c r="M229" s="6">
        <v>5.78</v>
      </c>
      <c r="N229" s="6">
        <v>1.42</v>
      </c>
      <c r="O229" s="6">
        <v>1.1599999999999999</v>
      </c>
      <c r="P229" s="6">
        <v>1.24</v>
      </c>
      <c r="Q229" s="6">
        <v>0.51</v>
      </c>
      <c r="R229" s="6">
        <v>0.47</v>
      </c>
      <c r="S229" s="6">
        <v>0.47</v>
      </c>
      <c r="T229" s="6">
        <v>0.52</v>
      </c>
      <c r="U229" s="6">
        <v>1.01</v>
      </c>
      <c r="V229" s="6">
        <v>0.84</v>
      </c>
      <c r="W229" s="6">
        <v>1.33</v>
      </c>
      <c r="X229" s="6">
        <v>4.32</v>
      </c>
      <c r="Y229" s="6">
        <v>0.6</v>
      </c>
      <c r="Z229" s="6">
        <v>1.47</v>
      </c>
    </row>
    <row r="230" spans="3:26" ht="15.5" x14ac:dyDescent="0.35">
      <c r="C230" t="s">
        <v>189</v>
      </c>
      <c r="I230" s="5">
        <v>-5630000000</v>
      </c>
      <c r="J230" s="5">
        <v>-660000000</v>
      </c>
      <c r="K230" s="5">
        <v>-39960000000</v>
      </c>
      <c r="L230" s="5">
        <v>-21160000000</v>
      </c>
      <c r="M230" s="5">
        <v>-17410000000</v>
      </c>
      <c r="N230" s="5">
        <v>-27660000000</v>
      </c>
      <c r="O230" s="5">
        <v>-16910000000</v>
      </c>
      <c r="P230" s="5">
        <v>-28540000000</v>
      </c>
    </row>
    <row r="231" spans="3:26" ht="15.5" x14ac:dyDescent="0.35">
      <c r="C231" t="s">
        <v>190</v>
      </c>
      <c r="I231" s="6">
        <v>-9.4499999999999987E-2</v>
      </c>
      <c r="J231" s="6">
        <v>3.0899999999999997E-2</v>
      </c>
      <c r="K231" s="6">
        <v>-0.16120000000000001</v>
      </c>
      <c r="L231" s="6">
        <v>-5.6600000000000004E-2</v>
      </c>
      <c r="M231" s="6">
        <v>-4.2500000000000003E-2</v>
      </c>
      <c r="N231" s="6">
        <v>-0.2026</v>
      </c>
      <c r="O231" s="6">
        <v>-7.8799999999999995E-2</v>
      </c>
      <c r="P231" s="6">
        <v>-3.78E-2</v>
      </c>
      <c r="Q231" s="6">
        <v>-6.4899999999999999E-2</v>
      </c>
      <c r="R231" s="6">
        <v>-9.5100000000000004E-2</v>
      </c>
      <c r="S231" s="6">
        <v>-9.2699999999999991E-2</v>
      </c>
      <c r="T231" s="6">
        <v>1.8600000000000002E-2</v>
      </c>
      <c r="U231" s="6">
        <v>3.3799999999999997E-2</v>
      </c>
      <c r="V231" s="6">
        <v>7.9000000000000008E-3</v>
      </c>
      <c r="W231" s="6">
        <v>9.4999999999999998E-3</v>
      </c>
      <c r="X231" s="6">
        <v>4.5999999999999999E-3</v>
      </c>
      <c r="Y231" s="6">
        <v>6.1999999999999998E-3</v>
      </c>
      <c r="Z231" s="6">
        <v>1.6299999999999999E-2</v>
      </c>
    </row>
    <row r="232" spans="3:26" ht="15.5" x14ac:dyDescent="0.35">
      <c r="C232" t="s">
        <v>191</v>
      </c>
      <c r="I232" s="6">
        <v>-0.73450000000000004</v>
      </c>
      <c r="J232" s="6">
        <v>0.46229999999999999</v>
      </c>
      <c r="K232" s="6">
        <v>-2.2633999999999999</v>
      </c>
      <c r="L232" s="6">
        <v>-0.15109999999999998</v>
      </c>
      <c r="M232" s="6">
        <v>-8.1500000000000003E-2</v>
      </c>
      <c r="N232" s="6">
        <v>0.629</v>
      </c>
      <c r="O232" s="6">
        <v>-0.30380000000000001</v>
      </c>
      <c r="P232" s="6">
        <v>-9.6500000000000002E-2</v>
      </c>
      <c r="Q232" s="6">
        <v>-0.26739999999999997</v>
      </c>
      <c r="R232" s="6">
        <v>-0.30870000000000003</v>
      </c>
      <c r="S232" s="6">
        <v>-0.36119999999999997</v>
      </c>
      <c r="T232" s="6">
        <v>6.0700000000000004E-2</v>
      </c>
      <c r="U232" s="6">
        <v>0.11109999999999999</v>
      </c>
      <c r="V232" s="6">
        <v>2.9300000000000003E-2</v>
      </c>
      <c r="W232" s="6">
        <v>3.5099999999999999E-2</v>
      </c>
      <c r="X232" s="6">
        <v>1.66E-2</v>
      </c>
      <c r="Y232" s="6">
        <v>9.3999999999999986E-3</v>
      </c>
      <c r="Z232" s="6">
        <v>2.4199999999999999E-2</v>
      </c>
    </row>
    <row r="233" spans="3:26" ht="15.5" x14ac:dyDescent="0.35">
      <c r="C233" t="s">
        <v>192</v>
      </c>
      <c r="I233" s="6">
        <v>-0.38750000000000001</v>
      </c>
      <c r="J233" s="6">
        <v>-0.27160000000000001</v>
      </c>
      <c r="K233" s="6">
        <v>-0.37630000000000002</v>
      </c>
      <c r="L233" s="6">
        <v>-0.1082</v>
      </c>
      <c r="M233" s="6">
        <v>-0.15359999999999999</v>
      </c>
      <c r="N233" s="6">
        <v>-0.34720000000000001</v>
      </c>
      <c r="O233" s="6">
        <v>-9.9499999999999991E-2</v>
      </c>
      <c r="P233" s="6">
        <v>-0.11840000000000001</v>
      </c>
      <c r="Q233" s="6">
        <v>-2.8999999999999998E-2</v>
      </c>
      <c r="R233" s="6">
        <v>-7.7600000000000002E-2</v>
      </c>
      <c r="S233" s="6">
        <v>-5.5800000000000002E-2</v>
      </c>
      <c r="T233" s="6">
        <v>-2.87E-2</v>
      </c>
      <c r="U233" s="6">
        <v>2.9900000000000003E-2</v>
      </c>
      <c r="V233" s="6">
        <v>6.59E-2</v>
      </c>
      <c r="W233" s="6">
        <v>1.2800000000000001E-2</v>
      </c>
      <c r="X233" s="6">
        <v>2.7900000000000001E-2</v>
      </c>
      <c r="Y233" s="6">
        <v>3.9E-2</v>
      </c>
      <c r="Z233" s="6">
        <v>0.13739999999999999</v>
      </c>
    </row>
    <row r="234" spans="3:26" ht="15.5" x14ac:dyDescent="0.35">
      <c r="C234" t="s">
        <v>193</v>
      </c>
      <c r="I234" s="6">
        <v>-4.46</v>
      </c>
      <c r="J234" s="6">
        <v>-2.92</v>
      </c>
      <c r="K234" s="6">
        <v>-12.4</v>
      </c>
      <c r="L234" s="6">
        <v>-7.72</v>
      </c>
      <c r="M234" s="6">
        <v>-6.42</v>
      </c>
      <c r="N234" s="6">
        <v>-6.86</v>
      </c>
      <c r="O234" s="6">
        <v>-3.3</v>
      </c>
      <c r="P234" s="6">
        <v>-3.98</v>
      </c>
      <c r="Q234" s="6">
        <v>-0.9</v>
      </c>
      <c r="R234" s="6">
        <v>-2.2599999999999998</v>
      </c>
      <c r="S234" s="6">
        <v>-1.49</v>
      </c>
      <c r="T234" s="6">
        <v>-0.7</v>
      </c>
    </row>
    <row r="235" spans="3:26" ht="15.5" x14ac:dyDescent="0.35">
      <c r="C235" t="s">
        <v>56</v>
      </c>
      <c r="I235" s="6">
        <v>6.72</v>
      </c>
      <c r="J235" s="6">
        <v>6.3</v>
      </c>
      <c r="K235" s="6">
        <v>10.59</v>
      </c>
      <c r="L235" s="6">
        <v>4.08</v>
      </c>
      <c r="M235" s="6">
        <v>3.57</v>
      </c>
      <c r="N235" s="6">
        <v>-3.16</v>
      </c>
      <c r="O235" s="6">
        <v>2.73</v>
      </c>
      <c r="P235" s="6">
        <v>1.3</v>
      </c>
      <c r="Q235" s="6">
        <v>1.33</v>
      </c>
      <c r="R235" s="6">
        <v>1.05</v>
      </c>
      <c r="S235" s="6">
        <v>1.33</v>
      </c>
      <c r="T235" s="6">
        <v>1.22</v>
      </c>
      <c r="U235" s="6">
        <v>2.04</v>
      </c>
      <c r="V235" s="6">
        <v>1.88</v>
      </c>
      <c r="W235" s="6">
        <v>2.86</v>
      </c>
      <c r="X235" s="6">
        <v>6.94</v>
      </c>
      <c r="Y235" s="6">
        <v>0.57999999999999996</v>
      </c>
      <c r="Z235" s="6">
        <v>1.39</v>
      </c>
    </row>
    <row r="236" spans="3:26" ht="15.5" x14ac:dyDescent="0.35">
      <c r="C236" t="s">
        <v>53</v>
      </c>
      <c r="I236" s="6">
        <v>8.18</v>
      </c>
      <c r="J236" s="6">
        <v>4.13</v>
      </c>
      <c r="K236" s="6">
        <v>4.91</v>
      </c>
      <c r="L236" s="6">
        <v>37.01</v>
      </c>
      <c r="M236" s="6">
        <v>99.15</v>
      </c>
      <c r="N236" s="6">
        <v>-25.91</v>
      </c>
      <c r="O236" s="6">
        <v>38.880000000000003</v>
      </c>
      <c r="P236" s="6">
        <v>73.75</v>
      </c>
      <c r="Q236" s="6">
        <v>37.71</v>
      </c>
      <c r="R236" s="6">
        <v>47.83</v>
      </c>
      <c r="S236" s="6">
        <v>37.630000000000003</v>
      </c>
      <c r="T236" s="6">
        <v>49.36</v>
      </c>
      <c r="U236" s="6">
        <v>48.55</v>
      </c>
      <c r="V236" s="6">
        <v>43.16</v>
      </c>
      <c r="W236" s="6">
        <v>41.89</v>
      </c>
      <c r="X236" s="6">
        <v>40.21</v>
      </c>
      <c r="Y236" s="6">
        <v>106.35</v>
      </c>
      <c r="Z236" s="6">
        <v>106.97</v>
      </c>
    </row>
    <row r="237" spans="3:26" ht="15.5" x14ac:dyDescent="0.35">
      <c r="C237" t="s">
        <v>194</v>
      </c>
      <c r="I237" s="6">
        <v>9.09</v>
      </c>
      <c r="J237" s="6">
        <v>24.3</v>
      </c>
      <c r="K237" s="6">
        <v>52.53</v>
      </c>
      <c r="L237" s="6">
        <v>4.6399999999999997</v>
      </c>
      <c r="M237" s="6">
        <v>3.83</v>
      </c>
      <c r="N237" s="6">
        <v>-2.4300000000000002</v>
      </c>
      <c r="O237" s="6">
        <v>3.57</v>
      </c>
      <c r="P237" s="6">
        <v>1.51</v>
      </c>
      <c r="Q237" s="6">
        <v>1.91</v>
      </c>
      <c r="R237" s="6">
        <v>1.1499999999999999</v>
      </c>
      <c r="S237" s="6">
        <v>1.65</v>
      </c>
      <c r="T237" s="6">
        <v>1.56</v>
      </c>
      <c r="U237" s="6">
        <v>2.67</v>
      </c>
      <c r="V237" s="6">
        <v>2.59</v>
      </c>
      <c r="W237" s="6">
        <v>6.44</v>
      </c>
      <c r="X237" s="6">
        <v>17.36</v>
      </c>
      <c r="Y237" s="6">
        <v>0.68</v>
      </c>
      <c r="Z237" s="6">
        <v>1.63</v>
      </c>
    </row>
    <row r="238" spans="3:26" ht="15.5" x14ac:dyDescent="0.35">
      <c r="C238" t="s">
        <v>195</v>
      </c>
      <c r="I238" s="6">
        <v>6.05</v>
      </c>
      <c r="J238" s="6">
        <v>1.07</v>
      </c>
      <c r="K238" s="6">
        <v>0.99</v>
      </c>
      <c r="L238" s="6">
        <v>32.51</v>
      </c>
      <c r="M238" s="6">
        <v>92.34</v>
      </c>
      <c r="N238" s="6">
        <v>-33.81</v>
      </c>
      <c r="O238" s="6">
        <v>29.7</v>
      </c>
      <c r="P238" s="6">
        <v>63.59</v>
      </c>
      <c r="Q238" s="6">
        <v>26.17</v>
      </c>
      <c r="R238" s="6">
        <v>43.3</v>
      </c>
      <c r="S238" s="6">
        <v>30.27</v>
      </c>
      <c r="T238" s="6">
        <v>38.57</v>
      </c>
      <c r="U238" s="6">
        <v>37.07</v>
      </c>
      <c r="V238" s="6">
        <v>31.28</v>
      </c>
      <c r="W238" s="6">
        <v>18.62</v>
      </c>
      <c r="X238" s="6">
        <v>16.07</v>
      </c>
      <c r="Y238" s="6">
        <v>91.57</v>
      </c>
      <c r="Z238" s="6">
        <v>91.19</v>
      </c>
    </row>
    <row r="239" spans="3:26" ht="15.5" x14ac:dyDescent="0.35">
      <c r="C239" t="s">
        <v>196</v>
      </c>
      <c r="I239" s="5">
        <v>16000000000</v>
      </c>
      <c r="J239" s="5">
        <v>19000000000</v>
      </c>
      <c r="K239" s="5">
        <v>17000000000</v>
      </c>
      <c r="L239" s="5">
        <v>17000000000</v>
      </c>
      <c r="M239" s="5">
        <v>17000000000</v>
      </c>
      <c r="N239" s="5">
        <v>153000000000</v>
      </c>
      <c r="O239" s="5">
        <v>75000000000</v>
      </c>
      <c r="P239" s="5">
        <v>75000000000</v>
      </c>
      <c r="Q239" s="5">
        <v>22000000000</v>
      </c>
      <c r="R239" s="5">
        <v>27000000000</v>
      </c>
      <c r="S239" s="5">
        <v>24000000000</v>
      </c>
      <c r="T239" s="5">
        <v>53000000000</v>
      </c>
      <c r="U239" s="5">
        <v>62000000000</v>
      </c>
      <c r="V239" s="5">
        <v>117000000000</v>
      </c>
      <c r="W239" s="5">
        <v>92000000000</v>
      </c>
      <c r="X239" s="5">
        <v>27000000000</v>
      </c>
      <c r="Y239" s="5">
        <v>4000000000</v>
      </c>
      <c r="Z239" s="5">
        <v>4000000000</v>
      </c>
    </row>
    <row r="240" spans="3:26" ht="15.5" x14ac:dyDescent="0.35">
      <c r="C240" t="s">
        <v>197</v>
      </c>
      <c r="I240" s="5">
        <v>0</v>
      </c>
      <c r="K240" s="5">
        <v>0</v>
      </c>
      <c r="L240" s="5">
        <v>0</v>
      </c>
      <c r="M240" s="5">
        <v>0</v>
      </c>
      <c r="N240" s="5">
        <v>16000000000</v>
      </c>
      <c r="O240" s="5">
        <v>80000000000</v>
      </c>
      <c r="P240" s="5">
        <v>74000000000</v>
      </c>
      <c r="Q240" s="5">
        <v>126000000000</v>
      </c>
      <c r="R240" s="5">
        <v>116000000000</v>
      </c>
      <c r="S240" s="5">
        <v>117000000000</v>
      </c>
      <c r="T240" s="5">
        <v>93000000000</v>
      </c>
      <c r="U240" s="5">
        <v>38000000000</v>
      </c>
      <c r="V240" s="5">
        <v>40000000000</v>
      </c>
      <c r="W240" s="5">
        <v>72000000000</v>
      </c>
      <c r="X240" s="5">
        <v>133000000000</v>
      </c>
      <c r="Y240" s="5">
        <v>7000000000</v>
      </c>
      <c r="Z240" s="5">
        <v>12000000000</v>
      </c>
    </row>
    <row r="241" spans="3:26" ht="15.5" x14ac:dyDescent="0.35">
      <c r="C241" t="s">
        <v>26</v>
      </c>
      <c r="I241" s="5">
        <v>16000000000</v>
      </c>
      <c r="J241" s="5">
        <v>19000000000</v>
      </c>
      <c r="K241" s="5">
        <v>17000000000</v>
      </c>
      <c r="L241" s="5">
        <v>17000000000</v>
      </c>
      <c r="M241" s="5">
        <v>17000000000</v>
      </c>
      <c r="N241" s="5">
        <v>169000000000</v>
      </c>
      <c r="O241" s="5">
        <v>155000000000</v>
      </c>
      <c r="P241" s="5">
        <v>148000000000</v>
      </c>
      <c r="Q241" s="5">
        <v>149000000000</v>
      </c>
      <c r="R241" s="5">
        <v>143000000000</v>
      </c>
      <c r="S241" s="5">
        <v>141000000000</v>
      </c>
      <c r="T241" s="5">
        <v>146000000000</v>
      </c>
      <c r="U241" s="5">
        <v>100000000000</v>
      </c>
      <c r="V241" s="5">
        <v>157000000000</v>
      </c>
      <c r="W241" s="5">
        <v>164000000000</v>
      </c>
      <c r="X241" s="5">
        <v>160000000000</v>
      </c>
      <c r="Y241" s="5">
        <v>11000000000</v>
      </c>
      <c r="Z241" s="5">
        <v>16000000000</v>
      </c>
    </row>
    <row r="242" spans="3:26" ht="15.5" x14ac:dyDescent="0.35">
      <c r="C242" t="s">
        <v>23</v>
      </c>
      <c r="I242" s="5">
        <v>-5000000000</v>
      </c>
      <c r="J242" s="5">
        <v>-3000000000</v>
      </c>
      <c r="K242" s="5">
        <v>-14000000000</v>
      </c>
      <c r="L242" s="5">
        <v>-57000000000</v>
      </c>
      <c r="M242" s="5">
        <v>-1000000000</v>
      </c>
      <c r="N242" s="5">
        <v>143000000000</v>
      </c>
      <c r="O242" s="5">
        <v>132000000000</v>
      </c>
      <c r="P242" s="5">
        <v>112000000000</v>
      </c>
      <c r="Q242" s="5">
        <v>101000000000</v>
      </c>
      <c r="R242" s="5">
        <v>110000000000</v>
      </c>
      <c r="S242" s="5">
        <v>121000000000</v>
      </c>
      <c r="T242" s="5">
        <v>127000000000</v>
      </c>
      <c r="U242" s="5">
        <v>90000000000</v>
      </c>
      <c r="V242" s="5">
        <v>144000000000</v>
      </c>
      <c r="W242" s="5">
        <v>150000000000</v>
      </c>
      <c r="X242" s="5">
        <v>142000000000</v>
      </c>
      <c r="Y242" s="5">
        <v>3000000000</v>
      </c>
      <c r="Z242" s="5">
        <v>-2000000000</v>
      </c>
    </row>
    <row r="243" spans="3:26" ht="15.5" x14ac:dyDescent="0.35">
      <c r="C243" t="s">
        <v>198</v>
      </c>
      <c r="I243" s="5">
        <v>-103000000000</v>
      </c>
      <c r="J243" s="5">
        <v>-86000000000</v>
      </c>
      <c r="K243" s="5">
        <v>-103000000000</v>
      </c>
      <c r="L243" s="5">
        <v>13000000000</v>
      </c>
      <c r="M243" s="5">
        <v>-93000000000</v>
      </c>
      <c r="N243" s="5">
        <v>-171000000000</v>
      </c>
      <c r="O243" s="5">
        <v>-36000000000</v>
      </c>
      <c r="P243" s="5">
        <v>-57000000000</v>
      </c>
      <c r="Q243" s="5">
        <v>26000000000</v>
      </c>
      <c r="R243" s="5">
        <v>40000000000</v>
      </c>
      <c r="S243" s="5">
        <v>42000000000</v>
      </c>
      <c r="T243" s="5">
        <v>53000000000</v>
      </c>
      <c r="U243" s="5">
        <v>-23000000000</v>
      </c>
      <c r="V243" s="5">
        <v>-43000000000</v>
      </c>
      <c r="W243" s="5">
        <v>-37000000000</v>
      </c>
      <c r="X243" s="5">
        <v>28000000000</v>
      </c>
      <c r="Y243" s="5">
        <v>57000000000</v>
      </c>
      <c r="Z243" s="5">
        <v>54000000000</v>
      </c>
    </row>
    <row r="244" spans="3:26" ht="15.5" x14ac:dyDescent="0.35">
      <c r="C244" t="s">
        <v>199</v>
      </c>
      <c r="I244" s="5">
        <v>3000000000</v>
      </c>
      <c r="J244" s="5">
        <v>-33000000000</v>
      </c>
      <c r="K244" s="5">
        <v>-59000000000</v>
      </c>
      <c r="L244" s="5">
        <v>-96000000000</v>
      </c>
      <c r="M244" s="5">
        <v>-28000000000</v>
      </c>
      <c r="N244" s="5">
        <v>-50000000000</v>
      </c>
      <c r="O244" s="5">
        <v>-12000000000</v>
      </c>
      <c r="P244" s="5">
        <v>-22000000000</v>
      </c>
      <c r="Q244" s="5">
        <v>-13000000000</v>
      </c>
      <c r="R244" s="5">
        <v>15000000000</v>
      </c>
      <c r="S244" s="5">
        <v>19000000000</v>
      </c>
      <c r="T244" s="5">
        <v>5000000000</v>
      </c>
      <c r="U244" s="5">
        <v>20000000000</v>
      </c>
      <c r="V244" s="5">
        <v>15000000000</v>
      </c>
      <c r="W244" s="5">
        <v>-2000000000</v>
      </c>
      <c r="X244" s="5">
        <v>-9000000000</v>
      </c>
      <c r="Y244" s="5">
        <v>3000000000</v>
      </c>
      <c r="Z244" s="5">
        <v>1000000000</v>
      </c>
    </row>
    <row r="245" spans="3:26" ht="15.5" x14ac:dyDescent="0.35">
      <c r="C245" t="s">
        <v>200</v>
      </c>
      <c r="I245" s="5">
        <v>-1000000000</v>
      </c>
      <c r="J245" s="5">
        <v>-1000000000</v>
      </c>
      <c r="K245" s="5">
        <v>-3000000000</v>
      </c>
      <c r="L245" s="5">
        <v>-7000000000</v>
      </c>
      <c r="M245" s="5">
        <v>-2000000000</v>
      </c>
      <c r="N245" s="5">
        <v>-1000000000</v>
      </c>
      <c r="O245" s="5">
        <v>-2000000000</v>
      </c>
      <c r="P245" s="5">
        <v>-3000000000</v>
      </c>
      <c r="Q245" s="5">
        <v>-5000000000</v>
      </c>
      <c r="R245" s="5">
        <v>-10000000000</v>
      </c>
      <c r="S245" s="5">
        <v>-17000000000</v>
      </c>
      <c r="T245" s="5">
        <v>-12000000000</v>
      </c>
      <c r="U245" s="5">
        <v>-8000000000</v>
      </c>
      <c r="V245" s="5">
        <v>-12000000000</v>
      </c>
      <c r="W245" s="5">
        <v>-15000000000</v>
      </c>
      <c r="X245" s="5">
        <v>-28000000000</v>
      </c>
      <c r="Y245" s="5">
        <v>-6000000000</v>
      </c>
      <c r="Z245" s="5">
        <v>-15000000000</v>
      </c>
    </row>
    <row r="246" spans="3:26" ht="15.5" x14ac:dyDescent="0.35">
      <c r="C246" t="s">
        <v>15</v>
      </c>
      <c r="I246" s="5">
        <v>2000000000</v>
      </c>
      <c r="J246" s="5">
        <v>-34000000000</v>
      </c>
      <c r="K246" s="5">
        <v>-61000000000</v>
      </c>
      <c r="L246" s="5">
        <v>-103000000000</v>
      </c>
      <c r="M246" s="5">
        <v>-31000000000</v>
      </c>
      <c r="N246" s="5">
        <v>-51000000000</v>
      </c>
      <c r="O246" s="5">
        <v>-14000000000</v>
      </c>
      <c r="P246" s="5">
        <v>-25000000000</v>
      </c>
      <c r="Q246" s="5">
        <v>-18000000000</v>
      </c>
      <c r="R246" s="5">
        <v>5000000000</v>
      </c>
      <c r="S246" s="5">
        <v>2000000000</v>
      </c>
      <c r="T246" s="5">
        <v>-7000000000</v>
      </c>
      <c r="U246" s="5">
        <v>12000000000</v>
      </c>
      <c r="V246" s="5">
        <v>3000000000</v>
      </c>
      <c r="W246" s="5">
        <v>-16000000000</v>
      </c>
      <c r="X246" s="5">
        <v>-37000000000</v>
      </c>
      <c r="Y246" s="5">
        <v>-3000000000</v>
      </c>
      <c r="Z246" s="5">
        <v>-14000000000</v>
      </c>
    </row>
    <row r="247" spans="3:26" ht="15.5" x14ac:dyDescent="0.35">
      <c r="C247" t="s">
        <v>17</v>
      </c>
      <c r="I247" s="6">
        <v>0.47</v>
      </c>
      <c r="J247" s="6">
        <v>-8.74</v>
      </c>
      <c r="K247" s="6">
        <v>-15.6</v>
      </c>
      <c r="L247" s="6">
        <v>-26.16</v>
      </c>
      <c r="M247" s="6">
        <v>-11.07</v>
      </c>
      <c r="N247" s="6">
        <v>-18.66</v>
      </c>
      <c r="O247" s="6">
        <v>-5.0599999999999996</v>
      </c>
      <c r="P247" s="6">
        <v>-8.9</v>
      </c>
      <c r="Q247" s="6">
        <v>-6.63</v>
      </c>
      <c r="R247" s="6">
        <v>1.97</v>
      </c>
      <c r="S247" s="6">
        <v>0.8</v>
      </c>
      <c r="T247" s="6">
        <v>-2.71</v>
      </c>
      <c r="U247" s="6">
        <v>4.2300000000000004</v>
      </c>
      <c r="V247" s="6">
        <v>0.92</v>
      </c>
      <c r="W247" s="6">
        <v>-5.9</v>
      </c>
      <c r="X247" s="6">
        <v>-13.26</v>
      </c>
      <c r="Y247" s="6">
        <v>-2.4</v>
      </c>
      <c r="Z247" s="6">
        <v>-9.6300000000000008</v>
      </c>
    </row>
  </sheetData>
  <pageMargins left="0.7" right="0.7" top="0.75" bottom="0.75" header="0.3" footer="0.3"/>
  <ignoredErrors>
    <ignoredError sqref="A1:Z248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1158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1159</v>
      </c>
      <c r="D2" s="2" vm="147">
        <f ca="1">IFERROR(_xlfn.STOCKHISTORY("XIDX:" &amp; $C$1, D3, , 0, 0, 1), "Libur")</f>
        <v>2600</v>
      </c>
      <c r="E2" s="2" vm="148">
        <f ca="1">IFERROR(_xlfn.STOCKHISTORY("XIDX:" &amp; $C$1, E3, , 0, 0, 1), "Libur")</f>
        <v>3310</v>
      </c>
      <c r="H2" s="2" vm="148">
        <f ca="1">IFERROR(INDEX(D2:G2,COUNT(D2:G2)),"")</f>
        <v>3310</v>
      </c>
      <c r="I2" s="2" vm="149">
        <f t="shared" ref="I2:Z2" ca="1" si="0">IFERROR(_xlfn.STOCKHISTORY("XIDX:" &amp; $C$1, I1, , 0, 0, 1), "Libur")</f>
        <v>3610</v>
      </c>
      <c r="J2" s="2" vm="150">
        <f t="shared" ca="1" si="0"/>
        <v>3800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151">
        <f t="shared" ca="1" si="0"/>
        <v>7975</v>
      </c>
      <c r="T2" s="2" vm="152">
        <f t="shared" ca="1" si="0"/>
        <v>6250</v>
      </c>
      <c r="U2" s="2" t="str">
        <f t="shared" ca="1" si="0"/>
        <v>Libur</v>
      </c>
      <c r="V2" s="2" vm="153">
        <f t="shared" ca="1" si="0"/>
        <v>1830</v>
      </c>
      <c r="W2" s="2" vm="154">
        <f t="shared" ca="1" si="0"/>
        <v>770</v>
      </c>
      <c r="X2" s="2" vm="155">
        <f t="shared" ca="1" si="0"/>
        <v>375.55540000000002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282110061000</v>
      </c>
      <c r="E4" s="2">
        <f>IFERROR(INDEX(E51:E500,MATCH($C$4,$C$51:$C$500,0)),"")</f>
        <v>318536549000</v>
      </c>
      <c r="H4" s="2">
        <f>IFERROR(SUM(D4:G4)*(4/MAX(1,COUNT(D4:G4))),"")</f>
        <v>1201293220000</v>
      </c>
      <c r="I4" s="2">
        <f t="shared" ref="I4:Z4" si="1">IFERROR(INDEX(I51:I500,MATCH($C$4,$C$51:$C$500,0)),"")</f>
        <v>917775572000</v>
      </c>
      <c r="J4" s="2">
        <f t="shared" si="1"/>
        <v>811578505000</v>
      </c>
      <c r="K4" s="2">
        <f t="shared" si="1"/>
        <v>650143266000</v>
      </c>
      <c r="L4" s="2">
        <f t="shared" si="1"/>
        <v>652776357000</v>
      </c>
      <c r="M4" s="2">
        <f t="shared" si="1"/>
        <v>657847895000</v>
      </c>
      <c r="N4" s="2">
        <f t="shared" si="1"/>
        <v>760560074000</v>
      </c>
      <c r="O4" s="2">
        <f t="shared" si="1"/>
        <v>909229441000</v>
      </c>
      <c r="P4" s="2">
        <f t="shared" si="1"/>
        <v>1056903547000</v>
      </c>
      <c r="Q4" s="2">
        <f t="shared" si="1"/>
        <v>1114920773000</v>
      </c>
      <c r="R4" s="2">
        <f t="shared" si="1"/>
        <v>1201828061000</v>
      </c>
      <c r="S4" s="2">
        <f t="shared" si="1"/>
        <v>1116186793000</v>
      </c>
      <c r="T4" s="2">
        <f t="shared" si="1"/>
        <v>1027048299000</v>
      </c>
      <c r="U4" s="2">
        <f t="shared" si="1"/>
        <v>782341679000</v>
      </c>
      <c r="V4" s="2">
        <f t="shared" si="1"/>
        <v>651926944000</v>
      </c>
      <c r="W4" s="2">
        <f t="shared" si="1"/>
        <v>537425689000</v>
      </c>
      <c r="X4" s="2">
        <f t="shared" si="1"/>
        <v>425993155000</v>
      </c>
      <c r="Y4" s="2">
        <f t="shared" si="1"/>
        <v>336274673000</v>
      </c>
      <c r="Z4" s="2">
        <f t="shared" si="1"/>
        <v>251869898000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25162191000</v>
      </c>
      <c r="E5" s="2">
        <f>IFERROR(INDEX(E51:E500,MATCH($C$5,$C$51:$C$500,0)),"")</f>
        <v>-6538205000</v>
      </c>
      <c r="H5" s="2">
        <f>IFERROR(SUM(D5:G5)*(4/MAX(1,COUNT(D5:G5))),"")</f>
        <v>37247972000</v>
      </c>
      <c r="I5" s="2">
        <f t="shared" ref="I5:Z5" si="2">IFERROR(INDEX(I51:I500,MATCH($C$5,$C$51:$C$500,0)),"")</f>
        <v>145999882000</v>
      </c>
      <c r="J5" s="2">
        <f t="shared" si="2"/>
        <v>-28900446000</v>
      </c>
      <c r="K5" s="2">
        <f t="shared" si="2"/>
        <v>43377168000</v>
      </c>
      <c r="L5" s="2">
        <f t="shared" si="2"/>
        <v>43991037000</v>
      </c>
      <c r="M5" s="2">
        <f t="shared" si="2"/>
        <v>166473168000</v>
      </c>
      <c r="N5" s="2">
        <f t="shared" si="2"/>
        <v>170794172000</v>
      </c>
      <c r="O5" s="2">
        <f t="shared" si="2"/>
        <v>37248182000</v>
      </c>
      <c r="P5" s="2">
        <f t="shared" si="2"/>
        <v>14892838000</v>
      </c>
      <c r="Q5" s="2">
        <f t="shared" si="2"/>
        <v>199026367000</v>
      </c>
      <c r="R5" s="2">
        <f t="shared" si="2"/>
        <v>90497697000</v>
      </c>
      <c r="S5" s="2">
        <f t="shared" si="2"/>
        <v>58687589000</v>
      </c>
      <c r="T5" s="2">
        <f t="shared" si="2"/>
        <v>449862111000</v>
      </c>
      <c r="U5" s="2">
        <f t="shared" si="2"/>
        <v>219689612000</v>
      </c>
      <c r="V5" s="2">
        <f t="shared" si="2"/>
        <v>235457739000</v>
      </c>
      <c r="W5" s="2">
        <f t="shared" si="2"/>
        <v>116758447000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1799195955000</v>
      </c>
      <c r="E6" s="2">
        <f>IFERROR(INDEX(E51:E500,MATCH($C$6,$C$51:$C$500,0)),"")</f>
        <v>1773473082000</v>
      </c>
      <c r="H6" s="2">
        <f>IFERROR(INDEX(D6:G6,COUNT(D6:G6)),"")</f>
        <v>1773473082000</v>
      </c>
      <c r="I6" s="2">
        <f t="shared" ref="I6:Z6" si="3">IFERROR(INDEX(I51:I500,MATCH($C$6,$C$51:$C$500,0)),"")</f>
        <v>1779977436000</v>
      </c>
      <c r="J6" s="2">
        <f t="shared" si="3"/>
        <v>1559077737000</v>
      </c>
      <c r="K6" s="2">
        <f t="shared" si="3"/>
        <v>1548860178000</v>
      </c>
      <c r="L6" s="2">
        <f t="shared" si="3"/>
        <v>1505488077000</v>
      </c>
      <c r="M6" s="2">
        <f t="shared" si="3"/>
        <v>1512103062000</v>
      </c>
      <c r="N6" s="2">
        <f t="shared" si="3"/>
        <v>1387236002000</v>
      </c>
      <c r="O6" s="2">
        <f t="shared" si="3"/>
        <v>1253704378000</v>
      </c>
      <c r="P6" s="2">
        <f t="shared" si="3"/>
        <v>1334408933000</v>
      </c>
      <c r="Q6" s="2">
        <f t="shared" si="3"/>
        <v>1375352652000</v>
      </c>
      <c r="R6" s="2">
        <f t="shared" si="3"/>
        <v>1232196934000</v>
      </c>
      <c r="S6" s="2">
        <f t="shared" si="3"/>
        <v>1222400733000</v>
      </c>
      <c r="T6" s="2">
        <f t="shared" si="3"/>
        <v>1219660251000</v>
      </c>
      <c r="U6" s="2">
        <f t="shared" si="3"/>
        <v>816313353000</v>
      </c>
      <c r="V6" s="2">
        <f t="shared" si="3"/>
        <v>621459239000</v>
      </c>
      <c r="W6" s="2">
        <f t="shared" si="3"/>
        <v>404625700000</v>
      </c>
      <c r="X6" s="2">
        <f t="shared" si="3"/>
        <v>197458829000</v>
      </c>
      <c r="Y6" s="2">
        <f t="shared" si="3"/>
        <v>124002672000</v>
      </c>
      <c r="Z6" s="2">
        <f t="shared" si="3"/>
        <v>118810079000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0.62</v>
      </c>
      <c r="E7" s="3">
        <f>IFERROR(INDEX(E51:E500,MATCH($C$7,$C$51:$C$500,0))/1000000000,"")</f>
        <v>0.62</v>
      </c>
      <c r="H7" s="3">
        <f>IFERROR(INDEX(D7:G7,COUNT(D7:G7)),"")</f>
        <v>0.62</v>
      </c>
      <c r="I7" s="3">
        <f t="shared" ref="I7:Z7" si="4">IFERROR(INDEX(I51:I500,MATCH($C$7,$C$51:$C$500,0))/1000000000,"")</f>
        <v>0.62</v>
      </c>
      <c r="J7" s="3">
        <f t="shared" si="4"/>
        <v>0.62</v>
      </c>
      <c r="K7" s="3">
        <f t="shared" si="4"/>
        <v>0.62</v>
      </c>
      <c r="L7" s="3">
        <f t="shared" si="4"/>
        <v>0.62</v>
      </c>
      <c r="M7" s="3">
        <f t="shared" si="4"/>
        <v>0.62</v>
      </c>
      <c r="N7" s="3">
        <f t="shared" si="4"/>
        <v>0.62</v>
      </c>
      <c r="O7" s="3">
        <f t="shared" si="4"/>
        <v>0.62</v>
      </c>
      <c r="P7" s="3">
        <f t="shared" si="4"/>
        <v>0.62</v>
      </c>
      <c r="Q7" s="3">
        <f t="shared" si="4"/>
        <v>0.62</v>
      </c>
      <c r="R7" s="3">
        <f t="shared" si="4"/>
        <v>0.62</v>
      </c>
      <c r="S7" s="3">
        <f t="shared" si="4"/>
        <v>0.62</v>
      </c>
      <c r="T7" s="3">
        <f t="shared" si="4"/>
        <v>0.62</v>
      </c>
      <c r="U7" s="3">
        <f t="shared" si="4"/>
        <v>0.62</v>
      </c>
      <c r="V7" s="3">
        <f t="shared" si="4"/>
        <v>0.62</v>
      </c>
      <c r="W7" s="3">
        <f t="shared" si="4"/>
        <v>0.62</v>
      </c>
      <c r="X7" s="3">
        <f t="shared" si="4"/>
        <v>0.28000000000000003</v>
      </c>
      <c r="Y7" s="3">
        <f t="shared" si="4"/>
        <v>0.28000000000000003</v>
      </c>
      <c r="Z7" s="3">
        <f t="shared" si="4"/>
        <v>0.28000000000000003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7000000000</v>
      </c>
      <c r="E8" s="2">
        <f>IFERROR(INDEX(E51:E500,MATCH("Free cash flow (Quarter)",$C$51:$C$500,0)),"")</f>
        <v>64000000000</v>
      </c>
      <c r="H8" s="2">
        <f>IFERROR(INDEX(D8:G8,COUNT(D8:G8)),"")</f>
        <v>64000000000</v>
      </c>
      <c r="I8" s="2">
        <f t="shared" ref="I8:Z8" si="5">IFERROR(INDEX(I51:I500,MATCH($C$8,$C$51:$C$500,0)),"")</f>
        <v>2000000000</v>
      </c>
      <c r="J8" s="2">
        <f t="shared" si="5"/>
        <v>-62000000000</v>
      </c>
      <c r="K8" s="2">
        <f t="shared" si="5"/>
        <v>-34000000000</v>
      </c>
      <c r="L8" s="2">
        <f t="shared" si="5"/>
        <v>-43000000000</v>
      </c>
      <c r="M8" s="2">
        <f t="shared" si="5"/>
        <v>-134000000000</v>
      </c>
      <c r="N8" s="2">
        <f t="shared" si="5"/>
        <v>-227000000000</v>
      </c>
      <c r="O8" s="2">
        <f t="shared" si="5"/>
        <v>-209000000000</v>
      </c>
      <c r="P8" s="2">
        <f t="shared" si="5"/>
        <v>-123000000000</v>
      </c>
      <c r="Q8" s="2">
        <f t="shared" si="5"/>
        <v>61000000000</v>
      </c>
      <c r="R8" s="2">
        <f t="shared" si="5"/>
        <v>116000000000</v>
      </c>
      <c r="S8" s="2">
        <f t="shared" si="5"/>
        <v>121000000000</v>
      </c>
      <c r="T8" s="2">
        <f t="shared" si="5"/>
        <v>208000000000</v>
      </c>
      <c r="U8" s="2">
        <f t="shared" si="5"/>
        <v>274000000000</v>
      </c>
      <c r="V8" s="2">
        <f t="shared" si="5"/>
        <v>132000000000</v>
      </c>
      <c r="W8" s="2">
        <f t="shared" si="5"/>
        <v>131000000000</v>
      </c>
      <c r="X8" s="2">
        <f t="shared" si="5"/>
        <v>272000000000</v>
      </c>
      <c r="Y8" s="2">
        <f t="shared" si="5"/>
        <v>51000000000</v>
      </c>
      <c r="Z8" s="2">
        <f t="shared" si="5"/>
        <v>120000000000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10.86</v>
      </c>
      <c r="E9" s="3">
        <f>IFERROR(INDEX(E51:E500,MATCH("Free cash flow per share (Quarter)",$C$51:$C$500,0)),"")</f>
        <v>103.67</v>
      </c>
      <c r="H9" s="3">
        <f>IFERROR(INDEX(D9:G9,COUNT(D9:G9)),"")</f>
        <v>103.67</v>
      </c>
      <c r="I9" s="3">
        <f t="shared" ref="I9:Z9" si="6">IFERROR(INDEX(I51:I500,MATCH($C$9,$C$51:$C$500,0)),"")</f>
        <v>2.71</v>
      </c>
      <c r="J9" s="3">
        <f t="shared" si="6"/>
        <v>-100.49</v>
      </c>
      <c r="K9" s="3">
        <f t="shared" si="6"/>
        <v>-55.07</v>
      </c>
      <c r="L9" s="3">
        <f t="shared" si="6"/>
        <v>-68.599999999999994</v>
      </c>
      <c r="M9" s="3">
        <f t="shared" si="6"/>
        <v>-215.1</v>
      </c>
      <c r="N9" s="3">
        <f t="shared" si="6"/>
        <v>-365.69</v>
      </c>
      <c r="O9" s="3">
        <f t="shared" si="6"/>
        <v>-336.59</v>
      </c>
      <c r="P9" s="3">
        <f t="shared" si="6"/>
        <v>-198.85</v>
      </c>
      <c r="Q9" s="3">
        <f t="shared" si="6"/>
        <v>98.35</v>
      </c>
      <c r="R9" s="3">
        <f t="shared" si="6"/>
        <v>186.41</v>
      </c>
      <c r="S9" s="3">
        <f t="shared" si="6"/>
        <v>194.27</v>
      </c>
      <c r="T9" s="3">
        <f t="shared" si="6"/>
        <v>335.26</v>
      </c>
      <c r="U9" s="3">
        <f t="shared" si="6"/>
        <v>441.95</v>
      </c>
      <c r="V9" s="3">
        <f t="shared" si="6"/>
        <v>213.21</v>
      </c>
      <c r="W9" s="3">
        <f t="shared" si="6"/>
        <v>210.64</v>
      </c>
      <c r="X9" s="3">
        <f t="shared" si="6"/>
        <v>987.48</v>
      </c>
      <c r="Y9" s="3">
        <f t="shared" si="6"/>
        <v>185.19</v>
      </c>
      <c r="Z9" s="3">
        <f t="shared" si="6"/>
        <v>434.25</v>
      </c>
    </row>
    <row r="10" spans="1:26" ht="15.5" x14ac:dyDescent="0.35">
      <c r="C10" t="s">
        <v>18</v>
      </c>
      <c r="D10" s="3">
        <f ca="1">IFERROR(IF(D9=0,"",D2/D9),"")</f>
        <v>239.4106813996317</v>
      </c>
      <c r="E10" s="3">
        <f ca="1">IFERROR(IF(E9=0,"",E2/E9),"")</f>
        <v>31.92823381884827</v>
      </c>
      <c r="I10" s="3">
        <f t="shared" ref="I10:Z10" ca="1" si="7">IFERROR(IF(I9=0,"",I2/I9),"")</f>
        <v>1332.1033210332102</v>
      </c>
      <c r="J10" s="3">
        <f t="shared" ca="1" si="7"/>
        <v>-37.814707931137427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41.051114428372884</v>
      </c>
      <c r="T10" s="3">
        <f t="shared" ca="1" si="7"/>
        <v>18.642247807671659</v>
      </c>
      <c r="U10" s="3" t="str">
        <f t="shared" ca="1" si="7"/>
        <v/>
      </c>
      <c r="V10" s="3">
        <f t="shared" ca="1" si="7"/>
        <v>8.5830870972280842</v>
      </c>
      <c r="W10" s="3">
        <f t="shared" ca="1" si="7"/>
        <v>3.6555260159513865</v>
      </c>
      <c r="X10" s="3">
        <f t="shared" ca="1" si="7"/>
        <v>0.38031696844493057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438318306000</v>
      </c>
      <c r="E11" s="2">
        <f>IFERROR(INDEX(E51:E500,MATCH($C$11,$C$51:$C$500,0)),"")</f>
        <v>760616149000</v>
      </c>
      <c r="H11" s="2">
        <f>IFERROR(INDEX(D11:G11,COUNT(D11:G11)),"")</f>
        <v>760616149000</v>
      </c>
      <c r="I11" s="2">
        <f t="shared" ref="I11:Z11" si="8">IFERROR(INDEX(I51:I500,MATCH($C$11,$C$51:$C$500,0)),"")</f>
        <v>919043795000</v>
      </c>
      <c r="J11" s="2">
        <f t="shared" si="8"/>
        <v>422870963000</v>
      </c>
      <c r="K11" s="2">
        <f t="shared" si="8"/>
        <v>722652379000</v>
      </c>
      <c r="L11" s="2">
        <f t="shared" si="8"/>
        <v>445550439000</v>
      </c>
      <c r="M11" s="2">
        <f t="shared" si="8"/>
        <v>385152941000</v>
      </c>
      <c r="N11" s="2">
        <f t="shared" si="8"/>
        <v>652083696000</v>
      </c>
      <c r="O11" s="2">
        <f t="shared" si="8"/>
        <v>1026642680000</v>
      </c>
      <c r="P11" s="2">
        <f t="shared" si="8"/>
        <v>711046435000</v>
      </c>
      <c r="Q11" s="2">
        <f t="shared" si="8"/>
        <v>505500828000</v>
      </c>
      <c r="R11" s="2">
        <f t="shared" si="8"/>
        <v>862527281000</v>
      </c>
      <c r="S11" s="2">
        <f t="shared" si="8"/>
        <v>1071101499000</v>
      </c>
      <c r="T11" s="2">
        <f t="shared" si="8"/>
        <v>1034076731000</v>
      </c>
      <c r="U11" s="2">
        <f t="shared" si="8"/>
        <v>798029879000</v>
      </c>
      <c r="V11" s="2">
        <f t="shared" si="8"/>
        <v>22689085000</v>
      </c>
      <c r="W11" s="2">
        <f t="shared" si="8"/>
        <v>27281307000</v>
      </c>
      <c r="X11" s="2">
        <f t="shared" si="8"/>
        <v>12960636000</v>
      </c>
      <c r="Y11" s="2">
        <f t="shared" si="8"/>
        <v>20617998000</v>
      </c>
      <c r="Z11" s="2">
        <f t="shared" si="8"/>
        <v>11814802000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-11921904000</v>
      </c>
      <c r="E15" s="2">
        <f>IFERROR(INDEX(E51:E500,MATCH($C$15,$C$51:$C$500,0)),"")</f>
        <v>-7021359000</v>
      </c>
      <c r="H15" s="2">
        <f>IFERROR(SUM(D15:G15)*(4/MAX(1,COUNT(D15:G15))),"")</f>
        <v>-37886526000</v>
      </c>
      <c r="I15" s="2">
        <f t="shared" ref="I15:Z15" si="12">IFERROR(INDEX(I51:I500,MATCH($C$15,$C$51:$C$500,0)),"")</f>
        <v>-16816485000</v>
      </c>
      <c r="J15" s="2">
        <f t="shared" si="12"/>
        <v>1726158000</v>
      </c>
      <c r="K15" s="2">
        <f t="shared" si="12"/>
        <v>6936000</v>
      </c>
      <c r="L15" s="2">
        <f t="shared" si="12"/>
        <v>-27654367000</v>
      </c>
      <c r="M15" s="2">
        <f t="shared" si="12"/>
        <v>-34465321000</v>
      </c>
      <c r="N15" s="2">
        <f t="shared" si="12"/>
        <v>-46191048000</v>
      </c>
      <c r="O15" s="2">
        <f t="shared" si="12"/>
        <v>-21077104000</v>
      </c>
      <c r="P15" s="2">
        <f t="shared" si="12"/>
        <v>18280929000</v>
      </c>
      <c r="Q15" s="2">
        <f t="shared" si="12"/>
        <v>-4197568000</v>
      </c>
      <c r="R15" s="2">
        <f t="shared" si="12"/>
        <v>-23724488000</v>
      </c>
      <c r="S15" s="2">
        <f t="shared" si="12"/>
        <v>-10411290000</v>
      </c>
      <c r="T15" s="2">
        <f t="shared" si="12"/>
        <v>-16437063000</v>
      </c>
      <c r="U15" s="2">
        <f t="shared" si="12"/>
        <v>-25296333000</v>
      </c>
      <c r="V15" s="2">
        <f t="shared" si="12"/>
        <v>-17286986000</v>
      </c>
      <c r="W15" s="2">
        <f t="shared" si="12"/>
        <v>-11017605000</v>
      </c>
      <c r="X15" s="2">
        <f t="shared" si="12"/>
        <v>-6477348000</v>
      </c>
      <c r="Y15" s="2">
        <f t="shared" si="12"/>
        <v>-5005579000</v>
      </c>
      <c r="Z15" s="2">
        <f t="shared" si="12"/>
        <v>-5911772000</v>
      </c>
    </row>
    <row r="16" spans="1:26" ht="15.5" x14ac:dyDescent="0.35">
      <c r="C16" t="s">
        <v>29</v>
      </c>
      <c r="D16" s="2">
        <f>IFERROR(INDEX(D51:D500,MATCH($C$16,$C$51:$C$500,0)),"")</f>
        <v>67666265000</v>
      </c>
      <c r="E16" s="2">
        <f>IFERROR(INDEX(E51:E500,MATCH($C$16,$C$51:$C$500,0)),"")</f>
        <v>36654696000</v>
      </c>
      <c r="H16" s="2">
        <f>IFERROR(SUM(D16:G16)*(4/MAX(1,COUNT(D16:G16))),"")</f>
        <v>208641922000</v>
      </c>
      <c r="I16" s="2">
        <f t="shared" ref="I16:Z16" si="13">IFERROR(INDEX(I51:I500,MATCH($C$16,$C$51:$C$500,0)),"")</f>
        <v>116590767000</v>
      </c>
      <c r="J16" s="2">
        <f t="shared" si="13"/>
        <v>36954380000</v>
      </c>
      <c r="K16" s="2">
        <f t="shared" si="13"/>
        <v>84568787000</v>
      </c>
      <c r="L16" s="2">
        <f t="shared" si="13"/>
        <v>118792646000</v>
      </c>
      <c r="M16" s="2">
        <f t="shared" si="13"/>
        <v>191816390000</v>
      </c>
      <c r="N16" s="2">
        <f t="shared" si="13"/>
        <v>184381335000</v>
      </c>
      <c r="O16" s="2">
        <f t="shared" si="13"/>
        <v>108601446000</v>
      </c>
      <c r="P16" s="2">
        <f t="shared" si="13"/>
        <v>50829464000</v>
      </c>
      <c r="Q16" s="2">
        <f t="shared" si="13"/>
        <v>165019709000</v>
      </c>
      <c r="R16" s="2">
        <f t="shared" si="13"/>
        <v>197206138000</v>
      </c>
      <c r="S16" s="2">
        <f t="shared" si="13"/>
        <v>278975994000</v>
      </c>
      <c r="T16" s="2">
        <f t="shared" si="13"/>
        <v>188679069000</v>
      </c>
      <c r="U16" s="2">
        <f t="shared" si="13"/>
        <v>176774929000</v>
      </c>
      <c r="V16" s="2">
        <f t="shared" si="13"/>
        <v>135976184000</v>
      </c>
      <c r="W16" s="2">
        <f t="shared" si="13"/>
        <v>98639788000</v>
      </c>
      <c r="X16" s="2">
        <f t="shared" si="13"/>
        <v>51773925000</v>
      </c>
      <c r="Y16" s="2">
        <f t="shared" si="13"/>
        <v>31060740000</v>
      </c>
      <c r="Z16" s="2">
        <f t="shared" si="13"/>
        <v>19999221000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1612000000000</v>
      </c>
      <c r="E20" s="2">
        <f ca="1">IFERROR(E21*E2,"")</f>
        <v>2052200000000</v>
      </c>
      <c r="H20" s="2">
        <f t="shared" ref="H20:Z20" ca="1" si="14">IFERROR(H21*H2,"")</f>
        <v>2052200000000</v>
      </c>
      <c r="I20" s="2">
        <f t="shared" ca="1" si="14"/>
        <v>2238200000000</v>
      </c>
      <c r="J20" s="2">
        <f t="shared" ca="1" si="14"/>
        <v>2356000000000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4944500000000</v>
      </c>
      <c r="T20" s="2">
        <f t="shared" ca="1" si="14"/>
        <v>3875000000000</v>
      </c>
      <c r="U20" s="2" t="str">
        <f t="shared" ca="1" si="14"/>
        <v/>
      </c>
      <c r="V20" s="2">
        <f t="shared" ca="1" si="14"/>
        <v>1134600000000</v>
      </c>
      <c r="W20" s="2">
        <f t="shared" ca="1" si="14"/>
        <v>477400000000</v>
      </c>
      <c r="X20" s="2">
        <f t="shared" ca="1" si="14"/>
        <v>105155512000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620000000</v>
      </c>
      <c r="E21" s="2">
        <f>IFERROR(INDEX(E51:E500,MATCH($C$7,$C$51:$C$500,0)),"")</f>
        <v>620000000</v>
      </c>
      <c r="H21" s="2">
        <f>IFERROR(INDEX(D21:G21,COUNT(D21:G21)),"")</f>
        <v>620000000</v>
      </c>
      <c r="I21" s="2">
        <f t="shared" ref="I21:Z21" si="15">IFERROR(INDEX(I51:I500,MATCH($C$7,$C$51:$C$500,0)),"")</f>
        <v>620000000</v>
      </c>
      <c r="J21" s="2">
        <f t="shared" si="15"/>
        <v>620000000</v>
      </c>
      <c r="K21" s="2">
        <f t="shared" si="15"/>
        <v>620000000</v>
      </c>
      <c r="L21" s="2">
        <f t="shared" si="15"/>
        <v>620000000</v>
      </c>
      <c r="M21" s="2">
        <f t="shared" si="15"/>
        <v>620000000</v>
      </c>
      <c r="N21" s="2">
        <f t="shared" si="15"/>
        <v>620000000</v>
      </c>
      <c r="O21" s="2">
        <f t="shared" si="15"/>
        <v>620000000</v>
      </c>
      <c r="P21" s="2">
        <f t="shared" si="15"/>
        <v>620000000</v>
      </c>
      <c r="Q21" s="2">
        <f t="shared" si="15"/>
        <v>620000000</v>
      </c>
      <c r="R21" s="2">
        <f t="shared" si="15"/>
        <v>620000000</v>
      </c>
      <c r="S21" s="2">
        <f t="shared" si="15"/>
        <v>620000000</v>
      </c>
      <c r="T21" s="2">
        <f t="shared" si="15"/>
        <v>620000000</v>
      </c>
      <c r="U21" s="2">
        <f t="shared" si="15"/>
        <v>620000000</v>
      </c>
      <c r="V21" s="2">
        <f t="shared" si="15"/>
        <v>620000000</v>
      </c>
      <c r="W21" s="2">
        <f t="shared" si="15"/>
        <v>620000000</v>
      </c>
      <c r="X21" s="2">
        <f t="shared" si="15"/>
        <v>280000000</v>
      </c>
      <c r="Y21" s="2">
        <f t="shared" si="15"/>
        <v>280000000</v>
      </c>
      <c r="Z21" s="2">
        <f t="shared" si="15"/>
        <v>280000000</v>
      </c>
    </row>
    <row r="23" spans="1:26" ht="15.5" x14ac:dyDescent="0.35">
      <c r="B23" t="s">
        <v>41</v>
      </c>
      <c r="C23" t="s">
        <v>42</v>
      </c>
      <c r="D23" s="3">
        <f>IFERROR(D5/D6*100,"")</f>
        <v>1.3985242091098411</v>
      </c>
      <c r="E23" s="3">
        <f>IFERROR(E5/E6*100,"")</f>
        <v>-0.36866671766039244</v>
      </c>
      <c r="H23" s="3">
        <f t="shared" ref="H23:Z23" si="16">IFERROR(H5/H6*100,"")</f>
        <v>2.1002840346465437</v>
      </c>
      <c r="I23" s="3">
        <f t="shared" si="16"/>
        <v>8.2023445380349198</v>
      </c>
      <c r="J23" s="3">
        <f t="shared" si="16"/>
        <v>-1.8536885823031928</v>
      </c>
      <c r="K23" s="3">
        <f t="shared" si="16"/>
        <v>2.8005864322763934</v>
      </c>
      <c r="L23" s="3">
        <f t="shared" si="16"/>
        <v>2.9220448618670796</v>
      </c>
      <c r="M23" s="3">
        <f t="shared" si="16"/>
        <v>11.009379729699932</v>
      </c>
      <c r="N23" s="3">
        <f t="shared" si="16"/>
        <v>12.311832431811412</v>
      </c>
      <c r="O23" s="3">
        <f t="shared" si="16"/>
        <v>2.9710498466489361</v>
      </c>
      <c r="P23" s="3">
        <f t="shared" si="16"/>
        <v>1.1160625226420002</v>
      </c>
      <c r="Q23" s="3">
        <f t="shared" si="16"/>
        <v>14.470933451910048</v>
      </c>
      <c r="R23" s="3">
        <f t="shared" si="16"/>
        <v>7.3444182908508999</v>
      </c>
      <c r="S23" s="3">
        <f t="shared" si="16"/>
        <v>4.8010106191583901</v>
      </c>
      <c r="T23" s="3">
        <f t="shared" si="16"/>
        <v>36.884215143615435</v>
      </c>
      <c r="U23" s="3">
        <f t="shared" si="16"/>
        <v>26.912411905627621</v>
      </c>
      <c r="V23" s="3">
        <f t="shared" si="16"/>
        <v>37.887881332149604</v>
      </c>
      <c r="W23" s="3">
        <f t="shared" si="16"/>
        <v>28.855914737991185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-0.29798499299119663</v>
      </c>
      <c r="E24" s="4">
        <f>IFERROR(_xlfn.RRI(5,J23,E23),"")</f>
        <v>-0.27603189824370711</v>
      </c>
      <c r="H24" s="4">
        <f t="shared" ref="H24:Z24" si="17">IFERROR(_xlfn.RRI(5,M23,H23),"")</f>
        <v>-0.28203539255102095</v>
      </c>
      <c r="I24" s="4">
        <f t="shared" si="17"/>
        <v>-7.8016683713593382E-2</v>
      </c>
      <c r="J24" s="4" t="str">
        <f t="shared" si="17"/>
        <v/>
      </c>
      <c r="K24" s="4">
        <f t="shared" si="17"/>
        <v>0.20202109973803983</v>
      </c>
      <c r="L24" s="4">
        <f t="shared" si="17"/>
        <v>-0.27383039543318632</v>
      </c>
      <c r="M24" s="4">
        <f t="shared" si="17"/>
        <v>8.4329041447917641E-2</v>
      </c>
      <c r="N24" s="4">
        <f t="shared" si="17"/>
        <v>0.20725220106609821</v>
      </c>
      <c r="O24" s="4">
        <f t="shared" si="17"/>
        <v>-0.39575386894870157</v>
      </c>
      <c r="P24" s="4">
        <f t="shared" si="17"/>
        <v>-0.47088852451133101</v>
      </c>
      <c r="Q24" s="4">
        <f t="shared" si="17"/>
        <v>-0.17510390978336265</v>
      </c>
      <c r="R24" s="4">
        <f t="shared" si="17"/>
        <v>-0.23942068239582359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>
        <f>IFERROR(INDEX(D51:D500,MATCH($A$25,$C$51:$C$500,0)),"")</f>
        <v>89.79</v>
      </c>
      <c r="E25" s="3">
        <f>IFERROR(INDEX(E51:E500,MATCH($A$25,$C$51:$C$500,0)),"")</f>
        <v>47.73</v>
      </c>
      <c r="H25" s="3">
        <f>IFERROR(INDEX(D25:G25,COUNT(D25:G25)),"")</f>
        <v>47.73</v>
      </c>
      <c r="I25" s="3">
        <f t="shared" ref="I25:Z25" si="18">IFERROR(INDEX(I51:I500,MATCH($C$25,$C$51:$C$500,0)),"")</f>
        <v>160.71</v>
      </c>
      <c r="J25" s="3">
        <f t="shared" si="18"/>
        <v>62.32</v>
      </c>
      <c r="K25" s="3">
        <f t="shared" si="18"/>
        <v>136.24</v>
      </c>
      <c r="L25" s="3">
        <f t="shared" si="18"/>
        <v>146.82</v>
      </c>
      <c r="M25" s="3">
        <f t="shared" si="18"/>
        <v>253.48</v>
      </c>
      <c r="N25" s="3">
        <f t="shared" si="18"/>
        <v>222.62</v>
      </c>
      <c r="O25" s="3">
        <f t="shared" si="18"/>
        <v>140.97999999999999</v>
      </c>
      <c r="P25" s="3">
        <f t="shared" si="18"/>
        <v>111.32</v>
      </c>
      <c r="Q25" s="3">
        <f t="shared" si="18"/>
        <v>259.05</v>
      </c>
      <c r="R25" s="3">
        <f t="shared" si="18"/>
        <v>279.44</v>
      </c>
      <c r="S25" s="3">
        <f t="shared" si="18"/>
        <v>432.6</v>
      </c>
      <c r="T25" s="3">
        <f t="shared" si="18"/>
        <v>277.45999999999998</v>
      </c>
      <c r="U25" s="3">
        <f t="shared" si="18"/>
        <v>244</v>
      </c>
      <c r="V25" s="3">
        <f t="shared" si="18"/>
        <v>191.19</v>
      </c>
      <c r="W25" s="3">
        <f t="shared" si="18"/>
        <v>141.13999999999999</v>
      </c>
      <c r="X25" s="3">
        <f t="shared" si="18"/>
        <v>164.17</v>
      </c>
      <c r="Y25" s="3">
        <f t="shared" si="18"/>
        <v>94.43</v>
      </c>
      <c r="Z25" s="3">
        <f t="shared" si="18"/>
        <v>51.06</v>
      </c>
    </row>
    <row r="26" spans="1:26" ht="15.5" x14ac:dyDescent="0.35">
      <c r="C26" t="s">
        <v>46</v>
      </c>
      <c r="D26" s="4">
        <f>IFERROR(_xlfn.RRI(5,I25,D25),"")</f>
        <v>-0.10990366238760119</v>
      </c>
      <c r="E26" s="4">
        <f>IFERROR(_xlfn.RRI(5,J25,E25),"")</f>
        <v>-5.1946604654298789E-2</v>
      </c>
      <c r="H26" s="4">
        <f t="shared" ref="H26:Z26" si="19">IFERROR(_xlfn.RRI(5,M25,H25),"")</f>
        <v>-0.28390680414811986</v>
      </c>
      <c r="I26" s="4">
        <f t="shared" si="19"/>
        <v>-6.3094594704588669E-2</v>
      </c>
      <c r="J26" s="4">
        <f t="shared" si="19"/>
        <v>-0.15063572998460528</v>
      </c>
      <c r="K26" s="4">
        <f t="shared" si="19"/>
        <v>4.122907675007359E-2</v>
      </c>
      <c r="L26" s="4">
        <f t="shared" si="19"/>
        <v>-0.10735181840873775</v>
      </c>
      <c r="M26" s="4">
        <f t="shared" si="19"/>
        <v>-1.9311629684375053E-2</v>
      </c>
      <c r="N26" s="4">
        <f t="shared" si="19"/>
        <v>-0.12442060521500087</v>
      </c>
      <c r="O26" s="4">
        <f t="shared" si="19"/>
        <v>-0.1266437654409438</v>
      </c>
      <c r="P26" s="4">
        <f t="shared" si="19"/>
        <v>-0.14525479279578812</v>
      </c>
      <c r="Q26" s="4">
        <f t="shared" si="19"/>
        <v>6.2633944256310192E-2</v>
      </c>
      <c r="R26" s="4">
        <f t="shared" si="19"/>
        <v>0.14637760122894483</v>
      </c>
      <c r="S26" s="4">
        <f t="shared" si="19"/>
        <v>0.2138318906141119</v>
      </c>
      <c r="T26" s="4">
        <f t="shared" si="19"/>
        <v>0.24056087000722126</v>
      </c>
      <c r="U26" s="4">
        <f t="shared" si="19"/>
        <v>0.3672936699120839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455.01622741935483</v>
      </c>
      <c r="E27" s="3">
        <f>IFERROR(E4/E21,"")</f>
        <v>513.76862741935486</v>
      </c>
      <c r="H27" s="3">
        <f t="shared" ref="H27:Z27" si="20">IFERROR(H4/H21,"")</f>
        <v>1937.5697096774193</v>
      </c>
      <c r="I27" s="3">
        <f t="shared" si="20"/>
        <v>1480.2831806451613</v>
      </c>
      <c r="J27" s="3">
        <f t="shared" si="20"/>
        <v>1308.9975887096775</v>
      </c>
      <c r="K27" s="3">
        <f t="shared" si="20"/>
        <v>1048.6181709677419</v>
      </c>
      <c r="L27" s="3">
        <f t="shared" si="20"/>
        <v>1052.8650919354839</v>
      </c>
      <c r="M27" s="3">
        <f t="shared" si="20"/>
        <v>1061.0449919354839</v>
      </c>
      <c r="N27" s="3">
        <f t="shared" si="20"/>
        <v>1226.7097967741936</v>
      </c>
      <c r="O27" s="3">
        <f t="shared" si="20"/>
        <v>1466.4990983870969</v>
      </c>
      <c r="P27" s="3">
        <f t="shared" si="20"/>
        <v>1704.6831403225806</v>
      </c>
      <c r="Q27" s="3">
        <f t="shared" si="20"/>
        <v>1798.2593112903226</v>
      </c>
      <c r="R27" s="3">
        <f t="shared" si="20"/>
        <v>1938.4323564516128</v>
      </c>
      <c r="S27" s="3">
        <f t="shared" si="20"/>
        <v>1800.301279032258</v>
      </c>
      <c r="T27" s="3">
        <f t="shared" si="20"/>
        <v>1656.529514516129</v>
      </c>
      <c r="U27" s="3">
        <f t="shared" si="20"/>
        <v>1261.8414177419354</v>
      </c>
      <c r="V27" s="3">
        <f t="shared" si="20"/>
        <v>1051.4950709677419</v>
      </c>
      <c r="W27" s="3">
        <f t="shared" si="20"/>
        <v>866.81562741935488</v>
      </c>
      <c r="X27" s="3">
        <f t="shared" si="20"/>
        <v>1521.404125</v>
      </c>
      <c r="Y27" s="3">
        <f t="shared" si="20"/>
        <v>1200.9809749999999</v>
      </c>
      <c r="Z27" s="3">
        <f t="shared" si="20"/>
        <v>899.53534999999999</v>
      </c>
    </row>
    <row r="28" spans="1:26" ht="15.5" x14ac:dyDescent="0.35">
      <c r="C28" t="s">
        <v>48</v>
      </c>
      <c r="D28" s="4">
        <f>IFERROR(_xlfn.RRI(5,I27,D27),"")</f>
        <v>-0.21016492469414727</v>
      </c>
      <c r="E28" s="4">
        <f>IFERROR(_xlfn.RRI(5,J27,E27),"")</f>
        <v>-0.17059672304563811</v>
      </c>
      <c r="H28" s="4">
        <f t="shared" ref="H28:Z28" si="21">IFERROR(_xlfn.RRI(5,M27,H27),"")</f>
        <v>0.12798859179441968</v>
      </c>
      <c r="I28" s="4">
        <f t="shared" si="21"/>
        <v>3.8294597282767517E-2</v>
      </c>
      <c r="J28" s="4">
        <f t="shared" si="21"/>
        <v>-2.2467040915749248E-2</v>
      </c>
      <c r="K28" s="4">
        <f t="shared" si="21"/>
        <v>-9.2608424889619956E-2</v>
      </c>
      <c r="L28" s="4">
        <f t="shared" si="21"/>
        <v>-0.10152896300567182</v>
      </c>
      <c r="M28" s="4">
        <f t="shared" si="21"/>
        <v>-0.11354513082178863</v>
      </c>
      <c r="N28" s="4">
        <f t="shared" si="21"/>
        <v>-7.3854270053051896E-2</v>
      </c>
      <c r="O28" s="4">
        <f t="shared" si="21"/>
        <v>-2.4074817784162761E-2</v>
      </c>
      <c r="P28" s="4">
        <f t="shared" si="21"/>
        <v>6.2007973773450242E-2</v>
      </c>
      <c r="Q28" s="4">
        <f t="shared" si="21"/>
        <v>0.11329181291825186</v>
      </c>
      <c r="R28" s="4">
        <f t="shared" si="21"/>
        <v>0.17463999412368381</v>
      </c>
      <c r="S28" s="4">
        <f t="shared" si="21"/>
        <v>3.4237117760801405E-2</v>
      </c>
      <c r="T28" s="4">
        <f t="shared" si="21"/>
        <v>6.6430629277067776E-2</v>
      </c>
      <c r="U28" s="4">
        <f t="shared" si="21"/>
        <v>7.0033337681478791E-2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>
        <f t="shared" ref="H29:Z29" si="22">IFERROR(((H25-I25)/I25)*100%,"")</f>
        <v>-0.70300541347769285</v>
      </c>
      <c r="I29" s="4">
        <f t="shared" si="22"/>
        <v>1.5787869062901159</v>
      </c>
      <c r="J29" s="4">
        <f t="shared" si="22"/>
        <v>-0.54257193188490904</v>
      </c>
      <c r="K29" s="4">
        <f t="shared" si="22"/>
        <v>-7.2061027108023326E-2</v>
      </c>
      <c r="L29" s="4">
        <f t="shared" si="22"/>
        <v>-0.42078270474988166</v>
      </c>
      <c r="M29" s="4">
        <f t="shared" si="22"/>
        <v>0.13862186685832353</v>
      </c>
      <c r="N29" s="4">
        <f t="shared" si="22"/>
        <v>0.57908923251525057</v>
      </c>
      <c r="O29" s="4">
        <f t="shared" si="22"/>
        <v>0.2664390945023356</v>
      </c>
      <c r="P29" s="4">
        <f t="shared" si="22"/>
        <v>-0.5702760084925691</v>
      </c>
      <c r="Q29" s="4">
        <f t="shared" si="22"/>
        <v>-7.2967363298024571E-2</v>
      </c>
      <c r="R29" s="4">
        <f t="shared" si="22"/>
        <v>-0.35404530744336571</v>
      </c>
      <c r="S29" s="4">
        <f t="shared" si="22"/>
        <v>0.55914366034743768</v>
      </c>
      <c r="T29" s="4">
        <f t="shared" si="22"/>
        <v>0.13713114754098352</v>
      </c>
      <c r="U29" s="4">
        <f t="shared" si="22"/>
        <v>0.27621737538574193</v>
      </c>
      <c r="V29" s="4">
        <f t="shared" si="22"/>
        <v>0.35461244154739985</v>
      </c>
      <c r="W29" s="4">
        <f t="shared" si="22"/>
        <v>-0.14028141560577451</v>
      </c>
      <c r="X29" s="4">
        <f t="shared" si="22"/>
        <v>0.73853648205019562</v>
      </c>
      <c r="Y29" s="4">
        <f t="shared" si="22"/>
        <v>0.84939287113200157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0.30891827659148013</v>
      </c>
      <c r="I30" s="4">
        <f t="shared" si="23"/>
        <v>0.13085248850941408</v>
      </c>
      <c r="J30" s="4">
        <f t="shared" si="23"/>
        <v>0.24830717695997809</v>
      </c>
      <c r="K30" s="4">
        <f t="shared" si="23"/>
        <v>-4.0336800984966158E-3</v>
      </c>
      <c r="L30" s="4">
        <f t="shared" si="23"/>
        <v>-7.7092866581264267E-3</v>
      </c>
      <c r="M30" s="4">
        <f t="shared" si="23"/>
        <v>-0.13504808168512927</v>
      </c>
      <c r="N30" s="4">
        <f t="shared" si="23"/>
        <v>-0.16351138700094076</v>
      </c>
      <c r="O30" s="4">
        <f t="shared" si="23"/>
        <v>-0.13972335169010452</v>
      </c>
      <c r="P30" s="4">
        <f t="shared" si="23"/>
        <v>-5.2037084073596342E-2</v>
      </c>
      <c r="Q30" s="4">
        <f t="shared" si="23"/>
        <v>-7.2312580160332901E-2</v>
      </c>
      <c r="R30" s="4">
        <f t="shared" si="23"/>
        <v>7.67266451610846E-2</v>
      </c>
      <c r="S30" s="4">
        <f t="shared" si="23"/>
        <v>8.6790946527822432E-2</v>
      </c>
      <c r="T30" s="4">
        <f t="shared" si="23"/>
        <v>0.31278740040130221</v>
      </c>
      <c r="U30" s="4">
        <f t="shared" si="23"/>
        <v>0.20004501455304169</v>
      </c>
      <c r="V30" s="4">
        <f t="shared" si="23"/>
        <v>0.21305504620193161</v>
      </c>
      <c r="W30" s="4">
        <f t="shared" si="23"/>
        <v>-0.43025287418663016</v>
      </c>
      <c r="X30" s="4">
        <f t="shared" si="23"/>
        <v>0.26680118725444429</v>
      </c>
      <c r="Y30" s="4">
        <f t="shared" si="23"/>
        <v>0.33511259451893688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2898.08</v>
      </c>
      <c r="E32" s="3">
        <f>IFERROR(INDEX(E51:E500,MATCH($A$32,$C$51:$C$500,0)),"")</f>
        <v>2856.65</v>
      </c>
      <c r="H32" s="3">
        <f>IFERROR(INDEX(D32:G32,COUNT(D32:G32)),"")</f>
        <v>2856.65</v>
      </c>
      <c r="I32" s="3">
        <f t="shared" ref="I32:Z32" si="24">IFERROR(INDEX(I51:I500,MATCH($C$32,$C$51:$C$500,0)),"")</f>
        <v>2867.12</v>
      </c>
      <c r="J32" s="3">
        <f t="shared" si="24"/>
        <v>2511.3000000000002</v>
      </c>
      <c r="K32" s="3">
        <f t="shared" si="24"/>
        <v>2494.83</v>
      </c>
      <c r="L32" s="3">
        <f t="shared" si="24"/>
        <v>2424.96</v>
      </c>
      <c r="M32" s="3">
        <f t="shared" si="24"/>
        <v>2435.6</v>
      </c>
      <c r="N32" s="3">
        <f t="shared" si="24"/>
        <v>2234.4499999999998</v>
      </c>
      <c r="O32" s="3">
        <f t="shared" si="24"/>
        <v>2019.33</v>
      </c>
      <c r="P32" s="3">
        <f t="shared" si="24"/>
        <v>2149.33</v>
      </c>
      <c r="Q32" s="3">
        <f t="shared" si="24"/>
        <v>2215.34</v>
      </c>
      <c r="R32" s="3">
        <f t="shared" si="24"/>
        <v>1984.75</v>
      </c>
      <c r="S32" s="3">
        <f t="shared" si="24"/>
        <v>1968.97</v>
      </c>
      <c r="T32" s="3">
        <f t="shared" si="24"/>
        <v>1964.56</v>
      </c>
      <c r="U32" s="3">
        <f t="shared" si="24"/>
        <v>1314.92</v>
      </c>
      <c r="V32" s="3">
        <f t="shared" si="24"/>
        <v>1001.05</v>
      </c>
      <c r="W32" s="3">
        <f t="shared" si="24"/>
        <v>651.77</v>
      </c>
      <c r="X32" s="3">
        <f t="shared" si="24"/>
        <v>715.65</v>
      </c>
      <c r="Y32" s="3">
        <f t="shared" si="24"/>
        <v>449.42</v>
      </c>
      <c r="Z32" s="3">
        <f t="shared" si="24"/>
        <v>430.61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1.1399999999999999</v>
      </c>
      <c r="E33" s="3">
        <f>IFERROR(INDEX(E51:E500,MATCH($A$33,$C$51:$C$500,0)),"")</f>
        <v>0.91</v>
      </c>
      <c r="H33" s="3">
        <f>IFERROR(INDEX(D33:G33,COUNT(D33:G33)),"")</f>
        <v>0.91</v>
      </c>
      <c r="I33" s="3">
        <f t="shared" ref="I33:Z33" si="25">IFERROR(INDEX(I51:I500,MATCH($C$33,$C$51:$C$500,0)),"")</f>
        <v>1.26</v>
      </c>
      <c r="J33" s="3">
        <f t="shared" si="25"/>
        <v>1.51</v>
      </c>
      <c r="K33" s="3">
        <f t="shared" si="25"/>
        <v>2.3199999999999998</v>
      </c>
      <c r="L33" s="3">
        <f t="shared" si="25"/>
        <v>2.76</v>
      </c>
      <c r="M33" s="3">
        <f t="shared" si="25"/>
        <v>2.4</v>
      </c>
      <c r="N33" s="3">
        <f t="shared" si="25"/>
        <v>2.5</v>
      </c>
      <c r="O33" s="3">
        <f t="shared" si="25"/>
        <v>3.45</v>
      </c>
      <c r="P33" s="3">
        <f t="shared" si="25"/>
        <v>3.25</v>
      </c>
      <c r="Q33" s="3">
        <f t="shared" si="25"/>
        <v>3.27</v>
      </c>
      <c r="R33" s="3">
        <f t="shared" si="25"/>
        <v>3.48</v>
      </c>
      <c r="S33" s="3">
        <f t="shared" si="25"/>
        <v>4.05</v>
      </c>
      <c r="T33" s="3">
        <f t="shared" si="25"/>
        <v>3.18</v>
      </c>
      <c r="U33" s="3">
        <f t="shared" si="25"/>
        <v>3.23</v>
      </c>
      <c r="V33" s="3">
        <f t="shared" si="25"/>
        <v>1.83</v>
      </c>
      <c r="W33" s="3">
        <f t="shared" si="25"/>
        <v>1.18</v>
      </c>
      <c r="X33" s="3">
        <f t="shared" si="25"/>
        <v>0.53</v>
      </c>
      <c r="Y33" s="3">
        <f t="shared" si="25"/>
        <v>0.48</v>
      </c>
      <c r="Z33" s="3">
        <f t="shared" si="25"/>
        <v>0.32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36.86</v>
      </c>
      <c r="E34" s="3">
        <f>IFERROR(INDEX(E51:E500,MATCH($A$34,$C$51:$C$500,0)),"")</f>
        <v>54.47</v>
      </c>
      <c r="H34" s="3">
        <f>IFERROR(INDEX(D34:G34,COUNT(D34:G34)),"")</f>
        <v>54.47</v>
      </c>
      <c r="I34" s="3">
        <f t="shared" ref="I34:Z34" si="26">IFERROR(INDEX(I51:I500,MATCH($C$34,$C$51:$C$500,0)),"")</f>
        <v>22.46</v>
      </c>
      <c r="J34" s="3">
        <f t="shared" si="26"/>
        <v>60.98</v>
      </c>
      <c r="K34" s="3">
        <f t="shared" si="26"/>
        <v>42.57</v>
      </c>
      <c r="L34" s="3">
        <f t="shared" si="26"/>
        <v>45.63</v>
      </c>
      <c r="M34" s="3">
        <f t="shared" si="26"/>
        <v>23.08</v>
      </c>
      <c r="N34" s="3">
        <f t="shared" si="26"/>
        <v>25.04</v>
      </c>
      <c r="O34" s="3">
        <f t="shared" si="26"/>
        <v>49.48</v>
      </c>
      <c r="P34" s="3">
        <f t="shared" si="26"/>
        <v>62.66</v>
      </c>
      <c r="Q34" s="3">
        <f t="shared" si="26"/>
        <v>27.99</v>
      </c>
      <c r="R34" s="3">
        <f t="shared" si="26"/>
        <v>24.69</v>
      </c>
      <c r="S34" s="3">
        <f t="shared" si="26"/>
        <v>18.440000000000001</v>
      </c>
      <c r="T34" s="3">
        <f t="shared" si="26"/>
        <v>22.53</v>
      </c>
      <c r="U34" s="3">
        <f t="shared" si="26"/>
        <v>17.420000000000002</v>
      </c>
      <c r="V34" s="3">
        <f t="shared" si="26"/>
        <v>9.57</v>
      </c>
      <c r="W34" s="3">
        <f t="shared" si="26"/>
        <v>5.46</v>
      </c>
      <c r="X34" s="3">
        <f t="shared" si="26"/>
        <v>2.29</v>
      </c>
      <c r="Y34" s="3">
        <f t="shared" si="26"/>
        <v>2.2999999999999998</v>
      </c>
      <c r="Z34" s="3">
        <f t="shared" si="26"/>
        <v>2.68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7.28</v>
      </c>
      <c r="E35" s="3">
        <f>IFERROR(INDEX(E51:E500,MATCH($A$35,$C$51:$C$500,0)),"")</f>
        <v>5.07</v>
      </c>
      <c r="H35" s="3">
        <f>IFERROR(INDEX(D35:G35,COUNT(D35:G35)),"")</f>
        <v>5.07</v>
      </c>
      <c r="I35" s="3">
        <f t="shared" ref="I35:Z35" si="27">IFERROR(INDEX(I51:I500,MATCH($C$35,$C$51:$C$500,0)),"")</f>
        <v>2.44</v>
      </c>
      <c r="J35" s="3">
        <f t="shared" si="27"/>
        <v>2.91</v>
      </c>
      <c r="K35" s="3">
        <f t="shared" si="27"/>
        <v>5.54</v>
      </c>
      <c r="L35" s="3">
        <f t="shared" si="27"/>
        <v>6.37</v>
      </c>
      <c r="M35" s="3">
        <f t="shared" si="27"/>
        <v>5.52</v>
      </c>
      <c r="N35" s="3">
        <f t="shared" si="27"/>
        <v>4.55</v>
      </c>
      <c r="O35" s="3">
        <f t="shared" si="27"/>
        <v>4.76</v>
      </c>
      <c r="P35" s="3">
        <f t="shared" si="27"/>
        <v>4.0999999999999996</v>
      </c>
      <c r="Q35" s="3">
        <f t="shared" si="27"/>
        <v>4.04</v>
      </c>
      <c r="R35" s="3">
        <f t="shared" si="27"/>
        <v>3.56</v>
      </c>
      <c r="S35" s="3">
        <f t="shared" si="27"/>
        <v>4.4400000000000004</v>
      </c>
      <c r="T35" s="3">
        <f t="shared" si="27"/>
        <v>3.78</v>
      </c>
      <c r="U35" s="3">
        <f t="shared" si="27"/>
        <v>3.37</v>
      </c>
      <c r="V35" s="3">
        <f t="shared" si="27"/>
        <v>1.74</v>
      </c>
      <c r="W35" s="3">
        <f t="shared" si="27"/>
        <v>0.89</v>
      </c>
      <c r="X35" s="3">
        <f t="shared" si="27"/>
        <v>0.24</v>
      </c>
      <c r="Y35" s="3">
        <f t="shared" si="27"/>
        <v>0.18</v>
      </c>
      <c r="Z35" s="3">
        <f t="shared" si="27"/>
        <v>0.15</v>
      </c>
    </row>
    <row r="36" spans="1:26" ht="15.5" x14ac:dyDescent="0.35">
      <c r="B36" t="s">
        <v>63</v>
      </c>
      <c r="C36" t="s">
        <v>64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0.32150000000000001</v>
      </c>
      <c r="N36" s="4">
        <f t="shared" si="28"/>
        <v>0.30099999999999999</v>
      </c>
      <c r="O36" s="4">
        <f t="shared" si="28"/>
        <v>0.42560000000000003</v>
      </c>
      <c r="P36" s="4">
        <f t="shared" si="28"/>
        <v>1.7068000000000001</v>
      </c>
      <c r="Q36" s="4">
        <f t="shared" si="28"/>
        <v>0.34740000000000004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65</v>
      </c>
      <c r="C37" t="s">
        <v>66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81.510000000000005</v>
      </c>
      <c r="N37" s="3">
        <f t="shared" si="29"/>
        <v>67</v>
      </c>
      <c r="O37" s="3">
        <f t="shared" si="29"/>
        <v>60</v>
      </c>
      <c r="P37" s="3">
        <f t="shared" si="29"/>
        <v>190</v>
      </c>
      <c r="Q37" s="3">
        <f t="shared" si="29"/>
        <v>90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H50" t="s">
        <v>326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282110061000</v>
      </c>
      <c r="E51" s="5">
        <v>318536549000</v>
      </c>
      <c r="F51" s="5">
        <v>235769528000</v>
      </c>
      <c r="G51" s="5">
        <v>168661123000</v>
      </c>
      <c r="I51" s="5">
        <v>917775572000</v>
      </c>
      <c r="J51" s="5">
        <v>811578505000</v>
      </c>
      <c r="K51" s="5">
        <v>650143266000</v>
      </c>
      <c r="L51" s="5">
        <v>652776357000</v>
      </c>
      <c r="M51" s="5">
        <v>657847895000</v>
      </c>
      <c r="N51" s="5">
        <v>760560074000</v>
      </c>
      <c r="O51" s="5">
        <v>909229441000</v>
      </c>
      <c r="P51" s="5">
        <v>1056903547000</v>
      </c>
      <c r="Q51" s="5">
        <v>1114920773000</v>
      </c>
      <c r="R51" s="5">
        <v>1201828061000</v>
      </c>
      <c r="S51" s="5">
        <v>1116186793000</v>
      </c>
      <c r="T51" s="5">
        <v>1027048299000</v>
      </c>
      <c r="U51" s="5">
        <v>782341679000</v>
      </c>
      <c r="V51" s="5">
        <v>651926944000</v>
      </c>
      <c r="W51" s="5">
        <v>537425689000</v>
      </c>
      <c r="X51" s="5">
        <v>425993155000</v>
      </c>
      <c r="Y51" s="5">
        <v>336274673000</v>
      </c>
      <c r="Z51" s="5">
        <v>251869898000</v>
      </c>
    </row>
    <row r="52" spans="2:26" ht="15.5" x14ac:dyDescent="0.35">
      <c r="C52" t="s">
        <v>611</v>
      </c>
    </row>
    <row r="53" spans="2:26" ht="15.5" x14ac:dyDescent="0.35">
      <c r="C53" t="s">
        <v>79</v>
      </c>
      <c r="D53" s="5">
        <v>-30581505000</v>
      </c>
      <c r="E53" s="5">
        <v>-36170884000</v>
      </c>
      <c r="F53" s="5">
        <v>4726942000</v>
      </c>
      <c r="G53" s="5">
        <v>26836993000</v>
      </c>
      <c r="I53" s="5">
        <v>46227717000</v>
      </c>
      <c r="J53" s="5">
        <v>-67588162000</v>
      </c>
      <c r="K53" s="5">
        <v>-41203622000</v>
      </c>
      <c r="L53" s="5">
        <v>-47153267000</v>
      </c>
      <c r="M53" s="5">
        <v>9110039000</v>
      </c>
      <c r="N53" s="5">
        <v>32589738000</v>
      </c>
      <c r="O53" s="5">
        <v>-50275628000</v>
      </c>
      <c r="P53" s="5">
        <v>-54216511000</v>
      </c>
      <c r="Q53" s="5">
        <v>38206177000</v>
      </c>
      <c r="R53" s="5">
        <v>-82980580000</v>
      </c>
      <c r="S53" s="5">
        <v>-209874260000</v>
      </c>
      <c r="T53" s="5">
        <v>277615392000</v>
      </c>
      <c r="U53" s="5">
        <v>68211016000</v>
      </c>
      <c r="V53" s="5">
        <v>116768541000</v>
      </c>
      <c r="W53" s="5">
        <v>29136264000</v>
      </c>
    </row>
    <row r="54" spans="2:26" ht="15.5" x14ac:dyDescent="0.35">
      <c r="C54" t="s">
        <v>1160</v>
      </c>
      <c r="D54" s="5">
        <v>282110061000</v>
      </c>
      <c r="E54" s="5">
        <v>318536549000</v>
      </c>
      <c r="F54" s="5">
        <v>183490657000</v>
      </c>
      <c r="G54" s="5">
        <v>220939994000</v>
      </c>
      <c r="I54" s="5">
        <v>917775572000</v>
      </c>
      <c r="J54" s="5">
        <v>811578505000</v>
      </c>
      <c r="K54" s="5">
        <v>790913593000</v>
      </c>
      <c r="L54" s="5">
        <v>687832962000</v>
      </c>
      <c r="M54" s="5">
        <v>607863251000</v>
      </c>
      <c r="N54" s="5">
        <v>572851909000</v>
      </c>
      <c r="O54" s="5">
        <v>772200517000</v>
      </c>
      <c r="P54" s="5">
        <v>1036658875000</v>
      </c>
      <c r="Q54" s="5">
        <v>1172444769000</v>
      </c>
      <c r="R54" s="5">
        <v>1178111320000</v>
      </c>
      <c r="S54" s="5">
        <v>1376099266000</v>
      </c>
      <c r="T54" s="5">
        <v>1292992293000</v>
      </c>
      <c r="U54" s="5">
        <v>1121248713000</v>
      </c>
      <c r="V54" s="5">
        <v>924933158000</v>
      </c>
      <c r="W54" s="5">
        <v>772598591000</v>
      </c>
      <c r="X54" s="5">
        <v>640876574000</v>
      </c>
      <c r="Y54" s="5">
        <v>438182286000</v>
      </c>
      <c r="Z54" s="5">
        <v>334198048000</v>
      </c>
    </row>
    <row r="55" spans="2:26" ht="15.5" x14ac:dyDescent="0.35">
      <c r="C55" t="s">
        <v>612</v>
      </c>
    </row>
    <row r="56" spans="2:26" ht="15.5" x14ac:dyDescent="0.35">
      <c r="C56" t="s">
        <v>1161</v>
      </c>
      <c r="F56" s="5">
        <v>51856135000</v>
      </c>
      <c r="G56" s="5">
        <v>-51856135000</v>
      </c>
      <c r="K56" s="5">
        <v>-89210310000</v>
      </c>
      <c r="L56" s="5">
        <v>-63074769000</v>
      </c>
      <c r="M56" s="5">
        <v>-55381763000</v>
      </c>
      <c r="N56" s="5">
        <v>-41675103000</v>
      </c>
      <c r="O56" s="5">
        <v>-45271886000</v>
      </c>
      <c r="P56" s="5">
        <v>-45451271000</v>
      </c>
      <c r="Q56" s="5">
        <v>-44824656000</v>
      </c>
      <c r="R56" s="5">
        <v>-44802460000</v>
      </c>
      <c r="S56" s="5">
        <v>-129554975000</v>
      </c>
      <c r="T56" s="5">
        <v>-177719030000</v>
      </c>
      <c r="U56" s="5">
        <v>-165205201000</v>
      </c>
      <c r="V56" s="5">
        <v>-228084019000</v>
      </c>
      <c r="W56" s="5">
        <v>-195098203000</v>
      </c>
      <c r="X56" s="5">
        <v>-163262812000</v>
      </c>
      <c r="Y56" s="5">
        <v>-84495364000</v>
      </c>
      <c r="Z56" s="5">
        <v>-17103905000</v>
      </c>
    </row>
    <row r="57" spans="2:26" ht="15.5" x14ac:dyDescent="0.35">
      <c r="C57" t="s">
        <v>74</v>
      </c>
      <c r="D57" s="5">
        <v>-233010671000</v>
      </c>
      <c r="E57" s="5">
        <v>-275281590000</v>
      </c>
      <c r="F57" s="5">
        <v>-135850444000</v>
      </c>
      <c r="G57" s="5">
        <v>-256432124000</v>
      </c>
      <c r="I57" s="5">
        <v>-841789046000</v>
      </c>
      <c r="J57" s="5">
        <v>-778513918000</v>
      </c>
      <c r="K57" s="5">
        <v>-740410737000</v>
      </c>
      <c r="L57" s="5">
        <v>-659681268000</v>
      </c>
      <c r="M57" s="5">
        <v>-585578113000</v>
      </c>
      <c r="N57" s="5">
        <v>-719037119000</v>
      </c>
      <c r="O57" s="5">
        <v>-985820015000</v>
      </c>
      <c r="P57" s="5">
        <v>-1166510414000</v>
      </c>
      <c r="Q57" s="5">
        <v>-1082241155000</v>
      </c>
      <c r="R57" s="5">
        <v>-1120874553000</v>
      </c>
      <c r="S57" s="5">
        <v>-1099934421000</v>
      </c>
      <c r="T57" s="5">
        <v>-992397234000</v>
      </c>
      <c r="U57" s="5">
        <v>-696538840000</v>
      </c>
      <c r="V57" s="5">
        <v>-591282598000</v>
      </c>
      <c r="W57" s="5">
        <v>-502438202000</v>
      </c>
      <c r="X57" s="5">
        <v>-412370195000</v>
      </c>
      <c r="Y57" s="5">
        <v>-329934869000</v>
      </c>
      <c r="Z57" s="5">
        <v>-251367235000</v>
      </c>
    </row>
    <row r="58" spans="2:26" ht="15.5" x14ac:dyDescent="0.35">
      <c r="C58" t="s">
        <v>617</v>
      </c>
    </row>
    <row r="59" spans="2:26" ht="15.5" x14ac:dyDescent="0.35">
      <c r="C59" t="s">
        <v>1162</v>
      </c>
      <c r="D59" s="5">
        <v>-233819569000</v>
      </c>
      <c r="E59" s="5">
        <v>-270125464000</v>
      </c>
      <c r="F59" s="5">
        <v>-407084866000</v>
      </c>
      <c r="G59" s="5">
        <v>43941331000</v>
      </c>
      <c r="I59" s="5">
        <v>-766411065000</v>
      </c>
      <c r="J59" s="5">
        <v>-796399530000</v>
      </c>
      <c r="K59" s="5">
        <v>-311889445000</v>
      </c>
      <c r="L59" s="5">
        <v>-293738943000</v>
      </c>
      <c r="M59" s="5">
        <v>-275034720000</v>
      </c>
      <c r="N59" s="5">
        <v>-364202114000</v>
      </c>
      <c r="O59" s="5">
        <v>-574564826000</v>
      </c>
      <c r="P59" s="5">
        <v>-664085424000</v>
      </c>
      <c r="Q59" s="5">
        <v>-668965048000</v>
      </c>
      <c r="R59" s="5">
        <v>-743908359000</v>
      </c>
      <c r="S59" s="5">
        <v>-700598905000</v>
      </c>
      <c r="T59" s="5">
        <v>-632416569000</v>
      </c>
      <c r="U59" s="5">
        <v>-526319140000</v>
      </c>
      <c r="V59" s="5">
        <v>-427645407000</v>
      </c>
      <c r="W59" s="5">
        <v>-376814176000</v>
      </c>
      <c r="X59" s="5">
        <v>-315090186000</v>
      </c>
      <c r="Y59" s="5">
        <v>-214817688000</v>
      </c>
      <c r="Z59" s="5">
        <v>-150643957000</v>
      </c>
    </row>
    <row r="60" spans="2:26" ht="15.5" x14ac:dyDescent="0.35">
      <c r="C60" t="s">
        <v>618</v>
      </c>
    </row>
    <row r="61" spans="2:26" ht="15.5" x14ac:dyDescent="0.35">
      <c r="C61" t="s">
        <v>1163</v>
      </c>
      <c r="D61" s="5">
        <v>-29575835000</v>
      </c>
      <c r="E61" s="5">
        <v>-18704557000</v>
      </c>
      <c r="F61" s="5">
        <v>-111764324000</v>
      </c>
      <c r="G61" s="5">
        <v>84004496000</v>
      </c>
      <c r="I61" s="5">
        <v>-53810986000</v>
      </c>
      <c r="J61" s="5">
        <v>-60300264000</v>
      </c>
      <c r="K61" s="5">
        <v>20751240000</v>
      </c>
      <c r="L61" s="5">
        <v>26043652000</v>
      </c>
      <c r="M61" s="5">
        <v>8449753000</v>
      </c>
      <c r="N61" s="5">
        <v>14591072000</v>
      </c>
      <c r="O61" s="5">
        <v>14054537000</v>
      </c>
      <c r="P61" s="5">
        <v>20384347000</v>
      </c>
      <c r="Q61" s="5">
        <v>7326703000</v>
      </c>
      <c r="R61" s="5">
        <v>25522414000</v>
      </c>
      <c r="S61" s="5">
        <v>9211345000</v>
      </c>
      <c r="T61" s="5">
        <v>12759453000</v>
      </c>
      <c r="U61" s="5">
        <v>12794976000</v>
      </c>
      <c r="V61" s="5">
        <v>10881522000</v>
      </c>
      <c r="W61" s="5">
        <v>12521237000</v>
      </c>
      <c r="X61" s="5">
        <v>41031626000</v>
      </c>
      <c r="Y61" s="5">
        <v>16575759000</v>
      </c>
      <c r="Z61" s="5">
        <v>8803708000</v>
      </c>
    </row>
    <row r="62" spans="2:26" ht="15.5" x14ac:dyDescent="0.35">
      <c r="C62" t="s">
        <v>1164</v>
      </c>
      <c r="F62" s="5">
        <v>-3558837000</v>
      </c>
      <c r="G62" s="5">
        <v>3558837000</v>
      </c>
      <c r="K62" s="5">
        <v>-37432933000</v>
      </c>
      <c r="L62" s="5">
        <v>10670779000</v>
      </c>
      <c r="M62" s="5">
        <v>33597028000</v>
      </c>
      <c r="N62" s="5">
        <v>22271106000</v>
      </c>
      <c r="O62" s="5">
        <v>15781489000</v>
      </c>
      <c r="P62" s="5">
        <v>19605821000</v>
      </c>
      <c r="Q62" s="5">
        <v>-13820741000</v>
      </c>
      <c r="R62" s="5">
        <v>14126753000</v>
      </c>
      <c r="S62" s="5">
        <v>-16779965000</v>
      </c>
      <c r="T62" s="5">
        <v>-27053728000</v>
      </c>
      <c r="U62" s="5">
        <v>-15687156000</v>
      </c>
      <c r="V62" s="5">
        <v>-44603342000</v>
      </c>
      <c r="W62" s="5">
        <v>-27276117000</v>
      </c>
      <c r="X62" s="5">
        <v>-29839973000</v>
      </c>
      <c r="Y62" s="5">
        <v>-16219969000</v>
      </c>
      <c r="Z62" s="5">
        <v>-4507535000</v>
      </c>
    </row>
    <row r="63" spans="2:26" ht="15.5" x14ac:dyDescent="0.35">
      <c r="C63" t="s">
        <v>616</v>
      </c>
      <c r="F63" s="5">
        <v>78165317000</v>
      </c>
      <c r="G63" s="5">
        <v>-78165317000</v>
      </c>
      <c r="K63" s="5">
        <v>-87461067000</v>
      </c>
      <c r="L63" s="5">
        <v>-74399905000</v>
      </c>
      <c r="M63" s="5">
        <v>-67679085000</v>
      </c>
      <c r="N63" s="5">
        <v>-67932469000</v>
      </c>
      <c r="O63" s="5">
        <v>-111895090000</v>
      </c>
      <c r="P63" s="5">
        <v>-140851638000</v>
      </c>
      <c r="Q63" s="5">
        <v>-148320813000</v>
      </c>
      <c r="R63" s="5">
        <v>-214666274000</v>
      </c>
      <c r="S63" s="5">
        <v>-214954100000</v>
      </c>
      <c r="T63" s="5">
        <v>-198162898000</v>
      </c>
      <c r="U63" s="5">
        <v>-31066758000</v>
      </c>
      <c r="V63" s="5">
        <v>-22678392000</v>
      </c>
      <c r="W63" s="5">
        <v>-15635128000</v>
      </c>
      <c r="X63" s="5">
        <v>-15935250000</v>
      </c>
      <c r="Y63" s="5">
        <v>-21059929000</v>
      </c>
      <c r="Z63" s="5">
        <v>-27997771000</v>
      </c>
    </row>
    <row r="64" spans="2:26" ht="15.5" x14ac:dyDescent="0.35">
      <c r="C64" t="s">
        <v>821</v>
      </c>
      <c r="F64" s="5">
        <v>290734906000</v>
      </c>
      <c r="G64" s="5">
        <v>-290734906000</v>
      </c>
      <c r="K64" s="5">
        <v>-324378532000</v>
      </c>
      <c r="L64" s="5">
        <v>-328420609000</v>
      </c>
      <c r="M64" s="5">
        <v>-284745743000</v>
      </c>
      <c r="N64" s="5">
        <v>-323699593000</v>
      </c>
      <c r="O64" s="5">
        <v>-329115512000</v>
      </c>
      <c r="P64" s="5">
        <v>-400938093000</v>
      </c>
      <c r="Q64" s="5">
        <v>-256836736000</v>
      </c>
      <c r="R64" s="5">
        <v>-200516184000</v>
      </c>
      <c r="S64" s="5">
        <v>-175839332000</v>
      </c>
      <c r="T64" s="5">
        <v>-145416745000</v>
      </c>
      <c r="U64" s="5">
        <v>-131515133000</v>
      </c>
      <c r="V64" s="5">
        <v>-104516246000</v>
      </c>
      <c r="W64" s="5">
        <v>-91337812000</v>
      </c>
      <c r="X64" s="5">
        <v>-78990484000</v>
      </c>
      <c r="Y64" s="5">
        <v>-63130356000</v>
      </c>
      <c r="Z64" s="5">
        <v>-64124921000</v>
      </c>
    </row>
    <row r="65" spans="3:26" ht="15.5" x14ac:dyDescent="0.35">
      <c r="C65" t="s">
        <v>77</v>
      </c>
      <c r="D65" s="5">
        <v>49099390000</v>
      </c>
      <c r="E65" s="5">
        <v>43254959000</v>
      </c>
      <c r="F65" s="5">
        <v>99919084000</v>
      </c>
      <c r="G65" s="5">
        <v>-87771001000</v>
      </c>
      <c r="I65" s="5">
        <v>75986526000</v>
      </c>
      <c r="J65" s="5">
        <v>33064587000</v>
      </c>
      <c r="K65" s="5">
        <v>-90267471000</v>
      </c>
      <c r="L65" s="5">
        <v>-6904911000</v>
      </c>
      <c r="M65" s="5">
        <v>72269782000</v>
      </c>
      <c r="N65" s="5">
        <v>41522955000</v>
      </c>
      <c r="O65" s="5">
        <v>-76590574000</v>
      </c>
      <c r="P65" s="5">
        <v>-109606867000</v>
      </c>
      <c r="Q65" s="5">
        <v>32679618000</v>
      </c>
      <c r="R65" s="5">
        <v>80953508000</v>
      </c>
      <c r="S65" s="5">
        <v>16252372000</v>
      </c>
      <c r="T65" s="5">
        <v>34651065000</v>
      </c>
      <c r="U65" s="5">
        <v>85802839000</v>
      </c>
      <c r="V65" s="5">
        <v>60644346000</v>
      </c>
      <c r="W65" s="5">
        <v>34987487000</v>
      </c>
      <c r="X65" s="5">
        <v>13622960000</v>
      </c>
      <c r="Y65" s="5">
        <v>6339804000</v>
      </c>
      <c r="Z65" s="5">
        <v>502663000</v>
      </c>
    </row>
    <row r="66" spans="3:26" ht="15.5" x14ac:dyDescent="0.35">
      <c r="C66" t="s">
        <v>78</v>
      </c>
      <c r="D66" s="5">
        <v>18566875000</v>
      </c>
      <c r="E66" s="5">
        <v>-6600263000</v>
      </c>
      <c r="F66" s="5">
        <v>-75452366000</v>
      </c>
      <c r="G66" s="5">
        <v>93288990000</v>
      </c>
      <c r="I66" s="5">
        <v>40604241000</v>
      </c>
      <c r="J66" s="5">
        <v>3889793000</v>
      </c>
      <c r="K66" s="5">
        <v>174836258000</v>
      </c>
      <c r="L66" s="5">
        <v>125697557000</v>
      </c>
      <c r="M66" s="5">
        <v>119546608000</v>
      </c>
      <c r="N66" s="5">
        <v>142858380000</v>
      </c>
      <c r="O66" s="5">
        <v>185192020000</v>
      </c>
      <c r="P66" s="5">
        <v>160436331000</v>
      </c>
      <c r="Q66" s="5">
        <v>132340091000</v>
      </c>
      <c r="R66" s="5">
        <v>116252630000</v>
      </c>
      <c r="S66" s="5">
        <v>262723622000</v>
      </c>
      <c r="T66" s="5">
        <v>154028004000</v>
      </c>
      <c r="U66" s="5">
        <v>90972090000</v>
      </c>
      <c r="V66" s="5">
        <v>75331838000</v>
      </c>
      <c r="W66" s="5">
        <v>63652301000</v>
      </c>
      <c r="X66" s="5">
        <v>38150965000</v>
      </c>
      <c r="Y66" s="5">
        <v>24720936000</v>
      </c>
      <c r="Z66" s="5">
        <v>19496558000</v>
      </c>
    </row>
    <row r="67" spans="3:26" ht="15.5" x14ac:dyDescent="0.35">
      <c r="C67" t="s">
        <v>619</v>
      </c>
      <c r="D67" s="5">
        <v>39716441000</v>
      </c>
      <c r="E67" s="5">
        <v>36445271000</v>
      </c>
      <c r="F67" s="5">
        <v>31782774000</v>
      </c>
      <c r="G67" s="5">
        <v>42647572000</v>
      </c>
      <c r="I67" s="5">
        <v>147968731000</v>
      </c>
      <c r="J67" s="5">
        <v>138354647000</v>
      </c>
      <c r="K67" s="5">
        <v>166614013000</v>
      </c>
      <c r="L67" s="5">
        <v>126824060000</v>
      </c>
      <c r="M67" s="5">
        <v>129727576000</v>
      </c>
      <c r="N67" s="5">
        <v>142977602000</v>
      </c>
      <c r="O67" s="5">
        <v>183819253000</v>
      </c>
      <c r="P67" s="5">
        <v>162216241000</v>
      </c>
      <c r="Q67" s="5">
        <v>131466239000</v>
      </c>
      <c r="R67" s="5">
        <v>114544102000</v>
      </c>
      <c r="S67" s="5">
        <v>256557940000</v>
      </c>
      <c r="T67" s="5">
        <v>145618489000</v>
      </c>
      <c r="U67" s="5">
        <v>83587377000</v>
      </c>
      <c r="V67" s="5">
        <v>69330590000</v>
      </c>
      <c r="W67" s="5">
        <v>54303626000</v>
      </c>
      <c r="X67" s="5">
        <v>32516171000</v>
      </c>
      <c r="Y67" s="5">
        <v>21970623000</v>
      </c>
      <c r="Z67" s="5">
        <v>15376408000</v>
      </c>
    </row>
    <row r="68" spans="3:26" ht="15.5" x14ac:dyDescent="0.35">
      <c r="C68" t="s">
        <v>80</v>
      </c>
      <c r="D68" s="5">
        <v>18566875000</v>
      </c>
      <c r="E68" s="5">
        <v>-6600263000</v>
      </c>
      <c r="F68" s="5">
        <v>-75452366000</v>
      </c>
      <c r="G68" s="5">
        <v>93288990000</v>
      </c>
      <c r="I68" s="5">
        <v>40604241000</v>
      </c>
      <c r="J68" s="5">
        <v>3889793000</v>
      </c>
      <c r="K68" s="5">
        <v>174836258000</v>
      </c>
      <c r="L68" s="5">
        <v>125697557000</v>
      </c>
      <c r="M68" s="5">
        <v>119546608000</v>
      </c>
      <c r="N68" s="5">
        <v>142858380000</v>
      </c>
      <c r="O68" s="5">
        <v>185192020000</v>
      </c>
      <c r="P68" s="5">
        <v>160436331000</v>
      </c>
      <c r="Q68" s="5">
        <v>132340091000</v>
      </c>
      <c r="R68" s="5">
        <v>116252630000</v>
      </c>
      <c r="S68" s="5">
        <v>262723622000</v>
      </c>
      <c r="T68" s="5">
        <v>154028004000</v>
      </c>
      <c r="U68" s="5">
        <v>90972090000</v>
      </c>
      <c r="V68" s="5">
        <v>75331838000</v>
      </c>
      <c r="W68" s="5">
        <v>63652301000</v>
      </c>
      <c r="X68" s="5">
        <v>38150965000</v>
      </c>
      <c r="Y68" s="5">
        <v>24720936000</v>
      </c>
      <c r="Z68" s="5">
        <v>19496558000</v>
      </c>
    </row>
    <row r="69" spans="3:26" ht="15.5" x14ac:dyDescent="0.35">
      <c r="C69" t="s">
        <v>29</v>
      </c>
      <c r="D69" s="5">
        <v>67666265000</v>
      </c>
      <c r="E69" s="5">
        <v>36654696000</v>
      </c>
      <c r="F69" s="5">
        <v>24466718000</v>
      </c>
      <c r="G69" s="5">
        <v>5517989000</v>
      </c>
      <c r="I69" s="5">
        <v>116590767000</v>
      </c>
      <c r="J69" s="5">
        <v>36954380000</v>
      </c>
      <c r="K69" s="5">
        <v>84568787000</v>
      </c>
      <c r="L69" s="5">
        <v>118792646000</v>
      </c>
      <c r="M69" s="5">
        <v>191816390000</v>
      </c>
      <c r="N69" s="5">
        <v>184381335000</v>
      </c>
      <c r="O69" s="5">
        <v>108601446000</v>
      </c>
      <c r="P69" s="5">
        <v>50829464000</v>
      </c>
      <c r="Q69" s="5">
        <v>165019709000</v>
      </c>
      <c r="R69" s="5">
        <v>197206138000</v>
      </c>
      <c r="S69" s="5">
        <v>278975994000</v>
      </c>
      <c r="T69" s="5">
        <v>188679069000</v>
      </c>
      <c r="U69" s="5">
        <v>176774929000</v>
      </c>
      <c r="V69" s="5">
        <v>135976184000</v>
      </c>
      <c r="W69" s="5">
        <v>98639788000</v>
      </c>
      <c r="X69" s="5">
        <v>51773925000</v>
      </c>
      <c r="Y69" s="5">
        <v>31060740000</v>
      </c>
      <c r="Z69" s="5">
        <v>19999221000</v>
      </c>
    </row>
    <row r="70" spans="3:26" ht="15.5" x14ac:dyDescent="0.35">
      <c r="C70" t="s">
        <v>28</v>
      </c>
      <c r="D70" s="5">
        <v>-11921904000</v>
      </c>
      <c r="E70" s="5">
        <v>-7021359000</v>
      </c>
      <c r="F70" s="5">
        <v>12373785000</v>
      </c>
      <c r="G70" s="5">
        <v>-14019567000</v>
      </c>
      <c r="I70" s="5">
        <v>-16816485000</v>
      </c>
      <c r="J70" s="5">
        <v>1726158000</v>
      </c>
      <c r="K70" s="5">
        <v>6936000</v>
      </c>
      <c r="L70" s="5">
        <v>-27654367000</v>
      </c>
      <c r="M70" s="5">
        <v>-34465321000</v>
      </c>
      <c r="N70" s="5">
        <v>-46191048000</v>
      </c>
      <c r="O70" s="5">
        <v>-21077104000</v>
      </c>
      <c r="P70" s="5">
        <v>18280929000</v>
      </c>
      <c r="Q70" s="5">
        <v>-4197568000</v>
      </c>
      <c r="R70" s="5">
        <v>-23724488000</v>
      </c>
      <c r="S70" s="5">
        <v>-10411290000</v>
      </c>
      <c r="T70" s="5">
        <v>-16437063000</v>
      </c>
      <c r="U70" s="5">
        <v>-25296333000</v>
      </c>
      <c r="V70" s="5">
        <v>-17286986000</v>
      </c>
      <c r="W70" s="5">
        <v>-11017605000</v>
      </c>
      <c r="X70" s="5">
        <v>-6477348000</v>
      </c>
      <c r="Y70" s="5">
        <v>-5005579000</v>
      </c>
      <c r="Z70" s="5">
        <v>-5911772000</v>
      </c>
    </row>
    <row r="71" spans="3:26" ht="15.5" x14ac:dyDescent="0.35">
      <c r="C71" t="s">
        <v>86</v>
      </c>
      <c r="D71" s="5">
        <v>55744361000</v>
      </c>
      <c r="E71" s="5">
        <v>29633337000</v>
      </c>
      <c r="F71" s="5">
        <v>36840503000</v>
      </c>
      <c r="G71" s="5">
        <v>-8501578000</v>
      </c>
      <c r="I71" s="5">
        <v>99774282000</v>
      </c>
      <c r="J71" s="5">
        <v>38680538000</v>
      </c>
      <c r="K71" s="5">
        <v>84575723000</v>
      </c>
      <c r="L71" s="5">
        <v>91138279000</v>
      </c>
      <c r="M71" s="5">
        <v>157351069000</v>
      </c>
      <c r="N71" s="5">
        <v>138190287000</v>
      </c>
      <c r="O71" s="5">
        <v>87524342000</v>
      </c>
      <c r="P71" s="5">
        <v>69110393000</v>
      </c>
      <c r="Q71" s="5">
        <v>160822141000</v>
      </c>
      <c r="R71" s="5">
        <v>173481650000</v>
      </c>
      <c r="S71" s="5">
        <v>268564704000</v>
      </c>
      <c r="T71" s="5">
        <v>172242006000</v>
      </c>
      <c r="U71" s="5">
        <v>151478596000</v>
      </c>
      <c r="V71" s="5">
        <v>118689198000</v>
      </c>
      <c r="W71" s="5">
        <v>87622183000</v>
      </c>
      <c r="X71" s="5">
        <v>45296577000</v>
      </c>
      <c r="Y71" s="5">
        <v>26055161000</v>
      </c>
      <c r="Z71" s="5">
        <v>14087449000</v>
      </c>
    </row>
    <row r="72" spans="3:26" ht="15.5" x14ac:dyDescent="0.35">
      <c r="C72" t="s">
        <v>87</v>
      </c>
      <c r="D72" s="5">
        <v>-30581505000</v>
      </c>
      <c r="E72" s="5">
        <v>-36170884000</v>
      </c>
      <c r="F72" s="5">
        <v>4726942000</v>
      </c>
      <c r="G72" s="5">
        <v>26836993000</v>
      </c>
      <c r="I72" s="5">
        <v>46227717000</v>
      </c>
      <c r="J72" s="5">
        <v>-67588162000</v>
      </c>
      <c r="K72" s="5">
        <v>-41203622000</v>
      </c>
      <c r="L72" s="5">
        <v>-47153267000</v>
      </c>
      <c r="M72" s="5">
        <v>9110039000</v>
      </c>
      <c r="N72" s="5">
        <v>32589738000</v>
      </c>
      <c r="O72" s="5">
        <v>-50275628000</v>
      </c>
      <c r="P72" s="5">
        <v>-54216511000</v>
      </c>
      <c r="Q72" s="5">
        <v>38206177000</v>
      </c>
      <c r="R72" s="5">
        <v>-82980580000</v>
      </c>
      <c r="S72" s="5">
        <v>-209874260000</v>
      </c>
      <c r="T72" s="5">
        <v>277615392000</v>
      </c>
      <c r="U72" s="5">
        <v>68211016000</v>
      </c>
      <c r="V72" s="5">
        <v>116768541000</v>
      </c>
      <c r="W72" s="5">
        <v>29136264000</v>
      </c>
    </row>
    <row r="73" spans="3:26" ht="15.5" x14ac:dyDescent="0.35">
      <c r="C73" t="s">
        <v>88</v>
      </c>
      <c r="D73" s="5">
        <v>-30581505000</v>
      </c>
      <c r="E73" s="5">
        <v>-36170884000</v>
      </c>
      <c r="F73" s="5">
        <v>4726942000</v>
      </c>
      <c r="G73" s="5">
        <v>26836993000</v>
      </c>
      <c r="I73" s="5">
        <v>46227717000</v>
      </c>
      <c r="J73" s="5">
        <v>-67588162000</v>
      </c>
      <c r="K73" s="5">
        <v>-41203622000</v>
      </c>
      <c r="L73" s="5">
        <v>-47153267000</v>
      </c>
      <c r="M73" s="5">
        <v>9110039000</v>
      </c>
      <c r="N73" s="5">
        <v>32589738000</v>
      </c>
      <c r="O73" s="5">
        <v>-50275628000</v>
      </c>
      <c r="P73" s="5">
        <v>-54216511000</v>
      </c>
      <c r="Q73" s="5">
        <v>38206177000</v>
      </c>
      <c r="R73" s="5">
        <v>-82980580000</v>
      </c>
      <c r="S73" s="5">
        <v>-209874260000</v>
      </c>
      <c r="T73" s="5">
        <v>277615392000</v>
      </c>
      <c r="U73" s="5">
        <v>68211016000</v>
      </c>
      <c r="V73" s="5">
        <v>116768541000</v>
      </c>
      <c r="W73" s="5">
        <v>29136264000</v>
      </c>
    </row>
    <row r="74" spans="3:26" ht="15.5" x14ac:dyDescent="0.35">
      <c r="C74" t="s">
        <v>89</v>
      </c>
      <c r="D74" s="5">
        <v>25162856000</v>
      </c>
      <c r="E74" s="5">
        <v>-6537547000</v>
      </c>
      <c r="F74" s="5">
        <v>41567445000</v>
      </c>
      <c r="G74" s="5">
        <v>18335415000</v>
      </c>
      <c r="I74" s="5">
        <v>146001999000</v>
      </c>
      <c r="J74" s="5">
        <v>-28907624000</v>
      </c>
      <c r="K74" s="5">
        <v>43372101000</v>
      </c>
      <c r="L74" s="5">
        <v>43985012000</v>
      </c>
      <c r="M74" s="5">
        <v>166461108000</v>
      </c>
      <c r="N74" s="5">
        <v>170780025000</v>
      </c>
      <c r="O74" s="5">
        <v>37248714000</v>
      </c>
      <c r="P74" s="5">
        <v>14893882000</v>
      </c>
      <c r="Q74" s="5">
        <v>199028318000</v>
      </c>
      <c r="R74" s="5">
        <v>90501070000</v>
      </c>
      <c r="S74" s="5">
        <v>58690444000</v>
      </c>
      <c r="T74" s="5">
        <v>449857398000</v>
      </c>
      <c r="U74" s="5">
        <v>219689612000</v>
      </c>
      <c r="V74" s="5">
        <v>235457739000</v>
      </c>
      <c r="W74" s="5">
        <v>116758447000</v>
      </c>
    </row>
    <row r="75" spans="3:26" ht="15.5" x14ac:dyDescent="0.35">
      <c r="C75" t="s">
        <v>90</v>
      </c>
      <c r="D75" s="5">
        <v>55744360000</v>
      </c>
      <c r="E75" s="5">
        <v>29633338000</v>
      </c>
      <c r="F75" s="5">
        <v>36840502000</v>
      </c>
      <c r="G75" s="5">
        <v>-8501577000</v>
      </c>
      <c r="I75" s="5">
        <v>99774282000</v>
      </c>
      <c r="J75" s="5">
        <v>38680538000</v>
      </c>
      <c r="K75" s="5">
        <v>84575723000</v>
      </c>
      <c r="L75" s="5">
        <v>91138279000</v>
      </c>
      <c r="M75" s="5">
        <v>157351069000</v>
      </c>
      <c r="N75" s="5">
        <v>138190287000</v>
      </c>
      <c r="O75" s="5">
        <v>87524342000</v>
      </c>
      <c r="P75" s="5">
        <v>69110393000</v>
      </c>
      <c r="Q75" s="5">
        <v>160822141000</v>
      </c>
      <c r="R75" s="5">
        <v>173481650000</v>
      </c>
      <c r="S75" s="5">
        <v>268564704000</v>
      </c>
      <c r="T75" s="5">
        <v>172242006000</v>
      </c>
      <c r="U75" s="5">
        <v>151478596000</v>
      </c>
      <c r="V75" s="5">
        <v>118689198000</v>
      </c>
      <c r="W75" s="5">
        <v>87622183000</v>
      </c>
      <c r="X75" s="5">
        <v>45296577000</v>
      </c>
      <c r="Y75" s="5">
        <v>26055161000</v>
      </c>
      <c r="Z75" s="5">
        <v>14087449000</v>
      </c>
    </row>
    <row r="76" spans="3:26" ht="15.5" x14ac:dyDescent="0.35">
      <c r="C76" t="s">
        <v>8</v>
      </c>
      <c r="D76" s="5">
        <v>25162191000</v>
      </c>
      <c r="E76" s="5">
        <v>-6538205000</v>
      </c>
      <c r="F76" s="5">
        <v>41566811000</v>
      </c>
      <c r="G76" s="5">
        <v>18334775000</v>
      </c>
      <c r="I76" s="5">
        <v>145999882000</v>
      </c>
      <c r="J76" s="5">
        <v>-28900446000</v>
      </c>
      <c r="K76" s="5">
        <v>43377168000</v>
      </c>
      <c r="L76" s="5">
        <v>43991037000</v>
      </c>
      <c r="M76" s="5">
        <v>166473168000</v>
      </c>
      <c r="N76" s="5">
        <v>170794172000</v>
      </c>
      <c r="O76" s="5">
        <v>37248182000</v>
      </c>
      <c r="P76" s="5">
        <v>14892838000</v>
      </c>
      <c r="Q76" s="5">
        <v>199026367000</v>
      </c>
      <c r="R76" s="5">
        <v>90497697000</v>
      </c>
      <c r="S76" s="5">
        <v>58687589000</v>
      </c>
      <c r="T76" s="5">
        <v>449862111000</v>
      </c>
      <c r="U76" s="5">
        <v>219689612000</v>
      </c>
      <c r="V76" s="5">
        <v>235457739000</v>
      </c>
      <c r="W76" s="5">
        <v>116758447000</v>
      </c>
    </row>
    <row r="77" spans="3:26" ht="15.5" x14ac:dyDescent="0.35">
      <c r="C77" t="s">
        <v>203</v>
      </c>
      <c r="D77" s="5">
        <v>665000</v>
      </c>
      <c r="E77" s="5">
        <v>658000</v>
      </c>
      <c r="F77" s="5">
        <v>633000</v>
      </c>
      <c r="G77" s="5">
        <v>641000</v>
      </c>
      <c r="I77" s="5">
        <v>2117000</v>
      </c>
      <c r="J77" s="5">
        <v>-7178000</v>
      </c>
      <c r="K77" s="5">
        <v>-5067000</v>
      </c>
      <c r="L77" s="5">
        <v>-6025000</v>
      </c>
      <c r="M77" s="5">
        <v>-12060000</v>
      </c>
      <c r="N77" s="5">
        <v>-14147000</v>
      </c>
      <c r="O77" s="5">
        <v>531000</v>
      </c>
      <c r="P77" s="5">
        <v>1044000</v>
      </c>
      <c r="Q77" s="5">
        <v>1951000</v>
      </c>
      <c r="R77" s="5">
        <v>3373000</v>
      </c>
      <c r="S77" s="5">
        <v>2855000</v>
      </c>
      <c r="T77" s="5">
        <v>-4713000</v>
      </c>
    </row>
    <row r="78" spans="3:26" ht="15.5" x14ac:dyDescent="0.35">
      <c r="C78" t="s">
        <v>91</v>
      </c>
      <c r="D78" s="5">
        <v>55744360000</v>
      </c>
      <c r="E78" s="5">
        <v>29633338000</v>
      </c>
      <c r="F78" s="5">
        <v>36840502000</v>
      </c>
      <c r="G78" s="5">
        <v>-8501577000</v>
      </c>
      <c r="I78" s="5">
        <v>99774282000</v>
      </c>
      <c r="J78" s="5">
        <v>38680538000</v>
      </c>
      <c r="K78" s="5">
        <v>84575723000</v>
      </c>
      <c r="L78" s="5">
        <v>91138279000</v>
      </c>
      <c r="M78" s="5">
        <v>157351069000</v>
      </c>
      <c r="N78" s="5">
        <v>138190287000</v>
      </c>
      <c r="O78" s="5">
        <v>87524342000</v>
      </c>
      <c r="P78" s="5">
        <v>69110393000</v>
      </c>
      <c r="Q78" s="5">
        <v>160822141000</v>
      </c>
      <c r="R78" s="5">
        <v>173481650000</v>
      </c>
      <c r="S78" s="5">
        <v>268564704000</v>
      </c>
      <c r="T78" s="5">
        <v>172242006000</v>
      </c>
      <c r="U78" s="5">
        <v>151478596000</v>
      </c>
      <c r="V78" s="5">
        <v>118689198000</v>
      </c>
      <c r="W78" s="5">
        <v>87622183000</v>
      </c>
      <c r="X78" s="5">
        <v>45296577000</v>
      </c>
      <c r="Y78" s="5">
        <v>26055161000</v>
      </c>
      <c r="Z78" s="5">
        <v>14087449000</v>
      </c>
    </row>
    <row r="79" spans="3:26" ht="15.5" x14ac:dyDescent="0.35">
      <c r="C79" t="s">
        <v>92</v>
      </c>
      <c r="D79" s="5">
        <v>25162856000</v>
      </c>
      <c r="E79" s="5">
        <v>-6537547000</v>
      </c>
      <c r="F79" s="5">
        <v>41567444000</v>
      </c>
      <c r="G79" s="5">
        <v>18335416000</v>
      </c>
      <c r="I79" s="5">
        <v>146001999000</v>
      </c>
      <c r="J79" s="5">
        <v>-28907624000</v>
      </c>
      <c r="K79" s="5">
        <v>43372101000</v>
      </c>
      <c r="L79" s="5">
        <v>43985012000</v>
      </c>
      <c r="M79" s="5">
        <v>166461108000</v>
      </c>
      <c r="N79" s="5">
        <v>170780025000</v>
      </c>
      <c r="O79" s="5">
        <v>37248713000</v>
      </c>
      <c r="P79" s="5">
        <v>14893882000</v>
      </c>
      <c r="Q79" s="5">
        <v>199028318000</v>
      </c>
      <c r="R79" s="5">
        <v>90501070000</v>
      </c>
      <c r="S79" s="5">
        <v>58690444000</v>
      </c>
      <c r="T79" s="5">
        <v>449857398000</v>
      </c>
      <c r="U79" s="5">
        <v>219689612000</v>
      </c>
      <c r="V79" s="5">
        <v>235457739000</v>
      </c>
      <c r="W79" s="5">
        <v>116758447000</v>
      </c>
    </row>
    <row r="80" spans="3:26" ht="15.5" x14ac:dyDescent="0.35">
      <c r="C80" t="s">
        <v>93</v>
      </c>
      <c r="D80" s="5">
        <v>25162856000</v>
      </c>
      <c r="E80" s="5">
        <v>-6537547000</v>
      </c>
      <c r="F80" s="5">
        <v>41567444000</v>
      </c>
      <c r="G80" s="5">
        <v>18335416000</v>
      </c>
      <c r="I80" s="5">
        <v>146001999000</v>
      </c>
      <c r="J80" s="5">
        <v>-28907624000</v>
      </c>
      <c r="K80" s="5">
        <v>43372101000</v>
      </c>
      <c r="L80" s="5">
        <v>43985012000</v>
      </c>
      <c r="M80" s="5">
        <v>166461108000</v>
      </c>
      <c r="N80" s="5">
        <v>170780025000</v>
      </c>
      <c r="O80" s="5">
        <v>37248713000</v>
      </c>
      <c r="P80" s="5">
        <v>14893882000</v>
      </c>
      <c r="Q80" s="5">
        <v>199028318000</v>
      </c>
      <c r="R80" s="5">
        <v>90501070000</v>
      </c>
      <c r="S80" s="5">
        <v>58690444000</v>
      </c>
      <c r="T80" s="5">
        <v>449857398000</v>
      </c>
      <c r="U80" s="5">
        <v>219689612000</v>
      </c>
      <c r="V80" s="5">
        <v>235457739000</v>
      </c>
      <c r="W80" s="5">
        <v>116758447000</v>
      </c>
    </row>
    <row r="82" spans="2:26" ht="15.5" x14ac:dyDescent="0.35">
      <c r="B82" t="s">
        <v>94</v>
      </c>
      <c r="C82" t="s">
        <v>95</v>
      </c>
    </row>
    <row r="83" spans="2:26" ht="15.5" x14ac:dyDescent="0.35">
      <c r="C83" t="s">
        <v>20</v>
      </c>
      <c r="D83" s="5">
        <v>438318306000</v>
      </c>
      <c r="E83" s="5">
        <v>760616149000</v>
      </c>
      <c r="F83" s="5">
        <v>919043795000</v>
      </c>
      <c r="G83" s="5">
        <v>936184353000</v>
      </c>
      <c r="I83" s="5">
        <v>919043795000</v>
      </c>
      <c r="J83" s="5">
        <v>422870963000</v>
      </c>
      <c r="K83" s="5">
        <v>722652379000</v>
      </c>
      <c r="L83" s="5">
        <v>445550439000</v>
      </c>
      <c r="M83" s="5">
        <v>385152941000</v>
      </c>
      <c r="N83" s="5">
        <v>652083696000</v>
      </c>
      <c r="O83" s="5">
        <v>1026642680000</v>
      </c>
      <c r="P83" s="5">
        <v>711046435000</v>
      </c>
      <c r="Q83" s="5">
        <v>505500828000</v>
      </c>
      <c r="R83" s="5">
        <v>862527281000</v>
      </c>
      <c r="S83" s="5">
        <v>1071101499000</v>
      </c>
      <c r="T83" s="5">
        <v>1034076731000</v>
      </c>
      <c r="U83" s="5">
        <v>798029879000</v>
      </c>
      <c r="V83" s="5">
        <v>22689085000</v>
      </c>
      <c r="W83" s="5">
        <v>27281307000</v>
      </c>
      <c r="X83" s="5">
        <v>12960636000</v>
      </c>
      <c r="Y83" s="5">
        <v>20617998000</v>
      </c>
      <c r="Z83" s="5">
        <v>11814802000</v>
      </c>
    </row>
    <row r="84" spans="2:26" ht="15.5" x14ac:dyDescent="0.35">
      <c r="C84" t="s">
        <v>256</v>
      </c>
      <c r="D84" s="5">
        <v>193532592000</v>
      </c>
      <c r="E84" s="5">
        <v>276532225000</v>
      </c>
      <c r="F84" s="5">
        <v>76534640000</v>
      </c>
      <c r="G84" s="5">
        <v>5540000000</v>
      </c>
      <c r="I84" s="5">
        <v>76534640000</v>
      </c>
      <c r="J84" s="5">
        <v>5540000000</v>
      </c>
      <c r="K84" s="5">
        <v>5540000000</v>
      </c>
      <c r="L84" s="5">
        <v>2100000000</v>
      </c>
      <c r="M84" s="5">
        <v>52100000000</v>
      </c>
      <c r="N84" s="5">
        <v>2100000000</v>
      </c>
      <c r="O84" s="5">
        <v>7100000000</v>
      </c>
      <c r="P84" s="5">
        <v>44100000000</v>
      </c>
      <c r="Q84" s="5">
        <v>85300000000</v>
      </c>
      <c r="R84" s="5">
        <v>28000000000</v>
      </c>
      <c r="S84" s="5">
        <v>146100000000</v>
      </c>
      <c r="T84" s="5">
        <v>46100000000</v>
      </c>
      <c r="U84" s="5">
        <v>50625250000</v>
      </c>
      <c r="V84" s="5">
        <v>689101500000</v>
      </c>
      <c r="W84" s="5">
        <v>616729600000</v>
      </c>
      <c r="X84" s="5">
        <v>455107575000</v>
      </c>
      <c r="Y84" s="5">
        <v>232110000000</v>
      </c>
      <c r="Z84" s="5">
        <v>177702844000</v>
      </c>
    </row>
    <row r="85" spans="2:26" ht="15.5" x14ac:dyDescent="0.35">
      <c r="C85" t="s">
        <v>79</v>
      </c>
      <c r="D85" s="5">
        <v>-5816501000</v>
      </c>
      <c r="E85" s="5">
        <v>24765004000</v>
      </c>
      <c r="F85" s="5">
        <v>60935888000</v>
      </c>
      <c r="G85" s="5">
        <v>49717262000</v>
      </c>
      <c r="I85" s="5">
        <v>60935888000</v>
      </c>
      <c r="J85" s="5">
        <v>8216487000</v>
      </c>
      <c r="K85" s="5">
        <v>78048974000</v>
      </c>
      <c r="L85" s="5">
        <v>119253113000</v>
      </c>
      <c r="M85" s="5">
        <v>166406510000</v>
      </c>
      <c r="N85" s="5">
        <v>157246767000</v>
      </c>
      <c r="O85" s="5">
        <v>125412749000</v>
      </c>
      <c r="P85" s="5">
        <v>176931787000</v>
      </c>
      <c r="Q85" s="5">
        <v>232214326000</v>
      </c>
      <c r="R85" s="5">
        <v>194297140000</v>
      </c>
      <c r="S85" s="5">
        <v>278108624000</v>
      </c>
      <c r="T85" s="5">
        <v>487030107000</v>
      </c>
      <c r="U85" s="5">
        <v>209414715000</v>
      </c>
      <c r="V85" s="5">
        <v>141203699000</v>
      </c>
      <c r="W85" s="5">
        <v>24435158000</v>
      </c>
      <c r="X85" s="5">
        <v>-4701106000</v>
      </c>
      <c r="Y85" s="5">
        <v>-39758538000</v>
      </c>
      <c r="Z85" s="5">
        <v>-24414252000</v>
      </c>
    </row>
    <row r="86" spans="2:26" ht="15.5" x14ac:dyDescent="0.35">
      <c r="C86" t="s">
        <v>1165</v>
      </c>
      <c r="N86" s="5">
        <v>23287623000</v>
      </c>
      <c r="O86" s="5">
        <v>150661922000</v>
      </c>
      <c r="P86" s="5">
        <v>29868908000</v>
      </c>
      <c r="Q86" s="5">
        <v>33222832000</v>
      </c>
      <c r="R86" s="5">
        <v>52840123000</v>
      </c>
      <c r="S86" s="5">
        <v>79101981000</v>
      </c>
      <c r="T86" s="5">
        <v>492773835000</v>
      </c>
      <c r="U86" s="5">
        <v>252889883000</v>
      </c>
      <c r="V86" s="5">
        <v>232276113000</v>
      </c>
      <c r="W86" s="5">
        <v>102475432000</v>
      </c>
      <c r="X86" s="5">
        <v>78889200000</v>
      </c>
      <c r="Y86" s="5">
        <v>49263207000</v>
      </c>
      <c r="Z86" s="5">
        <v>63571259000</v>
      </c>
    </row>
    <row r="87" spans="2:26" ht="15.5" x14ac:dyDescent="0.35">
      <c r="C87" t="s">
        <v>1166</v>
      </c>
      <c r="D87" s="5">
        <v>1720607983000</v>
      </c>
      <c r="E87" s="5">
        <v>1296562589000</v>
      </c>
      <c r="F87" s="5">
        <v>1295724801000</v>
      </c>
      <c r="G87" s="5">
        <v>1314980408000</v>
      </c>
      <c r="I87" s="5">
        <v>1295724801000</v>
      </c>
      <c r="J87" s="5">
        <v>1654527322000</v>
      </c>
      <c r="K87" s="5">
        <v>1314491015000</v>
      </c>
      <c r="L87" s="5">
        <v>1503440480000</v>
      </c>
      <c r="M87" s="5">
        <v>1530607064000</v>
      </c>
      <c r="N87" s="5">
        <v>1343176032000</v>
      </c>
      <c r="O87" s="5">
        <v>885633791000</v>
      </c>
      <c r="P87" s="5">
        <v>1471530607000</v>
      </c>
      <c r="Q87" s="5">
        <v>1720684565000</v>
      </c>
      <c r="R87" s="5">
        <v>1230523153000</v>
      </c>
      <c r="S87" s="5">
        <v>828015257000</v>
      </c>
      <c r="T87" s="5">
        <v>456959083000</v>
      </c>
      <c r="U87" s="5">
        <v>523907876000</v>
      </c>
      <c r="V87" s="5">
        <v>299151949000</v>
      </c>
      <c r="W87" s="5">
        <v>190040414000</v>
      </c>
      <c r="X87" s="5">
        <v>89838639000</v>
      </c>
      <c r="Y87" s="5">
        <v>9312534000</v>
      </c>
      <c r="Z87" s="5">
        <v>6908931000</v>
      </c>
    </row>
    <row r="88" spans="2:26" ht="15.5" x14ac:dyDescent="0.35">
      <c r="C88" t="s">
        <v>677</v>
      </c>
      <c r="D88" s="5">
        <v>180549259000</v>
      </c>
      <c r="E88" s="5">
        <v>180549259000</v>
      </c>
      <c r="F88" s="5">
        <v>180549259000</v>
      </c>
      <c r="G88" s="5">
        <v>179846689000</v>
      </c>
      <c r="I88" s="5">
        <v>180549259000</v>
      </c>
      <c r="J88" s="5">
        <v>179846689000</v>
      </c>
      <c r="K88" s="5">
        <v>192159000000</v>
      </c>
      <c r="L88" s="5">
        <v>189429050000</v>
      </c>
      <c r="M88" s="5">
        <v>175228400000</v>
      </c>
      <c r="N88" s="5">
        <v>171017600000</v>
      </c>
      <c r="O88" s="5">
        <v>187680600000</v>
      </c>
      <c r="P88" s="5">
        <v>187260800000</v>
      </c>
      <c r="Q88" s="5">
        <v>186865600000</v>
      </c>
      <c r="R88" s="5">
        <v>189280211000</v>
      </c>
      <c r="S88" s="5">
        <v>180818000000</v>
      </c>
      <c r="T88" s="5">
        <v>175180000000</v>
      </c>
      <c r="U88" s="5">
        <v>19620880000</v>
      </c>
      <c r="V88" s="5">
        <v>7429200000</v>
      </c>
      <c r="W88" s="5">
        <v>21364000000</v>
      </c>
      <c r="X88" s="5">
        <v>32673000000</v>
      </c>
      <c r="Y88" s="5">
        <v>27944000000</v>
      </c>
      <c r="Z88" s="5">
        <v>26511000000</v>
      </c>
    </row>
    <row r="89" spans="2:26" ht="15.5" x14ac:dyDescent="0.35">
      <c r="C89" t="s">
        <v>621</v>
      </c>
    </row>
    <row r="90" spans="2:26" ht="15.5" x14ac:dyDescent="0.35">
      <c r="C90" t="s">
        <v>99</v>
      </c>
      <c r="M90" s="5">
        <v>600000</v>
      </c>
      <c r="N90" s="5">
        <v>10446000</v>
      </c>
      <c r="O90" s="5">
        <v>118734000</v>
      </c>
      <c r="P90" s="5">
        <v>315659000</v>
      </c>
      <c r="Q90" s="5">
        <v>173765000</v>
      </c>
      <c r="T90" s="5">
        <v>303845000</v>
      </c>
      <c r="U90" s="5">
        <v>56245000</v>
      </c>
      <c r="V90" s="5">
        <v>66998000</v>
      </c>
      <c r="W90" s="5">
        <v>205653000</v>
      </c>
      <c r="X90" s="5">
        <v>227129000</v>
      </c>
      <c r="Y90" s="5">
        <v>189305000</v>
      </c>
      <c r="Z90" s="5">
        <v>249511000</v>
      </c>
    </row>
    <row r="91" spans="2:26" ht="15.5" x14ac:dyDescent="0.35">
      <c r="C91" t="s">
        <v>98</v>
      </c>
      <c r="D91" s="5">
        <v>6718145000</v>
      </c>
      <c r="E91" s="5">
        <v>5156204000</v>
      </c>
      <c r="F91" s="5">
        <v>3515930000</v>
      </c>
      <c r="G91" s="5">
        <v>14577022000</v>
      </c>
      <c r="I91" s="5">
        <v>3515930000</v>
      </c>
      <c r="J91" s="5">
        <v>15867586000</v>
      </c>
      <c r="K91" s="5">
        <v>29100798000</v>
      </c>
      <c r="L91" s="5">
        <v>11086216000</v>
      </c>
      <c r="M91" s="5">
        <v>15977824000</v>
      </c>
      <c r="N91" s="5">
        <v>3961717000</v>
      </c>
      <c r="O91" s="5">
        <v>501597000</v>
      </c>
      <c r="P91" s="5">
        <v>3061089000</v>
      </c>
      <c r="Q91" s="5">
        <v>5219055000</v>
      </c>
      <c r="R91" s="5">
        <v>5390575000</v>
      </c>
      <c r="S91" s="5">
        <v>5242493000</v>
      </c>
      <c r="T91" s="5">
        <v>5499891000</v>
      </c>
      <c r="U91" s="5">
        <v>3183834000</v>
      </c>
      <c r="V91" s="5">
        <v>4084601000</v>
      </c>
      <c r="W91" s="5">
        <v>5579437000</v>
      </c>
      <c r="X91" s="5">
        <v>2423709000</v>
      </c>
      <c r="Y91" s="5">
        <v>2209451000</v>
      </c>
      <c r="Z91" s="5">
        <v>26100525000</v>
      </c>
    </row>
    <row r="92" spans="2:26" ht="15.5" x14ac:dyDescent="0.35">
      <c r="C92" t="s">
        <v>622</v>
      </c>
      <c r="D92" s="5">
        <v>3156470000</v>
      </c>
      <c r="E92" s="5">
        <v>3990875000</v>
      </c>
      <c r="F92" s="5">
        <v>2210686000</v>
      </c>
      <c r="G92" s="5">
        <v>102661329000</v>
      </c>
      <c r="I92" s="5">
        <v>2210686000</v>
      </c>
      <c r="J92" s="5">
        <v>107502172000</v>
      </c>
      <c r="K92" s="5">
        <v>95450831000</v>
      </c>
      <c r="L92" s="5">
        <v>80654625000</v>
      </c>
      <c r="M92" s="5">
        <v>93544972000</v>
      </c>
      <c r="N92" s="5">
        <v>88991682000</v>
      </c>
      <c r="O92" s="5">
        <v>65184254000</v>
      </c>
      <c r="P92" s="5">
        <v>163371357000</v>
      </c>
      <c r="Q92" s="5">
        <v>192904620000</v>
      </c>
      <c r="R92" s="5">
        <v>256000551000</v>
      </c>
      <c r="S92" s="5">
        <v>357059251000</v>
      </c>
      <c r="T92" s="5">
        <v>218968086000</v>
      </c>
      <c r="U92" s="5">
        <v>145998538000</v>
      </c>
      <c r="V92" s="5">
        <v>98042928000</v>
      </c>
      <c r="W92" s="5">
        <v>67034044000</v>
      </c>
      <c r="X92" s="5">
        <v>85741349000</v>
      </c>
      <c r="Y92" s="5">
        <v>98664046000</v>
      </c>
      <c r="Z92" s="5">
        <v>56835913000</v>
      </c>
    </row>
    <row r="93" spans="2:26" ht="15.5" x14ac:dyDescent="0.35">
      <c r="C93" t="s">
        <v>623</v>
      </c>
    </row>
    <row r="94" spans="2:26" ht="15.5" x14ac:dyDescent="0.35">
      <c r="C94" t="s">
        <v>624</v>
      </c>
      <c r="G94" s="5">
        <v>22310526000</v>
      </c>
      <c r="J94" s="5">
        <v>46066876000</v>
      </c>
      <c r="K94" s="5">
        <v>7355202000</v>
      </c>
      <c r="L94" s="5">
        <v>6520682000</v>
      </c>
      <c r="M94" s="5">
        <v>2343006000</v>
      </c>
      <c r="N94" s="5">
        <v>4620132000</v>
      </c>
      <c r="O94" s="5">
        <v>4148496000</v>
      </c>
      <c r="P94" s="5">
        <v>3069726000</v>
      </c>
      <c r="Q94" s="5">
        <v>1402343000</v>
      </c>
      <c r="R94" s="5">
        <v>4211131000</v>
      </c>
      <c r="S94" s="5">
        <v>5228432000</v>
      </c>
      <c r="T94" s="5">
        <v>6585085000</v>
      </c>
      <c r="U94" s="5">
        <v>4383954000</v>
      </c>
      <c r="V94" s="5">
        <v>4315252000</v>
      </c>
      <c r="W94" s="5">
        <v>4014749000</v>
      </c>
      <c r="X94" s="5">
        <v>4903112000</v>
      </c>
      <c r="Y94" s="5">
        <v>13358990000</v>
      </c>
      <c r="Z94" s="5">
        <v>3870122000</v>
      </c>
    </row>
    <row r="95" spans="2:26" ht="15.5" x14ac:dyDescent="0.35">
      <c r="C95" t="s">
        <v>101</v>
      </c>
      <c r="D95" s="5">
        <v>8333727000</v>
      </c>
      <c r="E95" s="5">
        <v>7102611000</v>
      </c>
      <c r="F95" s="5">
        <v>5980510000</v>
      </c>
      <c r="G95" s="5">
        <v>5921336000</v>
      </c>
      <c r="I95" s="5">
        <v>5980510000</v>
      </c>
      <c r="J95" s="5">
        <v>9342393000</v>
      </c>
      <c r="K95" s="5">
        <v>20874409000</v>
      </c>
      <c r="L95" s="5">
        <v>19409206000</v>
      </c>
      <c r="M95" s="5">
        <v>25694312000</v>
      </c>
      <c r="N95" s="5">
        <v>17518311000</v>
      </c>
      <c r="O95" s="5">
        <v>34917102000</v>
      </c>
      <c r="P95" s="5">
        <v>52842734000</v>
      </c>
      <c r="Q95" s="5">
        <v>61578080000</v>
      </c>
      <c r="R95" s="5">
        <v>6625008000</v>
      </c>
      <c r="S95" s="5">
        <v>11884236000</v>
      </c>
      <c r="T95" s="5">
        <v>5931519000</v>
      </c>
      <c r="U95" s="5">
        <v>4796999000</v>
      </c>
      <c r="V95" s="5">
        <v>40914545000</v>
      </c>
      <c r="W95" s="5">
        <v>5724385000</v>
      </c>
      <c r="X95" s="5">
        <v>4936926000</v>
      </c>
      <c r="Y95" s="5">
        <v>2089105000</v>
      </c>
      <c r="Z95" s="5">
        <v>3053694000</v>
      </c>
    </row>
    <row r="96" spans="2:26" ht="15.5" x14ac:dyDescent="0.35">
      <c r="C96" t="s">
        <v>625</v>
      </c>
      <c r="D96" s="5">
        <v>126687919000</v>
      </c>
      <c r="E96" s="5">
        <v>94389615000</v>
      </c>
      <c r="F96" s="5">
        <v>94820942000</v>
      </c>
      <c r="G96" s="5">
        <v>76148209000</v>
      </c>
      <c r="I96" s="5">
        <v>94820942000</v>
      </c>
      <c r="J96" s="5">
        <v>136348361000</v>
      </c>
      <c r="K96" s="5">
        <v>139107755000</v>
      </c>
      <c r="L96" s="5">
        <v>75811922000</v>
      </c>
      <c r="M96" s="5">
        <v>66409917000</v>
      </c>
      <c r="N96" s="5">
        <v>21963304000</v>
      </c>
      <c r="O96" s="5">
        <v>35151230000</v>
      </c>
      <c r="P96" s="5">
        <v>40528690000</v>
      </c>
      <c r="Q96" s="5">
        <v>42571985000</v>
      </c>
      <c r="R96" s="5">
        <v>45030067000</v>
      </c>
      <c r="S96" s="5">
        <v>38592896000</v>
      </c>
      <c r="T96" s="5">
        <v>116417283000</v>
      </c>
      <c r="U96" s="5">
        <v>249728709000</v>
      </c>
      <c r="V96" s="5">
        <v>311021490000</v>
      </c>
    </row>
    <row r="97" spans="3:26" ht="15.5" x14ac:dyDescent="0.35">
      <c r="C97" t="s">
        <v>545</v>
      </c>
      <c r="U97" s="5">
        <v>1145861000</v>
      </c>
      <c r="V97" s="5">
        <v>698320000</v>
      </c>
      <c r="W97" s="5">
        <v>636310000</v>
      </c>
      <c r="X97" s="5">
        <v>585288000</v>
      </c>
      <c r="Y97" s="5">
        <v>630163000</v>
      </c>
      <c r="Z97" s="5">
        <v>2586212000</v>
      </c>
    </row>
    <row r="98" spans="3:26" ht="15.5" x14ac:dyDescent="0.35">
      <c r="C98" t="s">
        <v>106</v>
      </c>
      <c r="D98" s="5">
        <v>66668765000</v>
      </c>
      <c r="E98" s="5">
        <v>70190330000</v>
      </c>
      <c r="F98" s="5">
        <v>72768726000</v>
      </c>
      <c r="G98" s="5">
        <v>68948395000</v>
      </c>
      <c r="I98" s="5">
        <v>72768726000</v>
      </c>
      <c r="J98" s="5">
        <v>75721035000</v>
      </c>
      <c r="K98" s="5">
        <v>64648110000</v>
      </c>
      <c r="L98" s="5">
        <v>75730277000</v>
      </c>
      <c r="M98" s="5">
        <v>94133809000</v>
      </c>
      <c r="N98" s="5">
        <v>87762217000</v>
      </c>
      <c r="O98" s="5">
        <v>91603665000</v>
      </c>
      <c r="P98" s="5">
        <v>96378948000</v>
      </c>
      <c r="Q98" s="5">
        <v>93794209000</v>
      </c>
      <c r="R98" s="5">
        <v>93148671000</v>
      </c>
      <c r="S98" s="5">
        <v>97524250000</v>
      </c>
      <c r="T98" s="5">
        <v>97679218000</v>
      </c>
      <c r="U98" s="5">
        <v>72587715000</v>
      </c>
      <c r="V98" s="5">
        <v>64226501000</v>
      </c>
      <c r="W98" s="5">
        <v>51665894000</v>
      </c>
      <c r="X98" s="5">
        <v>32118517000</v>
      </c>
      <c r="Y98" s="5">
        <v>33451767000</v>
      </c>
      <c r="Z98" s="5">
        <v>35782331000</v>
      </c>
    </row>
    <row r="99" spans="3:26" ht="15.5" x14ac:dyDescent="0.35">
      <c r="C99" t="s">
        <v>107</v>
      </c>
      <c r="D99" s="5">
        <v>50597137000</v>
      </c>
      <c r="E99" s="5">
        <v>61330975000</v>
      </c>
      <c r="F99" s="5">
        <v>56194523000</v>
      </c>
      <c r="G99" s="5">
        <v>54206151000</v>
      </c>
      <c r="I99" s="5">
        <v>56194523000</v>
      </c>
      <c r="J99" s="5">
        <v>69751555000</v>
      </c>
      <c r="K99" s="5">
        <v>56939731000</v>
      </c>
      <c r="L99" s="5">
        <v>44099251000</v>
      </c>
      <c r="M99" s="5">
        <v>51630081000</v>
      </c>
      <c r="N99" s="5">
        <v>44040961000</v>
      </c>
      <c r="O99" s="5">
        <v>46090136000</v>
      </c>
      <c r="P99" s="5">
        <v>44176353000</v>
      </c>
      <c r="Q99" s="5">
        <v>783455000</v>
      </c>
      <c r="R99" s="5">
        <v>87703000</v>
      </c>
      <c r="S99" s="5">
        <v>68729000</v>
      </c>
      <c r="T99" s="5">
        <v>5651184000</v>
      </c>
      <c r="U99" s="5">
        <v>4468770000</v>
      </c>
      <c r="V99" s="5">
        <v>3556199000</v>
      </c>
      <c r="W99" s="5">
        <v>2728780000</v>
      </c>
      <c r="X99" s="5">
        <v>1933791000</v>
      </c>
      <c r="Y99" s="5">
        <v>247164000</v>
      </c>
      <c r="Z99" s="5">
        <v>3109476000</v>
      </c>
    </row>
    <row r="100" spans="3:26" ht="15.5" x14ac:dyDescent="0.35">
      <c r="C100" t="s">
        <v>109</v>
      </c>
      <c r="D100" s="5">
        <v>2843120268000</v>
      </c>
      <c r="E100" s="5">
        <v>2812332281000</v>
      </c>
      <c r="F100" s="5">
        <v>2753858624000</v>
      </c>
      <c r="G100" s="5">
        <v>2815285676000</v>
      </c>
      <c r="I100" s="5">
        <v>2753858624000</v>
      </c>
      <c r="J100" s="5">
        <v>2751906616000</v>
      </c>
      <c r="K100" s="5">
        <v>2664450707000</v>
      </c>
      <c r="L100" s="5">
        <v>2472105924000</v>
      </c>
      <c r="M100" s="5">
        <v>2495890568000</v>
      </c>
      <c r="N100" s="5">
        <v>2477781648000</v>
      </c>
      <c r="O100" s="5">
        <v>2579654391000</v>
      </c>
      <c r="P100" s="5">
        <v>2890427512000</v>
      </c>
      <c r="Q100" s="5">
        <v>2966605878000</v>
      </c>
      <c r="R100" s="5">
        <v>2813838947000</v>
      </c>
      <c r="S100" s="5">
        <v>2846759759000</v>
      </c>
      <c r="T100" s="5">
        <v>2681037810000</v>
      </c>
      <c r="U100" s="5">
        <v>2153350059000</v>
      </c>
      <c r="V100" s="5">
        <v>1796429549000</v>
      </c>
      <c r="W100" s="5">
        <v>1106154829000</v>
      </c>
      <c r="X100" s="5">
        <v>845778581000</v>
      </c>
      <c r="Y100" s="5">
        <v>518267704000</v>
      </c>
      <c r="Z100" s="5">
        <v>421304206000</v>
      </c>
    </row>
    <row r="101" spans="3:26" ht="15.5" x14ac:dyDescent="0.35">
      <c r="C101" t="s">
        <v>110</v>
      </c>
    </row>
    <row r="102" spans="3:26" ht="15.5" x14ac:dyDescent="0.35">
      <c r="C102" t="s">
        <v>111</v>
      </c>
    </row>
    <row r="103" spans="3:26" ht="15.5" x14ac:dyDescent="0.35">
      <c r="C103" t="s">
        <v>628</v>
      </c>
      <c r="G103" s="5">
        <v>1170659000</v>
      </c>
      <c r="J103" s="5">
        <v>16954809000</v>
      </c>
      <c r="K103" s="5">
        <v>2931349000</v>
      </c>
      <c r="L103" s="5">
        <v>8036881000</v>
      </c>
      <c r="M103" s="5">
        <v>3136681000</v>
      </c>
      <c r="N103" s="5">
        <v>3714232000</v>
      </c>
      <c r="O103" s="5">
        <v>10450350000</v>
      </c>
      <c r="P103" s="5">
        <v>39372714000</v>
      </c>
      <c r="Q103" s="5">
        <v>24471229000</v>
      </c>
      <c r="R103" s="5">
        <v>23456352000</v>
      </c>
      <c r="S103" s="5">
        <v>23706546000</v>
      </c>
      <c r="T103" s="5">
        <v>23789577000</v>
      </c>
      <c r="U103" s="5">
        <v>21920313000</v>
      </c>
      <c r="V103" s="5">
        <v>17739519000</v>
      </c>
      <c r="W103" s="5">
        <v>16191771000</v>
      </c>
      <c r="X103" s="5">
        <v>14389842000</v>
      </c>
      <c r="Y103" s="5">
        <v>17529305000</v>
      </c>
      <c r="Z103" s="5">
        <v>11368765000</v>
      </c>
    </row>
    <row r="104" spans="3:26" ht="15.5" x14ac:dyDescent="0.35">
      <c r="C104" t="s">
        <v>629</v>
      </c>
      <c r="G104" s="5">
        <v>1170659000</v>
      </c>
      <c r="J104" s="5">
        <v>16954809000</v>
      </c>
      <c r="K104" s="5">
        <v>2931349000</v>
      </c>
      <c r="L104" s="5">
        <v>8036881000</v>
      </c>
      <c r="M104" s="5">
        <v>3136681000</v>
      </c>
      <c r="N104" s="5">
        <v>3714232000</v>
      </c>
      <c r="O104" s="5">
        <v>10450350000</v>
      </c>
      <c r="P104" s="5">
        <v>39372714000</v>
      </c>
      <c r="Q104" s="5">
        <v>24471229000</v>
      </c>
      <c r="R104" s="5">
        <v>23456352000</v>
      </c>
      <c r="S104" s="5">
        <v>23706546000</v>
      </c>
      <c r="T104" s="5">
        <v>23789577000</v>
      </c>
      <c r="U104" s="5">
        <v>21920313000</v>
      </c>
      <c r="V104" s="5">
        <v>17739519000</v>
      </c>
      <c r="W104" s="5">
        <v>16191771000</v>
      </c>
      <c r="X104" s="5">
        <v>14389842000</v>
      </c>
      <c r="Y104" s="5">
        <v>17529305000</v>
      </c>
      <c r="Z104" s="5">
        <v>11368765000</v>
      </c>
    </row>
    <row r="105" spans="3:26" ht="15.5" x14ac:dyDescent="0.35">
      <c r="C105" t="s">
        <v>1167</v>
      </c>
      <c r="D105" s="5">
        <v>886666632000</v>
      </c>
      <c r="E105" s="5">
        <v>881753415000</v>
      </c>
      <c r="F105" s="5">
        <v>842989746000</v>
      </c>
      <c r="G105" s="5">
        <v>971168337000</v>
      </c>
      <c r="I105" s="5">
        <v>842989746000</v>
      </c>
      <c r="J105" s="5">
        <v>995280234000</v>
      </c>
      <c r="K105" s="5">
        <v>940024531000</v>
      </c>
      <c r="L105" s="5">
        <v>787735748000</v>
      </c>
      <c r="M105" s="5">
        <v>817022686000</v>
      </c>
      <c r="N105" s="5">
        <v>911539508000</v>
      </c>
      <c r="O105" s="5">
        <v>1176381808000</v>
      </c>
      <c r="P105" s="5">
        <v>1379869291000</v>
      </c>
      <c r="Q105" s="5">
        <v>1467447840000</v>
      </c>
      <c r="R105" s="5">
        <v>1443888929000</v>
      </c>
      <c r="S105" s="5">
        <v>1520769735000</v>
      </c>
      <c r="T105" s="5">
        <v>1372577031000</v>
      </c>
      <c r="U105" s="5">
        <v>1248759386000</v>
      </c>
      <c r="V105" s="5">
        <v>1124952555000</v>
      </c>
      <c r="W105" s="5">
        <v>317980121000</v>
      </c>
      <c r="X105" s="5">
        <v>250629305000</v>
      </c>
      <c r="Y105" s="5">
        <v>169168725000</v>
      </c>
      <c r="Z105" s="5">
        <v>135536507000</v>
      </c>
    </row>
    <row r="106" spans="3:26" ht="15.5" x14ac:dyDescent="0.35">
      <c r="C106" t="s">
        <v>1168</v>
      </c>
      <c r="W106" s="5">
        <v>93234017000</v>
      </c>
      <c r="X106" s="5">
        <v>65957900000</v>
      </c>
      <c r="Y106" s="5">
        <v>36117927000</v>
      </c>
      <c r="Z106" s="5">
        <v>19897958000</v>
      </c>
    </row>
    <row r="107" spans="3:26" ht="15.5" x14ac:dyDescent="0.35">
      <c r="C107" t="s">
        <v>1169</v>
      </c>
      <c r="W107" s="5">
        <v>224746104000</v>
      </c>
      <c r="X107" s="5">
        <v>184671405000</v>
      </c>
      <c r="Y107" s="5">
        <v>133050798000</v>
      </c>
      <c r="Z107" s="5">
        <v>115638549000</v>
      </c>
    </row>
    <row r="108" spans="3:26" ht="15.5" x14ac:dyDescent="0.35">
      <c r="C108" t="s">
        <v>1170</v>
      </c>
      <c r="D108" s="5">
        <v>886666632000</v>
      </c>
      <c r="E108" s="5">
        <v>881753415000</v>
      </c>
      <c r="F108" s="5">
        <v>842989746000</v>
      </c>
      <c r="G108" s="5">
        <v>971168337000</v>
      </c>
      <c r="I108" s="5">
        <v>842989746000</v>
      </c>
      <c r="J108" s="5">
        <v>995280234000</v>
      </c>
      <c r="K108" s="5">
        <v>940024531000</v>
      </c>
      <c r="L108" s="5">
        <v>787735748000</v>
      </c>
      <c r="M108" s="5">
        <v>817022686000</v>
      </c>
      <c r="N108" s="5">
        <v>911539508000</v>
      </c>
      <c r="O108" s="5">
        <v>1176381808000</v>
      </c>
      <c r="P108" s="5">
        <v>1379869291000</v>
      </c>
      <c r="Q108" s="5">
        <v>1467447840000</v>
      </c>
      <c r="R108" s="5">
        <v>1443888929000</v>
      </c>
      <c r="S108" s="5">
        <v>1520769735000</v>
      </c>
      <c r="T108" s="5">
        <v>1372577031000</v>
      </c>
      <c r="U108" s="5">
        <v>1248759386000</v>
      </c>
      <c r="V108" s="5">
        <v>1124952555000</v>
      </c>
      <c r="W108" s="5">
        <v>317980121000</v>
      </c>
      <c r="X108" s="5">
        <v>250629305000</v>
      </c>
      <c r="Y108" s="5">
        <v>169168725000</v>
      </c>
      <c r="Z108" s="5">
        <v>135536507000</v>
      </c>
    </row>
    <row r="109" spans="3:26" ht="15.5" x14ac:dyDescent="0.35">
      <c r="C109" t="s">
        <v>630</v>
      </c>
      <c r="D109" s="5">
        <v>6718145000</v>
      </c>
      <c r="E109" s="5">
        <v>5156204000</v>
      </c>
      <c r="F109" s="5">
        <v>3515930000</v>
      </c>
      <c r="G109" s="5">
        <v>14577022000</v>
      </c>
      <c r="I109" s="5">
        <v>3515930000</v>
      </c>
      <c r="J109" s="5">
        <v>15867586000</v>
      </c>
      <c r="K109" s="5">
        <v>29100798000</v>
      </c>
      <c r="L109" s="5">
        <v>11086216000</v>
      </c>
      <c r="M109" s="5">
        <v>15978424000</v>
      </c>
      <c r="N109" s="5">
        <v>3972163000</v>
      </c>
      <c r="O109" s="5">
        <v>620331000</v>
      </c>
      <c r="P109" s="5">
        <v>3376748000</v>
      </c>
      <c r="Q109" s="5">
        <v>5392820000</v>
      </c>
      <c r="R109" s="5">
        <v>5390575000</v>
      </c>
      <c r="S109" s="5">
        <v>5242493000</v>
      </c>
      <c r="T109" s="5">
        <v>5803736000</v>
      </c>
      <c r="U109" s="5">
        <v>3240079000</v>
      </c>
      <c r="V109" s="5">
        <v>4151599000</v>
      </c>
      <c r="W109" s="5">
        <v>5785090000</v>
      </c>
      <c r="X109" s="5">
        <v>2650838000</v>
      </c>
      <c r="Y109" s="5">
        <v>2398756000</v>
      </c>
      <c r="Z109" s="5">
        <v>26350036000</v>
      </c>
    </row>
    <row r="110" spans="3:26" ht="15.5" x14ac:dyDescent="0.35">
      <c r="C110" t="s">
        <v>1171</v>
      </c>
      <c r="D110" s="5">
        <v>6718145000</v>
      </c>
      <c r="E110" s="5">
        <v>5156204000</v>
      </c>
      <c r="F110" s="5">
        <v>3515930000</v>
      </c>
      <c r="G110" s="5">
        <v>14577022000</v>
      </c>
      <c r="I110" s="5">
        <v>3515930000</v>
      </c>
      <c r="J110" s="5">
        <v>15867586000</v>
      </c>
      <c r="K110" s="5">
        <v>29100798000</v>
      </c>
      <c r="L110" s="5">
        <v>11086216000</v>
      </c>
      <c r="M110" s="5">
        <v>15978424000</v>
      </c>
      <c r="N110" s="5">
        <v>3972163000</v>
      </c>
      <c r="O110" s="5">
        <v>620331000</v>
      </c>
      <c r="P110" s="5">
        <v>3376748000</v>
      </c>
      <c r="Q110" s="5">
        <v>5392820000</v>
      </c>
      <c r="R110" s="5">
        <v>5390575000</v>
      </c>
      <c r="S110" s="5">
        <v>5242493000</v>
      </c>
      <c r="T110" s="5">
        <v>5803736000</v>
      </c>
      <c r="U110" s="5">
        <v>3240079000</v>
      </c>
      <c r="V110" s="5">
        <v>4151599000</v>
      </c>
      <c r="W110" s="5">
        <v>5785090000</v>
      </c>
      <c r="X110" s="5">
        <v>2650838000</v>
      </c>
      <c r="Y110" s="5">
        <v>2398756000</v>
      </c>
      <c r="Z110" s="5">
        <v>26350036000</v>
      </c>
    </row>
    <row r="111" spans="3:26" ht="15.5" x14ac:dyDescent="0.35">
      <c r="C111" t="s">
        <v>117</v>
      </c>
      <c r="D111" s="5">
        <v>1843327000</v>
      </c>
      <c r="E111" s="5">
        <v>8198780000</v>
      </c>
      <c r="F111" s="5">
        <v>1268019000</v>
      </c>
      <c r="G111" s="5">
        <v>4382136000</v>
      </c>
      <c r="I111" s="5">
        <v>1268019000</v>
      </c>
      <c r="J111" s="5">
        <v>1299143000</v>
      </c>
      <c r="K111" s="5">
        <v>3849437000</v>
      </c>
      <c r="L111" s="5">
        <v>3540820000</v>
      </c>
      <c r="M111" s="5">
        <v>8966586000</v>
      </c>
      <c r="N111" s="5">
        <v>28256531000</v>
      </c>
      <c r="O111" s="5">
        <v>1467708000</v>
      </c>
      <c r="P111" s="5">
        <v>9424610000</v>
      </c>
      <c r="Q111" s="5">
        <v>26839777000</v>
      </c>
      <c r="R111" s="5">
        <v>11289432000</v>
      </c>
      <c r="S111" s="5">
        <v>5215228000</v>
      </c>
      <c r="T111" s="5">
        <v>3978598000</v>
      </c>
      <c r="U111" s="5">
        <v>9401371000</v>
      </c>
      <c r="V111" s="5">
        <v>6515754000</v>
      </c>
      <c r="W111" s="5">
        <v>6393555000</v>
      </c>
      <c r="X111" s="5">
        <v>6358066000</v>
      </c>
      <c r="Y111" s="5">
        <v>2994375000</v>
      </c>
      <c r="Z111" s="5">
        <v>1618221000</v>
      </c>
    </row>
    <row r="112" spans="3:26" ht="15.5" x14ac:dyDescent="0.35">
      <c r="C112" t="s">
        <v>206</v>
      </c>
      <c r="D112" s="5">
        <v>127433947000</v>
      </c>
      <c r="E112" s="5">
        <v>122488538000</v>
      </c>
      <c r="F112" s="5">
        <v>104845231000</v>
      </c>
      <c r="G112" s="5">
        <v>129146985000</v>
      </c>
      <c r="I112" s="5">
        <v>104845231000</v>
      </c>
      <c r="J112" s="5">
        <v>127805177000</v>
      </c>
      <c r="K112" s="5">
        <v>104318429000</v>
      </c>
      <c r="L112" s="5">
        <v>108298430000</v>
      </c>
      <c r="M112" s="5">
        <v>90698068000</v>
      </c>
      <c r="N112" s="5">
        <v>93948717000</v>
      </c>
      <c r="O112" s="5">
        <v>99222129000</v>
      </c>
      <c r="P112" s="5">
        <v>80778609000</v>
      </c>
      <c r="Q112" s="5">
        <v>20374018000</v>
      </c>
      <c r="R112" s="5">
        <v>14384279000</v>
      </c>
      <c r="S112" s="5">
        <v>19312647000</v>
      </c>
      <c r="T112" s="5">
        <v>20356008000</v>
      </c>
      <c r="U112" s="5">
        <v>32312127000</v>
      </c>
      <c r="V112" s="5">
        <v>7984145000</v>
      </c>
      <c r="W112" s="5">
        <v>6234448000</v>
      </c>
      <c r="X112" s="5">
        <v>1307167000</v>
      </c>
      <c r="Y112" s="5">
        <v>6905004000</v>
      </c>
      <c r="Z112" s="5">
        <v>6863426000</v>
      </c>
    </row>
    <row r="113" spans="2:26" ht="15.5" x14ac:dyDescent="0.35">
      <c r="C113" t="s">
        <v>633</v>
      </c>
      <c r="R113" s="5">
        <v>16496340000</v>
      </c>
      <c r="S113" s="5">
        <v>3173167000</v>
      </c>
    </row>
    <row r="114" spans="2:26" ht="15.5" x14ac:dyDescent="0.35">
      <c r="C114" t="s">
        <v>127</v>
      </c>
      <c r="D114" s="5">
        <v>1043924313000</v>
      </c>
      <c r="E114" s="5">
        <v>1038859199000</v>
      </c>
      <c r="F114" s="5">
        <v>973881188000</v>
      </c>
      <c r="G114" s="5">
        <v>1151773384000</v>
      </c>
      <c r="I114" s="5">
        <v>973881188000</v>
      </c>
      <c r="J114" s="5">
        <v>1192828879000</v>
      </c>
      <c r="K114" s="5">
        <v>1115590529000</v>
      </c>
      <c r="L114" s="5">
        <v>966617847000</v>
      </c>
      <c r="M114" s="5">
        <v>983787506000</v>
      </c>
      <c r="N114" s="5">
        <v>1090545646000</v>
      </c>
      <c r="O114" s="5">
        <v>1325950012000</v>
      </c>
      <c r="P114" s="5">
        <v>1556018579000</v>
      </c>
      <c r="Q114" s="5">
        <v>1591253226000</v>
      </c>
      <c r="R114" s="5">
        <v>1581642013000</v>
      </c>
      <c r="S114" s="5">
        <v>1624359026000</v>
      </c>
      <c r="T114" s="5">
        <v>1461377559000</v>
      </c>
      <c r="U114" s="5">
        <v>1337036706000</v>
      </c>
      <c r="V114" s="5">
        <v>1174970310000</v>
      </c>
      <c r="W114" s="5">
        <v>701529129000</v>
      </c>
      <c r="X114" s="5">
        <v>648319752000</v>
      </c>
      <c r="Y114" s="5">
        <v>394265032000</v>
      </c>
      <c r="Z114" s="5">
        <v>302494127000</v>
      </c>
    </row>
    <row r="115" spans="2:26" ht="15.5" x14ac:dyDescent="0.35">
      <c r="C115" t="s">
        <v>128</v>
      </c>
    </row>
    <row r="116" spans="2:26" ht="15.5" x14ac:dyDescent="0.35">
      <c r="C116" t="s">
        <v>129</v>
      </c>
      <c r="D116" s="5">
        <v>193316724000</v>
      </c>
      <c r="E116" s="5">
        <v>193316724000</v>
      </c>
      <c r="F116" s="5">
        <v>193316724000</v>
      </c>
      <c r="G116" s="5">
        <v>193316724000</v>
      </c>
      <c r="I116" s="5">
        <v>193316724000</v>
      </c>
      <c r="J116" s="5">
        <v>193316724000</v>
      </c>
      <c r="K116" s="5">
        <v>193316724000</v>
      </c>
      <c r="L116" s="5">
        <v>193316724000</v>
      </c>
      <c r="M116" s="5">
        <v>193316724000</v>
      </c>
      <c r="N116" s="5">
        <v>193316724000</v>
      </c>
      <c r="O116" s="5">
        <v>193316724000</v>
      </c>
      <c r="P116" s="5">
        <v>193316724000</v>
      </c>
      <c r="Q116" s="5">
        <v>193316724000</v>
      </c>
      <c r="R116" s="5">
        <v>193316724000</v>
      </c>
      <c r="S116" s="5">
        <v>193316724000</v>
      </c>
      <c r="T116" s="5">
        <v>193316724000</v>
      </c>
      <c r="U116" s="5">
        <v>193316724000</v>
      </c>
      <c r="V116" s="5">
        <v>193316724000</v>
      </c>
      <c r="W116" s="5">
        <v>193316724000</v>
      </c>
      <c r="X116" s="5">
        <v>89848944000</v>
      </c>
      <c r="Y116" s="5">
        <v>89848944000</v>
      </c>
      <c r="Z116" s="5">
        <v>89848944000</v>
      </c>
    </row>
    <row r="117" spans="2:26" ht="15.5" x14ac:dyDescent="0.35">
      <c r="C117" t="s">
        <v>130</v>
      </c>
      <c r="D117" s="5">
        <v>8109426000</v>
      </c>
      <c r="E117" s="5">
        <v>8109426000</v>
      </c>
      <c r="F117" s="5">
        <v>8109426000</v>
      </c>
      <c r="G117" s="5">
        <v>8109426000</v>
      </c>
      <c r="I117" s="5">
        <v>8109426000</v>
      </c>
      <c r="J117" s="5">
        <v>8109426000</v>
      </c>
      <c r="K117" s="5">
        <v>8109426000</v>
      </c>
      <c r="L117" s="5">
        <v>8109426000</v>
      </c>
      <c r="M117" s="5">
        <v>8109426000</v>
      </c>
      <c r="N117" s="5">
        <v>8109426000</v>
      </c>
      <c r="O117" s="5">
        <v>8109426000</v>
      </c>
      <c r="P117" s="5">
        <v>8109426000</v>
      </c>
      <c r="Q117" s="5">
        <v>8109426000</v>
      </c>
      <c r="R117" s="5">
        <v>8109426000</v>
      </c>
      <c r="S117" s="5">
        <v>8109426000</v>
      </c>
      <c r="T117" s="5">
        <v>8109426000</v>
      </c>
      <c r="U117" s="5">
        <v>8109426000</v>
      </c>
      <c r="V117" s="5">
        <v>8109426000</v>
      </c>
      <c r="W117" s="5">
        <v>8109426000</v>
      </c>
      <c r="X117" s="5">
        <v>5648615000</v>
      </c>
      <c r="Y117" s="5">
        <v>5648615000</v>
      </c>
      <c r="Z117" s="5">
        <v>5648615000</v>
      </c>
    </row>
    <row r="118" spans="2:26" ht="15.5" x14ac:dyDescent="0.35">
      <c r="C118" t="s">
        <v>131</v>
      </c>
      <c r="D118" s="5">
        <v>1603537300000</v>
      </c>
      <c r="E118" s="5">
        <v>1547233587000</v>
      </c>
      <c r="F118" s="5">
        <v>1517567715000</v>
      </c>
      <c r="G118" s="5">
        <v>1412321830000</v>
      </c>
      <c r="I118" s="5">
        <v>1517567715000</v>
      </c>
      <c r="J118" s="5">
        <v>1349389534000</v>
      </c>
      <c r="K118" s="5">
        <v>1269332310000</v>
      </c>
      <c r="L118" s="5">
        <v>1184751003000</v>
      </c>
      <c r="M118" s="5">
        <v>1144206566000</v>
      </c>
      <c r="N118" s="5">
        <v>1028487189000</v>
      </c>
      <c r="O118" s="5">
        <v>926775436000</v>
      </c>
      <c r="P118" s="5">
        <v>955961484000</v>
      </c>
      <c r="Q118" s="5">
        <v>941658708000</v>
      </c>
      <c r="R118" s="5">
        <v>836422128000</v>
      </c>
      <c r="S118" s="5">
        <v>742817816000</v>
      </c>
      <c r="T118" s="5">
        <v>531158707000</v>
      </c>
      <c r="U118" s="5">
        <v>405472488000</v>
      </c>
      <c r="V118" s="5">
        <v>278829390000</v>
      </c>
      <c r="W118" s="5">
        <v>178764392000</v>
      </c>
      <c r="X118" s="5">
        <v>106662376000</v>
      </c>
      <c r="Y118" s="5">
        <v>68263651000</v>
      </c>
      <c r="Z118" s="5">
        <v>47726772000</v>
      </c>
    </row>
    <row r="119" spans="2:26" ht="15.5" x14ac:dyDescent="0.35">
      <c r="C119" t="s">
        <v>132</v>
      </c>
      <c r="D119" s="5">
        <v>8250000000</v>
      </c>
      <c r="E119" s="5">
        <v>8000000000</v>
      </c>
      <c r="F119" s="5">
        <v>8000000000</v>
      </c>
      <c r="G119" s="5">
        <v>8000000000</v>
      </c>
      <c r="I119" s="5">
        <v>8000000000</v>
      </c>
      <c r="J119" s="5">
        <v>7750000000</v>
      </c>
      <c r="K119" s="5">
        <v>7500000000</v>
      </c>
      <c r="L119" s="5">
        <v>7250000000</v>
      </c>
      <c r="M119" s="5">
        <v>7000000000</v>
      </c>
      <c r="N119" s="5">
        <v>6750000000</v>
      </c>
      <c r="O119" s="5">
        <v>6500000000</v>
      </c>
      <c r="P119" s="5">
        <v>6250000000</v>
      </c>
      <c r="Q119" s="5">
        <v>6000000000</v>
      </c>
      <c r="R119" s="5">
        <v>5750000000</v>
      </c>
      <c r="S119" s="5">
        <v>5500000000</v>
      </c>
      <c r="T119" s="5">
        <v>5250000000</v>
      </c>
      <c r="U119" s="5">
        <v>5000000000</v>
      </c>
      <c r="V119" s="5">
        <v>4750000000</v>
      </c>
      <c r="W119" s="5">
        <v>4500000000</v>
      </c>
      <c r="X119" s="5">
        <v>4250000000</v>
      </c>
      <c r="Y119" s="5">
        <v>4000000000</v>
      </c>
      <c r="Z119" s="5">
        <v>3750000000</v>
      </c>
    </row>
    <row r="120" spans="2:26" ht="15.5" x14ac:dyDescent="0.35">
      <c r="C120" t="s">
        <v>133</v>
      </c>
      <c r="D120" s="5">
        <v>1595287300000</v>
      </c>
      <c r="E120" s="5">
        <v>1539233587000</v>
      </c>
      <c r="F120" s="5">
        <v>1509567715000</v>
      </c>
      <c r="G120" s="5">
        <v>1404321830000</v>
      </c>
      <c r="I120" s="5">
        <v>1509567715000</v>
      </c>
      <c r="J120" s="5">
        <v>1341639534000</v>
      </c>
      <c r="K120" s="5">
        <v>1261832310000</v>
      </c>
      <c r="L120" s="5">
        <v>1177501003000</v>
      </c>
      <c r="M120" s="5">
        <v>1137206566000</v>
      </c>
      <c r="N120" s="5">
        <v>1021737189000</v>
      </c>
      <c r="O120" s="5">
        <v>920275436000</v>
      </c>
      <c r="P120" s="5">
        <v>949711484000</v>
      </c>
      <c r="Q120" s="5">
        <v>935658708000</v>
      </c>
      <c r="R120" s="5">
        <v>830672128000</v>
      </c>
      <c r="S120" s="5">
        <v>737317816000</v>
      </c>
      <c r="T120" s="5">
        <v>525908707000</v>
      </c>
      <c r="U120" s="5">
        <v>400472488000</v>
      </c>
      <c r="V120" s="5">
        <v>274079390000</v>
      </c>
      <c r="W120" s="5">
        <v>174264392000</v>
      </c>
      <c r="X120" s="5">
        <v>102412376000</v>
      </c>
      <c r="Y120" s="5">
        <v>64263651000</v>
      </c>
      <c r="Z120" s="5">
        <v>43976772000</v>
      </c>
    </row>
    <row r="121" spans="2:26" ht="15.5" x14ac:dyDescent="0.35">
      <c r="C121" t="s">
        <v>134</v>
      </c>
      <c r="D121" s="5">
        <v>1603537300000</v>
      </c>
      <c r="E121" s="5">
        <v>1547233587000</v>
      </c>
      <c r="F121" s="5">
        <v>1517567715000</v>
      </c>
      <c r="G121" s="5">
        <v>1412321830000</v>
      </c>
      <c r="I121" s="5">
        <v>1517567715000</v>
      </c>
      <c r="J121" s="5">
        <v>1349389534000</v>
      </c>
      <c r="K121" s="5">
        <v>1269332310000</v>
      </c>
      <c r="L121" s="5">
        <v>1184751003000</v>
      </c>
      <c r="M121" s="5">
        <v>1144206566000</v>
      </c>
      <c r="N121" s="5">
        <v>1028487189000</v>
      </c>
      <c r="O121" s="5">
        <v>926775436000</v>
      </c>
      <c r="P121" s="5">
        <v>955961484000</v>
      </c>
      <c r="Q121" s="5">
        <v>941658708000</v>
      </c>
      <c r="R121" s="5">
        <v>836422128000</v>
      </c>
      <c r="S121" s="5">
        <v>742817816000</v>
      </c>
      <c r="T121" s="5">
        <v>531158707000</v>
      </c>
      <c r="U121" s="5">
        <v>405472488000</v>
      </c>
      <c r="V121" s="5">
        <v>278829390000</v>
      </c>
      <c r="W121" s="5">
        <v>178764392000</v>
      </c>
      <c r="X121" s="5">
        <v>106662376000</v>
      </c>
      <c r="Y121" s="5">
        <v>68263651000</v>
      </c>
      <c r="Z121" s="5">
        <v>47726772000</v>
      </c>
    </row>
    <row r="122" spans="2:26" ht="15.5" x14ac:dyDescent="0.35">
      <c r="C122" t="s">
        <v>212</v>
      </c>
      <c r="D122" s="5">
        <v>49006000</v>
      </c>
      <c r="E122" s="5">
        <v>48341000</v>
      </c>
      <c r="F122" s="5">
        <v>47683000</v>
      </c>
      <c r="G122" s="5">
        <v>47050000</v>
      </c>
      <c r="I122" s="5">
        <v>47683000</v>
      </c>
      <c r="J122" s="5">
        <v>45566000</v>
      </c>
      <c r="K122" s="5">
        <v>52744000</v>
      </c>
      <c r="L122" s="5">
        <v>57811000</v>
      </c>
      <c r="M122" s="5">
        <v>63836000</v>
      </c>
      <c r="N122" s="5">
        <v>75896000</v>
      </c>
      <c r="O122" s="5">
        <v>90043000</v>
      </c>
      <c r="P122" s="5">
        <v>89512000</v>
      </c>
      <c r="Q122" s="5">
        <v>53468000</v>
      </c>
      <c r="R122" s="5">
        <v>51516000</v>
      </c>
      <c r="S122" s="5">
        <v>48143000</v>
      </c>
      <c r="T122" s="5">
        <v>45287000</v>
      </c>
    </row>
    <row r="123" spans="2:26" ht="15.5" x14ac:dyDescent="0.35">
      <c r="C123" t="s">
        <v>10</v>
      </c>
      <c r="D123" s="5">
        <v>1799195955000</v>
      </c>
      <c r="E123" s="5">
        <v>1773473082000</v>
      </c>
      <c r="F123" s="5">
        <v>1779977436000</v>
      </c>
      <c r="G123" s="5">
        <v>1663512292000</v>
      </c>
      <c r="I123" s="5">
        <v>1779977436000</v>
      </c>
      <c r="J123" s="5">
        <v>1559077737000</v>
      </c>
      <c r="K123" s="5">
        <v>1548860178000</v>
      </c>
      <c r="L123" s="5">
        <v>1505488077000</v>
      </c>
      <c r="M123" s="5">
        <v>1512103062000</v>
      </c>
      <c r="N123" s="5">
        <v>1387236002000</v>
      </c>
      <c r="O123" s="5">
        <v>1253704378000</v>
      </c>
      <c r="P123" s="5">
        <v>1334408933000</v>
      </c>
      <c r="Q123" s="5">
        <v>1375352652000</v>
      </c>
      <c r="R123" s="5">
        <v>1232196934000</v>
      </c>
      <c r="S123" s="5">
        <v>1222400733000</v>
      </c>
      <c r="T123" s="5">
        <v>1219660251000</v>
      </c>
      <c r="U123" s="5">
        <v>816313353000</v>
      </c>
      <c r="V123" s="5">
        <v>621459239000</v>
      </c>
      <c r="W123" s="5">
        <v>404625700000</v>
      </c>
      <c r="X123" s="5">
        <v>197458829000</v>
      </c>
      <c r="Y123" s="5">
        <v>124002672000</v>
      </c>
      <c r="Z123" s="5">
        <v>118810079000</v>
      </c>
    </row>
    <row r="124" spans="2:26" ht="15.5" x14ac:dyDescent="0.35">
      <c r="C124" t="s">
        <v>135</v>
      </c>
      <c r="D124" s="5">
        <v>2843120268000</v>
      </c>
      <c r="E124" s="5">
        <v>2812332281000</v>
      </c>
      <c r="F124" s="5">
        <v>2753858624000</v>
      </c>
      <c r="G124" s="5">
        <v>2815285676000</v>
      </c>
      <c r="I124" s="5">
        <v>2753858624000</v>
      </c>
      <c r="J124" s="5">
        <v>2751906616000</v>
      </c>
      <c r="K124" s="5">
        <v>2664450707000</v>
      </c>
      <c r="L124" s="5">
        <v>2472105924000</v>
      </c>
      <c r="M124" s="5">
        <v>2495890568000</v>
      </c>
      <c r="N124" s="5">
        <v>2477781648000</v>
      </c>
      <c r="O124" s="5">
        <v>2579654390000</v>
      </c>
      <c r="P124" s="5">
        <v>2890427512000</v>
      </c>
      <c r="Q124" s="5">
        <v>2966605878000</v>
      </c>
      <c r="R124" s="5">
        <v>2813838947000</v>
      </c>
      <c r="S124" s="5">
        <v>2846759759000</v>
      </c>
      <c r="T124" s="5">
        <v>2681037810000</v>
      </c>
      <c r="U124" s="5">
        <v>2153350059000</v>
      </c>
      <c r="V124" s="5">
        <v>1796429549000</v>
      </c>
      <c r="W124" s="5">
        <v>1106154829000</v>
      </c>
      <c r="X124" s="5">
        <v>845778581000</v>
      </c>
      <c r="Y124" s="5">
        <v>518267704000</v>
      </c>
      <c r="Z124" s="5">
        <v>421304206000</v>
      </c>
    </row>
    <row r="125" spans="2:26" ht="15.5" x14ac:dyDescent="0.35">
      <c r="C125" t="s">
        <v>136</v>
      </c>
      <c r="D125" s="5">
        <v>620806680</v>
      </c>
      <c r="E125" s="5">
        <v>620806680</v>
      </c>
      <c r="F125" s="5">
        <v>620806680</v>
      </c>
      <c r="G125" s="5">
        <v>620806680</v>
      </c>
      <c r="I125" s="5">
        <v>620806680</v>
      </c>
      <c r="J125" s="5">
        <v>620806680</v>
      </c>
      <c r="K125" s="5">
        <v>620806680</v>
      </c>
      <c r="L125" s="5">
        <v>620806680</v>
      </c>
      <c r="M125" s="5">
        <v>620806680</v>
      </c>
      <c r="N125" s="5">
        <v>620806680</v>
      </c>
      <c r="O125" s="5">
        <v>620806680</v>
      </c>
      <c r="P125" s="5">
        <v>620806680</v>
      </c>
      <c r="Q125" s="5">
        <v>620806680</v>
      </c>
      <c r="R125" s="5">
        <v>620806680</v>
      </c>
      <c r="S125" s="5">
        <v>620806680</v>
      </c>
      <c r="T125" s="5">
        <v>620806680</v>
      </c>
      <c r="U125" s="5">
        <v>620806680</v>
      </c>
      <c r="V125" s="5">
        <v>620806680</v>
      </c>
      <c r="W125" s="5">
        <v>620806680</v>
      </c>
      <c r="X125" s="5">
        <v>275914080</v>
      </c>
      <c r="Y125" s="5">
        <v>275914080</v>
      </c>
      <c r="Z125" s="5">
        <v>275914080</v>
      </c>
    </row>
    <row r="127" spans="2:26" ht="15.5" x14ac:dyDescent="0.35">
      <c r="B127" t="s">
        <v>137</v>
      </c>
      <c r="C127" t="s">
        <v>138</v>
      </c>
      <c r="D127" s="5">
        <v>7033343000</v>
      </c>
      <c r="E127" s="5">
        <v>65032140000</v>
      </c>
      <c r="F127" s="5">
        <v>-9750892000</v>
      </c>
      <c r="G127" s="5">
        <v>7061749000</v>
      </c>
      <c r="I127" s="5">
        <v>10102471000</v>
      </c>
      <c r="J127" s="5">
        <v>-55567704000</v>
      </c>
      <c r="K127" s="5">
        <v>-30598515000</v>
      </c>
      <c r="L127" s="5">
        <v>-36288259000</v>
      </c>
      <c r="M127" s="5">
        <v>-118791028000</v>
      </c>
      <c r="N127" s="5">
        <v>-222057086000</v>
      </c>
      <c r="O127" s="5">
        <v>-205011832000</v>
      </c>
      <c r="P127" s="5">
        <v>-115023314000</v>
      </c>
      <c r="Q127" s="5">
        <v>63962220000</v>
      </c>
      <c r="R127" s="5">
        <v>121204705000</v>
      </c>
      <c r="S127" s="5">
        <v>130278791000</v>
      </c>
      <c r="T127" s="5">
        <v>225949122000</v>
      </c>
      <c r="U127" s="5">
        <v>291321866000</v>
      </c>
      <c r="V127" s="5">
        <v>152055633000</v>
      </c>
      <c r="W127" s="5">
        <v>145475476000</v>
      </c>
      <c r="X127" s="5">
        <v>275821990000</v>
      </c>
      <c r="Y127" s="5">
        <v>54308852000</v>
      </c>
      <c r="Z127" s="5">
        <v>132100992000</v>
      </c>
    </row>
    <row r="128" spans="2:26" ht="15.5" x14ac:dyDescent="0.35">
      <c r="C128" t="s">
        <v>641</v>
      </c>
      <c r="D128" s="5">
        <v>273413542000</v>
      </c>
      <c r="E128" s="5">
        <v>360939801000</v>
      </c>
      <c r="F128" s="5">
        <v>230774389000</v>
      </c>
      <c r="G128" s="5">
        <v>225750588000</v>
      </c>
      <c r="I128" s="5">
        <v>969900147000</v>
      </c>
      <c r="J128" s="5">
        <v>838571690000</v>
      </c>
      <c r="K128" s="5">
        <v>769772888000</v>
      </c>
      <c r="L128" s="5">
        <v>696691817000</v>
      </c>
      <c r="M128" s="5">
        <v>601605168000</v>
      </c>
      <c r="N128" s="5">
        <v>561444318000</v>
      </c>
      <c r="O128" s="5">
        <v>870272261000</v>
      </c>
      <c r="P128" s="5">
        <v>1067026303000</v>
      </c>
      <c r="Q128" s="5">
        <v>1235539246000</v>
      </c>
      <c r="R128" s="5">
        <v>1279121715000</v>
      </c>
      <c r="S128" s="5">
        <v>1237878229000</v>
      </c>
      <c r="T128" s="5">
        <v>1225296124000</v>
      </c>
      <c r="U128" s="5">
        <v>1073293102000</v>
      </c>
      <c r="V128" s="5">
        <v>941974261000</v>
      </c>
      <c r="W128" s="5">
        <v>865978257000</v>
      </c>
      <c r="X128" s="5">
        <v>906204364000</v>
      </c>
      <c r="Y128" s="5">
        <v>476788678000</v>
      </c>
      <c r="Z128" s="5">
        <v>428921863000</v>
      </c>
    </row>
    <row r="129" spans="3:26" ht="15.5" x14ac:dyDescent="0.35">
      <c r="C129" t="s">
        <v>642</v>
      </c>
      <c r="D129" s="5">
        <v>4409529000</v>
      </c>
      <c r="E129" s="5">
        <v>12090820000</v>
      </c>
      <c r="F129" s="5">
        <v>27664148000</v>
      </c>
      <c r="G129" s="5">
        <v>36573750000</v>
      </c>
      <c r="I129" s="5">
        <v>109373826000</v>
      </c>
      <c r="J129" s="5">
        <v>2830188000</v>
      </c>
      <c r="K129" s="5">
        <v>19456181000</v>
      </c>
      <c r="L129" s="5">
        <v>20885622000</v>
      </c>
      <c r="M129" s="5">
        <v>11191691000</v>
      </c>
      <c r="N129" s="5">
        <v>13851397000</v>
      </c>
      <c r="O129" s="5">
        <v>14234584000</v>
      </c>
      <c r="P129" s="5">
        <v>18752814000</v>
      </c>
      <c r="Q129" s="5">
        <v>10228239000</v>
      </c>
      <c r="R129" s="5">
        <v>26937611000</v>
      </c>
      <c r="S129" s="5">
        <v>11600210000</v>
      </c>
      <c r="T129" s="5">
        <v>10639682000</v>
      </c>
      <c r="U129" s="5">
        <v>12726274000</v>
      </c>
      <c r="V129" s="5">
        <v>10581019000</v>
      </c>
      <c r="W129" s="5">
        <v>13409600000</v>
      </c>
      <c r="X129" s="5">
        <v>49487504000</v>
      </c>
      <c r="Y129" s="5">
        <v>7086891000</v>
      </c>
      <c r="Z129" s="5">
        <v>6696479000</v>
      </c>
    </row>
    <row r="130" spans="3:26" ht="15.5" x14ac:dyDescent="0.35">
      <c r="C130" t="s">
        <v>600</v>
      </c>
      <c r="O130" s="5">
        <v>1797871000</v>
      </c>
      <c r="P130" s="5">
        <v>2128162000</v>
      </c>
    </row>
    <row r="131" spans="3:26" ht="15.5" x14ac:dyDescent="0.35">
      <c r="C131" t="s">
        <v>644</v>
      </c>
      <c r="D131" s="5">
        <v>-84738970000</v>
      </c>
      <c r="E131" s="5">
        <v>-148747030000</v>
      </c>
      <c r="F131" s="5">
        <v>-98557190000</v>
      </c>
      <c r="G131" s="5">
        <v>-125525433000</v>
      </c>
      <c r="I131" s="5">
        <v>-473690139000</v>
      </c>
      <c r="J131" s="5">
        <v>-349756875000</v>
      </c>
      <c r="K131" s="5">
        <v>-317132059000</v>
      </c>
      <c r="L131" s="5">
        <v>-290863047000</v>
      </c>
      <c r="M131" s="5">
        <v>-275972920000</v>
      </c>
      <c r="N131" s="5">
        <v>-370888065000</v>
      </c>
      <c r="O131" s="5">
        <v>-603529688000</v>
      </c>
      <c r="P131" s="5">
        <v>-649493378000</v>
      </c>
      <c r="Q131" s="5">
        <v>-667762311000</v>
      </c>
      <c r="R131" s="5">
        <v>-744772154000</v>
      </c>
      <c r="S131" s="5">
        <v>-702077350000</v>
      </c>
      <c r="T131" s="5">
        <v>-630181137000</v>
      </c>
      <c r="U131" s="5">
        <v>-522138346000</v>
      </c>
      <c r="V131" s="5">
        <v>-426097660000</v>
      </c>
      <c r="W131" s="5">
        <v>-375012246000</v>
      </c>
      <c r="X131" s="5">
        <v>-318229649000</v>
      </c>
      <c r="Y131" s="5">
        <v>-208657147000</v>
      </c>
      <c r="Z131" s="5">
        <v>-145012639000</v>
      </c>
    </row>
    <row r="132" spans="3:26" ht="15.5" x14ac:dyDescent="0.35">
      <c r="C132" t="s">
        <v>1172</v>
      </c>
      <c r="D132" s="5">
        <v>-27024185000</v>
      </c>
      <c r="E132" s="5">
        <v>-29973975000</v>
      </c>
      <c r="F132" s="5">
        <v>-19429151000</v>
      </c>
      <c r="G132" s="5">
        <v>-24476067000</v>
      </c>
      <c r="I132" s="5">
        <v>-101888152000</v>
      </c>
      <c r="J132" s="5">
        <v>-107231849000</v>
      </c>
      <c r="K132" s="5">
        <v>-84225631000</v>
      </c>
      <c r="L132" s="5">
        <v>-77857444000</v>
      </c>
      <c r="M132" s="5">
        <v>-66710578000</v>
      </c>
      <c r="N132" s="5">
        <v>-63231634000</v>
      </c>
      <c r="O132" s="5">
        <v>-117507787000</v>
      </c>
      <c r="P132" s="5">
        <v>-147481554000</v>
      </c>
      <c r="Q132" s="5">
        <v>-169938539000</v>
      </c>
      <c r="R132" s="5">
        <v>-194197382000</v>
      </c>
      <c r="S132" s="5">
        <v>-212717367000</v>
      </c>
      <c r="T132" s="5">
        <v>-187520757000</v>
      </c>
      <c r="U132" s="5">
        <v>-25383471000</v>
      </c>
      <c r="V132" s="5">
        <v>-21308446000</v>
      </c>
      <c r="W132" s="5">
        <v>-15712561000</v>
      </c>
      <c r="X132" s="5">
        <v>-15653929000</v>
      </c>
      <c r="Y132" s="5">
        <v>-16714255000</v>
      </c>
      <c r="Z132" s="5">
        <v>-20535989000</v>
      </c>
    </row>
    <row r="133" spans="3:26" ht="15.5" x14ac:dyDescent="0.35">
      <c r="C133" t="s">
        <v>592</v>
      </c>
      <c r="D133" s="5">
        <v>-117112464000</v>
      </c>
      <c r="E133" s="5">
        <v>-111707528000</v>
      </c>
      <c r="F133" s="5">
        <v>-96711402000</v>
      </c>
      <c r="G133" s="5">
        <v>-96464538000</v>
      </c>
      <c r="I133" s="5">
        <v>-377339232000</v>
      </c>
      <c r="J133" s="5">
        <v>-379386979000</v>
      </c>
      <c r="K133" s="5">
        <v>-326840479000</v>
      </c>
      <c r="L133" s="5">
        <v>-311290666000</v>
      </c>
      <c r="M133" s="5">
        <v>-272391617000</v>
      </c>
      <c r="N133" s="5">
        <v>-296690655000</v>
      </c>
      <c r="O133" s="5">
        <v>-308403520000</v>
      </c>
      <c r="P133" s="5">
        <v>-376449931000</v>
      </c>
      <c r="Q133" s="5">
        <v>-230664386000</v>
      </c>
      <c r="R133" s="5">
        <v>-180392022000</v>
      </c>
      <c r="S133" s="5">
        <v>-152557681000</v>
      </c>
      <c r="T133" s="5">
        <v>-124978963000</v>
      </c>
      <c r="U133" s="5">
        <v>-114940235000</v>
      </c>
      <c r="V133" s="5">
        <v>-152426809000</v>
      </c>
      <c r="W133" s="5">
        <v>-69467676000</v>
      </c>
      <c r="X133" s="5">
        <v>-67297687000</v>
      </c>
      <c r="Y133" s="5">
        <v>-59050826000</v>
      </c>
      <c r="Z133" s="5">
        <v>-76272606000</v>
      </c>
    </row>
    <row r="134" spans="3:26" ht="15.5" x14ac:dyDescent="0.35">
      <c r="C134" t="s">
        <v>643</v>
      </c>
      <c r="D134" s="5">
        <v>-47902175000</v>
      </c>
      <c r="E134" s="5">
        <v>-29180771000</v>
      </c>
      <c r="F134" s="5">
        <v>-31026079000</v>
      </c>
      <c r="G134" s="5">
        <v>-10685955000</v>
      </c>
      <c r="I134" s="5">
        <v>-84172779000</v>
      </c>
      <c r="J134" s="5">
        <v>-55343558000</v>
      </c>
      <c r="K134" s="5">
        <v>-71208909000</v>
      </c>
      <c r="L134" s="5">
        <v>-67966977000</v>
      </c>
      <c r="M134" s="5">
        <v>-43375502000</v>
      </c>
      <c r="N134" s="5">
        <v>-38323271000</v>
      </c>
      <c r="O134" s="5">
        <v>-48028304000</v>
      </c>
      <c r="P134" s="5">
        <v>-47463232000</v>
      </c>
      <c r="Q134" s="5">
        <v>-44821596000</v>
      </c>
      <c r="R134" s="5">
        <v>-44625894000</v>
      </c>
      <c r="S134" s="5">
        <v>-50048508000</v>
      </c>
      <c r="T134" s="5">
        <v>-38843281000</v>
      </c>
      <c r="U134" s="5">
        <v>-171069570000</v>
      </c>
      <c r="V134" s="5">
        <v>-149717510000</v>
      </c>
      <c r="W134" s="5">
        <v>-272263097000</v>
      </c>
      <c r="X134" s="5">
        <v>-266344063000</v>
      </c>
      <c r="Y134" s="5">
        <v>-122549208000</v>
      </c>
      <c r="Z134" s="5">
        <v>-41529078000</v>
      </c>
    </row>
    <row r="135" spans="3:26" ht="15.5" x14ac:dyDescent="0.35">
      <c r="C135" t="s">
        <v>1151</v>
      </c>
      <c r="D135" s="5">
        <v>13515593000</v>
      </c>
      <c r="E135" s="5">
        <v>14881022000</v>
      </c>
      <c r="F135" s="5">
        <v>-11437962000</v>
      </c>
      <c r="G135" s="5">
        <v>10139381000</v>
      </c>
      <c r="I135" s="5">
        <v>-4374551000</v>
      </c>
      <c r="J135" s="5">
        <v>17927154000</v>
      </c>
      <c r="K135" s="5">
        <v>-2295742000</v>
      </c>
      <c r="L135" s="5">
        <v>27678571000</v>
      </c>
      <c r="M135" s="5">
        <v>-752650000</v>
      </c>
      <c r="N135" s="5">
        <v>10164227000</v>
      </c>
      <c r="O135" s="5">
        <v>48513736000</v>
      </c>
      <c r="P135" s="5">
        <v>81309856000</v>
      </c>
      <c r="Q135" s="5">
        <v>-24940127000</v>
      </c>
      <c r="R135" s="5">
        <v>2366987000</v>
      </c>
      <c r="S135" s="5">
        <v>2948392000</v>
      </c>
      <c r="T135" s="5">
        <v>-5597335000</v>
      </c>
      <c r="U135" s="5">
        <v>67139223000</v>
      </c>
      <c r="V135" s="5">
        <v>-32171848000</v>
      </c>
      <c r="W135" s="5">
        <v>11088666000</v>
      </c>
      <c r="X135" s="5">
        <v>-1273254000</v>
      </c>
      <c r="Y135" s="5">
        <v>-860091000</v>
      </c>
      <c r="Z135" s="5">
        <v>-3745110000</v>
      </c>
    </row>
    <row r="136" spans="3:26" ht="15.5" x14ac:dyDescent="0.35">
      <c r="C136" t="s">
        <v>213</v>
      </c>
      <c r="D136" s="5">
        <v>-7527527000</v>
      </c>
      <c r="E136" s="5">
        <v>-3270199000</v>
      </c>
      <c r="F136" s="5">
        <v>-11027645000</v>
      </c>
      <c r="G136" s="5">
        <v>-8249977000</v>
      </c>
      <c r="I136" s="5">
        <v>-27706649000</v>
      </c>
      <c r="J136" s="5">
        <v>-23177475000</v>
      </c>
      <c r="K136" s="5">
        <v>-18124764000</v>
      </c>
      <c r="L136" s="5">
        <v>-33729893000</v>
      </c>
      <c r="M136" s="5">
        <v>-72219274000</v>
      </c>
      <c r="N136" s="5">
        <v>-38318282000</v>
      </c>
      <c r="O136" s="5">
        <v>-60482501000</v>
      </c>
      <c r="P136" s="5">
        <v>-60598765000</v>
      </c>
      <c r="Q136" s="5">
        <v>-44171614000</v>
      </c>
      <c r="R136" s="5">
        <v>-23952616000</v>
      </c>
      <c r="S136" s="5">
        <v>-14144381000</v>
      </c>
      <c r="T136" s="5">
        <v>-32271115000</v>
      </c>
      <c r="U136" s="5">
        <v>-31388801000</v>
      </c>
      <c r="V136" s="5">
        <v>-24996608000</v>
      </c>
      <c r="W136" s="5">
        <v>-17637594000</v>
      </c>
      <c r="X136" s="5">
        <v>-9083630000</v>
      </c>
      <c r="Y136" s="5">
        <v>-3367232000</v>
      </c>
      <c r="Z136" s="5">
        <v>-2789992000</v>
      </c>
    </row>
    <row r="137" spans="3:26" ht="15.5" x14ac:dyDescent="0.35">
      <c r="C137" t="s">
        <v>1173</v>
      </c>
      <c r="L137" s="5">
        <v>163758000</v>
      </c>
      <c r="M137" s="5">
        <v>-165346000</v>
      </c>
      <c r="N137" s="5">
        <v>-65121000</v>
      </c>
      <c r="O137" s="5">
        <v>-80613000</v>
      </c>
      <c r="P137" s="5">
        <v>-625427000</v>
      </c>
      <c r="Q137" s="5">
        <v>-1624418000</v>
      </c>
      <c r="R137" s="5">
        <v>-1432903000</v>
      </c>
      <c r="S137" s="5">
        <v>-965000000</v>
      </c>
      <c r="T137" s="5">
        <v>-2545047000</v>
      </c>
      <c r="U137" s="5">
        <v>-4745629000</v>
      </c>
      <c r="V137" s="5">
        <v>-2720733000</v>
      </c>
      <c r="W137" s="5">
        <v>-3896205000</v>
      </c>
      <c r="X137" s="5">
        <v>-3089325000</v>
      </c>
      <c r="Y137" s="5">
        <v>-20826083000</v>
      </c>
      <c r="Z137" s="5">
        <v>-15435695000</v>
      </c>
    </row>
    <row r="138" spans="3:26" ht="15.5" x14ac:dyDescent="0.35">
      <c r="C138" t="s">
        <v>145</v>
      </c>
      <c r="L138" s="5">
        <v>-50599997000</v>
      </c>
      <c r="M138" s="5">
        <v>-41594048000</v>
      </c>
      <c r="N138" s="5">
        <v>-37248401000</v>
      </c>
      <c r="O138" s="5">
        <v>-116155398000</v>
      </c>
      <c r="P138" s="5">
        <v>-53744439000</v>
      </c>
      <c r="Q138" s="5">
        <v>-55872601000</v>
      </c>
      <c r="R138" s="5">
        <v>-80704868000</v>
      </c>
      <c r="S138" s="5">
        <v>-52768568000</v>
      </c>
      <c r="T138" s="5">
        <v>-46560501000</v>
      </c>
      <c r="U138" s="5">
        <v>-24832267000</v>
      </c>
      <c r="V138" s="5">
        <v>-18624200000</v>
      </c>
      <c r="W138" s="5">
        <v>90408424000</v>
      </c>
      <c r="X138" s="5">
        <v>-6897852000</v>
      </c>
      <c r="Y138" s="5">
        <v>-4551935000</v>
      </c>
      <c r="Z138" s="5">
        <v>-5518282000</v>
      </c>
    </row>
    <row r="139" spans="3:26" ht="15.5" x14ac:dyDescent="0.35">
      <c r="C139" t="s">
        <v>146</v>
      </c>
      <c r="D139" s="5">
        <v>-329784749000</v>
      </c>
      <c r="E139" s="5">
        <v>-223607179000</v>
      </c>
      <c r="F139" s="5">
        <v>-2268427000</v>
      </c>
      <c r="G139" s="5">
        <v>259776189000</v>
      </c>
      <c r="I139" s="5">
        <v>491077513000</v>
      </c>
      <c r="J139" s="5">
        <v>-246961613000</v>
      </c>
      <c r="K139" s="5">
        <v>307387707000</v>
      </c>
      <c r="L139" s="5">
        <v>147285754000</v>
      </c>
      <c r="M139" s="5">
        <v>-106545679000</v>
      </c>
      <c r="N139" s="5">
        <v>-115253497000</v>
      </c>
      <c r="O139" s="5">
        <v>636763475000</v>
      </c>
      <c r="P139" s="5">
        <v>374313360000</v>
      </c>
      <c r="Q139" s="5">
        <v>-365116072000</v>
      </c>
      <c r="R139" s="5">
        <v>-249074055000</v>
      </c>
      <c r="S139" s="5">
        <v>-40485455000</v>
      </c>
      <c r="T139" s="5">
        <v>56658231000</v>
      </c>
      <c r="U139" s="5">
        <v>26661195000</v>
      </c>
      <c r="V139" s="5">
        <v>-138023655000</v>
      </c>
      <c r="W139" s="5">
        <v>-221563229000</v>
      </c>
      <c r="X139" s="5">
        <v>-276581500000</v>
      </c>
      <c r="Y139" s="5">
        <v>-40953720000</v>
      </c>
      <c r="Z139" s="5">
        <v>-134176374000</v>
      </c>
    </row>
    <row r="140" spans="3:26" ht="15.5" x14ac:dyDescent="0.35">
      <c r="C140" t="s">
        <v>781</v>
      </c>
      <c r="D140" s="5">
        <v>83000000000</v>
      </c>
      <c r="E140" s="5">
        <v>-200000000000</v>
      </c>
      <c r="F140" s="5">
        <v>-71000000000</v>
      </c>
      <c r="I140" s="5">
        <v>-71000000000</v>
      </c>
      <c r="K140" s="5">
        <v>-3440000000</v>
      </c>
      <c r="L140" s="5">
        <v>50000000000</v>
      </c>
      <c r="M140" s="5">
        <v>-77500000000</v>
      </c>
      <c r="N140" s="5">
        <v>5000000000</v>
      </c>
      <c r="O140" s="5">
        <v>37000000000</v>
      </c>
      <c r="P140" s="5">
        <v>41200000000</v>
      </c>
      <c r="Q140" s="5">
        <v>-57300000000</v>
      </c>
      <c r="R140" s="5">
        <v>118100000000</v>
      </c>
      <c r="S140" s="5">
        <v>-100000000000</v>
      </c>
      <c r="T140" s="5">
        <v>4525250000</v>
      </c>
      <c r="U140" s="5">
        <v>156286250000</v>
      </c>
      <c r="V140" s="5">
        <v>-72371900000</v>
      </c>
      <c r="W140" s="5">
        <v>-161622025000</v>
      </c>
      <c r="X140" s="5">
        <v>-223362325000</v>
      </c>
      <c r="Y140" s="5">
        <v>-54407156000</v>
      </c>
      <c r="Z140" s="5">
        <v>-126244904000</v>
      </c>
    </row>
    <row r="141" spans="3:26" ht="15.5" x14ac:dyDescent="0.35">
      <c r="C141" t="s">
        <v>651</v>
      </c>
      <c r="D141" s="5">
        <v>40880963000</v>
      </c>
      <c r="E141" s="5">
        <v>32422874000</v>
      </c>
      <c r="F141" s="5">
        <v>38620649000</v>
      </c>
      <c r="G141" s="5">
        <v>34600472000</v>
      </c>
      <c r="I141" s="5">
        <v>147870962000</v>
      </c>
      <c r="J141" s="5">
        <v>170792516000</v>
      </c>
      <c r="K141" s="5">
        <v>153811640000</v>
      </c>
      <c r="L141" s="5">
        <v>114638799000</v>
      </c>
      <c r="M141" s="5">
        <v>137149125000</v>
      </c>
      <c r="N141" s="5">
        <v>145710398000</v>
      </c>
      <c r="O141" s="5">
        <v>181774762000</v>
      </c>
      <c r="P141" s="5">
        <v>157315942000</v>
      </c>
      <c r="Q141" s="5">
        <v>124424945000</v>
      </c>
      <c r="R141" s="5">
        <v>108587381000</v>
      </c>
      <c r="S141" s="5">
        <v>286153719000</v>
      </c>
      <c r="T141" s="5">
        <v>103515200000</v>
      </c>
      <c r="U141" s="5">
        <v>75301684000</v>
      </c>
      <c r="V141" s="5">
        <v>58437079000</v>
      </c>
      <c r="W141" s="5">
        <v>44099461000</v>
      </c>
      <c r="X141" s="5">
        <v>25231145000</v>
      </c>
      <c r="Y141" s="5">
        <v>16173152000</v>
      </c>
      <c r="Z141" s="5">
        <v>11211760000</v>
      </c>
    </row>
    <row r="142" spans="3:26" ht="15.5" x14ac:dyDescent="0.35">
      <c r="C142" t="s">
        <v>1174</v>
      </c>
      <c r="D142" s="5">
        <v>-460978716000</v>
      </c>
      <c r="E142" s="5">
        <v>-55571208000</v>
      </c>
      <c r="F142" s="5">
        <v>37003493000</v>
      </c>
      <c r="G142" s="5">
        <v>225852793000</v>
      </c>
      <c r="I142" s="5">
        <v>421198052000</v>
      </c>
      <c r="J142" s="5">
        <v>-412385444000</v>
      </c>
      <c r="K142" s="5">
        <v>145005656000</v>
      </c>
      <c r="L142" s="5">
        <v>-23712580000</v>
      </c>
      <c r="M142" s="5">
        <v>-149434777000</v>
      </c>
      <c r="N142" s="5">
        <v>-281618757000</v>
      </c>
      <c r="O142" s="5">
        <v>421657889000</v>
      </c>
      <c r="P142" s="5">
        <v>186147153000</v>
      </c>
      <c r="Q142" s="5">
        <v>-424889611000</v>
      </c>
      <c r="R142" s="5">
        <v>-461899498000</v>
      </c>
      <c r="S142" s="5">
        <v>-217140859000</v>
      </c>
      <c r="T142" s="5">
        <v>106785993000</v>
      </c>
      <c r="U142" s="5">
        <v>-179050264000</v>
      </c>
      <c r="V142" s="5">
        <v>-116816666000</v>
      </c>
      <c r="W142" s="5">
        <v>-94908953000</v>
      </c>
      <c r="X142" s="5">
        <v>-75094665000</v>
      </c>
      <c r="Y142" s="5">
        <v>-518098000</v>
      </c>
      <c r="Z142" s="5">
        <v>-8071378000</v>
      </c>
    </row>
    <row r="143" spans="3:26" ht="15.5" x14ac:dyDescent="0.35">
      <c r="C143" t="s">
        <v>147</v>
      </c>
      <c r="D143" s="5">
        <v>-289866000</v>
      </c>
      <c r="E143" s="5">
        <v>-671045000</v>
      </c>
      <c r="F143" s="5">
        <v>-7063776000</v>
      </c>
      <c r="G143" s="5">
        <v>-691255000</v>
      </c>
      <c r="I143" s="5">
        <v>-8418155000</v>
      </c>
      <c r="J143" s="5">
        <v>-6819996000</v>
      </c>
      <c r="K143" s="5">
        <v>-3590311000</v>
      </c>
      <c r="L143" s="5">
        <v>-6301958000</v>
      </c>
      <c r="M143" s="5">
        <v>-14743790000</v>
      </c>
      <c r="N143" s="5">
        <v>-4966673000</v>
      </c>
      <c r="O143" s="5">
        <v>-3946226000</v>
      </c>
      <c r="P143" s="5">
        <v>-8424822000</v>
      </c>
      <c r="Q143" s="5">
        <v>-2907953000</v>
      </c>
      <c r="R143" s="5">
        <v>-5478343000</v>
      </c>
      <c r="S143" s="5">
        <v>-9676272000</v>
      </c>
      <c r="T143" s="5">
        <v>-17818619000</v>
      </c>
      <c r="U143" s="5">
        <v>-16955257000</v>
      </c>
      <c r="V143" s="5">
        <v>-19694156000</v>
      </c>
      <c r="W143" s="5">
        <v>-14707831000</v>
      </c>
      <c r="X143" s="5">
        <v>-3361605000</v>
      </c>
      <c r="Y143" s="5">
        <v>-3212027000</v>
      </c>
      <c r="Z143" s="5">
        <v>-12284687000</v>
      </c>
    </row>
    <row r="144" spans="3:26" ht="15.5" x14ac:dyDescent="0.35">
      <c r="C144" t="s">
        <v>222</v>
      </c>
      <c r="D144" s="5">
        <v>7250307000</v>
      </c>
      <c r="E144" s="5">
        <v>182200000</v>
      </c>
      <c r="F144" s="5">
        <v>165525000</v>
      </c>
      <c r="G144" s="5">
        <v>10970000</v>
      </c>
      <c r="I144" s="5">
        <v>654795000</v>
      </c>
      <c r="J144" s="5">
        <v>111702000</v>
      </c>
      <c r="K144" s="5">
        <v>13223745000</v>
      </c>
      <c r="L144" s="5">
        <v>11354878000</v>
      </c>
      <c r="M144" s="5">
        <v>123966000</v>
      </c>
      <c r="N144" s="5">
        <v>1552134000</v>
      </c>
      <c r="O144" s="5">
        <v>696850000</v>
      </c>
      <c r="P144" s="5">
        <v>2041985000</v>
      </c>
      <c r="Q144" s="5">
        <v>49147000</v>
      </c>
      <c r="R144" s="5">
        <v>78616000</v>
      </c>
      <c r="S144" s="5">
        <v>177957000</v>
      </c>
      <c r="T144" s="5">
        <v>3126607000</v>
      </c>
      <c r="U144" s="5">
        <v>1749032000</v>
      </c>
      <c r="V144" s="5">
        <v>970595000</v>
      </c>
      <c r="W144" s="5">
        <v>5576119000</v>
      </c>
      <c r="X144" s="5">
        <v>5950000</v>
      </c>
      <c r="Y144" s="5">
        <v>1010409000</v>
      </c>
      <c r="Z144" s="5">
        <v>1212835000</v>
      </c>
    </row>
    <row r="145" spans="2:26" ht="15.5" x14ac:dyDescent="0.35">
      <c r="C145" t="s">
        <v>1175</v>
      </c>
    </row>
    <row r="146" spans="2:26" ht="15.5" x14ac:dyDescent="0.35">
      <c r="C146" t="s">
        <v>569</v>
      </c>
    </row>
    <row r="147" spans="2:26" ht="15.5" x14ac:dyDescent="0.35">
      <c r="C147" t="s">
        <v>1176</v>
      </c>
      <c r="L147" s="5">
        <v>-113973000</v>
      </c>
      <c r="M147" s="5">
        <v>-4210800000</v>
      </c>
      <c r="N147" s="5">
        <v>16663000000</v>
      </c>
      <c r="O147" s="5">
        <v>-419800000</v>
      </c>
      <c r="P147" s="5">
        <v>-3966898000</v>
      </c>
      <c r="Q147" s="5">
        <v>-4492600000</v>
      </c>
      <c r="R147" s="5">
        <v>-8462211000</v>
      </c>
      <c r="T147" s="5">
        <v>-143476200000</v>
      </c>
      <c r="U147" s="5">
        <v>-10670250000</v>
      </c>
      <c r="V147" s="5">
        <v>11451393000</v>
      </c>
    </row>
    <row r="148" spans="2:26" ht="15.5" x14ac:dyDescent="0.35">
      <c r="C148" t="s">
        <v>152</v>
      </c>
      <c r="L148" s="5">
        <v>-50599997000</v>
      </c>
      <c r="M148" s="5">
        <v>-41594048000</v>
      </c>
      <c r="N148" s="5">
        <v>-37248401000</v>
      </c>
      <c r="O148" s="5">
        <v>-116155398000</v>
      </c>
      <c r="P148" s="5">
        <v>-53744439000</v>
      </c>
      <c r="Q148" s="5">
        <v>-55872601000</v>
      </c>
      <c r="R148" s="5">
        <v>-80704868000</v>
      </c>
      <c r="S148" s="5">
        <v>-52768568000</v>
      </c>
      <c r="T148" s="5">
        <v>-46560501000</v>
      </c>
      <c r="U148" s="5">
        <v>-24832267000</v>
      </c>
      <c r="V148" s="5">
        <v>-18624200000</v>
      </c>
      <c r="W148" s="5">
        <v>90408424000</v>
      </c>
      <c r="X148" s="5">
        <v>-6897852000</v>
      </c>
      <c r="Y148" s="5">
        <v>-4551935000</v>
      </c>
      <c r="Z148" s="5">
        <v>-5518282000</v>
      </c>
    </row>
    <row r="149" spans="2:26" ht="15.5" x14ac:dyDescent="0.35">
      <c r="C149" t="s">
        <v>319</v>
      </c>
      <c r="W149" s="5">
        <v>103467780000</v>
      </c>
    </row>
    <row r="150" spans="2:26" ht="15.5" x14ac:dyDescent="0.35">
      <c r="C150" t="s">
        <v>339</v>
      </c>
      <c r="L150" s="5">
        <v>-50599997000</v>
      </c>
      <c r="M150" s="5">
        <v>-41594048000</v>
      </c>
      <c r="N150" s="5">
        <v>-37248401000</v>
      </c>
      <c r="O150" s="5">
        <v>-117953269000</v>
      </c>
      <c r="P150" s="5">
        <v>-55872601000</v>
      </c>
      <c r="Q150" s="5">
        <v>-55872601000</v>
      </c>
      <c r="R150" s="5">
        <v>-80704868000</v>
      </c>
      <c r="S150" s="5">
        <v>-52768568000</v>
      </c>
      <c r="T150" s="5">
        <v>-46560501000</v>
      </c>
      <c r="U150" s="5">
        <v>-24832267000</v>
      </c>
      <c r="V150" s="5">
        <v>-18624200000</v>
      </c>
      <c r="W150" s="5">
        <v>-15520167000</v>
      </c>
      <c r="X150" s="5">
        <v>-6897852000</v>
      </c>
      <c r="Y150" s="5">
        <v>-4551935000</v>
      </c>
      <c r="Z150" s="5">
        <v>-5518282000</v>
      </c>
    </row>
    <row r="151" spans="2:26" ht="15.5" x14ac:dyDescent="0.35">
      <c r="C151" t="s">
        <v>588</v>
      </c>
      <c r="W151" s="5">
        <v>2460811000</v>
      </c>
    </row>
    <row r="152" spans="2:26" ht="15.5" x14ac:dyDescent="0.35">
      <c r="C152" t="s">
        <v>167</v>
      </c>
      <c r="D152" s="5">
        <v>-322751406000</v>
      </c>
      <c r="E152" s="5">
        <v>-158575039000</v>
      </c>
      <c r="F152" s="5">
        <v>-12019319000</v>
      </c>
      <c r="G152" s="5">
        <v>266837938000</v>
      </c>
      <c r="I152" s="5">
        <v>501179984000</v>
      </c>
      <c r="J152" s="5">
        <v>-302529317000</v>
      </c>
      <c r="K152" s="5">
        <v>276789192000</v>
      </c>
      <c r="L152" s="5">
        <v>60397498000</v>
      </c>
      <c r="M152" s="5">
        <v>-266930755000</v>
      </c>
      <c r="N152" s="5">
        <v>-374558984000</v>
      </c>
      <c r="O152" s="5">
        <v>315596245000</v>
      </c>
      <c r="P152" s="5">
        <v>205545607000</v>
      </c>
      <c r="Q152" s="5">
        <v>-357026453000</v>
      </c>
      <c r="R152" s="5">
        <v>-208574218000</v>
      </c>
      <c r="S152" s="5">
        <v>37024768000</v>
      </c>
      <c r="T152" s="5">
        <v>236046852000</v>
      </c>
      <c r="U152" s="5">
        <v>293150794000</v>
      </c>
      <c r="V152" s="5">
        <v>-4592222000</v>
      </c>
      <c r="W152" s="5">
        <v>14320671000</v>
      </c>
      <c r="X152" s="5">
        <v>-7657362000</v>
      </c>
      <c r="Y152" s="5">
        <v>8803197000</v>
      </c>
      <c r="Z152" s="5">
        <v>-7593664000</v>
      </c>
    </row>
    <row r="153" spans="2:26" ht="15.5" x14ac:dyDescent="0.35">
      <c r="C153" t="s">
        <v>168</v>
      </c>
      <c r="E153" s="5">
        <v>919043795000</v>
      </c>
      <c r="F153" s="5">
        <v>-5464524000</v>
      </c>
      <c r="G153" s="5">
        <v>5464524000</v>
      </c>
      <c r="I153" s="5">
        <v>417406439000</v>
      </c>
      <c r="J153" s="5">
        <v>719658423000</v>
      </c>
      <c r="K153" s="5">
        <v>445550439000</v>
      </c>
      <c r="L153" s="5">
        <v>385152941000</v>
      </c>
      <c r="M153" s="5">
        <v>652083696000</v>
      </c>
      <c r="N153" s="5">
        <v>1026642680000</v>
      </c>
      <c r="O153" s="5">
        <v>711046435000</v>
      </c>
      <c r="P153" s="5">
        <v>505500828000</v>
      </c>
      <c r="Q153" s="5">
        <v>862527281000</v>
      </c>
      <c r="R153" s="5">
        <v>1071101499000</v>
      </c>
      <c r="S153" s="5">
        <v>1034076731000</v>
      </c>
      <c r="T153" s="5">
        <v>798029879000</v>
      </c>
      <c r="U153" s="5">
        <v>504879085000</v>
      </c>
      <c r="V153" s="5">
        <v>27281307000</v>
      </c>
      <c r="W153" s="5">
        <v>12960636000</v>
      </c>
      <c r="X153" s="5">
        <v>20617998000</v>
      </c>
      <c r="Y153" s="5">
        <v>11814802000</v>
      </c>
      <c r="Z153" s="5">
        <v>19408466000</v>
      </c>
    </row>
    <row r="154" spans="2:26" ht="15.5" x14ac:dyDescent="0.35">
      <c r="C154" t="s">
        <v>1177</v>
      </c>
      <c r="I154" s="5">
        <v>457372000</v>
      </c>
      <c r="J154" s="5">
        <v>277334000</v>
      </c>
      <c r="K154" s="5">
        <v>312748000</v>
      </c>
    </row>
    <row r="155" spans="2:26" ht="15.5" x14ac:dyDescent="0.35">
      <c r="C155" t="s">
        <v>1178</v>
      </c>
      <c r="E155" s="5">
        <v>919043795000</v>
      </c>
      <c r="F155" s="5">
        <v>-5464524000</v>
      </c>
      <c r="G155" s="5">
        <v>5464524000</v>
      </c>
      <c r="I155" s="5">
        <v>417406439000</v>
      </c>
      <c r="J155" s="5">
        <v>719658423000</v>
      </c>
      <c r="K155" s="5">
        <v>445550439000</v>
      </c>
      <c r="L155" s="5">
        <v>385152941000</v>
      </c>
      <c r="M155" s="5">
        <v>652083696000</v>
      </c>
      <c r="N155" s="5">
        <v>1026642680000</v>
      </c>
      <c r="O155" s="5">
        <v>711046435000</v>
      </c>
      <c r="P155" s="5">
        <v>505500828000</v>
      </c>
      <c r="Q155" s="5">
        <v>862527281000</v>
      </c>
      <c r="R155" s="5">
        <v>1071101499000</v>
      </c>
      <c r="S155" s="5">
        <v>1034076731000</v>
      </c>
      <c r="T155" s="5">
        <v>798029879000</v>
      </c>
      <c r="U155" s="5">
        <v>504879085000</v>
      </c>
      <c r="V155" s="5">
        <v>27281307000</v>
      </c>
      <c r="W155" s="5">
        <v>12960636000</v>
      </c>
      <c r="X155" s="5">
        <v>20617998000</v>
      </c>
      <c r="Y155" s="5">
        <v>11814802000</v>
      </c>
      <c r="Z155" s="5">
        <v>19408466000</v>
      </c>
    </row>
    <row r="156" spans="2:26" ht="15.5" x14ac:dyDescent="0.35">
      <c r="C156" t="s">
        <v>169</v>
      </c>
      <c r="D156" s="5">
        <v>-322297843000</v>
      </c>
      <c r="E156" s="5">
        <v>760616149000</v>
      </c>
      <c r="F156" s="5">
        <v>-17140559000</v>
      </c>
      <c r="G156" s="5">
        <v>272373015000</v>
      </c>
      <c r="I156" s="5">
        <v>919043795000</v>
      </c>
      <c r="J156" s="5">
        <v>417406440000</v>
      </c>
      <c r="K156" s="5">
        <v>722652379000</v>
      </c>
      <c r="L156" s="5">
        <v>445550439000</v>
      </c>
      <c r="M156" s="5">
        <v>385152941000</v>
      </c>
      <c r="N156" s="5">
        <v>652083696000</v>
      </c>
      <c r="O156" s="5">
        <v>1026642680000</v>
      </c>
      <c r="P156" s="5">
        <v>711046435000</v>
      </c>
      <c r="Q156" s="5">
        <v>505500828000</v>
      </c>
      <c r="R156" s="5">
        <v>862527281000</v>
      </c>
      <c r="S156" s="5">
        <v>1071101499000</v>
      </c>
      <c r="T156" s="5">
        <v>1034076731000</v>
      </c>
      <c r="U156" s="5">
        <v>798029879000</v>
      </c>
      <c r="V156" s="5">
        <v>22689085000</v>
      </c>
      <c r="W156" s="5">
        <v>27281307000</v>
      </c>
      <c r="X156" s="5">
        <v>12960636000</v>
      </c>
      <c r="Y156" s="5">
        <v>20617999000</v>
      </c>
      <c r="Z156" s="5">
        <v>11814802000</v>
      </c>
    </row>
    <row r="158" spans="2:26" ht="15.5" x14ac:dyDescent="0.35">
      <c r="B158" t="s">
        <v>170</v>
      </c>
      <c r="C158" t="s">
        <v>12</v>
      </c>
      <c r="D158" s="5">
        <v>620000000</v>
      </c>
      <c r="E158" s="5">
        <v>620000000</v>
      </c>
      <c r="F158" s="5">
        <v>620000000</v>
      </c>
      <c r="G158" s="5">
        <v>620000000</v>
      </c>
      <c r="I158" s="5">
        <v>620000000</v>
      </c>
      <c r="J158" s="5">
        <v>620000000</v>
      </c>
      <c r="K158" s="5">
        <v>620000000</v>
      </c>
      <c r="L158" s="5">
        <v>620000000</v>
      </c>
      <c r="M158" s="5">
        <v>620000000</v>
      </c>
      <c r="N158" s="5">
        <v>620000000</v>
      </c>
      <c r="O158" s="5">
        <v>620000000</v>
      </c>
      <c r="P158" s="5">
        <v>620000000</v>
      </c>
      <c r="Q158" s="5">
        <v>620000000</v>
      </c>
      <c r="R158" s="5">
        <v>620000000</v>
      </c>
      <c r="S158" s="5">
        <v>620000000</v>
      </c>
      <c r="T158" s="5">
        <v>620000000</v>
      </c>
      <c r="U158" s="5">
        <v>620000000</v>
      </c>
      <c r="V158" s="5">
        <v>620000000</v>
      </c>
      <c r="W158" s="5">
        <v>620000000</v>
      </c>
      <c r="X158" s="5">
        <v>280000000</v>
      </c>
      <c r="Y158" s="5">
        <v>280000000</v>
      </c>
      <c r="Z158" s="5">
        <v>280000000</v>
      </c>
    </row>
    <row r="159" spans="2:26" ht="15.5" x14ac:dyDescent="0.35">
      <c r="C159" t="s">
        <v>171</v>
      </c>
      <c r="D159" s="6">
        <v>89.79</v>
      </c>
      <c r="E159" s="6">
        <v>47.73</v>
      </c>
      <c r="F159" s="6">
        <v>59.34</v>
      </c>
      <c r="G159" s="6">
        <v>-13.7</v>
      </c>
    </row>
    <row r="160" spans="2:26" ht="15.5" x14ac:dyDescent="0.35">
      <c r="C160" t="s">
        <v>172</v>
      </c>
      <c r="D160" s="6">
        <v>36.86</v>
      </c>
      <c r="E160" s="6">
        <v>54.47</v>
      </c>
      <c r="F160" s="6">
        <v>60.84</v>
      </c>
      <c r="G160" s="6">
        <v>-216.79</v>
      </c>
    </row>
    <row r="161" spans="3:7" ht="15.5" x14ac:dyDescent="0.35">
      <c r="C161" t="s">
        <v>60</v>
      </c>
      <c r="D161" s="6">
        <v>7.28</v>
      </c>
      <c r="E161" s="6">
        <v>5.07</v>
      </c>
      <c r="F161" s="6">
        <v>9.51</v>
      </c>
      <c r="G161" s="6">
        <v>10.93</v>
      </c>
    </row>
    <row r="162" spans="3:7" ht="15.5" x14ac:dyDescent="0.35">
      <c r="C162" t="s">
        <v>173</v>
      </c>
      <c r="D162" s="5">
        <v>51940000000</v>
      </c>
      <c r="E162" s="5">
        <v>46240000000</v>
      </c>
      <c r="F162" s="5">
        <v>103900000000</v>
      </c>
      <c r="G162" s="5">
        <v>-85100000000</v>
      </c>
    </row>
    <row r="163" spans="3:7" ht="15.5" x14ac:dyDescent="0.35">
      <c r="C163" t="s">
        <v>174</v>
      </c>
      <c r="D163" s="6">
        <v>1.9599999999999999E-2</v>
      </c>
      <c r="E163" s="6">
        <v>1.0500000000000001E-2</v>
      </c>
      <c r="F163" s="6">
        <v>1.34E-2</v>
      </c>
      <c r="G163" s="6">
        <v>-3.0000000000000001E-3</v>
      </c>
    </row>
    <row r="164" spans="3:7" ht="15.5" x14ac:dyDescent="0.35">
      <c r="C164" t="s">
        <v>175</v>
      </c>
      <c r="D164" s="6">
        <v>3.1E-2</v>
      </c>
      <c r="E164" s="6">
        <v>1.67E-2</v>
      </c>
      <c r="F164" s="6">
        <v>2.07E-2</v>
      </c>
      <c r="G164" s="6">
        <v>-5.1000000000000004E-3</v>
      </c>
    </row>
    <row r="165" spans="3:7" ht="15.5" x14ac:dyDescent="0.35">
      <c r="C165" t="s">
        <v>176</v>
      </c>
      <c r="D165" s="6">
        <v>1.7399999999999999E-2</v>
      </c>
      <c r="E165" s="6">
        <v>1.55E-2</v>
      </c>
      <c r="F165" s="6">
        <v>3.5900000000000001E-2</v>
      </c>
      <c r="G165" s="6">
        <v>-3.1300000000000001E-2</v>
      </c>
    </row>
    <row r="166" spans="3:7" ht="15.5" x14ac:dyDescent="0.35">
      <c r="C166" t="s">
        <v>177</v>
      </c>
    </row>
    <row r="167" spans="3:7" ht="15.5" x14ac:dyDescent="0.35">
      <c r="C167" t="s">
        <v>178</v>
      </c>
      <c r="D167" s="5">
        <v>1799000000000</v>
      </c>
      <c r="E167" s="5">
        <v>1773000000000</v>
      </c>
      <c r="F167" s="5">
        <v>1780000000000</v>
      </c>
      <c r="G167" s="5">
        <v>1664000000000</v>
      </c>
    </row>
    <row r="168" spans="3:7" ht="15.5" x14ac:dyDescent="0.35">
      <c r="C168" t="s">
        <v>179</v>
      </c>
      <c r="D168" s="6">
        <v>1.1399999999999999</v>
      </c>
      <c r="E168" s="6">
        <v>0.91</v>
      </c>
      <c r="F168" s="6">
        <v>1.26</v>
      </c>
      <c r="G168" s="6">
        <v>1.1100000000000001</v>
      </c>
    </row>
    <row r="169" spans="3:7" ht="15.5" x14ac:dyDescent="0.35">
      <c r="C169" t="s">
        <v>180</v>
      </c>
      <c r="D169" s="6">
        <v>2898.08</v>
      </c>
      <c r="E169" s="6">
        <v>2856.65</v>
      </c>
      <c r="F169" s="6">
        <v>2867.12</v>
      </c>
      <c r="G169" s="6">
        <v>2679.52</v>
      </c>
    </row>
    <row r="170" spans="3:7" ht="15.5" x14ac:dyDescent="0.35">
      <c r="C170" t="s">
        <v>181</v>
      </c>
      <c r="D170" s="6">
        <v>1.1399999999999999</v>
      </c>
      <c r="E170" s="6">
        <v>0.91</v>
      </c>
      <c r="F170" s="6">
        <v>1.26</v>
      </c>
      <c r="G170" s="6">
        <v>1.1100000000000001</v>
      </c>
    </row>
    <row r="171" spans="3:7" ht="15.5" x14ac:dyDescent="0.35">
      <c r="C171" t="s">
        <v>182</v>
      </c>
      <c r="D171" s="6">
        <v>2898.08</v>
      </c>
      <c r="E171" s="6">
        <v>2856.65</v>
      </c>
      <c r="F171" s="6">
        <v>2867.12</v>
      </c>
      <c r="G171" s="6">
        <v>2679.52</v>
      </c>
    </row>
    <row r="172" spans="3:7" ht="15.5" x14ac:dyDescent="0.35">
      <c r="C172" t="s">
        <v>183</v>
      </c>
    </row>
    <row r="173" spans="3:7" ht="15.5" x14ac:dyDescent="0.35">
      <c r="C173" t="s">
        <v>184</v>
      </c>
    </row>
    <row r="174" spans="3:7" ht="15.5" x14ac:dyDescent="0.35">
      <c r="C174" t="s">
        <v>185</v>
      </c>
      <c r="D174" s="5">
        <v>1799000000000</v>
      </c>
      <c r="E174" s="5">
        <v>1773000000000</v>
      </c>
      <c r="F174" s="5">
        <v>1780000000000</v>
      </c>
      <c r="G174" s="5">
        <v>1663000000000</v>
      </c>
    </row>
    <row r="175" spans="3:7" ht="15.5" x14ac:dyDescent="0.35">
      <c r="C175" t="s">
        <v>24</v>
      </c>
    </row>
    <row r="176" spans="3:7" ht="15.5" x14ac:dyDescent="0.35">
      <c r="C176" t="s">
        <v>21</v>
      </c>
    </row>
    <row r="177" spans="3:26" ht="15.5" x14ac:dyDescent="0.35">
      <c r="C177" t="s">
        <v>186</v>
      </c>
    </row>
    <row r="178" spans="3:26" ht="15.5" x14ac:dyDescent="0.35">
      <c r="C178" t="s">
        <v>187</v>
      </c>
      <c r="D178" s="5">
        <v>7000000000</v>
      </c>
      <c r="E178" s="5">
        <v>65000000000</v>
      </c>
      <c r="F178" s="5">
        <v>-10000000000</v>
      </c>
      <c r="G178" s="5">
        <v>7000000000</v>
      </c>
    </row>
    <row r="179" spans="3:26" ht="15.5" x14ac:dyDescent="0.35">
      <c r="C179" t="s">
        <v>188</v>
      </c>
      <c r="D179" s="5">
        <v>0</v>
      </c>
      <c r="E179" s="5">
        <v>-1000000000</v>
      </c>
      <c r="F179" s="5">
        <v>-7000000000</v>
      </c>
      <c r="G179" s="5">
        <v>-1000000000</v>
      </c>
    </row>
    <row r="180" spans="3:26" ht="15.5" x14ac:dyDescent="0.35">
      <c r="C180" t="s">
        <v>13</v>
      </c>
      <c r="D180" s="5">
        <v>7000000000</v>
      </c>
      <c r="E180" s="5">
        <v>64000000000</v>
      </c>
      <c r="F180" s="5">
        <v>-17000000000</v>
      </c>
      <c r="G180" s="5">
        <v>6000000000</v>
      </c>
    </row>
    <row r="181" spans="3:26" ht="15.5" x14ac:dyDescent="0.35">
      <c r="C181" t="s">
        <v>16</v>
      </c>
      <c r="D181" s="6">
        <v>10.86</v>
      </c>
      <c r="E181" s="6">
        <v>103.67</v>
      </c>
      <c r="F181" s="6">
        <v>-27.09</v>
      </c>
      <c r="G181" s="6">
        <v>10.26</v>
      </c>
    </row>
    <row r="182" spans="3:26" ht="15.5" x14ac:dyDescent="0.35">
      <c r="C182" t="s">
        <v>45</v>
      </c>
      <c r="I182" s="6">
        <v>160.71</v>
      </c>
      <c r="J182" s="6">
        <v>62.32</v>
      </c>
      <c r="K182" s="6">
        <v>136.24</v>
      </c>
      <c r="L182" s="6">
        <v>146.82</v>
      </c>
      <c r="M182" s="6">
        <v>253.48</v>
      </c>
      <c r="N182" s="6">
        <v>222.62</v>
      </c>
      <c r="O182" s="6">
        <v>140.97999999999999</v>
      </c>
      <c r="P182" s="6">
        <v>111.32</v>
      </c>
      <c r="Q182" s="6">
        <v>259.05</v>
      </c>
      <c r="R182" s="6">
        <v>279.44</v>
      </c>
      <c r="S182" s="6">
        <v>432.6</v>
      </c>
      <c r="T182" s="6">
        <v>277.45999999999998</v>
      </c>
      <c r="U182" s="5">
        <v>244</v>
      </c>
      <c r="V182" s="6">
        <v>191.19</v>
      </c>
      <c r="W182" s="6">
        <v>141.13999999999999</v>
      </c>
      <c r="X182" s="6">
        <v>164.17</v>
      </c>
      <c r="Y182" s="6">
        <v>94.43</v>
      </c>
      <c r="Z182" s="6">
        <v>51.06</v>
      </c>
    </row>
    <row r="183" spans="3:26" ht="15.5" x14ac:dyDescent="0.35">
      <c r="C183" t="s">
        <v>59</v>
      </c>
      <c r="I183" s="6">
        <v>22.46</v>
      </c>
      <c r="J183" s="6">
        <v>60.98</v>
      </c>
      <c r="K183" s="6">
        <v>42.57</v>
      </c>
      <c r="L183" s="6">
        <v>45.63</v>
      </c>
      <c r="M183" s="6">
        <v>23.08</v>
      </c>
      <c r="N183" s="6">
        <v>25.04</v>
      </c>
      <c r="O183" s="6">
        <v>49.48</v>
      </c>
      <c r="P183" s="6">
        <v>62.66</v>
      </c>
      <c r="Q183" s="6">
        <v>27.99</v>
      </c>
      <c r="R183" s="6">
        <v>24.69</v>
      </c>
      <c r="S183" s="6">
        <v>18.440000000000001</v>
      </c>
      <c r="T183" s="6">
        <v>22.53</v>
      </c>
      <c r="U183" s="6">
        <v>17.420000000000002</v>
      </c>
      <c r="V183" s="6">
        <v>9.57</v>
      </c>
      <c r="W183" s="6">
        <v>5.46</v>
      </c>
      <c r="X183" s="6">
        <v>2.29</v>
      </c>
      <c r="Y183" s="6">
        <v>2.2999999999999998</v>
      </c>
      <c r="Z183" s="6">
        <v>2.68</v>
      </c>
    </row>
    <row r="184" spans="3:26" ht="15.5" x14ac:dyDescent="0.35">
      <c r="C184" t="s">
        <v>62</v>
      </c>
      <c r="I184" s="6">
        <v>2.44</v>
      </c>
      <c r="J184" s="6">
        <v>2.91</v>
      </c>
      <c r="K184" s="6">
        <v>5.54</v>
      </c>
      <c r="L184" s="6">
        <v>6.37</v>
      </c>
      <c r="M184" s="6">
        <v>5.52</v>
      </c>
      <c r="N184" s="6">
        <v>4.55</v>
      </c>
      <c r="O184" s="6">
        <v>4.76</v>
      </c>
      <c r="P184" s="6">
        <v>4.0999999999999996</v>
      </c>
      <c r="Q184" s="6">
        <v>4.04</v>
      </c>
      <c r="R184" s="6">
        <v>3.56</v>
      </c>
      <c r="S184" s="6">
        <v>4.4400000000000004</v>
      </c>
      <c r="T184" s="6">
        <v>3.78</v>
      </c>
      <c r="U184" s="6">
        <v>3.37</v>
      </c>
      <c r="V184" s="6">
        <v>1.74</v>
      </c>
      <c r="W184" s="6">
        <v>0.89</v>
      </c>
      <c r="X184" s="6">
        <v>0.24</v>
      </c>
      <c r="Y184" s="6">
        <v>0.18</v>
      </c>
      <c r="Z184" s="6">
        <v>0.15</v>
      </c>
    </row>
    <row r="185" spans="3:26" ht="15.5" x14ac:dyDescent="0.35">
      <c r="C185" t="s">
        <v>189</v>
      </c>
      <c r="I185" s="5">
        <v>88370000000</v>
      </c>
      <c r="J185" s="5">
        <v>43550000000</v>
      </c>
      <c r="K185" s="5">
        <v>-79790000000</v>
      </c>
      <c r="L185" s="6">
        <v>4070000000.0000005</v>
      </c>
      <c r="M185" s="5">
        <v>81630000000</v>
      </c>
      <c r="N185" s="5">
        <v>50600000000</v>
      </c>
      <c r="O185" s="6">
        <v>-67870000000.000008</v>
      </c>
      <c r="P185" s="5">
        <v>-100860000000</v>
      </c>
    </row>
    <row r="186" spans="3:26" ht="15.5" x14ac:dyDescent="0.35">
      <c r="C186" t="s">
        <v>190</v>
      </c>
      <c r="I186" s="6">
        <v>3.6200000000000003E-2</v>
      </c>
      <c r="J186" s="6">
        <v>1.41E-2</v>
      </c>
      <c r="K186" s="6">
        <v>3.1699999999999999E-2</v>
      </c>
      <c r="L186" s="6">
        <v>3.6900000000000002E-2</v>
      </c>
      <c r="M186" s="6">
        <v>6.3E-2</v>
      </c>
      <c r="N186" s="6">
        <v>5.5800000000000002E-2</v>
      </c>
      <c r="O186" s="6">
        <v>3.39E-2</v>
      </c>
      <c r="P186" s="6">
        <v>2.3900000000000001E-2</v>
      </c>
      <c r="Q186" s="6">
        <v>5.4199999999999998E-2</v>
      </c>
      <c r="R186" s="6">
        <v>6.1699999999999998E-2</v>
      </c>
      <c r="S186" s="6">
        <v>9.4299999999999995E-2</v>
      </c>
      <c r="T186" s="6">
        <v>6.4199999999999993E-2</v>
      </c>
      <c r="U186" s="6">
        <v>7.0300000000000001E-2</v>
      </c>
      <c r="V186" s="6">
        <v>6.6100000000000006E-2</v>
      </c>
      <c r="W186" s="6">
        <v>7.9199999999999993E-2</v>
      </c>
      <c r="X186" s="6">
        <v>5.3600000000000002E-2</v>
      </c>
      <c r="Y186" s="6">
        <v>5.0300000000000004E-2</v>
      </c>
      <c r="Z186" s="6">
        <v>3.3399999999999999E-2</v>
      </c>
    </row>
    <row r="187" spans="3:26" ht="15.5" x14ac:dyDescent="0.35">
      <c r="C187" t="s">
        <v>191</v>
      </c>
      <c r="I187" s="6">
        <v>5.6100000000000004E-2</v>
      </c>
      <c r="J187" s="6">
        <v>2.4799999999999999E-2</v>
      </c>
      <c r="K187" s="6">
        <v>5.4600000000000003E-2</v>
      </c>
      <c r="L187" s="6">
        <v>6.0499999999999998E-2</v>
      </c>
      <c r="M187" s="6">
        <v>0.1041</v>
      </c>
      <c r="N187" s="6">
        <v>9.9600000000000008E-2</v>
      </c>
      <c r="O187" s="6">
        <v>6.9800000000000001E-2</v>
      </c>
      <c r="P187" s="6">
        <v>5.1799999999999999E-2</v>
      </c>
      <c r="Q187" s="6">
        <v>0.11689999999999999</v>
      </c>
      <c r="R187" s="6">
        <v>0.14080000000000001</v>
      </c>
      <c r="S187" s="6">
        <v>0.21969999999999998</v>
      </c>
      <c r="T187" s="6">
        <v>0.14119999999999999</v>
      </c>
      <c r="U187" s="6">
        <v>0.18559999999999999</v>
      </c>
      <c r="V187" s="6">
        <v>0.191</v>
      </c>
      <c r="W187" s="6">
        <v>0.21660000000000001</v>
      </c>
      <c r="X187" s="6">
        <v>0.22940000000000002</v>
      </c>
      <c r="Y187" s="6">
        <v>0.21010000000000001</v>
      </c>
      <c r="Z187" s="6">
        <v>0.1186</v>
      </c>
    </row>
    <row r="188" spans="3:26" ht="15.5" x14ac:dyDescent="0.35">
      <c r="C188" t="s">
        <v>192</v>
      </c>
      <c r="I188" s="6">
        <v>2.76E-2</v>
      </c>
      <c r="J188" s="6">
        <v>1.2199999999999999E-2</v>
      </c>
      <c r="K188" s="6">
        <v>-3.5099999999999999E-2</v>
      </c>
      <c r="L188" s="6">
        <v>-2.8000000000000004E-3</v>
      </c>
      <c r="M188" s="6">
        <v>2.9100000000000001E-2</v>
      </c>
      <c r="N188" s="6">
        <v>1.6399999999999998E-2</v>
      </c>
      <c r="O188" s="6">
        <v>-2.7999999999999997E-2</v>
      </c>
      <c r="P188" s="6">
        <v>-3.7400000000000003E-2</v>
      </c>
      <c r="Q188" s="6">
        <v>1.1299999999999999E-2</v>
      </c>
      <c r="R188" s="6">
        <v>2.86E-2</v>
      </c>
      <c r="S188" s="6">
        <v>5.8999999999999999E-3</v>
      </c>
      <c r="T188" s="6">
        <v>1.43E-2</v>
      </c>
      <c r="U188" s="6">
        <v>4.3400000000000001E-2</v>
      </c>
      <c r="V188" s="6">
        <v>4.1799999999999997E-2</v>
      </c>
      <c r="W188" s="6">
        <v>3.5799999999999998E-2</v>
      </c>
      <c r="X188" s="6">
        <v>0.02</v>
      </c>
      <c r="Y188" s="6">
        <v>1.3500000000000002E-2</v>
      </c>
      <c r="Z188" s="6">
        <v>2.3999999999999998E-3</v>
      </c>
    </row>
    <row r="189" spans="3:26" ht="15.5" x14ac:dyDescent="0.35">
      <c r="C189" t="s">
        <v>193</v>
      </c>
    </row>
    <row r="190" spans="3:26" ht="15.5" x14ac:dyDescent="0.35">
      <c r="C190" t="s">
        <v>56</v>
      </c>
      <c r="I190" s="6">
        <v>1.26</v>
      </c>
      <c r="J190" s="6">
        <v>1.51</v>
      </c>
      <c r="K190" s="6">
        <v>2.3199999999999998</v>
      </c>
      <c r="L190" s="6">
        <v>2.76</v>
      </c>
      <c r="M190" s="6">
        <v>2.4</v>
      </c>
      <c r="N190" s="6">
        <v>2.5</v>
      </c>
      <c r="O190" s="6">
        <v>3.45</v>
      </c>
      <c r="P190" s="6">
        <v>3.25</v>
      </c>
      <c r="Q190" s="6">
        <v>3.27</v>
      </c>
      <c r="R190" s="6">
        <v>3.48</v>
      </c>
      <c r="S190" s="6">
        <v>4.05</v>
      </c>
      <c r="T190" s="6">
        <v>3.18</v>
      </c>
      <c r="U190" s="6">
        <v>3.23</v>
      </c>
      <c r="V190" s="6">
        <v>1.83</v>
      </c>
      <c r="W190" s="6">
        <v>1.18</v>
      </c>
      <c r="X190" s="6">
        <v>0.53</v>
      </c>
      <c r="Y190" s="6">
        <v>0.48</v>
      </c>
      <c r="Z190" s="6">
        <v>0.32</v>
      </c>
    </row>
    <row r="191" spans="3:26" ht="15.5" x14ac:dyDescent="0.35">
      <c r="C191" t="s">
        <v>53</v>
      </c>
      <c r="I191" s="6">
        <v>2867.12</v>
      </c>
      <c r="J191" s="6">
        <v>2511.3000000000002</v>
      </c>
      <c r="K191" s="6">
        <v>2494.83</v>
      </c>
      <c r="L191" s="6">
        <v>2424.96</v>
      </c>
      <c r="M191" s="6">
        <v>2435.6</v>
      </c>
      <c r="N191" s="6">
        <v>2234.4499999999998</v>
      </c>
      <c r="O191" s="6">
        <v>2019.33</v>
      </c>
      <c r="P191" s="6">
        <v>2149.33</v>
      </c>
      <c r="Q191" s="6">
        <v>2215.34</v>
      </c>
      <c r="R191" s="6">
        <v>1984.75</v>
      </c>
      <c r="S191" s="6">
        <v>1968.97</v>
      </c>
      <c r="T191" s="6">
        <v>1964.56</v>
      </c>
      <c r="U191" s="6">
        <v>1314.92</v>
      </c>
      <c r="V191" s="6">
        <v>1001.05</v>
      </c>
      <c r="W191" s="6">
        <v>651.77</v>
      </c>
      <c r="X191" s="6">
        <v>715.65</v>
      </c>
      <c r="Y191" s="6">
        <v>449.42</v>
      </c>
      <c r="Z191" s="6">
        <v>430.61</v>
      </c>
    </row>
    <row r="192" spans="3:26" ht="15.5" x14ac:dyDescent="0.35">
      <c r="C192" t="s">
        <v>194</v>
      </c>
      <c r="I192" s="6">
        <v>1.26</v>
      </c>
      <c r="J192" s="6">
        <v>1.51</v>
      </c>
      <c r="K192" s="6">
        <v>2.3199999999999998</v>
      </c>
      <c r="L192" s="6">
        <v>2.76</v>
      </c>
      <c r="M192" s="6">
        <v>2.4</v>
      </c>
      <c r="N192" s="6">
        <v>2.5</v>
      </c>
      <c r="O192" s="6">
        <v>3.45</v>
      </c>
      <c r="P192" s="6">
        <v>3.25</v>
      </c>
      <c r="Q192" s="6">
        <v>3.27</v>
      </c>
      <c r="R192" s="6">
        <v>3.48</v>
      </c>
      <c r="S192" s="6">
        <v>4.05</v>
      </c>
      <c r="T192" s="6">
        <v>3.18</v>
      </c>
      <c r="U192" s="6">
        <v>3.23</v>
      </c>
      <c r="V192" s="6">
        <v>1.83</v>
      </c>
      <c r="W192" s="6">
        <v>1.18</v>
      </c>
      <c r="X192" s="6">
        <v>0.53</v>
      </c>
      <c r="Y192" s="6">
        <v>0.48</v>
      </c>
      <c r="Z192" s="6">
        <v>0.32</v>
      </c>
    </row>
    <row r="193" spans="2:26" ht="15.5" x14ac:dyDescent="0.35">
      <c r="C193" t="s">
        <v>195</v>
      </c>
      <c r="I193" s="6">
        <v>2867.12</v>
      </c>
      <c r="J193" s="6">
        <v>2511.3000000000002</v>
      </c>
      <c r="K193" s="6">
        <v>2494.83</v>
      </c>
      <c r="L193" s="6">
        <v>2424.96</v>
      </c>
      <c r="M193" s="6">
        <v>2435.6</v>
      </c>
      <c r="N193" s="6">
        <v>2234.4499999999998</v>
      </c>
      <c r="O193" s="6">
        <v>2019.33</v>
      </c>
      <c r="P193" s="6">
        <v>2149.33</v>
      </c>
      <c r="Q193" s="6">
        <v>2215.34</v>
      </c>
      <c r="R193" s="6">
        <v>1984.75</v>
      </c>
      <c r="S193" s="6">
        <v>1968.97</v>
      </c>
      <c r="T193" s="6">
        <v>1964.56</v>
      </c>
      <c r="U193" s="6">
        <v>1314.92</v>
      </c>
      <c r="V193" s="6">
        <v>1001.05</v>
      </c>
      <c r="W193" s="6">
        <v>651.77</v>
      </c>
      <c r="X193" s="6">
        <v>715.65</v>
      </c>
      <c r="Y193" s="6">
        <v>449.42</v>
      </c>
      <c r="Z193" s="6">
        <v>430.61</v>
      </c>
    </row>
    <row r="194" spans="2:26" ht="15.5" x14ac:dyDescent="0.35">
      <c r="C194" t="s">
        <v>196</v>
      </c>
    </row>
    <row r="195" spans="2:26" ht="15.5" x14ac:dyDescent="0.35">
      <c r="C195" t="s">
        <v>197</v>
      </c>
    </row>
    <row r="196" spans="2:26" ht="15.5" x14ac:dyDescent="0.35">
      <c r="C196" t="s">
        <v>26</v>
      </c>
    </row>
    <row r="197" spans="2:26" ht="15.5" x14ac:dyDescent="0.35">
      <c r="C197" t="s">
        <v>23</v>
      </c>
    </row>
    <row r="198" spans="2:26" ht="15.5" x14ac:dyDescent="0.35">
      <c r="C198" t="s">
        <v>198</v>
      </c>
    </row>
    <row r="199" spans="2:26" ht="15.5" x14ac:dyDescent="0.35">
      <c r="C199" t="s">
        <v>199</v>
      </c>
      <c r="I199" s="5">
        <v>10000000000</v>
      </c>
      <c r="J199" s="5">
        <v>-56000000000</v>
      </c>
      <c r="K199" s="5">
        <v>-31000000000</v>
      </c>
      <c r="L199" s="5">
        <v>-36000000000</v>
      </c>
      <c r="M199" s="5">
        <v>-119000000000</v>
      </c>
      <c r="N199" s="5">
        <v>-222000000000</v>
      </c>
      <c r="O199" s="5">
        <v>-205000000000</v>
      </c>
      <c r="P199" s="5">
        <v>-115000000000</v>
      </c>
      <c r="Q199" s="5">
        <v>64000000000</v>
      </c>
      <c r="R199" s="5">
        <v>121000000000</v>
      </c>
      <c r="S199" s="5">
        <v>130000000000</v>
      </c>
      <c r="T199" s="5">
        <v>226000000000</v>
      </c>
      <c r="U199" s="5">
        <v>291000000000</v>
      </c>
      <c r="V199" s="5">
        <v>152000000000</v>
      </c>
      <c r="W199" s="5">
        <v>145000000000</v>
      </c>
      <c r="X199" s="5">
        <v>276000000000</v>
      </c>
      <c r="Y199" s="5">
        <v>54000000000</v>
      </c>
      <c r="Z199" s="5">
        <v>132000000000</v>
      </c>
    </row>
    <row r="200" spans="2:26" ht="15.5" x14ac:dyDescent="0.35">
      <c r="C200" t="s">
        <v>200</v>
      </c>
      <c r="I200" s="5">
        <v>-8000000000</v>
      </c>
      <c r="J200" s="5">
        <v>-7000000000</v>
      </c>
      <c r="K200" s="5">
        <v>-4000000000</v>
      </c>
      <c r="L200" s="5">
        <v>-6000000000</v>
      </c>
      <c r="M200" s="5">
        <v>-15000000000</v>
      </c>
      <c r="N200" s="5">
        <v>-5000000000</v>
      </c>
      <c r="O200" s="5">
        <v>-4000000000</v>
      </c>
      <c r="P200" s="5">
        <v>-8000000000</v>
      </c>
      <c r="Q200" s="5">
        <v>-3000000000</v>
      </c>
      <c r="R200" s="5">
        <v>-5000000000</v>
      </c>
      <c r="S200" s="5">
        <v>-10000000000</v>
      </c>
      <c r="T200" s="5">
        <v>-18000000000</v>
      </c>
      <c r="U200" s="5">
        <v>-17000000000</v>
      </c>
      <c r="V200" s="5">
        <v>-20000000000</v>
      </c>
      <c r="W200" s="5">
        <v>-15000000000</v>
      </c>
      <c r="X200" s="5">
        <v>-3000000000</v>
      </c>
      <c r="Y200" s="5">
        <v>-3000000000</v>
      </c>
      <c r="Z200" s="5">
        <v>-12000000000</v>
      </c>
    </row>
    <row r="201" spans="2:26" ht="15.5" x14ac:dyDescent="0.35">
      <c r="C201" t="s">
        <v>15</v>
      </c>
      <c r="I201" s="5">
        <v>2000000000</v>
      </c>
      <c r="J201" s="5">
        <v>-62000000000</v>
      </c>
      <c r="K201" s="5">
        <v>-34000000000</v>
      </c>
      <c r="L201" s="5">
        <v>-43000000000</v>
      </c>
      <c r="M201" s="5">
        <v>-134000000000</v>
      </c>
      <c r="N201" s="5">
        <v>-227000000000</v>
      </c>
      <c r="O201" s="5">
        <v>-209000000000</v>
      </c>
      <c r="P201" s="5">
        <v>-123000000000</v>
      </c>
      <c r="Q201" s="5">
        <v>61000000000</v>
      </c>
      <c r="R201" s="5">
        <v>116000000000</v>
      </c>
      <c r="S201" s="5">
        <v>121000000000</v>
      </c>
      <c r="T201" s="5">
        <v>208000000000</v>
      </c>
      <c r="U201" s="5">
        <v>274000000000</v>
      </c>
      <c r="V201" s="5">
        <v>132000000000</v>
      </c>
      <c r="W201" s="5">
        <v>131000000000</v>
      </c>
      <c r="X201" s="5">
        <v>272000000000</v>
      </c>
      <c r="Y201" s="5">
        <v>51000000000</v>
      </c>
      <c r="Z201" s="5">
        <v>120000000000</v>
      </c>
    </row>
    <row r="202" spans="2:26" ht="15.5" x14ac:dyDescent="0.35">
      <c r="C202" t="s">
        <v>17</v>
      </c>
      <c r="I202" s="6">
        <v>2.71</v>
      </c>
      <c r="J202" s="6">
        <v>-100.49</v>
      </c>
      <c r="K202" s="6">
        <v>-55.07</v>
      </c>
      <c r="L202" s="6">
        <v>-68.599999999999994</v>
      </c>
      <c r="M202" s="6">
        <v>-215.1</v>
      </c>
      <c r="N202" s="6">
        <v>-365.69</v>
      </c>
      <c r="O202" s="6">
        <v>-336.59</v>
      </c>
      <c r="P202" s="6">
        <v>-198.85</v>
      </c>
      <c r="Q202" s="6">
        <v>98.35</v>
      </c>
      <c r="R202" s="6">
        <v>186.41</v>
      </c>
      <c r="S202" s="6">
        <v>194.27</v>
      </c>
      <c r="T202" s="6">
        <v>335.26</v>
      </c>
      <c r="U202" s="6">
        <v>441.95</v>
      </c>
      <c r="V202" s="6">
        <v>213.21</v>
      </c>
      <c r="W202" s="6">
        <v>210.64</v>
      </c>
      <c r="X202" s="6">
        <v>987.48</v>
      </c>
      <c r="Y202" s="6">
        <v>185.19</v>
      </c>
      <c r="Z202" s="6">
        <v>434.25</v>
      </c>
    </row>
    <row r="204" spans="2:26" ht="15.5" x14ac:dyDescent="0.35">
      <c r="B204" t="s">
        <v>345</v>
      </c>
      <c r="C204" t="s">
        <v>689</v>
      </c>
      <c r="D204" s="5">
        <v>56000000000</v>
      </c>
      <c r="E204" s="5">
        <v>30000000000</v>
      </c>
      <c r="F204" s="5">
        <v>37000000000</v>
      </c>
      <c r="G204" s="5">
        <v>-9000000000</v>
      </c>
      <c r="H204" s="5">
        <v>171000000000</v>
      </c>
      <c r="I204" s="5">
        <v>100000000000</v>
      </c>
      <c r="J204" s="5">
        <v>39000000000</v>
      </c>
      <c r="K204" s="5">
        <v>85000000000</v>
      </c>
      <c r="L204" s="5">
        <v>91000000000</v>
      </c>
      <c r="M204" s="5">
        <v>157000000000</v>
      </c>
      <c r="N204" s="5">
        <v>138000000000</v>
      </c>
      <c r="O204" s="5">
        <v>88000000000</v>
      </c>
      <c r="P204" s="5">
        <v>69000000000</v>
      </c>
      <c r="Q204" s="5">
        <v>161000000000</v>
      </c>
    </row>
    <row r="205" spans="2:26" ht="15.5" x14ac:dyDescent="0.35">
      <c r="C205" t="s">
        <v>690</v>
      </c>
      <c r="M205" s="6">
        <v>81.510000000000005</v>
      </c>
      <c r="N205" s="5">
        <v>67</v>
      </c>
      <c r="O205" s="5">
        <v>60</v>
      </c>
      <c r="P205" s="5">
        <v>190</v>
      </c>
      <c r="Q205" s="5">
        <v>90</v>
      </c>
    </row>
    <row r="206" spans="2:26" ht="15.5" x14ac:dyDescent="0.35">
      <c r="C206" t="s">
        <v>64</v>
      </c>
      <c r="M206" s="6">
        <v>0.32150000000000001</v>
      </c>
      <c r="N206" s="6">
        <v>0.30099999999999999</v>
      </c>
      <c r="O206" s="6">
        <v>0.42560000000000003</v>
      </c>
      <c r="P206" s="6">
        <v>1.7068000000000001</v>
      </c>
      <c r="Q206" s="6">
        <v>0.34740000000000004</v>
      </c>
    </row>
    <row r="207" spans="2:26" ht="15.5" x14ac:dyDescent="0.35">
      <c r="C207" t="s">
        <v>691</v>
      </c>
      <c r="M207" s="6">
        <v>1.37E-2</v>
      </c>
      <c r="N207" s="6">
        <v>9.4999999999999998E-3</v>
      </c>
      <c r="O207" s="6">
        <v>8.5000000000000006E-3</v>
      </c>
      <c r="P207" s="6">
        <v>3.0200000000000001E-2</v>
      </c>
      <c r="Q207" s="6">
        <v>1.18E-2</v>
      </c>
    </row>
    <row r="208" spans="2:26" ht="15.5" x14ac:dyDescent="0.35">
      <c r="C208" t="s">
        <v>44</v>
      </c>
      <c r="D208" s="6">
        <v>89.79</v>
      </c>
      <c r="E208" s="6">
        <v>47.73</v>
      </c>
      <c r="F208" s="6">
        <v>59.34</v>
      </c>
      <c r="G208" s="6">
        <v>-13.7</v>
      </c>
      <c r="H208" s="6">
        <v>275.05</v>
      </c>
      <c r="I208" s="6">
        <v>160.71</v>
      </c>
      <c r="J208" s="6">
        <v>62.32</v>
      </c>
      <c r="K208" s="6">
        <v>136.24</v>
      </c>
      <c r="L208" s="6">
        <v>146.82</v>
      </c>
      <c r="M208" s="6">
        <v>253.48</v>
      </c>
      <c r="N208" s="6">
        <v>222.62</v>
      </c>
      <c r="O208" s="6">
        <v>140.97999999999999</v>
      </c>
      <c r="P208" s="6">
        <v>111.32</v>
      </c>
      <c r="Q208" s="6">
        <v>259.05</v>
      </c>
    </row>
    <row r="209" spans="3:17" ht="15.5" x14ac:dyDescent="0.35">
      <c r="C209" t="s">
        <v>66</v>
      </c>
      <c r="M209" s="6">
        <v>81.510000000000005</v>
      </c>
      <c r="N209" s="5">
        <v>67</v>
      </c>
      <c r="O209" s="5">
        <v>60</v>
      </c>
      <c r="P209" s="5">
        <v>190</v>
      </c>
      <c r="Q209" s="5">
        <v>90</v>
      </c>
    </row>
    <row r="210" spans="3:17" ht="15.5" x14ac:dyDescent="0.35">
      <c r="C210" t="s">
        <v>692</v>
      </c>
      <c r="M210" s="6">
        <v>0.32150000000000001</v>
      </c>
      <c r="N210" s="6">
        <v>0.30099999999999999</v>
      </c>
      <c r="O210" s="6">
        <v>0.42560000000000003</v>
      </c>
      <c r="P210" s="6">
        <v>1.7068000000000001</v>
      </c>
      <c r="Q210" s="6">
        <v>0.34740000000000004</v>
      </c>
    </row>
    <row r="211" spans="3:17" ht="15.5" x14ac:dyDescent="0.35">
      <c r="C211" t="s">
        <v>693</v>
      </c>
      <c r="M211" s="6">
        <v>1.37E-2</v>
      </c>
      <c r="N211" s="6">
        <v>9.4999999999999998E-3</v>
      </c>
      <c r="O211" s="6">
        <v>8.5000000000000006E-3</v>
      </c>
      <c r="P211" s="6">
        <v>3.0200000000000001E-2</v>
      </c>
      <c r="Q211" s="6">
        <v>1.18E-2</v>
      </c>
    </row>
    <row r="212" spans="3:17" ht="15.5" x14ac:dyDescent="0.35">
      <c r="C212" t="s">
        <v>346</v>
      </c>
      <c r="D212" s="5">
        <v>282000000000</v>
      </c>
      <c r="E212" s="5">
        <v>319000000000</v>
      </c>
      <c r="F212" s="5">
        <v>236000000000</v>
      </c>
      <c r="G212" s="5">
        <v>169000000000</v>
      </c>
      <c r="H212" s="5">
        <v>1201000000000</v>
      </c>
      <c r="I212" s="5">
        <v>918000000000</v>
      </c>
      <c r="J212" s="5">
        <v>812000000000</v>
      </c>
      <c r="K212" s="5">
        <v>650000000000</v>
      </c>
      <c r="L212" s="5">
        <v>653000000000</v>
      </c>
      <c r="M212" s="5">
        <v>658000000000</v>
      </c>
      <c r="N212" s="5">
        <v>761000000000</v>
      </c>
      <c r="O212" s="5">
        <v>909000000000</v>
      </c>
      <c r="P212" s="5">
        <v>1057000000000</v>
      </c>
      <c r="Q212" s="5">
        <v>1115000000000</v>
      </c>
    </row>
    <row r="213" spans="3:17" ht="15.5" x14ac:dyDescent="0.35">
      <c r="C213" t="s">
        <v>347</v>
      </c>
      <c r="M213" s="6">
        <v>81.510000000000005</v>
      </c>
      <c r="N213" s="5">
        <v>67</v>
      </c>
      <c r="O213" s="5">
        <v>60</v>
      </c>
      <c r="P213" s="5">
        <v>190</v>
      </c>
      <c r="Q213" s="5">
        <v>90</v>
      </c>
    </row>
    <row r="214" spans="3:17" ht="15.5" x14ac:dyDescent="0.35">
      <c r="C214" t="s">
        <v>348</v>
      </c>
      <c r="M214" s="6">
        <v>0.32150000000000001</v>
      </c>
      <c r="N214" s="6">
        <v>0.30099999999999999</v>
      </c>
      <c r="O214" s="6">
        <v>0.42560000000000003</v>
      </c>
      <c r="P214" s="6">
        <v>1.7068000000000001</v>
      </c>
      <c r="Q214" s="6">
        <v>0.34740000000000004</v>
      </c>
    </row>
    <row r="215" spans="3:17" ht="15.5" x14ac:dyDescent="0.35">
      <c r="C215" t="s">
        <v>349</v>
      </c>
      <c r="M215" s="6">
        <v>1.37E-2</v>
      </c>
      <c r="N215" s="6">
        <v>9.4999999999999998E-3</v>
      </c>
      <c r="O215" s="6">
        <v>8.5000000000000006E-3</v>
      </c>
      <c r="P215" s="6">
        <v>3.0200000000000001E-2</v>
      </c>
      <c r="Q215" s="6">
        <v>1.18E-2</v>
      </c>
    </row>
    <row r="216" spans="3:17" ht="15.5" x14ac:dyDescent="0.35">
      <c r="C216" t="s">
        <v>350</v>
      </c>
      <c r="I216" s="6">
        <v>15.42</v>
      </c>
    </row>
    <row r="217" spans="3:17" ht="15.5" x14ac:dyDescent="0.35">
      <c r="C217" t="s">
        <v>351</v>
      </c>
      <c r="I217" s="6">
        <v>23.15</v>
      </c>
    </row>
    <row r="218" spans="3:17" ht="15.5" x14ac:dyDescent="0.35">
      <c r="C218" t="s">
        <v>352</v>
      </c>
      <c r="I218" s="6">
        <v>6.3</v>
      </c>
    </row>
    <row r="219" spans="3:17" ht="15.5" x14ac:dyDescent="0.35">
      <c r="C219" t="s">
        <v>353</v>
      </c>
      <c r="I219" s="6">
        <v>4.3200000000000002E-2</v>
      </c>
    </row>
    <row r="220" spans="3:17" ht="15.5" x14ac:dyDescent="0.35">
      <c r="C220" t="s">
        <v>354</v>
      </c>
      <c r="I220" s="6">
        <v>2.62</v>
      </c>
    </row>
    <row r="221" spans="3:17" ht="15.5" x14ac:dyDescent="0.35">
      <c r="C221" t="s">
        <v>355</v>
      </c>
      <c r="I221" s="6">
        <v>1.46</v>
      </c>
    </row>
    <row r="222" spans="3:17" ht="15.5" x14ac:dyDescent="0.35">
      <c r="C222" t="s">
        <v>356</v>
      </c>
      <c r="I222" s="6">
        <v>37.94</v>
      </c>
    </row>
    <row r="223" spans="3:17" ht="15.5" x14ac:dyDescent="0.35">
      <c r="C223" t="s">
        <v>357</v>
      </c>
      <c r="I223" s="6">
        <v>43.39</v>
      </c>
    </row>
    <row r="224" spans="3:17" ht="15.5" x14ac:dyDescent="0.35">
      <c r="C224" t="s">
        <v>358</v>
      </c>
      <c r="I224" s="6">
        <v>15.47</v>
      </c>
    </row>
    <row r="225" spans="3:9" ht="15.5" x14ac:dyDescent="0.35">
      <c r="C225" t="s">
        <v>359</v>
      </c>
      <c r="I225" s="5">
        <v>19</v>
      </c>
    </row>
    <row r="226" spans="3:9" ht="15.5" x14ac:dyDescent="0.35">
      <c r="C226" t="s">
        <v>360</v>
      </c>
      <c r="I226" s="6">
        <v>0.15</v>
      </c>
    </row>
    <row r="227" spans="3:9" ht="15.5" x14ac:dyDescent="0.35">
      <c r="C227" t="s">
        <v>361</v>
      </c>
      <c r="I227" s="6">
        <v>7.83</v>
      </c>
    </row>
    <row r="228" spans="3:9" ht="15.5" x14ac:dyDescent="0.35">
      <c r="C228" t="s">
        <v>362</v>
      </c>
      <c r="I228" s="6">
        <v>183.17</v>
      </c>
    </row>
    <row r="229" spans="3:9" ht="15.5" x14ac:dyDescent="0.35">
      <c r="C229" t="s">
        <v>363</v>
      </c>
      <c r="I229" s="6">
        <v>275.05</v>
      </c>
    </row>
    <row r="230" spans="3:9" ht="15.5" x14ac:dyDescent="0.35">
      <c r="C230" t="s">
        <v>364</v>
      </c>
      <c r="I230" s="6">
        <v>1618.99</v>
      </c>
    </row>
    <row r="231" spans="3:9" ht="15.5" x14ac:dyDescent="0.35">
      <c r="C231" t="s">
        <v>365</v>
      </c>
      <c r="D231" s="6">
        <v>706.05</v>
      </c>
    </row>
    <row r="232" spans="3:9" ht="15.5" x14ac:dyDescent="0.35">
      <c r="C232" t="s">
        <v>366</v>
      </c>
      <c r="I232" s="6">
        <v>2898.08</v>
      </c>
    </row>
    <row r="233" spans="3:9" ht="15.5" x14ac:dyDescent="0.35">
      <c r="C233" t="s">
        <v>367</v>
      </c>
      <c r="I233" s="6">
        <v>97.71</v>
      </c>
    </row>
    <row r="234" spans="3:9" ht="15.5" x14ac:dyDescent="0.35">
      <c r="C234" t="s">
        <v>370</v>
      </c>
      <c r="D234" s="6">
        <v>0.57999999999999996</v>
      </c>
    </row>
    <row r="235" spans="3:9" ht="15.5" x14ac:dyDescent="0.35">
      <c r="C235" t="s">
        <v>371</v>
      </c>
      <c r="D235" s="6">
        <v>1.58</v>
      </c>
    </row>
    <row r="236" spans="3:9" ht="15.5" x14ac:dyDescent="0.35">
      <c r="C236" t="s">
        <v>13</v>
      </c>
      <c r="D236" s="5">
        <v>7000000000</v>
      </c>
    </row>
    <row r="237" spans="3:9" ht="15.5" x14ac:dyDescent="0.35">
      <c r="C237" t="s">
        <v>373</v>
      </c>
      <c r="I237" s="6">
        <v>3.9</v>
      </c>
    </row>
    <row r="238" spans="3:9" ht="15.5" x14ac:dyDescent="0.35">
      <c r="C238" t="s">
        <v>374</v>
      </c>
      <c r="I238" s="6">
        <v>0.04</v>
      </c>
    </row>
    <row r="239" spans="3:9" ht="15.5" x14ac:dyDescent="0.35">
      <c r="C239" t="s">
        <v>375</v>
      </c>
      <c r="I239" s="6">
        <v>6.3200000000000006E-2</v>
      </c>
    </row>
    <row r="240" spans="3:9" ht="15.5" x14ac:dyDescent="0.35">
      <c r="C240" t="s">
        <v>376</v>
      </c>
      <c r="I240" s="6">
        <v>3.7000000000000005E-2</v>
      </c>
    </row>
    <row r="241" spans="3:9" ht="15.5" x14ac:dyDescent="0.35">
      <c r="C241" t="s">
        <v>377</v>
      </c>
      <c r="I241" s="6">
        <v>4.9500000000000002E-2</v>
      </c>
    </row>
    <row r="242" spans="3:9" ht="15.5" x14ac:dyDescent="0.35">
      <c r="C242" t="s">
        <v>383</v>
      </c>
      <c r="I242" s="6">
        <v>0.36</v>
      </c>
    </row>
    <row r="243" spans="3:9" ht="15.5" x14ac:dyDescent="0.35">
      <c r="C243" t="s">
        <v>40</v>
      </c>
      <c r="I243" s="5">
        <v>2632000000000</v>
      </c>
    </row>
    <row r="244" spans="3:9" ht="15.5" x14ac:dyDescent="0.35">
      <c r="C244" t="s">
        <v>385</v>
      </c>
      <c r="I244" s="5">
        <v>2194000000000</v>
      </c>
    </row>
    <row r="245" spans="3:9" ht="15.5" x14ac:dyDescent="0.35">
      <c r="C245" t="s">
        <v>386</v>
      </c>
      <c r="I245" s="5">
        <v>620810000</v>
      </c>
    </row>
    <row r="246" spans="3:9" ht="15.5" x14ac:dyDescent="0.35">
      <c r="C246" t="s">
        <v>387</v>
      </c>
      <c r="I246" s="6">
        <v>9.5700000000000007E-2</v>
      </c>
    </row>
    <row r="247" spans="3:9" ht="15.5" x14ac:dyDescent="0.35">
      <c r="C247" t="s">
        <v>389</v>
      </c>
      <c r="D247" s="6">
        <v>0.17399999999999999</v>
      </c>
    </row>
    <row r="248" spans="3:9" ht="15.5" x14ac:dyDescent="0.35">
      <c r="C248" t="s">
        <v>390</v>
      </c>
      <c r="D248" s="6">
        <v>0.19760000000000003</v>
      </c>
    </row>
    <row r="249" spans="3:9" ht="15.5" x14ac:dyDescent="0.35">
      <c r="C249" t="s">
        <v>391</v>
      </c>
      <c r="D249" s="6">
        <v>-7.5300000000000006E-2</v>
      </c>
    </row>
    <row r="250" spans="3:9" ht="15.5" x14ac:dyDescent="0.35">
      <c r="C250" t="s">
        <v>393</v>
      </c>
      <c r="D250" s="6">
        <v>0.18539999999999998</v>
      </c>
    </row>
    <row r="251" spans="3:9" ht="15.5" x14ac:dyDescent="0.35">
      <c r="C251" t="s">
        <v>394</v>
      </c>
      <c r="I251" s="5">
        <v>85</v>
      </c>
    </row>
    <row r="252" spans="3:9" ht="15.5" x14ac:dyDescent="0.35">
      <c r="C252" t="s">
        <v>398</v>
      </c>
      <c r="I252" t="s">
        <v>1179</v>
      </c>
    </row>
    <row r="253" spans="3:9" ht="15.5" x14ac:dyDescent="0.35">
      <c r="C253" t="s">
        <v>400</v>
      </c>
      <c r="I253" s="5">
        <v>6</v>
      </c>
    </row>
    <row r="254" spans="3:9" ht="15.5" x14ac:dyDescent="0.35">
      <c r="C254" t="s">
        <v>401</v>
      </c>
      <c r="I254" s="6">
        <v>0.93</v>
      </c>
    </row>
    <row r="255" spans="3:9" ht="15.5" x14ac:dyDescent="0.35">
      <c r="C255" t="s">
        <v>402</v>
      </c>
      <c r="I255" s="6">
        <v>0.7</v>
      </c>
    </row>
    <row r="256" spans="3:9" ht="15.5" x14ac:dyDescent="0.35">
      <c r="C256" t="s">
        <v>403</v>
      </c>
      <c r="I256" s="6">
        <v>0.3</v>
      </c>
    </row>
    <row r="257" spans="3:9" ht="15.5" x14ac:dyDescent="0.35">
      <c r="C257" t="s">
        <v>1180</v>
      </c>
      <c r="I257" s="6">
        <v>0.44</v>
      </c>
    </row>
    <row r="258" spans="3:9" ht="15.5" x14ac:dyDescent="0.35">
      <c r="C258" t="s">
        <v>404</v>
      </c>
      <c r="I258" s="6">
        <v>0.31</v>
      </c>
    </row>
    <row r="259" spans="3:9" ht="15.5" x14ac:dyDescent="0.35">
      <c r="C259" t="s">
        <v>405</v>
      </c>
      <c r="I259" s="6">
        <v>0.38</v>
      </c>
    </row>
    <row r="260" spans="3:9" ht="15.5" x14ac:dyDescent="0.35">
      <c r="C260" t="s">
        <v>406</v>
      </c>
      <c r="I260" s="6">
        <v>0.83</v>
      </c>
    </row>
    <row r="261" spans="3:9" ht="15.5" x14ac:dyDescent="0.35">
      <c r="C261" t="s">
        <v>407</v>
      </c>
      <c r="I261" s="5">
        <v>1005000000000</v>
      </c>
    </row>
    <row r="262" spans="3:9" ht="15.5" x14ac:dyDescent="0.35">
      <c r="C262" t="s">
        <v>409</v>
      </c>
      <c r="I262" s="5">
        <v>192000000000</v>
      </c>
    </row>
    <row r="263" spans="3:9" ht="15.5" x14ac:dyDescent="0.35">
      <c r="C263" t="s">
        <v>410</v>
      </c>
      <c r="I263" s="5">
        <v>114000000000</v>
      </c>
    </row>
    <row r="264" spans="3:9" ht="15.5" x14ac:dyDescent="0.35">
      <c r="C264" t="s">
        <v>411</v>
      </c>
      <c r="D264" s="5">
        <v>438000000000</v>
      </c>
    </row>
    <row r="265" spans="3:9" ht="15.5" x14ac:dyDescent="0.35">
      <c r="C265" t="s">
        <v>412</v>
      </c>
      <c r="D265" s="5">
        <v>2843000000000</v>
      </c>
    </row>
    <row r="266" spans="3:9" ht="15.5" x14ac:dyDescent="0.35">
      <c r="C266" t="s">
        <v>413</v>
      </c>
      <c r="D266" s="5">
        <v>1044000000000</v>
      </c>
    </row>
    <row r="267" spans="3:9" ht="15.5" x14ac:dyDescent="0.35">
      <c r="C267" t="s">
        <v>185</v>
      </c>
      <c r="I267" s="5">
        <v>1799000000000</v>
      </c>
    </row>
    <row r="268" spans="3:9" ht="15.5" x14ac:dyDescent="0.35">
      <c r="C268" t="s">
        <v>414</v>
      </c>
      <c r="I268" s="5">
        <v>1799000000000</v>
      </c>
    </row>
    <row r="269" spans="3:9" ht="15.5" x14ac:dyDescent="0.35">
      <c r="C269" t="s">
        <v>415</v>
      </c>
      <c r="I269" s="5">
        <v>69000000000</v>
      </c>
    </row>
    <row r="270" spans="3:9" ht="15.5" x14ac:dyDescent="0.35">
      <c r="C270" t="s">
        <v>416</v>
      </c>
      <c r="I270" s="5">
        <v>-296000000000</v>
      </c>
    </row>
    <row r="271" spans="3:9" ht="15.5" x14ac:dyDescent="0.35">
      <c r="C271" t="s">
        <v>418</v>
      </c>
      <c r="I271" s="5">
        <v>-9000000000</v>
      </c>
    </row>
    <row r="272" spans="3:9" ht="15.5" x14ac:dyDescent="0.35">
      <c r="C272" t="s">
        <v>419</v>
      </c>
      <c r="I272" s="5">
        <v>61000000000</v>
      </c>
    </row>
  </sheetData>
  <pageMargins left="0.7" right="0.7" top="0.75" bottom="0.75" header="0.3" footer="0.3"/>
  <ignoredErrors>
    <ignoredError sqref="A1:Z273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X26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1181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1182</v>
      </c>
      <c r="D2" s="2" vm="156">
        <f ca="1">IFERROR(_xlfn.STOCKHISTORY("XIDX:" &amp; $C$1, D3, , 0, 0, 1), "Libur")</f>
        <v>3140</v>
      </c>
      <c r="E2" s="2" vm="157">
        <f ca="1">IFERROR(_xlfn.STOCKHISTORY("XIDX:" &amp; $C$1, E3, , 0, 0, 1), "Libur")</f>
        <v>2300</v>
      </c>
      <c r="H2" s="2" vm="157">
        <f ca="1">IFERROR(INDEX(D2:G2,COUNT(D2:G2)),"")</f>
        <v>2300</v>
      </c>
      <c r="I2" s="2" vm="158">
        <f t="shared" ref="I2:X2" ca="1" si="0">IFERROR(_xlfn.STOCKHISTORY("XIDX:" &amp; $C$1, I1, , 0, 0, 1), "Libur")</f>
        <v>2780</v>
      </c>
      <c r="J2" s="2" vm="159">
        <f t="shared" ca="1" si="0"/>
        <v>3540</v>
      </c>
      <c r="K2" s="2" vm="160">
        <f t="shared" ca="1" si="0"/>
        <v>3400</v>
      </c>
      <c r="L2" s="2" vm="161">
        <f t="shared" ca="1" si="0"/>
        <v>3280</v>
      </c>
      <c r="M2" s="2" vm="162">
        <f t="shared" ca="1" si="0"/>
        <v>1420</v>
      </c>
      <c r="N2" s="2" vm="163">
        <f t="shared" ca="1" si="0"/>
        <v>760</v>
      </c>
      <c r="O2" s="2" t="str">
        <f t="shared" ca="1" si="0"/>
        <v>Libur</v>
      </c>
      <c r="P2" s="2" vm="164">
        <f t="shared" ca="1" si="0"/>
        <v>2270</v>
      </c>
      <c r="Q2" s="2" t="str">
        <f t="shared" ca="1" si="0"/>
        <v>Libur</v>
      </c>
      <c r="R2" s="2" vm="165">
        <f t="shared" ca="1" si="0"/>
        <v>2030</v>
      </c>
      <c r="S2" s="2" vm="166">
        <f t="shared" ca="1" si="0"/>
        <v>2900</v>
      </c>
      <c r="T2" s="2" vm="167">
        <f t="shared" ca="1" si="0"/>
        <v>3050</v>
      </c>
      <c r="U2" s="2" vm="168">
        <f t="shared" ca="1" si="0"/>
        <v>3000</v>
      </c>
      <c r="V2" s="2" vm="168">
        <f t="shared" ca="1" si="0"/>
        <v>3000</v>
      </c>
      <c r="W2" s="2" vm="169">
        <f t="shared" ca="1" si="0"/>
        <v>3825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283548061</v>
      </c>
      <c r="E4" s="2">
        <f>IFERROR(INDEX(E51:E500,MATCH($C$4,$C$51:$C$500,0)),"")</f>
        <v>222655357</v>
      </c>
      <c r="H4" s="2">
        <f>IFERROR(SUM(D4:G4)*(4/MAX(1,COUNT(D4:G4))),"")</f>
        <v>1012406836</v>
      </c>
      <c r="I4" s="2">
        <f t="shared" ref="I4:X4" si="1">IFERROR(INDEX(I51:I500,MATCH($C$4,$C$51:$C$500,0)),"")</f>
        <v>1038170254</v>
      </c>
      <c r="J4" s="2">
        <f t="shared" si="1"/>
        <v>1200132454</v>
      </c>
      <c r="K4" s="2">
        <f t="shared" si="1"/>
        <v>1492998856</v>
      </c>
      <c r="L4" s="2">
        <f t="shared" si="1"/>
        <v>1445527371</v>
      </c>
      <c r="M4" s="2">
        <f t="shared" si="1"/>
        <v>1021865474</v>
      </c>
      <c r="N4" s="2">
        <f t="shared" si="1"/>
        <v>606407376</v>
      </c>
      <c r="O4" s="2">
        <f t="shared" si="1"/>
        <v>592394952</v>
      </c>
      <c r="P4" s="2">
        <f t="shared" si="1"/>
        <v>773057131</v>
      </c>
      <c r="Q4" s="2">
        <f t="shared" si="1"/>
        <v>690732993</v>
      </c>
      <c r="R4" s="2">
        <f t="shared" si="1"/>
        <v>590695975</v>
      </c>
      <c r="S4" s="2">
        <f t="shared" si="1"/>
        <v>654585884</v>
      </c>
      <c r="T4" s="2">
        <f t="shared" si="1"/>
        <v>723620468</v>
      </c>
      <c r="U4" s="2">
        <f t="shared" si="1"/>
        <v>777019580</v>
      </c>
      <c r="V4" s="2">
        <f t="shared" si="1"/>
        <v>886971424</v>
      </c>
      <c r="W4" s="2">
        <f t="shared" si="1"/>
        <v>6626275000000</v>
      </c>
      <c r="X4" s="2">
        <f t="shared" si="1"/>
        <v>4486419000000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16000444</v>
      </c>
      <c r="E5" s="2">
        <f>IFERROR(INDEX(E51:E500,MATCH($C$5,$C$51:$C$500,0)),"")</f>
        <v>13212553</v>
      </c>
      <c r="H5" s="2">
        <f>IFERROR(SUM(D5:G5)*(4/MAX(1,COUNT(D5:G5))),"")</f>
        <v>58425994</v>
      </c>
      <c r="I5" s="2">
        <f t="shared" ref="I5:X5" si="2">IFERROR(INDEX(I51:I500,MATCH($C$5,$C$51:$C$500,0)),"")</f>
        <v>58302246</v>
      </c>
      <c r="J5" s="2">
        <f t="shared" si="2"/>
        <v>132382695</v>
      </c>
      <c r="K5" s="2">
        <f t="shared" si="2"/>
        <v>283658277</v>
      </c>
      <c r="L5" s="2">
        <f t="shared" si="2"/>
        <v>255181125</v>
      </c>
      <c r="M5" s="2">
        <f t="shared" si="2"/>
        <v>152418581</v>
      </c>
      <c r="N5" s="2">
        <f t="shared" si="2"/>
        <v>-56514571</v>
      </c>
      <c r="O5" s="2">
        <f t="shared" si="2"/>
        <v>8664343</v>
      </c>
      <c r="P5" s="2">
        <f t="shared" si="2"/>
        <v>66497237</v>
      </c>
      <c r="Q5" s="2">
        <f t="shared" si="2"/>
        <v>4743923</v>
      </c>
      <c r="R5" s="2">
        <f t="shared" si="2"/>
        <v>12887388</v>
      </c>
      <c r="S5" s="2">
        <f t="shared" si="2"/>
        <v>-43935166</v>
      </c>
      <c r="T5" s="2">
        <f t="shared" si="2"/>
        <v>-115109416</v>
      </c>
      <c r="U5" s="2">
        <f t="shared" si="2"/>
        <v>-18090930</v>
      </c>
      <c r="V5" s="2">
        <f t="shared" si="2"/>
        <v>7976861</v>
      </c>
      <c r="W5" s="2">
        <f t="shared" si="2"/>
        <v>415740000000</v>
      </c>
      <c r="X5" s="2">
        <f t="shared" si="2"/>
        <v>127324000000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894678785</v>
      </c>
      <c r="E6" s="2">
        <f>IFERROR(INDEX(E51:E500,MATCH($C$6,$C$51:$C$500,0)),"")</f>
        <v>894089732</v>
      </c>
      <c r="H6" s="2">
        <f>IFERROR(INDEX(D6:G6,COUNT(D6:G6)),"")</f>
        <v>894089732</v>
      </c>
      <c r="I6" s="2">
        <f t="shared" ref="I6:X6" si="3">IFERROR(INDEX(I51:I500,MATCH($C$6,$C$51:$C$500,0)),"")</f>
        <v>880421396</v>
      </c>
      <c r="J6" s="2">
        <f t="shared" si="3"/>
        <v>847254896</v>
      </c>
      <c r="K6" s="2">
        <f t="shared" si="3"/>
        <v>758926967</v>
      </c>
      <c r="L6" s="2">
        <f t="shared" si="3"/>
        <v>617521275</v>
      </c>
      <c r="M6" s="2">
        <f t="shared" si="3"/>
        <v>356889117</v>
      </c>
      <c r="N6" s="2">
        <f t="shared" si="3"/>
        <v>161749144</v>
      </c>
      <c r="O6" s="2">
        <f t="shared" si="3"/>
        <v>245193711</v>
      </c>
      <c r="P6" s="2">
        <f t="shared" si="3"/>
        <v>247828437</v>
      </c>
      <c r="Q6" s="2">
        <f t="shared" si="3"/>
        <v>162323025</v>
      </c>
      <c r="R6" s="2">
        <f t="shared" si="3"/>
        <v>159213924</v>
      </c>
      <c r="S6" s="2">
        <f t="shared" si="3"/>
        <v>173556212</v>
      </c>
      <c r="T6" s="2">
        <f t="shared" si="3"/>
        <v>203858408</v>
      </c>
      <c r="U6" s="2">
        <f t="shared" si="3"/>
        <v>322027086</v>
      </c>
      <c r="V6" s="2">
        <f t="shared" si="3"/>
        <v>346060024</v>
      </c>
      <c r="W6" s="2">
        <f t="shared" si="3"/>
        <v>3023006000000</v>
      </c>
      <c r="X6" s="2">
        <f t="shared" si="3"/>
        <v>1126436000000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2.75</v>
      </c>
      <c r="E7" s="3">
        <f>IFERROR(INDEX(E51:E500,MATCH($C$7,$C$51:$C$500,0))/1000000000,"")</f>
        <v>2.75</v>
      </c>
      <c r="H7" s="3">
        <f>IFERROR(INDEX(D7:G7,COUNT(D7:G7)),"")</f>
        <v>2.75</v>
      </c>
      <c r="I7" s="3">
        <f t="shared" ref="I7:X7" si="4">IFERROR(INDEX(I51:I500,MATCH($C$7,$C$51:$C$500,0))/1000000000,"")</f>
        <v>2.75</v>
      </c>
      <c r="J7" s="3">
        <f t="shared" si="4"/>
        <v>2.75</v>
      </c>
      <c r="K7" s="3">
        <f t="shared" si="4"/>
        <v>2.75</v>
      </c>
      <c r="L7" s="3">
        <f t="shared" si="4"/>
        <v>2.75</v>
      </c>
      <c r="M7" s="3">
        <f t="shared" si="4"/>
        <v>2.75</v>
      </c>
      <c r="N7" s="3">
        <f t="shared" si="4"/>
        <v>2.75</v>
      </c>
      <c r="O7" s="3">
        <f t="shared" si="4"/>
        <v>2.75</v>
      </c>
      <c r="P7" s="3">
        <f t="shared" si="4"/>
        <v>2.75</v>
      </c>
      <c r="Q7" s="3">
        <f t="shared" si="4"/>
        <v>2.75</v>
      </c>
      <c r="R7" s="3">
        <f t="shared" si="4"/>
        <v>2.75</v>
      </c>
      <c r="S7" s="3">
        <f t="shared" si="4"/>
        <v>2.75</v>
      </c>
      <c r="T7" s="3">
        <f t="shared" si="4"/>
        <v>2.75</v>
      </c>
      <c r="U7" s="3">
        <f t="shared" si="4"/>
        <v>2.75</v>
      </c>
      <c r="V7" s="3">
        <f t="shared" si="4"/>
        <v>2.75</v>
      </c>
      <c r="W7" s="3">
        <f t="shared" si="4"/>
        <v>2.75</v>
      </c>
      <c r="X7" s="3">
        <f t="shared" si="4"/>
        <v>0.41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339000000000</v>
      </c>
      <c r="E8" s="2">
        <f>IFERROR(INDEX(E51:E500,MATCH("Free cash flow (Quarter)",$C$51:$C$500,0)),"")</f>
        <v>1024000000000</v>
      </c>
      <c r="H8" s="2">
        <f>IFERROR(INDEX(D8:G8,COUNT(D8:G8)),"")</f>
        <v>1024000000000</v>
      </c>
      <c r="I8" s="2">
        <f t="shared" ref="I8:X8" si="5">IFERROR(INDEX(I51:I500,MATCH($C$8,$C$51:$C$500,0)),"")</f>
        <v>3247000000000</v>
      </c>
      <c r="J8" s="2">
        <f t="shared" si="5"/>
        <v>2460000000000</v>
      </c>
      <c r="K8" s="2">
        <f t="shared" si="5"/>
        <v>533000000000</v>
      </c>
      <c r="L8" s="2">
        <f t="shared" si="5"/>
        <v>2512000000000</v>
      </c>
      <c r="M8" s="2">
        <f t="shared" si="5"/>
        <v>4119000000000</v>
      </c>
      <c r="N8" s="2">
        <f t="shared" si="5"/>
        <v>1076000000000</v>
      </c>
      <c r="O8" s="2">
        <f t="shared" si="5"/>
        <v>206000000000</v>
      </c>
      <c r="P8" s="2">
        <f t="shared" si="5"/>
        <v>1606000000000</v>
      </c>
      <c r="Q8" s="2">
        <f t="shared" si="5"/>
        <v>1431000000000</v>
      </c>
      <c r="R8" s="2">
        <f t="shared" si="5"/>
        <v>1305000000000</v>
      </c>
      <c r="S8" s="2">
        <f t="shared" si="5"/>
        <v>1782000000000</v>
      </c>
      <c r="T8" s="2">
        <f t="shared" si="5"/>
        <v>461000000000</v>
      </c>
      <c r="U8" s="2">
        <f t="shared" si="5"/>
        <v>-241000000000</v>
      </c>
      <c r="V8" s="2">
        <f t="shared" si="5"/>
        <v>-771000000000</v>
      </c>
      <c r="W8" s="2">
        <f t="shared" si="5"/>
        <v>-1514000000000</v>
      </c>
      <c r="X8" s="2">
        <f t="shared" si="5"/>
        <v>-192000000000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123.14</v>
      </c>
      <c r="E9" s="3">
        <f>IFERROR(INDEX(E51:E500,MATCH("Free cash flow per share (Quarter)",$C$51:$C$500,0)),"")</f>
        <v>371.76</v>
      </c>
      <c r="H9" s="3">
        <f>IFERROR(INDEX(D9:G9,COUNT(D9:G9)),"")</f>
        <v>371.76</v>
      </c>
      <c r="I9" s="3">
        <f t="shared" ref="I9:X9" si="6">IFERROR(INDEX(I51:I500,MATCH($C$9,$C$51:$C$500,0)),"")</f>
        <v>1179.4100000000001</v>
      </c>
      <c r="J9" s="3">
        <f t="shared" si="6"/>
        <v>893.54</v>
      </c>
      <c r="K9" s="3">
        <f t="shared" si="6"/>
        <v>193.68</v>
      </c>
      <c r="L9" s="3">
        <f t="shared" si="6"/>
        <v>912.31</v>
      </c>
      <c r="M9" s="3">
        <f t="shared" si="6"/>
        <v>1496.1</v>
      </c>
      <c r="N9" s="3">
        <f t="shared" si="6"/>
        <v>390.72</v>
      </c>
      <c r="O9" s="3">
        <f t="shared" si="6"/>
        <v>74.8</v>
      </c>
      <c r="P9" s="3">
        <f t="shared" si="6"/>
        <v>583.21</v>
      </c>
      <c r="Q9" s="3">
        <f t="shared" si="6"/>
        <v>519.78</v>
      </c>
      <c r="R9" s="3">
        <f t="shared" si="6"/>
        <v>473.84</v>
      </c>
      <c r="S9" s="3">
        <f t="shared" si="6"/>
        <v>647.17999999999995</v>
      </c>
      <c r="T9" s="3">
        <f t="shared" si="6"/>
        <v>167.59</v>
      </c>
      <c r="U9" s="3">
        <f t="shared" si="6"/>
        <v>-87.64</v>
      </c>
      <c r="V9" s="3">
        <f t="shared" si="6"/>
        <v>-280.14999999999998</v>
      </c>
      <c r="W9" s="3">
        <f t="shared" si="6"/>
        <v>-550.08000000000004</v>
      </c>
      <c r="X9" s="3">
        <f t="shared" si="6"/>
        <v>-464.5</v>
      </c>
    </row>
    <row r="10" spans="1:24" ht="15.5" x14ac:dyDescent="0.35">
      <c r="C10" t="s">
        <v>18</v>
      </c>
      <c r="D10" s="3">
        <f ca="1">IFERROR(IF(D9=0,"",D2/D9),"")</f>
        <v>25.499431541335067</v>
      </c>
      <c r="E10" s="3">
        <f ca="1">IFERROR(IF(E9=0,"",E2/E9),"")</f>
        <v>6.1867871745211964</v>
      </c>
      <c r="I10" s="3">
        <f t="shared" ref="I10:X10" ca="1" si="7">IFERROR(IF(I9=0,"",I2/I9),"")</f>
        <v>2.3571107587692151</v>
      </c>
      <c r="J10" s="3">
        <f t="shared" ca="1" si="7"/>
        <v>3.9617700382747278</v>
      </c>
      <c r="K10" s="3">
        <f t="shared" ca="1" si="7"/>
        <v>17.554729450640231</v>
      </c>
      <c r="L10" s="3">
        <f t="shared" ca="1" si="7"/>
        <v>3.5952691519330053</v>
      </c>
      <c r="M10" s="3">
        <f t="shared" ca="1" si="7"/>
        <v>0.94913441614865324</v>
      </c>
      <c r="N10" s="3">
        <f t="shared" ca="1" si="7"/>
        <v>1.9451269451269451</v>
      </c>
      <c r="O10" s="3" t="str">
        <f t="shared" ca="1" si="7"/>
        <v/>
      </c>
      <c r="P10" s="3">
        <f t="shared" ca="1" si="7"/>
        <v>3.8922515046038302</v>
      </c>
      <c r="Q10" s="3" t="str">
        <f t="shared" ca="1" si="7"/>
        <v/>
      </c>
      <c r="R10" s="3">
        <f t="shared" ca="1" si="7"/>
        <v>4.284146547357758</v>
      </c>
      <c r="S10" s="3">
        <f t="shared" ca="1" si="7"/>
        <v>4.4809790166568808</v>
      </c>
      <c r="T10" s="3">
        <f t="shared" ca="1" si="7"/>
        <v>18.199176561847366</v>
      </c>
      <c r="U10" s="3">
        <f t="shared" ca="1" si="7"/>
        <v>-34.230944774075766</v>
      </c>
      <c r="V10" s="3">
        <f t="shared" ca="1" si="7"/>
        <v>-10.708548991611638</v>
      </c>
      <c r="W10" s="3">
        <f t="shared" ca="1" si="7"/>
        <v>-6.9535340314136125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214179641</v>
      </c>
      <c r="E11" s="2">
        <f>IFERROR(INDEX(E51:E500,MATCH($C$11,$C$51:$C$500,0)),"")</f>
        <v>185770670</v>
      </c>
      <c r="H11" s="2">
        <f>IFERROR(INDEX(D11:G11,COUNT(D11:G11)),"")</f>
        <v>185770670</v>
      </c>
      <c r="I11" s="2">
        <f t="shared" ref="I11:X11" si="8">IFERROR(INDEX(I51:I500,MATCH($C$11,$C$51:$C$500,0)),"")</f>
        <v>199529346</v>
      </c>
      <c r="J11" s="2">
        <f t="shared" si="8"/>
        <v>170318176</v>
      </c>
      <c r="K11" s="2">
        <f t="shared" si="8"/>
        <v>188576976</v>
      </c>
      <c r="L11" s="2">
        <f t="shared" si="8"/>
        <v>221566137</v>
      </c>
      <c r="M11" s="2">
        <f t="shared" si="8"/>
        <v>237220441</v>
      </c>
      <c r="N11" s="2">
        <f t="shared" si="8"/>
        <v>109212396</v>
      </c>
      <c r="O11" s="2">
        <f t="shared" si="8"/>
        <v>101923463</v>
      </c>
      <c r="P11" s="2">
        <f t="shared" si="8"/>
        <v>144052684</v>
      </c>
      <c r="Q11" s="2">
        <f t="shared" si="8"/>
        <v>140690492</v>
      </c>
      <c r="R11" s="2">
        <f t="shared" si="8"/>
        <v>81713191</v>
      </c>
      <c r="S11" s="2">
        <f t="shared" si="8"/>
        <v>112355914</v>
      </c>
      <c r="T11" s="2">
        <f t="shared" si="8"/>
        <v>104305096</v>
      </c>
      <c r="U11" s="2">
        <f t="shared" si="8"/>
        <v>90067977</v>
      </c>
      <c r="V11" s="2">
        <f t="shared" si="8"/>
        <v>108453574</v>
      </c>
      <c r="W11" s="2">
        <f t="shared" si="8"/>
        <v>1668670000000</v>
      </c>
      <c r="X11" s="2">
        <f t="shared" si="8"/>
        <v>433039000000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12600000000000</v>
      </c>
      <c r="E12" s="2">
        <f>IFERROR(INDEX(E51:E500,MATCH("Net Debt (Quarter)",$C$51:$C$500,0)),"")</f>
        <v>12577000000000</v>
      </c>
      <c r="H12" s="2">
        <f>IFERROR(INDEX(D12:G12,COUNT(D12:G12)),"")</f>
        <v>12577000000000</v>
      </c>
      <c r="I12" s="2">
        <f t="shared" ref="I12:X12" si="9">IFERROR(INDEX(I51:I500,MATCH($C$12,$C$51:$C$500,0)),"")</f>
        <v>12811000000000</v>
      </c>
      <c r="J12" s="2">
        <f t="shared" si="9"/>
        <v>12974000000000</v>
      </c>
      <c r="K12" s="2">
        <f t="shared" si="9"/>
        <v>13148000000000</v>
      </c>
      <c r="L12" s="2">
        <f t="shared" si="9"/>
        <v>11182000000000</v>
      </c>
      <c r="M12" s="2">
        <f t="shared" si="9"/>
        <v>2113000000000</v>
      </c>
      <c r="N12" s="2">
        <f t="shared" si="9"/>
        <v>4460000000000</v>
      </c>
      <c r="O12" s="2">
        <f t="shared" si="9"/>
        <v>4008000000000</v>
      </c>
      <c r="P12" s="2">
        <f t="shared" si="9"/>
        <v>3151000000000</v>
      </c>
      <c r="Q12" s="2">
        <f t="shared" si="9"/>
        <v>5100000000000</v>
      </c>
      <c r="R12" s="2">
        <f t="shared" si="9"/>
        <v>6057000000000</v>
      </c>
      <c r="S12" s="2">
        <f t="shared" si="9"/>
        <v>6751000000000</v>
      </c>
      <c r="T12" s="2">
        <f t="shared" si="9"/>
        <v>6778000000000</v>
      </c>
      <c r="U12" s="2">
        <f t="shared" si="9"/>
        <v>6408000000000</v>
      </c>
      <c r="V12" s="2">
        <f t="shared" si="9"/>
        <v>5467000000000</v>
      </c>
      <c r="W12" s="2">
        <f t="shared" si="9"/>
        <v>3260000000000</v>
      </c>
      <c r="X12" s="2">
        <f t="shared" si="9"/>
        <v>1365000000000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16434000000000</v>
      </c>
      <c r="E13" s="2">
        <f>IFERROR(INDEX(E51:E500,MATCH("Total Debt (Quarter)",$C$51:$C$500,0)),"")</f>
        <v>15735000000000</v>
      </c>
      <c r="H13" s="2">
        <f>IFERROR(INDEX(D13:G13,COUNT(D13:G13)),"")</f>
        <v>15735000000000</v>
      </c>
      <c r="I13" s="2">
        <f t="shared" ref="I13:X13" si="10">IFERROR(INDEX(I51:I500,MATCH($C$13,$C$51:$C$500,0)),"")</f>
        <v>16147000000000</v>
      </c>
      <c r="J13" s="2">
        <f t="shared" si="10"/>
        <v>15726000000000</v>
      </c>
      <c r="K13" s="2">
        <f t="shared" si="10"/>
        <v>16059000000000</v>
      </c>
      <c r="L13" s="2">
        <f t="shared" si="10"/>
        <v>14637000000000</v>
      </c>
      <c r="M13" s="2">
        <f t="shared" si="10"/>
        <v>5500000000000</v>
      </c>
      <c r="N13" s="2">
        <f t="shared" si="10"/>
        <v>6000000000000</v>
      </c>
      <c r="O13" s="2">
        <f t="shared" si="10"/>
        <v>5425000000000</v>
      </c>
      <c r="P13" s="2">
        <f t="shared" si="10"/>
        <v>5237000000000</v>
      </c>
      <c r="Q13" s="2">
        <f t="shared" si="10"/>
        <v>7006000000000</v>
      </c>
      <c r="R13" s="2">
        <f t="shared" si="10"/>
        <v>7155000000000</v>
      </c>
      <c r="S13" s="2">
        <f t="shared" si="10"/>
        <v>8301000000000</v>
      </c>
      <c r="T13" s="2">
        <f t="shared" si="10"/>
        <v>8076000000000</v>
      </c>
      <c r="U13" s="2">
        <f t="shared" si="10"/>
        <v>7507000000000</v>
      </c>
      <c r="V13" s="2">
        <f t="shared" si="10"/>
        <v>6516000000000</v>
      </c>
      <c r="W13" s="2">
        <f t="shared" si="10"/>
        <v>4928000000000</v>
      </c>
      <c r="X13" s="2">
        <f t="shared" si="10"/>
        <v>1798000000000</v>
      </c>
    </row>
    <row r="14" spans="1:24" ht="15.5" x14ac:dyDescent="0.35">
      <c r="C14" t="s">
        <v>27</v>
      </c>
      <c r="D14" s="2">
        <f>IFERROR(INDEX(D51:D500,MATCH($C$14,$C$51:$C$500,0)),"")</f>
        <v>-15397216</v>
      </c>
      <c r="E14" s="2">
        <f>IFERROR(INDEX(E51:E500,MATCH($C$14,$C$51:$C$500,0)),"")</f>
        <v>-15953102</v>
      </c>
      <c r="H14" s="2">
        <f>IFERROR(SUM(D14:G14)*(4/MAX(1,COUNT(D14:G14))),"")</f>
        <v>-62700636</v>
      </c>
      <c r="I14" s="2">
        <f t="shared" ref="I14:X14" si="11">IFERROR(INDEX(I51:I500,MATCH($C$14,$C$51:$C$500,0)),"")</f>
        <v>-76554485</v>
      </c>
      <c r="J14" s="2">
        <f t="shared" si="11"/>
        <v>-109803082</v>
      </c>
      <c r="K14" s="2">
        <f t="shared" si="11"/>
        <v>-106107407</v>
      </c>
      <c r="L14" s="2">
        <f t="shared" si="11"/>
        <v>-52481411</v>
      </c>
      <c r="M14" s="2">
        <f t="shared" si="11"/>
        <v>-57495838</v>
      </c>
      <c r="N14" s="2">
        <f t="shared" si="11"/>
        <v>-43910233</v>
      </c>
      <c r="O14" s="2">
        <f t="shared" si="11"/>
        <v>-36576834</v>
      </c>
      <c r="P14" s="2">
        <f t="shared" si="11"/>
        <v>-46711791</v>
      </c>
      <c r="Q14" s="2">
        <f t="shared" si="11"/>
        <v>-46411846</v>
      </c>
      <c r="R14" s="2">
        <f t="shared" si="11"/>
        <v>-35021121</v>
      </c>
      <c r="S14" s="2">
        <f t="shared" si="11"/>
        <v>-39189558</v>
      </c>
      <c r="T14" s="2">
        <f t="shared" si="11"/>
        <v>-40402164</v>
      </c>
      <c r="U14" s="2">
        <f t="shared" si="11"/>
        <v>-59615888</v>
      </c>
      <c r="V14" s="2">
        <f t="shared" si="11"/>
        <v>-42721160</v>
      </c>
      <c r="W14" s="2">
        <f t="shared" si="11"/>
        <v>-215620000000</v>
      </c>
      <c r="X14" s="2">
        <f t="shared" si="11"/>
        <v>-100811000000</v>
      </c>
    </row>
    <row r="15" spans="1:24" ht="15.5" x14ac:dyDescent="0.35">
      <c r="C15" t="s">
        <v>28</v>
      </c>
      <c r="D15" s="2">
        <f>IFERROR(INDEX(D51:D500,MATCH($C$15,$C$51:$C$500,0)),"")</f>
        <v>-3729221</v>
      </c>
      <c r="E15" s="2">
        <f>IFERROR(INDEX(E51:E500,MATCH($C$15,$C$51:$C$500,0)),"")</f>
        <v>832873</v>
      </c>
      <c r="H15" s="2">
        <f>IFERROR(SUM(D15:G15)*(4/MAX(1,COUNT(D15:G15))),"")</f>
        <v>-5792696</v>
      </c>
      <c r="I15" s="2">
        <f t="shared" ref="I15:X15" si="12">IFERROR(INDEX(I51:I500,MATCH($C$15,$C$51:$C$500,0)),"")</f>
        <v>-5378922</v>
      </c>
      <c r="J15" s="2">
        <f t="shared" si="12"/>
        <v>-15480224</v>
      </c>
      <c r="K15" s="2">
        <f t="shared" si="12"/>
        <v>-57705596</v>
      </c>
      <c r="L15" s="2">
        <f t="shared" si="12"/>
        <v>-93030695</v>
      </c>
      <c r="M15" s="2">
        <f t="shared" si="12"/>
        <v>-61607211</v>
      </c>
      <c r="N15" s="2">
        <f t="shared" si="12"/>
        <v>-13808846</v>
      </c>
      <c r="O15" s="2">
        <f t="shared" si="12"/>
        <v>-16065228</v>
      </c>
      <c r="P15" s="2">
        <f t="shared" si="12"/>
        <v>-26398030</v>
      </c>
      <c r="Q15" s="2">
        <f t="shared" si="12"/>
        <v>-8093967</v>
      </c>
      <c r="R15" s="2">
        <f t="shared" si="12"/>
        <v>-7918635</v>
      </c>
      <c r="S15" s="2">
        <f t="shared" si="12"/>
        <v>-14601929</v>
      </c>
      <c r="T15" s="2">
        <f t="shared" si="12"/>
        <v>-16070708</v>
      </c>
      <c r="U15" s="2">
        <f t="shared" si="12"/>
        <v>-1684696</v>
      </c>
      <c r="V15" s="2">
        <f t="shared" si="12"/>
        <v>-10645279</v>
      </c>
      <c r="W15" s="2">
        <f t="shared" si="12"/>
        <v>-51523000000</v>
      </c>
      <c r="X15" s="2">
        <f t="shared" si="12"/>
        <v>-66163000000</v>
      </c>
    </row>
    <row r="16" spans="1:24" ht="15.5" x14ac:dyDescent="0.35">
      <c r="C16" t="s">
        <v>29</v>
      </c>
      <c r="D16" s="2">
        <f>IFERROR(INDEX(D51:D500,MATCH($C$16,$C$51:$C$500,0)),"")</f>
        <v>28774964</v>
      </c>
      <c r="E16" s="2">
        <f>IFERROR(INDEX(E51:E500,MATCH($C$16,$C$51:$C$500,0)),"")</f>
        <v>14049405</v>
      </c>
      <c r="H16" s="2">
        <f>IFERROR(SUM(D16:G16)*(4/MAX(1,COUNT(D16:G16))),"")</f>
        <v>85648738</v>
      </c>
      <c r="I16" s="2">
        <f t="shared" ref="I16:X16" si="13">IFERROR(INDEX(I51:I500,MATCH($C$16,$C$51:$C$500,0)),"")</f>
        <v>75859561</v>
      </c>
      <c r="J16" s="2">
        <f t="shared" si="13"/>
        <v>154822073</v>
      </c>
      <c r="K16" s="2">
        <f t="shared" si="13"/>
        <v>373329489</v>
      </c>
      <c r="L16" s="2">
        <f t="shared" si="13"/>
        <v>434934202</v>
      </c>
      <c r="M16" s="2">
        <f t="shared" si="13"/>
        <v>247791114</v>
      </c>
      <c r="N16" s="2">
        <f t="shared" si="13"/>
        <v>-23931218</v>
      </c>
      <c r="O16" s="2">
        <f t="shared" si="13"/>
        <v>19959192</v>
      </c>
      <c r="P16" s="2">
        <f t="shared" si="13"/>
        <v>93625688</v>
      </c>
      <c r="Q16" s="2">
        <f t="shared" si="13"/>
        <v>11892729</v>
      </c>
      <c r="R16" s="2">
        <f t="shared" si="13"/>
        <v>14820756</v>
      </c>
      <c r="S16" s="2">
        <f t="shared" si="13"/>
        <v>-30731011</v>
      </c>
      <c r="T16" s="2">
        <f t="shared" si="13"/>
        <v>-100231239</v>
      </c>
      <c r="U16" s="2">
        <f t="shared" si="13"/>
        <v>3758512</v>
      </c>
      <c r="V16" s="2">
        <f t="shared" si="13"/>
        <v>23073014</v>
      </c>
      <c r="W16" s="2">
        <f t="shared" si="13"/>
        <v>464406000000</v>
      </c>
      <c r="X16" s="2">
        <f t="shared" si="13"/>
        <v>237417000000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</row>
    <row r="19" spans="1:24" ht="15.5" x14ac:dyDescent="0.35">
      <c r="A19" t="s">
        <v>37</v>
      </c>
      <c r="C19" t="s">
        <v>38</v>
      </c>
    </row>
    <row r="20" spans="1:24" ht="15.5" x14ac:dyDescent="0.35">
      <c r="A20" t="s">
        <v>39</v>
      </c>
      <c r="C20" t="s">
        <v>40</v>
      </c>
      <c r="D20" s="2">
        <f ca="1">IFERROR(D21*D2,"")</f>
        <v>8635000000000</v>
      </c>
      <c r="E20" s="2">
        <f ca="1">IFERROR(E21*E2,"")</f>
        <v>6325000000000</v>
      </c>
      <c r="H20" s="2">
        <f t="shared" ref="H20:X20" ca="1" si="14">IFERROR(H21*H2,"")</f>
        <v>6325000000000</v>
      </c>
      <c r="I20" s="2">
        <f t="shared" ca="1" si="14"/>
        <v>7645000000000</v>
      </c>
      <c r="J20" s="2">
        <f t="shared" ca="1" si="14"/>
        <v>9735000000000</v>
      </c>
      <c r="K20" s="2">
        <f t="shared" ca="1" si="14"/>
        <v>9350000000000</v>
      </c>
      <c r="L20" s="2">
        <f t="shared" ca="1" si="14"/>
        <v>9020000000000</v>
      </c>
      <c r="M20" s="2">
        <f t="shared" ca="1" si="14"/>
        <v>3905000000000</v>
      </c>
      <c r="N20" s="2">
        <f t="shared" ca="1" si="14"/>
        <v>2090000000000</v>
      </c>
      <c r="O20" s="2" t="str">
        <f t="shared" ca="1" si="14"/>
        <v/>
      </c>
      <c r="P20" s="2">
        <f t="shared" ca="1" si="14"/>
        <v>6242500000000</v>
      </c>
      <c r="Q20" s="2" t="str">
        <f t="shared" ca="1" si="14"/>
        <v/>
      </c>
      <c r="R20" s="2">
        <f t="shared" ca="1" si="14"/>
        <v>5582500000000</v>
      </c>
      <c r="S20" s="2">
        <f t="shared" ca="1" si="14"/>
        <v>7975000000000</v>
      </c>
      <c r="T20" s="2">
        <f t="shared" ca="1" si="14"/>
        <v>8387500000000</v>
      </c>
      <c r="U20" s="2">
        <f t="shared" ca="1" si="14"/>
        <v>8250000000000</v>
      </c>
      <c r="V20" s="2">
        <f t="shared" ca="1" si="14"/>
        <v>8250000000000</v>
      </c>
      <c r="W20" s="2">
        <f t="shared" ca="1" si="14"/>
        <v>10518750000000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2750000000</v>
      </c>
      <c r="E21" s="2">
        <f>IFERROR(INDEX(E51:E500,MATCH($C$7,$C$51:$C$500,0)),"")</f>
        <v>2750000000</v>
      </c>
      <c r="H21" s="2">
        <f>IFERROR(INDEX(D21:G21,COUNT(D21:G21)),"")</f>
        <v>2750000000</v>
      </c>
      <c r="I21" s="2">
        <f t="shared" ref="I21:X21" si="15">IFERROR(INDEX(I51:I500,MATCH($C$7,$C$51:$C$500,0)),"")</f>
        <v>2750000000</v>
      </c>
      <c r="J21" s="2">
        <f t="shared" si="15"/>
        <v>2750000000</v>
      </c>
      <c r="K21" s="2">
        <f t="shared" si="15"/>
        <v>2750000000</v>
      </c>
      <c r="L21" s="2">
        <f t="shared" si="15"/>
        <v>2750000000</v>
      </c>
      <c r="M21" s="2">
        <f t="shared" si="15"/>
        <v>2750000000</v>
      </c>
      <c r="N21" s="2">
        <f t="shared" si="15"/>
        <v>2750000000</v>
      </c>
      <c r="O21" s="2">
        <f t="shared" si="15"/>
        <v>2750000000</v>
      </c>
      <c r="P21" s="2">
        <f t="shared" si="15"/>
        <v>2750000000</v>
      </c>
      <c r="Q21" s="2">
        <f t="shared" si="15"/>
        <v>2750000000</v>
      </c>
      <c r="R21" s="2">
        <f t="shared" si="15"/>
        <v>2750000000</v>
      </c>
      <c r="S21" s="2">
        <f t="shared" si="15"/>
        <v>2750000000</v>
      </c>
      <c r="T21" s="2">
        <f t="shared" si="15"/>
        <v>2750000000</v>
      </c>
      <c r="U21" s="2">
        <f t="shared" si="15"/>
        <v>2750000000</v>
      </c>
      <c r="V21" s="2">
        <f t="shared" si="15"/>
        <v>2750000000</v>
      </c>
      <c r="W21" s="2">
        <f t="shared" si="15"/>
        <v>2750000000</v>
      </c>
      <c r="X21" s="2">
        <f t="shared" si="15"/>
        <v>410000000</v>
      </c>
    </row>
    <row r="23" spans="1:24" ht="15.5" x14ac:dyDescent="0.35">
      <c r="B23" t="s">
        <v>41</v>
      </c>
      <c r="C23" t="s">
        <v>42</v>
      </c>
      <c r="D23" s="3">
        <f>IFERROR(D5/D6*100,"")</f>
        <v>1.7884009622514969</v>
      </c>
      <c r="E23" s="3">
        <f>IFERROR(E5/E6*100,"")</f>
        <v>1.4777658804384972</v>
      </c>
      <c r="H23" s="3">
        <f t="shared" ref="H23:X23" si="16">IFERROR(H5/H6*100,"")</f>
        <v>6.5346901892393063</v>
      </c>
      <c r="I23" s="3">
        <f t="shared" si="16"/>
        <v>6.6220841820613812</v>
      </c>
      <c r="J23" s="3">
        <f t="shared" si="16"/>
        <v>15.624895840082582</v>
      </c>
      <c r="K23" s="3">
        <f t="shared" si="16"/>
        <v>37.376228455985277</v>
      </c>
      <c r="L23" s="3">
        <f t="shared" si="16"/>
        <v>41.323454807285792</v>
      </c>
      <c r="M23" s="3">
        <f t="shared" si="16"/>
        <v>42.707545212144979</v>
      </c>
      <c r="N23" s="3">
        <f t="shared" si="16"/>
        <v>-34.939641473465848</v>
      </c>
      <c r="O23" s="3">
        <f t="shared" si="16"/>
        <v>3.5336726071249025</v>
      </c>
      <c r="P23" s="3">
        <f t="shared" si="16"/>
        <v>26.831964000967329</v>
      </c>
      <c r="Q23" s="3">
        <f t="shared" si="16"/>
        <v>2.9225200799455284</v>
      </c>
      <c r="R23" s="3">
        <f t="shared" si="16"/>
        <v>8.0943850112004032</v>
      </c>
      <c r="S23" s="3">
        <f t="shared" si="16"/>
        <v>-25.31466058961923</v>
      </c>
      <c r="T23" s="3">
        <f t="shared" si="16"/>
        <v>-56.465375713127322</v>
      </c>
      <c r="U23" s="3">
        <f t="shared" si="16"/>
        <v>-5.6178286816531946</v>
      </c>
      <c r="V23" s="3">
        <f t="shared" si="16"/>
        <v>2.3050512763069104</v>
      </c>
      <c r="W23" s="3">
        <f t="shared" si="16"/>
        <v>13.752536382660175</v>
      </c>
      <c r="X23" s="3">
        <f t="shared" si="16"/>
        <v>11.303260904303485</v>
      </c>
    </row>
    <row r="24" spans="1:24" ht="15.5" x14ac:dyDescent="0.35">
      <c r="C24" t="s">
        <v>43</v>
      </c>
      <c r="D24" s="4">
        <f>IFERROR(_xlfn.RRI(5,I23,D23),"")</f>
        <v>-0.23034864286998247</v>
      </c>
      <c r="E24" s="4">
        <f>IFERROR(_xlfn.RRI(5,J23,E23),"")</f>
        <v>-0.37603863304942176</v>
      </c>
      <c r="H24" s="4">
        <f t="shared" ref="H24:X24" si="17">IFERROR(_xlfn.RRI(5,M23,H23),"")</f>
        <v>-0.31302002378706872</v>
      </c>
      <c r="I24" s="4" t="str">
        <f t="shared" si="17"/>
        <v/>
      </c>
      <c r="J24" s="4">
        <f t="shared" si="17"/>
        <v>0.3462265897772725</v>
      </c>
      <c r="K24" s="4">
        <f t="shared" si="17"/>
        <v>6.8534632193105516E-2</v>
      </c>
      <c r="L24" s="4">
        <f t="shared" si="17"/>
        <v>0.69858710930702839</v>
      </c>
      <c r="M24" s="4">
        <f t="shared" si="17"/>
        <v>0.39464652899911856</v>
      </c>
      <c r="N24" s="4">
        <f t="shared" si="17"/>
        <v>6.6569762249191422E-2</v>
      </c>
      <c r="O24" s="4" t="str">
        <f t="shared" si="17"/>
        <v/>
      </c>
      <c r="P24" s="4" t="str">
        <f t="shared" si="17"/>
        <v/>
      </c>
      <c r="Q24" s="4">
        <f t="shared" si="17"/>
        <v>4.861335033224834E-2</v>
      </c>
      <c r="R24" s="4">
        <f t="shared" si="17"/>
        <v>-0.10058482434298222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422.63</v>
      </c>
      <c r="J25" s="3">
        <f t="shared" si="18"/>
        <v>802.34</v>
      </c>
      <c r="K25" s="3">
        <f t="shared" si="18"/>
        <v>1601.26</v>
      </c>
      <c r="L25" s="3">
        <f t="shared" si="18"/>
        <v>1458.38</v>
      </c>
      <c r="M25" s="3">
        <f t="shared" si="18"/>
        <v>769.36</v>
      </c>
      <c r="N25" s="3">
        <f t="shared" si="18"/>
        <v>-188.8</v>
      </c>
      <c r="O25" s="3">
        <f t="shared" si="18"/>
        <v>38.83</v>
      </c>
      <c r="P25" s="3">
        <f t="shared" si="18"/>
        <v>338.97</v>
      </c>
      <c r="Q25" s="3">
        <f t="shared" si="18"/>
        <v>27.09</v>
      </c>
      <c r="R25" s="3">
        <f t="shared" si="18"/>
        <v>61.09</v>
      </c>
      <c r="S25" s="3">
        <f t="shared" si="18"/>
        <v>-185.09</v>
      </c>
      <c r="T25" s="3">
        <f t="shared" si="18"/>
        <v>-513.62</v>
      </c>
      <c r="U25" s="3">
        <f t="shared" si="18"/>
        <v>20.41</v>
      </c>
      <c r="V25" s="3">
        <f t="shared" si="18"/>
        <v>47.9</v>
      </c>
      <c r="W25" s="3">
        <f t="shared" si="18"/>
        <v>151</v>
      </c>
      <c r="X25" s="3">
        <f t="shared" si="18"/>
        <v>414.65</v>
      </c>
    </row>
    <row r="26" spans="1:24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 t="str">
        <f t="shared" si="19"/>
        <v/>
      </c>
      <c r="J26" s="4">
        <f t="shared" si="19"/>
        <v>0.83247564277051334</v>
      </c>
      <c r="K26" s="4">
        <f t="shared" si="19"/>
        <v>0.36414368950472764</v>
      </c>
      <c r="L26" s="4">
        <f t="shared" si="19"/>
        <v>1.2192812244826778</v>
      </c>
      <c r="M26" s="4">
        <f t="shared" si="19"/>
        <v>0.65970879577602282</v>
      </c>
      <c r="N26" s="4">
        <f t="shared" si="19"/>
        <v>3.9770998434616178E-3</v>
      </c>
      <c r="O26" s="4" t="str">
        <f t="shared" si="19"/>
        <v/>
      </c>
      <c r="P26" s="4">
        <f t="shared" si="19"/>
        <v>0.75413757558530992</v>
      </c>
      <c r="Q26" s="4">
        <f t="shared" si="19"/>
        <v>-0.10773327287895074</v>
      </c>
      <c r="R26" s="4">
        <f t="shared" si="19"/>
        <v>-0.16555323452046733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47</v>
      </c>
      <c r="D27" s="3">
        <f>IFERROR(D4/D21,"")</f>
        <v>0.10310838581818182</v>
      </c>
      <c r="E27" s="3">
        <f>IFERROR(E4/E21,"")</f>
        <v>8.0965584363636364E-2</v>
      </c>
      <c r="H27" s="3">
        <f t="shared" ref="H27:X27" si="20">IFERROR(H4/H21,"")</f>
        <v>0.36814794036363635</v>
      </c>
      <c r="I27" s="3">
        <f t="shared" si="20"/>
        <v>0.377516456</v>
      </c>
      <c r="J27" s="3">
        <f t="shared" si="20"/>
        <v>0.43641180145454544</v>
      </c>
      <c r="K27" s="3">
        <f t="shared" si="20"/>
        <v>0.54290867490909089</v>
      </c>
      <c r="L27" s="3">
        <f t="shared" si="20"/>
        <v>0.52564631672727269</v>
      </c>
      <c r="M27" s="3">
        <f t="shared" si="20"/>
        <v>0.37158744509090907</v>
      </c>
      <c r="N27" s="3">
        <f t="shared" si="20"/>
        <v>0.22051177309090908</v>
      </c>
      <c r="O27" s="3">
        <f t="shared" si="20"/>
        <v>0.21541634618181818</v>
      </c>
      <c r="P27" s="3">
        <f t="shared" si="20"/>
        <v>0.28111168399999997</v>
      </c>
      <c r="Q27" s="3">
        <f t="shared" si="20"/>
        <v>0.25117563381818181</v>
      </c>
      <c r="R27" s="3">
        <f t="shared" si="20"/>
        <v>0.21479853636363636</v>
      </c>
      <c r="S27" s="3">
        <f t="shared" si="20"/>
        <v>0.23803123054545455</v>
      </c>
      <c r="T27" s="3">
        <f t="shared" si="20"/>
        <v>0.26313471563636365</v>
      </c>
      <c r="U27" s="3">
        <f t="shared" si="20"/>
        <v>0.28255257454545457</v>
      </c>
      <c r="V27" s="3">
        <f t="shared" si="20"/>
        <v>0.3225350632727273</v>
      </c>
      <c r="W27" s="3">
        <f t="shared" si="20"/>
        <v>2409.5545454545454</v>
      </c>
      <c r="X27" s="3">
        <f t="shared" si="20"/>
        <v>10942.485365853658</v>
      </c>
    </row>
    <row r="28" spans="1:24" ht="15.5" x14ac:dyDescent="0.35">
      <c r="C28" t="s">
        <v>48</v>
      </c>
      <c r="D28" s="4">
        <f>IFERROR(_xlfn.RRI(5,I27,D27),"")</f>
        <v>-0.22861423517530832</v>
      </c>
      <c r="E28" s="4">
        <f>IFERROR(_xlfn.RRI(5,J27,E27),"")</f>
        <v>-0.2860286355585796</v>
      </c>
      <c r="H28" s="4">
        <f t="shared" ref="H28:X28" si="21">IFERROR(_xlfn.RRI(5,M27,H27),"")</f>
        <v>-1.8581417216877449E-3</v>
      </c>
      <c r="I28" s="4">
        <f t="shared" si="21"/>
        <v>0.11352717753761343</v>
      </c>
      <c r="J28" s="4">
        <f t="shared" si="21"/>
        <v>0.15165809925963258</v>
      </c>
      <c r="K28" s="4">
        <f t="shared" si="21"/>
        <v>0.14069510230816773</v>
      </c>
      <c r="L28" s="4">
        <f t="shared" si="21"/>
        <v>0.15915956642640094</v>
      </c>
      <c r="M28" s="4">
        <f t="shared" si="21"/>
        <v>0.11585032136610018</v>
      </c>
      <c r="N28" s="4">
        <f t="shared" si="21"/>
        <v>-1.5173858948222985E-2</v>
      </c>
      <c r="O28" s="4">
        <f t="shared" si="21"/>
        <v>-3.9228523287673456E-2</v>
      </c>
      <c r="P28" s="4">
        <f t="shared" si="21"/>
        <v>-1.0219965112615581E-3</v>
      </c>
      <c r="Q28" s="4">
        <f t="shared" si="21"/>
        <v>-4.8781880393214405E-2</v>
      </c>
      <c r="R28" s="4">
        <f t="shared" si="21"/>
        <v>-0.84511159370759015</v>
      </c>
      <c r="S28" s="4">
        <f t="shared" si="21"/>
        <v>-0.88318366045031149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49</v>
      </c>
      <c r="H29" s="4" t="str">
        <f t="shared" ref="H29:X29" si="22">IFERROR(((H25-I25)/I25)*100%,"")</f>
        <v/>
      </c>
      <c r="I29" s="4">
        <f t="shared" si="22"/>
        <v>-0.47325323428970267</v>
      </c>
      <c r="J29" s="4">
        <f t="shared" si="22"/>
        <v>-0.4989320909783545</v>
      </c>
      <c r="K29" s="4">
        <f t="shared" si="22"/>
        <v>9.7971722047751522E-2</v>
      </c>
      <c r="L29" s="4">
        <f t="shared" si="22"/>
        <v>0.89557554330872424</v>
      </c>
      <c r="M29" s="4">
        <f t="shared" si="22"/>
        <v>-5.0750000000000002</v>
      </c>
      <c r="N29" s="4">
        <f t="shared" si="22"/>
        <v>-5.8622199330414633</v>
      </c>
      <c r="O29" s="4">
        <f t="shared" si="22"/>
        <v>-0.88544708971295405</v>
      </c>
      <c r="P29" s="4">
        <f t="shared" si="22"/>
        <v>11.512735326688817</v>
      </c>
      <c r="Q29" s="4">
        <f t="shared" si="22"/>
        <v>-0.55655590112948106</v>
      </c>
      <c r="R29" s="4">
        <f t="shared" si="22"/>
        <v>-1.3300556486033821</v>
      </c>
      <c r="S29" s="4">
        <f t="shared" si="22"/>
        <v>-0.63963630699739105</v>
      </c>
      <c r="T29" s="4">
        <f t="shared" si="22"/>
        <v>-26.165115139637432</v>
      </c>
      <c r="U29" s="4">
        <f t="shared" si="22"/>
        <v>-0.57390396659707721</v>
      </c>
      <c r="V29" s="4">
        <f t="shared" si="22"/>
        <v>-0.68278145695364234</v>
      </c>
      <c r="W29" s="4">
        <f t="shared" si="22"/>
        <v>-0.63583745327384544</v>
      </c>
      <c r="X29" s="4" t="str">
        <f t="shared" si="22"/>
        <v/>
      </c>
    </row>
    <row r="30" spans="1:24" ht="15.5" x14ac:dyDescent="0.35">
      <c r="C30" t="s">
        <v>50</v>
      </c>
      <c r="H30" s="4">
        <f t="shared" ref="H30:X30" si="23">IFERROR(((H27-I27)/I27)*100%,"")</f>
        <v>-2.481617817572342E-2</v>
      </c>
      <c r="I30" s="4">
        <f t="shared" si="23"/>
        <v>-0.13495360404610804</v>
      </c>
      <c r="J30" s="4">
        <f t="shared" si="23"/>
        <v>-0.19615983014524158</v>
      </c>
      <c r="K30" s="4">
        <f t="shared" si="23"/>
        <v>3.2840253289122996E-2</v>
      </c>
      <c r="L30" s="4">
        <f t="shared" si="23"/>
        <v>0.41459654698148651</v>
      </c>
      <c r="M30" s="4">
        <f t="shared" si="23"/>
        <v>0.68511385982877626</v>
      </c>
      <c r="N30" s="4">
        <f t="shared" si="23"/>
        <v>2.3653854498071374E-2</v>
      </c>
      <c r="O30" s="4">
        <f t="shared" si="23"/>
        <v>-0.23369835391894206</v>
      </c>
      <c r="P30" s="4">
        <f t="shared" si="23"/>
        <v>0.11918373500945531</v>
      </c>
      <c r="Q30" s="4">
        <f t="shared" si="23"/>
        <v>0.16935449407793918</v>
      </c>
      <c r="R30" s="4">
        <f t="shared" si="23"/>
        <v>-9.7603554494004402E-2</v>
      </c>
      <c r="S30" s="4">
        <f t="shared" si="23"/>
        <v>-9.5401646377973937E-2</v>
      </c>
      <c r="T30" s="4">
        <f t="shared" si="23"/>
        <v>-6.8722994084653613E-2</v>
      </c>
      <c r="U30" s="4">
        <f t="shared" si="23"/>
        <v>-0.12396323153698352</v>
      </c>
      <c r="V30" s="4">
        <f t="shared" si="23"/>
        <v>-0.99986614328200984</v>
      </c>
      <c r="W30" s="4">
        <f t="shared" si="23"/>
        <v>-0.77979823916661295</v>
      </c>
      <c r="X30" s="4" t="str">
        <f t="shared" si="23"/>
        <v/>
      </c>
    </row>
    <row r="32" spans="1:2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5775.83</v>
      </c>
      <c r="E32" s="3">
        <f>IFERROR(INDEX(E51:E500,MATCH($A$32,$C$51:$C$500,0)),"")</f>
        <v>5482.32</v>
      </c>
      <c r="H32" s="3">
        <f>IFERROR(INDEX(D32:G32,COUNT(D32:G32)),"")</f>
        <v>5482.32</v>
      </c>
      <c r="I32" s="3">
        <f t="shared" ref="I32:X32" si="24">IFERROR(INDEX(I51:I500,MATCH($C$32,$C$51:$C$500,0)),"")</f>
        <v>5312.1</v>
      </c>
      <c r="J32" s="3">
        <f t="shared" si="24"/>
        <v>4937.79</v>
      </c>
      <c r="K32" s="3">
        <f t="shared" si="24"/>
        <v>4256.38</v>
      </c>
      <c r="L32" s="3">
        <f t="shared" si="24"/>
        <v>3116.87</v>
      </c>
      <c r="M32" s="3">
        <f t="shared" si="24"/>
        <v>1792.74</v>
      </c>
      <c r="N32" s="3">
        <f t="shared" si="24"/>
        <v>947.47</v>
      </c>
      <c r="O32" s="3">
        <f t="shared" si="24"/>
        <v>1344.82</v>
      </c>
      <c r="P32" s="3">
        <f t="shared" si="24"/>
        <v>1391.68</v>
      </c>
      <c r="Q32" s="3">
        <f t="shared" si="24"/>
        <v>883.79</v>
      </c>
      <c r="R32" s="3">
        <f t="shared" si="24"/>
        <v>853.26</v>
      </c>
      <c r="S32" s="3">
        <f t="shared" si="24"/>
        <v>816.32</v>
      </c>
      <c r="T32" s="3">
        <f t="shared" si="24"/>
        <v>936.24</v>
      </c>
      <c r="U32" s="3">
        <f t="shared" si="24"/>
        <v>1433.05</v>
      </c>
      <c r="V32" s="3">
        <f t="shared" si="24"/>
        <v>1211.57</v>
      </c>
      <c r="W32" s="3">
        <f t="shared" si="24"/>
        <v>1097.8</v>
      </c>
      <c r="X32" s="3">
        <f t="shared" si="24"/>
        <v>2728.11</v>
      </c>
    </row>
    <row r="33" spans="1:2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0.4</v>
      </c>
      <c r="E33" s="3">
        <f>IFERROR(INDEX(E51:E500,MATCH($A$33,$C$51:$C$500,0)),"")</f>
        <v>0.56999999999999995</v>
      </c>
      <c r="H33" s="3">
        <f>IFERROR(INDEX(D33:G33,COUNT(D33:G33)),"")</f>
        <v>0.56999999999999995</v>
      </c>
      <c r="I33" s="3">
        <f t="shared" ref="I33:X33" si="25">IFERROR(INDEX(I51:I500,MATCH($C$33,$C$51:$C$500,0)),"")</f>
        <v>0.52</v>
      </c>
      <c r="J33" s="3">
        <f t="shared" si="25"/>
        <v>0.72</v>
      </c>
      <c r="K33" s="3">
        <f t="shared" si="25"/>
        <v>0.8</v>
      </c>
      <c r="L33" s="3">
        <f t="shared" si="25"/>
        <v>1.05</v>
      </c>
      <c r="M33" s="3">
        <f t="shared" si="25"/>
        <v>0.79</v>
      </c>
      <c r="N33" s="3">
        <f t="shared" si="25"/>
        <v>0.8</v>
      </c>
      <c r="O33" s="3">
        <f t="shared" si="25"/>
        <v>1.1399999999999999</v>
      </c>
      <c r="P33" s="3">
        <f t="shared" si="25"/>
        <v>1.63</v>
      </c>
      <c r="Q33" s="3">
        <f t="shared" si="25"/>
        <v>2.6</v>
      </c>
      <c r="R33" s="3">
        <f t="shared" si="25"/>
        <v>2.38</v>
      </c>
      <c r="S33" s="3">
        <f t="shared" si="25"/>
        <v>3.55</v>
      </c>
      <c r="T33" s="3">
        <f t="shared" si="25"/>
        <v>3.26</v>
      </c>
      <c r="U33" s="3">
        <f t="shared" si="25"/>
        <v>2.09</v>
      </c>
      <c r="V33" s="3">
        <f t="shared" si="25"/>
        <v>2.48</v>
      </c>
      <c r="W33" s="3">
        <f t="shared" si="25"/>
        <v>3.48</v>
      </c>
      <c r="X33" s="3">
        <f t="shared" si="25"/>
        <v>0</v>
      </c>
    </row>
    <row r="34" spans="1:2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14.46</v>
      </c>
      <c r="E34" s="3">
        <f>IFERROR(INDEX(E51:E500,MATCH($A$34,$C$51:$C$500,0)),"")</f>
        <v>35.200000000000003</v>
      </c>
      <c r="H34" s="3">
        <f>IFERROR(INDEX(D34:G34,COUNT(D34:G34)),"")</f>
        <v>35.200000000000003</v>
      </c>
      <c r="I34" s="3">
        <f t="shared" ref="I34:X34" si="26">IFERROR(INDEX(I51:I500,MATCH($C$34,$C$51:$C$500,0)),"")</f>
        <v>6.58</v>
      </c>
      <c r="J34" s="3">
        <f t="shared" si="26"/>
        <v>4.41</v>
      </c>
      <c r="K34" s="3">
        <f t="shared" si="26"/>
        <v>2.12</v>
      </c>
      <c r="L34" s="3">
        <f t="shared" si="26"/>
        <v>2.25</v>
      </c>
      <c r="M34" s="3">
        <f t="shared" si="26"/>
        <v>1.85</v>
      </c>
      <c r="N34" s="3">
        <f t="shared" si="26"/>
        <v>-4.03</v>
      </c>
      <c r="O34" s="3">
        <f t="shared" si="26"/>
        <v>39.4</v>
      </c>
      <c r="P34" s="3">
        <f t="shared" si="26"/>
        <v>6.7</v>
      </c>
      <c r="Q34" s="3">
        <f t="shared" si="26"/>
        <v>84.9</v>
      </c>
      <c r="R34" s="3">
        <f t="shared" si="26"/>
        <v>33.229999999999997</v>
      </c>
      <c r="S34" s="3">
        <f t="shared" si="26"/>
        <v>-15.67</v>
      </c>
      <c r="T34" s="3">
        <f t="shared" si="26"/>
        <v>-5.94</v>
      </c>
      <c r="U34" s="3">
        <f t="shared" si="26"/>
        <v>146.99</v>
      </c>
      <c r="V34" s="3">
        <f t="shared" si="26"/>
        <v>62.63</v>
      </c>
      <c r="W34" s="3">
        <f t="shared" si="26"/>
        <v>25.33</v>
      </c>
      <c r="X34" s="3">
        <f t="shared" si="26"/>
        <v>0</v>
      </c>
    </row>
    <row r="35" spans="1:2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1.27</v>
      </c>
      <c r="E35" s="3">
        <f>IFERROR(INDEX(E51:E500,MATCH($A$35,$C$51:$C$500,0)),"")</f>
        <v>2.2799999999999998</v>
      </c>
      <c r="H35" s="3">
        <f>IFERROR(INDEX(D35:G35,COUNT(D35:G35)),"")</f>
        <v>2.2799999999999998</v>
      </c>
      <c r="I35" s="3">
        <f t="shared" ref="I35:X35" si="27">IFERROR(INDEX(I51:I500,MATCH($C$35,$C$51:$C$500,0)),"")</f>
        <v>0.45</v>
      </c>
      <c r="J35" s="3">
        <f t="shared" si="27"/>
        <v>0.51</v>
      </c>
      <c r="K35" s="3">
        <f t="shared" si="27"/>
        <v>0.41</v>
      </c>
      <c r="L35" s="3">
        <f t="shared" si="27"/>
        <v>0.42</v>
      </c>
      <c r="M35" s="3">
        <f t="shared" si="27"/>
        <v>0.27</v>
      </c>
      <c r="N35" s="3">
        <f t="shared" si="27"/>
        <v>0.24</v>
      </c>
      <c r="O35" s="3">
        <f t="shared" si="27"/>
        <v>0.5</v>
      </c>
      <c r="P35" s="3">
        <f t="shared" si="27"/>
        <v>0.56999999999999995</v>
      </c>
      <c r="Q35" s="3">
        <f t="shared" si="27"/>
        <v>0.68</v>
      </c>
      <c r="R35" s="3">
        <f t="shared" si="27"/>
        <v>0.71</v>
      </c>
      <c r="S35" s="3">
        <f t="shared" si="27"/>
        <v>0.91</v>
      </c>
      <c r="T35" s="3">
        <f t="shared" si="27"/>
        <v>0.93</v>
      </c>
      <c r="U35" s="3">
        <f t="shared" si="27"/>
        <v>0.87</v>
      </c>
      <c r="V35" s="3">
        <f t="shared" si="27"/>
        <v>0.96</v>
      </c>
      <c r="W35" s="3">
        <f t="shared" si="27"/>
        <v>1.59</v>
      </c>
      <c r="X35" s="3">
        <f t="shared" si="27"/>
        <v>0</v>
      </c>
    </row>
    <row r="36" spans="1:2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</row>
    <row r="51" spans="2:24" ht="15.5" x14ac:dyDescent="0.35">
      <c r="B51" t="s">
        <v>71</v>
      </c>
      <c r="C51" t="s">
        <v>6</v>
      </c>
      <c r="D51" s="5">
        <v>283548061</v>
      </c>
      <c r="E51" s="5">
        <v>222655357</v>
      </c>
      <c r="F51" s="5">
        <v>256521635</v>
      </c>
      <c r="G51" s="5">
        <v>274757345</v>
      </c>
      <c r="I51" s="5">
        <v>1038170254</v>
      </c>
      <c r="J51" s="5">
        <v>1200132454</v>
      </c>
      <c r="K51" s="5">
        <v>1492998856</v>
      </c>
      <c r="L51" s="5">
        <v>1445527371</v>
      </c>
      <c r="M51" s="5">
        <v>1021865474</v>
      </c>
      <c r="N51" s="5">
        <v>606407376</v>
      </c>
      <c r="O51" s="5">
        <v>592394952</v>
      </c>
      <c r="P51" s="5">
        <v>773057131</v>
      </c>
      <c r="Q51" s="5">
        <v>690732993</v>
      </c>
      <c r="R51" s="5">
        <v>590695975</v>
      </c>
      <c r="S51" s="5">
        <v>654585884</v>
      </c>
      <c r="T51" s="5">
        <v>723620468</v>
      </c>
      <c r="U51" s="5">
        <v>777019580</v>
      </c>
      <c r="V51" s="5">
        <v>886971424</v>
      </c>
      <c r="W51" s="5">
        <v>6626275000000</v>
      </c>
      <c r="X51" s="5">
        <v>4486419000000</v>
      </c>
    </row>
    <row r="52" spans="2:24" ht="15.5" x14ac:dyDescent="0.35">
      <c r="C52" t="s">
        <v>72</v>
      </c>
      <c r="D52" s="5">
        <v>-257855609</v>
      </c>
      <c r="E52" s="5">
        <v>-209792028</v>
      </c>
      <c r="F52" s="5">
        <v>-214146447</v>
      </c>
      <c r="G52" s="5">
        <v>-243707380</v>
      </c>
      <c r="I52" s="5">
        <v>-934491492</v>
      </c>
      <c r="J52" s="5">
        <v>-1068940836</v>
      </c>
      <c r="K52" s="5">
        <v>-1100952827</v>
      </c>
      <c r="L52" s="5">
        <v>-923623100</v>
      </c>
      <c r="M52" s="5">
        <v>-655508696</v>
      </c>
      <c r="N52" s="5">
        <v>-504892363</v>
      </c>
      <c r="O52" s="5">
        <v>-484564191</v>
      </c>
      <c r="P52" s="5">
        <v>-598842999</v>
      </c>
      <c r="Q52" s="5">
        <v>-539337965</v>
      </c>
      <c r="R52" s="5">
        <v>-462785716</v>
      </c>
      <c r="S52" s="5">
        <v>-527423013</v>
      </c>
      <c r="T52" s="5">
        <v>-573730500</v>
      </c>
      <c r="U52" s="5">
        <v>-600992390</v>
      </c>
      <c r="V52" s="5">
        <v>-714703117</v>
      </c>
      <c r="W52" s="5">
        <v>-5244558000000</v>
      </c>
      <c r="X52" s="5">
        <v>-3773394000000</v>
      </c>
    </row>
    <row r="53" spans="2:24" ht="15.5" x14ac:dyDescent="0.35">
      <c r="C53" t="s">
        <v>166</v>
      </c>
    </row>
    <row r="54" spans="2:24" ht="15.5" x14ac:dyDescent="0.35">
      <c r="C54" t="s">
        <v>73</v>
      </c>
      <c r="D54" s="5">
        <v>25692452</v>
      </c>
      <c r="E54" s="5">
        <v>12863329</v>
      </c>
      <c r="F54" s="5">
        <v>42375188</v>
      </c>
      <c r="G54" s="5">
        <v>31049965</v>
      </c>
      <c r="I54" s="5">
        <v>103678762</v>
      </c>
      <c r="J54" s="5">
        <v>131191618</v>
      </c>
      <c r="K54" s="5">
        <v>392046029</v>
      </c>
      <c r="L54" s="5">
        <v>521904271</v>
      </c>
      <c r="M54" s="5">
        <v>366356778</v>
      </c>
      <c r="N54" s="5">
        <v>101515013</v>
      </c>
      <c r="O54" s="5">
        <v>107830761</v>
      </c>
      <c r="P54" s="5">
        <v>174214132</v>
      </c>
      <c r="Q54" s="5">
        <v>151395028</v>
      </c>
      <c r="R54" s="5">
        <v>127910259</v>
      </c>
      <c r="S54" s="5">
        <v>127162871</v>
      </c>
      <c r="T54" s="5">
        <v>149889968</v>
      </c>
      <c r="U54" s="5">
        <v>176027190</v>
      </c>
      <c r="V54" s="5">
        <v>172268307</v>
      </c>
      <c r="W54" s="5">
        <v>1381717000000</v>
      </c>
      <c r="X54" s="5">
        <v>713025000000</v>
      </c>
    </row>
    <row r="55" spans="2:24" ht="15.5" x14ac:dyDescent="0.35">
      <c r="C55" t="s">
        <v>74</v>
      </c>
      <c r="D55" s="5">
        <v>-20001704</v>
      </c>
      <c r="E55" s="5">
        <v>-5045723</v>
      </c>
      <c r="F55" s="5">
        <v>-11665889</v>
      </c>
      <c r="G55" s="5">
        <v>-4902795</v>
      </c>
      <c r="I55" s="5">
        <v>-40325437</v>
      </c>
      <c r="J55" s="5">
        <v>-23332110</v>
      </c>
      <c r="K55" s="5">
        <v>-86418916</v>
      </c>
      <c r="L55" s="5">
        <v>-126172622</v>
      </c>
      <c r="M55" s="5">
        <v>-62854602</v>
      </c>
      <c r="N55" s="5">
        <v>-85212909</v>
      </c>
      <c r="O55" s="5">
        <v>-54283174</v>
      </c>
      <c r="P55" s="5">
        <v>-37436129</v>
      </c>
      <c r="Q55" s="5">
        <v>-96455824</v>
      </c>
      <c r="R55" s="5">
        <v>-85585013</v>
      </c>
      <c r="S55" s="5">
        <v>-124402990</v>
      </c>
      <c r="T55" s="5">
        <v>-215650164</v>
      </c>
      <c r="U55" s="5">
        <v>-120307274</v>
      </c>
      <c r="V55" s="5">
        <v>-116309482</v>
      </c>
      <c r="W55" s="5">
        <v>-661569000000</v>
      </c>
      <c r="X55" s="5">
        <v>-441759000000</v>
      </c>
    </row>
    <row r="56" spans="2:24" ht="15.5" x14ac:dyDescent="0.35">
      <c r="C56" t="s">
        <v>245</v>
      </c>
      <c r="D56" s="5">
        <v>-290212</v>
      </c>
      <c r="E56" s="5">
        <v>-437268</v>
      </c>
      <c r="F56" s="5">
        <v>-56932870</v>
      </c>
      <c r="G56" s="5">
        <v>-578306</v>
      </c>
      <c r="I56" s="5">
        <v>-58376089</v>
      </c>
      <c r="J56" s="5">
        <v>-56891458</v>
      </c>
      <c r="K56" s="5">
        <v>-110370850</v>
      </c>
      <c r="L56" s="5">
        <v>-105067870</v>
      </c>
      <c r="M56" s="5">
        <v>-60085720</v>
      </c>
      <c r="N56" s="5">
        <v>-54081458</v>
      </c>
      <c r="O56" s="5">
        <v>-58340764</v>
      </c>
      <c r="P56" s="5">
        <v>-65276308</v>
      </c>
      <c r="Q56" s="5">
        <v>-76060604</v>
      </c>
      <c r="R56" s="5">
        <v>-61589126</v>
      </c>
      <c r="S56" s="5">
        <v>-102657455</v>
      </c>
      <c r="T56" s="5">
        <v>-145838912</v>
      </c>
      <c r="U56" s="5">
        <v>-133337453</v>
      </c>
      <c r="V56" s="5">
        <v>-113909899</v>
      </c>
      <c r="W56" s="5">
        <v>-718953000000</v>
      </c>
      <c r="X56" s="5">
        <v>-463599000000</v>
      </c>
    </row>
    <row r="57" spans="2:24" ht="15.5" x14ac:dyDescent="0.35">
      <c r="C57" t="s">
        <v>79</v>
      </c>
      <c r="D57" s="5">
        <v>88609</v>
      </c>
      <c r="E57" s="5">
        <v>455783</v>
      </c>
      <c r="F57" s="5">
        <v>39916</v>
      </c>
      <c r="G57" s="5">
        <v>-48438</v>
      </c>
      <c r="I57" s="5">
        <v>-135746</v>
      </c>
      <c r="J57" s="5">
        <v>-26786</v>
      </c>
      <c r="K57" s="5">
        <v>26623336</v>
      </c>
      <c r="L57" s="5">
        <v>71955657</v>
      </c>
      <c r="M57" s="5">
        <v>38142112</v>
      </c>
      <c r="N57" s="5">
        <v>-1944827</v>
      </c>
      <c r="O57" s="5">
        <v>-3811639</v>
      </c>
      <c r="P57" s="5">
        <v>1755660</v>
      </c>
      <c r="Q57" s="5">
        <v>-1798668</v>
      </c>
      <c r="R57" s="5">
        <v>-5742502</v>
      </c>
      <c r="S57" s="5">
        <v>-7271850</v>
      </c>
      <c r="T57" s="5">
        <v>-2639717</v>
      </c>
      <c r="U57" s="5">
        <v>-2532764</v>
      </c>
      <c r="V57" s="5">
        <v>-1209875</v>
      </c>
      <c r="W57" s="5">
        <v>-2857000000</v>
      </c>
      <c r="X57" s="5">
        <v>52000000</v>
      </c>
    </row>
    <row r="58" spans="2:24" ht="15.5" x14ac:dyDescent="0.35">
      <c r="C58" t="s">
        <v>77</v>
      </c>
      <c r="D58" s="5">
        <v>5690748</v>
      </c>
      <c r="E58" s="5">
        <v>7817606</v>
      </c>
      <c r="F58" s="5">
        <v>30709299</v>
      </c>
      <c r="G58" s="5">
        <v>26147170</v>
      </c>
      <c r="I58" s="5">
        <v>63353325</v>
      </c>
      <c r="J58" s="5">
        <v>107859508</v>
      </c>
      <c r="K58" s="5">
        <v>305627113</v>
      </c>
      <c r="L58" s="5">
        <v>395731649</v>
      </c>
      <c r="M58" s="5">
        <v>303502176</v>
      </c>
      <c r="N58" s="5">
        <v>16302104</v>
      </c>
      <c r="O58" s="5">
        <v>53547587</v>
      </c>
      <c r="P58" s="5">
        <v>136778003</v>
      </c>
      <c r="Q58" s="5">
        <v>54939204</v>
      </c>
      <c r="R58" s="5">
        <v>42325246</v>
      </c>
      <c r="S58" s="5">
        <v>2759881</v>
      </c>
      <c r="T58" s="5">
        <v>-65760196</v>
      </c>
      <c r="U58" s="5">
        <v>55719916</v>
      </c>
      <c r="V58" s="5">
        <v>55958825</v>
      </c>
      <c r="W58" s="5">
        <v>720148000000</v>
      </c>
      <c r="X58" s="5">
        <v>271266000000</v>
      </c>
    </row>
    <row r="59" spans="2:24" ht="15.5" x14ac:dyDescent="0.35">
      <c r="C59" t="s">
        <v>78</v>
      </c>
      <c r="D59" s="5">
        <v>23084216</v>
      </c>
      <c r="E59" s="5">
        <v>6231799</v>
      </c>
      <c r="F59" s="5">
        <v>2136179</v>
      </c>
      <c r="G59" s="5">
        <v>-8071375</v>
      </c>
      <c r="I59" s="5">
        <v>12506236</v>
      </c>
      <c r="J59" s="5">
        <v>46962565</v>
      </c>
      <c r="K59" s="5">
        <v>67702376</v>
      </c>
      <c r="L59" s="5">
        <v>39202553</v>
      </c>
      <c r="M59" s="5">
        <v>-55711062</v>
      </c>
      <c r="N59" s="5">
        <v>-40233322</v>
      </c>
      <c r="O59" s="5">
        <v>-33588395</v>
      </c>
      <c r="P59" s="5">
        <v>-43152315</v>
      </c>
      <c r="Q59" s="5">
        <v>-43046475</v>
      </c>
      <c r="R59" s="5">
        <v>-27504490</v>
      </c>
      <c r="S59" s="5">
        <v>-33490892</v>
      </c>
      <c r="T59" s="5">
        <v>-34471043</v>
      </c>
      <c r="U59" s="5">
        <v>-51961404</v>
      </c>
      <c r="V59" s="5">
        <v>-32885811</v>
      </c>
      <c r="W59" s="5">
        <v>-255742000000</v>
      </c>
      <c r="X59" s="5">
        <v>-33849000000</v>
      </c>
    </row>
    <row r="60" spans="2:24" ht="15.5" x14ac:dyDescent="0.35">
      <c r="C60" t="s">
        <v>248</v>
      </c>
      <c r="W60" s="5">
        <v>-64126000000</v>
      </c>
      <c r="X60" s="5">
        <v>44506000000</v>
      </c>
    </row>
    <row r="61" spans="2:24" ht="15.5" x14ac:dyDescent="0.35">
      <c r="C61" t="s">
        <v>251</v>
      </c>
      <c r="D61" s="5">
        <v>37475674</v>
      </c>
      <c r="E61" s="5">
        <v>21088517</v>
      </c>
      <c r="F61" s="5">
        <v>20536200</v>
      </c>
      <c r="G61" s="5">
        <v>9299862</v>
      </c>
      <c r="I61" s="5">
        <v>84677694</v>
      </c>
      <c r="J61" s="5">
        <v>151375901</v>
      </c>
      <c r="K61" s="5">
        <v>143996935</v>
      </c>
      <c r="L61" s="5">
        <v>66587832</v>
      </c>
      <c r="Q61" s="5">
        <v>895457</v>
      </c>
      <c r="R61" s="5">
        <v>441323</v>
      </c>
      <c r="S61" s="5">
        <v>885044</v>
      </c>
      <c r="T61" s="5">
        <v>640576</v>
      </c>
      <c r="U61" s="5">
        <v>1822266</v>
      </c>
      <c r="V61" s="5">
        <v>94174</v>
      </c>
      <c r="W61" s="5">
        <v>261000000</v>
      </c>
    </row>
    <row r="62" spans="2:24" ht="15.5" x14ac:dyDescent="0.35">
      <c r="C62" t="s">
        <v>247</v>
      </c>
      <c r="D62" s="5">
        <v>1005604</v>
      </c>
      <c r="E62" s="5">
        <v>1096384</v>
      </c>
      <c r="F62" s="5">
        <v>1388121</v>
      </c>
      <c r="G62" s="5">
        <v>1032274</v>
      </c>
      <c r="I62" s="5">
        <v>4382377</v>
      </c>
      <c r="J62" s="5">
        <v>4558293</v>
      </c>
      <c r="K62" s="5">
        <v>4812848</v>
      </c>
      <c r="L62" s="5">
        <v>2596132</v>
      </c>
      <c r="M62" s="5">
        <v>1784776</v>
      </c>
      <c r="N62" s="5">
        <v>3676911</v>
      </c>
      <c r="O62" s="5">
        <v>2988439</v>
      </c>
      <c r="P62" s="5">
        <v>3559476</v>
      </c>
      <c r="Q62" s="5">
        <v>2469914</v>
      </c>
      <c r="R62" s="5">
        <v>7075308</v>
      </c>
      <c r="S62" s="5">
        <v>4813622</v>
      </c>
      <c r="T62" s="5">
        <v>5290545</v>
      </c>
      <c r="U62" s="5">
        <v>5832218</v>
      </c>
      <c r="V62" s="5">
        <v>9741175</v>
      </c>
      <c r="W62" s="5">
        <v>23743000000</v>
      </c>
      <c r="X62" s="5">
        <v>22456000000</v>
      </c>
    </row>
    <row r="63" spans="2:24" ht="15.5" x14ac:dyDescent="0.35">
      <c r="C63" t="s">
        <v>27</v>
      </c>
      <c r="D63" s="5">
        <v>-15397216</v>
      </c>
      <c r="E63" s="5">
        <v>-15953102</v>
      </c>
      <c r="F63" s="5">
        <v>-19788142</v>
      </c>
      <c r="G63" s="5">
        <v>-18403511</v>
      </c>
      <c r="I63" s="5">
        <v>-76554485</v>
      </c>
      <c r="J63" s="5">
        <v>-109803082</v>
      </c>
      <c r="K63" s="5">
        <v>-106107407</v>
      </c>
      <c r="L63" s="5">
        <v>-52481411</v>
      </c>
      <c r="M63" s="5">
        <v>-57495838</v>
      </c>
      <c r="N63" s="5">
        <v>-43910233</v>
      </c>
      <c r="O63" s="5">
        <v>-36576834</v>
      </c>
      <c r="P63" s="5">
        <v>-46711791</v>
      </c>
      <c r="Q63" s="5">
        <v>-46411846</v>
      </c>
      <c r="R63" s="5">
        <v>-35021121</v>
      </c>
      <c r="S63" s="5">
        <v>-39189558</v>
      </c>
      <c r="T63" s="5">
        <v>-40402164</v>
      </c>
      <c r="U63" s="5">
        <v>-59615888</v>
      </c>
      <c r="V63" s="5">
        <v>-42721160</v>
      </c>
      <c r="W63" s="5">
        <v>-215620000000</v>
      </c>
      <c r="X63" s="5">
        <v>-100811000000</v>
      </c>
    </row>
    <row r="64" spans="2:24" ht="15.5" x14ac:dyDescent="0.35">
      <c r="C64" t="s">
        <v>80</v>
      </c>
      <c r="D64" s="5">
        <v>23084216</v>
      </c>
      <c r="E64" s="5">
        <v>6231799</v>
      </c>
      <c r="F64" s="5">
        <v>2136179</v>
      </c>
      <c r="G64" s="5">
        <v>-8071375</v>
      </c>
      <c r="I64" s="5">
        <v>12506236</v>
      </c>
      <c r="J64" s="5">
        <v>46962565</v>
      </c>
      <c r="K64" s="5">
        <v>67702376</v>
      </c>
      <c r="L64" s="5">
        <v>39202553</v>
      </c>
      <c r="M64" s="5">
        <v>-55711062</v>
      </c>
      <c r="N64" s="5">
        <v>-40233322</v>
      </c>
      <c r="O64" s="5">
        <v>-33588395</v>
      </c>
      <c r="P64" s="5">
        <v>-43152315</v>
      </c>
      <c r="Q64" s="5">
        <v>-43046475</v>
      </c>
      <c r="R64" s="5">
        <v>-27504490</v>
      </c>
      <c r="S64" s="5">
        <v>-33490892</v>
      </c>
      <c r="T64" s="5">
        <v>-34471043</v>
      </c>
      <c r="U64" s="5">
        <v>-51961404</v>
      </c>
      <c r="V64" s="5">
        <v>-32885811</v>
      </c>
      <c r="W64" s="5">
        <v>-255742000000</v>
      </c>
      <c r="X64" s="5">
        <v>-33849000000</v>
      </c>
    </row>
    <row r="65" spans="2:24" ht="15.5" x14ac:dyDescent="0.35">
      <c r="C65" t="s">
        <v>29</v>
      </c>
      <c r="D65" s="5">
        <v>28774964</v>
      </c>
      <c r="E65" s="5">
        <v>14049405</v>
      </c>
      <c r="F65" s="5">
        <v>32845478</v>
      </c>
      <c r="G65" s="5">
        <v>18075795</v>
      </c>
      <c r="I65" s="5">
        <v>75859561</v>
      </c>
      <c r="J65" s="5">
        <v>154822073</v>
      </c>
      <c r="K65" s="5">
        <v>373329489</v>
      </c>
      <c r="L65" s="5">
        <v>434934202</v>
      </c>
      <c r="M65" s="5">
        <v>247791114</v>
      </c>
      <c r="N65" s="5">
        <v>-23931218</v>
      </c>
      <c r="O65" s="5">
        <v>19959192</v>
      </c>
      <c r="P65" s="5">
        <v>93625688</v>
      </c>
      <c r="Q65" s="5">
        <v>11892729</v>
      </c>
      <c r="R65" s="5">
        <v>14820756</v>
      </c>
      <c r="S65" s="5">
        <v>-30731011</v>
      </c>
      <c r="T65" s="5">
        <v>-100231239</v>
      </c>
      <c r="U65" s="5">
        <v>3758512</v>
      </c>
      <c r="V65" s="5">
        <v>23073014</v>
      </c>
      <c r="W65" s="5">
        <v>464406000000</v>
      </c>
      <c r="X65" s="5">
        <v>237417000000</v>
      </c>
    </row>
    <row r="66" spans="2:24" ht="15.5" x14ac:dyDescent="0.35">
      <c r="C66" t="s">
        <v>28</v>
      </c>
      <c r="D66" s="5">
        <v>-3729221</v>
      </c>
      <c r="E66" s="5">
        <v>832873</v>
      </c>
      <c r="F66" s="5">
        <v>-4572950</v>
      </c>
      <c r="G66" s="5">
        <v>-3486727</v>
      </c>
      <c r="I66" s="5">
        <v>-5378922</v>
      </c>
      <c r="J66" s="5">
        <v>-15480224</v>
      </c>
      <c r="K66" s="5">
        <v>-57705596</v>
      </c>
      <c r="L66" s="5">
        <v>-93030695</v>
      </c>
      <c r="M66" s="5">
        <v>-61607211</v>
      </c>
      <c r="N66" s="5">
        <v>-13808846</v>
      </c>
      <c r="O66" s="5">
        <v>-16065228</v>
      </c>
      <c r="P66" s="5">
        <v>-26398030</v>
      </c>
      <c r="Q66" s="5">
        <v>-8093967</v>
      </c>
      <c r="R66" s="5">
        <v>-7918635</v>
      </c>
      <c r="S66" s="5">
        <v>-14601929</v>
      </c>
      <c r="T66" s="5">
        <v>-16070708</v>
      </c>
      <c r="U66" s="5">
        <v>-1684696</v>
      </c>
      <c r="V66" s="5">
        <v>-10645279</v>
      </c>
      <c r="W66" s="5">
        <v>-51523000000</v>
      </c>
      <c r="X66" s="5">
        <v>-66163000000</v>
      </c>
    </row>
    <row r="67" spans="2:24" ht="15.5" x14ac:dyDescent="0.35">
      <c r="C67" t="s">
        <v>81</v>
      </c>
      <c r="D67" s="5">
        <v>-3531717</v>
      </c>
      <c r="E67" s="5">
        <v>1036244</v>
      </c>
      <c r="F67" s="5">
        <v>-4266157</v>
      </c>
      <c r="G67" s="5">
        <v>-3272138</v>
      </c>
      <c r="I67" s="5">
        <v>-4449800</v>
      </c>
      <c r="J67" s="5">
        <v>-14398767</v>
      </c>
      <c r="K67" s="5">
        <v>-55867030</v>
      </c>
      <c r="L67" s="5">
        <v>-91157937</v>
      </c>
      <c r="M67" s="5">
        <v>-60486977</v>
      </c>
      <c r="N67" s="5">
        <v>-12745356</v>
      </c>
      <c r="O67" s="5">
        <v>-15120676</v>
      </c>
      <c r="P67" s="5">
        <v>-25869745</v>
      </c>
      <c r="Q67" s="5">
        <v>-7054701</v>
      </c>
      <c r="R67" s="5">
        <v>-6556840</v>
      </c>
      <c r="S67" s="5">
        <v>-13522068</v>
      </c>
      <c r="U67" s="5">
        <v>-2564697</v>
      </c>
      <c r="V67" s="5">
        <v>-6605070</v>
      </c>
      <c r="W67" s="5">
        <v>-39375000000</v>
      </c>
      <c r="X67" s="5">
        <v>-61528000000</v>
      </c>
    </row>
    <row r="68" spans="2:24" ht="15.5" x14ac:dyDescent="0.35">
      <c r="C68" t="s">
        <v>82</v>
      </c>
      <c r="U68" s="5">
        <v>880001</v>
      </c>
      <c r="V68" s="5">
        <v>-4040209</v>
      </c>
      <c r="W68" s="5">
        <v>-12148000000</v>
      </c>
      <c r="X68" s="5">
        <v>-4635000000</v>
      </c>
    </row>
    <row r="69" spans="2:24" ht="15.5" x14ac:dyDescent="0.35">
      <c r="C69" t="s">
        <v>83</v>
      </c>
      <c r="D69" s="5">
        <v>-197504</v>
      </c>
      <c r="E69" s="5">
        <v>-203371</v>
      </c>
      <c r="F69" s="5">
        <v>-306793</v>
      </c>
      <c r="G69" s="5">
        <v>-214589</v>
      </c>
      <c r="I69" s="5">
        <v>-929122</v>
      </c>
      <c r="J69" s="5">
        <v>-1081457</v>
      </c>
      <c r="K69" s="5">
        <v>-1838566</v>
      </c>
      <c r="L69" s="5">
        <v>-1872758</v>
      </c>
      <c r="M69" s="5">
        <v>-1120234</v>
      </c>
      <c r="N69" s="5">
        <v>-1063490</v>
      </c>
      <c r="O69" s="5">
        <v>-944552</v>
      </c>
      <c r="P69" s="5">
        <v>-528285</v>
      </c>
      <c r="Q69" s="5">
        <v>-1039266</v>
      </c>
      <c r="R69" s="5">
        <v>-1361795</v>
      </c>
      <c r="S69" s="5">
        <v>-1079861</v>
      </c>
    </row>
    <row r="70" spans="2:24" ht="15.5" x14ac:dyDescent="0.35">
      <c r="C70" t="s">
        <v>84</v>
      </c>
      <c r="D70" s="5">
        <v>-3729221</v>
      </c>
      <c r="E70" s="5">
        <v>832873</v>
      </c>
      <c r="F70" s="5">
        <v>-4572950</v>
      </c>
      <c r="G70" s="5">
        <v>-3486727</v>
      </c>
      <c r="I70" s="5">
        <v>-5378922</v>
      </c>
      <c r="J70" s="5">
        <v>-15480224</v>
      </c>
      <c r="K70" s="5">
        <v>-57705596</v>
      </c>
      <c r="L70" s="5">
        <v>-93030695</v>
      </c>
      <c r="M70" s="5">
        <v>-61607211</v>
      </c>
      <c r="N70" s="5">
        <v>-13808846</v>
      </c>
      <c r="O70" s="5">
        <v>-16065228</v>
      </c>
      <c r="P70" s="5">
        <v>-26398030</v>
      </c>
      <c r="Q70" s="5">
        <v>-8093967</v>
      </c>
      <c r="R70" s="5">
        <v>-7918635</v>
      </c>
      <c r="S70" s="5">
        <v>-14601929</v>
      </c>
      <c r="T70" s="5">
        <v>-16070708</v>
      </c>
      <c r="U70" s="5">
        <v>-1684696</v>
      </c>
      <c r="V70" s="5">
        <v>-10645279</v>
      </c>
      <c r="W70" s="5">
        <v>-51523000000</v>
      </c>
      <c r="X70" s="5">
        <v>-66163000000</v>
      </c>
    </row>
    <row r="71" spans="2:24" ht="15.5" x14ac:dyDescent="0.35">
      <c r="C71" t="s">
        <v>86</v>
      </c>
      <c r="D71" s="5">
        <v>25045743</v>
      </c>
      <c r="E71" s="5">
        <v>14882278</v>
      </c>
      <c r="F71" s="5">
        <v>28272528</v>
      </c>
      <c r="G71" s="5">
        <v>14589068</v>
      </c>
      <c r="I71" s="5">
        <v>70480639</v>
      </c>
      <c r="J71" s="5">
        <v>139341849</v>
      </c>
      <c r="K71" s="5">
        <v>315623893</v>
      </c>
      <c r="L71" s="5">
        <v>341903507</v>
      </c>
      <c r="M71" s="5">
        <v>186183903</v>
      </c>
      <c r="N71" s="5">
        <v>-37740064</v>
      </c>
      <c r="O71" s="5">
        <v>3893964</v>
      </c>
      <c r="P71" s="5">
        <v>67227658</v>
      </c>
      <c r="Q71" s="5">
        <v>3798762</v>
      </c>
      <c r="R71" s="5">
        <v>6902121</v>
      </c>
      <c r="S71" s="5">
        <v>-45332940</v>
      </c>
      <c r="T71" s="5">
        <v>-116301947</v>
      </c>
      <c r="U71" s="5">
        <v>2073816</v>
      </c>
      <c r="V71" s="5">
        <v>12427735</v>
      </c>
      <c r="W71" s="5">
        <v>412883000000</v>
      </c>
      <c r="X71" s="5">
        <v>171254000000</v>
      </c>
    </row>
    <row r="72" spans="2:24" ht="15.5" x14ac:dyDescent="0.35">
      <c r="C72" t="s">
        <v>87</v>
      </c>
      <c r="D72" s="5">
        <v>-8956690</v>
      </c>
      <c r="E72" s="5">
        <v>-1213942</v>
      </c>
      <c r="F72" s="5">
        <v>-13082068</v>
      </c>
      <c r="G72" s="5">
        <v>786461</v>
      </c>
      <c r="I72" s="5">
        <v>-12314139</v>
      </c>
      <c r="J72" s="5">
        <v>-6985940</v>
      </c>
      <c r="K72" s="5">
        <v>-5342280</v>
      </c>
      <c r="L72" s="5">
        <v>-14766725</v>
      </c>
      <c r="M72" s="5">
        <v>4376790</v>
      </c>
      <c r="N72" s="5">
        <v>-20719334</v>
      </c>
      <c r="O72" s="5">
        <v>958740</v>
      </c>
      <c r="P72" s="5">
        <v>1025239</v>
      </c>
      <c r="Q72" s="5">
        <v>-853507</v>
      </c>
      <c r="R72" s="5">
        <v>242765</v>
      </c>
      <c r="S72" s="5">
        <v>-5874076</v>
      </c>
      <c r="T72" s="5">
        <v>-1447186</v>
      </c>
      <c r="U72" s="5">
        <v>-22697510</v>
      </c>
      <c r="V72" s="5">
        <v>-5660749</v>
      </c>
      <c r="X72" s="5">
        <v>-43878000000</v>
      </c>
    </row>
    <row r="73" spans="2:24" ht="15.5" x14ac:dyDescent="0.35">
      <c r="C73" t="s">
        <v>89</v>
      </c>
      <c r="D73" s="5">
        <v>16089053</v>
      </c>
      <c r="E73" s="5">
        <v>13668336</v>
      </c>
      <c r="F73" s="5">
        <v>15190460</v>
      </c>
      <c r="G73" s="5">
        <v>15375529</v>
      </c>
      <c r="I73" s="5">
        <v>58166500</v>
      </c>
      <c r="J73" s="5">
        <v>132355909</v>
      </c>
      <c r="K73" s="5">
        <v>310281613</v>
      </c>
      <c r="L73" s="5">
        <v>327136782</v>
      </c>
      <c r="M73" s="5">
        <v>190560693</v>
      </c>
      <c r="N73" s="5">
        <v>-58459398</v>
      </c>
      <c r="O73" s="5">
        <v>4852704</v>
      </c>
      <c r="P73" s="5">
        <v>68252897</v>
      </c>
      <c r="Q73" s="5">
        <v>2945255</v>
      </c>
      <c r="R73" s="5">
        <v>7144886</v>
      </c>
      <c r="S73" s="5">
        <v>-51207016</v>
      </c>
      <c r="T73" s="5">
        <v>-117749133</v>
      </c>
      <c r="U73" s="5">
        <v>-20623694</v>
      </c>
      <c r="V73" s="5">
        <v>6766986</v>
      </c>
      <c r="W73" s="5">
        <v>412883000000</v>
      </c>
      <c r="X73" s="5">
        <v>127376000000</v>
      </c>
    </row>
    <row r="74" spans="2:24" ht="15.5" x14ac:dyDescent="0.35">
      <c r="C74" t="s">
        <v>90</v>
      </c>
      <c r="D74" s="5">
        <v>25045743</v>
      </c>
      <c r="E74" s="5">
        <v>14882278</v>
      </c>
      <c r="F74" s="5">
        <v>28272528</v>
      </c>
      <c r="G74" s="5">
        <v>14589068</v>
      </c>
      <c r="I74" s="5">
        <v>70480639</v>
      </c>
      <c r="J74" s="5">
        <v>139341849</v>
      </c>
      <c r="K74" s="5">
        <v>315623893</v>
      </c>
      <c r="L74" s="5">
        <v>341903507</v>
      </c>
      <c r="M74" s="5">
        <v>186183903</v>
      </c>
      <c r="N74" s="5">
        <v>-37740064</v>
      </c>
      <c r="O74" s="5">
        <v>3893964</v>
      </c>
      <c r="P74" s="5">
        <v>67227658</v>
      </c>
      <c r="Q74" s="5">
        <v>3798762</v>
      </c>
      <c r="R74" s="5">
        <v>6902121</v>
      </c>
      <c r="S74" s="5">
        <v>-45332940</v>
      </c>
      <c r="T74" s="5">
        <v>-116301947</v>
      </c>
      <c r="U74" s="5">
        <v>2073816</v>
      </c>
      <c r="V74" s="5">
        <v>12427735</v>
      </c>
      <c r="W74" s="5">
        <v>412883000000</v>
      </c>
      <c r="X74" s="5">
        <v>171254000000</v>
      </c>
    </row>
    <row r="75" spans="2:24" ht="15.5" x14ac:dyDescent="0.35">
      <c r="C75" t="s">
        <v>8</v>
      </c>
      <c r="D75" s="5">
        <v>16000444</v>
      </c>
      <c r="E75" s="5">
        <v>13212553</v>
      </c>
      <c r="F75" s="5">
        <v>15150544</v>
      </c>
      <c r="G75" s="5">
        <v>15423967</v>
      </c>
      <c r="I75" s="5">
        <v>58302246</v>
      </c>
      <c r="J75" s="5">
        <v>132382695</v>
      </c>
      <c r="K75" s="5">
        <v>283658277</v>
      </c>
      <c r="L75" s="5">
        <v>255181125</v>
      </c>
      <c r="M75" s="5">
        <v>152418581</v>
      </c>
      <c r="N75" s="5">
        <v>-56514571</v>
      </c>
      <c r="O75" s="5">
        <v>8664343</v>
      </c>
      <c r="P75" s="5">
        <v>66497237</v>
      </c>
      <c r="Q75" s="5">
        <v>4743923</v>
      </c>
      <c r="R75" s="5">
        <v>12887388</v>
      </c>
      <c r="S75" s="5">
        <v>-43935166</v>
      </c>
      <c r="T75" s="5">
        <v>-115109416</v>
      </c>
      <c r="U75" s="5">
        <v>-18090930</v>
      </c>
      <c r="V75" s="5">
        <v>7976861</v>
      </c>
      <c r="W75" s="5">
        <v>415740000000</v>
      </c>
      <c r="X75" s="5">
        <v>127324000000</v>
      </c>
    </row>
    <row r="76" spans="2:24" ht="15.5" x14ac:dyDescent="0.35">
      <c r="C76" t="s">
        <v>91</v>
      </c>
      <c r="D76" s="5">
        <v>25045743</v>
      </c>
      <c r="E76" s="5">
        <v>14882278</v>
      </c>
      <c r="F76" s="5">
        <v>28272528</v>
      </c>
      <c r="G76" s="5">
        <v>14589068</v>
      </c>
      <c r="I76" s="5">
        <v>70480639</v>
      </c>
      <c r="J76" s="5">
        <v>139341849</v>
      </c>
      <c r="K76" s="5">
        <v>315623893</v>
      </c>
      <c r="L76" s="5">
        <v>341903507</v>
      </c>
      <c r="M76" s="5">
        <v>186183903</v>
      </c>
      <c r="N76" s="5">
        <v>-37740064</v>
      </c>
      <c r="O76" s="5">
        <v>3893964</v>
      </c>
      <c r="P76" s="5">
        <v>67227658</v>
      </c>
      <c r="Q76" s="5">
        <v>3798762</v>
      </c>
      <c r="R76" s="5">
        <v>6902121</v>
      </c>
      <c r="S76" s="5">
        <v>-45332940</v>
      </c>
      <c r="T76" s="5">
        <v>-116301947</v>
      </c>
      <c r="U76" s="5">
        <v>2073816</v>
      </c>
      <c r="V76" s="5">
        <v>12427735</v>
      </c>
      <c r="W76" s="5">
        <v>412883000000</v>
      </c>
      <c r="X76" s="5">
        <v>171254000000</v>
      </c>
    </row>
    <row r="77" spans="2:24" ht="15.5" x14ac:dyDescent="0.35">
      <c r="C77" t="s">
        <v>92</v>
      </c>
      <c r="D77" s="5">
        <v>16089053</v>
      </c>
      <c r="E77" s="5">
        <v>13668336</v>
      </c>
      <c r="F77" s="5">
        <v>15190460</v>
      </c>
      <c r="G77" s="5">
        <v>15375529</v>
      </c>
      <c r="I77" s="5">
        <v>58166500</v>
      </c>
      <c r="J77" s="5">
        <v>132355909</v>
      </c>
      <c r="K77" s="5">
        <v>310281613</v>
      </c>
      <c r="L77" s="5">
        <v>327136782</v>
      </c>
      <c r="M77" s="5">
        <v>190560693</v>
      </c>
      <c r="N77" s="5">
        <v>-58459398</v>
      </c>
      <c r="O77" s="5">
        <v>4852704</v>
      </c>
      <c r="P77" s="5">
        <v>68252897</v>
      </c>
      <c r="Q77" s="5">
        <v>2945255</v>
      </c>
      <c r="R77" s="5">
        <v>7144886</v>
      </c>
      <c r="S77" s="5">
        <v>-51207016</v>
      </c>
      <c r="T77" s="5">
        <v>-117749133</v>
      </c>
      <c r="U77" s="5">
        <v>-20623694</v>
      </c>
      <c r="V77" s="5">
        <v>6766986</v>
      </c>
      <c r="W77" s="5">
        <v>412883000000</v>
      </c>
      <c r="X77" s="5">
        <v>127376000000</v>
      </c>
    </row>
    <row r="78" spans="2:24" ht="15.5" x14ac:dyDescent="0.35">
      <c r="C78" t="s">
        <v>93</v>
      </c>
      <c r="D78" s="5">
        <v>16089053</v>
      </c>
      <c r="E78" s="5">
        <v>13668336</v>
      </c>
      <c r="F78" s="5">
        <v>15190460</v>
      </c>
      <c r="G78" s="5">
        <v>15375529</v>
      </c>
      <c r="I78" s="5">
        <v>58166500</v>
      </c>
      <c r="J78" s="5">
        <v>132355909</v>
      </c>
      <c r="K78" s="5">
        <v>310281613</v>
      </c>
      <c r="L78" s="5">
        <v>327136782</v>
      </c>
      <c r="M78" s="5">
        <v>190560693</v>
      </c>
      <c r="N78" s="5">
        <v>-58459398</v>
      </c>
      <c r="O78" s="5">
        <v>4852704</v>
      </c>
      <c r="P78" s="5">
        <v>68252897</v>
      </c>
      <c r="Q78" s="5">
        <v>2945255</v>
      </c>
      <c r="R78" s="5">
        <v>7144886</v>
      </c>
      <c r="S78" s="5">
        <v>-51207016</v>
      </c>
      <c r="T78" s="5">
        <v>-117749133</v>
      </c>
      <c r="U78" s="5">
        <v>-20623694</v>
      </c>
      <c r="V78" s="5">
        <v>6766986</v>
      </c>
      <c r="W78" s="5">
        <v>412883000000</v>
      </c>
      <c r="X78" s="5">
        <v>127376000000</v>
      </c>
    </row>
    <row r="80" spans="2:24" ht="15.5" x14ac:dyDescent="0.35">
      <c r="B80" t="s">
        <v>94</v>
      </c>
      <c r="C80" t="s">
        <v>95</v>
      </c>
    </row>
    <row r="81" spans="3:24" ht="15.5" x14ac:dyDescent="0.35">
      <c r="C81" t="s">
        <v>96</v>
      </c>
    </row>
    <row r="82" spans="3:24" ht="15.5" x14ac:dyDescent="0.35">
      <c r="C82" t="s">
        <v>20</v>
      </c>
      <c r="D82" s="5">
        <v>214179641</v>
      </c>
      <c r="E82" s="5">
        <v>185770670</v>
      </c>
      <c r="F82" s="5">
        <v>199529346</v>
      </c>
      <c r="G82" s="5">
        <v>180367937</v>
      </c>
      <c r="I82" s="5">
        <v>199529346</v>
      </c>
      <c r="J82" s="5">
        <v>170318176</v>
      </c>
      <c r="K82" s="5">
        <v>188576976</v>
      </c>
      <c r="L82" s="5">
        <v>221566137</v>
      </c>
      <c r="M82" s="5">
        <v>237220441</v>
      </c>
      <c r="N82" s="5">
        <v>109212396</v>
      </c>
      <c r="O82" s="5">
        <v>101923463</v>
      </c>
      <c r="P82" s="5">
        <v>144052684</v>
      </c>
      <c r="Q82" s="5">
        <v>140690492</v>
      </c>
      <c r="R82" s="5">
        <v>81713191</v>
      </c>
      <c r="S82" s="5">
        <v>112355914</v>
      </c>
      <c r="T82" s="5">
        <v>104305096</v>
      </c>
      <c r="U82" s="5">
        <v>90067977</v>
      </c>
      <c r="V82" s="5">
        <v>108453574</v>
      </c>
      <c r="W82" s="5">
        <v>1668670000000</v>
      </c>
      <c r="X82" s="5">
        <v>433039000000</v>
      </c>
    </row>
    <row r="83" spans="3:24" ht="15.5" x14ac:dyDescent="0.35">
      <c r="C83" t="s">
        <v>97</v>
      </c>
      <c r="P83" s="5">
        <v>1704763</v>
      </c>
      <c r="Q83" s="5">
        <v>3891605</v>
      </c>
      <c r="R83" s="5">
        <v>17213123</v>
      </c>
      <c r="S83" s="5">
        <v>14603600</v>
      </c>
      <c r="T83" s="5">
        <v>11051547</v>
      </c>
      <c r="U83" s="5">
        <v>20172026</v>
      </c>
    </row>
    <row r="84" spans="3:24" ht="15.5" x14ac:dyDescent="0.35">
      <c r="C84" t="s">
        <v>98</v>
      </c>
      <c r="D84" s="5">
        <v>7032537</v>
      </c>
      <c r="E84" s="5">
        <v>5833593</v>
      </c>
      <c r="F84" s="5">
        <v>3547368</v>
      </c>
      <c r="G84" s="5">
        <v>1953523</v>
      </c>
      <c r="I84" s="5">
        <v>3547368</v>
      </c>
      <c r="J84" s="5">
        <v>3216065</v>
      </c>
      <c r="K84" s="5">
        <v>3495284</v>
      </c>
      <c r="L84" s="5">
        <v>4415150</v>
      </c>
      <c r="M84" s="5">
        <v>2097950</v>
      </c>
      <c r="N84" s="5">
        <v>5214333</v>
      </c>
      <c r="O84" s="5">
        <v>4620967</v>
      </c>
      <c r="P84" s="5">
        <v>2552533</v>
      </c>
      <c r="Q84" s="5">
        <v>3395862</v>
      </c>
      <c r="R84" s="5">
        <v>3321933</v>
      </c>
      <c r="S84" s="5">
        <v>3600639</v>
      </c>
      <c r="T84" s="5">
        <v>5780942</v>
      </c>
      <c r="U84" s="5">
        <v>2156114</v>
      </c>
      <c r="V84" s="5">
        <v>4959093</v>
      </c>
      <c r="W84" s="5">
        <v>46670000000</v>
      </c>
      <c r="X84" s="5">
        <v>37421000000</v>
      </c>
    </row>
    <row r="85" spans="3:24" ht="15.5" x14ac:dyDescent="0.35">
      <c r="C85" t="s">
        <v>99</v>
      </c>
      <c r="U85" s="5">
        <v>9182511</v>
      </c>
      <c r="X85" s="5">
        <v>56435000000</v>
      </c>
    </row>
    <row r="86" spans="3:24" ht="15.5" x14ac:dyDescent="0.35">
      <c r="C86" t="s">
        <v>100</v>
      </c>
      <c r="P86" s="5">
        <v>1704763</v>
      </c>
      <c r="Q86" s="5">
        <v>3891605</v>
      </c>
      <c r="R86" s="5">
        <v>17213123</v>
      </c>
      <c r="S86" s="5">
        <v>14603600</v>
      </c>
      <c r="T86" s="5">
        <v>11051547</v>
      </c>
      <c r="U86" s="5">
        <v>20172026</v>
      </c>
    </row>
    <row r="87" spans="3:24" ht="15.5" x14ac:dyDescent="0.35">
      <c r="C87" t="s">
        <v>101</v>
      </c>
      <c r="D87" s="5">
        <v>23405851</v>
      </c>
      <c r="E87" s="5">
        <v>12558574</v>
      </c>
      <c r="F87" s="5">
        <v>9566618</v>
      </c>
      <c r="G87" s="5">
        <v>8416308</v>
      </c>
      <c r="I87" s="5">
        <v>9566618</v>
      </c>
      <c r="J87" s="5">
        <v>7289927</v>
      </c>
      <c r="K87" s="5">
        <v>31013696</v>
      </c>
      <c r="L87" s="5">
        <v>11204938</v>
      </c>
      <c r="M87" s="5">
        <v>9270504</v>
      </c>
      <c r="N87" s="5">
        <v>6648663</v>
      </c>
      <c r="O87" s="5">
        <v>5723013</v>
      </c>
      <c r="P87" s="5">
        <v>3498387</v>
      </c>
      <c r="Q87" s="5">
        <v>2062215</v>
      </c>
      <c r="R87" s="5">
        <v>2580215</v>
      </c>
      <c r="S87" s="5">
        <v>8081013</v>
      </c>
      <c r="T87" s="5">
        <v>17951061</v>
      </c>
      <c r="U87" s="5">
        <v>3231199</v>
      </c>
      <c r="V87" s="5">
        <v>32773331</v>
      </c>
      <c r="W87" s="5">
        <v>161938000000</v>
      </c>
      <c r="X87" s="5">
        <v>9950000000</v>
      </c>
    </row>
    <row r="88" spans="3:24" ht="15.5" x14ac:dyDescent="0.35">
      <c r="C88" t="s">
        <v>102</v>
      </c>
      <c r="D88" s="5">
        <v>23405851</v>
      </c>
      <c r="E88" s="5">
        <v>12558574</v>
      </c>
      <c r="F88" s="5">
        <v>9566618</v>
      </c>
      <c r="G88" s="5">
        <v>8416308</v>
      </c>
      <c r="I88" s="5">
        <v>9566618</v>
      </c>
      <c r="J88" s="5">
        <v>7289927</v>
      </c>
      <c r="K88" s="5">
        <v>31013696</v>
      </c>
      <c r="L88" s="5">
        <v>11204938</v>
      </c>
      <c r="M88" s="5">
        <v>9270504</v>
      </c>
      <c r="N88" s="5">
        <v>6648663</v>
      </c>
      <c r="O88" s="5">
        <v>5723013</v>
      </c>
      <c r="P88" s="5">
        <v>3498387</v>
      </c>
      <c r="Q88" s="5">
        <v>2062215</v>
      </c>
      <c r="R88" s="5">
        <v>2580215</v>
      </c>
      <c r="S88" s="5">
        <v>8081013</v>
      </c>
      <c r="T88" s="5">
        <v>17951061</v>
      </c>
      <c r="U88" s="5">
        <v>3231199</v>
      </c>
      <c r="V88" s="5">
        <v>32773331</v>
      </c>
      <c r="W88" s="5">
        <v>161938000000</v>
      </c>
      <c r="X88" s="5">
        <v>9950000000</v>
      </c>
    </row>
    <row r="89" spans="3:24" ht="15.5" x14ac:dyDescent="0.35">
      <c r="C89" t="s">
        <v>103</v>
      </c>
      <c r="D89" s="5">
        <v>40641095</v>
      </c>
      <c r="E89" s="5">
        <v>46184445</v>
      </c>
      <c r="F89" s="5">
        <v>40352218</v>
      </c>
      <c r="G89" s="5">
        <v>49363999</v>
      </c>
      <c r="I89" s="5">
        <v>40352218</v>
      </c>
      <c r="J89" s="5">
        <v>60634153</v>
      </c>
      <c r="K89" s="5">
        <v>53278069</v>
      </c>
      <c r="L89" s="5">
        <v>55642836</v>
      </c>
      <c r="M89" s="5">
        <v>39686982</v>
      </c>
      <c r="N89" s="5">
        <v>37715417</v>
      </c>
      <c r="O89" s="5">
        <v>29733968</v>
      </c>
      <c r="P89" s="5">
        <v>30602252</v>
      </c>
      <c r="Q89" s="5">
        <v>29952897</v>
      </c>
      <c r="R89" s="5">
        <v>25647360</v>
      </c>
      <c r="S89" s="5">
        <v>19475950</v>
      </c>
      <c r="T89" s="5">
        <v>42356318</v>
      </c>
      <c r="U89" s="5">
        <v>32086506</v>
      </c>
      <c r="V89" s="5">
        <v>45961860</v>
      </c>
      <c r="W89" s="5">
        <v>415693000000</v>
      </c>
      <c r="X89" s="5">
        <v>301356000000</v>
      </c>
    </row>
    <row r="90" spans="3:24" ht="15.5" x14ac:dyDescent="0.35">
      <c r="C90" t="s">
        <v>79</v>
      </c>
      <c r="D90" s="5">
        <v>-89590656</v>
      </c>
      <c r="E90" s="5">
        <v>-80633966</v>
      </c>
      <c r="F90" s="5">
        <v>-79420024</v>
      </c>
      <c r="G90" s="5">
        <v>-66338024</v>
      </c>
      <c r="I90" s="5">
        <v>-79420024</v>
      </c>
      <c r="J90" s="5">
        <v>-67105953</v>
      </c>
      <c r="K90" s="5">
        <v>-60120135</v>
      </c>
      <c r="L90" s="5">
        <v>-54777855</v>
      </c>
      <c r="M90" s="5">
        <v>-40049054</v>
      </c>
      <c r="N90" s="5">
        <v>-52793807</v>
      </c>
      <c r="O90" s="5">
        <v>-10809878</v>
      </c>
      <c r="P90" s="5">
        <v>-11917776</v>
      </c>
      <c r="Q90" s="5">
        <v>-37310360</v>
      </c>
      <c r="R90" s="5">
        <v>-36498513</v>
      </c>
      <c r="S90" s="5">
        <v>-36291513</v>
      </c>
      <c r="T90" s="5">
        <v>-29090136</v>
      </c>
      <c r="U90" s="5">
        <v>-27642950</v>
      </c>
      <c r="V90" s="5">
        <v>-4945440</v>
      </c>
      <c r="W90" s="5">
        <v>-152914000000</v>
      </c>
      <c r="X90" s="5">
        <v>604206000000</v>
      </c>
    </row>
    <row r="91" spans="3:24" ht="15.5" x14ac:dyDescent="0.35">
      <c r="C91" t="s">
        <v>104</v>
      </c>
      <c r="D91" s="5">
        <v>558051389</v>
      </c>
      <c r="E91" s="5">
        <v>475437981</v>
      </c>
      <c r="F91" s="5">
        <v>501326555</v>
      </c>
      <c r="G91" s="5">
        <v>505733337</v>
      </c>
      <c r="I91" s="5">
        <v>501326555</v>
      </c>
      <c r="J91" s="5">
        <v>534447470</v>
      </c>
      <c r="K91" s="5">
        <v>622722099</v>
      </c>
      <c r="L91" s="5">
        <v>706664493</v>
      </c>
      <c r="M91" s="5">
        <v>495193191</v>
      </c>
      <c r="N91" s="5">
        <v>314160618</v>
      </c>
      <c r="O91" s="5">
        <v>260754973</v>
      </c>
      <c r="P91" s="5">
        <v>325242490</v>
      </c>
      <c r="Q91" s="5">
        <v>339479131</v>
      </c>
      <c r="R91" s="5">
        <v>297030067</v>
      </c>
      <c r="S91" s="5">
        <v>338195818</v>
      </c>
      <c r="T91" s="5">
        <v>356679623</v>
      </c>
      <c r="U91" s="5">
        <v>374931887</v>
      </c>
      <c r="V91" s="5">
        <v>461743857</v>
      </c>
      <c r="W91" s="5">
        <v>4268611000000</v>
      </c>
      <c r="X91" s="5">
        <v>2106194000000</v>
      </c>
    </row>
    <row r="92" spans="3:24" ht="15.5" x14ac:dyDescent="0.35">
      <c r="C92" t="s">
        <v>105</v>
      </c>
    </row>
    <row r="93" spans="3:24" ht="15.5" x14ac:dyDescent="0.35">
      <c r="C93" t="s">
        <v>257</v>
      </c>
      <c r="D93" s="5">
        <v>598521655</v>
      </c>
      <c r="E93" s="5">
        <v>636825667</v>
      </c>
      <c r="F93" s="5">
        <v>615737150</v>
      </c>
      <c r="G93" s="5">
        <v>595235006</v>
      </c>
      <c r="I93" s="5">
        <v>615737150</v>
      </c>
      <c r="J93" s="5">
        <v>593417349</v>
      </c>
      <c r="K93" s="5">
        <v>589642728</v>
      </c>
      <c r="L93" s="5">
        <v>480946941</v>
      </c>
      <c r="M93" s="5">
        <v>28278</v>
      </c>
      <c r="Q93" s="5">
        <v>8172072</v>
      </c>
      <c r="R93" s="5">
        <v>8240191</v>
      </c>
      <c r="S93" s="5">
        <v>8051518</v>
      </c>
      <c r="T93" s="5">
        <v>7769241</v>
      </c>
      <c r="U93" s="5">
        <v>7379800</v>
      </c>
      <c r="V93" s="5">
        <v>6741751</v>
      </c>
    </row>
    <row r="94" spans="3:24" ht="15.5" x14ac:dyDescent="0.35">
      <c r="C94" t="s">
        <v>107</v>
      </c>
      <c r="D94" s="5">
        <v>7782687</v>
      </c>
      <c r="E94" s="5">
        <v>8245819</v>
      </c>
      <c r="F94" s="5">
        <v>7995923</v>
      </c>
      <c r="G94" s="5">
        <v>8403389</v>
      </c>
      <c r="I94" s="5">
        <v>7995923</v>
      </c>
      <c r="J94" s="5">
        <v>7336052</v>
      </c>
      <c r="K94" s="5">
        <v>9357407</v>
      </c>
      <c r="L94" s="5">
        <v>9196419</v>
      </c>
      <c r="M94" s="5">
        <v>10270761</v>
      </c>
      <c r="N94" s="5">
        <v>8081328</v>
      </c>
      <c r="O94" s="5">
        <v>11035769</v>
      </c>
      <c r="P94" s="5">
        <v>11347703</v>
      </c>
      <c r="Q94" s="5">
        <v>23085255</v>
      </c>
      <c r="R94" s="5">
        <v>22837558</v>
      </c>
      <c r="S94" s="5">
        <v>18831858</v>
      </c>
      <c r="T94" s="5">
        <v>25092415</v>
      </c>
      <c r="U94" s="5">
        <v>23574643</v>
      </c>
      <c r="V94" s="5">
        <v>18726072</v>
      </c>
      <c r="W94" s="5">
        <v>156082000000</v>
      </c>
      <c r="X94" s="5">
        <v>134465000000</v>
      </c>
    </row>
    <row r="95" spans="3:24" ht="15.5" x14ac:dyDescent="0.35">
      <c r="C95" t="s">
        <v>106</v>
      </c>
      <c r="D95" s="5">
        <v>652186951</v>
      </c>
      <c r="E95" s="5">
        <v>690195027</v>
      </c>
      <c r="F95" s="5">
        <v>693349345</v>
      </c>
      <c r="G95" s="5">
        <v>721866196</v>
      </c>
      <c r="I95" s="5">
        <v>693349345</v>
      </c>
      <c r="J95" s="5">
        <v>743289172</v>
      </c>
      <c r="K95" s="5">
        <v>725355336</v>
      </c>
      <c r="L95" s="5">
        <v>567333151</v>
      </c>
      <c r="M95" s="5">
        <v>349195103</v>
      </c>
      <c r="N95" s="5">
        <v>330689753</v>
      </c>
      <c r="O95" s="5">
        <v>369711104</v>
      </c>
      <c r="P95" s="5">
        <v>401024694</v>
      </c>
      <c r="Q95" s="5">
        <v>602810653</v>
      </c>
      <c r="R95" s="5">
        <v>657600957</v>
      </c>
      <c r="S95" s="5">
        <v>737775247</v>
      </c>
      <c r="T95" s="5">
        <v>667070520</v>
      </c>
      <c r="U95" s="5">
        <v>613638430</v>
      </c>
      <c r="V95" s="5">
        <v>584130566</v>
      </c>
      <c r="W95" s="5">
        <v>4007349000000</v>
      </c>
      <c r="X95" s="5">
        <v>2107655000000</v>
      </c>
    </row>
    <row r="96" spans="3:24" ht="15.5" x14ac:dyDescent="0.35">
      <c r="C96" t="s">
        <v>506</v>
      </c>
      <c r="D96" s="5">
        <v>90495724</v>
      </c>
      <c r="E96" s="5">
        <v>90233742</v>
      </c>
      <c r="F96" s="5">
        <v>88617847</v>
      </c>
      <c r="G96" s="5">
        <v>31711264</v>
      </c>
      <c r="I96" s="5">
        <v>88617847</v>
      </c>
      <c r="J96" s="5">
        <v>27924221</v>
      </c>
      <c r="K96" s="5">
        <v>3697274</v>
      </c>
      <c r="L96" s="5">
        <v>41358383</v>
      </c>
      <c r="M96" s="5">
        <v>36033928</v>
      </c>
      <c r="N96" s="5">
        <v>41025349</v>
      </c>
      <c r="O96" s="5">
        <v>60410357</v>
      </c>
      <c r="P96" s="5">
        <v>66852770</v>
      </c>
      <c r="Q96" s="5">
        <v>27204252</v>
      </c>
      <c r="R96" s="5">
        <v>33285913</v>
      </c>
      <c r="S96" s="5">
        <v>39468438</v>
      </c>
      <c r="T96" s="5">
        <v>20616089</v>
      </c>
      <c r="U96" s="5">
        <v>107061617</v>
      </c>
      <c r="V96" s="5">
        <v>111723895</v>
      </c>
    </row>
    <row r="97" spans="3:24" ht="15.5" x14ac:dyDescent="0.35">
      <c r="C97" t="s">
        <v>464</v>
      </c>
      <c r="W97" s="5">
        <v>593883000000</v>
      </c>
    </row>
    <row r="98" spans="3:24" ht="15.5" x14ac:dyDescent="0.35">
      <c r="C98" t="s">
        <v>205</v>
      </c>
      <c r="D98" s="5">
        <v>10209130</v>
      </c>
      <c r="E98" s="5">
        <v>11130796</v>
      </c>
      <c r="F98" s="5">
        <v>12170061</v>
      </c>
      <c r="G98" s="5">
        <v>12761694</v>
      </c>
      <c r="I98" s="5">
        <v>12170061</v>
      </c>
      <c r="J98" s="5">
        <v>15030037</v>
      </c>
      <c r="K98" s="5">
        <v>14070698</v>
      </c>
      <c r="L98" s="5">
        <v>16189305</v>
      </c>
      <c r="M98" s="5">
        <v>15675668</v>
      </c>
      <c r="N98" s="5">
        <v>16997468</v>
      </c>
      <c r="O98" s="5">
        <v>17406099</v>
      </c>
      <c r="S98" s="5">
        <v>1078908</v>
      </c>
      <c r="T98" s="5">
        <v>1483435</v>
      </c>
      <c r="U98" s="5">
        <v>18516110</v>
      </c>
      <c r="V98" s="5">
        <v>18865040</v>
      </c>
    </row>
    <row r="99" spans="3:24" ht="15.5" x14ac:dyDescent="0.35">
      <c r="C99" t="s">
        <v>1183</v>
      </c>
      <c r="W99" s="5">
        <v>145489000000</v>
      </c>
      <c r="X99" s="5">
        <v>70222000000</v>
      </c>
    </row>
    <row r="100" spans="3:24" ht="15.5" x14ac:dyDescent="0.35">
      <c r="C100" t="s">
        <v>108</v>
      </c>
      <c r="D100" s="5">
        <v>1498707473</v>
      </c>
      <c r="E100" s="5">
        <v>1567135381</v>
      </c>
      <c r="F100" s="5">
        <v>1553882449</v>
      </c>
      <c r="G100" s="5">
        <v>1573288540</v>
      </c>
      <c r="I100" s="5">
        <v>1553882449</v>
      </c>
      <c r="J100" s="5">
        <v>1561004132</v>
      </c>
      <c r="K100" s="5">
        <v>1533965796</v>
      </c>
      <c r="L100" s="5">
        <v>1275914071</v>
      </c>
      <c r="M100" s="5">
        <v>541510968</v>
      </c>
      <c r="N100" s="5">
        <v>513076561</v>
      </c>
      <c r="O100" s="5">
        <v>593473792</v>
      </c>
      <c r="P100" s="5">
        <v>526707306</v>
      </c>
      <c r="Q100" s="5">
        <v>703194675</v>
      </c>
      <c r="R100" s="5">
        <v>776152052</v>
      </c>
      <c r="S100" s="5">
        <v>851611869</v>
      </c>
      <c r="T100" s="5">
        <v>776003253</v>
      </c>
      <c r="U100" s="5">
        <v>838200646</v>
      </c>
      <c r="V100" s="5">
        <v>801653874</v>
      </c>
      <c r="W100" s="5">
        <v>5614569000000</v>
      </c>
      <c r="X100" s="5">
        <v>2784072000000</v>
      </c>
    </row>
    <row r="101" spans="3:24" ht="15.5" x14ac:dyDescent="0.35">
      <c r="C101" t="s">
        <v>109</v>
      </c>
      <c r="D101" s="5">
        <v>2056758862</v>
      </c>
      <c r="E101" s="5">
        <v>2042573362</v>
      </c>
      <c r="F101" s="5">
        <v>2055209004</v>
      </c>
      <c r="G101" s="5">
        <v>2079021877</v>
      </c>
      <c r="I101" s="5">
        <v>2055209004</v>
      </c>
      <c r="J101" s="5">
        <v>2095451602</v>
      </c>
      <c r="K101" s="5">
        <v>2156687895</v>
      </c>
      <c r="L101" s="5">
        <v>1982578564</v>
      </c>
      <c r="M101" s="5">
        <v>1036704159</v>
      </c>
      <c r="N101" s="5">
        <v>827237179</v>
      </c>
      <c r="O101" s="5">
        <v>854228765</v>
      </c>
      <c r="P101" s="5">
        <v>851949796</v>
      </c>
      <c r="Q101" s="5">
        <v>1042673806</v>
      </c>
      <c r="R101" s="5">
        <v>1073182119</v>
      </c>
      <c r="S101" s="5">
        <v>1189807687</v>
      </c>
      <c r="T101" s="5">
        <v>1132682876</v>
      </c>
      <c r="U101" s="5">
        <v>1213132533</v>
      </c>
      <c r="V101" s="5">
        <v>1263397731</v>
      </c>
      <c r="W101" s="5">
        <v>9883180000000</v>
      </c>
      <c r="X101" s="5">
        <v>4890266000000</v>
      </c>
    </row>
    <row r="102" spans="3:24" ht="15.5" x14ac:dyDescent="0.35">
      <c r="C102" t="s">
        <v>110</v>
      </c>
    </row>
    <row r="103" spans="3:24" ht="15.5" x14ac:dyDescent="0.35">
      <c r="C103" t="s">
        <v>111</v>
      </c>
    </row>
    <row r="104" spans="3:24" ht="15.5" x14ac:dyDescent="0.35">
      <c r="C104" t="s">
        <v>112</v>
      </c>
      <c r="D104" s="5">
        <v>490367115</v>
      </c>
      <c r="E104" s="5">
        <v>455204727</v>
      </c>
      <c r="F104" s="5">
        <v>432966845</v>
      </c>
      <c r="G104" s="5">
        <v>566429767</v>
      </c>
      <c r="I104" s="5">
        <v>432966845</v>
      </c>
      <c r="J104" s="5">
        <v>500895664</v>
      </c>
      <c r="K104" s="5">
        <v>631680763</v>
      </c>
      <c r="L104" s="5">
        <v>616933951</v>
      </c>
      <c r="M104" s="5">
        <v>299692977</v>
      </c>
      <c r="N104" s="5">
        <v>262691486</v>
      </c>
      <c r="O104" s="5">
        <v>216602636</v>
      </c>
      <c r="P104" s="5">
        <v>222796309</v>
      </c>
      <c r="Q104" s="5">
        <v>212589704</v>
      </c>
      <c r="R104" s="5">
        <v>374836252</v>
      </c>
      <c r="S104" s="5">
        <v>387310834</v>
      </c>
      <c r="T104" s="5">
        <v>346795399</v>
      </c>
      <c r="U104" s="5">
        <v>385559961</v>
      </c>
      <c r="V104" s="5">
        <v>376625187</v>
      </c>
      <c r="W104" s="5">
        <v>3134821000000</v>
      </c>
      <c r="X104" s="5">
        <v>2359085000000</v>
      </c>
    </row>
    <row r="105" spans="3:24" ht="15.5" x14ac:dyDescent="0.35">
      <c r="C105" t="s">
        <v>115</v>
      </c>
      <c r="D105" s="5">
        <v>156391712</v>
      </c>
      <c r="E105" s="5">
        <v>142928830</v>
      </c>
      <c r="F105" s="5">
        <v>151272602</v>
      </c>
      <c r="G105" s="5">
        <v>212387530</v>
      </c>
      <c r="I105" s="5">
        <v>151272602</v>
      </c>
      <c r="J105" s="5">
        <v>107196201</v>
      </c>
      <c r="K105" s="5">
        <v>69419564</v>
      </c>
      <c r="L105" s="5">
        <v>60043975</v>
      </c>
      <c r="M105" s="5">
        <v>4700000</v>
      </c>
      <c r="N105" s="5">
        <v>40000000</v>
      </c>
      <c r="O105" s="5">
        <v>35000000</v>
      </c>
      <c r="R105" s="5">
        <v>43008514</v>
      </c>
      <c r="S105" s="5">
        <v>48932765</v>
      </c>
      <c r="T105" s="5">
        <v>26106109</v>
      </c>
      <c r="U105" s="5">
        <v>50597065</v>
      </c>
      <c r="V105" s="5">
        <v>54009905</v>
      </c>
      <c r="W105" s="5">
        <v>493852000000</v>
      </c>
      <c r="X105" s="5">
        <v>292208000000</v>
      </c>
    </row>
    <row r="106" spans="3:24" ht="15.5" x14ac:dyDescent="0.35">
      <c r="C106" t="s">
        <v>113</v>
      </c>
    </row>
    <row r="107" spans="3:24" ht="15.5" x14ac:dyDescent="0.35">
      <c r="C107" t="s">
        <v>114</v>
      </c>
      <c r="U107" s="5">
        <v>9182511</v>
      </c>
      <c r="X107" s="5">
        <v>56435000000</v>
      </c>
    </row>
    <row r="108" spans="3:24" ht="15.5" x14ac:dyDescent="0.35">
      <c r="C108" t="s">
        <v>206</v>
      </c>
    </row>
    <row r="109" spans="3:24" ht="15.5" x14ac:dyDescent="0.35">
      <c r="C109" t="s">
        <v>207</v>
      </c>
      <c r="D109" s="5">
        <v>8057369</v>
      </c>
      <c r="E109" s="5">
        <v>6322938</v>
      </c>
      <c r="F109" s="5">
        <v>4342092</v>
      </c>
      <c r="G109" s="5">
        <v>3215178</v>
      </c>
      <c r="I109" s="5">
        <v>4342092</v>
      </c>
      <c r="J109" s="5">
        <v>4256031</v>
      </c>
      <c r="K109" s="5">
        <v>4448521</v>
      </c>
      <c r="L109" s="5">
        <v>6907076</v>
      </c>
      <c r="M109" s="5">
        <v>6879335</v>
      </c>
      <c r="N109" s="5">
        <v>10153682</v>
      </c>
      <c r="O109" s="5">
        <v>11512025</v>
      </c>
      <c r="P109" s="5">
        <v>10144010</v>
      </c>
      <c r="Q109" s="5">
        <v>3568803</v>
      </c>
      <c r="R109" s="5">
        <v>3444004</v>
      </c>
      <c r="S109" s="5">
        <v>4455128</v>
      </c>
      <c r="T109" s="5">
        <v>6987752</v>
      </c>
      <c r="U109" s="5">
        <v>14342493</v>
      </c>
      <c r="V109" s="5">
        <v>7495392</v>
      </c>
      <c r="W109" s="5">
        <v>59559000000</v>
      </c>
      <c r="X109" s="5">
        <v>38523000000</v>
      </c>
    </row>
    <row r="110" spans="3:24" ht="15.5" x14ac:dyDescent="0.35">
      <c r="C110" t="s">
        <v>117</v>
      </c>
      <c r="D110" s="5">
        <v>15770764</v>
      </c>
      <c r="E110" s="5">
        <v>8090176</v>
      </c>
      <c r="F110" s="5">
        <v>5965690</v>
      </c>
      <c r="G110" s="5">
        <v>11587776</v>
      </c>
      <c r="I110" s="5">
        <v>5965690</v>
      </c>
      <c r="J110" s="5">
        <v>3660943</v>
      </c>
      <c r="K110" s="5">
        <v>9567298</v>
      </c>
      <c r="L110" s="5">
        <v>31992410</v>
      </c>
      <c r="M110" s="5">
        <v>50338387</v>
      </c>
      <c r="N110" s="5">
        <v>8121803</v>
      </c>
      <c r="O110" s="5">
        <v>4382206</v>
      </c>
      <c r="P110" s="5">
        <v>5688185</v>
      </c>
      <c r="Q110" s="5">
        <v>12743526</v>
      </c>
      <c r="R110" s="5">
        <v>3827577</v>
      </c>
      <c r="S110" s="5">
        <v>3305475</v>
      </c>
      <c r="T110" s="5">
        <v>4860675</v>
      </c>
      <c r="U110" s="5">
        <v>3160522</v>
      </c>
      <c r="V110" s="5">
        <v>5228690</v>
      </c>
      <c r="W110" s="5">
        <v>55086000000</v>
      </c>
      <c r="X110" s="5">
        <v>33836000000</v>
      </c>
    </row>
    <row r="111" spans="3:24" ht="15.5" x14ac:dyDescent="0.35">
      <c r="C111" t="s">
        <v>116</v>
      </c>
      <c r="X111" s="5">
        <v>35361000000</v>
      </c>
    </row>
    <row r="112" spans="3:24" ht="15.5" x14ac:dyDescent="0.35">
      <c r="C112" t="s">
        <v>119</v>
      </c>
    </row>
    <row r="113" spans="3:24" ht="15.5" x14ac:dyDescent="0.35">
      <c r="C113" t="s">
        <v>121</v>
      </c>
      <c r="D113" s="5">
        <v>588963675</v>
      </c>
      <c r="E113" s="5">
        <v>611779463</v>
      </c>
      <c r="F113" s="5">
        <v>658075069</v>
      </c>
      <c r="G113" s="5">
        <v>559501077</v>
      </c>
      <c r="I113" s="5">
        <v>658075069</v>
      </c>
      <c r="J113" s="5">
        <v>646558694</v>
      </c>
      <c r="K113" s="5">
        <v>502335698</v>
      </c>
      <c r="L113" s="5">
        <v>516363178</v>
      </c>
      <c r="M113" s="5">
        <v>114220243</v>
      </c>
      <c r="Q113" s="5">
        <v>59743067</v>
      </c>
      <c r="R113" s="5">
        <v>320073412</v>
      </c>
      <c r="S113" s="5">
        <v>339259900</v>
      </c>
      <c r="T113" s="5">
        <v>419265039</v>
      </c>
      <c r="U113" s="5">
        <v>277148763</v>
      </c>
      <c r="V113" s="5">
        <v>260659019</v>
      </c>
      <c r="W113" s="5">
        <v>2831156000000</v>
      </c>
      <c r="X113" s="5">
        <v>715785000000</v>
      </c>
    </row>
    <row r="114" spans="3:24" ht="15.5" x14ac:dyDescent="0.35">
      <c r="C114" t="s">
        <v>465</v>
      </c>
      <c r="K114" s="5">
        <v>155359128</v>
      </c>
      <c r="L114" s="5">
        <v>153914040</v>
      </c>
      <c r="M114" s="5">
        <v>192035070</v>
      </c>
      <c r="N114" s="5">
        <v>345719977</v>
      </c>
      <c r="O114" s="5">
        <v>343337404</v>
      </c>
      <c r="P114" s="5">
        <v>341188988</v>
      </c>
      <c r="Q114" s="5">
        <v>381460304</v>
      </c>
      <c r="S114" s="5">
        <v>41977229</v>
      </c>
      <c r="T114" s="5">
        <v>46479472</v>
      </c>
      <c r="U114" s="5">
        <v>65236772</v>
      </c>
      <c r="V114" s="5">
        <v>82109055</v>
      </c>
    </row>
    <row r="115" spans="3:24" ht="15.5" x14ac:dyDescent="0.35">
      <c r="C115" t="s">
        <v>509</v>
      </c>
    </row>
    <row r="116" spans="3:24" ht="15.5" x14ac:dyDescent="0.35">
      <c r="C116" t="s">
        <v>467</v>
      </c>
      <c r="D116" s="5">
        <v>18729461</v>
      </c>
      <c r="E116" s="5">
        <v>14347321</v>
      </c>
      <c r="F116" s="5">
        <v>13073906</v>
      </c>
      <c r="G116" s="5">
        <v>6199473</v>
      </c>
      <c r="I116" s="5">
        <v>13073906</v>
      </c>
      <c r="J116" s="5">
        <v>10456447</v>
      </c>
      <c r="K116" s="5">
        <v>33748489</v>
      </c>
      <c r="L116" s="5">
        <v>38766080</v>
      </c>
      <c r="M116" s="5">
        <v>36578332</v>
      </c>
      <c r="N116" s="5">
        <v>9074786</v>
      </c>
      <c r="O116" s="5">
        <v>8424081</v>
      </c>
      <c r="P116" s="5">
        <v>14155035</v>
      </c>
      <c r="Q116" s="5">
        <v>18387159</v>
      </c>
      <c r="R116" s="5">
        <v>26660152</v>
      </c>
      <c r="S116" s="5">
        <v>35296419</v>
      </c>
      <c r="T116" s="5">
        <v>34278545</v>
      </c>
      <c r="U116" s="5">
        <v>34381429</v>
      </c>
      <c r="V116" s="5">
        <v>40348236</v>
      </c>
      <c r="W116" s="5">
        <v>172429000000</v>
      </c>
      <c r="X116" s="5">
        <v>294204000000</v>
      </c>
    </row>
    <row r="117" spans="3:24" ht="15.5" x14ac:dyDescent="0.35">
      <c r="C117" t="s">
        <v>1184</v>
      </c>
      <c r="D117" s="5">
        <v>29850386</v>
      </c>
      <c r="E117" s="5">
        <v>28074369</v>
      </c>
      <c r="F117" s="5">
        <v>25587898</v>
      </c>
      <c r="G117" s="5">
        <v>31546033</v>
      </c>
      <c r="I117" s="5">
        <v>25587898</v>
      </c>
      <c r="J117" s="5">
        <v>40369736</v>
      </c>
      <c r="K117" s="5">
        <v>75355957</v>
      </c>
      <c r="L117" s="5">
        <v>50876695</v>
      </c>
      <c r="M117" s="5">
        <v>43249631</v>
      </c>
      <c r="N117" s="5">
        <v>16038775</v>
      </c>
      <c r="O117" s="5">
        <v>8424081</v>
      </c>
      <c r="P117" s="5">
        <v>14155035</v>
      </c>
      <c r="Q117" s="5">
        <v>18387159</v>
      </c>
      <c r="R117" s="5">
        <v>29964525</v>
      </c>
      <c r="S117" s="5">
        <v>41840747</v>
      </c>
      <c r="T117" s="5">
        <v>64790786</v>
      </c>
      <c r="U117" s="5">
        <v>95645023</v>
      </c>
      <c r="V117" s="5">
        <v>138401385</v>
      </c>
      <c r="W117" s="5">
        <v>733779000000</v>
      </c>
      <c r="X117" s="5">
        <v>369185000000</v>
      </c>
    </row>
    <row r="118" spans="3:24" ht="15.5" x14ac:dyDescent="0.35">
      <c r="C118" t="s">
        <v>772</v>
      </c>
      <c r="Q118" s="5">
        <v>13954771</v>
      </c>
    </row>
    <row r="119" spans="3:24" ht="15.5" x14ac:dyDescent="0.35">
      <c r="C119" t="s">
        <v>122</v>
      </c>
      <c r="D119" s="5">
        <v>137185943</v>
      </c>
      <c r="E119" s="5">
        <v>136335003</v>
      </c>
      <c r="F119" s="5">
        <v>119808189</v>
      </c>
      <c r="G119" s="5">
        <v>178889611</v>
      </c>
      <c r="I119" s="5">
        <v>119808189</v>
      </c>
      <c r="J119" s="5">
        <v>167163221</v>
      </c>
      <c r="K119" s="5">
        <v>237706141</v>
      </c>
      <c r="L119" s="5">
        <v>157544157</v>
      </c>
      <c r="M119" s="5">
        <v>33451688</v>
      </c>
      <c r="N119" s="5">
        <v>27445626</v>
      </c>
      <c r="O119" s="5">
        <v>10740401</v>
      </c>
      <c r="P119" s="5">
        <v>6287897</v>
      </c>
      <c r="Q119" s="5">
        <v>14058523</v>
      </c>
      <c r="R119" s="5">
        <v>91631213</v>
      </c>
      <c r="S119" s="5">
        <v>115263560</v>
      </c>
      <c r="T119" s="5">
        <v>76508987</v>
      </c>
      <c r="U119" s="5">
        <v>110456607</v>
      </c>
      <c r="V119" s="5">
        <v>118110292</v>
      </c>
      <c r="W119" s="5">
        <v>869565000000</v>
      </c>
      <c r="X119" s="5">
        <v>421014000000</v>
      </c>
    </row>
    <row r="120" spans="3:24" ht="15.5" x14ac:dyDescent="0.35">
      <c r="C120" t="s">
        <v>512</v>
      </c>
      <c r="Q120" s="5">
        <v>138026362</v>
      </c>
      <c r="R120" s="5">
        <v>118117115</v>
      </c>
      <c r="S120" s="5">
        <v>158684349</v>
      </c>
      <c r="T120" s="5">
        <v>700000</v>
      </c>
    </row>
    <row r="121" spans="3:24" ht="15.5" x14ac:dyDescent="0.35">
      <c r="C121" t="s">
        <v>1185</v>
      </c>
      <c r="Q121" s="5">
        <v>14453622</v>
      </c>
      <c r="S121" s="5">
        <v>14449993</v>
      </c>
      <c r="T121" s="5">
        <v>15999818</v>
      </c>
      <c r="U121" s="5">
        <v>16309193</v>
      </c>
      <c r="V121" s="5">
        <v>20527264</v>
      </c>
    </row>
    <row r="122" spans="3:24" ht="15.5" x14ac:dyDescent="0.35">
      <c r="C122" t="s">
        <v>123</v>
      </c>
      <c r="D122" s="5">
        <v>671712962</v>
      </c>
      <c r="E122" s="5">
        <v>693278903</v>
      </c>
      <c r="F122" s="5">
        <v>741820763</v>
      </c>
      <c r="G122" s="5">
        <v>647361174</v>
      </c>
      <c r="I122" s="5">
        <v>741820763</v>
      </c>
      <c r="J122" s="5">
        <v>747301042</v>
      </c>
      <c r="K122" s="5">
        <v>766080165</v>
      </c>
      <c r="L122" s="5">
        <v>748123338</v>
      </c>
      <c r="M122" s="5">
        <v>380122065</v>
      </c>
      <c r="N122" s="5">
        <v>402796549</v>
      </c>
      <c r="O122" s="5">
        <v>392432418</v>
      </c>
      <c r="P122" s="5">
        <v>381325050</v>
      </c>
      <c r="Q122" s="5">
        <v>667761077</v>
      </c>
      <c r="R122" s="5">
        <v>539131943</v>
      </c>
      <c r="S122" s="5">
        <v>628940641</v>
      </c>
      <c r="T122" s="5">
        <v>582029069</v>
      </c>
      <c r="U122" s="5">
        <v>505545486</v>
      </c>
      <c r="V122" s="5">
        <v>540712520</v>
      </c>
      <c r="W122" s="5">
        <v>3725353000000</v>
      </c>
      <c r="X122" s="5">
        <v>1404745000000</v>
      </c>
    </row>
    <row r="123" spans="3:24" ht="15.5" x14ac:dyDescent="0.35">
      <c r="C123" t="s">
        <v>124</v>
      </c>
      <c r="D123" s="5">
        <v>671712962</v>
      </c>
      <c r="E123" s="5">
        <v>693278903</v>
      </c>
      <c r="F123" s="5">
        <v>741820763</v>
      </c>
      <c r="G123" s="5">
        <v>647361174</v>
      </c>
      <c r="I123" s="5">
        <v>741820763</v>
      </c>
      <c r="J123" s="5">
        <v>747301042</v>
      </c>
      <c r="K123" s="5">
        <v>766080165</v>
      </c>
      <c r="L123" s="5">
        <v>748123338</v>
      </c>
      <c r="M123" s="5">
        <v>380122065</v>
      </c>
      <c r="N123" s="5">
        <v>402796549</v>
      </c>
      <c r="O123" s="5">
        <v>392432418</v>
      </c>
      <c r="P123" s="5">
        <v>381325050</v>
      </c>
      <c r="Q123" s="5">
        <v>667761077</v>
      </c>
      <c r="R123" s="5">
        <v>539131943</v>
      </c>
      <c r="S123" s="5">
        <v>628940641</v>
      </c>
      <c r="T123" s="5">
        <v>582029069</v>
      </c>
      <c r="U123" s="5">
        <v>505545486</v>
      </c>
      <c r="V123" s="5">
        <v>540712520</v>
      </c>
      <c r="W123" s="5">
        <v>3725353000000</v>
      </c>
      <c r="X123" s="5">
        <v>1404745000000</v>
      </c>
    </row>
    <row r="124" spans="3:24" ht="15.5" x14ac:dyDescent="0.35">
      <c r="C124" t="s">
        <v>125</v>
      </c>
    </row>
    <row r="125" spans="3:24" ht="15.5" x14ac:dyDescent="0.35">
      <c r="C125" t="s">
        <v>126</v>
      </c>
      <c r="D125" s="5">
        <v>618814061</v>
      </c>
      <c r="E125" s="5">
        <v>639853832</v>
      </c>
      <c r="F125" s="5">
        <v>683662967</v>
      </c>
      <c r="G125" s="5">
        <v>591047110</v>
      </c>
      <c r="I125" s="5">
        <v>683662967</v>
      </c>
      <c r="J125" s="5">
        <v>686928430</v>
      </c>
      <c r="K125" s="5">
        <v>733050783</v>
      </c>
      <c r="L125" s="5">
        <v>721153913</v>
      </c>
      <c r="M125" s="5">
        <v>349504944</v>
      </c>
      <c r="N125" s="5">
        <v>365118633</v>
      </c>
      <c r="O125" s="5">
        <v>357965683</v>
      </c>
      <c r="P125" s="5">
        <v>355344023</v>
      </c>
      <c r="Q125" s="5">
        <v>473545301</v>
      </c>
      <c r="R125" s="5">
        <v>350037937</v>
      </c>
      <c r="S125" s="5">
        <v>423077876</v>
      </c>
      <c r="T125" s="5">
        <v>530535297</v>
      </c>
      <c r="U125" s="5">
        <v>438030558</v>
      </c>
      <c r="V125" s="5">
        <v>481169459</v>
      </c>
      <c r="W125" s="5">
        <v>3564935000000</v>
      </c>
      <c r="X125" s="5">
        <v>1084970000000</v>
      </c>
    </row>
    <row r="126" spans="3:24" ht="15.5" x14ac:dyDescent="0.35">
      <c r="C126" t="s">
        <v>466</v>
      </c>
    </row>
    <row r="127" spans="3:24" ht="15.5" x14ac:dyDescent="0.35">
      <c r="C127" t="s">
        <v>211</v>
      </c>
      <c r="D127" s="5">
        <v>11425204</v>
      </c>
      <c r="E127" s="5">
        <v>10441504</v>
      </c>
      <c r="F127" s="5">
        <v>12516576</v>
      </c>
      <c r="G127" s="5">
        <v>11149861</v>
      </c>
      <c r="I127" s="5">
        <v>12516576</v>
      </c>
      <c r="J127" s="5">
        <v>14911235</v>
      </c>
      <c r="K127" s="5">
        <v>6360888</v>
      </c>
      <c r="L127" s="5">
        <v>3088800</v>
      </c>
      <c r="M127" s="5">
        <v>5647125</v>
      </c>
      <c r="N127" s="5">
        <v>9590491</v>
      </c>
      <c r="O127" s="5">
        <v>11686550</v>
      </c>
      <c r="P127" s="5">
        <v>9722681</v>
      </c>
      <c r="Q127" s="5">
        <v>5712321</v>
      </c>
      <c r="R127" s="5">
        <v>21741689</v>
      </c>
      <c r="S127" s="5">
        <v>20049517</v>
      </c>
      <c r="T127" s="5">
        <v>20244787</v>
      </c>
      <c r="U127" s="5">
        <v>28787248</v>
      </c>
      <c r="V127" s="5">
        <v>26143034</v>
      </c>
      <c r="W127" s="5">
        <v>33766000000</v>
      </c>
      <c r="X127" s="5">
        <v>34166000000</v>
      </c>
    </row>
    <row r="128" spans="3:24" ht="15.5" x14ac:dyDescent="0.35">
      <c r="C128" t="s">
        <v>422</v>
      </c>
      <c r="Q128" s="5">
        <v>15000000</v>
      </c>
      <c r="R128" s="5">
        <v>30000000</v>
      </c>
    </row>
    <row r="129" spans="2:24" ht="15.5" x14ac:dyDescent="0.35">
      <c r="C129" t="s">
        <v>1186</v>
      </c>
      <c r="D129" s="5">
        <v>9951537</v>
      </c>
      <c r="E129" s="5">
        <v>11246500</v>
      </c>
      <c r="F129" s="5">
        <v>14364294</v>
      </c>
      <c r="G129" s="5">
        <v>12829528</v>
      </c>
      <c r="I129" s="5">
        <v>14364294</v>
      </c>
      <c r="J129" s="5">
        <v>15041637</v>
      </c>
      <c r="R129" s="5">
        <v>3001960</v>
      </c>
    </row>
    <row r="130" spans="2:24" ht="15.5" x14ac:dyDescent="0.35">
      <c r="C130" t="s">
        <v>166</v>
      </c>
    </row>
    <row r="131" spans="2:24" ht="15.5" x14ac:dyDescent="0.35">
      <c r="C131" t="s">
        <v>127</v>
      </c>
      <c r="D131" s="5">
        <v>1162080077</v>
      </c>
      <c r="E131" s="5">
        <v>1148483630</v>
      </c>
      <c r="F131" s="5">
        <v>1174787608</v>
      </c>
      <c r="G131" s="5">
        <v>1213790941</v>
      </c>
      <c r="I131" s="5">
        <v>1174787608</v>
      </c>
      <c r="J131" s="5">
        <v>1248196706</v>
      </c>
      <c r="K131" s="5">
        <v>1397760928</v>
      </c>
      <c r="L131" s="5">
        <v>1365057289</v>
      </c>
      <c r="M131" s="5">
        <v>679815042</v>
      </c>
      <c r="N131" s="5">
        <v>665488035</v>
      </c>
      <c r="O131" s="5">
        <v>609035054</v>
      </c>
      <c r="P131" s="5">
        <v>604121359</v>
      </c>
      <c r="Q131" s="5">
        <v>880350781</v>
      </c>
      <c r="R131" s="5">
        <v>913968195</v>
      </c>
      <c r="S131" s="5">
        <v>1016251475</v>
      </c>
      <c r="T131" s="5">
        <v>928824468</v>
      </c>
      <c r="U131" s="5">
        <v>891105447</v>
      </c>
      <c r="V131" s="5">
        <v>917337707</v>
      </c>
      <c r="W131" s="5">
        <v>6860174000000</v>
      </c>
      <c r="X131" s="5">
        <v>3763830000000</v>
      </c>
    </row>
    <row r="132" spans="2:24" ht="15.5" x14ac:dyDescent="0.35">
      <c r="C132" t="s">
        <v>128</v>
      </c>
    </row>
    <row r="133" spans="2:24" ht="15.5" x14ac:dyDescent="0.35">
      <c r="C133" t="s">
        <v>129</v>
      </c>
      <c r="D133" s="5">
        <v>146554908</v>
      </c>
      <c r="E133" s="5">
        <v>146554908</v>
      </c>
      <c r="F133" s="5">
        <v>146554908</v>
      </c>
      <c r="G133" s="5">
        <v>146554908</v>
      </c>
      <c r="I133" s="5">
        <v>146554908</v>
      </c>
      <c r="J133" s="5">
        <v>146554908</v>
      </c>
      <c r="K133" s="5">
        <v>146554908</v>
      </c>
      <c r="L133" s="5">
        <v>146554908</v>
      </c>
      <c r="M133" s="5">
        <v>146554908</v>
      </c>
      <c r="N133" s="5">
        <v>146554908</v>
      </c>
      <c r="O133" s="5">
        <v>146554908</v>
      </c>
      <c r="P133" s="5">
        <v>146554908</v>
      </c>
      <c r="Q133" s="5">
        <v>146554908</v>
      </c>
      <c r="R133" s="5">
        <v>146554908</v>
      </c>
      <c r="S133" s="5">
        <v>146554908</v>
      </c>
      <c r="T133" s="5">
        <v>146554908</v>
      </c>
      <c r="U133" s="5">
        <v>146554908</v>
      </c>
      <c r="V133" s="5">
        <v>146554908</v>
      </c>
      <c r="W133" s="5">
        <v>1376583000000</v>
      </c>
      <c r="X133" s="5">
        <v>412880000000</v>
      </c>
    </row>
    <row r="134" spans="2:24" ht="15.5" x14ac:dyDescent="0.35">
      <c r="C134" t="s">
        <v>130</v>
      </c>
      <c r="D134" s="5">
        <v>115087198</v>
      </c>
      <c r="E134" s="5">
        <v>115087198</v>
      </c>
      <c r="F134" s="5">
        <v>115087198</v>
      </c>
      <c r="G134" s="5">
        <v>115087198</v>
      </c>
      <c r="I134" s="5">
        <v>115087198</v>
      </c>
      <c r="J134" s="5">
        <v>115087198</v>
      </c>
      <c r="K134" s="5">
        <v>115087198</v>
      </c>
      <c r="L134" s="5">
        <v>115087198</v>
      </c>
      <c r="M134" s="5">
        <v>115087198</v>
      </c>
      <c r="N134" s="5">
        <v>115087198</v>
      </c>
      <c r="O134" s="5">
        <v>115087198</v>
      </c>
      <c r="P134" s="5">
        <v>115087198</v>
      </c>
      <c r="Q134" s="5">
        <v>120981983</v>
      </c>
      <c r="R134" s="5">
        <v>120981983</v>
      </c>
      <c r="S134" s="5">
        <v>121491549</v>
      </c>
      <c r="T134" s="5">
        <v>121491549</v>
      </c>
      <c r="U134" s="5">
        <v>121491549</v>
      </c>
      <c r="V134" s="5">
        <v>121491549</v>
      </c>
      <c r="W134" s="5">
        <v>1273719000000</v>
      </c>
    </row>
    <row r="135" spans="2:24" ht="15.5" x14ac:dyDescent="0.35">
      <c r="C135" t="s">
        <v>131</v>
      </c>
      <c r="D135" s="5">
        <v>716367521</v>
      </c>
      <c r="E135" s="5">
        <v>706910387</v>
      </c>
      <c r="F135" s="5">
        <v>692483892</v>
      </c>
      <c r="G135" s="5">
        <v>664251348</v>
      </c>
      <c r="I135" s="5">
        <v>692483892</v>
      </c>
      <c r="J135" s="5">
        <v>646867575</v>
      </c>
      <c r="K135" s="5">
        <v>557499062</v>
      </c>
      <c r="L135" s="5">
        <v>343498505</v>
      </c>
      <c r="M135" s="5">
        <v>124093203</v>
      </c>
      <c r="N135" s="5">
        <v>-23910664</v>
      </c>
      <c r="O135" s="5">
        <v>15515749</v>
      </c>
      <c r="P135" s="5">
        <v>14866335</v>
      </c>
      <c r="Q135" s="5">
        <v>-50626247</v>
      </c>
      <c r="R135" s="5">
        <v>-56198017</v>
      </c>
      <c r="S135" s="5">
        <v>-68836201</v>
      </c>
      <c r="T135" s="5">
        <v>-31768308</v>
      </c>
      <c r="U135" s="5">
        <v>83045567</v>
      </c>
      <c r="V135" s="5">
        <v>81848231</v>
      </c>
      <c r="W135" s="5">
        <v>525038000000</v>
      </c>
      <c r="X135" s="5">
        <v>109298000000</v>
      </c>
    </row>
    <row r="136" spans="2:24" ht="15.5" x14ac:dyDescent="0.35">
      <c r="C136" t="s">
        <v>132</v>
      </c>
      <c r="D136" s="5">
        <v>1010278</v>
      </c>
      <c r="E136" s="5">
        <v>910278</v>
      </c>
      <c r="F136" s="5">
        <v>910278</v>
      </c>
      <c r="G136" s="5">
        <v>910278</v>
      </c>
      <c r="I136" s="5">
        <v>910278</v>
      </c>
      <c r="J136" s="5">
        <v>810278</v>
      </c>
      <c r="K136" s="5">
        <v>710278</v>
      </c>
      <c r="L136" s="5">
        <v>610278</v>
      </c>
      <c r="M136" s="5">
        <v>510278</v>
      </c>
      <c r="N136" s="5">
        <v>510278</v>
      </c>
      <c r="O136" s="5">
        <v>410278</v>
      </c>
      <c r="P136" s="5">
        <v>310278</v>
      </c>
      <c r="Q136" s="5">
        <v>310278</v>
      </c>
      <c r="R136" s="5">
        <v>310278</v>
      </c>
      <c r="S136" s="5">
        <v>310278</v>
      </c>
      <c r="T136" s="5">
        <v>310278</v>
      </c>
      <c r="U136" s="5">
        <v>210278</v>
      </c>
    </row>
    <row r="137" spans="2:24" ht="15.5" x14ac:dyDescent="0.35">
      <c r="C137" t="s">
        <v>133</v>
      </c>
      <c r="D137" s="5">
        <v>715357243</v>
      </c>
      <c r="E137" s="5">
        <v>706000109</v>
      </c>
      <c r="F137" s="5">
        <v>691573614</v>
      </c>
      <c r="G137" s="5">
        <v>663341070</v>
      </c>
      <c r="I137" s="5">
        <v>691573614</v>
      </c>
      <c r="J137" s="5">
        <v>646057297</v>
      </c>
      <c r="K137" s="5">
        <v>556788784</v>
      </c>
      <c r="L137" s="5">
        <v>342888227</v>
      </c>
      <c r="M137" s="5">
        <v>123582925</v>
      </c>
      <c r="N137" s="5">
        <v>-24420942</v>
      </c>
      <c r="O137" s="5">
        <v>15105471</v>
      </c>
      <c r="P137" s="5">
        <v>14556057</v>
      </c>
      <c r="Q137" s="5">
        <v>-50936525</v>
      </c>
      <c r="R137" s="5">
        <v>-56508295</v>
      </c>
      <c r="S137" s="5">
        <v>-69146479</v>
      </c>
      <c r="T137" s="5">
        <v>-32078586</v>
      </c>
      <c r="U137" s="5">
        <v>82835289</v>
      </c>
    </row>
    <row r="138" spans="2:24" ht="15.5" x14ac:dyDescent="0.35">
      <c r="C138" t="s">
        <v>134</v>
      </c>
      <c r="D138" s="5">
        <v>716367521</v>
      </c>
      <c r="E138" s="5">
        <v>706910387</v>
      </c>
      <c r="F138" s="5">
        <v>692483892</v>
      </c>
      <c r="G138" s="5">
        <v>664251348</v>
      </c>
      <c r="I138" s="5">
        <v>692483892</v>
      </c>
      <c r="J138" s="5">
        <v>646867575</v>
      </c>
      <c r="K138" s="5">
        <v>557499062</v>
      </c>
      <c r="L138" s="5">
        <v>343498505</v>
      </c>
      <c r="M138" s="5">
        <v>124093203</v>
      </c>
      <c r="N138" s="5">
        <v>-23910664</v>
      </c>
      <c r="O138" s="5">
        <v>15515749</v>
      </c>
      <c r="P138" s="5">
        <v>14866335</v>
      </c>
      <c r="Q138" s="5">
        <v>-50626247</v>
      </c>
      <c r="R138" s="5">
        <v>-56198017</v>
      </c>
      <c r="S138" s="5">
        <v>-68836201</v>
      </c>
      <c r="T138" s="5">
        <v>-31768308</v>
      </c>
      <c r="U138" s="5">
        <v>83045567</v>
      </c>
      <c r="V138" s="5">
        <v>81848231</v>
      </c>
      <c r="W138" s="5">
        <v>525038000000</v>
      </c>
      <c r="X138" s="5">
        <v>109298000000</v>
      </c>
    </row>
    <row r="139" spans="2:24" ht="15.5" x14ac:dyDescent="0.35">
      <c r="C139" t="s">
        <v>212</v>
      </c>
      <c r="D139" s="5">
        <v>6259814</v>
      </c>
      <c r="E139" s="5">
        <v>6171205</v>
      </c>
      <c r="F139" s="5">
        <v>5715422</v>
      </c>
      <c r="G139" s="5">
        <v>5675506</v>
      </c>
      <c r="I139" s="5">
        <v>5715422</v>
      </c>
      <c r="J139" s="5">
        <v>5851168</v>
      </c>
      <c r="K139" s="5">
        <v>-94066</v>
      </c>
      <c r="L139" s="5">
        <v>67158519</v>
      </c>
      <c r="M139" s="5">
        <v>11202862</v>
      </c>
      <c r="N139" s="5">
        <v>-23188491</v>
      </c>
      <c r="O139" s="5">
        <v>-21154266</v>
      </c>
      <c r="P139" s="5">
        <v>-16762228</v>
      </c>
      <c r="Q139" s="5">
        <v>-17277259</v>
      </c>
      <c r="R139" s="5">
        <v>-15626437</v>
      </c>
      <c r="S139" s="5">
        <v>10637469</v>
      </c>
      <c r="T139" s="5">
        <v>-3329605</v>
      </c>
      <c r="U139" s="5">
        <v>-1421988</v>
      </c>
      <c r="V139" s="5">
        <v>1110776</v>
      </c>
      <c r="W139" s="5">
        <v>580000000</v>
      </c>
      <c r="X139" s="5">
        <v>52000000</v>
      </c>
    </row>
    <row r="140" spans="2:24" ht="15.5" x14ac:dyDescent="0.35">
      <c r="C140" t="s">
        <v>10</v>
      </c>
      <c r="D140" s="5">
        <v>894678785</v>
      </c>
      <c r="E140" s="5">
        <v>894089732</v>
      </c>
      <c r="F140" s="5">
        <v>880421396</v>
      </c>
      <c r="G140" s="5">
        <v>865230936</v>
      </c>
      <c r="I140" s="5">
        <v>880421396</v>
      </c>
      <c r="J140" s="5">
        <v>847254896</v>
      </c>
      <c r="K140" s="5">
        <v>758926967</v>
      </c>
      <c r="L140" s="5">
        <v>617521275</v>
      </c>
      <c r="M140" s="5">
        <v>356889117</v>
      </c>
      <c r="N140" s="5">
        <v>161749144</v>
      </c>
      <c r="O140" s="5">
        <v>245193711</v>
      </c>
      <c r="P140" s="5">
        <v>247828437</v>
      </c>
      <c r="Q140" s="5">
        <v>162323025</v>
      </c>
      <c r="R140" s="5">
        <v>159213924</v>
      </c>
      <c r="S140" s="5">
        <v>173556212</v>
      </c>
      <c r="T140" s="5">
        <v>203858408</v>
      </c>
      <c r="U140" s="5">
        <v>322027086</v>
      </c>
      <c r="V140" s="5">
        <v>346060024</v>
      </c>
      <c r="W140" s="5">
        <v>3023006000000</v>
      </c>
      <c r="X140" s="5">
        <v>1126436000000</v>
      </c>
    </row>
    <row r="141" spans="2:24" ht="15.5" x14ac:dyDescent="0.35">
      <c r="C141" t="s">
        <v>135</v>
      </c>
      <c r="D141" s="5">
        <v>2056758862</v>
      </c>
      <c r="E141" s="5">
        <v>2042573362</v>
      </c>
      <c r="F141" s="5">
        <v>2055209004</v>
      </c>
      <c r="G141" s="5">
        <v>2079021877</v>
      </c>
      <c r="I141" s="5">
        <v>2055209004</v>
      </c>
      <c r="J141" s="5">
        <v>2095451602</v>
      </c>
      <c r="K141" s="5">
        <v>2156687895</v>
      </c>
      <c r="L141" s="5">
        <v>1982578564</v>
      </c>
      <c r="M141" s="5">
        <v>1036704159</v>
      </c>
      <c r="N141" s="5">
        <v>827237179</v>
      </c>
      <c r="O141" s="5">
        <v>854228765</v>
      </c>
      <c r="P141" s="5">
        <v>851949796</v>
      </c>
      <c r="Q141" s="5">
        <v>1042673806</v>
      </c>
      <c r="R141" s="5">
        <v>1073182119</v>
      </c>
      <c r="S141" s="5">
        <v>1189807687</v>
      </c>
      <c r="T141" s="5">
        <v>1132682876</v>
      </c>
      <c r="U141" s="5">
        <v>1213132533</v>
      </c>
      <c r="V141" s="5">
        <v>1263397731</v>
      </c>
      <c r="W141" s="5">
        <v>9883180000000</v>
      </c>
      <c r="X141" s="5">
        <v>4890266000000</v>
      </c>
    </row>
    <row r="142" spans="2:24" ht="15.5" x14ac:dyDescent="0.35">
      <c r="C142" t="s">
        <v>136</v>
      </c>
      <c r="D142" s="5">
        <v>2753165000</v>
      </c>
      <c r="E142" s="5">
        <v>2753165000</v>
      </c>
      <c r="F142" s="5">
        <v>2753165000</v>
      </c>
      <c r="G142" s="5">
        <v>2753165000</v>
      </c>
      <c r="I142" s="5">
        <v>2753165000</v>
      </c>
      <c r="J142" s="5">
        <v>2753165000</v>
      </c>
      <c r="K142" s="5">
        <v>2753165000</v>
      </c>
      <c r="L142" s="5">
        <v>2753165000</v>
      </c>
      <c r="M142" s="5">
        <v>2753165000</v>
      </c>
      <c r="N142" s="5">
        <v>2753165000</v>
      </c>
      <c r="O142" s="5">
        <v>2753165000</v>
      </c>
      <c r="P142" s="5">
        <v>2753165000</v>
      </c>
      <c r="Q142" s="5">
        <v>2753165000</v>
      </c>
      <c r="R142" s="5">
        <v>2753165000</v>
      </c>
      <c r="S142" s="5">
        <v>2753165000</v>
      </c>
      <c r="T142" s="5">
        <v>2753165000</v>
      </c>
      <c r="U142" s="5">
        <v>2753165000</v>
      </c>
      <c r="V142" s="5">
        <v>2753165000</v>
      </c>
      <c r="W142" s="5">
        <v>2753165000</v>
      </c>
      <c r="X142" s="5">
        <v>412880000</v>
      </c>
    </row>
    <row r="144" spans="2:24" ht="15.5" x14ac:dyDescent="0.35">
      <c r="B144" t="s">
        <v>137</v>
      </c>
      <c r="C144" t="s">
        <v>138</v>
      </c>
      <c r="D144" s="5">
        <v>24456888</v>
      </c>
      <c r="E144" s="5">
        <v>77759703</v>
      </c>
      <c r="F144" s="5">
        <v>130875341</v>
      </c>
      <c r="G144" s="5">
        <v>37181946</v>
      </c>
      <c r="I144" s="5">
        <v>296055204</v>
      </c>
      <c r="J144" s="5">
        <v>358012884</v>
      </c>
      <c r="K144" s="5">
        <v>387302217</v>
      </c>
      <c r="L144" s="5">
        <v>500728534</v>
      </c>
      <c r="M144" s="5">
        <v>364559017</v>
      </c>
      <c r="N144" s="5">
        <v>132348535</v>
      </c>
      <c r="O144" s="5">
        <v>60114845</v>
      </c>
      <c r="P144" s="5">
        <v>135839564</v>
      </c>
      <c r="Q144" s="5">
        <v>150847745</v>
      </c>
      <c r="R144" s="5">
        <v>120312747</v>
      </c>
      <c r="S144" s="5">
        <v>189856001</v>
      </c>
      <c r="T144" s="5">
        <v>111936875</v>
      </c>
      <c r="U144" s="5">
        <v>103940332</v>
      </c>
      <c r="V144" s="5">
        <v>133333600</v>
      </c>
      <c r="W144" s="5">
        <v>148075000000</v>
      </c>
      <c r="X144" s="5">
        <v>612476000000</v>
      </c>
    </row>
    <row r="145" spans="3:24" ht="15.5" x14ac:dyDescent="0.35">
      <c r="C145" t="s">
        <v>291</v>
      </c>
      <c r="D145" s="5">
        <v>223140495</v>
      </c>
      <c r="E145" s="5">
        <v>250424679</v>
      </c>
      <c r="F145" s="5">
        <v>280997961</v>
      </c>
      <c r="G145" s="5">
        <v>273862854</v>
      </c>
      <c r="I145" s="5">
        <v>1090794586</v>
      </c>
      <c r="J145" s="5">
        <v>1240442795</v>
      </c>
      <c r="K145" s="5">
        <v>1405439242</v>
      </c>
      <c r="L145" s="5">
        <v>1341413378</v>
      </c>
      <c r="M145" s="5">
        <v>1000056440</v>
      </c>
      <c r="N145" s="5">
        <v>573153138</v>
      </c>
      <c r="O145" s="5">
        <v>608883285</v>
      </c>
      <c r="P145" s="5">
        <v>775133765</v>
      </c>
      <c r="Q145" s="5">
        <v>697849412</v>
      </c>
      <c r="R145" s="5">
        <v>576947252</v>
      </c>
      <c r="S145" s="5">
        <v>639399952</v>
      </c>
      <c r="T145" s="5">
        <v>717882150</v>
      </c>
      <c r="U145" s="5">
        <v>780132672</v>
      </c>
      <c r="V145" s="5">
        <v>838263943</v>
      </c>
      <c r="W145" s="5">
        <v>6214820000000</v>
      </c>
      <c r="X145" s="5">
        <v>4586444000000</v>
      </c>
    </row>
    <row r="146" spans="3:24" ht="15.5" x14ac:dyDescent="0.35">
      <c r="C146" t="s">
        <v>458</v>
      </c>
      <c r="D146" s="5">
        <v>-194256993</v>
      </c>
      <c r="E146" s="5">
        <v>-178601056</v>
      </c>
      <c r="F146" s="5">
        <v>-154882052</v>
      </c>
      <c r="G146" s="5">
        <v>-237893297</v>
      </c>
      <c r="I146" s="5">
        <v>-809264157</v>
      </c>
      <c r="J146" s="5">
        <v>-820757695</v>
      </c>
      <c r="K146" s="5">
        <v>-908314937</v>
      </c>
      <c r="L146" s="5">
        <v>-748034203</v>
      </c>
      <c r="M146" s="5">
        <v>-617959057</v>
      </c>
      <c r="N146" s="5">
        <v>-436642968</v>
      </c>
      <c r="O146" s="5">
        <v>-524115955</v>
      </c>
      <c r="P146" s="5">
        <v>-605491060</v>
      </c>
      <c r="Q146" s="5">
        <v>-537645067</v>
      </c>
      <c r="R146" s="5">
        <v>-462190513</v>
      </c>
      <c r="S146" s="5">
        <v>-457938500</v>
      </c>
      <c r="T146" s="5">
        <v>-604537877</v>
      </c>
      <c r="U146" s="5">
        <v>-630069408</v>
      </c>
      <c r="V146" s="5">
        <v>-666137205</v>
      </c>
      <c r="W146" s="5">
        <v>-5877532000000</v>
      </c>
      <c r="X146" s="5">
        <v>-3867027000000</v>
      </c>
    </row>
    <row r="147" spans="3:24" ht="15.5" x14ac:dyDescent="0.35">
      <c r="C147" t="s">
        <v>1022</v>
      </c>
    </row>
    <row r="148" spans="3:24" ht="15.5" x14ac:dyDescent="0.35">
      <c r="C148" t="s">
        <v>1187</v>
      </c>
      <c r="D148" s="5">
        <v>-4132946</v>
      </c>
      <c r="E148" s="5">
        <v>15277984</v>
      </c>
      <c r="F148" s="5">
        <v>-13839578</v>
      </c>
      <c r="G148" s="5">
        <v>180116</v>
      </c>
      <c r="I148" s="5">
        <v>16559080</v>
      </c>
      <c r="J148" s="5">
        <v>10750748</v>
      </c>
      <c r="K148" s="5">
        <v>8714333</v>
      </c>
      <c r="L148" s="5">
        <v>21654228</v>
      </c>
      <c r="M148" s="5">
        <v>17313592</v>
      </c>
      <c r="N148" s="5">
        <v>15823160</v>
      </c>
      <c r="O148" s="5">
        <v>5361431</v>
      </c>
      <c r="P148" s="5">
        <v>2892559</v>
      </c>
      <c r="Q148" s="5">
        <v>14552032</v>
      </c>
      <c r="R148" s="5">
        <v>10290273</v>
      </c>
      <c r="S148" s="5">
        <v>11746999</v>
      </c>
      <c r="W148" s="5">
        <v>80867000000</v>
      </c>
      <c r="X148" s="5">
        <v>128286000000</v>
      </c>
    </row>
    <row r="149" spans="3:24" ht="15.5" x14ac:dyDescent="0.35">
      <c r="C149" t="s">
        <v>801</v>
      </c>
      <c r="D149" s="5">
        <v>1005605</v>
      </c>
      <c r="E149" s="5">
        <v>1096385</v>
      </c>
      <c r="F149" s="5">
        <v>1388121</v>
      </c>
      <c r="G149" s="5">
        <v>1032273</v>
      </c>
      <c r="I149" s="5">
        <v>4382376</v>
      </c>
      <c r="J149" s="5">
        <v>4558293</v>
      </c>
      <c r="K149" s="5">
        <v>4812848</v>
      </c>
      <c r="L149" s="5">
        <v>2596132</v>
      </c>
      <c r="M149" s="5">
        <v>1784776</v>
      </c>
      <c r="N149" s="5">
        <v>3681276</v>
      </c>
      <c r="O149" s="5">
        <v>3004620</v>
      </c>
      <c r="P149" s="5">
        <v>3538930</v>
      </c>
      <c r="Q149" s="5">
        <v>2469914</v>
      </c>
      <c r="R149" s="5">
        <v>7075308</v>
      </c>
      <c r="S149" s="5">
        <v>3359883</v>
      </c>
      <c r="T149" s="5">
        <v>5290545</v>
      </c>
      <c r="U149" s="5">
        <v>5832218</v>
      </c>
      <c r="V149" s="5">
        <v>9741175</v>
      </c>
      <c r="W149" s="5">
        <v>23743000000</v>
      </c>
      <c r="X149" s="5">
        <v>22456000000</v>
      </c>
    </row>
    <row r="150" spans="3:24" ht="15.5" x14ac:dyDescent="0.35">
      <c r="C150" t="s">
        <v>1025</v>
      </c>
      <c r="D150" s="5">
        <v>-3127341</v>
      </c>
      <c r="E150" s="5">
        <v>16374369</v>
      </c>
      <c r="F150" s="5">
        <v>-12451457</v>
      </c>
      <c r="G150" s="5">
        <v>1212389</v>
      </c>
      <c r="I150" s="5">
        <v>20941456</v>
      </c>
      <c r="J150" s="5">
        <v>15309041</v>
      </c>
      <c r="K150" s="5">
        <v>13527181</v>
      </c>
      <c r="L150" s="5">
        <v>24250360</v>
      </c>
      <c r="M150" s="5">
        <v>19098368</v>
      </c>
      <c r="N150" s="5">
        <v>19504436</v>
      </c>
      <c r="O150" s="5">
        <v>8366051</v>
      </c>
      <c r="P150" s="5">
        <v>6431489</v>
      </c>
      <c r="Q150" s="5">
        <v>17021946</v>
      </c>
      <c r="R150" s="5">
        <v>17365581</v>
      </c>
      <c r="S150" s="5">
        <v>15106882</v>
      </c>
      <c r="T150" s="5">
        <v>5290545</v>
      </c>
      <c r="U150" s="5">
        <v>5832218</v>
      </c>
      <c r="V150" s="5">
        <v>9741175</v>
      </c>
      <c r="W150" s="5">
        <v>104610000000</v>
      </c>
      <c r="X150" s="5">
        <v>150742000000</v>
      </c>
    </row>
    <row r="151" spans="3:24" ht="15.5" x14ac:dyDescent="0.35">
      <c r="C151" t="s">
        <v>1188</v>
      </c>
    </row>
    <row r="152" spans="3:24" ht="15.5" x14ac:dyDescent="0.35">
      <c r="C152" t="s">
        <v>1189</v>
      </c>
      <c r="U152" s="5">
        <v>-49528330</v>
      </c>
      <c r="V152" s="5">
        <v>-41694097</v>
      </c>
      <c r="W152" s="5">
        <v>-195152000000</v>
      </c>
      <c r="X152" s="5">
        <v>-112342000000</v>
      </c>
    </row>
    <row r="153" spans="3:24" ht="15.5" x14ac:dyDescent="0.35">
      <c r="C153" t="s">
        <v>565</v>
      </c>
      <c r="D153" s="5">
        <v>-1299273</v>
      </c>
      <c r="E153" s="5">
        <v>-10438289</v>
      </c>
      <c r="F153" s="5">
        <v>17210889</v>
      </c>
      <c r="I153" s="5">
        <v>-6416681</v>
      </c>
      <c r="J153" s="5">
        <v>-76981257</v>
      </c>
      <c r="K153" s="5">
        <v>-123349269</v>
      </c>
      <c r="L153" s="5">
        <v>-116901001</v>
      </c>
      <c r="M153" s="5">
        <v>-36636734</v>
      </c>
      <c r="N153" s="5">
        <v>-23666071</v>
      </c>
      <c r="O153" s="5">
        <v>-33018536</v>
      </c>
      <c r="P153" s="5">
        <v>-40234630</v>
      </c>
      <c r="Q153" s="5">
        <v>-26378546</v>
      </c>
      <c r="R153" s="5">
        <v>-11809573</v>
      </c>
      <c r="S153" s="5">
        <v>-6712333</v>
      </c>
      <c r="T153" s="5">
        <v>-6697943</v>
      </c>
      <c r="U153" s="5">
        <v>-2426820</v>
      </c>
      <c r="V153" s="5">
        <v>-6840216</v>
      </c>
      <c r="W153" s="5">
        <v>-130223000000</v>
      </c>
      <c r="X153" s="5">
        <v>-104006000000</v>
      </c>
    </row>
    <row r="154" spans="3:24" ht="15.5" x14ac:dyDescent="0.35">
      <c r="C154" t="s">
        <v>1190</v>
      </c>
      <c r="D154" s="5">
        <v>-1299273</v>
      </c>
      <c r="E154" s="5">
        <v>-10438289</v>
      </c>
      <c r="F154" s="5">
        <v>17210889</v>
      </c>
      <c r="I154" s="5">
        <v>-6416681</v>
      </c>
      <c r="J154" s="5">
        <v>-76981257</v>
      </c>
      <c r="K154" s="5">
        <v>-123349269</v>
      </c>
      <c r="L154" s="5">
        <v>-116901001</v>
      </c>
      <c r="M154" s="5">
        <v>-36636734</v>
      </c>
      <c r="N154" s="5">
        <v>-23666071</v>
      </c>
      <c r="O154" s="5">
        <v>-33018536</v>
      </c>
      <c r="P154" s="5">
        <v>-40234630</v>
      </c>
      <c r="Q154" s="5">
        <v>-26378546</v>
      </c>
      <c r="R154" s="5">
        <v>-11809573</v>
      </c>
      <c r="S154" s="5">
        <v>-6712333</v>
      </c>
      <c r="T154" s="5">
        <v>-6697943</v>
      </c>
      <c r="U154" s="5">
        <v>-51955150</v>
      </c>
      <c r="V154" s="5">
        <v>-48534313</v>
      </c>
      <c r="W154" s="5">
        <v>-325375000000</v>
      </c>
      <c r="X154" s="5">
        <v>-216348000000</v>
      </c>
    </row>
    <row r="155" spans="3:24" ht="15.5" x14ac:dyDescent="0.35">
      <c r="C155" t="s">
        <v>861</v>
      </c>
      <c r="W155" s="5">
        <v>45032000000</v>
      </c>
      <c r="X155" s="5">
        <v>2134000000</v>
      </c>
    </row>
    <row r="156" spans="3:24" ht="15.5" x14ac:dyDescent="0.35">
      <c r="C156" t="s">
        <v>1191</v>
      </c>
      <c r="W156" s="5">
        <v>-13480000000</v>
      </c>
      <c r="X156" s="5">
        <v>-43469000000</v>
      </c>
    </row>
    <row r="157" spans="3:24" ht="15.5" x14ac:dyDescent="0.35">
      <c r="C157" t="s">
        <v>145</v>
      </c>
      <c r="D157" s="5">
        <v>-34406305</v>
      </c>
      <c r="E157" s="5">
        <v>-61814209</v>
      </c>
      <c r="F157" s="5">
        <v>-75469726</v>
      </c>
      <c r="G157" s="5">
        <v>9037050</v>
      </c>
      <c r="I157" s="5">
        <v>-131817486</v>
      </c>
      <c r="J157" s="5">
        <v>-262253239</v>
      </c>
      <c r="K157" s="5">
        <v>-153254348</v>
      </c>
      <c r="L157" s="5">
        <v>368329413</v>
      </c>
      <c r="M157" s="5">
        <v>-155517217</v>
      </c>
      <c r="N157" s="5">
        <v>-62050066</v>
      </c>
      <c r="O157" s="5">
        <v>-14625582</v>
      </c>
      <c r="P157" s="5">
        <v>-83346744</v>
      </c>
      <c r="Q157" s="5">
        <v>-49538326</v>
      </c>
      <c r="R157" s="5">
        <v>-126024136</v>
      </c>
      <c r="S157" s="5">
        <v>-45190277</v>
      </c>
      <c r="T157" s="5">
        <v>-4329775</v>
      </c>
      <c r="U157" s="5">
        <v>-31910921</v>
      </c>
      <c r="V157" s="5">
        <v>6681209</v>
      </c>
      <c r="W157" s="5">
        <v>3510511000000</v>
      </c>
      <c r="X157" s="5">
        <v>197251000000</v>
      </c>
    </row>
    <row r="158" spans="3:24" ht="15.5" x14ac:dyDescent="0.35">
      <c r="C158" t="s">
        <v>146</v>
      </c>
      <c r="D158" s="5">
        <v>43226397</v>
      </c>
      <c r="E158" s="5">
        <v>-28437792</v>
      </c>
      <c r="F158" s="5">
        <v>-35643578</v>
      </c>
      <c r="G158" s="5">
        <v>-17960224</v>
      </c>
      <c r="I158" s="5">
        <v>-131258652</v>
      </c>
      <c r="J158" s="5">
        <v>-109663024</v>
      </c>
      <c r="K158" s="5">
        <v>-268709069</v>
      </c>
      <c r="L158" s="5">
        <v>-877107047</v>
      </c>
      <c r="M158" s="5">
        <v>-80544888</v>
      </c>
      <c r="N158" s="5">
        <v>-62530624</v>
      </c>
      <c r="O158" s="5">
        <v>-88304040</v>
      </c>
      <c r="P158" s="5">
        <v>-47198560</v>
      </c>
      <c r="Q158" s="5">
        <v>-42125570</v>
      </c>
      <c r="R158" s="5">
        <v>-33718347</v>
      </c>
      <c r="S158" s="5">
        <v>-131234461</v>
      </c>
      <c r="T158" s="5">
        <v>-91366900</v>
      </c>
      <c r="U158" s="5">
        <v>-77106255</v>
      </c>
      <c r="V158" s="5">
        <v>-210677703</v>
      </c>
      <c r="W158" s="5">
        <v>-2425412000000</v>
      </c>
      <c r="X158" s="5">
        <v>-983364000000</v>
      </c>
    </row>
    <row r="159" spans="3:24" ht="15.5" x14ac:dyDescent="0.35">
      <c r="C159" t="s">
        <v>147</v>
      </c>
      <c r="D159" s="5">
        <v>-8150833</v>
      </c>
      <c r="E159" s="5">
        <v>-15732259</v>
      </c>
      <c r="F159" s="5">
        <v>-28142725</v>
      </c>
      <c r="G159" s="5">
        <v>-15611671</v>
      </c>
      <c r="I159" s="5">
        <v>-95572496</v>
      </c>
      <c r="J159" s="5">
        <v>-198194623</v>
      </c>
      <c r="K159" s="5">
        <v>-333462387</v>
      </c>
      <c r="L159" s="5">
        <v>-316282307</v>
      </c>
      <c r="M159" s="5">
        <v>-67170673</v>
      </c>
      <c r="N159" s="5">
        <v>-44274219</v>
      </c>
      <c r="O159" s="5">
        <v>-40855629</v>
      </c>
      <c r="P159" s="5">
        <v>-21938069</v>
      </c>
      <c r="Q159" s="5">
        <v>-44962750</v>
      </c>
      <c r="R159" s="5">
        <v>-21697358</v>
      </c>
      <c r="S159" s="5">
        <v>-30733399</v>
      </c>
      <c r="T159" s="5">
        <v>-65514787</v>
      </c>
      <c r="U159" s="5">
        <v>-103544595</v>
      </c>
      <c r="V159" s="5">
        <v>-189795435</v>
      </c>
      <c r="W159" s="5">
        <v>-1532977000000</v>
      </c>
      <c r="X159" s="5">
        <v>-786936000000</v>
      </c>
    </row>
    <row r="160" spans="3:24" ht="15.5" x14ac:dyDescent="0.35">
      <c r="C160" t="s">
        <v>1192</v>
      </c>
      <c r="E160" s="5">
        <v>-10601054</v>
      </c>
      <c r="I160" s="5">
        <v>-34725359</v>
      </c>
      <c r="J160" s="5">
        <v>-76380217</v>
      </c>
      <c r="K160" s="5">
        <v>-80648118</v>
      </c>
      <c r="L160" s="5">
        <v>-19659359</v>
      </c>
      <c r="M160" s="5">
        <v>-1670867</v>
      </c>
      <c r="N160" s="5">
        <v>-7949767</v>
      </c>
      <c r="O160" s="5">
        <v>-968614</v>
      </c>
      <c r="P160" s="5">
        <v>-9289052</v>
      </c>
      <c r="Q160" s="5">
        <v>-6643903</v>
      </c>
      <c r="R160" s="5">
        <v>-28606608</v>
      </c>
      <c r="S160" s="5">
        <v>-62549672</v>
      </c>
      <c r="T160" s="5">
        <v>-53691807</v>
      </c>
    </row>
    <row r="161" spans="3:24" ht="15.5" x14ac:dyDescent="0.35">
      <c r="C161" t="s">
        <v>1193</v>
      </c>
      <c r="D161" s="5">
        <v>864557</v>
      </c>
      <c r="E161" s="5">
        <v>-864557</v>
      </c>
      <c r="K161" s="5">
        <v>-1364360</v>
      </c>
      <c r="L161" s="5">
        <v>-2203136</v>
      </c>
      <c r="M161" s="5">
        <v>-5198946</v>
      </c>
      <c r="N161" s="5">
        <v>-7110838</v>
      </c>
    </row>
    <row r="162" spans="3:24" ht="15.5" x14ac:dyDescent="0.35">
      <c r="C162" t="s">
        <v>1194</v>
      </c>
      <c r="F162" s="5">
        <v>-2849215</v>
      </c>
      <c r="I162" s="5">
        <v>-2849215</v>
      </c>
      <c r="J162" s="5">
        <v>5668443</v>
      </c>
      <c r="K162" s="5">
        <v>28553596</v>
      </c>
      <c r="L162" s="5">
        <v>-99289782</v>
      </c>
      <c r="M162" s="5">
        <v>24572</v>
      </c>
      <c r="N162" s="5">
        <v>-121232</v>
      </c>
      <c r="O162" s="5">
        <v>13000000</v>
      </c>
      <c r="P162" s="5">
        <v>-13000000</v>
      </c>
      <c r="Q162" s="5">
        <v>10533098</v>
      </c>
      <c r="R162" s="5">
        <v>17027488</v>
      </c>
      <c r="S162" s="5">
        <v>-8596533</v>
      </c>
      <c r="T162" s="5">
        <v>-5236545</v>
      </c>
      <c r="U162" s="5">
        <v>5352163</v>
      </c>
      <c r="V162" s="5">
        <v>-19491262</v>
      </c>
    </row>
    <row r="163" spans="3:24" ht="15.5" x14ac:dyDescent="0.35">
      <c r="C163" t="s">
        <v>1195</v>
      </c>
      <c r="D163" s="5">
        <v>-352829</v>
      </c>
      <c r="E163" s="5">
        <v>-1615895</v>
      </c>
      <c r="F163" s="5">
        <v>-651037</v>
      </c>
      <c r="G163" s="5">
        <v>-2701633</v>
      </c>
      <c r="I163" s="5">
        <v>-4438080</v>
      </c>
      <c r="J163" s="5">
        <v>-2272467</v>
      </c>
      <c r="K163" s="5">
        <v>-16438396</v>
      </c>
      <c r="L163" s="5">
        <v>-19305473</v>
      </c>
      <c r="M163" s="5">
        <v>-6970543</v>
      </c>
      <c r="N163" s="5">
        <v>-10139340</v>
      </c>
      <c r="O163" s="5">
        <v>-2545619</v>
      </c>
      <c r="P163" s="5">
        <v>-829480</v>
      </c>
      <c r="Q163" s="5">
        <v>-16245</v>
      </c>
      <c r="R163" s="5">
        <v>-1521360</v>
      </c>
      <c r="S163" s="5">
        <v>-29457204</v>
      </c>
      <c r="T163" s="5">
        <v>-619739</v>
      </c>
      <c r="U163" s="5">
        <v>-8345591</v>
      </c>
      <c r="V163" s="5">
        <v>-8001525</v>
      </c>
      <c r="W163" s="5">
        <v>-56708000000</v>
      </c>
      <c r="X163" s="5">
        <v>-9897000000</v>
      </c>
    </row>
    <row r="164" spans="3:24" ht="15.5" x14ac:dyDescent="0.35">
      <c r="C164" t="s">
        <v>222</v>
      </c>
      <c r="D164" s="5">
        <v>2905063</v>
      </c>
      <c r="E164" s="5">
        <v>576709</v>
      </c>
      <c r="F164" s="5">
        <v>1025843</v>
      </c>
      <c r="G164" s="5">
        <v>1480781</v>
      </c>
      <c r="I164" s="5">
        <v>7088494</v>
      </c>
      <c r="J164" s="5">
        <v>31661883</v>
      </c>
      <c r="K164" s="5">
        <v>17242906</v>
      </c>
      <c r="L164" s="5">
        <v>2024248</v>
      </c>
      <c r="M164" s="5">
        <v>4907987</v>
      </c>
      <c r="N164" s="5">
        <v>8126122</v>
      </c>
      <c r="O164" s="5">
        <v>2020267</v>
      </c>
      <c r="P164" s="5">
        <v>1788921</v>
      </c>
      <c r="Q164" s="5">
        <v>1279654</v>
      </c>
      <c r="R164" s="5">
        <v>1079491</v>
      </c>
      <c r="S164" s="5">
        <v>605735</v>
      </c>
      <c r="T164" s="5">
        <v>42412122</v>
      </c>
      <c r="U164" s="5">
        <v>41509880</v>
      </c>
      <c r="V164" s="5">
        <v>3837314</v>
      </c>
      <c r="W164" s="5">
        <v>54773000000</v>
      </c>
      <c r="X164" s="5">
        <v>25757000000</v>
      </c>
    </row>
    <row r="165" spans="3:24" ht="15.5" x14ac:dyDescent="0.35">
      <c r="C165" t="s">
        <v>337</v>
      </c>
      <c r="L165" s="5">
        <v>32709</v>
      </c>
      <c r="M165" s="5">
        <v>177140</v>
      </c>
      <c r="N165" s="5">
        <v>1221514</v>
      </c>
    </row>
    <row r="166" spans="3:24" ht="15.5" x14ac:dyDescent="0.35">
      <c r="C166" t="s">
        <v>1196</v>
      </c>
      <c r="F166" s="5">
        <v>677520</v>
      </c>
      <c r="I166" s="5">
        <v>-56322480</v>
      </c>
      <c r="J166" s="5">
        <v>-13998702</v>
      </c>
      <c r="V166" s="5">
        <v>-2278461</v>
      </c>
      <c r="W166" s="5">
        <v>-601310000000</v>
      </c>
    </row>
    <row r="167" spans="3:24" ht="15.5" x14ac:dyDescent="0.35">
      <c r="C167" t="s">
        <v>1197</v>
      </c>
      <c r="O167" s="5">
        <v>-60000000</v>
      </c>
    </row>
    <row r="168" spans="3:24" ht="15.5" x14ac:dyDescent="0.35">
      <c r="C168" t="s">
        <v>276</v>
      </c>
      <c r="D168" s="5">
        <v>200736</v>
      </c>
      <c r="E168" s="5">
        <v>-200736</v>
      </c>
      <c r="F168" s="5">
        <v>608501</v>
      </c>
      <c r="J168" s="5">
        <v>-44248</v>
      </c>
      <c r="K168" s="5">
        <v>-1766568</v>
      </c>
      <c r="L168" s="5">
        <v>-1306466</v>
      </c>
      <c r="M168" s="5">
        <v>-643679</v>
      </c>
      <c r="N168" s="5">
        <v>-494316</v>
      </c>
      <c r="O168" s="5">
        <v>-458077</v>
      </c>
      <c r="P168" s="5">
        <v>-395755</v>
      </c>
      <c r="Q168" s="5">
        <v>-242179</v>
      </c>
      <c r="S168" s="5">
        <v>-503388</v>
      </c>
      <c r="T168" s="5">
        <v>-8716144</v>
      </c>
      <c r="U168" s="5">
        <v>-11831988</v>
      </c>
      <c r="V168" s="5">
        <v>-15299778</v>
      </c>
      <c r="W168" s="5">
        <v>-72852000000</v>
      </c>
    </row>
    <row r="169" spans="3:24" ht="15.5" x14ac:dyDescent="0.35">
      <c r="C169" t="s">
        <v>1198</v>
      </c>
      <c r="V169" s="5">
        <v>20351444</v>
      </c>
      <c r="W169" s="5">
        <v>-175627000000</v>
      </c>
    </row>
    <row r="170" spans="3:24" ht="15.5" x14ac:dyDescent="0.35">
      <c r="C170" t="s">
        <v>657</v>
      </c>
    </row>
    <row r="171" spans="3:24" ht="15.5" x14ac:dyDescent="0.35">
      <c r="C171" t="s">
        <v>1199</v>
      </c>
      <c r="D171" s="5">
        <v>10000000</v>
      </c>
      <c r="W171" s="5">
        <v>1000000000</v>
      </c>
    </row>
    <row r="172" spans="3:24" ht="15.5" x14ac:dyDescent="0.35">
      <c r="C172" t="s">
        <v>1143</v>
      </c>
      <c r="Q172" s="5">
        <v>-73812</v>
      </c>
      <c r="X172" s="5">
        <v>-204862000000</v>
      </c>
    </row>
    <row r="173" spans="3:24" ht="15.5" x14ac:dyDescent="0.35">
      <c r="C173" t="s">
        <v>1200</v>
      </c>
      <c r="Q173" s="5">
        <v>-1999433</v>
      </c>
      <c r="U173" s="5">
        <v>-246124</v>
      </c>
      <c r="W173" s="5">
        <v>-41711000000</v>
      </c>
    </row>
    <row r="174" spans="3:24" ht="15.5" x14ac:dyDescent="0.35">
      <c r="C174" t="s">
        <v>1201</v>
      </c>
      <c r="L174" s="5">
        <v>-444251363</v>
      </c>
    </row>
    <row r="175" spans="3:24" ht="15.5" x14ac:dyDescent="0.35">
      <c r="C175" t="s">
        <v>1202</v>
      </c>
      <c r="D175" s="5">
        <v>38000000</v>
      </c>
      <c r="F175" s="5">
        <v>62999350</v>
      </c>
      <c r="G175" s="5">
        <v>-62999350</v>
      </c>
      <c r="I175" s="5">
        <v>63000000</v>
      </c>
      <c r="J175" s="5">
        <v>147500000</v>
      </c>
      <c r="K175" s="5">
        <v>124500000</v>
      </c>
      <c r="L175" s="5">
        <v>30000000</v>
      </c>
    </row>
    <row r="176" spans="3:24" ht="15.5" x14ac:dyDescent="0.35">
      <c r="C176" t="s">
        <v>425</v>
      </c>
      <c r="D176" s="5">
        <v>154</v>
      </c>
      <c r="F176" s="5">
        <v>-62999350</v>
      </c>
      <c r="G176" s="5">
        <v>62999350</v>
      </c>
      <c r="I176" s="5">
        <v>650</v>
      </c>
      <c r="J176" s="5">
        <v>5831454</v>
      </c>
      <c r="K176" s="5">
        <v>20000000</v>
      </c>
      <c r="L176" s="5">
        <v>22500000</v>
      </c>
    </row>
    <row r="177" spans="3:24" ht="15.5" x14ac:dyDescent="0.35">
      <c r="C177" t="s">
        <v>1203</v>
      </c>
      <c r="F177" s="5">
        <v>395009</v>
      </c>
      <c r="I177" s="5">
        <v>395009</v>
      </c>
      <c r="J177" s="5">
        <v>569990</v>
      </c>
      <c r="K177" s="5">
        <v>5250000</v>
      </c>
      <c r="O177" s="5">
        <v>218284</v>
      </c>
      <c r="P177" s="5">
        <v>7397876</v>
      </c>
    </row>
    <row r="178" spans="3:24" ht="15.5" x14ac:dyDescent="0.35">
      <c r="C178" t="s">
        <v>1204</v>
      </c>
      <c r="K178" s="5">
        <v>-27783650</v>
      </c>
      <c r="O178" s="5">
        <v>298225</v>
      </c>
      <c r="P178" s="5">
        <v>-9139018</v>
      </c>
    </row>
    <row r="179" spans="3:24" ht="15.5" x14ac:dyDescent="0.35">
      <c r="C179" t="s">
        <v>1205</v>
      </c>
      <c r="F179" s="5">
        <v>-5995385</v>
      </c>
      <c r="I179" s="5">
        <v>-5995385</v>
      </c>
      <c r="J179" s="5">
        <v>-4762640</v>
      </c>
      <c r="K179" s="5">
        <v>-1695442</v>
      </c>
      <c r="L179" s="5">
        <v>-26623323</v>
      </c>
      <c r="M179" s="5">
        <v>-2712548</v>
      </c>
      <c r="N179" s="5">
        <v>-612022</v>
      </c>
      <c r="O179" s="5">
        <v>2428859</v>
      </c>
    </row>
    <row r="180" spans="3:24" ht="15.5" x14ac:dyDescent="0.35">
      <c r="C180" t="s">
        <v>270</v>
      </c>
      <c r="D180" s="5">
        <v>-240451</v>
      </c>
      <c r="F180" s="5">
        <v>-712089</v>
      </c>
      <c r="G180" s="5">
        <v>-1127701</v>
      </c>
      <c r="I180" s="5">
        <v>-1839790</v>
      </c>
      <c r="J180" s="5">
        <v>-5241897</v>
      </c>
      <c r="K180" s="5">
        <v>-1096650</v>
      </c>
      <c r="L180" s="5">
        <v>-2742795</v>
      </c>
      <c r="M180" s="5">
        <v>-1287331</v>
      </c>
      <c r="N180" s="5">
        <v>-1176526</v>
      </c>
      <c r="O180" s="5">
        <v>-1441736</v>
      </c>
      <c r="P180" s="5">
        <v>-1793983</v>
      </c>
      <c r="X180" s="5">
        <v>-7426000000</v>
      </c>
    </row>
    <row r="181" spans="3:24" ht="15.5" x14ac:dyDescent="0.35">
      <c r="C181" t="s">
        <v>166</v>
      </c>
    </row>
    <row r="182" spans="3:24" ht="15.5" x14ac:dyDescent="0.35">
      <c r="C182" t="s">
        <v>152</v>
      </c>
      <c r="D182" s="5">
        <v>-34406305</v>
      </c>
      <c r="E182" s="5">
        <v>-61814209</v>
      </c>
      <c r="F182" s="5">
        <v>-75469726</v>
      </c>
      <c r="G182" s="5">
        <v>9037050</v>
      </c>
      <c r="I182" s="5">
        <v>-131817486</v>
      </c>
      <c r="J182" s="5">
        <v>-262253239</v>
      </c>
      <c r="K182" s="5">
        <v>-153254348</v>
      </c>
      <c r="L182" s="5">
        <v>368329413</v>
      </c>
      <c r="M182" s="5">
        <v>-155517217</v>
      </c>
      <c r="N182" s="5">
        <v>-62050066</v>
      </c>
      <c r="O182" s="5">
        <v>-14625582</v>
      </c>
      <c r="P182" s="5">
        <v>-83346744</v>
      </c>
      <c r="Q182" s="5">
        <v>-49538326</v>
      </c>
      <c r="R182" s="5">
        <v>-126024136</v>
      </c>
      <c r="S182" s="5">
        <v>-45190277</v>
      </c>
      <c r="T182" s="5">
        <v>-4329775</v>
      </c>
      <c r="U182" s="5">
        <v>-31910921</v>
      </c>
      <c r="V182" s="5">
        <v>6681209</v>
      </c>
      <c r="W182" s="5">
        <v>3510511000000</v>
      </c>
      <c r="X182" s="5">
        <v>197251000000</v>
      </c>
    </row>
    <row r="183" spans="3:24" ht="15.5" x14ac:dyDescent="0.35">
      <c r="C183" t="s">
        <v>1206</v>
      </c>
      <c r="W183" s="5">
        <v>3339779000000</v>
      </c>
      <c r="X183" s="5">
        <v>1636017000000</v>
      </c>
    </row>
    <row r="184" spans="3:24" ht="15.5" x14ac:dyDescent="0.35">
      <c r="C184" t="s">
        <v>1207</v>
      </c>
      <c r="D184" s="5">
        <v>-21852412</v>
      </c>
      <c r="E184" s="5">
        <v>-29008561</v>
      </c>
      <c r="F184" s="5">
        <v>-248514364</v>
      </c>
      <c r="G184" s="5">
        <v>-28417907</v>
      </c>
      <c r="I184" s="5">
        <v>-350689821</v>
      </c>
      <c r="J184" s="5">
        <v>-411838891</v>
      </c>
      <c r="K184" s="5">
        <v>-175517980</v>
      </c>
      <c r="L184" s="5">
        <v>-23600000</v>
      </c>
      <c r="P184" s="5">
        <v>-435631</v>
      </c>
      <c r="Q184" s="5">
        <v>-341455629</v>
      </c>
      <c r="R184" s="5">
        <v>-64256499</v>
      </c>
      <c r="S184" s="5">
        <v>-17111086</v>
      </c>
      <c r="T184" s="5">
        <v>-297242140</v>
      </c>
      <c r="U184" s="5">
        <v>-109559891</v>
      </c>
      <c r="V184" s="5">
        <v>-135648679</v>
      </c>
    </row>
    <row r="185" spans="3:24" ht="15.5" x14ac:dyDescent="0.35">
      <c r="C185" t="s">
        <v>1208</v>
      </c>
      <c r="D185" s="5">
        <v>-101637106</v>
      </c>
      <c r="E185" s="5">
        <v>-119212170</v>
      </c>
      <c r="F185" s="5">
        <v>-960285</v>
      </c>
      <c r="G185" s="5">
        <v>-154699875</v>
      </c>
      <c r="I185" s="5">
        <v>-409271088</v>
      </c>
      <c r="J185" s="5">
        <v>-1025643961</v>
      </c>
      <c r="K185" s="5">
        <v>-242292332</v>
      </c>
      <c r="L185" s="5">
        <v>-113086516</v>
      </c>
      <c r="M185" s="5">
        <v>-218200000</v>
      </c>
      <c r="N185" s="5">
        <v>-145000000</v>
      </c>
      <c r="P185" s="5">
        <v>-10407808</v>
      </c>
      <c r="Q185" s="5">
        <v>-18135181</v>
      </c>
      <c r="R185" s="5">
        <v>-29413430</v>
      </c>
      <c r="S185" s="5">
        <v>-39811620</v>
      </c>
      <c r="T185" s="5">
        <v>-38745983</v>
      </c>
      <c r="U185" s="5">
        <v>-51957483</v>
      </c>
      <c r="V185" s="5">
        <v>-136755807</v>
      </c>
      <c r="W185" s="5">
        <v>-855112000000</v>
      </c>
      <c r="X185" s="5">
        <v>-583346000000</v>
      </c>
    </row>
    <row r="186" spans="3:24" ht="15.5" x14ac:dyDescent="0.35">
      <c r="C186" t="s">
        <v>1209</v>
      </c>
    </row>
    <row r="187" spans="3:24" ht="15.5" x14ac:dyDescent="0.35">
      <c r="C187" t="s">
        <v>1210</v>
      </c>
      <c r="D187" s="5">
        <v>4279802</v>
      </c>
      <c r="E187" s="5">
        <v>-4279802</v>
      </c>
    </row>
    <row r="188" spans="3:24" ht="15.5" x14ac:dyDescent="0.35">
      <c r="C188" t="s">
        <v>1211</v>
      </c>
      <c r="D188" s="5">
        <v>115550924</v>
      </c>
      <c r="E188" s="5">
        <v>112229130</v>
      </c>
      <c r="F188" s="5">
        <v>227495723</v>
      </c>
      <c r="G188" s="5">
        <v>221665664</v>
      </c>
      <c r="I188" s="5">
        <v>775830346</v>
      </c>
      <c r="J188" s="5">
        <v>1559264495</v>
      </c>
      <c r="K188" s="5">
        <v>518949759</v>
      </c>
      <c r="L188" s="5">
        <v>703955346</v>
      </c>
      <c r="M188" s="5">
        <v>307944155</v>
      </c>
      <c r="N188" s="5">
        <v>150000000</v>
      </c>
      <c r="O188" s="5">
        <v>35000000</v>
      </c>
      <c r="R188" s="5">
        <v>7396222</v>
      </c>
      <c r="S188" s="5">
        <v>36100184</v>
      </c>
      <c r="T188" s="5">
        <v>435273046</v>
      </c>
      <c r="U188" s="5">
        <v>193088586</v>
      </c>
      <c r="V188" s="5">
        <v>227697404</v>
      </c>
      <c r="W188" s="5">
        <v>3339779000000</v>
      </c>
      <c r="X188" s="5">
        <v>1636017000000</v>
      </c>
    </row>
    <row r="189" spans="3:24" ht="15.5" x14ac:dyDescent="0.35">
      <c r="C189" t="s">
        <v>1212</v>
      </c>
    </row>
    <row r="190" spans="3:24" ht="15.5" x14ac:dyDescent="0.35">
      <c r="C190" t="s">
        <v>208</v>
      </c>
      <c r="D190" s="5">
        <v>-5545195</v>
      </c>
      <c r="F190" s="5">
        <v>-39319766</v>
      </c>
      <c r="G190" s="5">
        <v>-3821756</v>
      </c>
      <c r="I190" s="5">
        <v>-48485819</v>
      </c>
      <c r="J190" s="5">
        <v>-53094885</v>
      </c>
      <c r="K190" s="5">
        <v>-54908582</v>
      </c>
      <c r="L190" s="5">
        <v>-35982702</v>
      </c>
      <c r="M190" s="5">
        <v>-38107120</v>
      </c>
      <c r="N190" s="5">
        <v>-23217837</v>
      </c>
      <c r="O190" s="5">
        <v>-8499856</v>
      </c>
      <c r="R190" s="5">
        <v>-14179916</v>
      </c>
      <c r="S190" s="5">
        <v>-11226908</v>
      </c>
      <c r="T190" s="5">
        <v>-58196401</v>
      </c>
      <c r="U190" s="5">
        <v>-60072889</v>
      </c>
      <c r="V190" s="5">
        <v>-51942600</v>
      </c>
      <c r="W190" s="5">
        <v>-328584000000</v>
      </c>
      <c r="X190" s="5">
        <v>-593461000000</v>
      </c>
    </row>
    <row r="191" spans="3:24" ht="15.5" x14ac:dyDescent="0.35">
      <c r="C191" t="s">
        <v>928</v>
      </c>
      <c r="D191" s="5">
        <v>-9702318</v>
      </c>
      <c r="E191" s="5">
        <v>-21542806</v>
      </c>
      <c r="F191" s="5">
        <v>-14171034</v>
      </c>
      <c r="G191" s="5">
        <v>-25689076</v>
      </c>
      <c r="I191" s="5">
        <v>-74201104</v>
      </c>
      <c r="J191" s="5">
        <v>-112341659</v>
      </c>
      <c r="K191" s="5">
        <v>-102385213</v>
      </c>
      <c r="L191" s="5">
        <v>-56452091</v>
      </c>
      <c r="M191" s="5">
        <v>-57007447</v>
      </c>
      <c r="N191" s="5">
        <v>-41309438</v>
      </c>
      <c r="O191" s="5">
        <v>-34218695</v>
      </c>
      <c r="P191" s="5">
        <v>-41861327</v>
      </c>
      <c r="Q191" s="5">
        <v>-25405088</v>
      </c>
      <c r="R191" s="5">
        <v>-34070324</v>
      </c>
      <c r="S191" s="5">
        <v>-34379867</v>
      </c>
      <c r="T191" s="5">
        <v>-44266652</v>
      </c>
    </row>
    <row r="192" spans="3:24" ht="15.5" x14ac:dyDescent="0.35">
      <c r="C192" t="s">
        <v>1213</v>
      </c>
      <c r="D192" s="5">
        <v>-134457229</v>
      </c>
      <c r="E192" s="5">
        <v>-174043339</v>
      </c>
      <c r="F192" s="5">
        <v>-302965449</v>
      </c>
      <c r="G192" s="5">
        <v>-212628614</v>
      </c>
      <c r="I192" s="5">
        <v>-882647832</v>
      </c>
      <c r="J192" s="5">
        <v>-1602919396</v>
      </c>
      <c r="K192" s="5">
        <v>-575104107</v>
      </c>
      <c r="L192" s="5">
        <v>-229121309</v>
      </c>
      <c r="M192" s="5">
        <v>-313314567</v>
      </c>
      <c r="N192" s="5">
        <v>-209527275</v>
      </c>
      <c r="O192" s="5">
        <v>-42718551</v>
      </c>
      <c r="P192" s="5">
        <v>-52704766</v>
      </c>
      <c r="Q192" s="5">
        <v>-384995898</v>
      </c>
      <c r="R192" s="5">
        <v>-141920169</v>
      </c>
      <c r="S192" s="5">
        <v>-102529481</v>
      </c>
      <c r="T192" s="5">
        <v>-438451176</v>
      </c>
      <c r="U192" s="5">
        <v>-221590263</v>
      </c>
      <c r="V192" s="5">
        <v>-324347086</v>
      </c>
      <c r="W192" s="5">
        <v>-1183696000000</v>
      </c>
      <c r="X192" s="5">
        <v>-1176807000000</v>
      </c>
    </row>
    <row r="193" spans="3:24" ht="15.5" x14ac:dyDescent="0.35">
      <c r="C193" t="s">
        <v>1214</v>
      </c>
      <c r="M193" s="5">
        <v>191516000</v>
      </c>
      <c r="Q193" s="5">
        <v>338468136</v>
      </c>
    </row>
    <row r="194" spans="3:24" ht="15.5" x14ac:dyDescent="0.35">
      <c r="C194" t="s">
        <v>715</v>
      </c>
      <c r="J194" s="5">
        <v>-168598313</v>
      </c>
      <c r="L194" s="5">
        <v>-40000000</v>
      </c>
      <c r="M194" s="5">
        <v>-350000000</v>
      </c>
    </row>
    <row r="195" spans="3:24" ht="15.5" x14ac:dyDescent="0.35">
      <c r="C195" t="s">
        <v>1215</v>
      </c>
      <c r="Q195" s="5">
        <v>15230845</v>
      </c>
    </row>
    <row r="196" spans="3:24" ht="15.5" x14ac:dyDescent="0.35">
      <c r="C196" t="s">
        <v>1216</v>
      </c>
    </row>
    <row r="197" spans="3:24" ht="15.5" x14ac:dyDescent="0.35">
      <c r="C197" t="s">
        <v>1035</v>
      </c>
    </row>
    <row r="198" spans="3:24" ht="15.5" x14ac:dyDescent="0.35">
      <c r="C198" t="s">
        <v>308</v>
      </c>
      <c r="X198" s="5">
        <v>166220000000</v>
      </c>
    </row>
    <row r="199" spans="3:24" ht="15.5" x14ac:dyDescent="0.35">
      <c r="C199" t="s">
        <v>1217</v>
      </c>
      <c r="V199" s="5">
        <v>103330891</v>
      </c>
    </row>
    <row r="200" spans="3:24" ht="15.5" x14ac:dyDescent="0.35">
      <c r="C200" t="s">
        <v>229</v>
      </c>
      <c r="W200" s="5">
        <v>1480302000000</v>
      </c>
    </row>
    <row r="201" spans="3:24" ht="15.5" x14ac:dyDescent="0.35">
      <c r="C201" t="s">
        <v>1064</v>
      </c>
      <c r="W201" s="5">
        <v>-125874000000</v>
      </c>
    </row>
    <row r="202" spans="3:24" ht="15.5" x14ac:dyDescent="0.35">
      <c r="C202" t="s">
        <v>606</v>
      </c>
      <c r="P202" s="5">
        <v>-15230845</v>
      </c>
      <c r="X202" s="5">
        <v>-428179000000</v>
      </c>
    </row>
    <row r="203" spans="3:24" ht="15.5" x14ac:dyDescent="0.35">
      <c r="C203" t="s">
        <v>1218</v>
      </c>
      <c r="M203" s="5">
        <v>8500000</v>
      </c>
    </row>
    <row r="204" spans="3:24" ht="15.5" x14ac:dyDescent="0.35">
      <c r="C204" t="s">
        <v>1219</v>
      </c>
      <c r="S204" s="5">
        <v>21239020</v>
      </c>
    </row>
    <row r="205" spans="3:24" ht="15.5" x14ac:dyDescent="0.35">
      <c r="C205" t="s">
        <v>1220</v>
      </c>
      <c r="R205" s="5">
        <v>-21748586</v>
      </c>
    </row>
    <row r="206" spans="3:24" ht="15.5" x14ac:dyDescent="0.35">
      <c r="C206" t="s">
        <v>422</v>
      </c>
      <c r="P206" s="5">
        <v>-15000000</v>
      </c>
      <c r="Q206" s="5">
        <v>-15000000</v>
      </c>
      <c r="R206" s="5">
        <v>30000000</v>
      </c>
    </row>
    <row r="207" spans="3:24" ht="15.5" x14ac:dyDescent="0.35">
      <c r="C207" t="s">
        <v>1221</v>
      </c>
      <c r="R207" s="5">
        <v>594314</v>
      </c>
    </row>
    <row r="208" spans="3:24" ht="15.5" x14ac:dyDescent="0.35">
      <c r="C208" t="s">
        <v>1222</v>
      </c>
      <c r="M208" s="5">
        <v>-162805</v>
      </c>
      <c r="R208" s="5">
        <v>196433</v>
      </c>
    </row>
    <row r="209" spans="2:24" ht="15.5" x14ac:dyDescent="0.35">
      <c r="C209" t="s">
        <v>1223</v>
      </c>
      <c r="R209" s="5">
        <v>-542350</v>
      </c>
    </row>
    <row r="210" spans="2:24" ht="15.5" x14ac:dyDescent="0.35">
      <c r="C210" t="s">
        <v>1224</v>
      </c>
      <c r="Q210" s="5">
        <v>-2951568</v>
      </c>
    </row>
    <row r="211" spans="2:24" ht="15.5" x14ac:dyDescent="0.35">
      <c r="C211" t="s">
        <v>1225</v>
      </c>
      <c r="Q211" s="5">
        <v>-437687</v>
      </c>
    </row>
    <row r="212" spans="2:24" ht="15.5" x14ac:dyDescent="0.35">
      <c r="C212" t="s">
        <v>1226</v>
      </c>
      <c r="P212" s="5">
        <v>-411133</v>
      </c>
      <c r="Q212" s="5">
        <v>147846</v>
      </c>
    </row>
    <row r="213" spans="2:24" ht="15.5" x14ac:dyDescent="0.35">
      <c r="C213" t="s">
        <v>1227</v>
      </c>
    </row>
    <row r="214" spans="2:24" ht="15.5" x14ac:dyDescent="0.35">
      <c r="C214" t="s">
        <v>339</v>
      </c>
      <c r="D214" s="5">
        <v>-15500000</v>
      </c>
      <c r="I214" s="5">
        <v>-25000000</v>
      </c>
      <c r="J214" s="5">
        <v>-50000025</v>
      </c>
      <c r="K214" s="5">
        <v>-97100000</v>
      </c>
      <c r="L214" s="5">
        <v>-66504624</v>
      </c>
      <c r="N214" s="5">
        <v>-2522791</v>
      </c>
      <c r="O214" s="5">
        <v>-6907031</v>
      </c>
      <c r="T214" s="5">
        <v>-1151645</v>
      </c>
      <c r="U214" s="5">
        <v>-3409244</v>
      </c>
    </row>
    <row r="215" spans="2:24" ht="15.5" x14ac:dyDescent="0.35">
      <c r="C215" t="s">
        <v>167</v>
      </c>
      <c r="D215" s="5">
        <v>33276980</v>
      </c>
      <c r="E215" s="5">
        <v>-12492298</v>
      </c>
      <c r="F215" s="5">
        <v>19762037</v>
      </c>
      <c r="G215" s="5">
        <v>28258772</v>
      </c>
      <c r="I215" s="5">
        <v>32979066</v>
      </c>
      <c r="J215" s="5">
        <v>-13903379</v>
      </c>
      <c r="K215" s="5">
        <v>-34661200</v>
      </c>
      <c r="L215" s="5">
        <v>-8049100</v>
      </c>
      <c r="M215" s="5">
        <v>128496912</v>
      </c>
      <c r="N215" s="5">
        <v>7767845</v>
      </c>
      <c r="O215" s="5">
        <v>-42814777</v>
      </c>
      <c r="P215" s="5">
        <v>5294260</v>
      </c>
      <c r="Q215" s="5">
        <v>59183849</v>
      </c>
      <c r="R215" s="5">
        <v>-39429736</v>
      </c>
      <c r="S215" s="5">
        <v>13431263</v>
      </c>
      <c r="T215" s="5">
        <v>16240200</v>
      </c>
      <c r="U215" s="5">
        <v>-5076844</v>
      </c>
      <c r="V215" s="5">
        <v>-70662894</v>
      </c>
      <c r="W215" s="5">
        <v>1233174000000</v>
      </c>
      <c r="X215" s="5">
        <v>-173637000000</v>
      </c>
    </row>
    <row r="216" spans="2:24" ht="15.5" x14ac:dyDescent="0.35">
      <c r="C216" t="s">
        <v>242</v>
      </c>
      <c r="D216" s="5">
        <v>-4868009</v>
      </c>
      <c r="E216" s="5">
        <v>-1266378</v>
      </c>
      <c r="F216" s="5">
        <v>-600628</v>
      </c>
      <c r="G216" s="5">
        <v>-2710838</v>
      </c>
      <c r="I216" s="5">
        <v>-3767896</v>
      </c>
      <c r="J216" s="5">
        <v>-4355421</v>
      </c>
      <c r="K216" s="5">
        <v>1672039</v>
      </c>
      <c r="L216" s="5">
        <v>-7605204</v>
      </c>
      <c r="M216" s="5">
        <v>-488867</v>
      </c>
      <c r="N216" s="5">
        <v>-478912</v>
      </c>
      <c r="O216" s="5">
        <v>685556</v>
      </c>
      <c r="P216" s="5">
        <v>-1932068</v>
      </c>
      <c r="Q216" s="5">
        <v>-206548</v>
      </c>
      <c r="R216" s="5">
        <v>8787013</v>
      </c>
      <c r="S216" s="5">
        <v>-5380445</v>
      </c>
      <c r="T216" s="5">
        <v>-2003081</v>
      </c>
      <c r="U216" s="5">
        <v>-13308753</v>
      </c>
      <c r="V216" s="5">
        <v>-4900987</v>
      </c>
      <c r="W216" s="5">
        <v>2457000000</v>
      </c>
      <c r="X216" s="5">
        <v>-7899000000</v>
      </c>
    </row>
    <row r="217" spans="2:24" ht="15.5" x14ac:dyDescent="0.35">
      <c r="C217" t="s">
        <v>168</v>
      </c>
      <c r="E217" s="5">
        <v>199529346</v>
      </c>
      <c r="I217" s="5">
        <v>170318176</v>
      </c>
      <c r="J217" s="5">
        <v>188576976</v>
      </c>
      <c r="K217" s="5">
        <v>221566137</v>
      </c>
      <c r="L217" s="5">
        <v>237220441</v>
      </c>
      <c r="M217" s="5">
        <v>109212396</v>
      </c>
      <c r="N217" s="5">
        <v>101923463</v>
      </c>
      <c r="O217" s="5">
        <v>144052684</v>
      </c>
      <c r="P217" s="5">
        <v>140690492</v>
      </c>
      <c r="Q217" s="5">
        <v>81713191</v>
      </c>
      <c r="R217" s="5">
        <v>112355914</v>
      </c>
      <c r="S217" s="5">
        <v>104305096</v>
      </c>
      <c r="T217" s="5">
        <v>90067977</v>
      </c>
      <c r="U217" s="5">
        <v>108453574</v>
      </c>
      <c r="V217" s="5">
        <v>184017455</v>
      </c>
      <c r="W217" s="5">
        <v>433039000000</v>
      </c>
      <c r="X217" s="5">
        <v>614575000000</v>
      </c>
    </row>
    <row r="218" spans="2:24" ht="15.5" x14ac:dyDescent="0.35">
      <c r="C218" t="s">
        <v>169</v>
      </c>
      <c r="D218" s="5">
        <v>28408971</v>
      </c>
      <c r="E218" s="5">
        <v>185770670</v>
      </c>
      <c r="F218" s="5">
        <v>19161409</v>
      </c>
      <c r="G218" s="5">
        <v>25547934</v>
      </c>
      <c r="I218" s="5">
        <v>199529346</v>
      </c>
      <c r="J218" s="5">
        <v>170318176</v>
      </c>
      <c r="K218" s="5">
        <v>188576976</v>
      </c>
      <c r="L218" s="5">
        <v>221566137</v>
      </c>
      <c r="M218" s="5">
        <v>237220441</v>
      </c>
      <c r="N218" s="5">
        <v>109212396</v>
      </c>
      <c r="O218" s="5">
        <v>101923463</v>
      </c>
      <c r="P218" s="5">
        <v>144052684</v>
      </c>
      <c r="Q218" s="5">
        <v>140690492</v>
      </c>
      <c r="R218" s="5">
        <v>81713191</v>
      </c>
      <c r="S218" s="5">
        <v>112355914</v>
      </c>
      <c r="T218" s="5">
        <v>104305096</v>
      </c>
      <c r="U218" s="5">
        <v>90067977</v>
      </c>
      <c r="V218" s="5">
        <v>108453574</v>
      </c>
      <c r="W218" s="5">
        <v>1668670000000</v>
      </c>
      <c r="X218" s="5">
        <v>433039000000</v>
      </c>
    </row>
    <row r="220" spans="2:24" ht="15.5" x14ac:dyDescent="0.35">
      <c r="B220" t="s">
        <v>170</v>
      </c>
      <c r="C220" t="s">
        <v>12</v>
      </c>
      <c r="D220" s="5">
        <v>2750000000</v>
      </c>
      <c r="E220" s="5">
        <v>2750000000</v>
      </c>
      <c r="F220" s="5">
        <v>2750000000</v>
      </c>
      <c r="G220" s="5">
        <v>2750000000</v>
      </c>
      <c r="I220" s="5">
        <v>2750000000</v>
      </c>
      <c r="J220" s="5">
        <v>2750000000</v>
      </c>
      <c r="K220" s="5">
        <v>2750000000</v>
      </c>
      <c r="L220" s="5">
        <v>2750000000</v>
      </c>
      <c r="M220" s="5">
        <v>2750000000</v>
      </c>
      <c r="N220" s="5">
        <v>2750000000</v>
      </c>
      <c r="O220" s="5">
        <v>2750000000</v>
      </c>
      <c r="P220" s="5">
        <v>2750000000</v>
      </c>
      <c r="Q220" s="5">
        <v>2750000000</v>
      </c>
      <c r="R220" s="5">
        <v>2750000000</v>
      </c>
      <c r="S220" s="5">
        <v>2750000000</v>
      </c>
      <c r="T220" s="5">
        <v>2750000000</v>
      </c>
      <c r="U220" s="5">
        <v>2750000000</v>
      </c>
      <c r="V220" s="5">
        <v>2750000000</v>
      </c>
      <c r="W220" s="5">
        <v>2750000000</v>
      </c>
      <c r="X220" s="5">
        <v>410000000</v>
      </c>
    </row>
    <row r="221" spans="2:24" ht="15.5" x14ac:dyDescent="0.35">
      <c r="C221" t="s">
        <v>171</v>
      </c>
      <c r="D221" s="6">
        <v>159.04</v>
      </c>
      <c r="E221" s="6">
        <v>88.34</v>
      </c>
      <c r="F221" s="6">
        <v>170.92</v>
      </c>
      <c r="G221" s="6">
        <v>87.04</v>
      </c>
    </row>
    <row r="222" spans="2:24" ht="15.5" x14ac:dyDescent="0.35">
      <c r="C222" t="s">
        <v>172</v>
      </c>
      <c r="D222" s="6">
        <v>14.46</v>
      </c>
      <c r="E222" s="6">
        <v>35.200000000000003</v>
      </c>
      <c r="F222" s="6">
        <v>16.260000000000002</v>
      </c>
      <c r="G222" s="6">
        <v>33.32</v>
      </c>
    </row>
    <row r="223" spans="2:24" ht="15.5" x14ac:dyDescent="0.35">
      <c r="C223" t="s">
        <v>60</v>
      </c>
      <c r="D223" s="6">
        <v>1.27</v>
      </c>
      <c r="E223" s="6">
        <v>2.2799999999999998</v>
      </c>
      <c r="F223" s="6">
        <v>1.79</v>
      </c>
      <c r="G223" s="6">
        <v>1.78</v>
      </c>
    </row>
    <row r="224" spans="2:24" ht="15.5" x14ac:dyDescent="0.35">
      <c r="C224" t="s">
        <v>173</v>
      </c>
      <c r="D224" s="5">
        <v>731210000000</v>
      </c>
      <c r="E224" s="5">
        <v>773980000000</v>
      </c>
      <c r="F224" s="5">
        <v>1346580000000</v>
      </c>
      <c r="G224" s="6">
        <v>1037619999999.9999</v>
      </c>
    </row>
    <row r="225" spans="3:7" ht="15.5" x14ac:dyDescent="0.35">
      <c r="C225" t="s">
        <v>174</v>
      </c>
      <c r="D225" s="6">
        <v>1.1899999999999999E-2</v>
      </c>
      <c r="E225" s="6">
        <v>6.9999999999999993E-3</v>
      </c>
      <c r="F225" s="6">
        <v>1.37E-2</v>
      </c>
      <c r="G225" s="6">
        <v>6.8999999999999999E-3</v>
      </c>
    </row>
    <row r="226" spans="3:7" ht="15.5" x14ac:dyDescent="0.35">
      <c r="C226" t="s">
        <v>175</v>
      </c>
      <c r="D226" s="6">
        <v>2.75E-2</v>
      </c>
      <c r="E226" s="6">
        <v>1.61E-2</v>
      </c>
      <c r="F226" s="6">
        <v>3.2199999999999999E-2</v>
      </c>
      <c r="G226" s="6">
        <v>1.67E-2</v>
      </c>
    </row>
    <row r="227" spans="3:7" ht="15.5" x14ac:dyDescent="0.35">
      <c r="C227" t="s">
        <v>176</v>
      </c>
      <c r="D227" s="6">
        <v>3.5999999999999999E-3</v>
      </c>
      <c r="E227" s="6">
        <v>4.8999999999999998E-3</v>
      </c>
      <c r="F227" s="6">
        <v>1.95E-2</v>
      </c>
      <c r="G227" s="6">
        <v>1.7000000000000001E-2</v>
      </c>
    </row>
    <row r="228" spans="3:7" ht="15.5" x14ac:dyDescent="0.35">
      <c r="C228" t="s">
        <v>177</v>
      </c>
      <c r="D228" s="6">
        <v>0.37</v>
      </c>
      <c r="E228" s="6">
        <v>0.49</v>
      </c>
      <c r="F228" s="6">
        <v>1.55</v>
      </c>
      <c r="G228" s="6">
        <v>1.42</v>
      </c>
    </row>
    <row r="229" spans="3:7" ht="15.5" x14ac:dyDescent="0.35">
      <c r="C229" t="s">
        <v>178</v>
      </c>
      <c r="D229" s="5">
        <v>16014000000000</v>
      </c>
      <c r="E229" s="5">
        <v>15199000000000</v>
      </c>
      <c r="F229" s="5">
        <v>14721000000000</v>
      </c>
      <c r="G229" s="5">
        <v>14442000000000</v>
      </c>
    </row>
    <row r="230" spans="3:7" ht="15.5" x14ac:dyDescent="0.35">
      <c r="C230" t="s">
        <v>179</v>
      </c>
      <c r="D230" s="6">
        <v>0.4</v>
      </c>
      <c r="E230" s="6">
        <v>0.56999999999999995</v>
      </c>
      <c r="F230" s="6">
        <v>0.52</v>
      </c>
      <c r="G230" s="6">
        <v>0.56000000000000005</v>
      </c>
    </row>
    <row r="231" spans="3:7" ht="15.5" x14ac:dyDescent="0.35">
      <c r="C231" t="s">
        <v>180</v>
      </c>
      <c r="D231" s="6">
        <v>5775.83</v>
      </c>
      <c r="E231" s="6">
        <v>5482.32</v>
      </c>
      <c r="F231" s="6">
        <v>5312.1</v>
      </c>
      <c r="G231" s="6">
        <v>5211.3500000000004</v>
      </c>
    </row>
    <row r="232" spans="3:7" ht="15.5" x14ac:dyDescent="0.35">
      <c r="C232" t="s">
        <v>181</v>
      </c>
      <c r="D232" s="6">
        <v>0.4</v>
      </c>
      <c r="E232" s="6">
        <v>0.56999999999999995</v>
      </c>
      <c r="F232" s="6">
        <v>0.53</v>
      </c>
      <c r="G232" s="6">
        <v>0.56000000000000005</v>
      </c>
    </row>
    <row r="233" spans="3:7" ht="15.5" x14ac:dyDescent="0.35">
      <c r="C233" t="s">
        <v>182</v>
      </c>
      <c r="D233" s="6">
        <v>5709.46</v>
      </c>
      <c r="E233" s="6">
        <v>5413.59</v>
      </c>
      <c r="F233" s="6">
        <v>5238.1899999999996</v>
      </c>
      <c r="G233" s="6">
        <v>5133.9799999999996</v>
      </c>
    </row>
    <row r="234" spans="3:7" ht="15.5" x14ac:dyDescent="0.35">
      <c r="C234" t="s">
        <v>183</v>
      </c>
      <c r="D234" s="5">
        <v>5180000000000</v>
      </c>
      <c r="E234" s="5">
        <v>4667000000000</v>
      </c>
      <c r="F234" s="5">
        <v>4476000000000</v>
      </c>
      <c r="G234" s="5">
        <v>6453000000000</v>
      </c>
    </row>
    <row r="235" spans="3:7" ht="15.5" x14ac:dyDescent="0.35">
      <c r="C235" t="s">
        <v>184</v>
      </c>
      <c r="D235" s="5">
        <v>11254000000000</v>
      </c>
      <c r="E235" s="5">
        <v>11068000000000</v>
      </c>
      <c r="F235" s="5">
        <v>11671000000000</v>
      </c>
      <c r="G235" s="5">
        <v>10080000000000</v>
      </c>
    </row>
    <row r="236" spans="3:7" ht="15.5" x14ac:dyDescent="0.35">
      <c r="C236" t="s">
        <v>185</v>
      </c>
      <c r="D236" s="5">
        <v>15902000000000</v>
      </c>
      <c r="E236" s="5">
        <v>15094000000000</v>
      </c>
      <c r="F236" s="5">
        <v>14625000000000</v>
      </c>
      <c r="G236" s="5">
        <v>14348000000000</v>
      </c>
    </row>
    <row r="237" spans="3:7" ht="15.5" x14ac:dyDescent="0.35">
      <c r="C237" t="s">
        <v>24</v>
      </c>
      <c r="D237" s="5">
        <v>16434000000000</v>
      </c>
      <c r="E237" s="5">
        <v>15735000000000</v>
      </c>
      <c r="F237" s="5">
        <v>16147000000000</v>
      </c>
      <c r="G237" s="5">
        <v>16533000000000</v>
      </c>
    </row>
    <row r="238" spans="3:7" ht="15.5" x14ac:dyDescent="0.35">
      <c r="C238" t="s">
        <v>21</v>
      </c>
      <c r="D238" s="5">
        <v>12600000000000</v>
      </c>
      <c r="E238" s="5">
        <v>12577000000000</v>
      </c>
      <c r="F238" s="5">
        <v>12811000000000</v>
      </c>
      <c r="G238" s="5">
        <v>13522000000000</v>
      </c>
    </row>
    <row r="239" spans="3:7" ht="15.5" x14ac:dyDescent="0.35">
      <c r="C239" t="s">
        <v>186</v>
      </c>
      <c r="D239" s="5">
        <v>1211000000000</v>
      </c>
      <c r="E239" s="5">
        <v>344000000000</v>
      </c>
      <c r="F239" s="5">
        <v>1143000000000</v>
      </c>
      <c r="G239" s="5">
        <v>-1013000000000</v>
      </c>
    </row>
    <row r="240" spans="3:7" ht="15.5" x14ac:dyDescent="0.35">
      <c r="C240" t="s">
        <v>187</v>
      </c>
      <c r="D240" s="5">
        <v>508000000000</v>
      </c>
      <c r="E240" s="5">
        <v>1322000000000</v>
      </c>
      <c r="F240" s="5">
        <v>2193000000000</v>
      </c>
      <c r="G240" s="5">
        <v>680000000000</v>
      </c>
    </row>
    <row r="241" spans="3:24" ht="15.5" x14ac:dyDescent="0.35">
      <c r="C241" t="s">
        <v>188</v>
      </c>
      <c r="D241" s="5">
        <v>-169000000000</v>
      </c>
      <c r="E241" s="5">
        <v>-298000000000</v>
      </c>
      <c r="F241" s="5">
        <v>-485000000000</v>
      </c>
      <c r="G241" s="5">
        <v>-349000000000</v>
      </c>
    </row>
    <row r="242" spans="3:24" ht="15.5" x14ac:dyDescent="0.35">
      <c r="C242" t="s">
        <v>13</v>
      </c>
      <c r="D242" s="5">
        <v>339000000000</v>
      </c>
      <c r="E242" s="5">
        <v>1024000000000</v>
      </c>
      <c r="F242" s="5">
        <v>1708000000000</v>
      </c>
      <c r="G242" s="5">
        <v>330000000000</v>
      </c>
    </row>
    <row r="243" spans="3:24" ht="15.5" x14ac:dyDescent="0.35">
      <c r="C243" t="s">
        <v>16</v>
      </c>
      <c r="D243" s="6">
        <v>123.14</v>
      </c>
      <c r="E243" s="6">
        <v>371.76</v>
      </c>
      <c r="F243" s="6">
        <v>620.25</v>
      </c>
      <c r="G243" s="6">
        <v>120.03</v>
      </c>
    </row>
    <row r="244" spans="3:24" ht="15.5" x14ac:dyDescent="0.35">
      <c r="C244" t="s">
        <v>45</v>
      </c>
      <c r="I244" s="6">
        <v>422.63</v>
      </c>
      <c r="J244" s="6">
        <v>802.34</v>
      </c>
      <c r="K244" s="6">
        <v>1601.26</v>
      </c>
      <c r="L244" s="6">
        <v>1458.38</v>
      </c>
      <c r="M244" s="6">
        <v>769.36</v>
      </c>
      <c r="N244" s="6">
        <v>-188.8</v>
      </c>
      <c r="O244" s="6">
        <v>38.83</v>
      </c>
      <c r="P244" s="6">
        <v>338.97</v>
      </c>
      <c r="Q244" s="6">
        <v>27.09</v>
      </c>
      <c r="R244" s="6">
        <v>61.09</v>
      </c>
      <c r="S244" s="6">
        <v>-185.09</v>
      </c>
      <c r="T244" s="6">
        <v>-513.62</v>
      </c>
      <c r="U244" s="6">
        <v>20.41</v>
      </c>
      <c r="V244" s="6">
        <v>47.9</v>
      </c>
      <c r="W244" s="5">
        <v>151</v>
      </c>
      <c r="X244" s="6">
        <v>414.65</v>
      </c>
    </row>
    <row r="245" spans="3:24" ht="15.5" x14ac:dyDescent="0.35">
      <c r="C245" t="s">
        <v>59</v>
      </c>
      <c r="I245" s="6">
        <v>6.58</v>
      </c>
      <c r="J245" s="6">
        <v>4.41</v>
      </c>
      <c r="K245" s="6">
        <v>2.12</v>
      </c>
      <c r="L245" s="6">
        <v>2.25</v>
      </c>
      <c r="M245" s="6">
        <v>1.85</v>
      </c>
      <c r="N245" s="6">
        <v>-4.03</v>
      </c>
      <c r="O245" s="6">
        <v>39.4</v>
      </c>
      <c r="P245" s="6">
        <v>6.7</v>
      </c>
      <c r="Q245" s="6">
        <v>84.9</v>
      </c>
      <c r="R245" s="6">
        <v>33.229999999999997</v>
      </c>
      <c r="S245" s="6">
        <v>-15.67</v>
      </c>
      <c r="T245" s="6">
        <v>-5.94</v>
      </c>
      <c r="U245" s="6">
        <v>146.99</v>
      </c>
      <c r="V245" s="6">
        <v>62.63</v>
      </c>
      <c r="W245" s="6">
        <v>25.33</v>
      </c>
      <c r="X245" s="5">
        <v>0</v>
      </c>
    </row>
    <row r="246" spans="3:24" ht="15.5" x14ac:dyDescent="0.35">
      <c r="C246" t="s">
        <v>62</v>
      </c>
      <c r="I246" s="6">
        <v>0.45</v>
      </c>
      <c r="J246" s="6">
        <v>0.51</v>
      </c>
      <c r="K246" s="6">
        <v>0.41</v>
      </c>
      <c r="L246" s="6">
        <v>0.42</v>
      </c>
      <c r="M246" s="6">
        <v>0.27</v>
      </c>
      <c r="N246" s="6">
        <v>0.24</v>
      </c>
      <c r="O246" s="6">
        <v>0.5</v>
      </c>
      <c r="P246" s="6">
        <v>0.56999999999999995</v>
      </c>
      <c r="Q246" s="6">
        <v>0.68</v>
      </c>
      <c r="R246" s="6">
        <v>0.71</v>
      </c>
      <c r="S246" s="6">
        <v>0.91</v>
      </c>
      <c r="T246" s="6">
        <v>0.93</v>
      </c>
      <c r="U246" s="6">
        <v>0.87</v>
      </c>
      <c r="V246" s="6">
        <v>0.96</v>
      </c>
      <c r="W246" s="6">
        <v>1.59</v>
      </c>
      <c r="X246" s="5">
        <v>0</v>
      </c>
    </row>
    <row r="247" spans="3:24" ht="15.5" x14ac:dyDescent="0.35">
      <c r="C247" t="s">
        <v>189</v>
      </c>
      <c r="I247" s="5">
        <v>3748040000000</v>
      </c>
      <c r="J247" s="5">
        <v>4961870000000</v>
      </c>
      <c r="K247" s="5">
        <v>8358980000000</v>
      </c>
      <c r="L247" s="5">
        <v>8550500000000</v>
      </c>
      <c r="M247" s="5">
        <v>5217900000000</v>
      </c>
      <c r="N247" s="5">
        <v>1106730000000</v>
      </c>
      <c r="O247" s="5">
        <v>1470880000000</v>
      </c>
      <c r="P247" s="5">
        <v>3074470000000</v>
      </c>
    </row>
    <row r="248" spans="3:24" ht="15.5" x14ac:dyDescent="0.35">
      <c r="C248" t="s">
        <v>190</v>
      </c>
      <c r="I248" s="6">
        <v>3.39E-2</v>
      </c>
      <c r="J248" s="6">
        <v>6.5199999999999994E-2</v>
      </c>
      <c r="K248" s="6">
        <v>0.13239999999999999</v>
      </c>
      <c r="L248" s="6">
        <v>0.12990000000000002</v>
      </c>
      <c r="M248" s="6">
        <v>0.1431</v>
      </c>
      <c r="N248" s="6">
        <v>-4.4500000000000005E-2</v>
      </c>
      <c r="O248" s="6">
        <v>9.0000000000000011E-3</v>
      </c>
      <c r="P248" s="6">
        <v>7.5600000000000001E-2</v>
      </c>
      <c r="Q248" s="6">
        <v>5.3E-3</v>
      </c>
      <c r="R248" s="6">
        <v>1.1699999999999999E-2</v>
      </c>
      <c r="S248" s="6">
        <v>-3.1E-2</v>
      </c>
      <c r="T248" s="6">
        <v>-0.1003</v>
      </c>
      <c r="U248" s="6">
        <v>3.8E-3</v>
      </c>
      <c r="V248" s="6">
        <v>1.0800000000000001E-2</v>
      </c>
      <c r="W248" s="6">
        <v>4.2099999999999999E-2</v>
      </c>
      <c r="X248" s="6">
        <v>3.5000000000000003E-2</v>
      </c>
    </row>
    <row r="249" spans="3:24" ht="15.5" x14ac:dyDescent="0.35">
      <c r="C249" t="s">
        <v>191</v>
      </c>
      <c r="I249" s="6">
        <v>7.9600000000000004E-2</v>
      </c>
      <c r="J249" s="6">
        <v>0.16250000000000001</v>
      </c>
      <c r="K249" s="6">
        <v>0.37619999999999998</v>
      </c>
      <c r="L249" s="6">
        <v>0.46789999999999998</v>
      </c>
      <c r="M249" s="6">
        <v>0.42920000000000003</v>
      </c>
      <c r="N249" s="6">
        <v>-0.1993</v>
      </c>
      <c r="O249" s="6">
        <v>2.8900000000000002E-2</v>
      </c>
      <c r="P249" s="6">
        <v>0.24359999999999998</v>
      </c>
      <c r="Q249" s="6">
        <v>3.0600000000000002E-2</v>
      </c>
      <c r="R249" s="6">
        <v>7.1599999999999997E-2</v>
      </c>
      <c r="S249" s="6">
        <v>-0.22670000000000001</v>
      </c>
      <c r="T249" s="6">
        <v>-0.54859999999999998</v>
      </c>
      <c r="U249" s="6">
        <v>1.4199999999999999E-2</v>
      </c>
      <c r="V249" s="6">
        <v>3.95E-2</v>
      </c>
      <c r="W249" s="6">
        <v>0.1376</v>
      </c>
      <c r="X249" s="6">
        <v>0.152</v>
      </c>
    </row>
    <row r="250" spans="3:24" ht="15.5" x14ac:dyDescent="0.35">
      <c r="C250" t="s">
        <v>192</v>
      </c>
      <c r="I250" s="6">
        <v>3.95E-2</v>
      </c>
      <c r="J250" s="6">
        <v>6.93E-2</v>
      </c>
      <c r="K250" s="6">
        <v>0.20800000000000002</v>
      </c>
      <c r="L250" s="6">
        <v>0.37009999999999998</v>
      </c>
      <c r="M250" s="6">
        <v>0.46990000000000004</v>
      </c>
      <c r="N250" s="6">
        <v>2.8199999999999999E-2</v>
      </c>
      <c r="O250" s="6">
        <v>8.43E-2</v>
      </c>
      <c r="P250" s="6">
        <v>0.19149999999999998</v>
      </c>
      <c r="Q250" s="6">
        <v>7.1300000000000002E-2</v>
      </c>
      <c r="R250" s="6">
        <v>5.5099999999999996E-2</v>
      </c>
      <c r="S250" s="6">
        <v>3.4999999999999996E-3</v>
      </c>
      <c r="T250" s="6">
        <v>-8.2299999999999998E-2</v>
      </c>
      <c r="U250" s="6">
        <v>7.2800000000000004E-2</v>
      </c>
      <c r="V250" s="6">
        <v>7.0599999999999996E-2</v>
      </c>
      <c r="W250" s="6">
        <v>0.1552</v>
      </c>
      <c r="X250" s="6">
        <v>0.21429999999999999</v>
      </c>
    </row>
    <row r="251" spans="3:24" ht="15.5" x14ac:dyDescent="0.35">
      <c r="C251" t="s">
        <v>193</v>
      </c>
      <c r="I251" s="6">
        <v>0.83</v>
      </c>
      <c r="J251" s="6">
        <v>0.98</v>
      </c>
      <c r="K251" s="6">
        <v>2.88</v>
      </c>
      <c r="L251" s="6">
        <v>7.54</v>
      </c>
      <c r="M251" s="6">
        <v>5.28</v>
      </c>
      <c r="N251" s="6">
        <v>0.37</v>
      </c>
      <c r="O251" s="6">
        <v>1.46</v>
      </c>
      <c r="P251" s="6">
        <v>2.93</v>
      </c>
      <c r="Q251" s="6">
        <v>1.18</v>
      </c>
      <c r="R251" s="6">
        <v>1.21</v>
      </c>
      <c r="S251" s="6">
        <v>7.0000000000000007E-2</v>
      </c>
      <c r="T251" s="6">
        <v>-1.63</v>
      </c>
      <c r="U251" s="6">
        <v>0.93</v>
      </c>
      <c r="V251" s="6">
        <v>1.31</v>
      </c>
      <c r="W251" s="6">
        <v>3.34</v>
      </c>
      <c r="X251" s="6">
        <v>2.69</v>
      </c>
    </row>
    <row r="252" spans="3:24" ht="15.5" x14ac:dyDescent="0.35">
      <c r="C252" t="s">
        <v>56</v>
      </c>
      <c r="I252" s="6">
        <v>0.52</v>
      </c>
      <c r="J252" s="6">
        <v>0.72</v>
      </c>
      <c r="K252" s="6">
        <v>0.8</v>
      </c>
      <c r="L252" s="6">
        <v>1.05</v>
      </c>
      <c r="M252" s="6">
        <v>0.79</v>
      </c>
      <c r="N252" s="6">
        <v>0.8</v>
      </c>
      <c r="O252" s="6">
        <v>1.1399999999999999</v>
      </c>
      <c r="P252" s="6">
        <v>1.63</v>
      </c>
      <c r="Q252" s="6">
        <v>2.6</v>
      </c>
      <c r="R252" s="6">
        <v>2.38</v>
      </c>
      <c r="S252" s="6">
        <v>3.55</v>
      </c>
      <c r="T252" s="6">
        <v>3.26</v>
      </c>
      <c r="U252" s="6">
        <v>2.09</v>
      </c>
      <c r="V252" s="6">
        <v>2.48</v>
      </c>
      <c r="W252" s="6">
        <v>3.48</v>
      </c>
      <c r="X252" s="5">
        <v>0</v>
      </c>
    </row>
    <row r="253" spans="3:24" ht="15.5" x14ac:dyDescent="0.35">
      <c r="C253" t="s">
        <v>53</v>
      </c>
      <c r="I253" s="6">
        <v>5312.1</v>
      </c>
      <c r="J253" s="6">
        <v>4937.79</v>
      </c>
      <c r="K253" s="6">
        <v>4256.38</v>
      </c>
      <c r="L253" s="6">
        <v>3116.87</v>
      </c>
      <c r="M253" s="6">
        <v>1792.74</v>
      </c>
      <c r="N253" s="6">
        <v>947.47</v>
      </c>
      <c r="O253" s="6">
        <v>1344.82</v>
      </c>
      <c r="P253" s="6">
        <v>1391.68</v>
      </c>
      <c r="Q253" s="6">
        <v>883.79</v>
      </c>
      <c r="R253" s="6">
        <v>853.26</v>
      </c>
      <c r="S253" s="6">
        <v>816.32</v>
      </c>
      <c r="T253" s="6">
        <v>936.24</v>
      </c>
      <c r="U253" s="6">
        <v>1433.05</v>
      </c>
      <c r="V253" s="6">
        <v>1211.57</v>
      </c>
      <c r="W253" s="6">
        <v>1097.8</v>
      </c>
      <c r="X253" s="6">
        <v>2728.11</v>
      </c>
    </row>
    <row r="254" spans="3:24" ht="15.5" x14ac:dyDescent="0.35">
      <c r="C254" t="s">
        <v>194</v>
      </c>
      <c r="I254" s="6">
        <v>0.53</v>
      </c>
      <c r="J254" s="6">
        <v>0.73</v>
      </c>
      <c r="K254" s="6">
        <v>0.81</v>
      </c>
      <c r="L254" s="6">
        <v>1.08</v>
      </c>
      <c r="M254" s="6">
        <v>0.83</v>
      </c>
      <c r="N254" s="6">
        <v>0.88</v>
      </c>
      <c r="O254" s="6">
        <v>1.22</v>
      </c>
      <c r="P254" s="6">
        <v>1.63</v>
      </c>
      <c r="Q254" s="6">
        <v>2.6</v>
      </c>
      <c r="R254" s="6">
        <v>2.38</v>
      </c>
      <c r="S254" s="6">
        <v>3.58</v>
      </c>
      <c r="T254" s="6">
        <v>3.28</v>
      </c>
      <c r="U254" s="6">
        <v>2.2200000000000002</v>
      </c>
      <c r="V254" s="6">
        <v>2.62</v>
      </c>
      <c r="W254" s="6">
        <v>4.34</v>
      </c>
      <c r="X254" s="5">
        <v>0</v>
      </c>
    </row>
    <row r="255" spans="3:24" ht="15.5" x14ac:dyDescent="0.35">
      <c r="C255" t="s">
        <v>195</v>
      </c>
      <c r="I255" s="6">
        <v>5238.1899999999996</v>
      </c>
      <c r="J255" s="6">
        <v>4849.59</v>
      </c>
      <c r="K255" s="6">
        <v>4177.4799999999996</v>
      </c>
      <c r="L255" s="6">
        <v>3025.18</v>
      </c>
      <c r="M255" s="6">
        <v>1711.45</v>
      </c>
      <c r="N255" s="6">
        <v>860.39</v>
      </c>
      <c r="O255" s="6">
        <v>1256.93</v>
      </c>
      <c r="P255" s="6">
        <v>1391.68</v>
      </c>
      <c r="Q255" s="6">
        <v>883.79</v>
      </c>
      <c r="R255" s="6">
        <v>853.26</v>
      </c>
      <c r="S255" s="6">
        <v>810.91</v>
      </c>
      <c r="T255" s="6">
        <v>929.54</v>
      </c>
      <c r="U255" s="6">
        <v>1351.02</v>
      </c>
      <c r="V255" s="6">
        <v>1145.31</v>
      </c>
      <c r="W255" s="6">
        <v>882.09</v>
      </c>
      <c r="X255" s="6">
        <v>2728.11</v>
      </c>
    </row>
    <row r="256" spans="3:24" ht="15.5" x14ac:dyDescent="0.35">
      <c r="C256" t="s">
        <v>196</v>
      </c>
      <c r="I256" s="5">
        <v>4476000000000</v>
      </c>
      <c r="J256" s="5">
        <v>4384000000000</v>
      </c>
      <c r="K256" s="5">
        <v>4742000000000</v>
      </c>
      <c r="L256" s="5">
        <v>3393000000000</v>
      </c>
      <c r="M256" s="5">
        <v>510000000000</v>
      </c>
      <c r="N256" s="5">
        <v>898000000000</v>
      </c>
      <c r="O256" s="5">
        <v>535000000000</v>
      </c>
      <c r="P256" s="5">
        <v>91000000000</v>
      </c>
      <c r="Q256" s="5">
        <v>191000000000</v>
      </c>
      <c r="R256" s="5">
        <v>2009000000000</v>
      </c>
      <c r="S256" s="5">
        <v>2265000000000</v>
      </c>
      <c r="T256" s="5">
        <v>1277000000000</v>
      </c>
      <c r="U256" s="5">
        <v>1965000000000</v>
      </c>
      <c r="V256" s="5">
        <v>1664000000000</v>
      </c>
      <c r="W256" s="5">
        <v>1363000000000</v>
      </c>
      <c r="X256" s="5">
        <v>713000000000</v>
      </c>
    </row>
    <row r="257" spans="3:24" ht="15.5" x14ac:dyDescent="0.35">
      <c r="C257" t="s">
        <v>197</v>
      </c>
      <c r="I257" s="5">
        <v>11671000000000</v>
      </c>
      <c r="J257" s="5">
        <v>11342000000000</v>
      </c>
      <c r="K257" s="5">
        <v>11318000000000</v>
      </c>
      <c r="L257" s="5">
        <v>11244000000000</v>
      </c>
      <c r="M257" s="5">
        <v>4990000000000</v>
      </c>
      <c r="N257" s="5">
        <v>5103000000000</v>
      </c>
      <c r="O257" s="5">
        <v>4890000000000</v>
      </c>
      <c r="P257" s="5">
        <v>5146000000000</v>
      </c>
      <c r="Q257" s="5">
        <v>6815000000000</v>
      </c>
      <c r="R257" s="5">
        <v>5147000000000</v>
      </c>
      <c r="S257" s="5">
        <v>6036000000000</v>
      </c>
      <c r="T257" s="5">
        <v>6799000000000</v>
      </c>
      <c r="U257" s="5">
        <v>5542000000000</v>
      </c>
      <c r="V257" s="5">
        <v>4851000000000</v>
      </c>
      <c r="W257" s="5">
        <v>3565000000000</v>
      </c>
      <c r="X257" s="5">
        <v>1085000000000</v>
      </c>
    </row>
    <row r="258" spans="3:24" ht="15.5" x14ac:dyDescent="0.35">
      <c r="C258" t="s">
        <v>26</v>
      </c>
      <c r="I258" s="5">
        <v>16147000000000</v>
      </c>
      <c r="J258" s="5">
        <v>15726000000000</v>
      </c>
      <c r="K258" s="5">
        <v>16059000000000</v>
      </c>
      <c r="L258" s="5">
        <v>14637000000000</v>
      </c>
      <c r="M258" s="5">
        <v>5500000000000</v>
      </c>
      <c r="N258" s="5">
        <v>6000000000000</v>
      </c>
      <c r="O258" s="5">
        <v>5425000000000</v>
      </c>
      <c r="P258" s="5">
        <v>5237000000000</v>
      </c>
      <c r="Q258" s="5">
        <v>7006000000000</v>
      </c>
      <c r="R258" s="5">
        <v>7155000000000</v>
      </c>
      <c r="S258" s="5">
        <v>8301000000000</v>
      </c>
      <c r="T258" s="5">
        <v>8076000000000</v>
      </c>
      <c r="U258" s="5">
        <v>7507000000000</v>
      </c>
      <c r="V258" s="5">
        <v>6516000000000</v>
      </c>
      <c r="W258" s="5">
        <v>4928000000000</v>
      </c>
      <c r="X258" s="5">
        <v>1798000000000</v>
      </c>
    </row>
    <row r="259" spans="3:24" ht="15.5" x14ac:dyDescent="0.35">
      <c r="C259" t="s">
        <v>23</v>
      </c>
      <c r="I259" s="5">
        <v>12811000000000</v>
      </c>
      <c r="J259" s="5">
        <v>12974000000000</v>
      </c>
      <c r="K259" s="5">
        <v>13148000000000</v>
      </c>
      <c r="L259" s="5">
        <v>11182000000000</v>
      </c>
      <c r="M259" s="5">
        <v>2113000000000</v>
      </c>
      <c r="N259" s="5">
        <v>4460000000000</v>
      </c>
      <c r="O259" s="5">
        <v>4008000000000</v>
      </c>
      <c r="P259" s="5">
        <v>3151000000000</v>
      </c>
      <c r="Q259" s="5">
        <v>5100000000000</v>
      </c>
      <c r="R259" s="5">
        <v>6057000000000</v>
      </c>
      <c r="S259" s="5">
        <v>6751000000000</v>
      </c>
      <c r="T259" s="5">
        <v>6778000000000</v>
      </c>
      <c r="U259" s="5">
        <v>6408000000000</v>
      </c>
      <c r="V259" s="5">
        <v>5467000000000</v>
      </c>
      <c r="W259" s="5">
        <v>3260000000000</v>
      </c>
      <c r="X259" s="5">
        <v>1365000000000</v>
      </c>
    </row>
    <row r="260" spans="3:24" ht="15.5" x14ac:dyDescent="0.35">
      <c r="C260" t="s">
        <v>198</v>
      </c>
      <c r="I260" s="5">
        <v>1143000000000</v>
      </c>
      <c r="J260" s="5">
        <v>542000000000</v>
      </c>
      <c r="K260" s="5">
        <v>-138000000000</v>
      </c>
      <c r="L260" s="5">
        <v>1399000000000</v>
      </c>
      <c r="M260" s="5">
        <v>2791000000000</v>
      </c>
      <c r="N260" s="5">
        <v>726000000000</v>
      </c>
      <c r="O260" s="5">
        <v>614000000000</v>
      </c>
      <c r="P260" s="5">
        <v>1484000000000</v>
      </c>
      <c r="Q260" s="5">
        <v>1719000000000</v>
      </c>
      <c r="R260" s="5">
        <v>-1045000000000</v>
      </c>
      <c r="S260" s="5">
        <v>-678000000000</v>
      </c>
      <c r="T260" s="5">
        <v>123000000000</v>
      </c>
      <c r="U260" s="5">
        <v>-130000000000</v>
      </c>
      <c r="V260" s="5">
        <v>823000000000</v>
      </c>
      <c r="W260" s="5">
        <v>1134000000000</v>
      </c>
      <c r="X260" s="5">
        <v>-253000000000</v>
      </c>
    </row>
    <row r="261" spans="3:24" ht="15.5" x14ac:dyDescent="0.35">
      <c r="C261" t="s">
        <v>199</v>
      </c>
      <c r="I261" s="5">
        <v>4950000000000</v>
      </c>
      <c r="J261" s="5">
        <v>5784000000000</v>
      </c>
      <c r="K261" s="5">
        <v>5980000000000</v>
      </c>
      <c r="L261" s="5">
        <v>7807000000000</v>
      </c>
      <c r="M261" s="5">
        <v>5205000000000</v>
      </c>
      <c r="N261" s="5">
        <v>1867000000000</v>
      </c>
      <c r="O261" s="5">
        <v>836000000000</v>
      </c>
      <c r="P261" s="5">
        <v>1967000000000</v>
      </c>
      <c r="Q261" s="5">
        <v>2044000000000</v>
      </c>
      <c r="R261" s="5">
        <v>1617000000000</v>
      </c>
      <c r="S261" s="5">
        <v>2619000000000</v>
      </c>
      <c r="T261" s="5">
        <v>1393000000000</v>
      </c>
      <c r="U261" s="5">
        <v>1268000000000</v>
      </c>
      <c r="V261" s="5">
        <v>1289000000000</v>
      </c>
      <c r="W261" s="5">
        <v>148000000000</v>
      </c>
      <c r="X261" s="5">
        <v>612000000000</v>
      </c>
    </row>
    <row r="262" spans="3:24" ht="15.5" x14ac:dyDescent="0.35">
      <c r="C262" t="s">
        <v>200</v>
      </c>
      <c r="I262" s="5">
        <v>-1703000000000</v>
      </c>
      <c r="J262" s="5">
        <v>-3324000000000</v>
      </c>
      <c r="K262" s="5">
        <v>-5446000000000</v>
      </c>
      <c r="L262" s="5">
        <v>-5296000000000</v>
      </c>
      <c r="M262" s="5">
        <v>-1086000000000</v>
      </c>
      <c r="N262" s="5">
        <v>-791000000000</v>
      </c>
      <c r="O262" s="5">
        <v>-630000000000</v>
      </c>
      <c r="P262" s="5">
        <v>-361000000000</v>
      </c>
      <c r="Q262" s="5">
        <v>-613000000000</v>
      </c>
      <c r="R262" s="5">
        <v>-312000000000</v>
      </c>
      <c r="S262" s="5">
        <v>-837000000000</v>
      </c>
      <c r="T262" s="5">
        <v>-931000000000</v>
      </c>
      <c r="U262" s="5">
        <v>-1509000000000</v>
      </c>
      <c r="V262" s="5">
        <v>-2061000000000</v>
      </c>
      <c r="W262" s="5">
        <v>-1663000000000</v>
      </c>
      <c r="X262" s="5">
        <v>-804000000000</v>
      </c>
    </row>
    <row r="263" spans="3:24" ht="15.5" x14ac:dyDescent="0.35">
      <c r="C263" t="s">
        <v>15</v>
      </c>
      <c r="I263" s="5">
        <v>3247000000000</v>
      </c>
      <c r="J263" s="5">
        <v>2460000000000</v>
      </c>
      <c r="K263" s="5">
        <v>533000000000</v>
      </c>
      <c r="L263" s="5">
        <v>2512000000000</v>
      </c>
      <c r="M263" s="5">
        <v>4119000000000</v>
      </c>
      <c r="N263" s="5">
        <v>1076000000000</v>
      </c>
      <c r="O263" s="5">
        <v>206000000000</v>
      </c>
      <c r="P263" s="5">
        <v>1606000000000</v>
      </c>
      <c r="Q263" s="5">
        <v>1431000000000</v>
      </c>
      <c r="R263" s="5">
        <v>1305000000000</v>
      </c>
      <c r="S263" s="5">
        <v>1782000000000</v>
      </c>
      <c r="T263" s="5">
        <v>461000000000</v>
      </c>
      <c r="U263" s="5">
        <v>-241000000000</v>
      </c>
      <c r="V263" s="5">
        <v>-771000000000</v>
      </c>
      <c r="W263" s="5">
        <v>-1514000000000</v>
      </c>
      <c r="X263" s="5">
        <v>-192000000000</v>
      </c>
    </row>
    <row r="264" spans="3:24" ht="15.5" x14ac:dyDescent="0.35">
      <c r="C264" t="s">
        <v>17</v>
      </c>
      <c r="I264" s="6">
        <v>1179.4100000000001</v>
      </c>
      <c r="J264" s="6">
        <v>893.54</v>
      </c>
      <c r="K264" s="6">
        <v>193.68</v>
      </c>
      <c r="L264" s="6">
        <v>912.31</v>
      </c>
      <c r="M264" s="6">
        <v>1496.1</v>
      </c>
      <c r="N264" s="6">
        <v>390.72</v>
      </c>
      <c r="O264" s="6">
        <v>74.8</v>
      </c>
      <c r="P264" s="6">
        <v>583.21</v>
      </c>
      <c r="Q264" s="6">
        <v>519.78</v>
      </c>
      <c r="R264" s="6">
        <v>473.84</v>
      </c>
      <c r="S264" s="6">
        <v>647.17999999999995</v>
      </c>
      <c r="T264" s="6">
        <v>167.59</v>
      </c>
      <c r="U264" s="6">
        <v>-87.64</v>
      </c>
      <c r="V264" s="6">
        <v>-280.14999999999998</v>
      </c>
      <c r="W264" s="6">
        <v>-550.08000000000004</v>
      </c>
      <c r="X264" s="6">
        <v>-464.5</v>
      </c>
    </row>
  </sheetData>
  <pageMargins left="0.7" right="0.7" top="0.75" bottom="0.75" header="0.3" footer="0.3"/>
  <ignoredErrors>
    <ignoredError sqref="A1:X265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2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1228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1229</v>
      </c>
      <c r="D2" s="2" vm="170">
        <f ca="1">IFERROR(_xlfn.STOCKHISTORY("XIDX:" &amp; $C$1, D3, , 0, 0, 1), "Libur")</f>
        <v>376</v>
      </c>
      <c r="E2" s="2" vm="171">
        <f ca="1">IFERROR(_xlfn.STOCKHISTORY("XIDX:" &amp; $C$1, E3, , 0, 0, 1), "Libur")</f>
        <v>326</v>
      </c>
      <c r="H2" s="2" vm="171">
        <f ca="1">IFERROR(INDEX(D2:G2,COUNT(D2:G2)),"")</f>
        <v>326</v>
      </c>
      <c r="I2" s="2" vm="47">
        <f t="shared" ref="I2:Z2" ca="1" si="0">IFERROR(_xlfn.STOCKHISTORY("XIDX:" &amp; $C$1, I1, , 0, 0, 1), "Libur")</f>
        <v>410</v>
      </c>
      <c r="J2" s="2" vm="172">
        <f t="shared" ca="1" si="0"/>
        <v>790</v>
      </c>
      <c r="K2" s="2" vm="173">
        <f t="shared" ca="1" si="0"/>
        <v>720</v>
      </c>
      <c r="L2" s="2" vm="174">
        <f t="shared" ca="1" si="0"/>
        <v>496</v>
      </c>
      <c r="M2" s="2" vm="175">
        <f t="shared" ca="1" si="0"/>
        <v>1280</v>
      </c>
      <c r="N2" s="2" vm="176">
        <f t="shared" ca="1" si="0"/>
        <v>1715</v>
      </c>
      <c r="O2" s="2" vm="177">
        <f t="shared" ca="1" si="0"/>
        <v>1495</v>
      </c>
      <c r="P2" s="2" vm="178">
        <f t="shared" ca="1" si="0"/>
        <v>1490</v>
      </c>
      <c r="Q2" s="2" vm="179">
        <f t="shared" ca="1" si="0"/>
        <v>1155</v>
      </c>
      <c r="R2" s="2" vm="180">
        <f t="shared" ca="1" si="0"/>
        <v>835</v>
      </c>
      <c r="S2" s="2" vm="91">
        <f t="shared" ca="1" si="0"/>
        <v>825</v>
      </c>
      <c r="T2" s="2" vm="181">
        <f t="shared" ca="1" si="0"/>
        <v>785</v>
      </c>
      <c r="U2" s="2" vm="182">
        <f t="shared" ca="1" si="0"/>
        <v>590</v>
      </c>
      <c r="V2" s="2" vm="183">
        <f t="shared" ca="1" si="0"/>
        <v>820</v>
      </c>
      <c r="W2" s="2" vm="47">
        <f t="shared" ca="1" si="0"/>
        <v>410</v>
      </c>
      <c r="X2" s="2" vm="184">
        <f t="shared" ca="1" si="0"/>
        <v>295</v>
      </c>
      <c r="Y2" s="2" vm="185">
        <f t="shared" ca="1" si="0"/>
        <v>152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2186047435174</v>
      </c>
      <c r="E4" s="2">
        <f>IFERROR(INDEX(E51:E500,MATCH($C$4,$C$51:$C$500,0)),"")</f>
        <v>2352742013276</v>
      </c>
      <c r="H4" s="2">
        <f>IFERROR(SUM(D4:G4)*(4/MAX(1,COUNT(D4:G4))),"")</f>
        <v>9077578896900</v>
      </c>
      <c r="I4" s="2">
        <f t="shared" ref="I4:Z4" si="1">IFERROR(INDEX(I51:I500,MATCH($C$4,$C$51:$C$500,0)),"")</f>
        <v>8638654030708</v>
      </c>
      <c r="J4" s="2">
        <f t="shared" si="1"/>
        <v>8582510248665</v>
      </c>
      <c r="K4" s="2">
        <f t="shared" si="1"/>
        <v>7620153096871</v>
      </c>
      <c r="L4" s="2">
        <f t="shared" si="1"/>
        <v>6762803342146</v>
      </c>
      <c r="M4" s="2">
        <f t="shared" si="1"/>
        <v>6543362698900</v>
      </c>
      <c r="N4" s="2">
        <f t="shared" si="1"/>
        <v>7412766872302</v>
      </c>
      <c r="O4" s="2">
        <f t="shared" si="1"/>
        <v>8142717045655</v>
      </c>
      <c r="P4" s="2">
        <f t="shared" si="1"/>
        <v>7239754268263</v>
      </c>
      <c r="Q4" s="2">
        <f t="shared" si="1"/>
        <v>5938576225065</v>
      </c>
      <c r="R4" s="2">
        <f t="shared" si="1"/>
        <v>4935902893025</v>
      </c>
      <c r="S4" s="2">
        <f t="shared" si="1"/>
        <v>4742525934225</v>
      </c>
      <c r="T4" s="2">
        <f t="shared" si="1"/>
        <v>4541473969017</v>
      </c>
      <c r="U4" s="2">
        <f t="shared" si="1"/>
        <v>3895446376165</v>
      </c>
      <c r="V4" s="2">
        <f t="shared" si="1"/>
        <v>3223291022272</v>
      </c>
      <c r="W4" s="2">
        <f t="shared" si="1"/>
        <v>2426438248817</v>
      </c>
      <c r="X4" s="2">
        <f t="shared" si="1"/>
        <v>1641121796637</v>
      </c>
      <c r="Y4" s="2">
        <f t="shared" si="1"/>
        <v>1358774766612</v>
      </c>
      <c r="Z4" s="2">
        <f t="shared" si="1"/>
        <v>1222169967590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226778356975</v>
      </c>
      <c r="E5" s="2">
        <f>IFERROR(INDEX(E51:E500,MATCH($C$5,$C$51:$C$500,0)),"")</f>
        <v>163526286777</v>
      </c>
      <c r="H5" s="2">
        <f>IFERROR(SUM(D5:G5)*(4/MAX(1,COUNT(D5:G5))),"")</f>
        <v>780609287504</v>
      </c>
      <c r="I5" s="2">
        <f t="shared" ref="I5:Z5" si="2">IFERROR(INDEX(I51:I500,MATCH($C$5,$C$51:$C$500,0)),"")</f>
        <v>625738179897</v>
      </c>
      <c r="J5" s="2">
        <f t="shared" si="2"/>
        <v>911952925852</v>
      </c>
      <c r="K5" s="2">
        <f t="shared" si="2"/>
        <v>785314917315</v>
      </c>
      <c r="L5" s="2">
        <f t="shared" si="2"/>
        <v>695798973246</v>
      </c>
      <c r="M5" s="2">
        <f t="shared" si="2"/>
        <v>770275837889</v>
      </c>
      <c r="N5" s="2">
        <f t="shared" si="2"/>
        <v>833568184512</v>
      </c>
      <c r="O5" s="2">
        <f t="shared" si="2"/>
        <v>971866085348</v>
      </c>
      <c r="P5" s="2">
        <f t="shared" si="2"/>
        <v>1032077414712</v>
      </c>
      <c r="Q5" s="2">
        <f t="shared" si="2"/>
        <v>739256063663</v>
      </c>
      <c r="R5" s="2">
        <f t="shared" si="2"/>
        <v>688439042952</v>
      </c>
      <c r="S5" s="2">
        <f t="shared" si="2"/>
        <v>595064223524</v>
      </c>
      <c r="T5" s="2">
        <f t="shared" si="2"/>
        <v>554768637507</v>
      </c>
      <c r="U5" s="2">
        <f t="shared" si="2"/>
        <v>508872988817</v>
      </c>
      <c r="V5" s="2">
        <f t="shared" si="2"/>
        <v>437142979147</v>
      </c>
      <c r="W5" s="2">
        <f t="shared" si="2"/>
        <v>285126625118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6450301631284</v>
      </c>
      <c r="E6" s="2">
        <f>IFERROR(INDEX(E51:E500,MATCH($C$6,$C$51:$C$500,0)),"")</f>
        <v>6760850403102</v>
      </c>
      <c r="H6" s="2">
        <f>IFERROR(INDEX(D6:G6,COUNT(D6:G6)),"")</f>
        <v>6760850403102</v>
      </c>
      <c r="I6" s="2">
        <f t="shared" ref="I6:Z6" si="3">IFERROR(INDEX(I51:I500,MATCH($C$6,$C$51:$C$500,0)),"")</f>
        <v>6597263423587</v>
      </c>
      <c r="J6" s="2">
        <f t="shared" si="3"/>
        <v>6512333867568</v>
      </c>
      <c r="K6" s="2">
        <f t="shared" si="3"/>
        <v>6224388072309</v>
      </c>
      <c r="L6" s="2">
        <f t="shared" si="3"/>
        <v>5933988630611</v>
      </c>
      <c r="M6" s="2">
        <f t="shared" si="3"/>
        <v>5578980277554</v>
      </c>
      <c r="N6" s="2">
        <f t="shared" si="3"/>
        <v>5343597851998</v>
      </c>
      <c r="O6" s="2">
        <f t="shared" si="3"/>
        <v>4676301294266</v>
      </c>
      <c r="P6" s="2">
        <f t="shared" si="3"/>
        <v>4182252082442</v>
      </c>
      <c r="Q6" s="2">
        <f t="shared" si="3"/>
        <v>3510421847790</v>
      </c>
      <c r="R6" s="2">
        <f t="shared" si="3"/>
        <v>3048727694796</v>
      </c>
      <c r="S6" s="2">
        <f t="shared" si="3"/>
        <v>2628825516460</v>
      </c>
      <c r="T6" s="2">
        <f t="shared" si="3"/>
        <v>2362148245370</v>
      </c>
      <c r="U6" s="2">
        <f t="shared" si="3"/>
        <v>1915498438092</v>
      </c>
      <c r="V6" s="2">
        <f t="shared" si="3"/>
        <v>1618001039174</v>
      </c>
      <c r="W6" s="2">
        <f t="shared" si="3"/>
        <v>1231873738659</v>
      </c>
      <c r="X6" s="2">
        <f t="shared" si="3"/>
        <v>1044586528515</v>
      </c>
      <c r="Y6" s="2">
        <f t="shared" si="3"/>
        <v>867769231058</v>
      </c>
      <c r="Z6" s="2">
        <f t="shared" si="3"/>
        <v>677457649670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17.12</v>
      </c>
      <c r="E7" s="3">
        <f>IFERROR(INDEX(E51:E500,MATCH($C$7,$C$51:$C$500,0))/1000000000,"")</f>
        <v>17.12</v>
      </c>
      <c r="H7" s="3">
        <f>IFERROR(INDEX(D7:G7,COUNT(D7:G7)),"")</f>
        <v>17.12</v>
      </c>
      <c r="I7" s="3">
        <f t="shared" ref="I7:Z7" si="4">IFERROR(INDEX(I51:I500,MATCH($C$7,$C$51:$C$500,0))/1000000000,"")</f>
        <v>17.12</v>
      </c>
      <c r="J7" s="3">
        <f t="shared" si="4"/>
        <v>17.12</v>
      </c>
      <c r="K7" s="3">
        <f t="shared" si="4"/>
        <v>17.149999999999999</v>
      </c>
      <c r="L7" s="3">
        <f t="shared" si="4"/>
        <v>17.149999999999999</v>
      </c>
      <c r="M7" s="3">
        <f t="shared" si="4"/>
        <v>17.149999999999999</v>
      </c>
      <c r="N7" s="3">
        <f t="shared" si="4"/>
        <v>17.149999999999999</v>
      </c>
      <c r="O7" s="3">
        <f t="shared" si="4"/>
        <v>17.149999999999999</v>
      </c>
      <c r="P7" s="3">
        <f t="shared" si="4"/>
        <v>17.149999999999999</v>
      </c>
      <c r="Q7" s="3">
        <f t="shared" si="4"/>
        <v>17.149999999999999</v>
      </c>
      <c r="R7" s="3">
        <f t="shared" si="4"/>
        <v>17.149999999999999</v>
      </c>
      <c r="S7" s="3">
        <f t="shared" si="4"/>
        <v>17.149999999999999</v>
      </c>
      <c r="T7" s="3">
        <f t="shared" si="4"/>
        <v>17.149999999999999</v>
      </c>
      <c r="U7" s="3">
        <f t="shared" si="4"/>
        <v>17.149999999999999</v>
      </c>
      <c r="V7" s="3">
        <f t="shared" si="4"/>
        <v>17.149999999999999</v>
      </c>
      <c r="W7" s="3">
        <f t="shared" si="4"/>
        <v>1.72</v>
      </c>
      <c r="X7" s="3">
        <f t="shared" si="4"/>
        <v>1.72</v>
      </c>
      <c r="Y7" s="3">
        <f t="shared" si="4"/>
        <v>1.72</v>
      </c>
      <c r="Z7" s="3">
        <f t="shared" si="4"/>
        <v>1.72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-537000000000</v>
      </c>
      <c r="E8" s="2">
        <f>IFERROR(INDEX(E51:E500,MATCH("Free cash flow (Quarter)",$C$51:$C$500,0)),"")</f>
        <v>551000000000</v>
      </c>
      <c r="H8" s="2">
        <f>IFERROR(INDEX(D8:G8,COUNT(D8:G8)),"")</f>
        <v>551000000000</v>
      </c>
      <c r="I8" s="2">
        <f t="shared" ref="I8:Z8" si="5">IFERROR(INDEX(I51:I500,MATCH($C$8,$C$51:$C$500,0)),"")</f>
        <v>1460000000000</v>
      </c>
      <c r="J8" s="2">
        <f t="shared" si="5"/>
        <v>604000000000</v>
      </c>
      <c r="K8" s="2">
        <f t="shared" si="5"/>
        <v>1177000000000</v>
      </c>
      <c r="L8" s="2">
        <f t="shared" si="5"/>
        <v>511000000000</v>
      </c>
      <c r="M8" s="2">
        <f t="shared" si="5"/>
        <v>1220000000000</v>
      </c>
      <c r="N8" s="2">
        <f t="shared" si="5"/>
        <v>1372000000000</v>
      </c>
      <c r="O8" s="2">
        <f t="shared" si="5"/>
        <v>1261000000000</v>
      </c>
      <c r="P8" s="2">
        <f t="shared" si="5"/>
        <v>92000000000</v>
      </c>
      <c r="Q8" s="2">
        <f t="shared" si="5"/>
        <v>500000000000</v>
      </c>
      <c r="R8" s="2">
        <f t="shared" si="5"/>
        <v>215000000000</v>
      </c>
      <c r="S8" s="2">
        <f t="shared" si="5"/>
        <v>519000000000</v>
      </c>
      <c r="T8" s="2">
        <f t="shared" si="5"/>
        <v>338000000000</v>
      </c>
      <c r="U8" s="2">
        <f t="shared" si="5"/>
        <v>98000000000</v>
      </c>
      <c r="V8" s="2">
        <f t="shared" si="5"/>
        <v>52000000000</v>
      </c>
      <c r="W8" s="2">
        <f t="shared" si="5"/>
        <v>-104000000000</v>
      </c>
      <c r="X8" s="2">
        <f t="shared" si="5"/>
        <v>-50000000000</v>
      </c>
      <c r="Y8" s="2">
        <f t="shared" si="5"/>
        <v>133000000000</v>
      </c>
      <c r="Z8" s="2">
        <f t="shared" si="5"/>
        <v>71000000000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-31.34</v>
      </c>
      <c r="E9" s="3">
        <f>IFERROR(INDEX(E51:E500,MATCH("Free cash flow per share (Quarter)",$C$51:$C$500,0)),"")</f>
        <v>32.17</v>
      </c>
      <c r="H9" s="3">
        <f>IFERROR(INDEX(D9:G9,COUNT(D9:G9)),"")</f>
        <v>32.17</v>
      </c>
      <c r="I9" s="3">
        <f t="shared" ref="I9:Z9" si="6">IFERROR(INDEX(I51:I500,MATCH($C$9,$C$51:$C$500,0)),"")</f>
        <v>85.26</v>
      </c>
      <c r="J9" s="3">
        <f t="shared" si="6"/>
        <v>35.31</v>
      </c>
      <c r="K9" s="3">
        <f t="shared" si="6"/>
        <v>68.599999999999994</v>
      </c>
      <c r="L9" s="3">
        <f t="shared" si="6"/>
        <v>29.82</v>
      </c>
      <c r="M9" s="3">
        <f t="shared" si="6"/>
        <v>71.150000000000006</v>
      </c>
      <c r="N9" s="3">
        <f t="shared" si="6"/>
        <v>80.02</v>
      </c>
      <c r="O9" s="3">
        <f t="shared" si="6"/>
        <v>73.510000000000005</v>
      </c>
      <c r="P9" s="3">
        <f t="shared" si="6"/>
        <v>5.36</v>
      </c>
      <c r="Q9" s="3">
        <f t="shared" si="6"/>
        <v>29.18</v>
      </c>
      <c r="R9" s="3">
        <f t="shared" si="6"/>
        <v>12.53</v>
      </c>
      <c r="S9" s="3">
        <f t="shared" si="6"/>
        <v>30.24</v>
      </c>
      <c r="T9" s="3">
        <f t="shared" si="6"/>
        <v>19.72</v>
      </c>
      <c r="U9" s="3">
        <f t="shared" si="6"/>
        <v>5.69</v>
      </c>
      <c r="V9" s="3">
        <f t="shared" si="6"/>
        <v>3.04</v>
      </c>
      <c r="W9" s="3">
        <f t="shared" si="6"/>
        <v>-60.88</v>
      </c>
      <c r="X9" s="3">
        <f t="shared" si="6"/>
        <v>-29.41</v>
      </c>
      <c r="Y9" s="3">
        <f t="shared" si="6"/>
        <v>77.599999999999994</v>
      </c>
      <c r="Z9" s="3">
        <f t="shared" si="6"/>
        <v>41.46</v>
      </c>
    </row>
    <row r="10" spans="1:26" ht="15.5" x14ac:dyDescent="0.35">
      <c r="C10" t="s">
        <v>18</v>
      </c>
      <c r="D10" s="3">
        <f ca="1">IFERROR(IF(D9=0,"",D2/D9),"")</f>
        <v>-11.997447351627313</v>
      </c>
      <c r="E10" s="3">
        <f ca="1">IFERROR(IF(E9=0,"",E2/E9),"")</f>
        <v>10.133664905191171</v>
      </c>
      <c r="I10" s="3">
        <f t="shared" ref="I10:Z10" ca="1" si="7">IFERROR(IF(I9=0,"",I2/I9),"")</f>
        <v>4.8088200797560399</v>
      </c>
      <c r="J10" s="3">
        <f t="shared" ca="1" si="7"/>
        <v>22.373265363919568</v>
      </c>
      <c r="K10" s="3">
        <f t="shared" ca="1" si="7"/>
        <v>10.495626822157435</v>
      </c>
      <c r="L10" s="3">
        <f t="shared" ca="1" si="7"/>
        <v>16.633132126089873</v>
      </c>
      <c r="M10" s="3">
        <f t="shared" ca="1" si="7"/>
        <v>17.990161630358397</v>
      </c>
      <c r="N10" s="3">
        <f t="shared" ca="1" si="7"/>
        <v>21.432141964508872</v>
      </c>
      <c r="O10" s="3">
        <f t="shared" ca="1" si="7"/>
        <v>20.337369065433272</v>
      </c>
      <c r="P10" s="3">
        <f t="shared" ca="1" si="7"/>
        <v>277.98507462686564</v>
      </c>
      <c r="Q10" s="3">
        <f t="shared" ca="1" si="7"/>
        <v>39.581905414667581</v>
      </c>
      <c r="R10" s="3">
        <f t="shared" ca="1" si="7"/>
        <v>66.64006384676776</v>
      </c>
      <c r="S10" s="3">
        <f t="shared" ca="1" si="7"/>
        <v>27.281746031746032</v>
      </c>
      <c r="T10" s="3">
        <f t="shared" ca="1" si="7"/>
        <v>39.807302231237323</v>
      </c>
      <c r="U10" s="3">
        <f t="shared" ca="1" si="7"/>
        <v>103.69068541300527</v>
      </c>
      <c r="V10" s="3">
        <f t="shared" ca="1" si="7"/>
        <v>269.73684210526318</v>
      </c>
      <c r="W10" s="3">
        <f t="shared" ca="1" si="7"/>
        <v>-6.7345597897503282</v>
      </c>
      <c r="X10" s="3">
        <f t="shared" ca="1" si="7"/>
        <v>-10.030601836110167</v>
      </c>
      <c r="Y10" s="3">
        <f t="shared" ca="1" si="7"/>
        <v>1.9587628865979383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1166703195453</v>
      </c>
      <c r="E11" s="2">
        <f>IFERROR(INDEX(E51:E500,MATCH($C$11,$C$51:$C$500,0)),"")</f>
        <v>1623215339282</v>
      </c>
      <c r="H11" s="2">
        <f>IFERROR(INDEX(D11:G11,COUNT(D11:G11)),"")</f>
        <v>1623215339282</v>
      </c>
      <c r="I11" s="2">
        <f t="shared" ref="I11:Z11" si="8">IFERROR(INDEX(I51:I500,MATCH($C$11,$C$51:$C$500,0)),"")</f>
        <v>2307627969786</v>
      </c>
      <c r="J11" s="2">
        <f t="shared" si="8"/>
        <v>1875124407889</v>
      </c>
      <c r="K11" s="2">
        <f t="shared" si="8"/>
        <v>2318996986073</v>
      </c>
      <c r="L11" s="2">
        <f t="shared" si="8"/>
        <v>2133399081620</v>
      </c>
      <c r="M11" s="2">
        <f t="shared" si="8"/>
        <v>2543833653523</v>
      </c>
      <c r="N11" s="2">
        <f t="shared" si="8"/>
        <v>2219784801023</v>
      </c>
      <c r="O11" s="2">
        <f t="shared" si="8"/>
        <v>1255018477387</v>
      </c>
      <c r="P11" s="2">
        <f t="shared" si="8"/>
        <v>798522144576</v>
      </c>
      <c r="Q11" s="2">
        <f t="shared" si="8"/>
        <v>902227973886</v>
      </c>
      <c r="R11" s="2">
        <f t="shared" si="8"/>
        <v>703935050166</v>
      </c>
      <c r="S11" s="2">
        <f t="shared" si="8"/>
        <v>621846414979</v>
      </c>
      <c r="T11" s="2">
        <f t="shared" si="8"/>
        <v>391452438398</v>
      </c>
      <c r="U11" s="2">
        <f t="shared" si="8"/>
        <v>161758998760</v>
      </c>
      <c r="V11" s="2">
        <f t="shared" si="8"/>
        <v>270049635909</v>
      </c>
      <c r="W11" s="2">
        <f t="shared" si="8"/>
        <v>210453518599</v>
      </c>
      <c r="X11" s="2">
        <f t="shared" si="8"/>
        <v>366377982335</v>
      </c>
      <c r="Y11" s="2">
        <f t="shared" si="8"/>
        <v>395771699900</v>
      </c>
      <c r="Z11" s="2">
        <f t="shared" si="8"/>
        <v>98688475049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-538000000000</v>
      </c>
      <c r="E12" s="2">
        <f>IFERROR(INDEX(E51:E500,MATCH("Net Debt (Quarter)",$C$51:$C$500,0)),"")</f>
        <v>-1534000000000</v>
      </c>
      <c r="H12" s="2">
        <f>IFERROR(INDEX(D12:G12,COUNT(D12:G12)),"")</f>
        <v>-1534000000000</v>
      </c>
      <c r="I12" s="2">
        <f t="shared" ref="I12:Z12" si="9">IFERROR(INDEX(I51:I500,MATCH($C$12,$C$51:$C$500,0)),"")</f>
        <v>-2195000000000</v>
      </c>
      <c r="J12" s="2">
        <f t="shared" si="9"/>
        <v>-1777000000000</v>
      </c>
      <c r="K12" s="2">
        <f t="shared" si="9"/>
        <v>-2232000000000</v>
      </c>
      <c r="L12" s="2">
        <f t="shared" si="9"/>
        <v>-2079000000000</v>
      </c>
      <c r="M12" s="2">
        <f t="shared" si="9"/>
        <v>-2457000000000</v>
      </c>
      <c r="N12" s="2">
        <f t="shared" si="9"/>
        <v>-2114000000000</v>
      </c>
      <c r="O12" s="2">
        <f t="shared" si="9"/>
        <v>-1129000000000</v>
      </c>
      <c r="P12" s="2">
        <f t="shared" si="9"/>
        <v>-605000000000</v>
      </c>
      <c r="Q12" s="2">
        <f t="shared" si="9"/>
        <v>-843000000000</v>
      </c>
      <c r="R12" s="2">
        <f t="shared" si="9"/>
        <v>-645000000000</v>
      </c>
      <c r="S12" s="2">
        <f t="shared" si="9"/>
        <v>-562000000000</v>
      </c>
      <c r="T12" s="2">
        <f t="shared" si="9"/>
        <v>-340000000000</v>
      </c>
      <c r="U12" s="2">
        <f t="shared" si="9"/>
        <v>-76000000000</v>
      </c>
      <c r="V12" s="2">
        <f t="shared" si="9"/>
        <v>-220000000000</v>
      </c>
      <c r="W12" s="2">
        <f t="shared" si="9"/>
        <v>-210000000000</v>
      </c>
      <c r="X12" s="2">
        <f t="shared" si="9"/>
        <v>-366000000000</v>
      </c>
      <c r="Y12" s="2">
        <f t="shared" si="9"/>
        <v>-396000000000</v>
      </c>
      <c r="Z12" s="2">
        <f t="shared" si="9"/>
        <v>-99000000000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629000000000</v>
      </c>
      <c r="E13" s="2">
        <f>IFERROR(INDEX(E51:E500,MATCH("Total Debt (Quarter)",$C$51:$C$500,0)),"")</f>
        <v>89000000000</v>
      </c>
      <c r="H13" s="2">
        <f>IFERROR(INDEX(D13:G13,COUNT(D13:G13)),"")</f>
        <v>89000000000</v>
      </c>
      <c r="I13" s="2">
        <f t="shared" ref="I13:Z13" si="10">IFERROR(INDEX(I51:I500,MATCH($C$13,$C$51:$C$500,0)),"")</f>
        <v>112000000000</v>
      </c>
      <c r="J13" s="2">
        <f t="shared" si="10"/>
        <v>99000000000</v>
      </c>
      <c r="K13" s="2">
        <f t="shared" si="10"/>
        <v>87000000000</v>
      </c>
      <c r="L13" s="2">
        <f t="shared" si="10"/>
        <v>54000000000</v>
      </c>
      <c r="M13" s="2">
        <f t="shared" si="10"/>
        <v>87000000000</v>
      </c>
      <c r="N13" s="2">
        <f t="shared" si="10"/>
        <v>106000000000</v>
      </c>
      <c r="O13" s="2">
        <f t="shared" si="10"/>
        <v>126000000000</v>
      </c>
      <c r="P13" s="2">
        <f t="shared" si="10"/>
        <v>194000000000</v>
      </c>
      <c r="Q13" s="2">
        <f t="shared" si="10"/>
        <v>59000000000</v>
      </c>
      <c r="R13" s="2">
        <f t="shared" si="10"/>
        <v>59000000000</v>
      </c>
      <c r="S13" s="2">
        <f t="shared" si="10"/>
        <v>59000000000</v>
      </c>
      <c r="T13" s="2">
        <f t="shared" si="10"/>
        <v>51000000000</v>
      </c>
      <c r="U13" s="2">
        <f t="shared" si="10"/>
        <v>86000000000</v>
      </c>
      <c r="V13" s="2">
        <f t="shared" si="10"/>
        <v>50000000000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-10998648150</v>
      </c>
      <c r="E14" s="2">
        <f>IFERROR(INDEX(E51:E500,MATCH($C$14,$C$51:$C$500,0)),"")</f>
        <v>-18767285074</v>
      </c>
      <c r="H14" s="2">
        <f>IFERROR(SUM(D14:G14)*(4/MAX(1,COUNT(D14:G14))),"")</f>
        <v>-59531866448</v>
      </c>
      <c r="I14" s="2">
        <f t="shared" ref="I14:Z14" si="11">IFERROR(INDEX(I51:I500,MATCH($C$14,$C$51:$C$500,0)),"")</f>
        <v>-67372005662</v>
      </c>
      <c r="J14" s="2">
        <f t="shared" si="11"/>
        <v>-47971939398</v>
      </c>
      <c r="K14" s="2">
        <f t="shared" si="11"/>
        <v>-41848164270</v>
      </c>
      <c r="L14" s="2">
        <f t="shared" si="11"/>
        <v>-50580273988</v>
      </c>
      <c r="M14" s="2">
        <f t="shared" si="11"/>
        <v>-63636537449</v>
      </c>
      <c r="N14" s="2">
        <f t="shared" si="11"/>
        <v>-63531033009</v>
      </c>
      <c r="O14" s="2">
        <f t="shared" si="11"/>
        <v>-96770257234</v>
      </c>
      <c r="P14" s="2">
        <f t="shared" si="11"/>
        <v>-17599605780</v>
      </c>
      <c r="Q14" s="2">
        <f t="shared" si="11"/>
        <v>-5001150817</v>
      </c>
      <c r="R14" s="2">
        <f t="shared" si="11"/>
        <v>-14579138302</v>
      </c>
      <c r="S14" s="2">
        <f t="shared" si="11"/>
        <v>-32315721968</v>
      </c>
      <c r="T14" s="2">
        <f t="shared" si="11"/>
        <v>-34416198560</v>
      </c>
      <c r="U14" s="2">
        <f t="shared" si="11"/>
        <v>-28194694965</v>
      </c>
      <c r="V14" s="2">
        <f t="shared" si="11"/>
        <v>-25178087830</v>
      </c>
      <c r="W14" s="2">
        <f t="shared" si="11"/>
        <v>-20715420156</v>
      </c>
      <c r="X14" s="2">
        <f t="shared" si="11"/>
        <v>-14953559840</v>
      </c>
      <c r="Y14" s="2">
        <f t="shared" si="11"/>
        <v>-13064033562</v>
      </c>
      <c r="Z14" s="2">
        <f t="shared" si="11"/>
        <v>-13557051956</v>
      </c>
    </row>
    <row r="15" spans="1:26" ht="15.5" x14ac:dyDescent="0.35">
      <c r="C15" t="s">
        <v>28</v>
      </c>
      <c r="D15" s="2">
        <f>IFERROR(INDEX(D51:D500,MATCH($C$15,$C$51:$C$500,0)),"")</f>
        <v>-48362978033</v>
      </c>
      <c r="E15" s="2">
        <f>IFERROR(INDEX(E51:E500,MATCH($C$15,$C$51:$C$500,0)),"")</f>
        <v>-33761374374</v>
      </c>
      <c r="H15" s="2">
        <f>IFERROR(SUM(D15:G15)*(4/MAX(1,COUNT(D15:G15))),"")</f>
        <v>-164248704814</v>
      </c>
      <c r="I15" s="2">
        <f t="shared" ref="I15:Z15" si="12">IFERROR(INDEX(I51:I500,MATCH($C$15,$C$51:$C$500,0)),"")</f>
        <v>-137983998052</v>
      </c>
      <c r="J15" s="2">
        <f t="shared" si="12"/>
        <v>-198715727278</v>
      </c>
      <c r="K15" s="2">
        <f t="shared" si="12"/>
        <v>-190125647668</v>
      </c>
      <c r="L15" s="2">
        <f t="shared" si="12"/>
        <v>-147184335032</v>
      </c>
      <c r="M15" s="2">
        <f t="shared" si="12"/>
        <v>-140059423036</v>
      </c>
      <c r="N15" s="2">
        <f t="shared" si="12"/>
        <v>-192025197335</v>
      </c>
      <c r="O15" s="2">
        <f t="shared" si="12"/>
        <v>-239073109030</v>
      </c>
      <c r="P15" s="2">
        <f t="shared" si="12"/>
        <v>-226435746768</v>
      </c>
      <c r="Q15" s="2">
        <f t="shared" si="12"/>
        <v>-179293532722</v>
      </c>
      <c r="R15" s="2">
        <f t="shared" si="12"/>
        <v>-156977479209</v>
      </c>
      <c r="S15" s="2">
        <f t="shared" si="12"/>
        <v>-151738046343</v>
      </c>
      <c r="T15" s="2">
        <f t="shared" si="12"/>
        <v>-132985646378</v>
      </c>
      <c r="U15" s="2">
        <f t="shared" si="12"/>
        <v>-119989706858</v>
      </c>
      <c r="V15" s="2">
        <f t="shared" si="12"/>
        <v>-108462919763</v>
      </c>
      <c r="W15" s="2">
        <f t="shared" si="12"/>
        <v>-91360935354</v>
      </c>
      <c r="X15" s="2">
        <f t="shared" si="12"/>
        <v>-54628498552</v>
      </c>
      <c r="Y15" s="2">
        <f t="shared" si="12"/>
        <v>-51887645226</v>
      </c>
      <c r="Z15" s="2">
        <f t="shared" si="12"/>
        <v>-52814939502</v>
      </c>
    </row>
    <row r="16" spans="1:26" ht="15.5" x14ac:dyDescent="0.35">
      <c r="C16" t="s">
        <v>29</v>
      </c>
      <c r="D16" s="2">
        <f>IFERROR(INDEX(D51:D500,MATCH($C$16,$C$51:$C$500,0)),"")</f>
        <v>279687880512</v>
      </c>
      <c r="E16" s="2">
        <f>IFERROR(INDEX(E51:E500,MATCH($C$16,$C$51:$C$500,0)),"")</f>
        <v>197348353889</v>
      </c>
      <c r="H16" s="2">
        <f>IFERROR(SUM(D16:G16)*(4/MAX(1,COUNT(D16:G16))),"")</f>
        <v>954072468802</v>
      </c>
      <c r="I16" s="2">
        <f t="shared" ref="I16:Z16" si="13">IFERROR(INDEX(I51:I500,MATCH($C$16,$C$51:$C$500,0)),"")</f>
        <v>800453406430</v>
      </c>
      <c r="J16" s="2">
        <f t="shared" si="13"/>
        <v>1083431278830</v>
      </c>
      <c r="K16" s="2">
        <f t="shared" si="13"/>
        <v>960899332550</v>
      </c>
      <c r="L16" s="2">
        <f t="shared" si="13"/>
        <v>820831199512</v>
      </c>
      <c r="M16" s="2">
        <f t="shared" si="13"/>
        <v>844868009667</v>
      </c>
      <c r="N16" s="2">
        <f t="shared" si="13"/>
        <v>923335768686</v>
      </c>
      <c r="O16" s="2">
        <f t="shared" si="13"/>
        <v>1262709647429</v>
      </c>
      <c r="P16" s="2">
        <f t="shared" si="13"/>
        <v>1202709103365</v>
      </c>
      <c r="Q16" s="2">
        <f t="shared" si="13"/>
        <v>959980347383</v>
      </c>
      <c r="R16" s="2">
        <f t="shared" si="13"/>
        <v>863127561485</v>
      </c>
      <c r="S16" s="2">
        <f t="shared" si="13"/>
        <v>736611510331</v>
      </c>
      <c r="T16" s="2">
        <f t="shared" si="13"/>
        <v>681878411656</v>
      </c>
      <c r="U16" s="2">
        <f t="shared" si="13"/>
        <v>622993945777</v>
      </c>
      <c r="V16" s="2">
        <f t="shared" si="13"/>
        <v>537312095280</v>
      </c>
      <c r="W16" s="2">
        <f t="shared" si="13"/>
        <v>370865667373</v>
      </c>
      <c r="X16" s="2">
        <f t="shared" si="13"/>
        <v>229167446013</v>
      </c>
      <c r="Y16" s="2">
        <f t="shared" si="13"/>
        <v>206330288011</v>
      </c>
      <c r="Z16" s="2">
        <f t="shared" si="13"/>
        <v>183457689373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6437120000000.001</v>
      </c>
      <c r="E20" s="2">
        <f ca="1">IFERROR(E21*E2,"")</f>
        <v>5581120000000.001</v>
      </c>
      <c r="H20" s="2">
        <f t="shared" ref="H20:Z20" ca="1" si="14">IFERROR(H21*H2,"")</f>
        <v>5581120000000.001</v>
      </c>
      <c r="I20" s="2">
        <f t="shared" ca="1" si="14"/>
        <v>7019200000000.001</v>
      </c>
      <c r="J20" s="2">
        <f t="shared" ca="1" si="14"/>
        <v>13524800000000.002</v>
      </c>
      <c r="K20" s="2">
        <f t="shared" ca="1" si="14"/>
        <v>12347999999999.998</v>
      </c>
      <c r="L20" s="2">
        <f t="shared" ca="1" si="14"/>
        <v>8506399999999.999</v>
      </c>
      <c r="M20" s="2">
        <f t="shared" ca="1" si="14"/>
        <v>21951999999999.996</v>
      </c>
      <c r="N20" s="2">
        <f t="shared" ca="1" si="14"/>
        <v>29412249999999.996</v>
      </c>
      <c r="O20" s="2">
        <f t="shared" ca="1" si="14"/>
        <v>25639249999999.996</v>
      </c>
      <c r="P20" s="2">
        <f t="shared" ca="1" si="14"/>
        <v>25553499999999.996</v>
      </c>
      <c r="Q20" s="2">
        <f t="shared" ca="1" si="14"/>
        <v>19808249999999.996</v>
      </c>
      <c r="R20" s="2">
        <f t="shared" ca="1" si="14"/>
        <v>14320249999999.998</v>
      </c>
      <c r="S20" s="2">
        <f t="shared" ca="1" si="14"/>
        <v>14148749999999.998</v>
      </c>
      <c r="T20" s="2">
        <f t="shared" ca="1" si="14"/>
        <v>13462749999999.998</v>
      </c>
      <c r="U20" s="2">
        <f t="shared" ca="1" si="14"/>
        <v>10118499999999.998</v>
      </c>
      <c r="V20" s="2">
        <f t="shared" ca="1" si="14"/>
        <v>14062999999999.998</v>
      </c>
      <c r="W20" s="2">
        <f t="shared" ca="1" si="14"/>
        <v>705200000000</v>
      </c>
      <c r="X20" s="2">
        <f t="shared" ca="1" si="14"/>
        <v>507400000000</v>
      </c>
      <c r="Y20" s="2">
        <f t="shared" ca="1" si="14"/>
        <v>261440000000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17120000000.000002</v>
      </c>
      <c r="E21" s="2">
        <f>IFERROR(INDEX(E51:E500,MATCH($C$7,$C$51:$C$500,0)),"")</f>
        <v>17120000000.000002</v>
      </c>
      <c r="H21" s="2">
        <f>IFERROR(INDEX(D21:G21,COUNT(D21:G21)),"")</f>
        <v>17120000000.000002</v>
      </c>
      <c r="I21" s="2">
        <f t="shared" ref="I21:Z21" si="15">IFERROR(INDEX(I51:I500,MATCH($C$7,$C$51:$C$500,0)),"")</f>
        <v>17120000000.000002</v>
      </c>
      <c r="J21" s="2">
        <f t="shared" si="15"/>
        <v>17120000000.000002</v>
      </c>
      <c r="K21" s="2">
        <f t="shared" si="15"/>
        <v>17149999999.999998</v>
      </c>
      <c r="L21" s="2">
        <f t="shared" si="15"/>
        <v>17149999999.999998</v>
      </c>
      <c r="M21" s="2">
        <f t="shared" si="15"/>
        <v>17149999999.999998</v>
      </c>
      <c r="N21" s="2">
        <f t="shared" si="15"/>
        <v>17149999999.999998</v>
      </c>
      <c r="O21" s="2">
        <f t="shared" si="15"/>
        <v>17149999999.999998</v>
      </c>
      <c r="P21" s="2">
        <f t="shared" si="15"/>
        <v>17149999999.999998</v>
      </c>
      <c r="Q21" s="2">
        <f t="shared" si="15"/>
        <v>17149999999.999998</v>
      </c>
      <c r="R21" s="2">
        <f t="shared" si="15"/>
        <v>17149999999.999998</v>
      </c>
      <c r="S21" s="2">
        <f t="shared" si="15"/>
        <v>17149999999.999998</v>
      </c>
      <c r="T21" s="2">
        <f t="shared" si="15"/>
        <v>17149999999.999998</v>
      </c>
      <c r="U21" s="2">
        <f t="shared" si="15"/>
        <v>17149999999.999998</v>
      </c>
      <c r="V21" s="2">
        <f t="shared" si="15"/>
        <v>17149999999.999998</v>
      </c>
      <c r="W21" s="2">
        <f t="shared" si="15"/>
        <v>1720000000</v>
      </c>
      <c r="X21" s="2">
        <f t="shared" si="15"/>
        <v>1720000000</v>
      </c>
      <c r="Y21" s="2">
        <f t="shared" si="15"/>
        <v>1720000000</v>
      </c>
      <c r="Z21" s="2">
        <f t="shared" si="15"/>
        <v>1720000000</v>
      </c>
    </row>
    <row r="23" spans="1:26" ht="15.5" x14ac:dyDescent="0.35">
      <c r="B23" t="s">
        <v>41</v>
      </c>
      <c r="C23" t="s">
        <v>42</v>
      </c>
      <c r="D23" s="3">
        <f>IFERROR(D5/D6*100,"")</f>
        <v>3.5157791051991065</v>
      </c>
      <c r="E23" s="3">
        <f>IFERROR(E5/E6*100,"")</f>
        <v>2.4187236372213055</v>
      </c>
      <c r="H23" s="3">
        <f t="shared" ref="H23:Z23" si="16">IFERROR(H5/H6*100,"")</f>
        <v>11.54602218599368</v>
      </c>
      <c r="I23" s="3">
        <f t="shared" si="16"/>
        <v>9.4848142285756989</v>
      </c>
      <c r="J23" s="3">
        <f t="shared" si="16"/>
        <v>14.003473169482394</v>
      </c>
      <c r="K23" s="3">
        <f t="shared" si="16"/>
        <v>12.61674092604704</v>
      </c>
      <c r="L23" s="3">
        <f t="shared" si="16"/>
        <v>11.725653966653391</v>
      </c>
      <c r="M23" s="3">
        <f t="shared" si="16"/>
        <v>13.806749613151762</v>
      </c>
      <c r="N23" s="3">
        <f t="shared" si="16"/>
        <v>15.599380933958651</v>
      </c>
      <c r="O23" s="3">
        <f t="shared" si="16"/>
        <v>20.782794439265182</v>
      </c>
      <c r="P23" s="3">
        <f t="shared" si="16"/>
        <v>24.677551576694395</v>
      </c>
      <c r="Q23" s="3">
        <f t="shared" si="16"/>
        <v>21.058895361205707</v>
      </c>
      <c r="R23" s="3">
        <f t="shared" si="16"/>
        <v>22.581191627154016</v>
      </c>
      <c r="S23" s="3">
        <f t="shared" si="16"/>
        <v>22.63612475602104</v>
      </c>
      <c r="T23" s="3">
        <f t="shared" si="16"/>
        <v>23.485767186474899</v>
      </c>
      <c r="U23" s="3">
        <f t="shared" si="16"/>
        <v>26.566087379527232</v>
      </c>
      <c r="V23" s="3">
        <f t="shared" si="16"/>
        <v>27.017472088285206</v>
      </c>
      <c r="W23" s="3">
        <f t="shared" si="16"/>
        <v>23.145766986508271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-0.180028891619051</v>
      </c>
      <c r="E24" s="4">
        <f>IFERROR(_xlfn.RRI(5,J23,E23),"")</f>
        <v>-0.29616623558330191</v>
      </c>
      <c r="H24" s="4">
        <f t="shared" ref="H24:Z24" si="17">IFERROR(_xlfn.RRI(5,M23,H23),"")</f>
        <v>-3.5131367819302484E-2</v>
      </c>
      <c r="I24" s="4">
        <f t="shared" si="17"/>
        <v>-9.4717149815466528E-2</v>
      </c>
      <c r="J24" s="4">
        <f t="shared" si="17"/>
        <v>-7.5926822750553402E-2</v>
      </c>
      <c r="K24" s="4">
        <f t="shared" si="17"/>
        <v>-0.12556199770188858</v>
      </c>
      <c r="L24" s="4">
        <f t="shared" si="17"/>
        <v>-0.11051158224283941</v>
      </c>
      <c r="M24" s="4">
        <f t="shared" si="17"/>
        <v>-9.3706388721033651E-2</v>
      </c>
      <c r="N24" s="4">
        <f t="shared" si="17"/>
        <v>-7.1758337743836331E-2</v>
      </c>
      <c r="O24" s="4">
        <f t="shared" si="17"/>
        <v>-2.4157253959581015E-2</v>
      </c>
      <c r="P24" s="4">
        <f t="shared" si="17"/>
        <v>-1.464007740441875E-2</v>
      </c>
      <c r="Q24" s="4">
        <f t="shared" si="17"/>
        <v>-4.8610892103649994E-2</v>
      </c>
      <c r="R24" s="4">
        <f t="shared" si="17"/>
        <v>-4.9267398796578599E-3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39.06</v>
      </c>
      <c r="J25" s="3">
        <f t="shared" si="18"/>
        <v>52.1</v>
      </c>
      <c r="K25" s="3">
        <f t="shared" si="18"/>
        <v>44.92</v>
      </c>
      <c r="L25" s="3">
        <f t="shared" si="18"/>
        <v>38.74</v>
      </c>
      <c r="M25" s="3">
        <f t="shared" si="18"/>
        <v>40.28</v>
      </c>
      <c r="N25" s="3">
        <f t="shared" si="18"/>
        <v>42.75</v>
      </c>
      <c r="O25" s="3">
        <f t="shared" si="18"/>
        <v>59.32</v>
      </c>
      <c r="P25" s="3">
        <f t="shared" si="18"/>
        <v>56.24</v>
      </c>
      <c r="Q25" s="3">
        <f t="shared" si="18"/>
        <v>45.35</v>
      </c>
      <c r="R25" s="3">
        <f t="shared" si="18"/>
        <v>41.43</v>
      </c>
      <c r="S25" s="3">
        <f t="shared" si="18"/>
        <v>34.299999999999997</v>
      </c>
      <c r="T25" s="3">
        <f t="shared" si="18"/>
        <v>32.35</v>
      </c>
      <c r="U25" s="3">
        <f t="shared" si="18"/>
        <v>29.67</v>
      </c>
      <c r="V25" s="3">
        <f t="shared" si="18"/>
        <v>25.49</v>
      </c>
      <c r="W25" s="3">
        <f t="shared" si="18"/>
        <v>166.25</v>
      </c>
      <c r="X25" s="3">
        <f t="shared" si="18"/>
        <v>101.77</v>
      </c>
      <c r="Y25" s="3">
        <f t="shared" si="18"/>
        <v>90.05</v>
      </c>
      <c r="Z25" s="3">
        <f t="shared" si="18"/>
        <v>76.180000000000007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-1.7892055926394645E-2</v>
      </c>
      <c r="J26" s="4">
        <f t="shared" si="19"/>
        <v>-2.5622344368484873E-2</v>
      </c>
      <c r="K26" s="4">
        <f t="shared" si="19"/>
        <v>-4.3953783544388614E-2</v>
      </c>
      <c r="L26" s="4">
        <f t="shared" si="19"/>
        <v>-3.1016314552369195E-2</v>
      </c>
      <c r="M26" s="4">
        <f t="shared" si="19"/>
        <v>-5.614218686870287E-3</v>
      </c>
      <c r="N26" s="4">
        <f t="shared" si="19"/>
        <v>4.5029137958766174E-2</v>
      </c>
      <c r="O26" s="4">
        <f t="shared" si="19"/>
        <v>0.12892573015853848</v>
      </c>
      <c r="P26" s="4">
        <f t="shared" si="19"/>
        <v>0.13643749232047742</v>
      </c>
      <c r="Q26" s="4">
        <f t="shared" si="19"/>
        <v>0.12212565368278572</v>
      </c>
      <c r="R26" s="4">
        <f t="shared" si="19"/>
        <v>-0.24262553998723857</v>
      </c>
      <c r="S26" s="4">
        <f t="shared" si="19"/>
        <v>-0.19548366016287388</v>
      </c>
      <c r="T26" s="4">
        <f t="shared" si="19"/>
        <v>-0.1851491675283391</v>
      </c>
      <c r="U26" s="4">
        <f t="shared" si="19"/>
        <v>-0.17187610599497649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127.68968663399531</v>
      </c>
      <c r="E27" s="3">
        <f>IFERROR(E4/E21,"")</f>
        <v>137.42651946705607</v>
      </c>
      <c r="H27" s="3">
        <f t="shared" ref="H27:Z27" si="20">IFERROR(H4/H21,"")</f>
        <v>530.23241220210275</v>
      </c>
      <c r="I27" s="3">
        <f t="shared" si="20"/>
        <v>504.59427749462611</v>
      </c>
      <c r="J27" s="3">
        <f t="shared" si="20"/>
        <v>501.31485097342284</v>
      </c>
      <c r="K27" s="3">
        <f t="shared" si="20"/>
        <v>444.3237957359184</v>
      </c>
      <c r="L27" s="3">
        <f t="shared" si="20"/>
        <v>394.33255639335283</v>
      </c>
      <c r="M27" s="3">
        <f t="shared" si="20"/>
        <v>381.53718360932947</v>
      </c>
      <c r="N27" s="3">
        <f t="shared" si="20"/>
        <v>432.2313045074053</v>
      </c>
      <c r="O27" s="3">
        <f t="shared" si="20"/>
        <v>474.79399683119539</v>
      </c>
      <c r="P27" s="3">
        <f t="shared" si="20"/>
        <v>422.1431060211662</v>
      </c>
      <c r="Q27" s="3">
        <f t="shared" si="20"/>
        <v>346.27266618454814</v>
      </c>
      <c r="R27" s="3">
        <f t="shared" si="20"/>
        <v>287.80774886443152</v>
      </c>
      <c r="S27" s="3">
        <f t="shared" si="20"/>
        <v>276.53212444460644</v>
      </c>
      <c r="T27" s="3">
        <f t="shared" si="20"/>
        <v>264.80897778524786</v>
      </c>
      <c r="U27" s="3">
        <f t="shared" si="20"/>
        <v>227.13973038862977</v>
      </c>
      <c r="V27" s="3">
        <f t="shared" si="20"/>
        <v>187.94699838320702</v>
      </c>
      <c r="W27" s="3">
        <f t="shared" si="20"/>
        <v>1410.7199121029071</v>
      </c>
      <c r="X27" s="3">
        <f t="shared" si="20"/>
        <v>954.14057944011631</v>
      </c>
      <c r="Y27" s="3">
        <f t="shared" si="20"/>
        <v>789.98532942558143</v>
      </c>
      <c r="Z27" s="3">
        <f t="shared" si="20"/>
        <v>710.56393464534881</v>
      </c>
    </row>
    <row r="28" spans="1:26" ht="15.5" x14ac:dyDescent="0.35">
      <c r="C28" t="s">
        <v>48</v>
      </c>
      <c r="D28" s="4">
        <f>IFERROR(_xlfn.RRI(5,I27,D27),"")</f>
        <v>-0.24029899655463915</v>
      </c>
      <c r="E28" s="4">
        <f>IFERROR(_xlfn.RRI(5,J27,E27),"")</f>
        <v>-0.22804498059428302</v>
      </c>
      <c r="H28" s="4">
        <f t="shared" ref="H28:Z28" si="21">IFERROR(_xlfn.RRI(5,M27,H27),"")</f>
        <v>6.8035972658254895E-2</v>
      </c>
      <c r="I28" s="4">
        <f t="shared" si="21"/>
        <v>3.1442971130996256E-2</v>
      </c>
      <c r="J28" s="4">
        <f t="shared" si="21"/>
        <v>1.0929966306476357E-2</v>
      </c>
      <c r="K28" s="4">
        <f t="shared" si="21"/>
        <v>1.029446634299247E-2</v>
      </c>
      <c r="L28" s="4">
        <f t="shared" si="21"/>
        <v>2.6334397931230269E-2</v>
      </c>
      <c r="M28" s="4">
        <f t="shared" si="21"/>
        <v>5.8002946976902114E-2</v>
      </c>
      <c r="N28" s="4">
        <f t="shared" si="21"/>
        <v>9.3437906212489708E-2</v>
      </c>
      <c r="O28" s="4">
        <f t="shared" si="21"/>
        <v>0.1238659224885954</v>
      </c>
      <c r="P28" s="4">
        <f t="shared" si="21"/>
        <v>0.1319658347088486</v>
      </c>
      <c r="Q28" s="4">
        <f t="shared" si="21"/>
        <v>0.12999510802682179</v>
      </c>
      <c r="R28" s="4">
        <f t="shared" si="21"/>
        <v>-0.27233357418557735</v>
      </c>
      <c r="S28" s="4">
        <f t="shared" si="21"/>
        <v>-0.21940341912420869</v>
      </c>
      <c r="T28" s="4">
        <f t="shared" si="21"/>
        <v>-0.19635779658798469</v>
      </c>
      <c r="U28" s="4">
        <f t="shared" si="21"/>
        <v>-0.20395432146267811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-0.25028790786948174</v>
      </c>
      <c r="J29" s="4">
        <f t="shared" si="22"/>
        <v>0.15983971504897596</v>
      </c>
      <c r="K29" s="4">
        <f t="shared" si="22"/>
        <v>0.15952503871966958</v>
      </c>
      <c r="L29" s="4">
        <f t="shared" si="22"/>
        <v>-3.8232373386295905E-2</v>
      </c>
      <c r="M29" s="4">
        <f t="shared" si="22"/>
        <v>-5.7777777777777754E-2</v>
      </c>
      <c r="N29" s="4">
        <f t="shared" si="22"/>
        <v>-0.27933243425488874</v>
      </c>
      <c r="O29" s="4">
        <f t="shared" si="22"/>
        <v>5.4765291607396835E-2</v>
      </c>
      <c r="P29" s="4">
        <f t="shared" si="22"/>
        <v>0.24013230429988974</v>
      </c>
      <c r="Q29" s="4">
        <f t="shared" si="22"/>
        <v>9.4617426985276407E-2</v>
      </c>
      <c r="R29" s="4">
        <f t="shared" si="22"/>
        <v>0.20787172011661817</v>
      </c>
      <c r="S29" s="4">
        <f t="shared" si="22"/>
        <v>6.0278207109737116E-2</v>
      </c>
      <c r="T29" s="4">
        <f t="shared" si="22"/>
        <v>9.0326929558476557E-2</v>
      </c>
      <c r="U29" s="4">
        <f t="shared" si="22"/>
        <v>0.16398587681443716</v>
      </c>
      <c r="V29" s="4">
        <f t="shared" si="22"/>
        <v>-0.84667669172932325</v>
      </c>
      <c r="W29" s="4">
        <f t="shared" si="22"/>
        <v>0.6335855360125775</v>
      </c>
      <c r="X29" s="4">
        <f t="shared" si="22"/>
        <v>0.13014991671293724</v>
      </c>
      <c r="Y29" s="4">
        <f t="shared" si="22"/>
        <v>0.18206878445786281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5.0809404408573941E-2</v>
      </c>
      <c r="I30" s="4">
        <f t="shared" si="23"/>
        <v>6.5416504514787168E-3</v>
      </c>
      <c r="J30" s="4">
        <f t="shared" si="23"/>
        <v>0.12826469296588561</v>
      </c>
      <c r="K30" s="4">
        <f t="shared" si="23"/>
        <v>0.12677431404547418</v>
      </c>
      <c r="L30" s="4">
        <f t="shared" si="23"/>
        <v>3.3536371640057572E-2</v>
      </c>
      <c r="M30" s="4">
        <f t="shared" si="23"/>
        <v>-0.11728470466952792</v>
      </c>
      <c r="N30" s="4">
        <f t="shared" si="23"/>
        <v>-8.9644546072309553E-2</v>
      </c>
      <c r="O30" s="4">
        <f t="shared" si="23"/>
        <v>0.12472284886109042</v>
      </c>
      <c r="P30" s="4">
        <f t="shared" si="23"/>
        <v>0.21910606076017114</v>
      </c>
      <c r="Q30" s="4">
        <f t="shared" si="23"/>
        <v>0.20313878813476924</v>
      </c>
      <c r="R30" s="4">
        <f t="shared" si="23"/>
        <v>4.0775097802728366E-2</v>
      </c>
      <c r="S30" s="4">
        <f t="shared" si="23"/>
        <v>4.4270200947891185E-2</v>
      </c>
      <c r="T30" s="4">
        <f t="shared" si="23"/>
        <v>0.16584173685584222</v>
      </c>
      <c r="U30" s="4">
        <f t="shared" si="23"/>
        <v>0.20853076847501603</v>
      </c>
      <c r="V30" s="4">
        <f t="shared" si="23"/>
        <v>-0.8667722793371212</v>
      </c>
      <c r="W30" s="4">
        <f t="shared" si="23"/>
        <v>0.47852417400663183</v>
      </c>
      <c r="X30" s="4">
        <f t="shared" si="23"/>
        <v>0.2077953145457731</v>
      </c>
      <c r="Y30" s="4">
        <f t="shared" si="23"/>
        <v>0.11177234152739937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371.73</v>
      </c>
      <c r="E32" s="3">
        <f>IFERROR(INDEX(E51:E500,MATCH($A$32,$C$51:$C$500,0)),"")</f>
        <v>390.49</v>
      </c>
      <c r="H32" s="3">
        <f>IFERROR(INDEX(D32:G32,COUNT(D32:G32)),"")</f>
        <v>390.49</v>
      </c>
      <c r="I32" s="3">
        <f t="shared" ref="I32:Z32" si="24">IFERROR(INDEX(I51:I500,MATCH($C$32,$C$51:$C$500,0)),"")</f>
        <v>380.94</v>
      </c>
      <c r="J32" s="3">
        <f t="shared" si="24"/>
        <v>378.26</v>
      </c>
      <c r="K32" s="3">
        <f t="shared" si="24"/>
        <v>358.59</v>
      </c>
      <c r="L32" s="3">
        <f t="shared" si="24"/>
        <v>343.43</v>
      </c>
      <c r="M32" s="3">
        <f t="shared" si="24"/>
        <v>323.41000000000003</v>
      </c>
      <c r="N32" s="3">
        <f t="shared" si="24"/>
        <v>310.60000000000002</v>
      </c>
      <c r="O32" s="3">
        <f t="shared" si="24"/>
        <v>271.82</v>
      </c>
      <c r="P32" s="3">
        <f t="shared" si="24"/>
        <v>243.35</v>
      </c>
      <c r="Q32" s="3">
        <f t="shared" si="24"/>
        <v>204.83</v>
      </c>
      <c r="R32" s="3">
        <f t="shared" si="24"/>
        <v>178.05</v>
      </c>
      <c r="S32" s="3">
        <f t="shared" si="24"/>
        <v>153.24</v>
      </c>
      <c r="T32" s="3">
        <f t="shared" si="24"/>
        <v>137.43</v>
      </c>
      <c r="U32" s="3">
        <f t="shared" si="24"/>
        <v>111.05</v>
      </c>
      <c r="V32" s="3">
        <f t="shared" si="24"/>
        <v>93.36</v>
      </c>
      <c r="W32" s="3">
        <f t="shared" si="24"/>
        <v>703.58</v>
      </c>
      <c r="X32" s="3">
        <f t="shared" si="24"/>
        <v>600.66</v>
      </c>
      <c r="Y32" s="3">
        <f t="shared" si="24"/>
        <v>505.99</v>
      </c>
      <c r="Z32" s="3">
        <f t="shared" si="24"/>
        <v>395.02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0.88</v>
      </c>
      <c r="E33" s="3">
        <f>IFERROR(INDEX(E51:E500,MATCH($A$33,$C$51:$C$500,0)),"")</f>
        <v>0.97</v>
      </c>
      <c r="H33" s="3">
        <f>IFERROR(INDEX(D33:G33,COUNT(D33:G33)),"")</f>
        <v>0.97</v>
      </c>
      <c r="I33" s="3">
        <f t="shared" ref="I33:Z33" si="25">IFERROR(INDEX(I51:I500,MATCH($C$33,$C$51:$C$500,0)),"")</f>
        <v>1.08</v>
      </c>
      <c r="J33" s="3">
        <f t="shared" si="25"/>
        <v>2.09</v>
      </c>
      <c r="K33" s="3">
        <f t="shared" si="25"/>
        <v>2.0099999999999998</v>
      </c>
      <c r="L33" s="3">
        <f t="shared" si="25"/>
        <v>1.44</v>
      </c>
      <c r="M33" s="3">
        <f t="shared" si="25"/>
        <v>3.96</v>
      </c>
      <c r="N33" s="3">
        <f t="shared" si="25"/>
        <v>5.52</v>
      </c>
      <c r="O33" s="3">
        <f t="shared" si="25"/>
        <v>5.5</v>
      </c>
      <c r="P33" s="3">
        <f t="shared" si="25"/>
        <v>6.12</v>
      </c>
      <c r="Q33" s="3">
        <f t="shared" si="25"/>
        <v>5.64</v>
      </c>
      <c r="R33" s="3">
        <f t="shared" si="25"/>
        <v>4.6900000000000004</v>
      </c>
      <c r="S33" s="3">
        <f t="shared" si="25"/>
        <v>5.38</v>
      </c>
      <c r="T33" s="3">
        <f t="shared" si="25"/>
        <v>5.71</v>
      </c>
      <c r="U33" s="3">
        <f t="shared" si="25"/>
        <v>5.31</v>
      </c>
      <c r="V33" s="3">
        <f t="shared" si="25"/>
        <v>8.7799999999999994</v>
      </c>
      <c r="W33" s="3">
        <f t="shared" si="25"/>
        <v>5.83</v>
      </c>
      <c r="X33" s="3">
        <f t="shared" si="25"/>
        <v>4.91</v>
      </c>
      <c r="Y33" s="3">
        <f t="shared" si="25"/>
        <v>2.98</v>
      </c>
      <c r="Z33" s="3">
        <f t="shared" si="25"/>
        <v>1.9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24.6</v>
      </c>
      <c r="E34" s="3">
        <f>IFERROR(INDEX(E51:E500,MATCH($A$34,$C$51:$C$500,0)),"")</f>
        <v>39.58</v>
      </c>
      <c r="H34" s="3">
        <f>IFERROR(INDEX(D34:G34,COUNT(D34:G34)),"")</f>
        <v>39.58</v>
      </c>
      <c r="I34" s="3">
        <f t="shared" ref="I34:Z34" si="26">IFERROR(INDEX(I51:I500,MATCH($C$34,$C$51:$C$500,0)),"")</f>
        <v>10.5</v>
      </c>
      <c r="J34" s="3">
        <f t="shared" si="26"/>
        <v>15.16</v>
      </c>
      <c r="K34" s="3">
        <f t="shared" si="26"/>
        <v>16.03</v>
      </c>
      <c r="L34" s="3">
        <f t="shared" si="26"/>
        <v>12.8</v>
      </c>
      <c r="M34" s="3">
        <f t="shared" si="26"/>
        <v>31.78</v>
      </c>
      <c r="N34" s="3">
        <f t="shared" si="26"/>
        <v>40.119999999999997</v>
      </c>
      <c r="O34" s="3">
        <f t="shared" si="26"/>
        <v>25.2</v>
      </c>
      <c r="P34" s="3">
        <f t="shared" si="26"/>
        <v>26.49</v>
      </c>
      <c r="Q34" s="3">
        <f t="shared" si="26"/>
        <v>25.47</v>
      </c>
      <c r="R34" s="3">
        <f t="shared" si="26"/>
        <v>20.149999999999999</v>
      </c>
      <c r="S34" s="3">
        <f t="shared" si="26"/>
        <v>24.05</v>
      </c>
      <c r="T34" s="3">
        <f t="shared" si="26"/>
        <v>24.27</v>
      </c>
      <c r="U34" s="3">
        <f t="shared" si="26"/>
        <v>19.89</v>
      </c>
      <c r="V34" s="3">
        <f t="shared" si="26"/>
        <v>32.17</v>
      </c>
      <c r="W34" s="3">
        <f t="shared" si="26"/>
        <v>24.66</v>
      </c>
      <c r="X34" s="3">
        <f t="shared" si="26"/>
        <v>28.99</v>
      </c>
      <c r="Y34" s="3">
        <f t="shared" si="26"/>
        <v>16.77</v>
      </c>
      <c r="Z34" s="3">
        <f t="shared" si="26"/>
        <v>9.85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2.5499999999999998</v>
      </c>
      <c r="E35" s="3">
        <f>IFERROR(INDEX(E51:E500,MATCH($A$35,$C$51:$C$500,0)),"")</f>
        <v>2.75</v>
      </c>
      <c r="H35" s="3">
        <f>IFERROR(INDEX(D35:G35,COUNT(D35:G35)),"")</f>
        <v>2.75</v>
      </c>
      <c r="I35" s="3">
        <f t="shared" ref="I35:Z35" si="27">IFERROR(INDEX(I51:I500,MATCH($C$35,$C$51:$C$500,0)),"")</f>
        <v>0.81</v>
      </c>
      <c r="J35" s="3">
        <f t="shared" si="27"/>
        <v>1.58</v>
      </c>
      <c r="K35" s="3">
        <f t="shared" si="27"/>
        <v>1.62</v>
      </c>
      <c r="L35" s="3">
        <f t="shared" si="27"/>
        <v>1.26</v>
      </c>
      <c r="M35" s="3">
        <f t="shared" si="27"/>
        <v>3.35</v>
      </c>
      <c r="N35" s="3">
        <f t="shared" si="27"/>
        <v>3.97</v>
      </c>
      <c r="O35" s="3">
        <f t="shared" si="27"/>
        <v>3.15</v>
      </c>
      <c r="P35" s="3">
        <f t="shared" si="27"/>
        <v>3.53</v>
      </c>
      <c r="Q35" s="3">
        <f t="shared" si="27"/>
        <v>3.34</v>
      </c>
      <c r="R35" s="3">
        <f t="shared" si="27"/>
        <v>2.9</v>
      </c>
      <c r="S35" s="3">
        <f t="shared" si="27"/>
        <v>2.98</v>
      </c>
      <c r="T35" s="3">
        <f t="shared" si="27"/>
        <v>2.96</v>
      </c>
      <c r="U35" s="3">
        <f t="shared" si="27"/>
        <v>2.6</v>
      </c>
      <c r="V35" s="3">
        <f t="shared" si="27"/>
        <v>4.3600000000000003</v>
      </c>
      <c r="W35" s="3">
        <f t="shared" si="27"/>
        <v>2.9</v>
      </c>
      <c r="X35" s="3">
        <f t="shared" si="27"/>
        <v>3.08</v>
      </c>
      <c r="Y35" s="3">
        <f t="shared" si="27"/>
        <v>1.91</v>
      </c>
      <c r="Z35" s="3">
        <f t="shared" si="27"/>
        <v>1.05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2186047435174</v>
      </c>
      <c r="E51" s="5">
        <v>2352742013276</v>
      </c>
      <c r="F51" s="5">
        <v>2304786397591</v>
      </c>
      <c r="G51" s="5">
        <v>2064885785709</v>
      </c>
      <c r="I51" s="5">
        <v>8638654030708</v>
      </c>
      <c r="J51" s="5">
        <v>8582510248665</v>
      </c>
      <c r="K51" s="5">
        <v>7620153096871</v>
      </c>
      <c r="L51" s="5">
        <v>6762803342146</v>
      </c>
      <c r="M51" s="5">
        <v>6543362698900</v>
      </c>
      <c r="N51" s="5">
        <v>7412766872302</v>
      </c>
      <c r="O51" s="5">
        <v>8142717045655</v>
      </c>
      <c r="P51" s="5">
        <v>7239754268263</v>
      </c>
      <c r="Q51" s="5">
        <v>5938576225065</v>
      </c>
      <c r="R51" s="5">
        <v>4935902893025</v>
      </c>
      <c r="S51" s="5">
        <v>4742525934225</v>
      </c>
      <c r="T51" s="5">
        <v>4541473969017</v>
      </c>
      <c r="U51" s="5">
        <v>3895446376165</v>
      </c>
      <c r="V51" s="5">
        <v>3223291022272</v>
      </c>
      <c r="W51" s="5">
        <v>2426438248817</v>
      </c>
      <c r="X51" s="5">
        <v>1641121796637</v>
      </c>
      <c r="Y51" s="5">
        <v>1358774766612</v>
      </c>
      <c r="Z51" s="5">
        <v>1222169967590</v>
      </c>
    </row>
    <row r="52" spans="2:26" ht="15.5" x14ac:dyDescent="0.35">
      <c r="C52" t="s">
        <v>1230</v>
      </c>
      <c r="D52" s="5">
        <v>2145090849849</v>
      </c>
      <c r="E52" s="5">
        <v>2316657395306</v>
      </c>
      <c r="F52" s="5">
        <v>2266272407271</v>
      </c>
      <c r="G52" s="5">
        <v>2033002303342</v>
      </c>
      <c r="I52" s="5">
        <v>8496652963818</v>
      </c>
      <c r="J52" s="5">
        <v>8426592040754</v>
      </c>
      <c r="K52" s="5">
        <v>7470543036473</v>
      </c>
      <c r="L52" s="5">
        <v>6612739815398</v>
      </c>
      <c r="M52" s="5">
        <v>6409614100032</v>
      </c>
      <c r="N52" s="5">
        <v>7275828758719</v>
      </c>
      <c r="O52" s="5">
        <v>7986528789676</v>
      </c>
      <c r="P52" s="5">
        <v>7124230646381</v>
      </c>
      <c r="Q52" s="5">
        <v>5877966660390</v>
      </c>
      <c r="R52" s="5">
        <v>4884064456253</v>
      </c>
      <c r="S52" s="5">
        <v>4694947302382</v>
      </c>
      <c r="T52" s="5">
        <v>4492197911790</v>
      </c>
      <c r="U52" s="5">
        <v>3850300588204</v>
      </c>
      <c r="V52" s="5">
        <v>3193282818586</v>
      </c>
      <c r="W52" s="5">
        <v>2406033973944</v>
      </c>
      <c r="X52" s="5">
        <v>1628438357211</v>
      </c>
      <c r="Y52" s="5">
        <v>1350227826696</v>
      </c>
      <c r="Z52" s="5">
        <v>1209457191672</v>
      </c>
    </row>
    <row r="53" spans="2:26" ht="15.5" x14ac:dyDescent="0.35">
      <c r="C53" t="s">
        <v>79</v>
      </c>
      <c r="D53" s="5">
        <v>4546545504</v>
      </c>
      <c r="E53" s="5">
        <v>60692738</v>
      </c>
      <c r="F53" s="5">
        <v>-2286112995</v>
      </c>
      <c r="G53" s="5">
        <v>-910330474</v>
      </c>
      <c r="I53" s="5">
        <v>-6644024739</v>
      </c>
      <c r="J53" s="5">
        <v>-6756176420</v>
      </c>
      <c r="K53" s="5">
        <v>798315159</v>
      </c>
      <c r="L53" s="5">
        <v>9718203734</v>
      </c>
      <c r="M53" s="5">
        <v>15527116522</v>
      </c>
      <c r="N53" s="5">
        <v>238792339</v>
      </c>
      <c r="O53" s="5">
        <v>5745385301</v>
      </c>
      <c r="P53" s="5">
        <v>12407820885</v>
      </c>
      <c r="Q53" s="5">
        <v>2539372748</v>
      </c>
      <c r="R53" s="5">
        <v>-5674401676</v>
      </c>
      <c r="S53" s="5">
        <v>-3236893035</v>
      </c>
      <c r="T53" s="5">
        <v>-5875872229</v>
      </c>
      <c r="U53" s="5">
        <v>-5868749898</v>
      </c>
      <c r="V53" s="5">
        <v>-8293803631</v>
      </c>
      <c r="W53" s="5">
        <v>-5621942434</v>
      </c>
    </row>
    <row r="54" spans="2:26" ht="15.5" x14ac:dyDescent="0.35">
      <c r="C54" t="s">
        <v>72</v>
      </c>
      <c r="D54" s="5">
        <v>-1124760169701</v>
      </c>
      <c r="E54" s="5">
        <v>-1264149970747</v>
      </c>
      <c r="F54" s="5">
        <v>-1221663949270</v>
      </c>
      <c r="G54" s="5">
        <v>-1053356247480</v>
      </c>
      <c r="I54" s="5">
        <v>-4523511960962</v>
      </c>
      <c r="J54" s="5">
        <v>-4399711460963</v>
      </c>
      <c r="K54" s="5">
        <v>-3910338891479</v>
      </c>
      <c r="L54" s="5">
        <v>-3494850563778</v>
      </c>
      <c r="M54" s="5">
        <v>-3330713867112</v>
      </c>
      <c r="N54" s="5">
        <v>-3753585066580</v>
      </c>
      <c r="O54" s="5">
        <v>-4255626726811</v>
      </c>
      <c r="P54" s="5">
        <v>-3796596070656</v>
      </c>
      <c r="Q54" s="5">
        <v>-3103860086251</v>
      </c>
      <c r="R54" s="5">
        <v>-2584146388181</v>
      </c>
      <c r="S54" s="5">
        <v>-2488809039678</v>
      </c>
      <c r="T54" s="5">
        <v>-2347889539199</v>
      </c>
      <c r="U54" s="5">
        <v>-1961897730178</v>
      </c>
      <c r="V54" s="5">
        <v>-1671714778515</v>
      </c>
      <c r="W54" s="5">
        <v>-1290263614602</v>
      </c>
      <c r="X54" s="5">
        <v>-932518981447</v>
      </c>
      <c r="Y54" s="5">
        <v>-806337378080</v>
      </c>
      <c r="Z54" s="5">
        <v>-719448619067</v>
      </c>
    </row>
    <row r="55" spans="2:26" ht="15.5" x14ac:dyDescent="0.35">
      <c r="C55" t="s">
        <v>73</v>
      </c>
      <c r="D55" s="5">
        <v>1061287265473</v>
      </c>
      <c r="E55" s="5">
        <v>1088592042529</v>
      </c>
      <c r="F55" s="5">
        <v>1083122448321</v>
      </c>
      <c r="G55" s="5">
        <v>1011529538229</v>
      </c>
      <c r="I55" s="5">
        <v>4115142069746</v>
      </c>
      <c r="J55" s="5">
        <v>4182798787702</v>
      </c>
      <c r="K55" s="5">
        <v>3709814205392</v>
      </c>
      <c r="L55" s="5">
        <v>3267952778368</v>
      </c>
      <c r="M55" s="5">
        <v>3212648831788</v>
      </c>
      <c r="N55" s="5">
        <v>3659181805722</v>
      </c>
      <c r="O55" s="5">
        <v>3887090318844</v>
      </c>
      <c r="P55" s="5">
        <v>3443158197607</v>
      </c>
      <c r="Q55" s="5">
        <v>2834716138814</v>
      </c>
      <c r="R55" s="5">
        <v>2351756504844</v>
      </c>
      <c r="S55" s="5">
        <v>2253716894547</v>
      </c>
      <c r="T55" s="5">
        <v>2193584429818</v>
      </c>
      <c r="U55" s="5">
        <v>1933548645987</v>
      </c>
      <c r="V55" s="5">
        <v>1551576243757</v>
      </c>
      <c r="W55" s="5">
        <v>1136174634215</v>
      </c>
      <c r="X55" s="5">
        <v>708602815190</v>
      </c>
      <c r="Y55" s="5">
        <v>552437388532</v>
      </c>
      <c r="Z55" s="5">
        <v>502721348523</v>
      </c>
    </row>
    <row r="56" spans="2:26" ht="15.5" x14ac:dyDescent="0.35">
      <c r="C56" t="s">
        <v>74</v>
      </c>
      <c r="D56" s="5">
        <v>-769272643483</v>
      </c>
      <c r="E56" s="5">
        <v>-870796210405</v>
      </c>
      <c r="F56" s="5">
        <v>-845892484580</v>
      </c>
      <c r="G56" s="5">
        <v>-759441458150</v>
      </c>
      <c r="I56" s="5">
        <v>-3240443123429</v>
      </c>
      <c r="J56" s="5">
        <v>-3015835004667</v>
      </c>
      <c r="K56" s="5">
        <v>-2702624558569</v>
      </c>
      <c r="L56" s="5">
        <v>-2391861935209</v>
      </c>
      <c r="M56" s="5">
        <v>-2301210219139</v>
      </c>
      <c r="N56" s="5">
        <v>-2669664481899</v>
      </c>
      <c r="O56" s="5">
        <v>-2523171243230</v>
      </c>
      <c r="P56" s="5">
        <v>-2214157126484</v>
      </c>
      <c r="Q56" s="5">
        <v>-1866358359992</v>
      </c>
      <c r="R56" s="5">
        <v>-1471167026047</v>
      </c>
      <c r="S56" s="5">
        <v>-1484789662248</v>
      </c>
      <c r="T56" s="5">
        <v>-1477289819602</v>
      </c>
      <c r="U56" s="5">
        <v>-1282360005245</v>
      </c>
      <c r="V56" s="5">
        <v>-989086060647</v>
      </c>
      <c r="W56" s="5">
        <v>-773075147070</v>
      </c>
      <c r="X56" s="5">
        <v>-490710090027</v>
      </c>
      <c r="Y56" s="5">
        <v>-374236486212</v>
      </c>
      <c r="Z56" s="5">
        <v>-338244157122</v>
      </c>
    </row>
    <row r="57" spans="2:26" ht="15.5" x14ac:dyDescent="0.35">
      <c r="C57" t="s">
        <v>245</v>
      </c>
      <c r="D57" s="5">
        <v>-929630468107</v>
      </c>
      <c r="E57" s="5">
        <v>-943543809865</v>
      </c>
      <c r="F57" s="5">
        <v>-898786260320</v>
      </c>
      <c r="G57" s="5">
        <v>-829103364083</v>
      </c>
      <c r="I57" s="5">
        <v>-3489523236267</v>
      </c>
      <c r="J57" s="5">
        <v>-3159143632403</v>
      </c>
      <c r="K57" s="5">
        <v>-2840569958702</v>
      </c>
      <c r="L57" s="5">
        <v>-2521240163935</v>
      </c>
      <c r="M57" s="5">
        <v>-2438974111544</v>
      </c>
      <c r="N57" s="5">
        <v>-2806097154344</v>
      </c>
      <c r="O57" s="5">
        <v>-2668479540783</v>
      </c>
      <c r="P57" s="5">
        <v>-2370738606721</v>
      </c>
      <c r="Q57" s="5">
        <v>-1965431936688</v>
      </c>
      <c r="R57" s="5">
        <v>-1621838145709</v>
      </c>
      <c r="S57" s="5">
        <v>-1565365231930</v>
      </c>
      <c r="T57" s="5">
        <v>-1542837709287</v>
      </c>
      <c r="U57" s="5">
        <v>-1368663061686</v>
      </c>
      <c r="V57" s="5">
        <v>-1036399009352</v>
      </c>
    </row>
    <row r="58" spans="2:26" ht="15.5" x14ac:dyDescent="0.35">
      <c r="C58" t="s">
        <v>75</v>
      </c>
      <c r="W58" s="5">
        <v>-544916700421</v>
      </c>
      <c r="X58" s="5">
        <v>-342328343829</v>
      </c>
      <c r="Y58" s="5">
        <v>-261591623506</v>
      </c>
      <c r="Z58" s="5">
        <v>-242464363566</v>
      </c>
    </row>
    <row r="59" spans="2:26" ht="15.5" x14ac:dyDescent="0.35">
      <c r="C59" t="s">
        <v>821</v>
      </c>
      <c r="W59" s="5">
        <v>-228158446649</v>
      </c>
      <c r="X59" s="5">
        <v>-148381746198</v>
      </c>
      <c r="Y59" s="5">
        <v>-112644862706</v>
      </c>
      <c r="Z59" s="5">
        <v>-95779793556</v>
      </c>
    </row>
    <row r="60" spans="2:26" ht="15.5" x14ac:dyDescent="0.35">
      <c r="C60" t="s">
        <v>77</v>
      </c>
      <c r="D60" s="5">
        <v>292014621990</v>
      </c>
      <c r="E60" s="5">
        <v>217795832124</v>
      </c>
      <c r="F60" s="5">
        <v>237229963741</v>
      </c>
      <c r="G60" s="5">
        <v>252088080079</v>
      </c>
      <c r="I60" s="5">
        <v>874698946317</v>
      </c>
      <c r="J60" s="5">
        <v>1166963783035</v>
      </c>
      <c r="K60" s="5">
        <v>1007189646823</v>
      </c>
      <c r="L60" s="5">
        <v>876090843159</v>
      </c>
      <c r="M60" s="5">
        <v>911438612649</v>
      </c>
      <c r="N60" s="5">
        <v>989517323823</v>
      </c>
      <c r="O60" s="5">
        <v>1363919075614</v>
      </c>
      <c r="P60" s="5">
        <v>1229001071123</v>
      </c>
      <c r="Q60" s="5">
        <v>968357778822</v>
      </c>
      <c r="R60" s="5">
        <v>880589478797</v>
      </c>
      <c r="S60" s="5">
        <v>768927232299</v>
      </c>
      <c r="T60" s="5">
        <v>716294610216</v>
      </c>
      <c r="U60" s="5">
        <v>651188640742</v>
      </c>
      <c r="V60" s="5">
        <v>562490183110</v>
      </c>
      <c r="W60" s="5">
        <v>363099487145</v>
      </c>
      <c r="X60" s="5">
        <v>217892725163</v>
      </c>
      <c r="Y60" s="5">
        <v>178200902320</v>
      </c>
      <c r="Z60" s="5">
        <v>164477191401</v>
      </c>
    </row>
    <row r="61" spans="2:26" ht="15.5" x14ac:dyDescent="0.35">
      <c r="C61" t="s">
        <v>78</v>
      </c>
      <c r="D61" s="5">
        <v>-12326741478</v>
      </c>
      <c r="E61" s="5">
        <v>-20447478235</v>
      </c>
      <c r="F61" s="5">
        <v>-14599353400</v>
      </c>
      <c r="G61" s="5">
        <v>-22420855851</v>
      </c>
      <c r="I61" s="5">
        <v>-74245539887</v>
      </c>
      <c r="J61" s="5">
        <v>-83532504205</v>
      </c>
      <c r="K61" s="5">
        <v>-46290314273</v>
      </c>
      <c r="L61" s="5">
        <v>-55259643647</v>
      </c>
      <c r="M61" s="5">
        <v>-66570602982</v>
      </c>
      <c r="N61" s="5">
        <v>-66181555137</v>
      </c>
      <c r="O61" s="5">
        <v>-101209428185</v>
      </c>
      <c r="P61" s="5">
        <v>-26291967758</v>
      </c>
      <c r="Q61" s="5">
        <v>-8377431439</v>
      </c>
      <c r="R61" s="5">
        <v>-17461917312</v>
      </c>
      <c r="S61" s="5">
        <v>-32315721968</v>
      </c>
      <c r="T61" s="5">
        <v>-34416198560</v>
      </c>
      <c r="U61" s="5">
        <v>-28194694965</v>
      </c>
      <c r="V61" s="5">
        <v>-25178087830</v>
      </c>
      <c r="W61" s="5">
        <v>7766180228</v>
      </c>
      <c r="X61" s="5">
        <v>11274720850</v>
      </c>
      <c r="Y61" s="5">
        <v>28129385691</v>
      </c>
      <c r="Z61" s="5">
        <v>18980497972</v>
      </c>
    </row>
    <row r="62" spans="2:26" ht="15.5" x14ac:dyDescent="0.35">
      <c r="C62" t="s">
        <v>248</v>
      </c>
      <c r="W62" s="5">
        <v>-2214383123</v>
      </c>
      <c r="X62" s="5">
        <v>-4706558912</v>
      </c>
      <c r="Y62" s="5">
        <v>10573633590</v>
      </c>
      <c r="Z62" s="5">
        <v>6517480171</v>
      </c>
    </row>
    <row r="63" spans="2:26" ht="15.5" x14ac:dyDescent="0.35">
      <c r="C63" t="s">
        <v>247</v>
      </c>
      <c r="W63" s="5">
        <v>9999600980</v>
      </c>
      <c r="X63" s="5">
        <v>16973749370</v>
      </c>
      <c r="Y63" s="5">
        <v>20733365948</v>
      </c>
      <c r="Z63" s="5">
        <v>17327203000</v>
      </c>
    </row>
    <row r="64" spans="2:26" ht="15.5" x14ac:dyDescent="0.35">
      <c r="C64" t="s">
        <v>928</v>
      </c>
      <c r="Y64" s="5">
        <v>-2139553</v>
      </c>
      <c r="Z64" s="5">
        <v>-135305464</v>
      </c>
    </row>
    <row r="65" spans="3:26" ht="15.5" x14ac:dyDescent="0.35">
      <c r="C65" t="s">
        <v>249</v>
      </c>
      <c r="W65" s="5">
        <v>109488251</v>
      </c>
      <c r="Y65" s="5">
        <v>2896088</v>
      </c>
    </row>
    <row r="66" spans="3:26" ht="15.5" x14ac:dyDescent="0.35">
      <c r="C66" t="s">
        <v>251</v>
      </c>
      <c r="J66" s="5">
        <v>-30000000000</v>
      </c>
      <c r="P66" s="5">
        <v>-4390597390</v>
      </c>
      <c r="Q66" s="5">
        <v>-3376280622</v>
      </c>
      <c r="R66" s="5">
        <v>-2882779010</v>
      </c>
    </row>
    <row r="67" spans="3:26" ht="15.5" x14ac:dyDescent="0.35">
      <c r="C67" t="s">
        <v>27</v>
      </c>
      <c r="D67" s="5">
        <v>-10998648150</v>
      </c>
      <c r="E67" s="5">
        <v>-18767285074</v>
      </c>
      <c r="F67" s="5">
        <v>-12520962209</v>
      </c>
      <c r="G67" s="5">
        <v>-20531288508</v>
      </c>
      <c r="I67" s="5">
        <v>-67372005662</v>
      </c>
      <c r="J67" s="5">
        <v>-47971939398</v>
      </c>
      <c r="K67" s="5">
        <v>-41848164270</v>
      </c>
      <c r="L67" s="5">
        <v>-50580273988</v>
      </c>
      <c r="M67" s="5">
        <v>-63636537449</v>
      </c>
      <c r="N67" s="5">
        <v>-63531033009</v>
      </c>
      <c r="O67" s="5">
        <v>-96770257234</v>
      </c>
      <c r="P67" s="5">
        <v>-17599605780</v>
      </c>
      <c r="Q67" s="5">
        <v>-5001150817</v>
      </c>
      <c r="R67" s="5">
        <v>-14579138302</v>
      </c>
      <c r="S67" s="5">
        <v>-32315721968</v>
      </c>
      <c r="T67" s="5">
        <v>-34416198560</v>
      </c>
      <c r="U67" s="5">
        <v>-28194694965</v>
      </c>
      <c r="V67" s="5">
        <v>-25178087830</v>
      </c>
      <c r="W67" s="5">
        <v>-20715420156</v>
      </c>
      <c r="X67" s="5">
        <v>-14953559840</v>
      </c>
      <c r="Y67" s="5">
        <v>-13064033562</v>
      </c>
      <c r="Z67" s="5">
        <v>-13557051956</v>
      </c>
    </row>
    <row r="68" spans="3:26" ht="15.5" x14ac:dyDescent="0.35">
      <c r="C68" t="s">
        <v>80</v>
      </c>
      <c r="D68" s="5">
        <v>-12326741478</v>
      </c>
      <c r="E68" s="5">
        <v>-20447478235</v>
      </c>
      <c r="F68" s="5">
        <v>-14599353400</v>
      </c>
      <c r="G68" s="5">
        <v>-22420855851</v>
      </c>
      <c r="I68" s="5">
        <v>-74245539887</v>
      </c>
      <c r="J68" s="5">
        <v>-83532504205</v>
      </c>
      <c r="K68" s="5">
        <v>-46290314273</v>
      </c>
      <c r="L68" s="5">
        <v>-55259643647</v>
      </c>
      <c r="M68" s="5">
        <v>-66570602982</v>
      </c>
      <c r="N68" s="5">
        <v>-66181555137</v>
      </c>
      <c r="O68" s="5">
        <v>-101209428185</v>
      </c>
      <c r="P68" s="5">
        <v>-26291967758</v>
      </c>
      <c r="Q68" s="5">
        <v>-8377431439</v>
      </c>
      <c r="R68" s="5">
        <v>-17461917312</v>
      </c>
      <c r="S68" s="5">
        <v>-32315721968</v>
      </c>
      <c r="T68" s="5">
        <v>-34416198560</v>
      </c>
      <c r="U68" s="5">
        <v>-28194694965</v>
      </c>
      <c r="V68" s="5">
        <v>-25178087830</v>
      </c>
      <c r="W68" s="5">
        <v>7766180228</v>
      </c>
      <c r="X68" s="5">
        <v>11274720850</v>
      </c>
      <c r="Y68" s="5">
        <v>28129385691</v>
      </c>
      <c r="Z68" s="5">
        <v>18980497972</v>
      </c>
    </row>
    <row r="69" spans="3:26" ht="15.5" x14ac:dyDescent="0.35">
      <c r="C69" t="s">
        <v>29</v>
      </c>
      <c r="D69" s="5">
        <v>279687880512</v>
      </c>
      <c r="E69" s="5">
        <v>197348353889</v>
      </c>
      <c r="F69" s="5">
        <v>222630610341</v>
      </c>
      <c r="G69" s="5">
        <v>229667224228</v>
      </c>
      <c r="I69" s="5">
        <v>800453406430</v>
      </c>
      <c r="J69" s="5">
        <v>1083431278830</v>
      </c>
      <c r="K69" s="5">
        <v>960899332550</v>
      </c>
      <c r="L69" s="5">
        <v>820831199512</v>
      </c>
      <c r="M69" s="5">
        <v>844868009667</v>
      </c>
      <c r="N69" s="5">
        <v>923335768686</v>
      </c>
      <c r="O69" s="5">
        <v>1262709647429</v>
      </c>
      <c r="P69" s="5">
        <v>1202709103365</v>
      </c>
      <c r="Q69" s="5">
        <v>959980347383</v>
      </c>
      <c r="R69" s="5">
        <v>863127561485</v>
      </c>
      <c r="S69" s="5">
        <v>736611510331</v>
      </c>
      <c r="T69" s="5">
        <v>681878411656</v>
      </c>
      <c r="U69" s="5">
        <v>622993945777</v>
      </c>
      <c r="V69" s="5">
        <v>537312095280</v>
      </c>
      <c r="W69" s="5">
        <v>370865667373</v>
      </c>
      <c r="X69" s="5">
        <v>229167446013</v>
      </c>
      <c r="Y69" s="5">
        <v>206330288011</v>
      </c>
      <c r="Z69" s="5">
        <v>183457689373</v>
      </c>
    </row>
    <row r="70" spans="3:26" ht="15.5" x14ac:dyDescent="0.35">
      <c r="C70" t="s">
        <v>28</v>
      </c>
      <c r="D70" s="5">
        <v>-48362978033</v>
      </c>
      <c r="E70" s="5">
        <v>-33761374374</v>
      </c>
      <c r="F70" s="5">
        <v>-36901731390</v>
      </c>
      <c r="G70" s="5">
        <v>-42347924323</v>
      </c>
      <c r="I70" s="5">
        <v>-137983998052</v>
      </c>
      <c r="J70" s="5">
        <v>-198715727278</v>
      </c>
      <c r="K70" s="5">
        <v>-190125647668</v>
      </c>
      <c r="L70" s="5">
        <v>-147184335032</v>
      </c>
      <c r="M70" s="5">
        <v>-140059423036</v>
      </c>
      <c r="N70" s="5">
        <v>-192025197335</v>
      </c>
      <c r="O70" s="5">
        <v>-239073109030</v>
      </c>
      <c r="P70" s="5">
        <v>-226435746768</v>
      </c>
      <c r="Q70" s="5">
        <v>-179293532722</v>
      </c>
      <c r="R70" s="5">
        <v>-156977479209</v>
      </c>
      <c r="S70" s="5">
        <v>-151738046343</v>
      </c>
      <c r="T70" s="5">
        <v>-132985646378</v>
      </c>
      <c r="U70" s="5">
        <v>-119989706858</v>
      </c>
      <c r="V70" s="5">
        <v>-108462919763</v>
      </c>
      <c r="W70" s="5">
        <v>-91360935354</v>
      </c>
      <c r="X70" s="5">
        <v>-54628498552</v>
      </c>
      <c r="Y70" s="5">
        <v>-51887645226</v>
      </c>
      <c r="Z70" s="5">
        <v>-52814939502</v>
      </c>
    </row>
    <row r="71" spans="3:26" ht="15.5" x14ac:dyDescent="0.35">
      <c r="C71" t="s">
        <v>81</v>
      </c>
      <c r="D71" s="5">
        <v>-49097379139</v>
      </c>
      <c r="E71" s="5">
        <v>-33937651691</v>
      </c>
      <c r="F71" s="5">
        <v>-49079342580</v>
      </c>
      <c r="G71" s="5">
        <v>-41081005790</v>
      </c>
      <c r="I71" s="5">
        <v>-150260753450</v>
      </c>
      <c r="J71" s="5">
        <v>-193433642010</v>
      </c>
      <c r="K71" s="5">
        <v>-191407066400</v>
      </c>
      <c r="L71" s="5">
        <v>-132405871180</v>
      </c>
      <c r="M71" s="5">
        <v>-152907386590</v>
      </c>
      <c r="N71" s="5">
        <v>-200811185221</v>
      </c>
      <c r="O71" s="5">
        <v>-264530818351</v>
      </c>
      <c r="P71" s="5">
        <v>-237413854436</v>
      </c>
      <c r="Q71" s="5">
        <v>-198006006660</v>
      </c>
      <c r="R71" s="5">
        <v>-167884936326</v>
      </c>
      <c r="S71" s="5">
        <v>-158563154913</v>
      </c>
      <c r="T71" s="5">
        <v>-145391764419</v>
      </c>
      <c r="U71" s="5">
        <v>-135498650019</v>
      </c>
      <c r="V71" s="5">
        <v>-116815909881</v>
      </c>
      <c r="W71" s="5">
        <v>-99004704000</v>
      </c>
      <c r="X71" s="5">
        <v>-56719067000</v>
      </c>
      <c r="Y71" s="5">
        <v>-54876839080</v>
      </c>
      <c r="Z71" s="5">
        <v>-50629122500</v>
      </c>
    </row>
    <row r="72" spans="3:26" ht="15.5" x14ac:dyDescent="0.35">
      <c r="C72" t="s">
        <v>82</v>
      </c>
      <c r="D72" s="5">
        <v>734401106</v>
      </c>
      <c r="E72" s="5">
        <v>176277317</v>
      </c>
      <c r="F72" s="5">
        <v>12177611190</v>
      </c>
      <c r="G72" s="5">
        <v>-1266918533</v>
      </c>
      <c r="I72" s="5">
        <v>12276755398</v>
      </c>
      <c r="J72" s="5">
        <v>-5282085268</v>
      </c>
      <c r="K72" s="5">
        <v>1281418732</v>
      </c>
      <c r="L72" s="5">
        <v>-14778463852</v>
      </c>
      <c r="M72" s="5">
        <v>12847963554</v>
      </c>
      <c r="N72" s="5">
        <v>8785987886</v>
      </c>
      <c r="O72" s="5">
        <v>25457709321</v>
      </c>
      <c r="P72" s="5">
        <v>10978107668</v>
      </c>
      <c r="Q72" s="5">
        <v>18712473938</v>
      </c>
      <c r="R72" s="5">
        <v>10907457117</v>
      </c>
      <c r="S72" s="5">
        <v>6825108570</v>
      </c>
      <c r="T72" s="5">
        <v>12406118041</v>
      </c>
      <c r="U72" s="5">
        <v>15508943161</v>
      </c>
      <c r="V72" s="5">
        <v>8352990118</v>
      </c>
      <c r="W72" s="5">
        <v>7643768646</v>
      </c>
      <c r="X72" s="5">
        <v>2090568448</v>
      </c>
      <c r="Y72" s="5">
        <v>2989193854</v>
      </c>
      <c r="Z72" s="5">
        <v>-2185817002</v>
      </c>
    </row>
    <row r="73" spans="3:26" ht="15.5" x14ac:dyDescent="0.35">
      <c r="C73" t="s">
        <v>84</v>
      </c>
      <c r="D73" s="5">
        <v>-48362978033</v>
      </c>
      <c r="E73" s="5">
        <v>-33761374374</v>
      </c>
      <c r="F73" s="5">
        <v>-36901731390</v>
      </c>
      <c r="G73" s="5">
        <v>-42347924323</v>
      </c>
      <c r="I73" s="5">
        <v>-137983998052</v>
      </c>
      <c r="J73" s="5">
        <v>-198715727278</v>
      </c>
      <c r="K73" s="5">
        <v>-190125647668</v>
      </c>
      <c r="L73" s="5">
        <v>-147184335032</v>
      </c>
      <c r="M73" s="5">
        <v>-140059423036</v>
      </c>
      <c r="N73" s="5">
        <v>-192025197335</v>
      </c>
      <c r="O73" s="5">
        <v>-239073109030</v>
      </c>
      <c r="P73" s="5">
        <v>-226435746768</v>
      </c>
      <c r="Q73" s="5">
        <v>-179293532722</v>
      </c>
      <c r="R73" s="5">
        <v>-156977479209</v>
      </c>
      <c r="S73" s="5">
        <v>-151738046343</v>
      </c>
      <c r="T73" s="5">
        <v>-132985646378</v>
      </c>
      <c r="U73" s="5">
        <v>-119989706858</v>
      </c>
      <c r="V73" s="5">
        <v>-108462919763</v>
      </c>
      <c r="W73" s="5">
        <v>-91360935354</v>
      </c>
      <c r="X73" s="5">
        <v>-54628498552</v>
      </c>
      <c r="Y73" s="5">
        <v>-51887645226</v>
      </c>
      <c r="Z73" s="5">
        <v>-52814939502</v>
      </c>
    </row>
    <row r="74" spans="3:26" ht="15.5" x14ac:dyDescent="0.35">
      <c r="C74" t="s">
        <v>327</v>
      </c>
      <c r="D74" s="5">
        <v>231324902479</v>
      </c>
      <c r="E74" s="5">
        <v>163586979515</v>
      </c>
      <c r="F74" s="5">
        <v>185728878951</v>
      </c>
      <c r="G74" s="5">
        <v>187319299905</v>
      </c>
      <c r="I74" s="5">
        <v>662469408378</v>
      </c>
      <c r="J74" s="5">
        <v>884715551552</v>
      </c>
      <c r="K74" s="5">
        <v>770773684882</v>
      </c>
      <c r="L74" s="5">
        <v>673646864480</v>
      </c>
      <c r="M74" s="5">
        <v>704808586631</v>
      </c>
      <c r="N74" s="5">
        <v>731310571351</v>
      </c>
      <c r="O74" s="5">
        <v>1023636538399</v>
      </c>
      <c r="P74" s="5">
        <v>976273356597</v>
      </c>
      <c r="Q74" s="5">
        <v>780686814661</v>
      </c>
      <c r="R74" s="5">
        <v>706150082276</v>
      </c>
      <c r="S74" s="5">
        <v>584873463988</v>
      </c>
      <c r="T74" s="5">
        <v>548892765278</v>
      </c>
      <c r="U74" s="5">
        <v>503004238919</v>
      </c>
      <c r="V74" s="5">
        <v>428849175517</v>
      </c>
      <c r="W74" s="5">
        <v>279504732019</v>
      </c>
      <c r="X74" s="5">
        <v>174538947461</v>
      </c>
      <c r="Y74" s="5">
        <v>154442642785</v>
      </c>
      <c r="Z74" s="5">
        <v>130642749871</v>
      </c>
    </row>
    <row r="75" spans="3:26" ht="15.5" x14ac:dyDescent="0.35">
      <c r="C75" t="s">
        <v>800</v>
      </c>
      <c r="X75" s="5">
        <v>3312389029</v>
      </c>
      <c r="Y75" s="5">
        <v>2329</v>
      </c>
    </row>
    <row r="76" spans="3:26" ht="15.5" x14ac:dyDescent="0.35">
      <c r="C76" t="s">
        <v>86</v>
      </c>
      <c r="D76" s="5">
        <v>231324902479</v>
      </c>
      <c r="E76" s="5">
        <v>163586979515</v>
      </c>
      <c r="F76" s="5">
        <v>185728878951</v>
      </c>
      <c r="G76" s="5">
        <v>187319299905</v>
      </c>
      <c r="I76" s="5">
        <v>662469408378</v>
      </c>
      <c r="J76" s="5">
        <v>884715551552</v>
      </c>
      <c r="K76" s="5">
        <v>770773684882</v>
      </c>
      <c r="L76" s="5">
        <v>673646864480</v>
      </c>
      <c r="M76" s="5">
        <v>704808586631</v>
      </c>
      <c r="N76" s="5">
        <v>731310571351</v>
      </c>
      <c r="O76" s="5">
        <v>1023636538399</v>
      </c>
      <c r="P76" s="5">
        <v>976273356597</v>
      </c>
      <c r="Q76" s="5">
        <v>780686814661</v>
      </c>
      <c r="R76" s="5">
        <v>706150082276</v>
      </c>
      <c r="S76" s="5">
        <v>584873463988</v>
      </c>
      <c r="T76" s="5">
        <v>548892765278</v>
      </c>
      <c r="U76" s="5">
        <v>503004238919</v>
      </c>
      <c r="V76" s="5">
        <v>428849175517</v>
      </c>
      <c r="W76" s="5">
        <v>279504732019</v>
      </c>
      <c r="X76" s="5">
        <v>177851336490</v>
      </c>
      <c r="Y76" s="5">
        <v>154442645114</v>
      </c>
      <c r="Z76" s="5">
        <v>130642749871</v>
      </c>
    </row>
    <row r="77" spans="3:26" ht="15.5" x14ac:dyDescent="0.35">
      <c r="C77" t="s">
        <v>87</v>
      </c>
      <c r="F77" s="5">
        <v>-43375253220</v>
      </c>
      <c r="I77" s="5">
        <v>-43375253220</v>
      </c>
      <c r="J77" s="5">
        <v>20481197880</v>
      </c>
      <c r="K77" s="5">
        <v>22236835920</v>
      </c>
      <c r="L77" s="5">
        <v>31870312500</v>
      </c>
      <c r="M77" s="5">
        <v>80994367780</v>
      </c>
      <c r="N77" s="5">
        <v>102496405500</v>
      </c>
      <c r="O77" s="5">
        <v>-46025067750</v>
      </c>
      <c r="P77" s="5">
        <v>68211879000</v>
      </c>
      <c r="Q77" s="5">
        <v>-38891378250</v>
      </c>
      <c r="R77" s="5">
        <v>-23385441000</v>
      </c>
      <c r="S77" s="5">
        <v>6953866500</v>
      </c>
      <c r="W77" s="5">
        <v>-49334</v>
      </c>
    </row>
    <row r="78" spans="3:26" ht="15.5" x14ac:dyDescent="0.35">
      <c r="C78" t="s">
        <v>88</v>
      </c>
      <c r="F78" s="5">
        <v>-43375253220</v>
      </c>
      <c r="I78" s="5">
        <v>-43375253220</v>
      </c>
      <c r="J78" s="5">
        <v>20481197880</v>
      </c>
      <c r="K78" s="5">
        <v>22236835920</v>
      </c>
      <c r="L78" s="5">
        <v>31870312500</v>
      </c>
      <c r="M78" s="5">
        <v>80994367780</v>
      </c>
      <c r="N78" s="5">
        <v>102496405500</v>
      </c>
      <c r="O78" s="5">
        <v>-46025067750</v>
      </c>
      <c r="P78" s="5">
        <v>68211879000</v>
      </c>
      <c r="Q78" s="5">
        <v>-38891378250</v>
      </c>
      <c r="R78" s="5">
        <v>-23385441000</v>
      </c>
      <c r="S78" s="5">
        <v>6953866500</v>
      </c>
      <c r="W78" s="5">
        <v>-49334</v>
      </c>
    </row>
    <row r="79" spans="3:26" ht="15.5" x14ac:dyDescent="0.35">
      <c r="C79" t="s">
        <v>89</v>
      </c>
      <c r="D79" s="5">
        <v>231324902479</v>
      </c>
      <c r="E79" s="5">
        <v>163586979515</v>
      </c>
      <c r="F79" s="5">
        <v>142353625731</v>
      </c>
      <c r="G79" s="5">
        <v>187319299905</v>
      </c>
      <c r="I79" s="5">
        <v>619094155158</v>
      </c>
      <c r="J79" s="5">
        <v>905196749432</v>
      </c>
      <c r="K79" s="5">
        <v>786113232474</v>
      </c>
      <c r="L79" s="5">
        <v>705517176980</v>
      </c>
      <c r="M79" s="5">
        <v>785802954411</v>
      </c>
      <c r="N79" s="5">
        <v>833806976851</v>
      </c>
      <c r="O79" s="5">
        <v>977611470649</v>
      </c>
      <c r="P79" s="5">
        <v>1044485235597</v>
      </c>
      <c r="Q79" s="5">
        <v>741795436411</v>
      </c>
      <c r="R79" s="5">
        <v>682764641276</v>
      </c>
      <c r="S79" s="5">
        <v>591827330488</v>
      </c>
      <c r="T79" s="5">
        <v>548892765278</v>
      </c>
      <c r="U79" s="5">
        <v>503004238919</v>
      </c>
      <c r="V79" s="5">
        <v>428849175517</v>
      </c>
      <c r="W79" s="5">
        <v>279504682685</v>
      </c>
      <c r="X79" s="5">
        <v>177851336490</v>
      </c>
      <c r="Y79" s="5">
        <v>154442645114</v>
      </c>
      <c r="Z79" s="5">
        <v>130642749871</v>
      </c>
    </row>
    <row r="80" spans="3:26" ht="15.5" x14ac:dyDescent="0.35">
      <c r="C80" t="s">
        <v>90</v>
      </c>
      <c r="D80" s="5">
        <v>231324902479</v>
      </c>
      <c r="E80" s="5">
        <v>163586979515</v>
      </c>
      <c r="F80" s="5">
        <v>185728878951</v>
      </c>
      <c r="G80" s="5">
        <v>187319299905</v>
      </c>
      <c r="I80" s="5">
        <v>662469408378</v>
      </c>
      <c r="J80" s="5">
        <v>884715551552</v>
      </c>
      <c r="K80" s="5">
        <v>770773684882</v>
      </c>
      <c r="L80" s="5">
        <v>673646864480</v>
      </c>
      <c r="M80" s="5">
        <v>704808586631</v>
      </c>
      <c r="N80" s="5">
        <v>731310571351</v>
      </c>
      <c r="O80" s="5">
        <v>1023636538399</v>
      </c>
      <c r="P80" s="5">
        <v>976273356597</v>
      </c>
      <c r="Q80" s="5">
        <v>780686814661</v>
      </c>
      <c r="R80" s="5">
        <v>706150082276</v>
      </c>
      <c r="S80" s="5">
        <v>584873463989</v>
      </c>
      <c r="T80" s="5">
        <v>548892765278</v>
      </c>
      <c r="U80" s="5">
        <v>503004238919</v>
      </c>
      <c r="V80" s="5">
        <v>428849175516</v>
      </c>
      <c r="W80" s="5">
        <v>279504732018</v>
      </c>
      <c r="X80" s="5">
        <v>177851336490</v>
      </c>
      <c r="Y80" s="5">
        <v>154442645114</v>
      </c>
      <c r="Z80" s="5">
        <v>130642749871</v>
      </c>
    </row>
    <row r="81" spans="2:26" ht="15.5" x14ac:dyDescent="0.35">
      <c r="C81" t="s">
        <v>8</v>
      </c>
      <c r="D81" s="5">
        <v>226778356975</v>
      </c>
      <c r="E81" s="5">
        <v>163526286777</v>
      </c>
      <c r="F81" s="5">
        <v>144639738726</v>
      </c>
      <c r="G81" s="5">
        <v>188229630379</v>
      </c>
      <c r="I81" s="5">
        <v>625738179897</v>
      </c>
      <c r="J81" s="5">
        <v>911952925852</v>
      </c>
      <c r="K81" s="5">
        <v>785314917315</v>
      </c>
      <c r="L81" s="5">
        <v>695798973246</v>
      </c>
      <c r="M81" s="5">
        <v>770275837889</v>
      </c>
      <c r="N81" s="5">
        <v>833568184512</v>
      </c>
      <c r="O81" s="5">
        <v>971866085348</v>
      </c>
      <c r="P81" s="5">
        <v>1032077414712</v>
      </c>
      <c r="Q81" s="5">
        <v>739256063663</v>
      </c>
      <c r="R81" s="5">
        <v>688439042952</v>
      </c>
      <c r="S81" s="5">
        <v>595064223524</v>
      </c>
      <c r="T81" s="5">
        <v>554768637507</v>
      </c>
      <c r="U81" s="5">
        <v>508872988817</v>
      </c>
      <c r="V81" s="5">
        <v>437142979147</v>
      </c>
      <c r="W81" s="5">
        <v>285126625118</v>
      </c>
    </row>
    <row r="82" spans="2:26" ht="15.5" x14ac:dyDescent="0.35">
      <c r="C82" t="s">
        <v>91</v>
      </c>
      <c r="D82" s="5">
        <v>231324902479</v>
      </c>
      <c r="E82" s="5">
        <v>163586979515</v>
      </c>
      <c r="F82" s="5">
        <v>185728878951</v>
      </c>
      <c r="G82" s="5">
        <v>187319299905</v>
      </c>
      <c r="I82" s="5">
        <v>662469408378</v>
      </c>
      <c r="J82" s="5">
        <v>884715551552</v>
      </c>
      <c r="K82" s="5">
        <v>770773684882</v>
      </c>
      <c r="L82" s="5">
        <v>673646864480</v>
      </c>
      <c r="M82" s="5">
        <v>704808586631</v>
      </c>
      <c r="N82" s="5">
        <v>731310571351</v>
      </c>
      <c r="O82" s="5">
        <v>1023636538399</v>
      </c>
      <c r="P82" s="5">
        <v>976273356597</v>
      </c>
      <c r="Q82" s="5">
        <v>780686814661</v>
      </c>
      <c r="R82" s="5">
        <v>706150082276</v>
      </c>
      <c r="S82" s="5">
        <v>584873463989</v>
      </c>
      <c r="T82" s="5">
        <v>548892765278</v>
      </c>
      <c r="U82" s="5">
        <v>503004238919</v>
      </c>
      <c r="V82" s="5">
        <v>428849175516</v>
      </c>
      <c r="W82" s="5">
        <v>279504732018</v>
      </c>
      <c r="X82" s="5">
        <v>177851336490</v>
      </c>
      <c r="Y82" s="5">
        <v>154442645114</v>
      </c>
      <c r="Z82" s="5">
        <v>130642749871</v>
      </c>
    </row>
    <row r="83" spans="2:26" ht="15.5" x14ac:dyDescent="0.35">
      <c r="C83" t="s">
        <v>92</v>
      </c>
      <c r="D83" s="5">
        <v>231324902479</v>
      </c>
      <c r="E83" s="5">
        <v>163586979515</v>
      </c>
      <c r="F83" s="5">
        <v>142353625731</v>
      </c>
      <c r="G83" s="5">
        <v>187319299905</v>
      </c>
      <c r="I83" s="5">
        <v>619094155158</v>
      </c>
      <c r="J83" s="5">
        <v>905196749432</v>
      </c>
      <c r="K83" s="5">
        <v>786113232474</v>
      </c>
      <c r="L83" s="5">
        <v>705517176980</v>
      </c>
      <c r="M83" s="5">
        <v>785802954411</v>
      </c>
      <c r="N83" s="5">
        <v>833806976851</v>
      </c>
      <c r="O83" s="5">
        <v>977611470649</v>
      </c>
      <c r="P83" s="5">
        <v>1044485235597</v>
      </c>
      <c r="Q83" s="5">
        <v>741795436411</v>
      </c>
      <c r="R83" s="5">
        <v>682764641276</v>
      </c>
      <c r="S83" s="5">
        <v>591827330489</v>
      </c>
      <c r="T83" s="5">
        <v>548892765278</v>
      </c>
      <c r="U83" s="5">
        <v>503004238919</v>
      </c>
      <c r="V83" s="5">
        <v>428849175516</v>
      </c>
      <c r="W83" s="5">
        <v>279504682684</v>
      </c>
    </row>
    <row r="84" spans="2:26" ht="15.5" x14ac:dyDescent="0.35">
      <c r="C84" t="s">
        <v>93</v>
      </c>
      <c r="D84" s="5">
        <v>231324902479</v>
      </c>
      <c r="E84" s="5">
        <v>163586979515</v>
      </c>
      <c r="F84" s="5">
        <v>142353625731</v>
      </c>
      <c r="G84" s="5">
        <v>187319299905</v>
      </c>
      <c r="I84" s="5">
        <v>619094155158</v>
      </c>
      <c r="J84" s="5">
        <v>905196749432</v>
      </c>
      <c r="K84" s="5">
        <v>786113232474</v>
      </c>
      <c r="L84" s="5">
        <v>705517176980</v>
      </c>
      <c r="M84" s="5">
        <v>785802954411</v>
      </c>
      <c r="N84" s="5">
        <v>833806976851</v>
      </c>
      <c r="O84" s="5">
        <v>977611470649</v>
      </c>
      <c r="P84" s="5">
        <v>1044485235597</v>
      </c>
      <c r="Q84" s="5">
        <v>741795436411</v>
      </c>
      <c r="R84" s="5">
        <v>682764641276</v>
      </c>
      <c r="S84" s="5">
        <v>591827330489</v>
      </c>
      <c r="T84" s="5">
        <v>548892765278</v>
      </c>
      <c r="U84" s="5">
        <v>503004238919</v>
      </c>
      <c r="V84" s="5">
        <v>428849175516</v>
      </c>
      <c r="W84" s="5">
        <v>279504682684</v>
      </c>
    </row>
    <row r="86" spans="2:26" ht="15.5" x14ac:dyDescent="0.35">
      <c r="B86" t="s">
        <v>94</v>
      </c>
      <c r="C86" t="s">
        <v>95</v>
      </c>
    </row>
    <row r="87" spans="2:26" ht="15.5" x14ac:dyDescent="0.35">
      <c r="C87" t="s">
        <v>96</v>
      </c>
    </row>
    <row r="88" spans="2:26" ht="15.5" x14ac:dyDescent="0.35">
      <c r="C88" t="s">
        <v>20</v>
      </c>
      <c r="D88" s="5">
        <v>1166703195453</v>
      </c>
      <c r="E88" s="5">
        <v>1623215339282</v>
      </c>
      <c r="F88" s="5">
        <v>2307627969786</v>
      </c>
      <c r="G88" s="5">
        <v>1819335890102</v>
      </c>
      <c r="I88" s="5">
        <v>2307627969786</v>
      </c>
      <c r="J88" s="5">
        <v>1875124407889</v>
      </c>
      <c r="K88" s="5">
        <v>2318996986073</v>
      </c>
      <c r="L88" s="5">
        <v>2133399081620</v>
      </c>
      <c r="M88" s="5">
        <v>2543833653523</v>
      </c>
      <c r="N88" s="5">
        <v>2219784801023</v>
      </c>
      <c r="O88" s="5">
        <v>1255018477387</v>
      </c>
      <c r="P88" s="5">
        <v>798522144576</v>
      </c>
      <c r="Q88" s="5">
        <v>902227973886</v>
      </c>
      <c r="R88" s="5">
        <v>703935050166</v>
      </c>
      <c r="S88" s="5">
        <v>621846414979</v>
      </c>
      <c r="T88" s="5">
        <v>391452438398</v>
      </c>
      <c r="U88" s="5">
        <v>161758998760</v>
      </c>
      <c r="V88" s="5">
        <v>270049635909</v>
      </c>
      <c r="W88" s="5">
        <v>210453518599</v>
      </c>
      <c r="X88" s="5">
        <v>366377982335</v>
      </c>
      <c r="Y88" s="5">
        <v>395771699900</v>
      </c>
      <c r="Z88" s="5">
        <v>98688475049</v>
      </c>
    </row>
    <row r="89" spans="2:26" ht="15.5" x14ac:dyDescent="0.35">
      <c r="C89" t="s">
        <v>289</v>
      </c>
      <c r="D89" s="5">
        <v>848160000000</v>
      </c>
      <c r="E89" s="5">
        <v>1028076500000</v>
      </c>
      <c r="W89" s="5">
        <v>19609962480</v>
      </c>
      <c r="X89" s="5">
        <v>34180383840</v>
      </c>
      <c r="Y89" s="5">
        <v>73104424492</v>
      </c>
      <c r="Z89" s="5">
        <v>198306554826</v>
      </c>
    </row>
    <row r="90" spans="2:26" ht="15.5" x14ac:dyDescent="0.35">
      <c r="C90" t="s">
        <v>97</v>
      </c>
      <c r="D90" s="5">
        <v>129367228633</v>
      </c>
      <c r="E90" s="5">
        <v>111218105460</v>
      </c>
      <c r="F90" s="5">
        <v>146844031673</v>
      </c>
      <c r="G90" s="5">
        <v>117917729075</v>
      </c>
      <c r="I90" s="5">
        <v>146844031673</v>
      </c>
      <c r="J90" s="5">
        <v>44903690425</v>
      </c>
      <c r="K90" s="5">
        <v>198287883770</v>
      </c>
      <c r="L90" s="5">
        <v>85854926858</v>
      </c>
      <c r="M90" s="5">
        <v>66777644333</v>
      </c>
      <c r="N90" s="5">
        <v>143482663889</v>
      </c>
      <c r="O90" s="5">
        <v>88918882414</v>
      </c>
      <c r="P90" s="5">
        <v>36641344183</v>
      </c>
      <c r="Q90" s="5">
        <v>89837145428</v>
      </c>
      <c r="R90" s="5">
        <v>28142798043</v>
      </c>
      <c r="S90" s="5">
        <v>16146467209</v>
      </c>
      <c r="T90" s="5">
        <v>19782166768</v>
      </c>
      <c r="U90" s="5">
        <v>24978832549</v>
      </c>
      <c r="V90" s="5">
        <v>30945783560</v>
      </c>
      <c r="W90" s="5">
        <v>31505432002</v>
      </c>
      <c r="X90" s="5">
        <v>10694565088</v>
      </c>
      <c r="Y90" s="5">
        <v>8446966591</v>
      </c>
      <c r="Z90" s="5">
        <v>7694667896</v>
      </c>
    </row>
    <row r="91" spans="2:26" ht="15.5" x14ac:dyDescent="0.35">
      <c r="C91" t="s">
        <v>99</v>
      </c>
      <c r="W91" s="5">
        <v>1279574939</v>
      </c>
      <c r="X91" s="5">
        <v>102269486</v>
      </c>
      <c r="Z91" s="5">
        <v>1558336431</v>
      </c>
    </row>
    <row r="92" spans="2:26" ht="15.5" x14ac:dyDescent="0.35">
      <c r="C92" t="s">
        <v>98</v>
      </c>
      <c r="W92" s="5">
        <v>24709073719</v>
      </c>
      <c r="X92" s="5">
        <v>12706985415</v>
      </c>
      <c r="Y92" s="5">
        <v>10955907778</v>
      </c>
      <c r="Z92" s="5">
        <v>5344360609</v>
      </c>
    </row>
    <row r="93" spans="2:26" ht="15.5" x14ac:dyDescent="0.35">
      <c r="C93" t="s">
        <v>100</v>
      </c>
      <c r="D93" s="5">
        <v>129367228633</v>
      </c>
      <c r="E93" s="5">
        <v>111218105460</v>
      </c>
      <c r="F93" s="5">
        <v>146844031673</v>
      </c>
      <c r="G93" s="5">
        <v>117917729075</v>
      </c>
      <c r="I93" s="5">
        <v>146844031673</v>
      </c>
      <c r="J93" s="5">
        <v>44903690425</v>
      </c>
      <c r="K93" s="5">
        <v>198287883770</v>
      </c>
      <c r="L93" s="5">
        <v>85854926858</v>
      </c>
      <c r="M93" s="5">
        <v>66777644333</v>
      </c>
      <c r="N93" s="5">
        <v>143482663889</v>
      </c>
      <c r="O93" s="5">
        <v>88918882414</v>
      </c>
      <c r="P93" s="5">
        <v>36641344183</v>
      </c>
      <c r="Q93" s="5">
        <v>89837145428</v>
      </c>
      <c r="R93" s="5">
        <v>28142798043</v>
      </c>
      <c r="S93" s="5">
        <v>16146467209</v>
      </c>
      <c r="T93" s="5">
        <v>19782166768</v>
      </c>
      <c r="U93" s="5">
        <v>24978832549</v>
      </c>
      <c r="V93" s="5">
        <v>30945783560</v>
      </c>
      <c r="W93" s="5">
        <v>31505432002</v>
      </c>
      <c r="X93" s="5">
        <v>10694565088</v>
      </c>
      <c r="Y93" s="5">
        <v>8446966591</v>
      </c>
      <c r="Z93" s="5">
        <v>7694667896</v>
      </c>
    </row>
    <row r="94" spans="2:26" ht="15.5" x14ac:dyDescent="0.35">
      <c r="C94" t="s">
        <v>101</v>
      </c>
      <c r="W94" s="5">
        <v>20888667233</v>
      </c>
      <c r="X94" s="5">
        <v>10288814290</v>
      </c>
      <c r="Y94" s="5">
        <v>5518616519</v>
      </c>
      <c r="Z94" s="5">
        <v>13447264951</v>
      </c>
    </row>
    <row r="95" spans="2:26" ht="15.5" x14ac:dyDescent="0.35">
      <c r="C95" t="s">
        <v>102</v>
      </c>
      <c r="W95" s="5">
        <v>20888667233</v>
      </c>
      <c r="X95" s="5">
        <v>10288814290</v>
      </c>
      <c r="Y95" s="5">
        <v>5518616519</v>
      </c>
      <c r="Z95" s="5">
        <v>13447264951</v>
      </c>
    </row>
    <row r="96" spans="2:26" ht="15.5" x14ac:dyDescent="0.35">
      <c r="C96" t="s">
        <v>103</v>
      </c>
      <c r="D96" s="5">
        <v>3440072128903</v>
      </c>
      <c r="E96" s="5">
        <v>2937573836602</v>
      </c>
      <c r="F96" s="5">
        <v>3172137561766</v>
      </c>
      <c r="G96" s="5">
        <v>3423397602548</v>
      </c>
      <c r="I96" s="5">
        <v>3172137561766</v>
      </c>
      <c r="J96" s="5">
        <v>3396280224516</v>
      </c>
      <c r="K96" s="5">
        <v>2670702080605</v>
      </c>
      <c r="L96" s="5">
        <v>2810769398502</v>
      </c>
      <c r="M96" s="5">
        <v>2367948502132</v>
      </c>
      <c r="N96" s="5">
        <v>2453226712334</v>
      </c>
      <c r="O96" s="5">
        <v>2652702550446</v>
      </c>
      <c r="P96" s="5">
        <v>2519908461853</v>
      </c>
      <c r="Q96" s="5">
        <v>1849188643329</v>
      </c>
      <c r="R96" s="5">
        <v>1590127218809</v>
      </c>
      <c r="S96" s="5">
        <v>1522348116750</v>
      </c>
      <c r="T96" s="5">
        <v>1295681754349</v>
      </c>
      <c r="U96" s="5">
        <v>1112546445586</v>
      </c>
      <c r="V96" s="5">
        <v>619804268196</v>
      </c>
      <c r="W96" s="5">
        <v>290356324286</v>
      </c>
      <c r="X96" s="5">
        <v>135198472443</v>
      </c>
      <c r="Y96" s="5">
        <v>95569334714</v>
      </c>
      <c r="Z96" s="5">
        <v>197983568202</v>
      </c>
    </row>
    <row r="97" spans="3:26" ht="15.5" x14ac:dyDescent="0.35">
      <c r="C97" t="s">
        <v>79</v>
      </c>
      <c r="D97" s="5">
        <v>239851594</v>
      </c>
      <c r="E97" s="5">
        <v>239851594</v>
      </c>
      <c r="F97" s="5">
        <v>239851594</v>
      </c>
      <c r="G97" s="5">
        <v>239797199</v>
      </c>
      <c r="I97" s="5">
        <v>239851594</v>
      </c>
      <c r="J97" s="5">
        <v>239797199</v>
      </c>
      <c r="K97" s="5">
        <v>-33945075301</v>
      </c>
      <c r="L97" s="5">
        <v>-33945075301</v>
      </c>
      <c r="M97" s="5">
        <v>-33945075301</v>
      </c>
      <c r="N97" s="5">
        <v>-33945075301</v>
      </c>
      <c r="O97" s="5">
        <v>-19226545201</v>
      </c>
      <c r="P97" s="5">
        <v>-19226545201</v>
      </c>
      <c r="Q97" s="5">
        <v>-53845885201</v>
      </c>
      <c r="R97" s="5">
        <v>-53845885201</v>
      </c>
      <c r="S97" s="5">
        <v>-53845885201</v>
      </c>
      <c r="T97" s="5">
        <v>-34379542801</v>
      </c>
      <c r="U97" s="5">
        <v>-34379542801</v>
      </c>
      <c r="V97" s="5">
        <v>239797199</v>
      </c>
      <c r="W97" s="5">
        <v>239797199</v>
      </c>
      <c r="X97" s="5">
        <v>239846533</v>
      </c>
      <c r="Z97" s="5">
        <v>-34081185000</v>
      </c>
    </row>
    <row r="98" spans="3:26" ht="15.5" x14ac:dyDescent="0.35">
      <c r="C98" t="s">
        <v>104</v>
      </c>
      <c r="D98" s="5">
        <v>6372736576149</v>
      </c>
      <c r="E98" s="5">
        <v>6188029614281</v>
      </c>
      <c r="F98" s="5">
        <v>6056845692139</v>
      </c>
      <c r="G98" s="5">
        <v>5795193152839</v>
      </c>
      <c r="I98" s="5">
        <v>6056845692139</v>
      </c>
      <c r="J98" s="5">
        <v>5949615860570</v>
      </c>
      <c r="K98" s="5">
        <v>5702972093609</v>
      </c>
      <c r="L98" s="5">
        <v>5362930145158</v>
      </c>
      <c r="M98" s="5">
        <v>5192108153404</v>
      </c>
      <c r="N98" s="5">
        <v>5034737166320</v>
      </c>
      <c r="O98" s="5">
        <v>4369550647718</v>
      </c>
      <c r="P98" s="5">
        <v>3906136917474</v>
      </c>
      <c r="Q98" s="5">
        <v>3358272302312</v>
      </c>
      <c r="R98" s="5">
        <v>2822069744478</v>
      </c>
      <c r="S98" s="5">
        <v>2467394840796</v>
      </c>
      <c r="T98" s="5">
        <v>2171084574212</v>
      </c>
      <c r="U98" s="5">
        <v>1747185411973</v>
      </c>
      <c r="V98" s="5">
        <v>1218820569255</v>
      </c>
      <c r="W98" s="5">
        <v>846866979585</v>
      </c>
      <c r="X98" s="5">
        <v>862190462145</v>
      </c>
      <c r="Y98" s="5">
        <v>775772167179</v>
      </c>
      <c r="Z98" s="5">
        <v>619284210217</v>
      </c>
    </row>
    <row r="99" spans="3:26" ht="15.5" x14ac:dyDescent="0.35">
      <c r="C99" t="s">
        <v>105</v>
      </c>
    </row>
    <row r="100" spans="3:26" ht="15.5" x14ac:dyDescent="0.35">
      <c r="C100" t="s">
        <v>545</v>
      </c>
      <c r="D100" s="5">
        <v>2444630370</v>
      </c>
      <c r="E100" s="5">
        <v>14416272523</v>
      </c>
      <c r="F100" s="5">
        <v>3390769880</v>
      </c>
      <c r="G100" s="5">
        <v>2690962732</v>
      </c>
      <c r="I100" s="5">
        <v>3390769880</v>
      </c>
      <c r="J100" s="5">
        <v>5560059306</v>
      </c>
      <c r="K100" s="5">
        <v>6135952304</v>
      </c>
      <c r="L100" s="5">
        <v>2675019109</v>
      </c>
      <c r="M100" s="5">
        <v>79638433</v>
      </c>
      <c r="N100" s="5">
        <v>4088701791</v>
      </c>
      <c r="O100" s="5">
        <v>1742171588</v>
      </c>
      <c r="P100" s="5">
        <v>13310045808</v>
      </c>
      <c r="Q100" s="5">
        <v>10435264373</v>
      </c>
      <c r="R100" s="5">
        <v>6388568935</v>
      </c>
      <c r="S100" s="5">
        <v>27745659787</v>
      </c>
      <c r="T100" s="5">
        <v>33117693456</v>
      </c>
      <c r="U100" s="5">
        <v>33207244247</v>
      </c>
      <c r="V100" s="5">
        <v>37337441102</v>
      </c>
      <c r="W100" s="5">
        <v>40589066621</v>
      </c>
      <c r="X100" s="5">
        <v>34811782958</v>
      </c>
      <c r="Y100" s="5">
        <v>37397342403</v>
      </c>
      <c r="Z100" s="5">
        <v>38701421253</v>
      </c>
    </row>
    <row r="101" spans="3:26" ht="15.5" x14ac:dyDescent="0.35">
      <c r="C101" t="s">
        <v>106</v>
      </c>
      <c r="D101" s="5">
        <v>550102639385</v>
      </c>
      <c r="E101" s="5">
        <v>550479388690</v>
      </c>
      <c r="F101" s="5">
        <v>537106516965</v>
      </c>
      <c r="G101" s="5">
        <v>518012913627</v>
      </c>
      <c r="I101" s="5">
        <v>537106516965</v>
      </c>
      <c r="J101" s="5">
        <v>490762226178</v>
      </c>
      <c r="K101" s="5">
        <v>424329629143</v>
      </c>
      <c r="L101" s="5">
        <v>425774133745</v>
      </c>
      <c r="M101" s="5">
        <v>459888282960</v>
      </c>
      <c r="N101" s="5">
        <v>511639035778</v>
      </c>
      <c r="O101" s="5">
        <v>471979028144</v>
      </c>
      <c r="P101" s="5">
        <v>413836506054</v>
      </c>
      <c r="Q101" s="5">
        <v>359229296682</v>
      </c>
      <c r="R101" s="5">
        <v>588764731189</v>
      </c>
      <c r="S101" s="5">
        <v>457127128671</v>
      </c>
      <c r="T101" s="5">
        <v>463020871447</v>
      </c>
      <c r="U101" s="5">
        <v>445597536347</v>
      </c>
      <c r="V101" s="5">
        <v>445064392919</v>
      </c>
      <c r="W101" s="5">
        <v>361381461343</v>
      </c>
      <c r="X101" s="5">
        <v>226465336605</v>
      </c>
      <c r="Y101" s="5">
        <v>105122416471</v>
      </c>
      <c r="Z101" s="5">
        <v>82783661078</v>
      </c>
    </row>
    <row r="102" spans="3:26" ht="15.5" x14ac:dyDescent="0.35">
      <c r="C102" t="s">
        <v>107</v>
      </c>
      <c r="D102" s="5">
        <v>93349404930</v>
      </c>
      <c r="E102" s="5">
        <v>92615003824</v>
      </c>
      <c r="F102" s="5">
        <v>92438726507</v>
      </c>
      <c r="G102" s="5">
        <v>68027069537</v>
      </c>
      <c r="I102" s="5">
        <v>92438726507</v>
      </c>
      <c r="J102" s="5">
        <v>67927925329</v>
      </c>
      <c r="K102" s="5">
        <v>78986758717</v>
      </c>
      <c r="L102" s="5">
        <v>83807263724</v>
      </c>
      <c r="M102" s="5">
        <v>107574790076</v>
      </c>
      <c r="N102" s="5">
        <v>118485253742</v>
      </c>
      <c r="O102" s="5">
        <v>171827517756</v>
      </c>
      <c r="P102" s="5">
        <v>131028119185</v>
      </c>
      <c r="Q102" s="5">
        <v>125047650022</v>
      </c>
      <c r="R102" s="5">
        <v>93371383334</v>
      </c>
      <c r="S102" s="5">
        <v>74668779217</v>
      </c>
      <c r="T102" s="5">
        <v>59149683146</v>
      </c>
      <c r="U102" s="5">
        <v>46743565105</v>
      </c>
      <c r="V102" s="5">
        <v>31234621944</v>
      </c>
      <c r="W102" s="5">
        <v>22881631826</v>
      </c>
      <c r="X102" s="5">
        <v>8567078805</v>
      </c>
      <c r="Y102" s="5">
        <v>6476510358</v>
      </c>
      <c r="Z102" s="5">
        <v>3487316504</v>
      </c>
    </row>
    <row r="103" spans="3:26" ht="15.5" x14ac:dyDescent="0.35">
      <c r="C103" t="s">
        <v>677</v>
      </c>
      <c r="D103" s="5">
        <v>281134038141</v>
      </c>
      <c r="E103" s="5">
        <v>283452143752</v>
      </c>
      <c r="F103" s="5">
        <v>287026621079</v>
      </c>
      <c r="G103" s="5">
        <v>290864008237</v>
      </c>
      <c r="I103" s="5">
        <v>287026621079</v>
      </c>
      <c r="J103" s="5">
        <v>302376169708</v>
      </c>
      <c r="K103" s="5">
        <v>317725718332</v>
      </c>
      <c r="L103" s="5">
        <v>333075266960</v>
      </c>
      <c r="M103" s="5">
        <v>348424815585</v>
      </c>
      <c r="N103" s="5">
        <v>363069256209</v>
      </c>
      <c r="O103" s="5">
        <v>375074433655</v>
      </c>
      <c r="P103" s="5">
        <v>387449984069</v>
      </c>
      <c r="Q103" s="5">
        <v>346147375087</v>
      </c>
    </row>
    <row r="104" spans="3:26" ht="15.5" x14ac:dyDescent="0.35">
      <c r="C104" t="s">
        <v>108</v>
      </c>
      <c r="D104" s="5">
        <v>2454191476895</v>
      </c>
      <c r="E104" s="5">
        <v>2478282391229</v>
      </c>
      <c r="F104" s="5">
        <v>2464741239086</v>
      </c>
      <c r="G104" s="5">
        <v>2360212923152</v>
      </c>
      <c r="I104" s="5">
        <v>2464741239086</v>
      </c>
      <c r="J104" s="5">
        <v>2241795949664</v>
      </c>
      <c r="K104" s="5">
        <v>2091523160150</v>
      </c>
      <c r="L104" s="5">
        <v>1886324466891</v>
      </c>
      <c r="M104" s="5">
        <v>1979030316810</v>
      </c>
      <c r="N104" s="5">
        <v>2181987903574</v>
      </c>
      <c r="O104" s="5">
        <v>2272257357427</v>
      </c>
      <c r="P104" s="5">
        <v>1951433780645</v>
      </c>
      <c r="Q104" s="5">
        <v>1070568248167</v>
      </c>
      <c r="R104" s="5">
        <v>909031923413</v>
      </c>
      <c r="S104" s="5">
        <v>800154833205</v>
      </c>
      <c r="T104" s="5">
        <v>776264087012</v>
      </c>
      <c r="U104" s="5">
        <v>731733172365</v>
      </c>
      <c r="V104" s="5">
        <v>698094080958</v>
      </c>
      <c r="W104" s="5">
        <v>604888396899</v>
      </c>
      <c r="X104" s="5">
        <v>329143017114</v>
      </c>
      <c r="Y104" s="5">
        <v>194783776208</v>
      </c>
      <c r="Z104" s="5">
        <v>170992320581</v>
      </c>
    </row>
    <row r="105" spans="3:26" ht="15.5" x14ac:dyDescent="0.35">
      <c r="C105" t="s">
        <v>109</v>
      </c>
      <c r="D105" s="5">
        <v>8826928053044</v>
      </c>
      <c r="E105" s="5">
        <v>8666312005510</v>
      </c>
      <c r="F105" s="5">
        <v>8521586931225</v>
      </c>
      <c r="G105" s="5">
        <v>8155406075991</v>
      </c>
      <c r="I105" s="5">
        <v>8521586931225</v>
      </c>
      <c r="J105" s="5">
        <v>8191411810234</v>
      </c>
      <c r="K105" s="5">
        <v>7794495253759</v>
      </c>
      <c r="L105" s="5">
        <v>7249254612049</v>
      </c>
      <c r="M105" s="5">
        <v>7171138470214</v>
      </c>
      <c r="N105" s="5">
        <v>7216725069894</v>
      </c>
      <c r="O105" s="5">
        <v>6641808005145</v>
      </c>
      <c r="P105" s="5">
        <v>5857570698119</v>
      </c>
      <c r="Q105" s="5">
        <v>4428840550479</v>
      </c>
      <c r="R105" s="5">
        <v>3731101667891</v>
      </c>
      <c r="S105" s="5">
        <v>3267549674001</v>
      </c>
      <c r="T105" s="5">
        <v>2947348661224</v>
      </c>
      <c r="U105" s="5">
        <v>2478918584338</v>
      </c>
      <c r="V105" s="5">
        <v>1916914650213</v>
      </c>
      <c r="W105" s="5">
        <v>1451755376484</v>
      </c>
      <c r="X105" s="5">
        <v>1191333479259</v>
      </c>
      <c r="Y105" s="5">
        <v>970555943387</v>
      </c>
      <c r="Z105" s="5">
        <v>790276530798</v>
      </c>
    </row>
    <row r="106" spans="3:26" ht="15.5" x14ac:dyDescent="0.35">
      <c r="C106" t="s">
        <v>110</v>
      </c>
    </row>
    <row r="107" spans="3:26" ht="15.5" x14ac:dyDescent="0.35">
      <c r="C107" t="s">
        <v>111</v>
      </c>
    </row>
    <row r="108" spans="3:26" ht="15.5" x14ac:dyDescent="0.35">
      <c r="C108" t="s">
        <v>112</v>
      </c>
      <c r="D108" s="5">
        <v>1288792622080</v>
      </c>
      <c r="E108" s="5">
        <v>874289450280</v>
      </c>
      <c r="F108" s="5">
        <v>963986595998</v>
      </c>
      <c r="G108" s="5">
        <v>619137116413</v>
      </c>
      <c r="I108" s="5">
        <v>963986595998</v>
      </c>
      <c r="J108" s="5">
        <v>873386308689</v>
      </c>
      <c r="K108" s="5">
        <v>765873007036</v>
      </c>
      <c r="L108" s="5">
        <v>669768766924</v>
      </c>
      <c r="M108" s="5">
        <v>722537447543</v>
      </c>
      <c r="N108" s="5">
        <v>844928054206</v>
      </c>
      <c r="O108" s="5">
        <v>783375432849</v>
      </c>
      <c r="P108" s="5">
        <v>778853385563</v>
      </c>
      <c r="Q108" s="5">
        <v>478208556747</v>
      </c>
      <c r="R108" s="5">
        <v>388653022672</v>
      </c>
      <c r="S108" s="5">
        <v>412288840768</v>
      </c>
      <c r="T108" s="5">
        <v>426629831904</v>
      </c>
      <c r="U108" s="5">
        <v>439275331629</v>
      </c>
      <c r="V108" s="5">
        <v>208254982747</v>
      </c>
      <c r="W108" s="5">
        <v>166523657827</v>
      </c>
      <c r="X108" s="5">
        <v>110310085744</v>
      </c>
      <c r="Y108" s="5">
        <v>73186201328</v>
      </c>
      <c r="Z108" s="5">
        <v>91853081129</v>
      </c>
    </row>
    <row r="109" spans="3:26" ht="15.5" x14ac:dyDescent="0.35">
      <c r="C109" t="s">
        <v>115</v>
      </c>
      <c r="P109" s="5">
        <v>115080973572</v>
      </c>
      <c r="R109" s="5">
        <v>5339714500</v>
      </c>
      <c r="S109" s="5">
        <v>22497405596</v>
      </c>
      <c r="T109" s="5">
        <v>19487011212</v>
      </c>
      <c r="U109" s="5">
        <v>21432941244</v>
      </c>
      <c r="V109" s="5">
        <v>15449074376</v>
      </c>
    </row>
    <row r="110" spans="3:26" ht="15.5" x14ac:dyDescent="0.35">
      <c r="C110" t="s">
        <v>113</v>
      </c>
    </row>
    <row r="111" spans="3:26" ht="15.5" x14ac:dyDescent="0.35">
      <c r="C111" t="s">
        <v>114</v>
      </c>
      <c r="D111" s="5">
        <v>185281227562</v>
      </c>
      <c r="E111" s="5">
        <v>159182059701</v>
      </c>
      <c r="F111" s="5">
        <v>160942775544</v>
      </c>
      <c r="G111" s="5">
        <v>130712933824</v>
      </c>
      <c r="I111" s="5">
        <v>160942775544</v>
      </c>
      <c r="J111" s="5">
        <v>191119175896</v>
      </c>
      <c r="K111" s="5">
        <v>123351935936</v>
      </c>
      <c r="L111" s="5">
        <v>144350074482</v>
      </c>
      <c r="M111" s="5">
        <v>126723781917</v>
      </c>
      <c r="N111" s="5">
        <v>164227235603</v>
      </c>
      <c r="O111" s="5">
        <v>177558419530</v>
      </c>
      <c r="P111" s="5">
        <v>197936121908</v>
      </c>
      <c r="Q111" s="5">
        <v>168709678841</v>
      </c>
      <c r="R111" s="5">
        <v>107521646905</v>
      </c>
      <c r="S111" s="5">
        <v>127367039548</v>
      </c>
      <c r="T111" s="5">
        <v>107002962493</v>
      </c>
      <c r="U111" s="5">
        <v>195448416722</v>
      </c>
      <c r="V111" s="5">
        <v>48666515526</v>
      </c>
      <c r="W111" s="5">
        <v>38238682102</v>
      </c>
      <c r="X111" s="5">
        <v>71461808169</v>
      </c>
      <c r="Y111" s="5">
        <v>29508591202</v>
      </c>
      <c r="Z111" s="5">
        <v>52080150963</v>
      </c>
    </row>
    <row r="112" spans="3:26" ht="15.5" x14ac:dyDescent="0.35">
      <c r="C112" t="s">
        <v>206</v>
      </c>
    </row>
    <row r="113" spans="3:26" ht="15.5" x14ac:dyDescent="0.35">
      <c r="C113" t="s">
        <v>207</v>
      </c>
      <c r="W113" s="5">
        <v>25988648658</v>
      </c>
      <c r="X113" s="5">
        <v>12809254901</v>
      </c>
      <c r="Y113" s="5">
        <v>10955907778</v>
      </c>
      <c r="Z113" s="5">
        <v>6902697040</v>
      </c>
    </row>
    <row r="114" spans="3:26" ht="15.5" x14ac:dyDescent="0.35">
      <c r="C114" t="s">
        <v>1046</v>
      </c>
      <c r="D114" s="5">
        <v>5135807776</v>
      </c>
      <c r="E114" s="5">
        <v>4641865696</v>
      </c>
      <c r="F114" s="5">
        <v>3912897370</v>
      </c>
      <c r="G114" s="5">
        <v>8147763053</v>
      </c>
      <c r="I114" s="5">
        <v>3912897370</v>
      </c>
      <c r="J114" s="5">
        <v>3753911323</v>
      </c>
      <c r="K114" s="5">
        <v>5807867231</v>
      </c>
      <c r="L114" s="5">
        <v>5122070483</v>
      </c>
      <c r="M114" s="5">
        <v>4912619760</v>
      </c>
      <c r="N114" s="5">
        <v>9006059505</v>
      </c>
      <c r="O114" s="5">
        <v>15725139308</v>
      </c>
      <c r="P114" s="5">
        <v>22227283026</v>
      </c>
      <c r="Q114" s="5">
        <v>20628247942</v>
      </c>
      <c r="R114" s="5">
        <v>6531474423</v>
      </c>
      <c r="S114" s="5">
        <v>4943549775</v>
      </c>
      <c r="T114" s="5">
        <v>34533400</v>
      </c>
      <c r="U114" s="5">
        <v>34533400</v>
      </c>
      <c r="V114" s="5">
        <v>34533403</v>
      </c>
    </row>
    <row r="115" spans="3:26" ht="15.5" x14ac:dyDescent="0.35">
      <c r="C115" t="s">
        <v>919</v>
      </c>
      <c r="D115" s="5">
        <v>23070604894</v>
      </c>
      <c r="E115" s="5">
        <v>12367494633</v>
      </c>
      <c r="F115" s="5">
        <v>28981302135</v>
      </c>
      <c r="G115" s="5">
        <v>14945064758</v>
      </c>
      <c r="I115" s="5">
        <v>28981302135</v>
      </c>
      <c r="J115" s="5">
        <v>15984579202</v>
      </c>
      <c r="K115" s="5">
        <v>14923381722</v>
      </c>
      <c r="L115" s="5">
        <v>7119968443</v>
      </c>
      <c r="M115" s="5">
        <v>45080675935</v>
      </c>
      <c r="N115" s="5">
        <v>55359532461</v>
      </c>
      <c r="O115" s="5">
        <v>51582515268</v>
      </c>
      <c r="P115" s="5">
        <v>12119025126</v>
      </c>
      <c r="Q115" s="5">
        <v>2868752126</v>
      </c>
      <c r="R115" s="5">
        <v>14615237754</v>
      </c>
      <c r="S115" s="5">
        <v>10062400081</v>
      </c>
      <c r="T115" s="5">
        <v>4622634778</v>
      </c>
      <c r="U115" s="5">
        <v>2908905997</v>
      </c>
      <c r="V115" s="5">
        <v>968164215</v>
      </c>
    </row>
    <row r="116" spans="3:26" ht="15.5" x14ac:dyDescent="0.35">
      <c r="C116" t="s">
        <v>116</v>
      </c>
      <c r="D116" s="5">
        <v>90022524062</v>
      </c>
      <c r="E116" s="5">
        <v>77345534434</v>
      </c>
      <c r="F116" s="5">
        <v>83313470012</v>
      </c>
      <c r="G116" s="5">
        <v>70299895231</v>
      </c>
      <c r="I116" s="5">
        <v>83313470012</v>
      </c>
      <c r="J116" s="5">
        <v>87195055186</v>
      </c>
      <c r="K116" s="5">
        <v>73492479180</v>
      </c>
      <c r="L116" s="5">
        <v>52968628621</v>
      </c>
      <c r="M116" s="5">
        <v>62608174276</v>
      </c>
      <c r="N116" s="5">
        <v>76270096071</v>
      </c>
      <c r="O116" s="5">
        <v>50237494756</v>
      </c>
      <c r="P116" s="5">
        <v>50029881736</v>
      </c>
      <c r="Q116" s="5">
        <v>32275986067</v>
      </c>
      <c r="R116" s="5">
        <v>24475763182</v>
      </c>
      <c r="S116" s="5">
        <v>27660777632</v>
      </c>
      <c r="T116" s="5">
        <v>20322911634</v>
      </c>
      <c r="U116" s="5">
        <v>16783914374</v>
      </c>
      <c r="V116" s="5">
        <v>12182037781</v>
      </c>
      <c r="W116" s="5">
        <v>9643639028</v>
      </c>
      <c r="X116" s="5">
        <v>8764141048</v>
      </c>
      <c r="Y116" s="5">
        <v>7531265169</v>
      </c>
      <c r="Z116" s="5">
        <v>6802219788</v>
      </c>
    </row>
    <row r="117" spans="3:26" ht="15.5" x14ac:dyDescent="0.35">
      <c r="C117" t="s">
        <v>117</v>
      </c>
      <c r="D117" s="5">
        <v>44407533358</v>
      </c>
      <c r="E117" s="5">
        <v>121220600552</v>
      </c>
      <c r="F117" s="5">
        <v>80671179030</v>
      </c>
      <c r="G117" s="5">
        <v>77822812270</v>
      </c>
      <c r="I117" s="5">
        <v>80671179030</v>
      </c>
      <c r="J117" s="5">
        <v>60371452328</v>
      </c>
      <c r="K117" s="5">
        <v>74141252768</v>
      </c>
      <c r="L117" s="5">
        <v>56103084768</v>
      </c>
      <c r="M117" s="5">
        <v>77175355040</v>
      </c>
      <c r="N117" s="5">
        <v>128507418891</v>
      </c>
      <c r="O117" s="5">
        <v>71965995747</v>
      </c>
      <c r="P117" s="5">
        <v>51927597166</v>
      </c>
      <c r="Q117" s="5">
        <v>57186513672</v>
      </c>
      <c r="R117" s="5">
        <v>29462478034</v>
      </c>
      <c r="S117" s="5">
        <v>40684042817</v>
      </c>
      <c r="T117" s="5">
        <v>31211040634</v>
      </c>
      <c r="U117" s="5">
        <v>36331253057</v>
      </c>
      <c r="V117" s="5">
        <v>29341692586</v>
      </c>
      <c r="W117" s="5">
        <v>37839406792</v>
      </c>
      <c r="X117" s="5">
        <v>11635252389</v>
      </c>
      <c r="Y117" s="5">
        <v>20943003821</v>
      </c>
      <c r="Z117" s="5">
        <v>22147412334</v>
      </c>
    </row>
    <row r="118" spans="3:26" ht="15.5" x14ac:dyDescent="0.35">
      <c r="C118" t="s">
        <v>119</v>
      </c>
    </row>
    <row r="119" spans="3:26" ht="15.5" x14ac:dyDescent="0.35">
      <c r="C119" t="s">
        <v>121</v>
      </c>
      <c r="T119" s="5">
        <v>555555550</v>
      </c>
      <c r="U119" s="5">
        <v>7222222217</v>
      </c>
      <c r="V119" s="5">
        <v>13888888889</v>
      </c>
    </row>
    <row r="120" spans="3:26" ht="15.5" x14ac:dyDescent="0.35">
      <c r="C120" t="s">
        <v>122</v>
      </c>
      <c r="S120" s="5">
        <v>555555540</v>
      </c>
      <c r="T120" s="5">
        <v>6666666667</v>
      </c>
      <c r="U120" s="5">
        <v>6666666667</v>
      </c>
      <c r="V120" s="5">
        <v>6111111111</v>
      </c>
    </row>
    <row r="121" spans="3:26" ht="15.5" x14ac:dyDescent="0.35">
      <c r="C121" t="s">
        <v>123</v>
      </c>
      <c r="D121" s="5">
        <v>1087833799680</v>
      </c>
      <c r="E121" s="5">
        <v>1031172152128</v>
      </c>
      <c r="F121" s="5">
        <v>960336911640</v>
      </c>
      <c r="G121" s="5">
        <v>1090462161722</v>
      </c>
      <c r="I121" s="5">
        <v>960336911640</v>
      </c>
      <c r="J121" s="5">
        <v>805691633977</v>
      </c>
      <c r="K121" s="5">
        <v>804234174414</v>
      </c>
      <c r="L121" s="5">
        <v>645497214514</v>
      </c>
      <c r="M121" s="5">
        <v>869620745117</v>
      </c>
      <c r="N121" s="5">
        <v>1028199163690</v>
      </c>
      <c r="O121" s="5">
        <v>1182131278030</v>
      </c>
      <c r="P121" s="5">
        <v>896465230114</v>
      </c>
      <c r="Q121" s="5">
        <v>440210145942</v>
      </c>
      <c r="R121" s="5">
        <v>293720950423</v>
      </c>
      <c r="S121" s="5">
        <v>226435316775</v>
      </c>
      <c r="T121" s="5">
        <v>158570583950</v>
      </c>
      <c r="U121" s="5">
        <v>124144814617</v>
      </c>
      <c r="V121" s="5">
        <v>90658628292</v>
      </c>
      <c r="W121" s="5">
        <v>53357980000</v>
      </c>
      <c r="X121" s="5">
        <v>36436865000</v>
      </c>
      <c r="Y121" s="5">
        <v>29600511000</v>
      </c>
      <c r="Z121" s="5">
        <v>20965800000</v>
      </c>
    </row>
    <row r="122" spans="3:26" ht="15.5" x14ac:dyDescent="0.35">
      <c r="C122" t="s">
        <v>124</v>
      </c>
      <c r="D122" s="5">
        <v>1087833799680</v>
      </c>
      <c r="E122" s="5">
        <v>1031172152128</v>
      </c>
      <c r="F122" s="5">
        <v>960336911640</v>
      </c>
      <c r="G122" s="5">
        <v>1090462161722</v>
      </c>
      <c r="I122" s="5">
        <v>960336911640</v>
      </c>
      <c r="J122" s="5">
        <v>805691633977</v>
      </c>
      <c r="K122" s="5">
        <v>804234174414</v>
      </c>
      <c r="L122" s="5">
        <v>645497214514</v>
      </c>
      <c r="M122" s="5">
        <v>869620745117</v>
      </c>
      <c r="N122" s="5">
        <v>1028199163690</v>
      </c>
      <c r="O122" s="5">
        <v>1182131278030</v>
      </c>
      <c r="P122" s="5">
        <v>896465230114</v>
      </c>
      <c r="Q122" s="5">
        <v>440210145942</v>
      </c>
      <c r="R122" s="5">
        <v>293720950423</v>
      </c>
      <c r="S122" s="5">
        <v>226435316775</v>
      </c>
      <c r="T122" s="5">
        <v>158570583950</v>
      </c>
      <c r="U122" s="5">
        <v>124144814617</v>
      </c>
      <c r="V122" s="5">
        <v>90658628292</v>
      </c>
      <c r="W122" s="5">
        <v>53357980000</v>
      </c>
      <c r="X122" s="5">
        <v>36436865000</v>
      </c>
      <c r="Y122" s="5">
        <v>29600511000</v>
      </c>
      <c r="Z122" s="5">
        <v>20965800000</v>
      </c>
    </row>
    <row r="123" spans="3:26" ht="15.5" x14ac:dyDescent="0.35">
      <c r="C123" t="s">
        <v>125</v>
      </c>
    </row>
    <row r="124" spans="3:26" ht="15.5" x14ac:dyDescent="0.35">
      <c r="C124" t="s">
        <v>126</v>
      </c>
      <c r="T124" s="5">
        <v>555555550</v>
      </c>
      <c r="U124" s="5">
        <v>7222222217</v>
      </c>
      <c r="V124" s="5">
        <v>13888888889</v>
      </c>
    </row>
    <row r="125" spans="3:26" ht="15.5" x14ac:dyDescent="0.35">
      <c r="C125" t="s">
        <v>127</v>
      </c>
      <c r="D125" s="5">
        <v>2376626421760</v>
      </c>
      <c r="E125" s="5">
        <v>1905461602408</v>
      </c>
      <c r="F125" s="5">
        <v>1924323507638</v>
      </c>
      <c r="G125" s="5">
        <v>1709599278135</v>
      </c>
      <c r="I125" s="5">
        <v>1924323507638</v>
      </c>
      <c r="J125" s="5">
        <v>1679077942666</v>
      </c>
      <c r="K125" s="5">
        <v>1570107181450</v>
      </c>
      <c r="L125" s="5">
        <v>1315265981438</v>
      </c>
      <c r="M125" s="5">
        <v>1592158192660</v>
      </c>
      <c r="N125" s="5">
        <v>1873127217896</v>
      </c>
      <c r="O125" s="5">
        <v>1965506710879</v>
      </c>
      <c r="P125" s="5">
        <v>1675318615677</v>
      </c>
      <c r="Q125" s="5">
        <v>918418702689</v>
      </c>
      <c r="R125" s="5">
        <v>682373973095</v>
      </c>
      <c r="S125" s="5">
        <v>638724157543</v>
      </c>
      <c r="T125" s="5">
        <v>585200415854</v>
      </c>
      <c r="U125" s="5">
        <v>563420146246</v>
      </c>
      <c r="V125" s="5">
        <v>298913611039</v>
      </c>
      <c r="W125" s="5">
        <v>219881637827</v>
      </c>
      <c r="X125" s="5">
        <v>146746950744</v>
      </c>
      <c r="Y125" s="5">
        <v>102786712328</v>
      </c>
      <c r="Z125" s="5">
        <v>112818881129</v>
      </c>
    </row>
    <row r="126" spans="3:26" ht="15.5" x14ac:dyDescent="0.35">
      <c r="C126" t="s">
        <v>128</v>
      </c>
    </row>
    <row r="127" spans="3:26" ht="15.5" x14ac:dyDescent="0.35">
      <c r="C127" t="s">
        <v>129</v>
      </c>
      <c r="D127" s="5">
        <v>171203897000</v>
      </c>
      <c r="E127" s="5">
        <v>171203897000</v>
      </c>
      <c r="F127" s="5">
        <v>171203897000</v>
      </c>
      <c r="G127" s="5">
        <v>171203897000</v>
      </c>
      <c r="I127" s="5">
        <v>171203897000</v>
      </c>
      <c r="J127" s="5">
        <v>171203897000</v>
      </c>
      <c r="K127" s="5">
        <v>171500000000</v>
      </c>
      <c r="L127" s="5">
        <v>171500000000</v>
      </c>
      <c r="M127" s="5">
        <v>171500000000</v>
      </c>
      <c r="N127" s="5">
        <v>171500000000</v>
      </c>
      <c r="O127" s="5">
        <v>171500000000</v>
      </c>
      <c r="P127" s="5">
        <v>171500000000</v>
      </c>
      <c r="Q127" s="5">
        <v>171500000000</v>
      </c>
      <c r="R127" s="5">
        <v>171500000000</v>
      </c>
      <c r="S127" s="5">
        <v>171500000000</v>
      </c>
      <c r="T127" s="5">
        <v>171500000000</v>
      </c>
      <c r="U127" s="5">
        <v>171500000000</v>
      </c>
      <c r="V127" s="5">
        <v>171500000000</v>
      </c>
      <c r="W127" s="5">
        <v>171500000000</v>
      </c>
      <c r="X127" s="5">
        <v>171500000000</v>
      </c>
      <c r="Y127" s="5">
        <v>171500000000</v>
      </c>
      <c r="Z127" s="5">
        <v>171500000000</v>
      </c>
    </row>
    <row r="128" spans="3:26" ht="15.5" x14ac:dyDescent="0.35">
      <c r="C128" t="s">
        <v>130</v>
      </c>
      <c r="D128" s="5">
        <v>400825625040</v>
      </c>
      <c r="E128" s="5">
        <v>400825625040</v>
      </c>
      <c r="F128" s="5">
        <v>400825625040</v>
      </c>
      <c r="G128" s="5">
        <v>400825625040</v>
      </c>
      <c r="I128" s="5">
        <v>400825625040</v>
      </c>
      <c r="J128" s="5">
        <v>400825625040</v>
      </c>
      <c r="K128" s="5">
        <v>447087497651</v>
      </c>
      <c r="L128" s="5">
        <v>440574864042</v>
      </c>
      <c r="M128" s="5">
        <v>440574864042</v>
      </c>
      <c r="N128" s="5">
        <v>440574864042</v>
      </c>
      <c r="O128" s="5">
        <v>404435806481</v>
      </c>
      <c r="P128" s="5">
        <v>404435806481</v>
      </c>
      <c r="Q128" s="5">
        <v>369147496948</v>
      </c>
      <c r="R128" s="5">
        <v>368122496948</v>
      </c>
      <c r="S128" s="5">
        <v>368122496948</v>
      </c>
      <c r="T128" s="5">
        <v>368122496948</v>
      </c>
      <c r="U128" s="5">
        <v>368122496948</v>
      </c>
      <c r="V128" s="5">
        <v>368122496948</v>
      </c>
      <c r="W128" s="5">
        <v>368122496948</v>
      </c>
      <c r="X128" s="5">
        <v>368122496948</v>
      </c>
      <c r="Y128" s="5">
        <v>368122496948</v>
      </c>
      <c r="Z128" s="5">
        <v>353904221948</v>
      </c>
    </row>
    <row r="129" spans="2:26" ht="15.5" x14ac:dyDescent="0.35">
      <c r="C129" t="s">
        <v>131</v>
      </c>
      <c r="D129" s="5">
        <v>5791809044980</v>
      </c>
      <c r="E129" s="5">
        <v>6113054362302</v>
      </c>
      <c r="F129" s="5">
        <v>5949528075525</v>
      </c>
      <c r="G129" s="5">
        <v>5804888336799</v>
      </c>
      <c r="I129" s="5">
        <v>5949528075525</v>
      </c>
      <c r="J129" s="5">
        <v>5903657494767</v>
      </c>
      <c r="K129" s="5">
        <v>5565237623865</v>
      </c>
      <c r="L129" s="5">
        <v>5311722572973</v>
      </c>
      <c r="M129" s="5">
        <v>4968432423650</v>
      </c>
      <c r="N129" s="5">
        <v>4748577114616</v>
      </c>
      <c r="O129" s="5">
        <v>4105058416347</v>
      </c>
      <c r="P129" s="5">
        <v>3616754589824</v>
      </c>
      <c r="Q129" s="5">
        <v>3025975078106</v>
      </c>
      <c r="R129" s="5">
        <v>2567845297860</v>
      </c>
      <c r="S129" s="5">
        <v>2142268717848</v>
      </c>
      <c r="T129" s="5">
        <v>1851716847974</v>
      </c>
      <c r="U129" s="5">
        <v>1399191168467</v>
      </c>
      <c r="V129" s="5">
        <v>1061205679650</v>
      </c>
      <c r="W129" s="5">
        <v>666784575503</v>
      </c>
      <c r="X129" s="5">
        <v>490275422926</v>
      </c>
      <c r="Y129" s="5">
        <v>328145736436</v>
      </c>
      <c r="Z129" s="5">
        <v>186134612722</v>
      </c>
    </row>
    <row r="130" spans="2:26" ht="15.5" x14ac:dyDescent="0.35">
      <c r="C130" t="s">
        <v>132</v>
      </c>
      <c r="D130" s="5">
        <v>482594713034</v>
      </c>
      <c r="E130" s="5">
        <v>482594713034</v>
      </c>
      <c r="F130" s="5">
        <v>482594713034</v>
      </c>
      <c r="G130" s="5">
        <v>482594713034</v>
      </c>
      <c r="I130" s="5">
        <v>482594713034</v>
      </c>
      <c r="J130" s="5">
        <v>482594713034</v>
      </c>
      <c r="K130" s="5">
        <v>482594713034</v>
      </c>
      <c r="L130" s="5">
        <v>482594713034</v>
      </c>
      <c r="M130" s="5">
        <v>482594713034</v>
      </c>
      <c r="N130" s="5">
        <v>482594713034</v>
      </c>
      <c r="O130" s="5">
        <v>482594713034</v>
      </c>
      <c r="P130" s="5">
        <v>434594713034</v>
      </c>
      <c r="Q130" s="5">
        <v>356594713034</v>
      </c>
      <c r="R130" s="5">
        <v>285994713034</v>
      </c>
      <c r="S130" s="5">
        <v>227994713034</v>
      </c>
      <c r="T130" s="5">
        <v>173994713034</v>
      </c>
      <c r="U130" s="5">
        <v>123994713034</v>
      </c>
      <c r="V130" s="5">
        <v>81109795512</v>
      </c>
      <c r="W130" s="5">
        <v>52597133000</v>
      </c>
      <c r="X130" s="5">
        <v>34812000000</v>
      </c>
      <c r="Y130" s="5">
        <v>19034000000</v>
      </c>
      <c r="Z130" s="5">
        <v>6000000000</v>
      </c>
    </row>
    <row r="131" spans="2:26" ht="15.5" x14ac:dyDescent="0.35">
      <c r="C131" t="s">
        <v>133</v>
      </c>
      <c r="D131" s="5">
        <v>5309214331946</v>
      </c>
      <c r="E131" s="5">
        <v>5630459649268</v>
      </c>
      <c r="F131" s="5">
        <v>5466933362491</v>
      </c>
      <c r="G131" s="5">
        <v>5322293623765</v>
      </c>
      <c r="I131" s="5">
        <v>5466933362491</v>
      </c>
      <c r="J131" s="5">
        <v>5421062781733</v>
      </c>
      <c r="K131" s="5">
        <v>5082642910831</v>
      </c>
      <c r="L131" s="5">
        <v>4829127859939</v>
      </c>
      <c r="M131" s="5">
        <v>4485837710616</v>
      </c>
      <c r="N131" s="5">
        <v>4265982401582</v>
      </c>
      <c r="O131" s="5">
        <v>3622463703313</v>
      </c>
      <c r="P131" s="5">
        <v>3182159876790</v>
      </c>
      <c r="Q131" s="5">
        <v>2669380365072</v>
      </c>
      <c r="R131" s="5">
        <v>2281850584826</v>
      </c>
      <c r="S131" s="5">
        <v>1914274004814</v>
      </c>
      <c r="T131" s="5">
        <v>1677722134940</v>
      </c>
      <c r="U131" s="5">
        <v>1275196455433</v>
      </c>
      <c r="V131" s="5">
        <v>980095884138</v>
      </c>
      <c r="W131" s="5">
        <v>614187442503</v>
      </c>
      <c r="X131" s="5">
        <v>455463422926</v>
      </c>
      <c r="Y131" s="5">
        <v>309111736436</v>
      </c>
      <c r="Z131" s="5">
        <v>180134612722</v>
      </c>
    </row>
    <row r="132" spans="2:26" ht="15.5" x14ac:dyDescent="0.35">
      <c r="C132" t="s">
        <v>134</v>
      </c>
      <c r="D132" s="5">
        <v>5791809044980</v>
      </c>
      <c r="E132" s="5">
        <v>6113054362302</v>
      </c>
      <c r="F132" s="5">
        <v>5949528075525</v>
      </c>
      <c r="G132" s="5">
        <v>5804888336799</v>
      </c>
      <c r="I132" s="5">
        <v>5949528075525</v>
      </c>
      <c r="J132" s="5">
        <v>5903657494767</v>
      </c>
      <c r="K132" s="5">
        <v>5565237623865</v>
      </c>
      <c r="L132" s="5">
        <v>5311722572973</v>
      </c>
      <c r="M132" s="5">
        <v>4968432423650</v>
      </c>
      <c r="N132" s="5">
        <v>4748577114616</v>
      </c>
      <c r="O132" s="5">
        <v>4105058416347</v>
      </c>
      <c r="P132" s="5">
        <v>3616754589824</v>
      </c>
      <c r="Q132" s="5">
        <v>3025975078106</v>
      </c>
      <c r="R132" s="5">
        <v>2567845297860</v>
      </c>
      <c r="S132" s="5">
        <v>2142268717848</v>
      </c>
      <c r="T132" s="5">
        <v>1851716847974</v>
      </c>
      <c r="U132" s="5">
        <v>1399191168467</v>
      </c>
      <c r="V132" s="5">
        <v>1061205679650</v>
      </c>
      <c r="W132" s="5">
        <v>666784575503</v>
      </c>
      <c r="X132" s="5">
        <v>490275422926</v>
      </c>
      <c r="Y132" s="5">
        <v>328145736436</v>
      </c>
      <c r="Z132" s="5">
        <v>186134612722</v>
      </c>
    </row>
    <row r="133" spans="2:26" ht="15.5" x14ac:dyDescent="0.35">
      <c r="C133" t="s">
        <v>212</v>
      </c>
      <c r="D133" s="5">
        <v>86223212670</v>
      </c>
      <c r="E133" s="5">
        <v>75526667166</v>
      </c>
      <c r="F133" s="5">
        <v>75465974428</v>
      </c>
      <c r="G133" s="5">
        <v>68649141818</v>
      </c>
      <c r="I133" s="5">
        <v>75465974428</v>
      </c>
      <c r="J133" s="5">
        <v>36407053562</v>
      </c>
      <c r="K133" s="5">
        <v>74508026094</v>
      </c>
      <c r="L133" s="5">
        <v>44136268897</v>
      </c>
      <c r="M133" s="5">
        <v>32418065163</v>
      </c>
      <c r="N133" s="5">
        <v>16890948641</v>
      </c>
      <c r="O133" s="5">
        <v>14533616639</v>
      </c>
      <c r="P133" s="5">
        <v>8788231338</v>
      </c>
      <c r="Q133" s="5">
        <v>-2354842063</v>
      </c>
      <c r="R133" s="5">
        <v>-4894214811</v>
      </c>
      <c r="S133" s="5">
        <v>780186865</v>
      </c>
      <c r="T133" s="5">
        <v>5188443249</v>
      </c>
      <c r="U133" s="5">
        <v>11064315478</v>
      </c>
      <c r="V133" s="5">
        <v>16933065377</v>
      </c>
      <c r="W133" s="5">
        <v>25226869009</v>
      </c>
      <c r="X133" s="5">
        <v>14448762108</v>
      </c>
      <c r="Y133" s="5">
        <v>997674</v>
      </c>
    </row>
    <row r="134" spans="2:26" ht="15.5" x14ac:dyDescent="0.35">
      <c r="C134" t="s">
        <v>10</v>
      </c>
      <c r="D134" s="5">
        <v>6450301631284</v>
      </c>
      <c r="E134" s="5">
        <v>6760850403102</v>
      </c>
      <c r="F134" s="5">
        <v>6597263423587</v>
      </c>
      <c r="G134" s="5">
        <v>6445806797856</v>
      </c>
      <c r="I134" s="5">
        <v>6597263423587</v>
      </c>
      <c r="J134" s="5">
        <v>6512333867568</v>
      </c>
      <c r="K134" s="5">
        <v>6224388072309</v>
      </c>
      <c r="L134" s="5">
        <v>5933988630611</v>
      </c>
      <c r="M134" s="5">
        <v>5578980277554</v>
      </c>
      <c r="N134" s="5">
        <v>5343597851998</v>
      </c>
      <c r="O134" s="5">
        <v>4676301294266</v>
      </c>
      <c r="P134" s="5">
        <v>4182252082442</v>
      </c>
      <c r="Q134" s="5">
        <v>3510421847790</v>
      </c>
      <c r="R134" s="5">
        <v>3048727694796</v>
      </c>
      <c r="S134" s="5">
        <v>2628825516460</v>
      </c>
      <c r="T134" s="5">
        <v>2362148245370</v>
      </c>
      <c r="U134" s="5">
        <v>1915498438092</v>
      </c>
      <c r="V134" s="5">
        <v>1618001039174</v>
      </c>
      <c r="W134" s="5">
        <v>1231873738659</v>
      </c>
      <c r="X134" s="5">
        <v>1044586528515</v>
      </c>
      <c r="Y134" s="5">
        <v>867769231058</v>
      </c>
      <c r="Z134" s="5">
        <v>677457649670</v>
      </c>
    </row>
    <row r="135" spans="2:26" ht="15.5" x14ac:dyDescent="0.35">
      <c r="C135" t="s">
        <v>135</v>
      </c>
      <c r="D135" s="5">
        <v>8826928053044</v>
      </c>
      <c r="E135" s="5">
        <v>8666312005510</v>
      </c>
      <c r="F135" s="5">
        <v>8521586931225</v>
      </c>
      <c r="G135" s="5">
        <v>8155406075991</v>
      </c>
      <c r="I135" s="5">
        <v>8521586931225</v>
      </c>
      <c r="J135" s="5">
        <v>8191411810234</v>
      </c>
      <c r="K135" s="5">
        <v>7794495253759</v>
      </c>
      <c r="L135" s="5">
        <v>7249254612049</v>
      </c>
      <c r="M135" s="5">
        <v>7171138470214</v>
      </c>
      <c r="N135" s="5">
        <v>7216725069894</v>
      </c>
      <c r="O135" s="5">
        <v>6641808005145</v>
      </c>
      <c r="P135" s="5">
        <v>5857570698119</v>
      </c>
      <c r="Q135" s="5">
        <v>4428840550479</v>
      </c>
      <c r="R135" s="5">
        <v>3731101667891</v>
      </c>
      <c r="S135" s="5">
        <v>3267549674003</v>
      </c>
      <c r="T135" s="5">
        <v>2947348661224</v>
      </c>
      <c r="U135" s="5">
        <v>2478918584338</v>
      </c>
      <c r="V135" s="5">
        <v>1916914650213</v>
      </c>
      <c r="W135" s="5">
        <v>1451755376486</v>
      </c>
      <c r="X135" s="5">
        <v>1191333479259</v>
      </c>
      <c r="Y135" s="5">
        <v>970555943386</v>
      </c>
      <c r="Z135" s="5">
        <v>790276530799</v>
      </c>
    </row>
    <row r="136" spans="2:26" ht="15.5" x14ac:dyDescent="0.35">
      <c r="C136" t="s">
        <v>136</v>
      </c>
      <c r="D136" s="5">
        <v>17120389700</v>
      </c>
      <c r="E136" s="5">
        <v>17120389700</v>
      </c>
      <c r="F136" s="5">
        <v>17120389700</v>
      </c>
      <c r="G136" s="5">
        <v>17120389700</v>
      </c>
      <c r="I136" s="5">
        <v>17120389700</v>
      </c>
      <c r="J136" s="5">
        <v>17120389700</v>
      </c>
      <c r="K136" s="5">
        <v>17150000000</v>
      </c>
      <c r="L136" s="5">
        <v>17150000000</v>
      </c>
      <c r="M136" s="5">
        <v>17150000000</v>
      </c>
      <c r="N136" s="5">
        <v>17150000000</v>
      </c>
      <c r="O136" s="5">
        <v>17150000000</v>
      </c>
      <c r="P136" s="5">
        <v>17150000000</v>
      </c>
      <c r="Q136" s="5">
        <v>17150000000</v>
      </c>
      <c r="R136" s="5">
        <v>17150000000</v>
      </c>
      <c r="S136" s="5">
        <v>17150000000</v>
      </c>
      <c r="T136" s="5">
        <v>17150000000</v>
      </c>
      <c r="U136" s="5">
        <v>17150000000</v>
      </c>
      <c r="V136" s="5">
        <v>17150000000</v>
      </c>
      <c r="W136" s="5">
        <v>1715000000</v>
      </c>
      <c r="X136" s="5">
        <v>1715000000</v>
      </c>
      <c r="Y136" s="5">
        <v>1715000000</v>
      </c>
      <c r="Z136" s="5">
        <v>1715000000</v>
      </c>
    </row>
    <row r="138" spans="2:26" ht="15.5" x14ac:dyDescent="0.35">
      <c r="B138" t="s">
        <v>137</v>
      </c>
      <c r="C138" t="s">
        <v>138</v>
      </c>
      <c r="D138" s="5">
        <v>-495689508392</v>
      </c>
      <c r="E138" s="5">
        <v>602804122885</v>
      </c>
      <c r="F138" s="5">
        <v>649868416319</v>
      </c>
      <c r="G138" s="5">
        <v>471221263042</v>
      </c>
      <c r="I138" s="5">
        <v>1646828501554</v>
      </c>
      <c r="J138" s="5">
        <v>802575099194</v>
      </c>
      <c r="K138" s="5">
        <v>1306672053151</v>
      </c>
      <c r="L138" s="5">
        <v>618838440602</v>
      </c>
      <c r="M138" s="5">
        <v>1305426267837</v>
      </c>
      <c r="N138" s="5">
        <v>1538615302164</v>
      </c>
      <c r="O138" s="5">
        <v>1436316241843</v>
      </c>
      <c r="P138" s="5">
        <v>280549714304</v>
      </c>
      <c r="Q138" s="5">
        <v>690355938041</v>
      </c>
      <c r="R138" s="5">
        <v>491972036030</v>
      </c>
      <c r="S138" s="5">
        <v>648831005468</v>
      </c>
      <c r="T138" s="5">
        <v>435162018647</v>
      </c>
      <c r="U138" s="5">
        <v>181339787145</v>
      </c>
      <c r="V138" s="5">
        <v>190153864166</v>
      </c>
      <c r="W138" s="5">
        <v>81793084945</v>
      </c>
      <c r="X138" s="5">
        <v>109300679849</v>
      </c>
      <c r="Y138" s="5">
        <v>185995702759</v>
      </c>
      <c r="Z138" s="5">
        <v>129455421795</v>
      </c>
    </row>
    <row r="139" spans="2:26" ht="15.5" x14ac:dyDescent="0.35">
      <c r="C139" t="s">
        <v>291</v>
      </c>
      <c r="D139" s="5">
        <v>2562223127481</v>
      </c>
      <c r="E139" s="5">
        <v>2770398346406</v>
      </c>
      <c r="F139" s="5">
        <v>2697124462776</v>
      </c>
      <c r="G139" s="5">
        <v>2397197194352</v>
      </c>
      <c r="I139" s="5">
        <v>9947106575656</v>
      </c>
      <c r="J139" s="5">
        <v>10159942751508</v>
      </c>
      <c r="K139" s="5">
        <v>8827851996548</v>
      </c>
      <c r="L139" s="5">
        <v>7955340589580</v>
      </c>
      <c r="M139" s="5">
        <v>7695375182016</v>
      </c>
      <c r="N139" s="5">
        <v>8506643610814</v>
      </c>
      <c r="O139" s="5">
        <v>9375562091036</v>
      </c>
      <c r="P139" s="5">
        <v>8353758749212</v>
      </c>
      <c r="Q139" s="5">
        <v>6666720181357</v>
      </c>
      <c r="R139" s="5">
        <v>5626594903329</v>
      </c>
      <c r="S139" s="5">
        <v>5371117882753</v>
      </c>
      <c r="T139" s="5">
        <v>5091420360069</v>
      </c>
      <c r="U139" s="5">
        <v>4055301731862</v>
      </c>
      <c r="V139" s="5">
        <v>3347167447050</v>
      </c>
      <c r="W139" s="5">
        <v>2404446790993</v>
      </c>
      <c r="X139" s="5">
        <v>1636874150919</v>
      </c>
      <c r="Y139" s="5">
        <v>1356973284775</v>
      </c>
      <c r="Z139" s="5">
        <v>1297147426104</v>
      </c>
    </row>
    <row r="140" spans="2:26" ht="15.5" x14ac:dyDescent="0.35">
      <c r="C140" t="s">
        <v>458</v>
      </c>
      <c r="D140" s="5">
        <v>-2485501478086</v>
      </c>
      <c r="E140" s="5">
        <v>-1516352463422</v>
      </c>
      <c r="F140" s="5">
        <v>-1572880034134</v>
      </c>
      <c r="G140" s="5">
        <v>-1344413669227</v>
      </c>
      <c r="I140" s="5">
        <v>-6171022951420</v>
      </c>
      <c r="J140" s="5">
        <v>-7572412986106</v>
      </c>
      <c r="K140" s="5">
        <v>-5803793591411</v>
      </c>
      <c r="L140" s="5">
        <v>-5730027159631</v>
      </c>
      <c r="M140" s="5">
        <v>-4622348489675</v>
      </c>
      <c r="N140" s="5">
        <v>-5146643911595</v>
      </c>
      <c r="O140" s="5">
        <v>-6180996530472</v>
      </c>
      <c r="P140" s="5">
        <v>-6563790848642</v>
      </c>
      <c r="Q140" s="5">
        <v>-4737696489289</v>
      </c>
      <c r="R140" s="5">
        <v>-4101370028622</v>
      </c>
      <c r="S140" s="5">
        <v>-3790140317617</v>
      </c>
      <c r="T140" s="5">
        <v>-3789762485709</v>
      </c>
      <c r="U140" s="5">
        <v>-3039444241161</v>
      </c>
      <c r="V140" s="5">
        <v>-2474433686370</v>
      </c>
      <c r="W140" s="5">
        <v>-1933436388226</v>
      </c>
      <c r="X140" s="5">
        <v>-1285747715883</v>
      </c>
      <c r="Y140" s="5">
        <v>-993555068349</v>
      </c>
      <c r="Z140" s="5">
        <v>-1000360430278</v>
      </c>
    </row>
    <row r="141" spans="2:26" ht="15.5" x14ac:dyDescent="0.35">
      <c r="C141" t="s">
        <v>141</v>
      </c>
      <c r="D141" s="5">
        <v>-419429345034</v>
      </c>
      <c r="E141" s="5">
        <v>-496333182885</v>
      </c>
      <c r="F141" s="5">
        <v>-336365357923</v>
      </c>
      <c r="G141" s="5">
        <v>-377901978406</v>
      </c>
      <c r="I141" s="5">
        <v>-1600198154475</v>
      </c>
      <c r="J141" s="5">
        <v>-1488166073685</v>
      </c>
      <c r="K141" s="5">
        <v>-1310778190779</v>
      </c>
      <c r="L141" s="5">
        <v>-1249633147696</v>
      </c>
      <c r="M141" s="5">
        <v>-1289783542396</v>
      </c>
      <c r="N141" s="5">
        <v>-1442445584656</v>
      </c>
      <c r="O141" s="5">
        <v>-1330854608709</v>
      </c>
      <c r="P141" s="5">
        <v>-1135957153421</v>
      </c>
      <c r="Q141" s="5">
        <v>-924974026876</v>
      </c>
      <c r="R141" s="5">
        <v>-771693300230</v>
      </c>
      <c r="S141" s="5">
        <v>-673580277500</v>
      </c>
      <c r="T141" s="5">
        <v>-551710525821</v>
      </c>
      <c r="U141" s="5">
        <v>-530140216973</v>
      </c>
      <c r="V141" s="5">
        <v>-442715790357</v>
      </c>
      <c r="W141" s="5">
        <v>-305311284638</v>
      </c>
      <c r="X141" s="5">
        <v>-192727028858</v>
      </c>
      <c r="Y141" s="5">
        <v>-141075204353</v>
      </c>
      <c r="Z141" s="5">
        <v>-128152734335</v>
      </c>
    </row>
    <row r="142" spans="2:26" ht="15.5" x14ac:dyDescent="0.35">
      <c r="C142" t="s">
        <v>213</v>
      </c>
      <c r="D142" s="5">
        <v>-166326867630</v>
      </c>
      <c r="E142" s="5">
        <v>-171739611408</v>
      </c>
      <c r="F142" s="5">
        <v>-155042560153</v>
      </c>
      <c r="G142" s="5">
        <v>-220719064363</v>
      </c>
      <c r="I142" s="5">
        <v>-615391986649</v>
      </c>
      <c r="J142" s="5">
        <v>-465057826468</v>
      </c>
      <c r="K142" s="5">
        <v>-481510616810</v>
      </c>
      <c r="L142" s="5">
        <v>-408840022630</v>
      </c>
      <c r="M142" s="5">
        <v>-531400218007</v>
      </c>
      <c r="N142" s="5">
        <v>-485694453545</v>
      </c>
      <c r="O142" s="5">
        <v>-463911142330</v>
      </c>
      <c r="P142" s="5">
        <v>-405782420161</v>
      </c>
      <c r="Q142" s="5">
        <v>-350730594652</v>
      </c>
      <c r="R142" s="5">
        <v>-295757055354</v>
      </c>
      <c r="S142" s="5">
        <v>-264655170162</v>
      </c>
      <c r="T142" s="5">
        <v>-316430975928</v>
      </c>
      <c r="U142" s="5">
        <v>-308705326798</v>
      </c>
      <c r="V142" s="5">
        <v>-244079158534</v>
      </c>
      <c r="W142" s="5">
        <v>-93905634164</v>
      </c>
      <c r="X142" s="5">
        <v>-66072475699</v>
      </c>
      <c r="Y142" s="5">
        <v>-57078535709</v>
      </c>
      <c r="Z142" s="5">
        <v>-56370737232</v>
      </c>
    </row>
    <row r="143" spans="2:26" ht="15.5" x14ac:dyDescent="0.35">
      <c r="C143" t="s">
        <v>1231</v>
      </c>
      <c r="Q143" s="5">
        <v>-51250000</v>
      </c>
    </row>
    <row r="144" spans="2:26" ht="15.5" x14ac:dyDescent="0.35">
      <c r="C144" t="s">
        <v>1232</v>
      </c>
      <c r="I144" s="5">
        <v>13508677516</v>
      </c>
      <c r="J144" s="5">
        <v>84173214443</v>
      </c>
      <c r="L144" s="5">
        <v>5097549594</v>
      </c>
      <c r="M144" s="5">
        <v>5251611788</v>
      </c>
      <c r="N144" s="5">
        <v>44830554810</v>
      </c>
      <c r="O144" s="5">
        <v>5275596629</v>
      </c>
      <c r="P144" s="5">
        <v>3721125614</v>
      </c>
      <c r="Q144" s="5">
        <v>3913621012</v>
      </c>
      <c r="R144" s="5">
        <v>13973480519</v>
      </c>
    </row>
    <row r="145" spans="3:26" ht="15.5" x14ac:dyDescent="0.35">
      <c r="C145" t="s">
        <v>144</v>
      </c>
      <c r="N145" s="5">
        <v>-593417225</v>
      </c>
      <c r="O145" s="5">
        <v>-1139768526</v>
      </c>
      <c r="P145" s="5">
        <v>-714503007</v>
      </c>
      <c r="Q145" s="5">
        <v>-110549912</v>
      </c>
      <c r="R145" s="5">
        <v>-1942544338</v>
      </c>
      <c r="S145" s="5">
        <v>-3060445433</v>
      </c>
      <c r="T145" s="5">
        <v>-3777931440</v>
      </c>
      <c r="U145" s="5">
        <v>-3541237909</v>
      </c>
      <c r="V145" s="5">
        <v>-2293654659</v>
      </c>
      <c r="Y145" s="5">
        <v>-2139553</v>
      </c>
      <c r="Z145" s="5">
        <v>-135305464</v>
      </c>
    </row>
    <row r="146" spans="3:26" ht="15.5" x14ac:dyDescent="0.35">
      <c r="C146" t="s">
        <v>216</v>
      </c>
      <c r="D146" s="5">
        <v>13345054877</v>
      </c>
      <c r="E146" s="5">
        <v>16831034194</v>
      </c>
      <c r="F146" s="5">
        <v>17031905753</v>
      </c>
      <c r="G146" s="5">
        <v>17058780686</v>
      </c>
      <c r="I146" s="5">
        <v>72826340926</v>
      </c>
      <c r="J146" s="5">
        <v>84096019502</v>
      </c>
      <c r="K146" s="5">
        <v>74902455603</v>
      </c>
      <c r="L146" s="5">
        <v>46900631385</v>
      </c>
      <c r="M146" s="5">
        <v>48331724111</v>
      </c>
      <c r="N146" s="5">
        <v>62518503561</v>
      </c>
      <c r="O146" s="5">
        <v>32380604215</v>
      </c>
      <c r="P146" s="5">
        <v>29314764709</v>
      </c>
      <c r="Q146" s="5">
        <v>33285046401</v>
      </c>
      <c r="R146" s="5">
        <v>22166580726</v>
      </c>
      <c r="S146" s="5">
        <v>9149333427</v>
      </c>
      <c r="T146" s="5">
        <v>5423577476</v>
      </c>
      <c r="U146" s="5">
        <v>7869078124</v>
      </c>
      <c r="V146" s="5">
        <v>6508707036</v>
      </c>
      <c r="W146" s="5">
        <v>9999600980</v>
      </c>
      <c r="X146" s="5">
        <v>16973749370</v>
      </c>
      <c r="Y146" s="5">
        <v>20733365948</v>
      </c>
      <c r="Z146" s="5">
        <v>17327203000</v>
      </c>
    </row>
    <row r="147" spans="3:26" ht="15.5" x14ac:dyDescent="0.35">
      <c r="C147" t="s">
        <v>145</v>
      </c>
      <c r="D147" s="5">
        <v>-123676902203</v>
      </c>
      <c r="E147" s="5">
        <v>-212455905755</v>
      </c>
      <c r="F147" s="5">
        <v>-119600658197</v>
      </c>
      <c r="G147" s="5">
        <v>-716631314934</v>
      </c>
      <c r="I147" s="5">
        <v>-1093203638014</v>
      </c>
      <c r="J147" s="5">
        <v>-1029858601963</v>
      </c>
      <c r="K147" s="5">
        <v>-1041916970286</v>
      </c>
      <c r="L147" s="5">
        <v>-939442487346</v>
      </c>
      <c r="M147" s="5">
        <v>-897843373378</v>
      </c>
      <c r="N147" s="5">
        <v>-405037914393</v>
      </c>
      <c r="O147" s="5">
        <v>-824311755637</v>
      </c>
      <c r="P147" s="5">
        <v>-198587523725</v>
      </c>
      <c r="Q147" s="5">
        <v>-302259178983</v>
      </c>
      <c r="R147" s="5">
        <v>-281283570287</v>
      </c>
      <c r="S147" s="5">
        <v>-293931714237</v>
      </c>
      <c r="T147" s="5">
        <v>-110947956916</v>
      </c>
      <c r="U147" s="5">
        <v>-199684403775</v>
      </c>
      <c r="V147" s="5">
        <v>-7239458939</v>
      </c>
      <c r="W147" s="5">
        <v>-71212388803</v>
      </c>
      <c r="X147" s="5">
        <v>-15721650000</v>
      </c>
      <c r="Y147" s="5">
        <v>42397353264</v>
      </c>
      <c r="Z147" s="5">
        <v>-38091025432</v>
      </c>
    </row>
    <row r="148" spans="3:26" ht="15.5" x14ac:dyDescent="0.35">
      <c r="C148" t="s">
        <v>146</v>
      </c>
      <c r="D148" s="5">
        <v>145894084539</v>
      </c>
      <c r="E148" s="5">
        <v>-1079118744220</v>
      </c>
      <c r="F148" s="5">
        <v>-45349071425</v>
      </c>
      <c r="G148" s="5">
        <v>-7840066871</v>
      </c>
      <c r="I148" s="5">
        <v>-137642097108</v>
      </c>
      <c r="J148" s="5">
        <v>-224254519654</v>
      </c>
      <c r="K148" s="5">
        <v>-130624907940</v>
      </c>
      <c r="L148" s="5">
        <v>-102361349882</v>
      </c>
      <c r="M148" s="5">
        <v>-83379883858</v>
      </c>
      <c r="N148" s="5">
        <v>-165979988499</v>
      </c>
      <c r="O148" s="5">
        <v>-158077866466</v>
      </c>
      <c r="P148" s="5">
        <v>-183916897980</v>
      </c>
      <c r="Q148" s="5">
        <v>-187331134628</v>
      </c>
      <c r="R148" s="5">
        <v>-127422153954</v>
      </c>
      <c r="S148" s="5">
        <v>-123586347656</v>
      </c>
      <c r="T148" s="5">
        <v>-96527945669</v>
      </c>
      <c r="U148" s="5">
        <v>-83789081618</v>
      </c>
      <c r="V148" s="5">
        <v>-118189431627</v>
      </c>
      <c r="W148" s="5">
        <v>-171518737505</v>
      </c>
      <c r="X148" s="5">
        <v>-120821380846</v>
      </c>
      <c r="Y148" s="5">
        <v>72293742805</v>
      </c>
      <c r="Z148" s="5">
        <v>-92485968974</v>
      </c>
    </row>
    <row r="149" spans="3:26" ht="15.5" x14ac:dyDescent="0.35">
      <c r="C149" t="s">
        <v>1233</v>
      </c>
      <c r="D149" s="5">
        <v>219843000000</v>
      </c>
      <c r="E149" s="5">
        <v>1225039500000</v>
      </c>
      <c r="V149" s="5">
        <v>39219924960</v>
      </c>
      <c r="W149" s="5">
        <v>68360767680</v>
      </c>
      <c r="X149" s="5">
        <v>143901048927</v>
      </c>
      <c r="Y149" s="5">
        <v>309036848011</v>
      </c>
      <c r="Z149" s="5">
        <v>36590906196</v>
      </c>
    </row>
    <row r="150" spans="3:26" ht="15.5" x14ac:dyDescent="0.35">
      <c r="C150" t="s">
        <v>306</v>
      </c>
      <c r="D150" s="5">
        <v>-39926500000</v>
      </c>
      <c r="E150" s="5">
        <v>-2253116000000</v>
      </c>
      <c r="V150" s="5">
        <v>-19609962480</v>
      </c>
      <c r="W150" s="5">
        <v>-53790346320</v>
      </c>
      <c r="X150" s="5">
        <v>-104977008275</v>
      </c>
      <c r="Y150" s="5">
        <v>-183834717677</v>
      </c>
      <c r="Z150" s="5">
        <v>-70727605639</v>
      </c>
    </row>
    <row r="151" spans="3:26" ht="15.5" x14ac:dyDescent="0.35">
      <c r="C151" t="s">
        <v>147</v>
      </c>
      <c r="D151" s="5">
        <v>-39400009070</v>
      </c>
      <c r="E151" s="5">
        <v>-51717281344</v>
      </c>
      <c r="F151" s="5">
        <v>-55311714745</v>
      </c>
      <c r="G151" s="5">
        <v>-45169501185</v>
      </c>
      <c r="I151" s="5">
        <v>-187161313802</v>
      </c>
      <c r="J151" s="5">
        <v>-198126941034</v>
      </c>
      <c r="K151" s="5">
        <v>-130120918924</v>
      </c>
      <c r="L151" s="5">
        <v>-107489443031</v>
      </c>
      <c r="M151" s="5">
        <v>-84449629919</v>
      </c>
      <c r="N151" s="5">
        <v>-162996620416</v>
      </c>
      <c r="O151" s="5">
        <v>-172850107662</v>
      </c>
      <c r="P151" s="5">
        <v>-162382687394</v>
      </c>
      <c r="Q151" s="5">
        <v>-152617867788</v>
      </c>
      <c r="R151" s="5">
        <v>-276998881208</v>
      </c>
      <c r="S151" s="5">
        <v>-130293432327</v>
      </c>
      <c r="T151" s="5">
        <v>-96924263863</v>
      </c>
      <c r="U151" s="5">
        <v>-83796258701</v>
      </c>
      <c r="V151" s="5">
        <v>-137932485016</v>
      </c>
      <c r="W151" s="5">
        <v>-186201708865</v>
      </c>
      <c r="X151" s="5">
        <v>-159745421498</v>
      </c>
      <c r="Y151" s="5">
        <v>-52915587529</v>
      </c>
      <c r="Z151" s="5">
        <v>-58349269531</v>
      </c>
    </row>
    <row r="152" spans="3:26" ht="15.5" x14ac:dyDescent="0.35">
      <c r="C152" t="s">
        <v>301</v>
      </c>
      <c r="D152" s="5">
        <v>-31980000</v>
      </c>
      <c r="E152" s="5">
        <v>-30092000</v>
      </c>
      <c r="G152" s="5">
        <v>-44283800</v>
      </c>
      <c r="I152" s="5">
        <v>-66496700</v>
      </c>
      <c r="J152" s="5">
        <v>-1360364072</v>
      </c>
      <c r="K152" s="5">
        <v>-1867811413</v>
      </c>
    </row>
    <row r="153" spans="3:26" ht="15.5" x14ac:dyDescent="0.35">
      <c r="C153" t="s">
        <v>656</v>
      </c>
      <c r="D153" s="5">
        <v>-1536712823</v>
      </c>
      <c r="E153" s="5">
        <v>-265622500</v>
      </c>
      <c r="M153" s="5">
        <v>-674152043</v>
      </c>
      <c r="N153" s="5">
        <v>-3271989387</v>
      </c>
      <c r="O153" s="5">
        <v>-2759696136</v>
      </c>
      <c r="P153" s="5">
        <v>-26232510768</v>
      </c>
      <c r="Q153" s="5">
        <v>-37384858965</v>
      </c>
    </row>
    <row r="154" spans="3:26" ht="15.5" x14ac:dyDescent="0.35">
      <c r="C154" t="s">
        <v>222</v>
      </c>
      <c r="D154" s="5">
        <v>796286432</v>
      </c>
      <c r="E154" s="5">
        <v>970751624</v>
      </c>
      <c r="F154" s="5">
        <v>859643320</v>
      </c>
      <c r="G154" s="5">
        <v>773718114</v>
      </c>
      <c r="I154" s="5">
        <v>3882713394</v>
      </c>
      <c r="J154" s="5">
        <v>5099931952</v>
      </c>
      <c r="K154" s="5">
        <v>3268029971</v>
      </c>
      <c r="L154" s="5">
        <v>3128093149</v>
      </c>
      <c r="M154" s="5">
        <v>1743898104</v>
      </c>
      <c r="N154" s="5">
        <v>288621304</v>
      </c>
      <c r="O154" s="5">
        <v>17531937332</v>
      </c>
      <c r="P154" s="5">
        <v>4698300182</v>
      </c>
      <c r="Q154" s="5">
        <v>2671592125</v>
      </c>
      <c r="R154" s="5">
        <v>154076727254</v>
      </c>
      <c r="S154" s="5">
        <v>6707084671</v>
      </c>
      <c r="T154" s="5">
        <v>396318194</v>
      </c>
      <c r="U154" s="5">
        <v>7177083</v>
      </c>
      <c r="V154" s="5">
        <v>133090909</v>
      </c>
      <c r="W154" s="5">
        <v>112550000</v>
      </c>
      <c r="Y154" s="5">
        <v>7200000</v>
      </c>
    </row>
    <row r="155" spans="3:26" ht="15.5" x14ac:dyDescent="0.35">
      <c r="C155" t="s">
        <v>1234</v>
      </c>
    </row>
    <row r="156" spans="3:26" ht="15.5" x14ac:dyDescent="0.35">
      <c r="C156" t="s">
        <v>1235</v>
      </c>
      <c r="D156" s="5">
        <v>6150000000</v>
      </c>
      <c r="F156" s="5">
        <v>45703000000</v>
      </c>
      <c r="I156" s="5">
        <v>45703000000</v>
      </c>
      <c r="J156" s="5">
        <v>132853500</v>
      </c>
    </row>
    <row r="157" spans="3:26" ht="15.5" x14ac:dyDescent="0.35">
      <c r="C157" t="s">
        <v>1236</v>
      </c>
      <c r="L157" s="5">
        <v>2000000000</v>
      </c>
    </row>
    <row r="158" spans="3:26" ht="15.5" x14ac:dyDescent="0.35">
      <c r="C158" t="s">
        <v>1237</v>
      </c>
      <c r="F158" s="5">
        <v>-36600000000</v>
      </c>
      <c r="G158" s="5">
        <v>36600000000</v>
      </c>
      <c r="K158" s="5">
        <v>-1904207574</v>
      </c>
    </row>
    <row r="159" spans="3:26" ht="15.5" x14ac:dyDescent="0.35">
      <c r="C159" t="s">
        <v>1238</v>
      </c>
      <c r="J159" s="5">
        <v>-30000000000</v>
      </c>
      <c r="R159" s="5">
        <v>-4500000000</v>
      </c>
    </row>
    <row r="160" spans="3:26" ht="15.5" x14ac:dyDescent="0.35">
      <c r="C160" t="s">
        <v>472</v>
      </c>
    </row>
    <row r="161" spans="3:26" ht="15.5" x14ac:dyDescent="0.35">
      <c r="C161" t="s">
        <v>152</v>
      </c>
      <c r="D161" s="5">
        <v>-123676902203</v>
      </c>
      <c r="E161" s="5">
        <v>-212455905755</v>
      </c>
      <c r="F161" s="5">
        <v>-119600658197</v>
      </c>
      <c r="G161" s="5">
        <v>-716631314934</v>
      </c>
      <c r="I161" s="5">
        <v>-1093203638014</v>
      </c>
      <c r="J161" s="5">
        <v>-1029858601963</v>
      </c>
      <c r="K161" s="5">
        <v>-1041916970286</v>
      </c>
      <c r="L161" s="5">
        <v>-939442487346</v>
      </c>
      <c r="M161" s="5">
        <v>-897843373378</v>
      </c>
      <c r="N161" s="5">
        <v>-405037914393</v>
      </c>
      <c r="O161" s="5">
        <v>-824311755637</v>
      </c>
      <c r="P161" s="5">
        <v>-198587523725</v>
      </c>
      <c r="Q161" s="5">
        <v>-302259178983</v>
      </c>
      <c r="R161" s="5">
        <v>-281283570287</v>
      </c>
      <c r="S161" s="5">
        <v>-293931714237</v>
      </c>
      <c r="T161" s="5">
        <v>-110947956916</v>
      </c>
      <c r="U161" s="5">
        <v>-199684403775</v>
      </c>
      <c r="V161" s="5">
        <v>-7239458939</v>
      </c>
      <c r="W161" s="5">
        <v>-71212388803</v>
      </c>
      <c r="X161" s="5">
        <v>-15721650000</v>
      </c>
      <c r="Y161" s="5">
        <v>42397353264</v>
      </c>
      <c r="Z161" s="5">
        <v>-38091025432</v>
      </c>
    </row>
    <row r="162" spans="3:26" ht="15.5" x14ac:dyDescent="0.35">
      <c r="C162" t="s">
        <v>608</v>
      </c>
      <c r="G162" s="5">
        <v>-579867599139</v>
      </c>
      <c r="I162" s="5">
        <v>-579867599139</v>
      </c>
      <c r="J162" s="5">
        <v>-573533054950</v>
      </c>
      <c r="K162" s="5">
        <v>-531759304083</v>
      </c>
      <c r="L162" s="5">
        <v>-352508823923</v>
      </c>
      <c r="M162" s="5">
        <v>-550420528855</v>
      </c>
      <c r="N162" s="5">
        <v>-309286244180</v>
      </c>
      <c r="O162" s="5">
        <v>-483562258825</v>
      </c>
      <c r="P162" s="5">
        <v>-389343686991</v>
      </c>
      <c r="Q162" s="5">
        <v>-281126283417</v>
      </c>
      <c r="R162" s="5">
        <v>-262862462940</v>
      </c>
      <c r="S162" s="5">
        <v>-272647888000</v>
      </c>
      <c r="T162" s="5">
        <v>-102242958000</v>
      </c>
      <c r="U162" s="5">
        <v>-170887500000</v>
      </c>
      <c r="V162" s="5">
        <v>-42721875000</v>
      </c>
      <c r="W162" s="5">
        <v>-88605168751</v>
      </c>
      <c r="X162" s="5">
        <v>-15721650000</v>
      </c>
      <c r="Y162" s="5">
        <v>-12431521400</v>
      </c>
      <c r="Z162" s="5">
        <v>-5985350000</v>
      </c>
    </row>
    <row r="163" spans="3:26" ht="15.5" x14ac:dyDescent="0.35">
      <c r="C163" t="s">
        <v>1239</v>
      </c>
      <c r="W163" s="5">
        <v>16400000000</v>
      </c>
    </row>
    <row r="164" spans="3:26" ht="15.5" x14ac:dyDescent="0.35">
      <c r="C164" t="s">
        <v>1240</v>
      </c>
      <c r="N164" s="5">
        <v>-34184872500</v>
      </c>
      <c r="Y164" s="5">
        <v>-26153090000</v>
      </c>
      <c r="Z164" s="5">
        <v>-34081185000</v>
      </c>
    </row>
    <row r="165" spans="3:26" ht="15.5" x14ac:dyDescent="0.35">
      <c r="C165" t="s">
        <v>1241</v>
      </c>
      <c r="N165" s="5">
        <v>55605399961</v>
      </c>
      <c r="Y165" s="5">
        <v>74452550000</v>
      </c>
    </row>
    <row r="166" spans="3:26" ht="15.5" x14ac:dyDescent="0.35">
      <c r="C166" t="s">
        <v>862</v>
      </c>
      <c r="D166" s="5">
        <v>-44822520021</v>
      </c>
      <c r="E166" s="5">
        <v>-56328143142</v>
      </c>
      <c r="F166" s="5">
        <v>-20602148113</v>
      </c>
      <c r="G166" s="5">
        <v>-4906996782</v>
      </c>
      <c r="I166" s="5">
        <v>-123050490362</v>
      </c>
      <c r="J166" s="5">
        <v>-156570946878</v>
      </c>
      <c r="K166" s="5">
        <v>-199306894345</v>
      </c>
      <c r="L166" s="5">
        <v>-197367543194</v>
      </c>
      <c r="M166" s="5">
        <v>-196949700267</v>
      </c>
      <c r="N166" s="5">
        <v>-83780284429</v>
      </c>
      <c r="O166" s="5">
        <v>-117802729590</v>
      </c>
      <c r="P166" s="5">
        <v>-80033556087</v>
      </c>
      <c r="Q166" s="5">
        <v>-66288419008</v>
      </c>
      <c r="R166" s="5">
        <v>-33585558118</v>
      </c>
      <c r="S166" s="5">
        <v>-34879096625</v>
      </c>
      <c r="T166" s="5">
        <v>-15512621861</v>
      </c>
      <c r="U166" s="5">
        <v>-13240491725</v>
      </c>
      <c r="V166" s="5">
        <v>-18564948421</v>
      </c>
      <c r="W166" s="5">
        <v>-6046354744</v>
      </c>
      <c r="Z166" s="5">
        <v>-218889338864</v>
      </c>
    </row>
    <row r="167" spans="3:26" ht="15.5" x14ac:dyDescent="0.35">
      <c r="C167" t="s">
        <v>309</v>
      </c>
      <c r="D167" s="5">
        <v>67497272435</v>
      </c>
      <c r="E167" s="5">
        <v>28688832997</v>
      </c>
      <c r="F167" s="5">
        <v>33938578342</v>
      </c>
      <c r="G167" s="5">
        <v>6882928843</v>
      </c>
      <c r="I167" s="5">
        <v>138216502721</v>
      </c>
      <c r="J167" s="5">
        <v>158208037356</v>
      </c>
      <c r="K167" s="5">
        <v>203600600169</v>
      </c>
      <c r="L167" s="5">
        <v>156811455026</v>
      </c>
      <c r="M167" s="5">
        <v>190679907099</v>
      </c>
      <c r="N167" s="5">
        <v>85210771419</v>
      </c>
      <c r="O167" s="5">
        <v>168933962526</v>
      </c>
      <c r="P167" s="5">
        <v>85801096248</v>
      </c>
      <c r="Q167" s="5">
        <v>50495237942</v>
      </c>
      <c r="R167" s="5">
        <v>32877697407</v>
      </c>
      <c r="S167" s="5">
        <v>36717885086</v>
      </c>
      <c r="T167" s="5">
        <v>15420219644</v>
      </c>
      <c r="U167" s="5">
        <v>13122335259</v>
      </c>
      <c r="V167" s="5">
        <v>18598290106</v>
      </c>
      <c r="W167" s="5">
        <v>7039134692</v>
      </c>
      <c r="Y167" s="5">
        <v>6529414664</v>
      </c>
      <c r="Z167" s="5">
        <v>220864848432</v>
      </c>
    </row>
    <row r="168" spans="3:26" ht="15.5" x14ac:dyDescent="0.35">
      <c r="C168" t="s">
        <v>158</v>
      </c>
      <c r="D168" s="5">
        <v>-146351654617</v>
      </c>
      <c r="E168" s="5">
        <v>-184816595610</v>
      </c>
      <c r="F168" s="5">
        <v>-132937088426</v>
      </c>
      <c r="G168" s="5">
        <v>-138739647856</v>
      </c>
      <c r="I168" s="5">
        <v>-528502051234</v>
      </c>
      <c r="J168" s="5">
        <v>-457962637491</v>
      </c>
      <c r="K168" s="5">
        <v>-514451372027</v>
      </c>
      <c r="L168" s="5">
        <v>-546377575255</v>
      </c>
      <c r="M168" s="5">
        <v>-341153051355</v>
      </c>
      <c r="N168" s="5">
        <v>-118602684664</v>
      </c>
      <c r="O168" s="5">
        <v>-276799756176</v>
      </c>
    </row>
    <row r="169" spans="3:26" ht="15.5" x14ac:dyDescent="0.35">
      <c r="C169" t="s">
        <v>285</v>
      </c>
      <c r="N169" s="5">
        <v>-43483822975</v>
      </c>
      <c r="O169" s="5">
        <v>-159727984804</v>
      </c>
      <c r="Q169" s="5">
        <v>-33128050052</v>
      </c>
      <c r="R169" s="5">
        <v>-28414570602</v>
      </c>
      <c r="S169" s="5">
        <v>-6666666672</v>
      </c>
      <c r="T169" s="5">
        <v>-8612596699</v>
      </c>
    </row>
    <row r="170" spans="3:26" ht="15.5" x14ac:dyDescent="0.35">
      <c r="C170" t="s">
        <v>286</v>
      </c>
      <c r="N170" s="5">
        <v>43483822975</v>
      </c>
      <c r="O170" s="5">
        <v>44647011232</v>
      </c>
      <c r="P170" s="5">
        <v>115080973572</v>
      </c>
    </row>
    <row r="171" spans="3:26" ht="15.5" x14ac:dyDescent="0.35">
      <c r="C171" t="s">
        <v>1242</v>
      </c>
      <c r="P171" s="5">
        <v>69907649533</v>
      </c>
      <c r="S171" s="5">
        <v>-19466342400</v>
      </c>
      <c r="U171" s="5">
        <v>-34662614177</v>
      </c>
    </row>
    <row r="172" spans="3:26" ht="15.5" x14ac:dyDescent="0.35">
      <c r="C172" t="s">
        <v>1243</v>
      </c>
      <c r="Q172" s="5">
        <v>27788335552</v>
      </c>
      <c r="R172" s="5">
        <v>10701323966</v>
      </c>
      <c r="S172" s="5">
        <v>3010394374</v>
      </c>
      <c r="U172" s="5">
        <v>5983866868</v>
      </c>
      <c r="V172" s="5">
        <v>35449074376</v>
      </c>
    </row>
    <row r="173" spans="3:26" ht="15.5" x14ac:dyDescent="0.35">
      <c r="C173" t="s">
        <v>167</v>
      </c>
      <c r="D173" s="5">
        <v>-473472326056</v>
      </c>
      <c r="E173" s="5">
        <v>-688770527090</v>
      </c>
      <c r="F173" s="5">
        <v>484918686697</v>
      </c>
      <c r="G173" s="5">
        <v>-253250118763</v>
      </c>
      <c r="I173" s="5">
        <v>415982766432</v>
      </c>
      <c r="J173" s="5">
        <v>-451538022423</v>
      </c>
      <c r="K173" s="5">
        <v>134130174925</v>
      </c>
      <c r="L173" s="5">
        <v>-422965396626</v>
      </c>
      <c r="M173" s="5">
        <v>324203010601</v>
      </c>
      <c r="N173" s="5">
        <v>967597399272</v>
      </c>
      <c r="O173" s="5">
        <v>453926619740</v>
      </c>
      <c r="P173" s="5">
        <v>-101954707401</v>
      </c>
      <c r="Q173" s="5">
        <v>200765624430</v>
      </c>
      <c r="R173" s="5">
        <v>83266311789</v>
      </c>
      <c r="S173" s="5">
        <v>231312943575</v>
      </c>
      <c r="T173" s="5">
        <v>227686116062</v>
      </c>
      <c r="U173" s="5">
        <v>-102133698248</v>
      </c>
      <c r="V173" s="5">
        <v>64724973600</v>
      </c>
      <c r="W173" s="5">
        <v>-160938041363</v>
      </c>
      <c r="X173" s="5">
        <v>-27242350997</v>
      </c>
      <c r="Y173" s="5">
        <v>300686798828</v>
      </c>
      <c r="Z173" s="5">
        <v>-1121572611</v>
      </c>
    </row>
    <row r="174" spans="3:26" ht="15.5" x14ac:dyDescent="0.35">
      <c r="C174" t="s">
        <v>242</v>
      </c>
      <c r="D174" s="5">
        <v>16960182227</v>
      </c>
      <c r="E174" s="5">
        <v>4357896586</v>
      </c>
      <c r="F174" s="5">
        <v>3373392987</v>
      </c>
      <c r="G174" s="5">
        <v>7937432657</v>
      </c>
      <c r="I174" s="5">
        <v>16520795465</v>
      </c>
      <c r="J174" s="5">
        <v>7665444239</v>
      </c>
      <c r="K174" s="5">
        <v>-5037730245</v>
      </c>
      <c r="L174" s="5">
        <v>12530824723</v>
      </c>
      <c r="M174" s="5">
        <v>-154158101</v>
      </c>
      <c r="N174" s="5">
        <v>-2831075636</v>
      </c>
      <c r="O174" s="5">
        <v>2569713071</v>
      </c>
      <c r="P174" s="5">
        <v>-1751121909</v>
      </c>
      <c r="Q174" s="5">
        <v>-2472700710</v>
      </c>
      <c r="R174" s="5">
        <v>-1177676602</v>
      </c>
      <c r="S174" s="5">
        <v>-918966994</v>
      </c>
      <c r="T174" s="5">
        <v>2007323576</v>
      </c>
      <c r="U174" s="5">
        <v>-6156938901</v>
      </c>
      <c r="V174" s="5">
        <v>-5128856290</v>
      </c>
      <c r="W174" s="5">
        <v>5013577626</v>
      </c>
      <c r="X174" s="5">
        <v>-2151366567</v>
      </c>
      <c r="Y174" s="5">
        <v>-3603573978</v>
      </c>
      <c r="Z174" s="5">
        <v>162528235</v>
      </c>
    </row>
    <row r="175" spans="3:26" ht="15.5" x14ac:dyDescent="0.35">
      <c r="C175" t="s">
        <v>168</v>
      </c>
      <c r="E175" s="5">
        <v>2307627969786</v>
      </c>
      <c r="I175" s="5">
        <v>1875124407889</v>
      </c>
      <c r="J175" s="5">
        <v>2318996986073</v>
      </c>
      <c r="K175" s="5">
        <v>2189904541393</v>
      </c>
      <c r="L175" s="5">
        <v>2543833653523</v>
      </c>
      <c r="M175" s="5">
        <v>2219784801023</v>
      </c>
      <c r="N175" s="5">
        <v>1255018477387</v>
      </c>
      <c r="O175" s="5">
        <v>798522144576</v>
      </c>
      <c r="P175" s="5">
        <v>902227973886</v>
      </c>
      <c r="Q175" s="5">
        <v>703935050166</v>
      </c>
      <c r="R175" s="5">
        <v>621846414979</v>
      </c>
      <c r="S175" s="5">
        <v>391452438398</v>
      </c>
      <c r="T175" s="5">
        <v>161758998760</v>
      </c>
      <c r="U175" s="5">
        <v>270049635909</v>
      </c>
      <c r="V175" s="5">
        <v>210453518599</v>
      </c>
      <c r="W175" s="5">
        <v>366377982335</v>
      </c>
      <c r="X175" s="5">
        <v>395771699900</v>
      </c>
      <c r="Y175" s="5">
        <v>98688475049</v>
      </c>
      <c r="Z175" s="5">
        <v>99647519425</v>
      </c>
    </row>
    <row r="176" spans="3:26" ht="15.5" x14ac:dyDescent="0.35">
      <c r="C176" t="s">
        <v>169</v>
      </c>
      <c r="D176" s="5">
        <v>-456512143829</v>
      </c>
      <c r="E176" s="5">
        <v>1623215339282</v>
      </c>
      <c r="F176" s="5">
        <v>488292079684</v>
      </c>
      <c r="G176" s="5">
        <v>-245312686106</v>
      </c>
      <c r="I176" s="5">
        <v>2307627969786</v>
      </c>
      <c r="J176" s="5">
        <v>1875124407889</v>
      </c>
      <c r="K176" s="5">
        <v>2318996986073</v>
      </c>
      <c r="L176" s="5">
        <v>2133399081620</v>
      </c>
      <c r="M176" s="5">
        <v>2543833653523</v>
      </c>
      <c r="N176" s="5">
        <v>2219784801023</v>
      </c>
      <c r="O176" s="5">
        <v>1255018477387</v>
      </c>
      <c r="P176" s="5">
        <v>798522144576</v>
      </c>
      <c r="Q176" s="5">
        <v>902227973886</v>
      </c>
      <c r="R176" s="5">
        <v>703935050166</v>
      </c>
      <c r="S176" s="5">
        <v>621846414979</v>
      </c>
      <c r="T176" s="5">
        <v>391452438398</v>
      </c>
      <c r="U176" s="5">
        <v>161758998760</v>
      </c>
      <c r="V176" s="5">
        <v>270049635909</v>
      </c>
      <c r="W176" s="5">
        <v>210453518598</v>
      </c>
      <c r="X176" s="5">
        <v>366377982336</v>
      </c>
      <c r="Y176" s="5">
        <v>395771699899</v>
      </c>
      <c r="Z176" s="5">
        <v>98688475049</v>
      </c>
    </row>
    <row r="178" spans="2:26" ht="15.5" x14ac:dyDescent="0.35">
      <c r="B178" t="s">
        <v>170</v>
      </c>
      <c r="C178" t="s">
        <v>12</v>
      </c>
      <c r="D178" s="6">
        <v>17120000000.000002</v>
      </c>
      <c r="E178" s="6">
        <v>17120000000.000002</v>
      </c>
      <c r="F178" s="6">
        <v>17120000000.000002</v>
      </c>
      <c r="G178" s="6">
        <v>17120000000.000002</v>
      </c>
      <c r="I178" s="6">
        <v>17120000000.000002</v>
      </c>
      <c r="J178" s="6">
        <v>17120000000.000002</v>
      </c>
      <c r="K178" s="6">
        <v>17149999999.999998</v>
      </c>
      <c r="L178" s="6">
        <v>17149999999.999998</v>
      </c>
      <c r="M178" s="6">
        <v>17149999999.999998</v>
      </c>
      <c r="N178" s="6">
        <v>17149999999.999998</v>
      </c>
      <c r="O178" s="6">
        <v>17149999999.999998</v>
      </c>
      <c r="P178" s="6">
        <v>17149999999.999998</v>
      </c>
      <c r="Q178" s="6">
        <v>17149999999.999998</v>
      </c>
      <c r="R178" s="6">
        <v>17149999999.999998</v>
      </c>
      <c r="S178" s="6">
        <v>17149999999.999998</v>
      </c>
      <c r="T178" s="6">
        <v>17149999999.999998</v>
      </c>
      <c r="U178" s="6">
        <v>17149999999.999998</v>
      </c>
      <c r="V178" s="6">
        <v>17149999999.999998</v>
      </c>
      <c r="W178" s="5">
        <v>1720000000</v>
      </c>
      <c r="X178" s="5">
        <v>1720000000</v>
      </c>
      <c r="Y178" s="5">
        <v>1720000000</v>
      </c>
      <c r="Z178" s="5">
        <v>1720000000</v>
      </c>
    </row>
    <row r="179" spans="2:26" ht="15.5" x14ac:dyDescent="0.35">
      <c r="C179" t="s">
        <v>171</v>
      </c>
      <c r="D179" s="6">
        <v>13.25</v>
      </c>
      <c r="E179" s="6">
        <v>9.5500000000000007</v>
      </c>
      <c r="F179" s="6">
        <v>10.96</v>
      </c>
      <c r="G179" s="6">
        <v>10.99</v>
      </c>
    </row>
    <row r="180" spans="2:26" ht="15.5" x14ac:dyDescent="0.35">
      <c r="C180" t="s">
        <v>172</v>
      </c>
      <c r="D180" s="6">
        <v>24.6</v>
      </c>
      <c r="E180" s="6">
        <v>39.58</v>
      </c>
      <c r="F180" s="6">
        <v>37.409999999999997</v>
      </c>
      <c r="G180" s="6">
        <v>39.130000000000003</v>
      </c>
    </row>
    <row r="181" spans="2:26" ht="15.5" x14ac:dyDescent="0.35">
      <c r="C181" t="s">
        <v>60</v>
      </c>
      <c r="D181" s="6">
        <v>2.5499999999999998</v>
      </c>
      <c r="E181" s="6">
        <v>2.75</v>
      </c>
      <c r="F181" s="6">
        <v>3.05</v>
      </c>
      <c r="G181" s="6">
        <v>3.57</v>
      </c>
    </row>
    <row r="182" spans="2:26" ht="15.5" x14ac:dyDescent="0.35">
      <c r="C182" t="s">
        <v>173</v>
      </c>
      <c r="D182" s="5">
        <v>446230000000</v>
      </c>
      <c r="E182" s="5">
        <v>368060000000</v>
      </c>
      <c r="F182" s="5">
        <v>382160000000</v>
      </c>
      <c r="G182" s="5">
        <v>394610000000</v>
      </c>
    </row>
    <row r="183" spans="2:26" ht="15.5" x14ac:dyDescent="0.35">
      <c r="C183" t="s">
        <v>174</v>
      </c>
      <c r="D183" s="6">
        <v>2.5699999999999997E-2</v>
      </c>
      <c r="E183" s="6">
        <v>1.89E-2</v>
      </c>
      <c r="F183" s="6">
        <v>2.2000000000000002E-2</v>
      </c>
      <c r="G183" s="6">
        <v>2.3099999999999999E-2</v>
      </c>
    </row>
    <row r="184" spans="2:26" ht="15.5" x14ac:dyDescent="0.35">
      <c r="C184" t="s">
        <v>175</v>
      </c>
      <c r="D184" s="6">
        <v>3.56E-2</v>
      </c>
      <c r="E184" s="6">
        <v>2.4500000000000001E-2</v>
      </c>
      <c r="F184" s="6">
        <v>2.8799999999999999E-2</v>
      </c>
      <c r="G184" s="6">
        <v>2.9500000000000002E-2</v>
      </c>
    </row>
    <row r="185" spans="2:26" ht="15.5" x14ac:dyDescent="0.35">
      <c r="C185" t="s">
        <v>176</v>
      </c>
      <c r="D185" s="6">
        <v>3.8100000000000002E-2</v>
      </c>
      <c r="E185" s="6">
        <v>2.8399999999999998E-2</v>
      </c>
      <c r="F185" s="6">
        <v>3.1400000000000004E-2</v>
      </c>
      <c r="G185" s="6">
        <v>3.4200000000000001E-2</v>
      </c>
    </row>
    <row r="186" spans="2:26" ht="15.5" x14ac:dyDescent="0.35">
      <c r="C186" t="s">
        <v>177</v>
      </c>
      <c r="D186" s="6">
        <v>26.55</v>
      </c>
      <c r="E186" s="6">
        <v>11.61</v>
      </c>
      <c r="F186" s="6">
        <v>18.95</v>
      </c>
      <c r="G186" s="6">
        <v>12.28</v>
      </c>
    </row>
    <row r="187" spans="2:26" ht="15.5" x14ac:dyDescent="0.35">
      <c r="C187" t="s">
        <v>178</v>
      </c>
      <c r="D187" s="5">
        <v>6450000000000</v>
      </c>
      <c r="E187" s="5">
        <v>6761000000000</v>
      </c>
      <c r="F187" s="5">
        <v>6597000000000</v>
      </c>
      <c r="G187" s="5">
        <v>6446000000000</v>
      </c>
    </row>
    <row r="188" spans="2:26" ht="15.5" x14ac:dyDescent="0.35">
      <c r="C188" t="s">
        <v>179</v>
      </c>
      <c r="D188" s="6">
        <v>0.88</v>
      </c>
      <c r="E188" s="6">
        <v>0.97</v>
      </c>
      <c r="F188" s="6">
        <v>1.08</v>
      </c>
      <c r="G188" s="6">
        <v>1.1499999999999999</v>
      </c>
    </row>
    <row r="189" spans="2:26" ht="15.5" x14ac:dyDescent="0.35">
      <c r="C189" t="s">
        <v>180</v>
      </c>
      <c r="D189" s="6">
        <v>371.73</v>
      </c>
      <c r="E189" s="6">
        <v>390.49</v>
      </c>
      <c r="F189" s="6">
        <v>380.94</v>
      </c>
      <c r="G189" s="6">
        <v>372.49</v>
      </c>
    </row>
    <row r="190" spans="2:26" ht="15.5" x14ac:dyDescent="0.35">
      <c r="C190" t="s">
        <v>181</v>
      </c>
      <c r="D190" s="6">
        <v>0.88</v>
      </c>
      <c r="E190" s="6">
        <v>0.97</v>
      </c>
      <c r="F190" s="6">
        <v>1.08</v>
      </c>
      <c r="G190" s="6">
        <v>1.1499999999999999</v>
      </c>
    </row>
    <row r="191" spans="2:26" ht="15.5" x14ac:dyDescent="0.35">
      <c r="C191" t="s">
        <v>182</v>
      </c>
      <c r="D191" s="6">
        <v>371.73</v>
      </c>
      <c r="E191" s="6">
        <v>390.49</v>
      </c>
      <c r="F191" s="6">
        <v>380.94</v>
      </c>
      <c r="G191" s="6">
        <v>372.49</v>
      </c>
    </row>
    <row r="192" spans="2:26" ht="15.5" x14ac:dyDescent="0.35">
      <c r="C192" t="s">
        <v>183</v>
      </c>
      <c r="D192" s="5">
        <v>624000000000</v>
      </c>
      <c r="E192" s="5">
        <v>84000000000</v>
      </c>
      <c r="F192" s="5">
        <v>109000000000</v>
      </c>
      <c r="G192" s="5">
        <v>94000000000</v>
      </c>
    </row>
    <row r="193" spans="3:26" ht="15.5" x14ac:dyDescent="0.35">
      <c r="C193" t="s">
        <v>184</v>
      </c>
      <c r="D193" s="5">
        <v>5000000000</v>
      </c>
      <c r="E193" s="5">
        <v>5000000000</v>
      </c>
      <c r="F193" s="5">
        <v>4000000000</v>
      </c>
      <c r="G193" s="5">
        <v>8000000000</v>
      </c>
    </row>
    <row r="194" spans="3:26" ht="15.5" x14ac:dyDescent="0.35">
      <c r="C194" t="s">
        <v>185</v>
      </c>
      <c r="D194" s="5">
        <v>6364000000000</v>
      </c>
      <c r="E194" s="5">
        <v>6685000000000</v>
      </c>
      <c r="F194" s="5">
        <v>6522000000000</v>
      </c>
      <c r="G194" s="5">
        <v>6377000000000</v>
      </c>
    </row>
    <row r="195" spans="3:26" ht="15.5" x14ac:dyDescent="0.35">
      <c r="C195" t="s">
        <v>24</v>
      </c>
      <c r="D195" s="5">
        <v>629000000000</v>
      </c>
      <c r="E195" s="5">
        <v>89000000000</v>
      </c>
      <c r="F195" s="5">
        <v>112000000000</v>
      </c>
      <c r="G195" s="5">
        <v>102000000000</v>
      </c>
    </row>
    <row r="196" spans="3:26" ht="15.5" x14ac:dyDescent="0.35">
      <c r="C196" t="s">
        <v>21</v>
      </c>
      <c r="D196" s="5">
        <v>-538000000000</v>
      </c>
      <c r="E196" s="5">
        <v>-1534000000000</v>
      </c>
      <c r="F196" s="5">
        <v>-2195000000000</v>
      </c>
      <c r="G196" s="5">
        <v>-1717000000000</v>
      </c>
    </row>
    <row r="197" spans="3:26" ht="15.5" x14ac:dyDescent="0.35">
      <c r="C197" t="s">
        <v>186</v>
      </c>
      <c r="D197" s="5">
        <v>5084000000000</v>
      </c>
      <c r="E197" s="5">
        <v>5314000000000</v>
      </c>
      <c r="F197" s="5">
        <v>5093000000000</v>
      </c>
      <c r="G197" s="5">
        <v>5176000000000</v>
      </c>
    </row>
    <row r="198" spans="3:26" ht="15.5" x14ac:dyDescent="0.35">
      <c r="C198" t="s">
        <v>187</v>
      </c>
      <c r="D198" s="5">
        <v>-496000000000</v>
      </c>
      <c r="E198" s="5">
        <v>603000000000</v>
      </c>
      <c r="F198" s="5">
        <v>650000000000</v>
      </c>
      <c r="G198" s="5">
        <v>471000000000</v>
      </c>
    </row>
    <row r="199" spans="3:26" ht="15.5" x14ac:dyDescent="0.35">
      <c r="C199" t="s">
        <v>188</v>
      </c>
      <c r="D199" s="5">
        <v>-41000000000</v>
      </c>
      <c r="E199" s="5">
        <v>-52000000000</v>
      </c>
      <c r="F199" s="5">
        <v>-55000000000</v>
      </c>
      <c r="G199" s="5">
        <v>-45000000000</v>
      </c>
    </row>
    <row r="200" spans="3:26" ht="15.5" x14ac:dyDescent="0.35">
      <c r="C200" t="s">
        <v>13</v>
      </c>
      <c r="D200" s="5">
        <v>-537000000000</v>
      </c>
      <c r="E200" s="5">
        <v>551000000000</v>
      </c>
      <c r="F200" s="5">
        <v>595000000000</v>
      </c>
      <c r="G200" s="5">
        <v>426000000000</v>
      </c>
    </row>
    <row r="201" spans="3:26" ht="15.5" x14ac:dyDescent="0.35">
      <c r="C201" t="s">
        <v>16</v>
      </c>
      <c r="D201" s="6">
        <v>-31.34</v>
      </c>
      <c r="E201" s="6">
        <v>32.17</v>
      </c>
      <c r="F201" s="6">
        <v>34.729999999999997</v>
      </c>
      <c r="G201" s="6">
        <v>24.89</v>
      </c>
    </row>
    <row r="202" spans="3:26" ht="15.5" x14ac:dyDescent="0.35">
      <c r="C202" t="s">
        <v>45</v>
      </c>
      <c r="I202" s="6">
        <v>39.06</v>
      </c>
      <c r="J202" s="6">
        <v>52.1</v>
      </c>
      <c r="K202" s="6">
        <v>44.92</v>
      </c>
      <c r="L202" s="6">
        <v>38.74</v>
      </c>
      <c r="M202" s="6">
        <v>40.28</v>
      </c>
      <c r="N202" s="6">
        <v>42.75</v>
      </c>
      <c r="O202" s="6">
        <v>59.32</v>
      </c>
      <c r="P202" s="6">
        <v>56.24</v>
      </c>
      <c r="Q202" s="6">
        <v>45.35</v>
      </c>
      <c r="R202" s="6">
        <v>41.43</v>
      </c>
      <c r="S202" s="6">
        <v>34.299999999999997</v>
      </c>
      <c r="T202" s="6">
        <v>32.35</v>
      </c>
      <c r="U202" s="6">
        <v>29.67</v>
      </c>
      <c r="V202" s="6">
        <v>25.49</v>
      </c>
      <c r="W202" s="6">
        <v>166.25</v>
      </c>
      <c r="X202" s="6">
        <v>101.77</v>
      </c>
      <c r="Y202" s="6">
        <v>90.05</v>
      </c>
      <c r="Z202" s="6">
        <v>76.180000000000007</v>
      </c>
    </row>
    <row r="203" spans="3:26" ht="15.5" x14ac:dyDescent="0.35">
      <c r="C203" t="s">
        <v>59</v>
      </c>
      <c r="I203" s="6">
        <v>10.5</v>
      </c>
      <c r="J203" s="6">
        <v>15.16</v>
      </c>
      <c r="K203" s="6">
        <v>16.03</v>
      </c>
      <c r="L203" s="6">
        <v>12.8</v>
      </c>
      <c r="M203" s="6">
        <v>31.78</v>
      </c>
      <c r="N203" s="6">
        <v>40.119999999999997</v>
      </c>
      <c r="O203" s="6">
        <v>25.2</v>
      </c>
      <c r="P203" s="6">
        <v>26.49</v>
      </c>
      <c r="Q203" s="6">
        <v>25.47</v>
      </c>
      <c r="R203" s="6">
        <v>20.149999999999999</v>
      </c>
      <c r="S203" s="6">
        <v>24.05</v>
      </c>
      <c r="T203" s="6">
        <v>24.27</v>
      </c>
      <c r="U203" s="6">
        <v>19.89</v>
      </c>
      <c r="V203" s="6">
        <v>32.17</v>
      </c>
      <c r="W203" s="6">
        <v>24.66</v>
      </c>
      <c r="X203" s="6">
        <v>28.99</v>
      </c>
      <c r="Y203" s="6">
        <v>16.77</v>
      </c>
      <c r="Z203" s="6">
        <v>9.85</v>
      </c>
    </row>
    <row r="204" spans="3:26" ht="15.5" x14ac:dyDescent="0.35">
      <c r="C204" t="s">
        <v>62</v>
      </c>
      <c r="I204" s="6">
        <v>0.81</v>
      </c>
      <c r="J204" s="6">
        <v>1.58</v>
      </c>
      <c r="K204" s="6">
        <v>1.62</v>
      </c>
      <c r="L204" s="6">
        <v>1.26</v>
      </c>
      <c r="M204" s="6">
        <v>3.35</v>
      </c>
      <c r="N204" s="6">
        <v>3.97</v>
      </c>
      <c r="O204" s="6">
        <v>3.15</v>
      </c>
      <c r="P204" s="6">
        <v>3.53</v>
      </c>
      <c r="Q204" s="6">
        <v>3.34</v>
      </c>
      <c r="R204" s="6">
        <v>2.9</v>
      </c>
      <c r="S204" s="6">
        <v>2.98</v>
      </c>
      <c r="T204" s="6">
        <v>2.96</v>
      </c>
      <c r="U204" s="6">
        <v>2.6</v>
      </c>
      <c r="V204" s="6">
        <v>4.3600000000000003</v>
      </c>
      <c r="W204" s="6">
        <v>2.9</v>
      </c>
      <c r="X204" s="6">
        <v>3.08</v>
      </c>
      <c r="Y204" s="6">
        <v>1.91</v>
      </c>
      <c r="Z204" s="6">
        <v>1.05</v>
      </c>
    </row>
    <row r="205" spans="3:26" ht="15.5" x14ac:dyDescent="0.35">
      <c r="C205" t="s">
        <v>189</v>
      </c>
      <c r="I205" s="5">
        <v>1433750000000</v>
      </c>
      <c r="J205" s="5">
        <v>1661360000000</v>
      </c>
      <c r="K205" s="5">
        <v>1476230000000</v>
      </c>
      <c r="L205" s="5">
        <v>1323660000000</v>
      </c>
      <c r="M205" s="5">
        <v>1344610000000</v>
      </c>
      <c r="N205" s="5">
        <v>1426240000000</v>
      </c>
      <c r="O205" s="5">
        <v>1752370000000</v>
      </c>
      <c r="P205" s="5">
        <v>1324370000000</v>
      </c>
    </row>
    <row r="206" spans="3:26" ht="15.5" x14ac:dyDescent="0.35">
      <c r="C206" t="s">
        <v>190</v>
      </c>
      <c r="I206" s="6">
        <v>7.85E-2</v>
      </c>
      <c r="J206" s="6">
        <v>0.10890000000000001</v>
      </c>
      <c r="K206" s="6">
        <v>9.8800000000000013E-2</v>
      </c>
      <c r="L206" s="6">
        <v>9.1600000000000001E-2</v>
      </c>
      <c r="M206" s="6">
        <v>9.6300000000000011E-2</v>
      </c>
      <c r="N206" s="6">
        <v>0.1016</v>
      </c>
      <c r="O206" s="6">
        <v>0.1532</v>
      </c>
      <c r="P206" s="6">
        <v>0.16469999999999999</v>
      </c>
      <c r="Q206" s="6">
        <v>0.17559999999999998</v>
      </c>
      <c r="R206" s="6">
        <v>0.19039999999999999</v>
      </c>
      <c r="S206" s="6">
        <v>0.18010000000000001</v>
      </c>
      <c r="T206" s="6">
        <v>0.18820000000000001</v>
      </c>
      <c r="U206" s="6">
        <v>0.20530000000000001</v>
      </c>
      <c r="V206" s="6">
        <v>0.22800000000000001</v>
      </c>
      <c r="W206" s="6">
        <v>0.19640000000000002</v>
      </c>
      <c r="X206" s="6">
        <v>0.14649999999999999</v>
      </c>
      <c r="Y206" s="6">
        <v>0.15909999999999999</v>
      </c>
      <c r="Z206" s="6">
        <v>0.1653</v>
      </c>
    </row>
    <row r="207" spans="3:26" ht="15.5" x14ac:dyDescent="0.35">
      <c r="C207" t="s">
        <v>191</v>
      </c>
      <c r="I207" s="6">
        <v>0.10249999999999999</v>
      </c>
      <c r="J207" s="6">
        <v>0.13769999999999999</v>
      </c>
      <c r="K207" s="6">
        <v>0.12529999999999999</v>
      </c>
      <c r="L207" s="6">
        <v>0.1128</v>
      </c>
      <c r="M207" s="6">
        <v>0.1245</v>
      </c>
      <c r="N207" s="6">
        <v>0.1376</v>
      </c>
      <c r="O207" s="6">
        <v>0.21820000000000001</v>
      </c>
      <c r="P207" s="6">
        <v>0.2311</v>
      </c>
      <c r="Q207" s="6">
        <v>0.22140000000000001</v>
      </c>
      <c r="R207" s="6">
        <v>0.23269999999999999</v>
      </c>
      <c r="S207" s="6">
        <v>0.22390000000000002</v>
      </c>
      <c r="T207" s="6">
        <v>0.2354</v>
      </c>
      <c r="U207" s="6">
        <v>0.26719999999999999</v>
      </c>
      <c r="V207" s="6">
        <v>0.27300000000000002</v>
      </c>
      <c r="W207" s="6">
        <v>0.23629999999999998</v>
      </c>
      <c r="X207" s="6">
        <v>0.16940000000000002</v>
      </c>
      <c r="Y207" s="6">
        <v>0.17800000000000002</v>
      </c>
      <c r="Z207" s="6">
        <v>0.1928</v>
      </c>
    </row>
    <row r="208" spans="3:26" ht="15.5" x14ac:dyDescent="0.35">
      <c r="C208" t="s">
        <v>192</v>
      </c>
      <c r="I208" s="6">
        <v>0.1176</v>
      </c>
      <c r="J208" s="6">
        <v>0.16269999999999998</v>
      </c>
      <c r="K208" s="6">
        <v>0.14800000000000002</v>
      </c>
      <c r="L208" s="6">
        <v>0.13449999999999998</v>
      </c>
      <c r="M208" s="6">
        <v>0.14219999999999999</v>
      </c>
      <c r="N208" s="6">
        <v>0.1618</v>
      </c>
      <c r="O208" s="6">
        <v>0.24940000000000001</v>
      </c>
      <c r="P208" s="6">
        <v>0.2722</v>
      </c>
      <c r="Q208" s="6">
        <v>0.2656</v>
      </c>
      <c r="R208" s="6">
        <v>0.28420000000000001</v>
      </c>
      <c r="S208" s="6">
        <v>0.28610000000000002</v>
      </c>
      <c r="T208" s="6">
        <v>0.31409999999999999</v>
      </c>
      <c r="U208" s="6">
        <v>0.34749999999999998</v>
      </c>
      <c r="V208" s="6">
        <v>0.37579999999999997</v>
      </c>
      <c r="W208" s="6">
        <v>0.30690000000000001</v>
      </c>
      <c r="X208" s="6">
        <v>0.22030000000000002</v>
      </c>
      <c r="Y208" s="6">
        <v>0.22329999999999997</v>
      </c>
      <c r="Z208" s="6">
        <v>0.47100000000000003</v>
      </c>
    </row>
    <row r="209" spans="3:26" ht="15.5" x14ac:dyDescent="0.35">
      <c r="C209" t="s">
        <v>193</v>
      </c>
      <c r="I209" s="6">
        <v>12.98</v>
      </c>
      <c r="J209" s="6">
        <v>24.33</v>
      </c>
      <c r="K209" s="6">
        <v>24.07</v>
      </c>
      <c r="L209" s="6">
        <v>17.32</v>
      </c>
      <c r="M209" s="6">
        <v>14.32</v>
      </c>
      <c r="N209" s="6">
        <v>15.58</v>
      </c>
      <c r="O209" s="6">
        <v>14.09</v>
      </c>
      <c r="P209" s="6">
        <v>69.83</v>
      </c>
      <c r="Q209" s="6">
        <v>193.63</v>
      </c>
      <c r="R209" s="6">
        <v>60.4</v>
      </c>
      <c r="S209" s="6">
        <v>23.79</v>
      </c>
      <c r="T209" s="6">
        <v>20.81</v>
      </c>
      <c r="U209" s="6">
        <v>23.1</v>
      </c>
      <c r="V209" s="6">
        <v>22.34</v>
      </c>
      <c r="W209" s="6">
        <v>17.53</v>
      </c>
      <c r="X209" s="6">
        <v>14.57</v>
      </c>
      <c r="Y209" s="6">
        <v>13.64</v>
      </c>
      <c r="Z209" s="6">
        <v>12.13</v>
      </c>
    </row>
    <row r="210" spans="3:26" ht="15.5" x14ac:dyDescent="0.35">
      <c r="C210" t="s">
        <v>56</v>
      </c>
      <c r="I210" s="6">
        <v>1.08</v>
      </c>
      <c r="J210" s="6">
        <v>2.09</v>
      </c>
      <c r="K210" s="6">
        <v>2.0099999999999998</v>
      </c>
      <c r="L210" s="6">
        <v>1.44</v>
      </c>
      <c r="M210" s="6">
        <v>3.96</v>
      </c>
      <c r="N210" s="6">
        <v>5.52</v>
      </c>
      <c r="O210" s="6">
        <v>5.5</v>
      </c>
      <c r="P210" s="6">
        <v>6.12</v>
      </c>
      <c r="Q210" s="6">
        <v>5.64</v>
      </c>
      <c r="R210" s="6">
        <v>4.6900000000000004</v>
      </c>
      <c r="S210" s="6">
        <v>5.38</v>
      </c>
      <c r="T210" s="6">
        <v>5.71</v>
      </c>
      <c r="U210" s="6">
        <v>5.31</v>
      </c>
      <c r="V210" s="6">
        <v>8.7799999999999994</v>
      </c>
      <c r="W210" s="6">
        <v>5.83</v>
      </c>
      <c r="X210" s="6">
        <v>4.91</v>
      </c>
      <c r="Y210" s="6">
        <v>2.98</v>
      </c>
      <c r="Z210" s="6">
        <v>1.9</v>
      </c>
    </row>
    <row r="211" spans="3:26" ht="15.5" x14ac:dyDescent="0.35">
      <c r="C211" t="s">
        <v>53</v>
      </c>
      <c r="I211" s="6">
        <v>380.94</v>
      </c>
      <c r="J211" s="6">
        <v>378.26</v>
      </c>
      <c r="K211" s="6">
        <v>358.59</v>
      </c>
      <c r="L211" s="6">
        <v>343.43</v>
      </c>
      <c r="M211" s="6">
        <v>323.41000000000003</v>
      </c>
      <c r="N211" s="6">
        <v>310.60000000000002</v>
      </c>
      <c r="O211" s="6">
        <v>271.82</v>
      </c>
      <c r="P211" s="6">
        <v>243.35</v>
      </c>
      <c r="Q211" s="6">
        <v>204.83</v>
      </c>
      <c r="R211" s="6">
        <v>178.05</v>
      </c>
      <c r="S211" s="6">
        <v>153.24</v>
      </c>
      <c r="T211" s="6">
        <v>137.43</v>
      </c>
      <c r="U211" s="6">
        <v>111.05</v>
      </c>
      <c r="V211" s="6">
        <v>93.36</v>
      </c>
      <c r="W211" s="6">
        <v>703.58</v>
      </c>
      <c r="X211" s="6">
        <v>600.66</v>
      </c>
      <c r="Y211" s="6">
        <v>505.99</v>
      </c>
      <c r="Z211" s="6">
        <v>395.02</v>
      </c>
    </row>
    <row r="212" spans="3:26" ht="15.5" x14ac:dyDescent="0.35">
      <c r="C212" t="s">
        <v>194</v>
      </c>
      <c r="I212" s="6">
        <v>1.08</v>
      </c>
      <c r="J212" s="6">
        <v>2.09</v>
      </c>
      <c r="K212" s="6">
        <v>2.0099999999999998</v>
      </c>
      <c r="L212" s="6">
        <v>1.44</v>
      </c>
      <c r="M212" s="6">
        <v>3.96</v>
      </c>
      <c r="N212" s="6">
        <v>5.52</v>
      </c>
      <c r="O212" s="6">
        <v>5.5</v>
      </c>
      <c r="P212" s="6">
        <v>6.12</v>
      </c>
      <c r="Q212" s="6">
        <v>5.64</v>
      </c>
      <c r="R212" s="6">
        <v>4.6900000000000004</v>
      </c>
      <c r="S212" s="6">
        <v>5.38</v>
      </c>
      <c r="T212" s="6">
        <v>5.71</v>
      </c>
      <c r="U212" s="6">
        <v>5.31</v>
      </c>
      <c r="V212" s="6">
        <v>8.7799999999999994</v>
      </c>
      <c r="W212" s="6">
        <v>5.83</v>
      </c>
      <c r="X212" s="6">
        <v>4.91</v>
      </c>
      <c r="Y212" s="6">
        <v>2.98</v>
      </c>
      <c r="Z212" s="6">
        <v>1.9</v>
      </c>
    </row>
    <row r="213" spans="3:26" ht="15.5" x14ac:dyDescent="0.35">
      <c r="C213" t="s">
        <v>195</v>
      </c>
      <c r="I213" s="6">
        <v>380.94</v>
      </c>
      <c r="J213" s="6">
        <v>378.26</v>
      </c>
      <c r="K213" s="6">
        <v>358.59</v>
      </c>
      <c r="L213" s="6">
        <v>343.43</v>
      </c>
      <c r="M213" s="6">
        <v>323.41000000000003</v>
      </c>
      <c r="N213" s="6">
        <v>310.60000000000002</v>
      </c>
      <c r="O213" s="6">
        <v>271.82</v>
      </c>
      <c r="P213" s="6">
        <v>243.35</v>
      </c>
      <c r="Q213" s="6">
        <v>204.83</v>
      </c>
      <c r="R213" s="6">
        <v>178.05</v>
      </c>
      <c r="S213" s="6">
        <v>153.24</v>
      </c>
      <c r="T213" s="6">
        <v>137.43</v>
      </c>
      <c r="U213" s="6">
        <v>111.05</v>
      </c>
      <c r="V213" s="6">
        <v>93.36</v>
      </c>
      <c r="W213" s="6">
        <v>703.58</v>
      </c>
      <c r="X213" s="6">
        <v>600.66</v>
      </c>
      <c r="Y213" s="6">
        <v>505.99</v>
      </c>
      <c r="Z213" s="6">
        <v>395.02</v>
      </c>
    </row>
    <row r="214" spans="3:26" ht="15.5" x14ac:dyDescent="0.35">
      <c r="C214" t="s">
        <v>196</v>
      </c>
      <c r="I214" s="5">
        <v>109000000000</v>
      </c>
      <c r="J214" s="5">
        <v>95000000000</v>
      </c>
      <c r="K214" s="5">
        <v>82000000000</v>
      </c>
      <c r="L214" s="5">
        <v>49000000000</v>
      </c>
      <c r="M214" s="5">
        <v>82000000000</v>
      </c>
      <c r="N214" s="5">
        <v>97000000000</v>
      </c>
      <c r="O214" s="5">
        <v>110000000000</v>
      </c>
      <c r="P214" s="5">
        <v>172000000000</v>
      </c>
      <c r="Q214" s="5">
        <v>38000000000</v>
      </c>
      <c r="R214" s="5">
        <v>52000000000</v>
      </c>
      <c r="S214" s="5">
        <v>54000000000</v>
      </c>
      <c r="T214" s="5">
        <v>50000000000</v>
      </c>
      <c r="U214" s="5">
        <v>79000000000</v>
      </c>
      <c r="V214" s="5">
        <v>36000000000</v>
      </c>
    </row>
    <row r="215" spans="3:26" ht="15.5" x14ac:dyDescent="0.35">
      <c r="C215" t="s">
        <v>197</v>
      </c>
      <c r="I215" s="5">
        <v>4000000000</v>
      </c>
      <c r="J215" s="5">
        <v>4000000000</v>
      </c>
      <c r="K215" s="5">
        <v>6000000000</v>
      </c>
      <c r="L215" s="5">
        <v>5000000000</v>
      </c>
      <c r="M215" s="5">
        <v>5000000000</v>
      </c>
      <c r="N215" s="5">
        <v>9000000000</v>
      </c>
      <c r="O215" s="5">
        <v>16000000000</v>
      </c>
      <c r="P215" s="5">
        <v>22000000000</v>
      </c>
      <c r="Q215" s="5">
        <v>21000000000</v>
      </c>
      <c r="R215" s="5">
        <v>7000000000</v>
      </c>
      <c r="S215" s="5">
        <v>5000000000</v>
      </c>
      <c r="T215" s="5">
        <v>1000000000</v>
      </c>
      <c r="U215" s="5">
        <v>7000000000</v>
      </c>
      <c r="V215" s="5">
        <v>14000000000</v>
      </c>
    </row>
    <row r="216" spans="3:26" ht="15.5" x14ac:dyDescent="0.35">
      <c r="C216" t="s">
        <v>26</v>
      </c>
      <c r="I216" s="5">
        <v>112000000000</v>
      </c>
      <c r="J216" s="5">
        <v>99000000000</v>
      </c>
      <c r="K216" s="5">
        <v>87000000000</v>
      </c>
      <c r="L216" s="5">
        <v>54000000000</v>
      </c>
      <c r="M216" s="5">
        <v>87000000000</v>
      </c>
      <c r="N216" s="5">
        <v>106000000000</v>
      </c>
      <c r="O216" s="5">
        <v>126000000000</v>
      </c>
      <c r="P216" s="5">
        <v>194000000000</v>
      </c>
      <c r="Q216" s="5">
        <v>59000000000</v>
      </c>
      <c r="R216" s="5">
        <v>59000000000</v>
      </c>
      <c r="S216" s="5">
        <v>59000000000</v>
      </c>
      <c r="T216" s="5">
        <v>51000000000</v>
      </c>
      <c r="U216" s="5">
        <v>86000000000</v>
      </c>
      <c r="V216" s="5">
        <v>50000000000</v>
      </c>
    </row>
    <row r="217" spans="3:26" ht="15.5" x14ac:dyDescent="0.35">
      <c r="C217" t="s">
        <v>23</v>
      </c>
      <c r="I217" s="5">
        <v>-2195000000000</v>
      </c>
      <c r="J217" s="5">
        <v>-1777000000000</v>
      </c>
      <c r="K217" s="5">
        <v>-2232000000000</v>
      </c>
      <c r="L217" s="5">
        <v>-2079000000000</v>
      </c>
      <c r="M217" s="5">
        <v>-2457000000000</v>
      </c>
      <c r="N217" s="5">
        <v>-2114000000000</v>
      </c>
      <c r="O217" s="5">
        <v>-1129000000000</v>
      </c>
      <c r="P217" s="5">
        <v>-605000000000</v>
      </c>
      <c r="Q217" s="5">
        <v>-843000000000</v>
      </c>
      <c r="R217" s="5">
        <v>-645000000000</v>
      </c>
      <c r="S217" s="5">
        <v>-562000000000</v>
      </c>
      <c r="T217" s="5">
        <v>-340000000000</v>
      </c>
      <c r="U217" s="5">
        <v>-76000000000</v>
      </c>
      <c r="V217" s="5">
        <v>-220000000000</v>
      </c>
      <c r="W217" s="5">
        <v>-210000000000</v>
      </c>
      <c r="X217" s="5">
        <v>-366000000000</v>
      </c>
      <c r="Y217" s="5">
        <v>-396000000000</v>
      </c>
      <c r="Z217" s="5">
        <v>-99000000000</v>
      </c>
    </row>
    <row r="218" spans="3:26" ht="15.5" x14ac:dyDescent="0.35">
      <c r="C218" t="s">
        <v>198</v>
      </c>
      <c r="I218" s="5">
        <v>5093000000000</v>
      </c>
      <c r="J218" s="5">
        <v>5076000000000</v>
      </c>
      <c r="K218" s="5">
        <v>4937000000000</v>
      </c>
      <c r="L218" s="5">
        <v>4693000000000</v>
      </c>
      <c r="M218" s="5">
        <v>4470000000000</v>
      </c>
      <c r="N218" s="5">
        <v>4190000000000</v>
      </c>
      <c r="O218" s="5">
        <v>3586000000000</v>
      </c>
      <c r="P218" s="5">
        <v>3127000000000</v>
      </c>
      <c r="Q218" s="5">
        <v>2880000000000</v>
      </c>
      <c r="R218" s="5">
        <v>2433000000000</v>
      </c>
      <c r="S218" s="5">
        <v>2055000000000</v>
      </c>
      <c r="T218" s="5">
        <v>1744000000000</v>
      </c>
      <c r="U218" s="5">
        <v>1308000000000</v>
      </c>
      <c r="V218" s="5">
        <v>1011000000000</v>
      </c>
      <c r="W218" s="5">
        <v>680000000000</v>
      </c>
      <c r="X218" s="5">
        <v>752000000000</v>
      </c>
      <c r="Y218" s="5">
        <v>703000000000</v>
      </c>
      <c r="Z218" s="5">
        <v>527000000000</v>
      </c>
    </row>
    <row r="219" spans="3:26" ht="15.5" x14ac:dyDescent="0.35">
      <c r="C219" t="s">
        <v>199</v>
      </c>
      <c r="I219" s="5">
        <v>1647000000000</v>
      </c>
      <c r="J219" s="5">
        <v>803000000000</v>
      </c>
      <c r="K219" s="5">
        <v>1307000000000</v>
      </c>
      <c r="L219" s="5">
        <v>619000000000</v>
      </c>
      <c r="M219" s="5">
        <v>1305000000000</v>
      </c>
      <c r="N219" s="5">
        <v>1539000000000</v>
      </c>
      <c r="O219" s="5">
        <v>1436000000000</v>
      </c>
      <c r="P219" s="5">
        <v>281000000000</v>
      </c>
      <c r="Q219" s="5">
        <v>690000000000</v>
      </c>
      <c r="R219" s="5">
        <v>492000000000</v>
      </c>
      <c r="S219" s="5">
        <v>649000000000</v>
      </c>
      <c r="T219" s="5">
        <v>435000000000</v>
      </c>
      <c r="U219" s="5">
        <v>181000000000</v>
      </c>
      <c r="V219" s="5">
        <v>190000000000</v>
      </c>
      <c r="W219" s="5">
        <v>82000000000</v>
      </c>
      <c r="X219" s="5">
        <v>109000000000</v>
      </c>
      <c r="Y219" s="5">
        <v>186000000000</v>
      </c>
      <c r="Z219" s="5">
        <v>129000000000</v>
      </c>
    </row>
    <row r="220" spans="3:26" ht="15.5" x14ac:dyDescent="0.35">
      <c r="C220" t="s">
        <v>200</v>
      </c>
      <c r="I220" s="5">
        <v>-187000000000</v>
      </c>
      <c r="J220" s="5">
        <v>-198000000000</v>
      </c>
      <c r="K220" s="5">
        <v>-130000000000</v>
      </c>
      <c r="L220" s="5">
        <v>-107000000000</v>
      </c>
      <c r="M220" s="5">
        <v>-85000000000</v>
      </c>
      <c r="N220" s="5">
        <v>-166000000000</v>
      </c>
      <c r="O220" s="5">
        <v>-176000000000</v>
      </c>
      <c r="P220" s="5">
        <v>-189000000000</v>
      </c>
      <c r="Q220" s="5">
        <v>-190000000000</v>
      </c>
      <c r="R220" s="5">
        <v>-277000000000</v>
      </c>
      <c r="S220" s="5">
        <v>-130000000000</v>
      </c>
      <c r="T220" s="5">
        <v>-97000000000</v>
      </c>
      <c r="U220" s="5">
        <v>-84000000000</v>
      </c>
      <c r="V220" s="5">
        <v>-138000000000</v>
      </c>
      <c r="W220" s="5">
        <v>-186000000000</v>
      </c>
      <c r="X220" s="5">
        <v>-160000000000</v>
      </c>
      <c r="Y220" s="5">
        <v>-53000000000</v>
      </c>
      <c r="Z220" s="5">
        <v>-58000000000</v>
      </c>
    </row>
    <row r="221" spans="3:26" ht="15.5" x14ac:dyDescent="0.35">
      <c r="C221" t="s">
        <v>15</v>
      </c>
      <c r="I221" s="5">
        <v>1460000000000</v>
      </c>
      <c r="J221" s="5">
        <v>604000000000</v>
      </c>
      <c r="K221" s="5">
        <v>1177000000000</v>
      </c>
      <c r="L221" s="5">
        <v>511000000000</v>
      </c>
      <c r="M221" s="5">
        <v>1220000000000</v>
      </c>
      <c r="N221" s="5">
        <v>1372000000000</v>
      </c>
      <c r="O221" s="5">
        <v>1261000000000</v>
      </c>
      <c r="P221" s="5">
        <v>92000000000</v>
      </c>
      <c r="Q221" s="5">
        <v>500000000000</v>
      </c>
      <c r="R221" s="5">
        <v>215000000000</v>
      </c>
      <c r="S221" s="5">
        <v>519000000000</v>
      </c>
      <c r="T221" s="5">
        <v>338000000000</v>
      </c>
      <c r="U221" s="5">
        <v>98000000000</v>
      </c>
      <c r="V221" s="5">
        <v>52000000000</v>
      </c>
      <c r="W221" s="5">
        <v>-104000000000</v>
      </c>
      <c r="X221" s="5">
        <v>-50000000000</v>
      </c>
      <c r="Y221" s="5">
        <v>133000000000</v>
      </c>
      <c r="Z221" s="5">
        <v>71000000000</v>
      </c>
    </row>
    <row r="222" spans="3:26" ht="15.5" x14ac:dyDescent="0.35">
      <c r="C222" t="s">
        <v>17</v>
      </c>
      <c r="I222" s="6">
        <v>85.26</v>
      </c>
      <c r="J222" s="6">
        <v>35.31</v>
      </c>
      <c r="K222" s="6">
        <v>68.599999999999994</v>
      </c>
      <c r="L222" s="6">
        <v>29.82</v>
      </c>
      <c r="M222" s="6">
        <v>71.150000000000006</v>
      </c>
      <c r="N222" s="6">
        <v>80.02</v>
      </c>
      <c r="O222" s="6">
        <v>73.510000000000005</v>
      </c>
      <c r="P222" s="6">
        <v>5.36</v>
      </c>
      <c r="Q222" s="6">
        <v>29.18</v>
      </c>
      <c r="R222" s="6">
        <v>12.53</v>
      </c>
      <c r="S222" s="6">
        <v>30.24</v>
      </c>
      <c r="T222" s="6">
        <v>19.72</v>
      </c>
      <c r="U222" s="6">
        <v>5.69</v>
      </c>
      <c r="V222" s="6">
        <v>3.04</v>
      </c>
      <c r="W222" s="6">
        <v>-60.88</v>
      </c>
      <c r="X222" s="6">
        <v>-29.41</v>
      </c>
      <c r="Y222" s="6">
        <v>77.599999999999994</v>
      </c>
      <c r="Z222" s="6">
        <v>41.46</v>
      </c>
    </row>
  </sheetData>
  <pageMargins left="0.7" right="0.7" top="0.75" bottom="0.75" header="0.3" footer="0.3"/>
  <ignoredErrors>
    <ignoredError sqref="A1:Z223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V2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1244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1245</v>
      </c>
      <c r="D2" s="2" vm="186">
        <f ca="1">IFERROR(_xlfn.STOCKHISTORY("XIDX:" &amp; $C$1, D3, , 0, 0, 1), "Libur")</f>
        <v>107</v>
      </c>
      <c r="E2" s="2" vm="187">
        <f ca="1">IFERROR(_xlfn.STOCKHISTORY("XIDX:" &amp; $C$1, E3, , 0, 0, 1), "Libur")</f>
        <v>76</v>
      </c>
      <c r="H2" s="2" vm="187">
        <f ca="1">IFERROR(INDEX(D2:G2,COUNT(D2:G2)),"")</f>
        <v>76</v>
      </c>
      <c r="I2" s="2" vm="97">
        <f t="shared" ref="I2:V2" ca="1" si="0">IFERROR(_xlfn.STOCKHISTORY("XIDX:" &amp; $C$1, I1, , 0, 0, 1), "Libur")</f>
        <v>136</v>
      </c>
      <c r="J2" s="2" vm="52">
        <f t="shared" ca="1" si="0"/>
        <v>86</v>
      </c>
      <c r="K2" s="2" vm="97">
        <f t="shared" ca="1" si="0"/>
        <v>136</v>
      </c>
      <c r="L2" s="2" vm="188">
        <f t="shared" ca="1" si="0"/>
        <v>157</v>
      </c>
      <c r="M2" s="2" vm="189">
        <f t="shared" ca="1" si="0"/>
        <v>210</v>
      </c>
      <c r="N2" s="2" vm="190">
        <f t="shared" ca="1" si="0"/>
        <v>440</v>
      </c>
      <c r="O2" s="2" vm="191">
        <f t="shared" ca="1" si="0"/>
        <v>970</v>
      </c>
      <c r="P2" s="2" vm="192">
        <f t="shared" ca="1" si="0"/>
        <v>1555</v>
      </c>
      <c r="Q2" s="2" vm="193">
        <f t="shared" ca="1" si="0"/>
        <v>2460</v>
      </c>
      <c r="R2" s="2" vm="194">
        <f t="shared" ca="1" si="0"/>
        <v>2820</v>
      </c>
      <c r="S2" s="2" vm="195">
        <f t="shared" ca="1" si="0"/>
        <v>2880.2071999999998</v>
      </c>
      <c r="T2" s="2" vm="196">
        <f t="shared" ca="1" si="0"/>
        <v>3552.5735</v>
      </c>
      <c r="U2" s="2" vm="197">
        <f t="shared" ca="1" si="0"/>
        <v>1897.8849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425718000000</v>
      </c>
      <c r="E4" s="2">
        <f>IFERROR(INDEX(E51:E500,MATCH($C$4,$C$51:$C$500,0)),"")</f>
        <v>466102000000</v>
      </c>
      <c r="H4" s="2">
        <f>IFERROR(SUM(D4:G4)*(4/MAX(1,COUNT(D4:G4))),"")</f>
        <v>1783640000000</v>
      </c>
      <c r="I4" s="2">
        <f t="shared" ref="I4:V4" si="1">IFERROR(INDEX(I51:I500,MATCH($C$4,$C$51:$C$500,0)),"")</f>
        <v>2370355000000</v>
      </c>
      <c r="J4" s="2">
        <f t="shared" si="1"/>
        <v>3172312000000</v>
      </c>
      <c r="K4" s="2">
        <f t="shared" si="1"/>
        <v>2349638000000</v>
      </c>
      <c r="L4" s="2">
        <f t="shared" si="1"/>
        <v>1036870000000</v>
      </c>
      <c r="M4" s="2">
        <f t="shared" si="1"/>
        <v>1494671000000</v>
      </c>
      <c r="N4" s="2">
        <f t="shared" si="1"/>
        <v>1204429000000</v>
      </c>
      <c r="O4" s="2">
        <f t="shared" si="1"/>
        <v>3947173000000</v>
      </c>
      <c r="P4" s="2">
        <f t="shared" si="1"/>
        <v>3725296000000</v>
      </c>
      <c r="Q4" s="2">
        <f t="shared" si="1"/>
        <v>3026989000000</v>
      </c>
      <c r="R4" s="2">
        <f t="shared" si="1"/>
        <v>1794002000000</v>
      </c>
      <c r="S4" s="2">
        <f t="shared" si="1"/>
        <v>1356868000000</v>
      </c>
      <c r="T4" s="2">
        <f t="shared" si="1"/>
        <v>1350907881688</v>
      </c>
      <c r="U4" s="2">
        <f t="shared" si="1"/>
        <v>1014502030170</v>
      </c>
      <c r="V4" s="2">
        <f t="shared" si="1"/>
        <v>669905664071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-266186000000</v>
      </c>
      <c r="E5" s="2">
        <f>IFERROR(INDEX(E51:E500,MATCH($C$5,$C$51:$C$500,0)),"")</f>
        <v>-8002000000</v>
      </c>
      <c r="H5" s="2">
        <f>IFERROR(SUM(D5:G5)*(4/MAX(1,COUNT(D5:G5))),"")</f>
        <v>-548376000000</v>
      </c>
      <c r="I5" s="2">
        <f t="shared" ref="I5:V5" si="2">IFERROR(INDEX(I51:I500,MATCH($C$5,$C$51:$C$500,0)),"")</f>
        <v>-692920000000</v>
      </c>
      <c r="J5" s="2">
        <f t="shared" si="2"/>
        <v>-542300000000</v>
      </c>
      <c r="K5" s="2">
        <f t="shared" si="2"/>
        <v>-268411000000</v>
      </c>
      <c r="L5" s="2">
        <f t="shared" si="2"/>
        <v>-442027000000</v>
      </c>
      <c r="M5" s="2">
        <f t="shared" si="2"/>
        <v>-689271000000</v>
      </c>
      <c r="N5" s="2">
        <f t="shared" si="2"/>
        <v>-1319512000000</v>
      </c>
      <c r="O5" s="2">
        <f t="shared" si="2"/>
        <v>-1141384000000</v>
      </c>
      <c r="P5" s="2">
        <f t="shared" si="2"/>
        <v>4829000000</v>
      </c>
      <c r="Q5" s="2">
        <f t="shared" si="2"/>
        <v>150139000000</v>
      </c>
      <c r="R5" s="2">
        <f t="shared" si="2"/>
        <v>65134000000</v>
      </c>
      <c r="S5" s="2">
        <f t="shared" si="2"/>
        <v>45082000000</v>
      </c>
      <c r="T5" s="2">
        <f t="shared" si="2"/>
        <v>104688170578</v>
      </c>
      <c r="U5" s="2">
        <f t="shared" si="2"/>
        <v>100445301250</v>
      </c>
      <c r="V5" s="2">
        <f t="shared" si="2"/>
        <v>52685692374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-604032000000</v>
      </c>
      <c r="E6" s="2">
        <f>IFERROR(INDEX(E51:E500,MATCH($C$6,$C$51:$C$500,0)),"")</f>
        <v>-337429000000</v>
      </c>
      <c r="H6" s="2">
        <f>IFERROR(INDEX(D6:G6,COUNT(D6:G6)),"")</f>
        <v>-337429000000</v>
      </c>
      <c r="I6" s="2">
        <f t="shared" ref="I6:V6" si="3">IFERROR(INDEX(I51:I500,MATCH($C$6,$C$51:$C$500,0)),"")</f>
        <v>-330324000000</v>
      </c>
      <c r="J6" s="2">
        <f t="shared" si="3"/>
        <v>-140993000000</v>
      </c>
      <c r="K6" s="2">
        <f t="shared" si="3"/>
        <v>396057000000</v>
      </c>
      <c r="L6" s="2">
        <f t="shared" si="3"/>
        <v>670997000000</v>
      </c>
      <c r="M6" s="2">
        <f t="shared" si="3"/>
        <v>1115731000000</v>
      </c>
      <c r="N6" s="2">
        <f t="shared" si="3"/>
        <v>324032000000</v>
      </c>
      <c r="O6" s="2">
        <f t="shared" si="3"/>
        <v>286476000000</v>
      </c>
      <c r="P6" s="2">
        <f t="shared" si="3"/>
        <v>1426793000000</v>
      </c>
      <c r="Q6" s="2">
        <f t="shared" si="3"/>
        <v>1437127000000</v>
      </c>
      <c r="R6" s="2">
        <f t="shared" si="3"/>
        <v>1301225000000</v>
      </c>
      <c r="S6" s="2">
        <f t="shared" si="3"/>
        <v>664859000000</v>
      </c>
      <c r="T6" s="2">
        <f t="shared" si="3"/>
        <v>647336194147</v>
      </c>
      <c r="U6" s="2">
        <f t="shared" si="3"/>
        <v>560442562162</v>
      </c>
      <c r="V6" s="2">
        <f t="shared" si="3"/>
        <v>218211313470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17.68</v>
      </c>
      <c r="E7" s="3">
        <f>IFERROR(INDEX(E51:E500,MATCH($C$7,$C$51:$C$500,0))/1000000000,"")</f>
        <v>17.68</v>
      </c>
      <c r="H7" s="3">
        <f>IFERROR(INDEX(D7:G7,COUNT(D7:G7)),"")</f>
        <v>17.68</v>
      </c>
      <c r="I7" s="3">
        <f t="shared" ref="I7:V7" si="4">IFERROR(INDEX(I51:I500,MATCH($C$7,$C$51:$C$500,0))/1000000000,"")</f>
        <v>17.68</v>
      </c>
      <c r="J7" s="3">
        <f t="shared" si="4"/>
        <v>12.68</v>
      </c>
      <c r="K7" s="3">
        <f t="shared" si="4"/>
        <v>12.68</v>
      </c>
      <c r="L7" s="3">
        <f t="shared" si="4"/>
        <v>12.68</v>
      </c>
      <c r="M7" s="3">
        <f t="shared" si="4"/>
        <v>12.68</v>
      </c>
      <c r="N7" s="3">
        <f t="shared" si="4"/>
        <v>6.43</v>
      </c>
      <c r="O7" s="3">
        <f t="shared" si="4"/>
        <v>0.7</v>
      </c>
      <c r="P7" s="3">
        <f t="shared" si="4"/>
        <v>0.7</v>
      </c>
      <c r="Q7" s="3">
        <f t="shared" si="4"/>
        <v>0.7</v>
      </c>
      <c r="R7" s="3">
        <f t="shared" si="4"/>
        <v>0.7</v>
      </c>
      <c r="S7" s="3">
        <f t="shared" si="4"/>
        <v>0.5</v>
      </c>
      <c r="T7" s="3">
        <f t="shared" si="4"/>
        <v>0.5</v>
      </c>
      <c r="U7" s="3">
        <f t="shared" si="4"/>
        <v>0.5</v>
      </c>
      <c r="V7" s="3">
        <f t="shared" si="4"/>
        <v>0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-57000000000</v>
      </c>
      <c r="E8" s="2">
        <f>IFERROR(INDEX(E51:E500,MATCH("Free cash flow (Quarter)",$C$51:$C$500,0)),"")</f>
        <v>-19000000000</v>
      </c>
      <c r="H8" s="2">
        <f>IFERROR(INDEX(D8:G8,COUNT(D8:G8)),"")</f>
        <v>-19000000000</v>
      </c>
      <c r="I8" s="2">
        <f t="shared" ref="I8:V8" si="5">IFERROR(INDEX(I51:I500,MATCH($C$8,$C$51:$C$500,0)),"")</f>
        <v>-1526000000000</v>
      </c>
      <c r="J8" s="2">
        <f t="shared" si="5"/>
        <v>-148000000000</v>
      </c>
      <c r="K8" s="2">
        <f t="shared" si="5"/>
        <v>-111000000000</v>
      </c>
      <c r="L8" s="2">
        <f t="shared" si="5"/>
        <v>-221000000000</v>
      </c>
      <c r="M8" s="2">
        <f t="shared" si="5"/>
        <v>187000000000</v>
      </c>
      <c r="N8" s="2">
        <f t="shared" si="5"/>
        <v>1698000000000</v>
      </c>
      <c r="O8" s="2">
        <f t="shared" si="5"/>
        <v>-522000000000</v>
      </c>
      <c r="P8" s="2">
        <f t="shared" si="5"/>
        <v>-1128000000000</v>
      </c>
      <c r="Q8" s="2">
        <f t="shared" si="5"/>
        <v>-1304000000000</v>
      </c>
      <c r="R8" s="2">
        <f t="shared" si="5"/>
        <v>-280000000000</v>
      </c>
      <c r="S8" s="2">
        <f t="shared" si="5"/>
        <v>-146000000000</v>
      </c>
      <c r="T8" s="2">
        <f t="shared" si="5"/>
        <v>-124000000000</v>
      </c>
      <c r="U8" s="2">
        <f t="shared" si="5"/>
        <v>-258000000000</v>
      </c>
      <c r="V8" s="2">
        <f t="shared" si="5"/>
        <v>-26000000000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-3.22</v>
      </c>
      <c r="E9" s="3">
        <f>IFERROR(INDEX(E51:E500,MATCH("Free cash flow per share (Quarter)",$C$51:$C$500,0)),"")</f>
        <v>-1.0900000000000001</v>
      </c>
      <c r="H9" s="3">
        <f>IFERROR(INDEX(D9:G9,COUNT(D9:G9)),"")</f>
        <v>-1.0900000000000001</v>
      </c>
      <c r="I9" s="3">
        <f t="shared" ref="I9:V9" si="6">IFERROR(INDEX(I51:I500,MATCH($C$9,$C$51:$C$500,0)),"")</f>
        <v>-86.35</v>
      </c>
      <c r="J9" s="3">
        <f t="shared" si="6"/>
        <v>-11.65</v>
      </c>
      <c r="K9" s="3">
        <f t="shared" si="6"/>
        <v>-8.7899999999999991</v>
      </c>
      <c r="L9" s="3">
        <f t="shared" si="6"/>
        <v>-17.41</v>
      </c>
      <c r="M9" s="3">
        <f t="shared" si="6"/>
        <v>14.76</v>
      </c>
      <c r="N9" s="3">
        <f t="shared" si="6"/>
        <v>264.3</v>
      </c>
      <c r="O9" s="3">
        <f t="shared" si="6"/>
        <v>-745.51</v>
      </c>
      <c r="P9" s="3">
        <f t="shared" si="6"/>
        <v>-1611.83</v>
      </c>
      <c r="Q9" s="3">
        <f t="shared" si="6"/>
        <v>-1862.39</v>
      </c>
      <c r="R9" s="3">
        <f t="shared" si="6"/>
        <v>-399.97</v>
      </c>
      <c r="S9" s="3">
        <f t="shared" si="6"/>
        <v>-291.93</v>
      </c>
      <c r="T9" s="3">
        <f t="shared" si="6"/>
        <v>-247.35</v>
      </c>
      <c r="U9" s="3">
        <f t="shared" si="6"/>
        <v>-515.29</v>
      </c>
      <c r="V9" s="3">
        <f t="shared" si="6"/>
        <v>-656656.34</v>
      </c>
    </row>
    <row r="10" spans="1:22" ht="15.5" x14ac:dyDescent="0.35">
      <c r="C10" t="s">
        <v>18</v>
      </c>
      <c r="D10" s="3">
        <f ca="1">IFERROR(IF(D9=0,"",D2/D9),"")</f>
        <v>-33.229813664596271</v>
      </c>
      <c r="E10" s="3">
        <f ca="1">IFERROR(IF(E9=0,"",E2/E9),"")</f>
        <v>-69.724770642201833</v>
      </c>
      <c r="I10" s="3">
        <f t="shared" ref="I10:V10" ca="1" si="7">IFERROR(IF(I9=0,"",I2/I9),"")</f>
        <v>-1.5749855240301101</v>
      </c>
      <c r="J10" s="3">
        <f t="shared" ca="1" si="7"/>
        <v>-7.3819742489270386</v>
      </c>
      <c r="K10" s="3">
        <f t="shared" ca="1" si="7"/>
        <v>-15.472127417519911</v>
      </c>
      <c r="L10" s="3">
        <f t="shared" ca="1" si="7"/>
        <v>-9.0178058587018946</v>
      </c>
      <c r="M10" s="3">
        <f t="shared" ca="1" si="7"/>
        <v>14.227642276422765</v>
      </c>
      <c r="N10" s="3">
        <f t="shared" ca="1" si="7"/>
        <v>1.6647748770336739</v>
      </c>
      <c r="O10" s="3">
        <f t="shared" ca="1" si="7"/>
        <v>-1.301122721358533</v>
      </c>
      <c r="P10" s="3">
        <f t="shared" ca="1" si="7"/>
        <v>-0.96474193928640117</v>
      </c>
      <c r="Q10" s="3">
        <f t="shared" ca="1" si="7"/>
        <v>-1.3208833810318998</v>
      </c>
      <c r="R10" s="3">
        <f t="shared" ca="1" si="7"/>
        <v>-7.0505287896592241</v>
      </c>
      <c r="S10" s="3">
        <f t="shared" ca="1" si="7"/>
        <v>-9.8660884458603082</v>
      </c>
      <c r="T10" s="3">
        <f t="shared" ca="1" si="7"/>
        <v>-14.362536891045078</v>
      </c>
      <c r="U10" s="3">
        <f t="shared" ca="1" si="7"/>
        <v>-3.6831393972326265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397076000000</v>
      </c>
      <c r="E11" s="2">
        <f>IFERROR(INDEX(E51:E500,MATCH($C$11,$C$51:$C$500,0)),"")</f>
        <v>367087000000</v>
      </c>
      <c r="H11" s="2">
        <f>IFERROR(INDEX(D11:G11,COUNT(D11:G11)),"")</f>
        <v>367087000000</v>
      </c>
      <c r="I11" s="2">
        <f t="shared" ref="I11:V11" si="8">IFERROR(INDEX(I51:I500,MATCH($C$11,$C$51:$C$500,0)),"")</f>
        <v>375751000000</v>
      </c>
      <c r="J11" s="2">
        <f t="shared" si="8"/>
        <v>428058000000</v>
      </c>
      <c r="K11" s="2">
        <f t="shared" si="8"/>
        <v>298674000000</v>
      </c>
      <c r="L11" s="2">
        <f t="shared" si="8"/>
        <v>205806000000</v>
      </c>
      <c r="M11" s="2">
        <f t="shared" si="8"/>
        <v>471657000000</v>
      </c>
      <c r="N11" s="2">
        <f t="shared" si="8"/>
        <v>73400000000</v>
      </c>
      <c r="O11" s="2">
        <f t="shared" si="8"/>
        <v>181766000000</v>
      </c>
      <c r="P11" s="2">
        <f t="shared" si="8"/>
        <v>222654000000</v>
      </c>
      <c r="Q11" s="2">
        <f t="shared" si="8"/>
        <v>215119000000</v>
      </c>
      <c r="R11" s="2">
        <f t="shared" si="8"/>
        <v>139215000000</v>
      </c>
      <c r="S11" s="2">
        <f t="shared" si="8"/>
        <v>60671000000</v>
      </c>
      <c r="T11" s="2">
        <f t="shared" si="8"/>
        <v>49574733061</v>
      </c>
      <c r="U11" s="2">
        <f t="shared" si="8"/>
        <v>48718694286</v>
      </c>
      <c r="V11" s="2">
        <f t="shared" si="8"/>
        <v>64965044869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1478000000000</v>
      </c>
      <c r="E12" s="2">
        <f>IFERROR(INDEX(E51:E500,MATCH("Net Debt (Quarter)",$C$51:$C$500,0)),"")</f>
        <v>1413000000000</v>
      </c>
      <c r="H12" s="2">
        <f>IFERROR(INDEX(D12:G12,COUNT(D12:G12)),"")</f>
        <v>1413000000000</v>
      </c>
      <c r="I12" s="2">
        <f t="shared" ref="I12:V12" si="9">IFERROR(INDEX(I51:I500,MATCH($C$12,$C$51:$C$500,0)),"")</f>
        <v>1384000000000</v>
      </c>
      <c r="J12" s="2">
        <f t="shared" si="9"/>
        <v>-143000000000</v>
      </c>
      <c r="K12" s="2">
        <f t="shared" si="9"/>
        <v>-259000000000</v>
      </c>
      <c r="L12" s="2">
        <f t="shared" si="9"/>
        <v>-206000000000</v>
      </c>
      <c r="M12" s="2">
        <f t="shared" si="9"/>
        <v>-471000000000</v>
      </c>
      <c r="N12" s="2">
        <f t="shared" si="9"/>
        <v>905000000000</v>
      </c>
      <c r="O12" s="2">
        <f t="shared" si="9"/>
        <v>3850000000000</v>
      </c>
      <c r="P12" s="2">
        <f t="shared" si="9"/>
        <v>2849000000000</v>
      </c>
      <c r="Q12" s="2">
        <f t="shared" si="9"/>
        <v>1578000000000</v>
      </c>
      <c r="R12" s="2">
        <f t="shared" si="9"/>
        <v>117000000000</v>
      </c>
      <c r="S12" s="2">
        <f t="shared" si="9"/>
        <v>289000000000</v>
      </c>
      <c r="T12" s="2">
        <f t="shared" si="9"/>
        <v>178000000000</v>
      </c>
      <c r="U12" s="2">
        <f t="shared" si="9"/>
        <v>54000000000</v>
      </c>
      <c r="V12" s="2">
        <f t="shared" si="9"/>
        <v>34000000000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1875000000000</v>
      </c>
      <c r="E13" s="2">
        <f>IFERROR(INDEX(E51:E500,MATCH("Total Debt (Quarter)",$C$51:$C$500,0)),"")</f>
        <v>1780000000000</v>
      </c>
      <c r="H13" s="2">
        <f>IFERROR(INDEX(D13:G13,COUNT(D13:G13)),"")</f>
        <v>1780000000000</v>
      </c>
      <c r="I13" s="2">
        <f t="shared" ref="I13:V13" si="10">IFERROR(INDEX(I51:I500,MATCH($C$13,$C$51:$C$500,0)),"")</f>
        <v>1760000000000</v>
      </c>
      <c r="J13" s="2">
        <f t="shared" si="10"/>
        <v>285000000000</v>
      </c>
      <c r="K13" s="2">
        <f t="shared" si="10"/>
        <v>40000000000</v>
      </c>
      <c r="L13" s="2">
        <f t="shared" si="10"/>
        <v>0</v>
      </c>
      <c r="M13" s="2">
        <f t="shared" si="10"/>
        <v>0</v>
      </c>
      <c r="N13" s="2">
        <f t="shared" si="10"/>
        <v>978000000000</v>
      </c>
      <c r="O13" s="2">
        <f t="shared" si="10"/>
        <v>4032000000000</v>
      </c>
      <c r="P13" s="2">
        <f t="shared" si="10"/>
        <v>3072000000000</v>
      </c>
      <c r="Q13" s="2">
        <f t="shared" si="10"/>
        <v>1793000000000</v>
      </c>
      <c r="R13" s="2">
        <f t="shared" si="10"/>
        <v>257000000000</v>
      </c>
      <c r="S13" s="2">
        <f t="shared" si="10"/>
        <v>350000000000</v>
      </c>
      <c r="T13" s="2">
        <f t="shared" si="10"/>
        <v>228000000000</v>
      </c>
      <c r="U13" s="2">
        <f t="shared" si="10"/>
        <v>102000000000</v>
      </c>
      <c r="V13" s="2">
        <f t="shared" si="10"/>
        <v>99000000000</v>
      </c>
    </row>
    <row r="14" spans="1:22" ht="15.5" x14ac:dyDescent="0.35">
      <c r="C14" t="s">
        <v>27</v>
      </c>
      <c r="D14" s="2">
        <f>IFERROR(INDEX(D51:D500,MATCH($C$14,$C$51:$C$500,0)),"")</f>
        <v>-28215000000</v>
      </c>
      <c r="E14" s="2">
        <f>IFERROR(INDEX(E51:E500,MATCH($C$14,$C$51:$C$500,0)),"")</f>
        <v>-27720000000</v>
      </c>
      <c r="H14" s="2">
        <f>IFERROR(SUM(D14:G14)*(4/MAX(1,COUNT(D14:G14))),"")</f>
        <v>-111870000000</v>
      </c>
      <c r="I14" s="2">
        <f t="shared" ref="I14:V14" si="11">IFERROR(INDEX(I51:I500,MATCH($C$14,$C$51:$C$500,0)),"")</f>
        <v>-72259000000</v>
      </c>
      <c r="J14" s="2">
        <f t="shared" si="11"/>
        <v>-69180000000</v>
      </c>
      <c r="K14" s="2">
        <f t="shared" si="11"/>
        <v>-24961000000</v>
      </c>
      <c r="L14" s="2">
        <f t="shared" si="11"/>
        <v>-35587000000</v>
      </c>
      <c r="M14" s="2">
        <f t="shared" si="11"/>
        <v>-79306000000</v>
      </c>
      <c r="N14" s="2">
        <f t="shared" si="11"/>
        <v>-285705000000</v>
      </c>
      <c r="O14" s="2">
        <f t="shared" si="11"/>
        <v>-619635000000</v>
      </c>
      <c r="P14" s="2">
        <f t="shared" si="11"/>
        <v>-362213000000</v>
      </c>
      <c r="Q14" s="2">
        <f t="shared" si="11"/>
        <v>-82393000000</v>
      </c>
      <c r="R14" s="2">
        <f t="shared" si="11"/>
        <v>-68283000000</v>
      </c>
      <c r="S14" s="2">
        <f t="shared" si="11"/>
        <v>-52331000000</v>
      </c>
      <c r="T14" s="2">
        <f t="shared" si="11"/>
        <v>-31853754628</v>
      </c>
      <c r="U14" s="2">
        <f t="shared" si="11"/>
        <v>-17932313738</v>
      </c>
      <c r="V14" s="2">
        <f t="shared" si="11"/>
        <v>-6915003250</v>
      </c>
    </row>
    <row r="15" spans="1:2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V15" si="12">IFERROR(INDEX(I51:I500,MATCH($C$15,$C$51:$C$500,0)),"")</f>
        <v>-352000000</v>
      </c>
      <c r="J15" s="2">
        <f t="shared" si="12"/>
        <v>-12094000000</v>
      </c>
      <c r="K15" s="2">
        <f t="shared" si="12"/>
        <v>824000000</v>
      </c>
      <c r="L15" s="2">
        <f t="shared" si="12"/>
        <v>4400000000</v>
      </c>
      <c r="M15" s="2">
        <f t="shared" si="12"/>
        <v>5585000000</v>
      </c>
      <c r="N15" s="2">
        <f t="shared" si="12"/>
        <v>2200000000</v>
      </c>
      <c r="O15" s="2">
        <f t="shared" si="12"/>
        <v>-4319000000</v>
      </c>
      <c r="P15" s="2">
        <f t="shared" si="12"/>
        <v>-2807000000</v>
      </c>
      <c r="Q15" s="2">
        <f t="shared" si="12"/>
        <v>-2984000000</v>
      </c>
      <c r="R15" s="2">
        <f t="shared" si="12"/>
        <v>-586000000</v>
      </c>
      <c r="S15" s="2">
        <f t="shared" si="12"/>
        <v>-41791000000</v>
      </c>
      <c r="T15" s="2">
        <f t="shared" si="12"/>
        <v>-40627580305</v>
      </c>
      <c r="U15" s="2">
        <f t="shared" si="12"/>
        <v>-30822819487</v>
      </c>
      <c r="V15" s="2">
        <f t="shared" si="12"/>
        <v>-20097169922</v>
      </c>
    </row>
    <row r="16" spans="1:22" ht="15.5" x14ac:dyDescent="0.35">
      <c r="C16" t="s">
        <v>29</v>
      </c>
      <c r="D16" s="2">
        <f>IFERROR(INDEX(D51:D500,MATCH($C$16,$C$51:$C$500,0)),"")</f>
        <v>-264392000000</v>
      </c>
      <c r="E16" s="2">
        <f>IFERROR(INDEX(E51:E500,MATCH($C$16,$C$51:$C$500,0)),"")</f>
        <v>-7105000000</v>
      </c>
      <c r="H16" s="2">
        <f>IFERROR(SUM(D16:G16)*(4/MAX(1,COUNT(D16:G16))),"")</f>
        <v>-542994000000</v>
      </c>
      <c r="I16" s="2">
        <f t="shared" ref="I16:V16" si="13">IFERROR(INDEX(I51:I500,MATCH($C$16,$C$51:$C$500,0)),"")</f>
        <v>-686828000000</v>
      </c>
      <c r="J16" s="2">
        <f t="shared" si="13"/>
        <v>-529971000000</v>
      </c>
      <c r="K16" s="2">
        <f t="shared" si="13"/>
        <v>-277462000000</v>
      </c>
      <c r="L16" s="2">
        <f t="shared" si="13"/>
        <v>-456013000000</v>
      </c>
      <c r="M16" s="2">
        <f t="shared" si="13"/>
        <v>-698951000000</v>
      </c>
      <c r="N16" s="2">
        <f t="shared" si="13"/>
        <v>-1342279000000</v>
      </c>
      <c r="O16" s="2">
        <f t="shared" si="13"/>
        <v>-1127530000000</v>
      </c>
      <c r="P16" s="2">
        <f t="shared" si="13"/>
        <v>24226000000</v>
      </c>
      <c r="Q16" s="2">
        <f t="shared" si="13"/>
        <v>156775000000</v>
      </c>
      <c r="R16" s="2">
        <f t="shared" si="13"/>
        <v>68141000000</v>
      </c>
      <c r="S16" s="2">
        <f t="shared" si="13"/>
        <v>84013000000</v>
      </c>
      <c r="T16" s="2">
        <f t="shared" si="13"/>
        <v>144427718605</v>
      </c>
      <c r="U16" s="2">
        <f t="shared" si="13"/>
        <v>130038161878</v>
      </c>
      <c r="V16" s="2">
        <f t="shared" si="13"/>
        <v>72330715739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</row>
    <row r="19" spans="1:22" ht="15.5" x14ac:dyDescent="0.35">
      <c r="A19" t="s">
        <v>37</v>
      </c>
      <c r="C19" t="s">
        <v>38</v>
      </c>
    </row>
    <row r="20" spans="1:22" ht="15.5" x14ac:dyDescent="0.35">
      <c r="A20" t="s">
        <v>39</v>
      </c>
      <c r="C20" t="s">
        <v>40</v>
      </c>
      <c r="D20" s="2">
        <f ca="1">IFERROR(D21*D2,"")</f>
        <v>1891760000000</v>
      </c>
      <c r="E20" s="2">
        <f ca="1">IFERROR(E21*E2,"")</f>
        <v>1343680000000</v>
      </c>
      <c r="H20" s="2">
        <f t="shared" ref="H20:V20" ca="1" si="14">IFERROR(H21*H2,"")</f>
        <v>1343680000000</v>
      </c>
      <c r="I20" s="2">
        <f t="shared" ca="1" si="14"/>
        <v>2404480000000</v>
      </c>
      <c r="J20" s="2">
        <f t="shared" ca="1" si="14"/>
        <v>1090480000000</v>
      </c>
      <c r="K20" s="2">
        <f t="shared" ca="1" si="14"/>
        <v>1724480000000</v>
      </c>
      <c r="L20" s="2">
        <f t="shared" ca="1" si="14"/>
        <v>1990760000000</v>
      </c>
      <c r="M20" s="2">
        <f t="shared" ca="1" si="14"/>
        <v>2662800000000</v>
      </c>
      <c r="N20" s="2">
        <f t="shared" ca="1" si="14"/>
        <v>2829200000000</v>
      </c>
      <c r="O20" s="2">
        <f t="shared" ca="1" si="14"/>
        <v>679000000000</v>
      </c>
      <c r="P20" s="2">
        <f t="shared" ca="1" si="14"/>
        <v>1088500000000</v>
      </c>
      <c r="Q20" s="2">
        <f t="shared" ca="1" si="14"/>
        <v>1722000000000</v>
      </c>
      <c r="R20" s="2">
        <f t="shared" ca="1" si="14"/>
        <v>1974000000000</v>
      </c>
      <c r="S20" s="2">
        <f t="shared" ca="1" si="14"/>
        <v>1440103600000</v>
      </c>
      <c r="T20" s="2">
        <f t="shared" ca="1" si="14"/>
        <v>1776286750000</v>
      </c>
      <c r="U20" s="2">
        <f t="shared" ca="1" si="14"/>
        <v>948942450000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17680000000</v>
      </c>
      <c r="E21" s="2">
        <f>IFERROR(INDEX(E51:E500,MATCH($C$7,$C$51:$C$500,0)),"")</f>
        <v>17680000000</v>
      </c>
      <c r="H21" s="2">
        <f>IFERROR(INDEX(D21:G21,COUNT(D21:G21)),"")</f>
        <v>17680000000</v>
      </c>
      <c r="I21" s="2">
        <f t="shared" ref="I21:V21" si="15">IFERROR(INDEX(I51:I500,MATCH($C$7,$C$51:$C$500,0)),"")</f>
        <v>17680000000</v>
      </c>
      <c r="J21" s="2">
        <f t="shared" si="15"/>
        <v>12680000000</v>
      </c>
      <c r="K21" s="2">
        <f t="shared" si="15"/>
        <v>12680000000</v>
      </c>
      <c r="L21" s="2">
        <f t="shared" si="15"/>
        <v>12680000000</v>
      </c>
      <c r="M21" s="2">
        <f t="shared" si="15"/>
        <v>12680000000</v>
      </c>
      <c r="N21" s="2">
        <f t="shared" si="15"/>
        <v>6430000000</v>
      </c>
      <c r="O21" s="2">
        <f t="shared" si="15"/>
        <v>700000000</v>
      </c>
      <c r="P21" s="2">
        <f t="shared" si="15"/>
        <v>700000000</v>
      </c>
      <c r="Q21" s="2">
        <f t="shared" si="15"/>
        <v>700000000</v>
      </c>
      <c r="R21" s="2">
        <f t="shared" si="15"/>
        <v>700000000</v>
      </c>
      <c r="S21" s="2">
        <f t="shared" si="15"/>
        <v>500000000</v>
      </c>
      <c r="T21" s="2">
        <f t="shared" si="15"/>
        <v>500000000</v>
      </c>
      <c r="U21" s="2">
        <f t="shared" si="15"/>
        <v>500000000</v>
      </c>
      <c r="V21" s="2">
        <f t="shared" si="15"/>
        <v>0</v>
      </c>
    </row>
    <row r="23" spans="1:22" ht="15.5" x14ac:dyDescent="0.35">
      <c r="B23" t="s">
        <v>41</v>
      </c>
      <c r="C23" t="s">
        <v>42</v>
      </c>
      <c r="D23" s="3">
        <f>IFERROR(D5/D6*100,"")</f>
        <v>44.06819506251324</v>
      </c>
      <c r="E23" s="3">
        <f>IFERROR(E5/E6*100,"")</f>
        <v>2.3714618482703025</v>
      </c>
      <c r="H23" s="3">
        <f t="shared" ref="H23:V23" si="16">IFERROR(H5/H6*100,"")</f>
        <v>162.51596632180397</v>
      </c>
      <c r="I23" s="3">
        <f t="shared" si="16"/>
        <v>209.76980177038303</v>
      </c>
      <c r="J23" s="3">
        <f t="shared" si="16"/>
        <v>384.62902413595003</v>
      </c>
      <c r="K23" s="3">
        <f t="shared" si="16"/>
        <v>-67.770800667580673</v>
      </c>
      <c r="L23" s="3">
        <f t="shared" si="16"/>
        <v>-65.876151458203239</v>
      </c>
      <c r="M23" s="3">
        <f t="shared" si="16"/>
        <v>-61.777525227855101</v>
      </c>
      <c r="N23" s="3">
        <f t="shared" si="16"/>
        <v>-407.21657120284414</v>
      </c>
      <c r="O23" s="3">
        <f t="shared" si="16"/>
        <v>-398.42220639774359</v>
      </c>
      <c r="P23" s="3">
        <f t="shared" si="16"/>
        <v>0.33845133807076427</v>
      </c>
      <c r="Q23" s="3">
        <f t="shared" si="16"/>
        <v>10.447162985595567</v>
      </c>
      <c r="R23" s="3">
        <f t="shared" si="16"/>
        <v>5.0055908855117295</v>
      </c>
      <c r="S23" s="3">
        <f t="shared" si="16"/>
        <v>6.7806858296270338</v>
      </c>
      <c r="T23" s="3">
        <f t="shared" si="16"/>
        <v>16.172148494793873</v>
      </c>
      <c r="U23" s="3">
        <f t="shared" si="16"/>
        <v>17.922496974982703</v>
      </c>
      <c r="V23" s="3">
        <f t="shared" si="16"/>
        <v>24.144345009519089</v>
      </c>
    </row>
    <row r="24" spans="1:22" ht="15.5" x14ac:dyDescent="0.35">
      <c r="C24" t="s">
        <v>43</v>
      </c>
      <c r="D24" s="4">
        <f>IFERROR(_xlfn.RRI(5,I23,D23),"")</f>
        <v>-0.26805835278055179</v>
      </c>
      <c r="E24" s="4">
        <f>IFERROR(_xlfn.RRI(5,J23,E23),"")</f>
        <v>-0.63859444981813707</v>
      </c>
      <c r="H24" s="4" t="str">
        <f t="shared" ref="H24:V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-0.54791557630038212</v>
      </c>
      <c r="Q24" s="4">
        <f t="shared" si="17"/>
        <v>-0.15426055118223503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-39.299999999999997</v>
      </c>
      <c r="J25" s="3">
        <f t="shared" si="18"/>
        <v>-43.18</v>
      </c>
      <c r="K25" s="3">
        <f t="shared" si="18"/>
        <v>-21.31</v>
      </c>
      <c r="L25" s="3">
        <f t="shared" si="18"/>
        <v>-35.42</v>
      </c>
      <c r="M25" s="3">
        <f t="shared" si="18"/>
        <v>-54.87</v>
      </c>
      <c r="N25" s="3">
        <f t="shared" si="18"/>
        <v>-205.94</v>
      </c>
      <c r="O25" s="3">
        <f t="shared" si="18"/>
        <v>-1623.19</v>
      </c>
      <c r="P25" s="3">
        <f t="shared" si="18"/>
        <v>26.12</v>
      </c>
      <c r="Q25" s="3">
        <f t="shared" si="18"/>
        <v>220.35</v>
      </c>
      <c r="R25" s="3">
        <f t="shared" si="18"/>
        <v>97.61</v>
      </c>
      <c r="S25" s="3">
        <f t="shared" si="18"/>
        <v>83.84</v>
      </c>
      <c r="T25" s="3">
        <f t="shared" si="18"/>
        <v>209.38</v>
      </c>
      <c r="U25" s="3">
        <f t="shared" si="18"/>
        <v>198.72</v>
      </c>
      <c r="V25" s="3">
        <f t="shared" si="18"/>
        <v>1306227.05</v>
      </c>
    </row>
    <row r="26" spans="1:2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-0.28199020579339673</v>
      </c>
      <c r="J26" s="4">
        <f t="shared" si="19"/>
        <v>-0.51584696806045927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-0.33358261388892385</v>
      </c>
      <c r="Q26" s="4">
        <f t="shared" si="19"/>
        <v>-0.82403800535423644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47</v>
      </c>
      <c r="D27" s="3">
        <f>IFERROR(D4/D21,"")</f>
        <v>24.079072398190046</v>
      </c>
      <c r="E27" s="3">
        <f>IFERROR(E4/E21,"")</f>
        <v>26.363235294117647</v>
      </c>
      <c r="H27" s="3">
        <f t="shared" ref="H27:V27" si="20">IFERROR(H4/H21,"")</f>
        <v>100.88461538461539</v>
      </c>
      <c r="I27" s="3">
        <f t="shared" si="20"/>
        <v>134.06985294117646</v>
      </c>
      <c r="J27" s="3">
        <f t="shared" si="20"/>
        <v>250.18233438485805</v>
      </c>
      <c r="K27" s="3">
        <f t="shared" si="20"/>
        <v>185.30268138801262</v>
      </c>
      <c r="L27" s="3">
        <f t="shared" si="20"/>
        <v>81.772082018927449</v>
      </c>
      <c r="M27" s="3">
        <f t="shared" si="20"/>
        <v>117.876261829653</v>
      </c>
      <c r="N27" s="3">
        <f t="shared" si="20"/>
        <v>187.3139968895801</v>
      </c>
      <c r="O27" s="3">
        <f t="shared" si="20"/>
        <v>5638.818571428571</v>
      </c>
      <c r="P27" s="3">
        <f t="shared" si="20"/>
        <v>5321.8514285714282</v>
      </c>
      <c r="Q27" s="3">
        <f t="shared" si="20"/>
        <v>4324.2700000000004</v>
      </c>
      <c r="R27" s="3">
        <f t="shared" si="20"/>
        <v>2562.86</v>
      </c>
      <c r="S27" s="3">
        <f t="shared" si="20"/>
        <v>2713.7359999999999</v>
      </c>
      <c r="T27" s="3">
        <f t="shared" si="20"/>
        <v>2701.8157633760002</v>
      </c>
      <c r="U27" s="3">
        <f t="shared" si="20"/>
        <v>2029.00406034</v>
      </c>
      <c r="V27" s="3" t="str">
        <f t="shared" si="20"/>
        <v/>
      </c>
    </row>
    <row r="28" spans="1:22" ht="15.5" x14ac:dyDescent="0.35">
      <c r="C28" t="s">
        <v>48</v>
      </c>
      <c r="D28" s="4">
        <f>IFERROR(_xlfn.RRI(5,I27,D27),"")</f>
        <v>-0.29064812030264209</v>
      </c>
      <c r="E28" s="4">
        <f>IFERROR(_xlfn.RRI(5,J27,E27),"")</f>
        <v>-0.36239984633187272</v>
      </c>
      <c r="H28" s="4">
        <f t="shared" ref="H28:V28" si="21">IFERROR(_xlfn.RRI(5,M27,H27),"")</f>
        <v>-3.0652002263602984E-2</v>
      </c>
      <c r="I28" s="4">
        <f t="shared" si="21"/>
        <v>-6.4697316434761287E-2</v>
      </c>
      <c r="J28" s="4">
        <f t="shared" si="21"/>
        <v>-0.46369270571993537</v>
      </c>
      <c r="K28" s="4">
        <f t="shared" si="21"/>
        <v>-0.48906719076180338</v>
      </c>
      <c r="L28" s="4">
        <f t="shared" si="21"/>
        <v>-0.54779178196444955</v>
      </c>
      <c r="M28" s="4">
        <f t="shared" si="21"/>
        <v>-0.45981776878274117</v>
      </c>
      <c r="N28" s="4">
        <f t="shared" si="21"/>
        <v>-0.41413098903233903</v>
      </c>
      <c r="O28" s="4">
        <f t="shared" si="21"/>
        <v>0.15852784929165264</v>
      </c>
      <c r="P28" s="4">
        <f t="shared" si="21"/>
        <v>0.21270722778690287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49</v>
      </c>
      <c r="H29" s="4" t="str">
        <f t="shared" ref="H29:V29" si="22">IFERROR(((H25-I25)/I25)*100%,"")</f>
        <v/>
      </c>
      <c r="I29" s="4">
        <f t="shared" si="22"/>
        <v>-8.9856415006947715E-2</v>
      </c>
      <c r="J29" s="4">
        <f t="shared" si="22"/>
        <v>1.0262787423744721</v>
      </c>
      <c r="K29" s="4">
        <f t="shared" si="22"/>
        <v>-0.39836250705815929</v>
      </c>
      <c r="L29" s="4">
        <f t="shared" si="22"/>
        <v>-0.35447421177328226</v>
      </c>
      <c r="M29" s="4">
        <f t="shared" si="22"/>
        <v>-0.73356317373992419</v>
      </c>
      <c r="N29" s="4">
        <f t="shared" si="22"/>
        <v>-0.87312637460802489</v>
      </c>
      <c r="O29" s="4">
        <f t="shared" si="22"/>
        <v>-63.143568147013781</v>
      </c>
      <c r="P29" s="4">
        <f t="shared" si="22"/>
        <v>-0.88146131154980711</v>
      </c>
      <c r="Q29" s="4">
        <f t="shared" si="22"/>
        <v>1.2574531298022744</v>
      </c>
      <c r="R29" s="4">
        <f t="shared" si="22"/>
        <v>0.16424141221374042</v>
      </c>
      <c r="S29" s="4">
        <f t="shared" si="22"/>
        <v>-0.59957971152927692</v>
      </c>
      <c r="T29" s="4">
        <f t="shared" si="22"/>
        <v>5.3643317230273733E-2</v>
      </c>
      <c r="U29" s="4">
        <f t="shared" si="22"/>
        <v>-0.99984786718358043</v>
      </c>
      <c r="V29" s="4" t="str">
        <f t="shared" si="22"/>
        <v/>
      </c>
    </row>
    <row r="30" spans="1:22" ht="15.5" x14ac:dyDescent="0.35">
      <c r="C30" t="s">
        <v>50</v>
      </c>
      <c r="H30" s="4">
        <f t="shared" ref="H30:V30" si="23">IFERROR(((H27-I27)/I27)*100%,"")</f>
        <v>-0.2475219956504405</v>
      </c>
      <c r="I30" s="4">
        <f t="shared" si="23"/>
        <v>-0.464111431884973</v>
      </c>
      <c r="J30" s="4">
        <f t="shared" si="23"/>
        <v>0.35012797716073718</v>
      </c>
      <c r="K30" s="4">
        <f t="shared" si="23"/>
        <v>1.2660873590710502</v>
      </c>
      <c r="L30" s="4">
        <f t="shared" si="23"/>
        <v>-0.30628880870773567</v>
      </c>
      <c r="M30" s="4">
        <f t="shared" si="23"/>
        <v>-0.37070232984703222</v>
      </c>
      <c r="N30" s="4">
        <f t="shared" si="23"/>
        <v>-0.96678134000645366</v>
      </c>
      <c r="O30" s="4">
        <f t="shared" si="23"/>
        <v>5.9559562515300792E-2</v>
      </c>
      <c r="P30" s="4">
        <f t="shared" si="23"/>
        <v>0.23069360344553594</v>
      </c>
      <c r="Q30" s="4">
        <f t="shared" si="23"/>
        <v>0.68728295732111788</v>
      </c>
      <c r="R30" s="4">
        <f t="shared" si="23"/>
        <v>-5.5597154623736336E-2</v>
      </c>
      <c r="S30" s="4">
        <f t="shared" si="23"/>
        <v>4.4119354049163605E-3</v>
      </c>
      <c r="T30" s="4">
        <f t="shared" si="23"/>
        <v>0.33159702150781167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-35.950000000000003</v>
      </c>
      <c r="E32" s="3">
        <f>IFERROR(INDEX(E51:E500,MATCH($A$32,$C$51:$C$500,0)),"")</f>
        <v>-20.89</v>
      </c>
      <c r="H32" s="3">
        <f>IFERROR(INDEX(D32:G32,COUNT(D32:G32)),"")</f>
        <v>-20.89</v>
      </c>
      <c r="I32" s="3">
        <f t="shared" ref="I32:V32" si="24">IFERROR(INDEX(I51:I500,MATCH($C$32,$C$51:$C$500,0)),"")</f>
        <v>-20.440000000000001</v>
      </c>
      <c r="J32" s="3">
        <f t="shared" si="24"/>
        <v>-13.25</v>
      </c>
      <c r="K32" s="3">
        <f t="shared" si="24"/>
        <v>29.53</v>
      </c>
      <c r="L32" s="3">
        <f t="shared" si="24"/>
        <v>50.71</v>
      </c>
      <c r="M32" s="3">
        <f t="shared" si="24"/>
        <v>85.58</v>
      </c>
      <c r="N32" s="3">
        <f t="shared" si="24"/>
        <v>42.85</v>
      </c>
      <c r="O32" s="3">
        <f t="shared" si="24"/>
        <v>326.18</v>
      </c>
      <c r="P32" s="3">
        <f t="shared" si="24"/>
        <v>1961.73</v>
      </c>
      <c r="Q32" s="3">
        <f t="shared" si="24"/>
        <v>2015.13</v>
      </c>
      <c r="R32" s="3">
        <f t="shared" si="24"/>
        <v>1858.64</v>
      </c>
      <c r="S32" s="3">
        <f t="shared" si="24"/>
        <v>1327.82</v>
      </c>
      <c r="T32" s="3">
        <f t="shared" si="24"/>
        <v>1290.23</v>
      </c>
      <c r="U32" s="3">
        <f t="shared" si="24"/>
        <v>1120.3599999999999</v>
      </c>
      <c r="V32" s="3">
        <f t="shared" si="24"/>
        <v>5448420.3099999996</v>
      </c>
    </row>
    <row r="33" spans="1:2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-2.11</v>
      </c>
      <c r="E33" s="3">
        <f>IFERROR(INDEX(E51:E500,MATCH($A$33,$C$51:$C$500,0)),"")</f>
        <v>-5.12</v>
      </c>
      <c r="H33" s="3">
        <f>IFERROR(INDEX(D33:G33,COUNT(D33:G33)),"")</f>
        <v>-5.12</v>
      </c>
      <c r="I33" s="3">
        <f t="shared" ref="I33:V33" si="25">IFERROR(INDEX(I51:I500,MATCH($C$33,$C$51:$C$500,0)),"")</f>
        <v>-6.65</v>
      </c>
      <c r="J33" s="3">
        <f t="shared" si="25"/>
        <v>-6.49</v>
      </c>
      <c r="K33" s="3">
        <f t="shared" si="25"/>
        <v>4.6100000000000003</v>
      </c>
      <c r="L33" s="3">
        <f t="shared" si="25"/>
        <v>3.1</v>
      </c>
      <c r="M33" s="3">
        <f t="shared" si="25"/>
        <v>2.4500000000000002</v>
      </c>
      <c r="N33" s="3">
        <f t="shared" si="25"/>
        <v>10.27</v>
      </c>
      <c r="O33" s="3">
        <f t="shared" si="25"/>
        <v>1.76</v>
      </c>
      <c r="P33" s="3">
        <f t="shared" si="25"/>
        <v>0.47</v>
      </c>
      <c r="Q33" s="3">
        <f t="shared" si="25"/>
        <v>0.72</v>
      </c>
      <c r="R33" s="3">
        <f t="shared" si="25"/>
        <v>0.9</v>
      </c>
      <c r="S33" s="3">
        <f t="shared" si="25"/>
        <v>1.35</v>
      </c>
      <c r="T33" s="3">
        <f t="shared" si="25"/>
        <v>1.71</v>
      </c>
      <c r="U33" s="3">
        <f t="shared" si="25"/>
        <v>1.05</v>
      </c>
      <c r="V33" s="3">
        <f t="shared" si="25"/>
        <v>0</v>
      </c>
    </row>
    <row r="34" spans="1:2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-5.05</v>
      </c>
      <c r="E34" s="3">
        <f>IFERROR(INDEX(E51:E500,MATCH($A$34,$C$51:$C$500,0)),"")</f>
        <v>-237.78</v>
      </c>
      <c r="H34" s="3">
        <f>IFERROR(INDEX(D34:G34,COUNT(D34:G34)),"")</f>
        <v>-237.78</v>
      </c>
      <c r="I34" s="3">
        <f t="shared" ref="I34:V34" si="26">IFERROR(INDEX(I51:I500,MATCH($C$34,$C$51:$C$500,0)),"")</f>
        <v>-3.46</v>
      </c>
      <c r="J34" s="3">
        <f t="shared" si="26"/>
        <v>-1.99</v>
      </c>
      <c r="K34" s="3">
        <f t="shared" si="26"/>
        <v>-6.38</v>
      </c>
      <c r="L34" s="3">
        <f t="shared" si="26"/>
        <v>-4.43</v>
      </c>
      <c r="M34" s="3">
        <f t="shared" si="26"/>
        <v>-3.83</v>
      </c>
      <c r="N34" s="3">
        <f t="shared" si="26"/>
        <v>-2.14</v>
      </c>
      <c r="O34" s="3">
        <f t="shared" si="26"/>
        <v>-0.35</v>
      </c>
      <c r="P34" s="3">
        <f t="shared" si="26"/>
        <v>35.340000000000003</v>
      </c>
      <c r="Q34" s="3">
        <f t="shared" si="26"/>
        <v>6.63</v>
      </c>
      <c r="R34" s="3">
        <f t="shared" si="26"/>
        <v>17.14</v>
      </c>
      <c r="S34" s="3">
        <f t="shared" si="26"/>
        <v>21.37</v>
      </c>
      <c r="T34" s="3">
        <f t="shared" si="26"/>
        <v>10.55</v>
      </c>
      <c r="U34" s="3">
        <f t="shared" si="26"/>
        <v>5.94</v>
      </c>
      <c r="V34" s="3">
        <f t="shared" si="26"/>
        <v>0</v>
      </c>
    </row>
    <row r="35" spans="1:2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3.16</v>
      </c>
      <c r="E35" s="3">
        <f>IFERROR(INDEX(E51:E500,MATCH($A$35,$C$51:$C$500,0)),"")</f>
        <v>4.0599999999999996</v>
      </c>
      <c r="H35" s="3">
        <f>IFERROR(INDEX(D35:G35,COUNT(D35:G35)),"")</f>
        <v>4.0599999999999996</v>
      </c>
      <c r="I35" s="3">
        <f t="shared" ref="I35:V35" si="27">IFERROR(INDEX(I51:I500,MATCH($C$35,$C$51:$C$500,0)),"")</f>
        <v>1.01</v>
      </c>
      <c r="J35" s="3">
        <f t="shared" si="27"/>
        <v>0.34</v>
      </c>
      <c r="K35" s="3">
        <f t="shared" si="27"/>
        <v>0.73</v>
      </c>
      <c r="L35" s="3">
        <f t="shared" si="27"/>
        <v>1.92</v>
      </c>
      <c r="M35" s="3">
        <f t="shared" si="27"/>
        <v>1.78</v>
      </c>
      <c r="N35" s="3">
        <f t="shared" si="27"/>
        <v>2.35</v>
      </c>
      <c r="O35" s="3">
        <f t="shared" si="27"/>
        <v>0.1</v>
      </c>
      <c r="P35" s="3">
        <f t="shared" si="27"/>
        <v>0.17</v>
      </c>
      <c r="Q35" s="3">
        <f t="shared" si="27"/>
        <v>0.34</v>
      </c>
      <c r="R35" s="3">
        <f t="shared" si="27"/>
        <v>0.65</v>
      </c>
      <c r="S35" s="3">
        <f t="shared" si="27"/>
        <v>0.66</v>
      </c>
      <c r="T35" s="3">
        <f t="shared" si="27"/>
        <v>0.82</v>
      </c>
      <c r="U35" s="3">
        <f t="shared" si="27"/>
        <v>0.57999999999999996</v>
      </c>
      <c r="V35" s="3">
        <f t="shared" si="27"/>
        <v>0</v>
      </c>
    </row>
    <row r="36" spans="1:2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</row>
    <row r="51" spans="2:22" ht="15.5" x14ac:dyDescent="0.35">
      <c r="B51" t="s">
        <v>71</v>
      </c>
      <c r="C51" t="s">
        <v>6</v>
      </c>
      <c r="D51" s="5">
        <v>425718000000</v>
      </c>
      <c r="E51" s="5">
        <v>466102000000</v>
      </c>
      <c r="F51" s="5">
        <v>550538000000</v>
      </c>
      <c r="G51" s="5">
        <v>602740000000</v>
      </c>
      <c r="I51" s="5">
        <v>2370355000000</v>
      </c>
      <c r="J51" s="5">
        <v>3172312000000</v>
      </c>
      <c r="K51" s="5">
        <v>2349638000000</v>
      </c>
      <c r="L51" s="5">
        <v>1036870000000</v>
      </c>
      <c r="M51" s="5">
        <v>1494671000000</v>
      </c>
      <c r="N51" s="5">
        <v>1204429000000</v>
      </c>
      <c r="O51" s="5">
        <v>3947173000000</v>
      </c>
      <c r="P51" s="5">
        <v>3725296000000</v>
      </c>
      <c r="Q51" s="5">
        <v>3026989000000</v>
      </c>
      <c r="R51" s="5">
        <v>1794002000000</v>
      </c>
      <c r="S51" s="5">
        <v>1356868000000</v>
      </c>
      <c r="T51" s="5">
        <v>1350907881688</v>
      </c>
      <c r="U51" s="5">
        <v>1014502030170</v>
      </c>
      <c r="V51" s="5">
        <v>669905664071</v>
      </c>
    </row>
    <row r="52" spans="2:22" ht="15.5" x14ac:dyDescent="0.35">
      <c r="C52" t="s">
        <v>72</v>
      </c>
      <c r="D52" s="5">
        <v>-447583000000</v>
      </c>
      <c r="E52" s="5">
        <v>-410178000000</v>
      </c>
      <c r="F52" s="5">
        <v>-541940000000</v>
      </c>
      <c r="G52" s="5">
        <v>-560452000000</v>
      </c>
      <c r="I52" s="5">
        <v>-2219383000000</v>
      </c>
      <c r="J52" s="5">
        <v>-3371726000000</v>
      </c>
      <c r="K52" s="5">
        <v>-2389679000000</v>
      </c>
      <c r="L52" s="5">
        <v>-1348817000000</v>
      </c>
      <c r="M52" s="5">
        <v>-1642358000000</v>
      </c>
      <c r="N52" s="5">
        <v>-1500270000000</v>
      </c>
      <c r="O52" s="5">
        <v>-4046981000000</v>
      </c>
      <c r="P52" s="5">
        <v>-3026009000000</v>
      </c>
      <c r="Q52" s="5">
        <v>-2561089000000</v>
      </c>
      <c r="R52" s="5">
        <v>-1514363000000</v>
      </c>
      <c r="S52" s="5">
        <v>-1132494000000</v>
      </c>
      <c r="T52" s="5">
        <v>-1101968757705</v>
      </c>
      <c r="U52" s="5">
        <v>-806633642814</v>
      </c>
      <c r="V52" s="5">
        <v>-554357668462</v>
      </c>
    </row>
    <row r="53" spans="2:22" ht="15.5" x14ac:dyDescent="0.35">
      <c r="C53" t="s">
        <v>73</v>
      </c>
      <c r="D53" s="5">
        <v>-21865000000</v>
      </c>
      <c r="E53" s="5">
        <v>55924000000</v>
      </c>
      <c r="F53" s="5">
        <v>8598000000</v>
      </c>
      <c r="G53" s="5">
        <v>42288000000</v>
      </c>
      <c r="I53" s="5">
        <v>150972000000</v>
      </c>
      <c r="J53" s="5">
        <v>-199414000000</v>
      </c>
      <c r="K53" s="5">
        <v>-40041000000</v>
      </c>
      <c r="L53" s="5">
        <v>-311947000000</v>
      </c>
      <c r="M53" s="5">
        <v>-147687000000</v>
      </c>
      <c r="N53" s="5">
        <v>-295841000000</v>
      </c>
      <c r="O53" s="5">
        <v>-99808000000</v>
      </c>
      <c r="P53" s="5">
        <v>699287000000</v>
      </c>
      <c r="Q53" s="5">
        <v>465900000000</v>
      </c>
      <c r="R53" s="5">
        <v>279639000000</v>
      </c>
      <c r="S53" s="5">
        <v>224374000000</v>
      </c>
      <c r="T53" s="5">
        <v>248939123983</v>
      </c>
      <c r="U53" s="5">
        <v>207868387356</v>
      </c>
      <c r="V53" s="5">
        <v>115547995609</v>
      </c>
    </row>
    <row r="54" spans="2:22" ht="15.5" x14ac:dyDescent="0.35">
      <c r="C54" t="s">
        <v>74</v>
      </c>
      <c r="D54" s="5">
        <v>-30169000000</v>
      </c>
      <c r="E54" s="5">
        <v>-24823000000</v>
      </c>
      <c r="F54" s="5">
        <v>25648000000</v>
      </c>
      <c r="G54" s="5">
        <v>-82462000000</v>
      </c>
      <c r="I54" s="5">
        <v>-122789000000</v>
      </c>
      <c r="J54" s="5">
        <v>-137028000000</v>
      </c>
      <c r="K54" s="5">
        <v>-150375000000</v>
      </c>
      <c r="L54" s="5">
        <v>-152567000000</v>
      </c>
      <c r="M54" s="5">
        <v>-466584000000</v>
      </c>
      <c r="N54" s="5">
        <v>-786192000000</v>
      </c>
      <c r="O54" s="5">
        <v>-330567000000</v>
      </c>
      <c r="P54" s="5">
        <v>-201519000000</v>
      </c>
      <c r="Q54" s="5">
        <v>-155178000000</v>
      </c>
      <c r="R54" s="5">
        <v>-97543000000</v>
      </c>
      <c r="S54" s="5">
        <v>-93458000000</v>
      </c>
      <c r="T54" s="5">
        <v>-72224608982</v>
      </c>
      <c r="U54" s="5">
        <v>-61469028490</v>
      </c>
      <c r="V54" s="5">
        <v>-38514705852</v>
      </c>
    </row>
    <row r="55" spans="2:22" ht="15.5" x14ac:dyDescent="0.35">
      <c r="C55" t="s">
        <v>75</v>
      </c>
      <c r="D55" s="5">
        <v>-620000000</v>
      </c>
      <c r="E55" s="5">
        <v>-271000000</v>
      </c>
      <c r="F55" s="5">
        <v>54394000000</v>
      </c>
      <c r="G55" s="5">
        <v>-55465000000</v>
      </c>
      <c r="I55" s="5">
        <v>-1522000000</v>
      </c>
      <c r="J55" s="5">
        <v>-1737000000</v>
      </c>
      <c r="K55" s="5">
        <v>-20145000000</v>
      </c>
      <c r="L55" s="5">
        <v>-20150000000</v>
      </c>
      <c r="M55" s="5">
        <v>-333332000000</v>
      </c>
      <c r="N55" s="5">
        <v>-631450000000</v>
      </c>
      <c r="O55" s="5">
        <v>-143255000000</v>
      </c>
      <c r="P55" s="5">
        <v>-8063000000</v>
      </c>
      <c r="Q55" s="5">
        <v>-4999000000</v>
      </c>
      <c r="R55" s="5">
        <v>-1955000000</v>
      </c>
      <c r="S55" s="5">
        <v>-1201000000</v>
      </c>
    </row>
    <row r="56" spans="2:22" ht="15.5" x14ac:dyDescent="0.35">
      <c r="C56" t="s">
        <v>76</v>
      </c>
      <c r="D56" s="5">
        <v>-29549000000</v>
      </c>
      <c r="E56" s="5">
        <v>-24552000000</v>
      </c>
      <c r="F56" s="5">
        <v>-20468000000</v>
      </c>
      <c r="G56" s="5">
        <v>-35275000000</v>
      </c>
      <c r="I56" s="5">
        <v>-121267000000</v>
      </c>
      <c r="J56" s="5">
        <v>-135291000000</v>
      </c>
      <c r="K56" s="5">
        <v>-130230000000</v>
      </c>
      <c r="L56" s="5">
        <v>-132417000000</v>
      </c>
      <c r="M56" s="5">
        <v>-133252000000</v>
      </c>
      <c r="N56" s="5">
        <v>-154742000000</v>
      </c>
      <c r="O56" s="5">
        <v>-187312000000</v>
      </c>
      <c r="P56" s="5">
        <v>-193456000000</v>
      </c>
      <c r="Q56" s="5">
        <v>-150179000000</v>
      </c>
      <c r="R56" s="5">
        <v>-95588000000</v>
      </c>
      <c r="S56" s="5">
        <v>-92257000000</v>
      </c>
      <c r="T56" s="5">
        <v>-72229108964</v>
      </c>
      <c r="U56" s="5">
        <v>-54766895370</v>
      </c>
      <c r="V56" s="5">
        <v>-40385205520</v>
      </c>
    </row>
    <row r="57" spans="2:22" ht="15.5" x14ac:dyDescent="0.35">
      <c r="C57" t="s">
        <v>79</v>
      </c>
      <c r="D57" s="5">
        <v>1794000000</v>
      </c>
      <c r="E57" s="5">
        <v>897000000</v>
      </c>
      <c r="F57" s="5">
        <v>-2238000000</v>
      </c>
      <c r="G57" s="5">
        <v>660000000</v>
      </c>
      <c r="I57" s="5">
        <v>7301000000</v>
      </c>
      <c r="J57" s="5">
        <v>5250000000</v>
      </c>
      <c r="K57" s="5">
        <v>-6529000000</v>
      </c>
      <c r="L57" s="5">
        <v>-2707000000</v>
      </c>
      <c r="M57" s="5">
        <v>2573000000</v>
      </c>
      <c r="N57" s="5">
        <v>-17494000000</v>
      </c>
      <c r="O57" s="5">
        <v>4567000000</v>
      </c>
      <c r="P57" s="5">
        <v>3272000000</v>
      </c>
      <c r="Q57" s="5">
        <v>-437000000</v>
      </c>
      <c r="R57" s="5">
        <v>-774000000</v>
      </c>
      <c r="S57" s="5">
        <v>304000000</v>
      </c>
      <c r="T57" s="5">
        <v>-889538593</v>
      </c>
      <c r="U57" s="5">
        <v>-142378713</v>
      </c>
      <c r="V57" s="5">
        <v>-15536045</v>
      </c>
    </row>
    <row r="58" spans="2:22" ht="15.5" x14ac:dyDescent="0.35">
      <c r="C58" t="s">
        <v>77</v>
      </c>
      <c r="D58" s="5">
        <v>-52034000000</v>
      </c>
      <c r="E58" s="5">
        <v>31101000000</v>
      </c>
      <c r="F58" s="5">
        <v>34246000000</v>
      </c>
      <c r="G58" s="5">
        <v>-40174000000</v>
      </c>
      <c r="I58" s="5">
        <v>28183000000</v>
      </c>
      <c r="J58" s="5">
        <v>-336442000000</v>
      </c>
      <c r="K58" s="5">
        <v>-190416000000</v>
      </c>
      <c r="L58" s="5">
        <v>-464514000000</v>
      </c>
      <c r="M58" s="5">
        <v>-614271000000</v>
      </c>
      <c r="N58" s="5">
        <v>-1082033000000</v>
      </c>
      <c r="O58" s="5">
        <v>-430375000000</v>
      </c>
      <c r="P58" s="5">
        <v>497768000000</v>
      </c>
      <c r="Q58" s="5">
        <v>310722000000</v>
      </c>
      <c r="R58" s="5">
        <v>182096000000</v>
      </c>
      <c r="S58" s="5">
        <v>130916000000</v>
      </c>
      <c r="T58" s="5">
        <v>176714515001</v>
      </c>
      <c r="U58" s="5">
        <v>146399358866</v>
      </c>
      <c r="V58" s="5">
        <v>77033289757</v>
      </c>
    </row>
    <row r="59" spans="2:22" ht="15.5" x14ac:dyDescent="0.35">
      <c r="C59" t="s">
        <v>78</v>
      </c>
      <c r="D59" s="5">
        <v>-212358000000</v>
      </c>
      <c r="E59" s="5">
        <v>-38206000000</v>
      </c>
      <c r="F59" s="5">
        <v>-626229000000</v>
      </c>
      <c r="G59" s="5">
        <v>-31726000000</v>
      </c>
      <c r="I59" s="5">
        <v>-715011000000</v>
      </c>
      <c r="J59" s="5">
        <v>-193529000000</v>
      </c>
      <c r="K59" s="5">
        <v>-87046000000</v>
      </c>
      <c r="L59" s="5">
        <v>8501000000</v>
      </c>
      <c r="M59" s="5">
        <v>-84680000000</v>
      </c>
      <c r="N59" s="5">
        <v>-260246000000</v>
      </c>
      <c r="O59" s="5">
        <v>-697155000000</v>
      </c>
      <c r="P59" s="5">
        <v>-473542000000</v>
      </c>
      <c r="Q59" s="5">
        <v>-153947000000</v>
      </c>
      <c r="R59" s="5">
        <v>-113955000000</v>
      </c>
      <c r="S59" s="5">
        <v>-46903000000</v>
      </c>
      <c r="T59" s="5">
        <v>-32286796396</v>
      </c>
      <c r="U59" s="5">
        <v>-16361196988</v>
      </c>
      <c r="V59" s="5">
        <v>-4702574018</v>
      </c>
    </row>
    <row r="60" spans="2:22" ht="15.5" x14ac:dyDescent="0.35">
      <c r="C60" t="s">
        <v>251</v>
      </c>
      <c r="P60" s="5">
        <v>360000000</v>
      </c>
      <c r="Q60" s="5">
        <v>6810000000</v>
      </c>
      <c r="R60" s="5">
        <v>3391000000</v>
      </c>
      <c r="S60" s="5">
        <v>-739000000</v>
      </c>
      <c r="T60" s="5">
        <v>-2186993979</v>
      </c>
      <c r="U60" s="5">
        <v>-678586152</v>
      </c>
      <c r="V60" s="5">
        <v>-87905839</v>
      </c>
    </row>
    <row r="61" spans="2:22" ht="15.5" x14ac:dyDescent="0.35">
      <c r="C61" t="s">
        <v>247</v>
      </c>
      <c r="D61" s="5">
        <v>1527000000</v>
      </c>
      <c r="E61" s="5">
        <v>1738000000</v>
      </c>
      <c r="F61" s="5">
        <v>2495000000</v>
      </c>
      <c r="G61" s="5">
        <v>2971000000</v>
      </c>
      <c r="I61" s="5">
        <v>12505000000</v>
      </c>
      <c r="J61" s="5">
        <v>7714000000</v>
      </c>
      <c r="K61" s="5">
        <v>9469000000</v>
      </c>
      <c r="L61" s="5">
        <v>52695000000</v>
      </c>
      <c r="M61" s="5">
        <v>78696000000</v>
      </c>
      <c r="N61" s="5">
        <v>53432000000</v>
      </c>
      <c r="O61" s="5">
        <v>37168000000</v>
      </c>
      <c r="P61" s="5">
        <v>23926000000</v>
      </c>
      <c r="Q61" s="5">
        <v>7686000000</v>
      </c>
      <c r="R61" s="5">
        <v>15218000000</v>
      </c>
      <c r="S61" s="5">
        <v>2167000000</v>
      </c>
      <c r="T61" s="5">
        <v>1753952211</v>
      </c>
      <c r="U61" s="5">
        <v>2249702902</v>
      </c>
      <c r="V61" s="5">
        <v>2300335071</v>
      </c>
    </row>
    <row r="62" spans="2:22" ht="15.5" x14ac:dyDescent="0.35">
      <c r="C62" t="s">
        <v>27</v>
      </c>
      <c r="D62" s="5">
        <v>-28215000000</v>
      </c>
      <c r="E62" s="5">
        <v>-27720000000</v>
      </c>
      <c r="F62" s="5">
        <v>-22851000000</v>
      </c>
      <c r="G62" s="5">
        <v>-10487000000</v>
      </c>
      <c r="I62" s="5">
        <v>-72259000000</v>
      </c>
      <c r="J62" s="5">
        <v>-69180000000</v>
      </c>
      <c r="K62" s="5">
        <v>-24961000000</v>
      </c>
      <c r="L62" s="5">
        <v>-35587000000</v>
      </c>
      <c r="M62" s="5">
        <v>-79306000000</v>
      </c>
      <c r="N62" s="5">
        <v>-285705000000</v>
      </c>
      <c r="O62" s="5">
        <v>-619635000000</v>
      </c>
      <c r="P62" s="5">
        <v>-362213000000</v>
      </c>
      <c r="Q62" s="5">
        <v>-82393000000</v>
      </c>
      <c r="R62" s="5">
        <v>-68283000000</v>
      </c>
      <c r="S62" s="5">
        <v>-52331000000</v>
      </c>
      <c r="T62" s="5">
        <v>-31853754628</v>
      </c>
      <c r="U62" s="5">
        <v>-17932313738</v>
      </c>
      <c r="V62" s="5">
        <v>-6915003250</v>
      </c>
    </row>
    <row r="63" spans="2:22" ht="15.5" x14ac:dyDescent="0.35">
      <c r="C63" t="s">
        <v>83</v>
      </c>
      <c r="D63" s="5">
        <v>-12492000000</v>
      </c>
      <c r="E63" s="5">
        <v>-13333000000</v>
      </c>
      <c r="F63" s="5">
        <v>-15364000000</v>
      </c>
      <c r="G63" s="5">
        <v>-17241000000</v>
      </c>
      <c r="I63" s="5">
        <v>-64748000000</v>
      </c>
      <c r="J63" s="5">
        <v>-92747000000</v>
      </c>
      <c r="K63" s="5">
        <v>-65772000000</v>
      </c>
      <c r="L63" s="5">
        <v>-33487000000</v>
      </c>
      <c r="M63" s="5">
        <v>-46143000000</v>
      </c>
      <c r="N63" s="5">
        <v>-40604000000</v>
      </c>
      <c r="O63" s="5">
        <v>-120321000000</v>
      </c>
      <c r="P63" s="5">
        <v>-141833000000</v>
      </c>
      <c r="Q63" s="5">
        <v>-92124000000</v>
      </c>
      <c r="R63" s="5">
        <v>-57129000000</v>
      </c>
    </row>
    <row r="64" spans="2:22" ht="15.5" x14ac:dyDescent="0.35">
      <c r="C64" t="s">
        <v>80</v>
      </c>
      <c r="D64" s="5">
        <v>-212358000000</v>
      </c>
      <c r="E64" s="5">
        <v>-38206000000</v>
      </c>
      <c r="F64" s="5">
        <v>-626229000000</v>
      </c>
      <c r="G64" s="5">
        <v>-31726000000</v>
      </c>
      <c r="I64" s="5">
        <v>-715011000000</v>
      </c>
      <c r="J64" s="5">
        <v>-193529000000</v>
      </c>
      <c r="K64" s="5">
        <v>-87046000000</v>
      </c>
      <c r="L64" s="5">
        <v>8501000000</v>
      </c>
      <c r="M64" s="5">
        <v>-84680000000</v>
      </c>
      <c r="N64" s="5">
        <v>-260246000000</v>
      </c>
      <c r="O64" s="5">
        <v>-697155000000</v>
      </c>
      <c r="P64" s="5">
        <v>-473542000000</v>
      </c>
      <c r="Q64" s="5">
        <v>-153947000000</v>
      </c>
      <c r="R64" s="5">
        <v>-113955000000</v>
      </c>
      <c r="S64" s="5">
        <v>-46903000000</v>
      </c>
      <c r="T64" s="5">
        <v>-32286796396</v>
      </c>
      <c r="U64" s="5">
        <v>-16361196988</v>
      </c>
      <c r="V64" s="5">
        <v>-4702574018</v>
      </c>
    </row>
    <row r="65" spans="2:22" ht="15.5" x14ac:dyDescent="0.35">
      <c r="C65" t="s">
        <v>29</v>
      </c>
      <c r="D65" s="5">
        <v>-264392000000</v>
      </c>
      <c r="E65" s="5">
        <v>-7105000000</v>
      </c>
      <c r="F65" s="5">
        <v>-591983000000</v>
      </c>
      <c r="G65" s="5">
        <v>-71900000000</v>
      </c>
      <c r="I65" s="5">
        <v>-686828000000</v>
      </c>
      <c r="J65" s="5">
        <v>-529971000000</v>
      </c>
      <c r="K65" s="5">
        <v>-277462000000</v>
      </c>
      <c r="L65" s="5">
        <v>-456013000000</v>
      </c>
      <c r="M65" s="5">
        <v>-698951000000</v>
      </c>
      <c r="N65" s="5">
        <v>-1342279000000</v>
      </c>
      <c r="O65" s="5">
        <v>-1127530000000</v>
      </c>
      <c r="P65" s="5">
        <v>24226000000</v>
      </c>
      <c r="Q65" s="5">
        <v>156775000000</v>
      </c>
      <c r="R65" s="5">
        <v>68141000000</v>
      </c>
      <c r="S65" s="5">
        <v>84013000000</v>
      </c>
      <c r="T65" s="5">
        <v>144427718605</v>
      </c>
      <c r="U65" s="5">
        <v>130038161878</v>
      </c>
      <c r="V65" s="5">
        <v>72330715739</v>
      </c>
    </row>
    <row r="66" spans="2:22" ht="15.5" x14ac:dyDescent="0.35">
      <c r="C66" t="s">
        <v>28</v>
      </c>
      <c r="F66" s="5">
        <v>-352000000</v>
      </c>
      <c r="I66" s="5">
        <v>-352000000</v>
      </c>
      <c r="J66" s="5">
        <v>-12094000000</v>
      </c>
      <c r="K66" s="5">
        <v>824000000</v>
      </c>
      <c r="L66" s="5">
        <v>4400000000</v>
      </c>
      <c r="M66" s="5">
        <v>5585000000</v>
      </c>
      <c r="N66" s="5">
        <v>2200000000</v>
      </c>
      <c r="O66" s="5">
        <v>-4319000000</v>
      </c>
      <c r="P66" s="5">
        <v>-2807000000</v>
      </c>
      <c r="Q66" s="5">
        <v>-2984000000</v>
      </c>
      <c r="R66" s="5">
        <v>-586000000</v>
      </c>
      <c r="S66" s="5">
        <v>-41791000000</v>
      </c>
      <c r="T66" s="5">
        <v>-40627580305</v>
      </c>
      <c r="U66" s="5">
        <v>-30822819487</v>
      </c>
      <c r="V66" s="5">
        <v>-20097169922</v>
      </c>
    </row>
    <row r="67" spans="2:22" ht="15.5" x14ac:dyDescent="0.35">
      <c r="C67" t="s">
        <v>86</v>
      </c>
      <c r="D67" s="5">
        <v>-264392000000</v>
      </c>
      <c r="E67" s="5">
        <v>-7105000000</v>
      </c>
      <c r="F67" s="5">
        <v>-592335000000</v>
      </c>
      <c r="G67" s="5">
        <v>-71900000000</v>
      </c>
      <c r="I67" s="5">
        <v>-687180000000</v>
      </c>
      <c r="J67" s="5">
        <v>-542065000000</v>
      </c>
      <c r="K67" s="5">
        <v>-276638000000</v>
      </c>
      <c r="L67" s="5">
        <v>-451613000000</v>
      </c>
      <c r="M67" s="5">
        <v>-693366000000</v>
      </c>
      <c r="N67" s="5">
        <v>-1340079000000</v>
      </c>
      <c r="O67" s="5">
        <v>-1131849000000</v>
      </c>
      <c r="P67" s="5">
        <v>21419000000</v>
      </c>
      <c r="Q67" s="5">
        <v>153791000000</v>
      </c>
      <c r="R67" s="5">
        <v>67555000000</v>
      </c>
      <c r="S67" s="5">
        <v>42222000000</v>
      </c>
      <c r="T67" s="5">
        <v>103800138300</v>
      </c>
      <c r="U67" s="5">
        <v>99215342391</v>
      </c>
      <c r="V67" s="5">
        <v>52233545817</v>
      </c>
    </row>
    <row r="68" spans="2:22" ht="15.5" x14ac:dyDescent="0.35">
      <c r="C68" t="s">
        <v>87</v>
      </c>
      <c r="F68" s="5">
        <v>1610000000</v>
      </c>
      <c r="I68" s="5">
        <v>1561000000</v>
      </c>
      <c r="J68" s="5">
        <v>5015000000</v>
      </c>
      <c r="K68" s="5">
        <v>1698000000</v>
      </c>
      <c r="L68" s="5">
        <v>6879000000</v>
      </c>
      <c r="M68" s="5">
        <v>6668000000</v>
      </c>
      <c r="N68" s="5">
        <v>3073000000</v>
      </c>
      <c r="O68" s="5">
        <v>-4968000000</v>
      </c>
      <c r="P68" s="5">
        <v>-13318000000</v>
      </c>
      <c r="Q68" s="5">
        <v>-4089000000</v>
      </c>
      <c r="R68" s="5">
        <v>-3195000000</v>
      </c>
      <c r="S68" s="5">
        <v>3164000000</v>
      </c>
      <c r="T68" s="5">
        <v>-1506315</v>
      </c>
      <c r="U68" s="5">
        <v>1087580146</v>
      </c>
      <c r="V68" s="5">
        <v>436610512</v>
      </c>
    </row>
    <row r="69" spans="2:22" ht="15.5" x14ac:dyDescent="0.35">
      <c r="C69" t="s">
        <v>89</v>
      </c>
      <c r="D69" s="5">
        <v>-264392000000</v>
      </c>
      <c r="E69" s="5">
        <v>-7105000000</v>
      </c>
      <c r="F69" s="5">
        <v>-590725000000</v>
      </c>
      <c r="G69" s="5">
        <v>-71900000000</v>
      </c>
      <c r="I69" s="5">
        <v>-685619000000</v>
      </c>
      <c r="J69" s="5">
        <v>-537050000000</v>
      </c>
      <c r="K69" s="5">
        <v>-274940000000</v>
      </c>
      <c r="L69" s="5">
        <v>-444734000000</v>
      </c>
      <c r="M69" s="5">
        <v>-686698000000</v>
      </c>
      <c r="N69" s="5">
        <v>-1337006000000</v>
      </c>
      <c r="O69" s="5">
        <v>-1136817000000</v>
      </c>
      <c r="P69" s="5">
        <v>8101000000</v>
      </c>
      <c r="Q69" s="5">
        <v>149702000000</v>
      </c>
      <c r="R69" s="5">
        <v>64360000000</v>
      </c>
      <c r="S69" s="5">
        <v>45386000000</v>
      </c>
      <c r="T69" s="5">
        <v>103798631985</v>
      </c>
      <c r="U69" s="5">
        <v>100302922537</v>
      </c>
      <c r="V69" s="5">
        <v>52670156329</v>
      </c>
    </row>
    <row r="70" spans="2:22" ht="15.5" x14ac:dyDescent="0.35">
      <c r="C70" t="s">
        <v>90</v>
      </c>
      <c r="D70" s="5">
        <v>-264392000000</v>
      </c>
      <c r="E70" s="5">
        <v>-7105000000</v>
      </c>
      <c r="F70" s="5">
        <v>-592335000000</v>
      </c>
      <c r="G70" s="5">
        <v>-71900000000</v>
      </c>
      <c r="I70" s="5">
        <v>-687180000000</v>
      </c>
      <c r="J70" s="5">
        <v>-542065000000</v>
      </c>
      <c r="K70" s="5">
        <v>-276638000000</v>
      </c>
      <c r="L70" s="5">
        <v>-451613000000</v>
      </c>
      <c r="M70" s="5">
        <v>-693366000000</v>
      </c>
      <c r="N70" s="5">
        <v>-1340079000000</v>
      </c>
      <c r="O70" s="5">
        <v>-1131849000000</v>
      </c>
      <c r="P70" s="5">
        <v>21419000000</v>
      </c>
      <c r="Q70" s="5">
        <v>153791000000</v>
      </c>
      <c r="R70" s="5">
        <v>67555000000</v>
      </c>
      <c r="S70" s="5">
        <v>42222000000</v>
      </c>
      <c r="T70" s="5">
        <v>103800138300</v>
      </c>
      <c r="U70" s="5">
        <v>99215342391</v>
      </c>
      <c r="V70" s="5">
        <v>52233545817</v>
      </c>
    </row>
    <row r="71" spans="2:22" ht="15.5" x14ac:dyDescent="0.35">
      <c r="C71" t="s">
        <v>8</v>
      </c>
      <c r="D71" s="5">
        <v>-266186000000</v>
      </c>
      <c r="E71" s="5">
        <v>-8002000000</v>
      </c>
      <c r="F71" s="5">
        <v>-588487000000</v>
      </c>
      <c r="G71" s="5">
        <v>-72560000000</v>
      </c>
      <c r="I71" s="5">
        <v>-692920000000</v>
      </c>
      <c r="J71" s="5">
        <v>-542300000000</v>
      </c>
      <c r="K71" s="5">
        <v>-268411000000</v>
      </c>
      <c r="L71" s="5">
        <v>-442027000000</v>
      </c>
      <c r="M71" s="5">
        <v>-689271000000</v>
      </c>
      <c r="N71" s="5">
        <v>-1319512000000</v>
      </c>
      <c r="O71" s="5">
        <v>-1141384000000</v>
      </c>
      <c r="P71" s="5">
        <v>4829000000</v>
      </c>
      <c r="Q71" s="5">
        <v>150139000000</v>
      </c>
      <c r="R71" s="5">
        <v>65134000000</v>
      </c>
      <c r="S71" s="5">
        <v>45082000000</v>
      </c>
      <c r="T71" s="5">
        <v>104688170578</v>
      </c>
      <c r="U71" s="5">
        <v>100445301250</v>
      </c>
      <c r="V71" s="5">
        <v>52685692374</v>
      </c>
    </row>
    <row r="72" spans="2:22" ht="15.5" x14ac:dyDescent="0.35">
      <c r="C72" t="s">
        <v>91</v>
      </c>
      <c r="D72" s="5">
        <v>-264392000000</v>
      </c>
      <c r="E72" s="5">
        <v>-7105000000</v>
      </c>
      <c r="F72" s="5">
        <v>-592335000000</v>
      </c>
      <c r="G72" s="5">
        <v>-71900000000</v>
      </c>
      <c r="I72" s="5">
        <v>-687180000000</v>
      </c>
      <c r="J72" s="5">
        <v>-542065000000</v>
      </c>
      <c r="K72" s="5">
        <v>-276638000000</v>
      </c>
      <c r="L72" s="5">
        <v>-451613000000</v>
      </c>
      <c r="M72" s="5">
        <v>-693366000000</v>
      </c>
      <c r="N72" s="5">
        <v>-1340079000000</v>
      </c>
      <c r="O72" s="5">
        <v>-1131849000000</v>
      </c>
      <c r="P72" s="5">
        <v>21419000000</v>
      </c>
      <c r="Q72" s="5">
        <v>153791000000</v>
      </c>
      <c r="R72" s="5">
        <v>67555000000</v>
      </c>
      <c r="S72" s="5">
        <v>42222000000</v>
      </c>
      <c r="T72" s="5">
        <v>103800138300</v>
      </c>
      <c r="U72" s="5">
        <v>99215342391</v>
      </c>
      <c r="V72" s="5">
        <v>52233545817</v>
      </c>
    </row>
    <row r="73" spans="2:22" ht="15.5" x14ac:dyDescent="0.35">
      <c r="C73" t="s">
        <v>92</v>
      </c>
      <c r="D73" s="5">
        <v>-264392000000</v>
      </c>
      <c r="E73" s="5">
        <v>-7105000000</v>
      </c>
      <c r="F73" s="5">
        <v>-590725000000</v>
      </c>
      <c r="G73" s="5">
        <v>-71900000000</v>
      </c>
      <c r="I73" s="5">
        <v>-685619000000</v>
      </c>
      <c r="J73" s="5">
        <v>-537050000000</v>
      </c>
      <c r="K73" s="5">
        <v>-274940000000</v>
      </c>
      <c r="L73" s="5">
        <v>-444734000000</v>
      </c>
      <c r="M73" s="5">
        <v>-686698000000</v>
      </c>
      <c r="N73" s="5">
        <v>-1337006000000</v>
      </c>
      <c r="O73" s="5">
        <v>-1136817000000</v>
      </c>
      <c r="P73" s="5">
        <v>8101000000</v>
      </c>
      <c r="Q73" s="5">
        <v>149702000000</v>
      </c>
      <c r="R73" s="5">
        <v>64360000000</v>
      </c>
      <c r="S73" s="5">
        <v>45386000000</v>
      </c>
      <c r="T73" s="5">
        <v>103798631985</v>
      </c>
      <c r="U73" s="5">
        <v>100302922537</v>
      </c>
      <c r="V73" s="5">
        <v>52670156329</v>
      </c>
    </row>
    <row r="74" spans="2:22" ht="15.5" x14ac:dyDescent="0.35">
      <c r="C74" t="s">
        <v>93</v>
      </c>
      <c r="D74" s="5">
        <v>-264392000000</v>
      </c>
      <c r="E74" s="5">
        <v>-7105000000</v>
      </c>
      <c r="F74" s="5">
        <v>-590725000000</v>
      </c>
      <c r="G74" s="5">
        <v>-71900000000</v>
      </c>
      <c r="I74" s="5">
        <v>-685619000000</v>
      </c>
      <c r="J74" s="5">
        <v>-537050000000</v>
      </c>
      <c r="K74" s="5">
        <v>-274940000000</v>
      </c>
      <c r="L74" s="5">
        <v>-444734000000</v>
      </c>
      <c r="M74" s="5">
        <v>-686698000000</v>
      </c>
      <c r="N74" s="5">
        <v>-1337006000000</v>
      </c>
      <c r="O74" s="5">
        <v>-1136817000000</v>
      </c>
      <c r="P74" s="5">
        <v>8101000000</v>
      </c>
      <c r="Q74" s="5">
        <v>149702000000</v>
      </c>
      <c r="R74" s="5">
        <v>64360000000</v>
      </c>
      <c r="S74" s="5">
        <v>45386000000</v>
      </c>
      <c r="T74" s="5">
        <v>103798631985</v>
      </c>
      <c r="U74" s="5">
        <v>100302922537</v>
      </c>
      <c r="V74" s="5">
        <v>52670156329</v>
      </c>
    </row>
    <row r="76" spans="2:22" ht="15.5" x14ac:dyDescent="0.35">
      <c r="B76" t="s">
        <v>94</v>
      </c>
      <c r="C76" t="s">
        <v>95</v>
      </c>
    </row>
    <row r="77" spans="2:22" ht="15.5" x14ac:dyDescent="0.35">
      <c r="C77" t="s">
        <v>96</v>
      </c>
    </row>
    <row r="78" spans="2:22" ht="15.5" x14ac:dyDescent="0.35">
      <c r="C78" t="s">
        <v>20</v>
      </c>
      <c r="D78" s="5">
        <v>397076000000</v>
      </c>
      <c r="E78" s="5">
        <v>367087000000</v>
      </c>
      <c r="F78" s="5">
        <v>375751000000</v>
      </c>
      <c r="G78" s="5">
        <v>368005000000</v>
      </c>
      <c r="I78" s="5">
        <v>375751000000</v>
      </c>
      <c r="J78" s="5">
        <v>428058000000</v>
      </c>
      <c r="K78" s="5">
        <v>298674000000</v>
      </c>
      <c r="L78" s="5">
        <v>205806000000</v>
      </c>
      <c r="M78" s="5">
        <v>471657000000</v>
      </c>
      <c r="N78" s="5">
        <v>73400000000</v>
      </c>
      <c r="O78" s="5">
        <v>181766000000</v>
      </c>
      <c r="P78" s="5">
        <v>222654000000</v>
      </c>
      <c r="Q78" s="5">
        <v>215119000000</v>
      </c>
      <c r="R78" s="5">
        <v>139215000000</v>
      </c>
      <c r="S78" s="5">
        <v>60671000000</v>
      </c>
      <c r="T78" s="5">
        <v>49574733061</v>
      </c>
      <c r="U78" s="5">
        <v>48718694286</v>
      </c>
      <c r="V78" s="5">
        <v>64965044869</v>
      </c>
    </row>
    <row r="79" spans="2:22" ht="15.5" x14ac:dyDescent="0.35">
      <c r="C79" t="s">
        <v>97</v>
      </c>
      <c r="D79" s="5">
        <v>1260334000000</v>
      </c>
      <c r="E79" s="5">
        <v>1202178000000</v>
      </c>
      <c r="F79" s="5">
        <v>1173485000000</v>
      </c>
      <c r="G79" s="5">
        <v>1484111000000</v>
      </c>
      <c r="I79" s="5">
        <v>1173485000000</v>
      </c>
      <c r="J79" s="5">
        <v>306801000000</v>
      </c>
      <c r="K79" s="5">
        <v>415257000000</v>
      </c>
      <c r="L79" s="5">
        <v>342807000000</v>
      </c>
      <c r="M79" s="5">
        <v>467708000000</v>
      </c>
      <c r="N79" s="5">
        <v>515923000000</v>
      </c>
      <c r="O79" s="5">
        <v>547925000000</v>
      </c>
      <c r="P79" s="5">
        <v>265956000000</v>
      </c>
      <c r="Q79" s="5">
        <v>309618000000</v>
      </c>
      <c r="R79" s="5">
        <v>164669000000</v>
      </c>
      <c r="S79" s="5">
        <v>186582000000</v>
      </c>
      <c r="T79" s="5">
        <v>82192858267</v>
      </c>
      <c r="U79" s="5">
        <v>136628158478</v>
      </c>
      <c r="V79" s="5">
        <v>86692093592</v>
      </c>
    </row>
    <row r="80" spans="2:22" ht="15.5" x14ac:dyDescent="0.35">
      <c r="C80" t="s">
        <v>99</v>
      </c>
      <c r="D80" s="5">
        <v>14007000000</v>
      </c>
      <c r="E80" s="5">
        <v>14003000000</v>
      </c>
      <c r="F80" s="5">
        <v>17814000000</v>
      </c>
      <c r="G80" s="5">
        <v>21630000000</v>
      </c>
      <c r="I80" s="5">
        <v>17814000000</v>
      </c>
      <c r="J80" s="5">
        <v>26896000000</v>
      </c>
      <c r="K80" s="5">
        <v>20499000000</v>
      </c>
      <c r="L80" s="5">
        <v>13085000000</v>
      </c>
      <c r="M80" s="5">
        <v>13857000000</v>
      </c>
      <c r="N80" s="5">
        <v>201184000000</v>
      </c>
      <c r="O80" s="5">
        <v>152164000000</v>
      </c>
      <c r="P80" s="5">
        <v>34852000000</v>
      </c>
      <c r="Q80" s="5">
        <v>34110000000</v>
      </c>
      <c r="T80" s="5">
        <v>3094930078</v>
      </c>
      <c r="U80" s="5">
        <v>1746539840</v>
      </c>
    </row>
    <row r="81" spans="3:22" ht="15.5" x14ac:dyDescent="0.35">
      <c r="C81" t="s">
        <v>98</v>
      </c>
      <c r="D81" s="5">
        <v>11547000000</v>
      </c>
      <c r="E81" s="5">
        <v>11746000000</v>
      </c>
      <c r="F81" s="5">
        <v>10683000000</v>
      </c>
      <c r="G81" s="5">
        <v>37028000000</v>
      </c>
      <c r="I81" s="5">
        <v>10683000000</v>
      </c>
      <c r="J81" s="5">
        <v>33144000000</v>
      </c>
      <c r="K81" s="5">
        <v>14252000000</v>
      </c>
      <c r="L81" s="5">
        <v>8437000000</v>
      </c>
      <c r="M81" s="5">
        <v>18680000000</v>
      </c>
      <c r="N81" s="5">
        <v>30524000000</v>
      </c>
      <c r="O81" s="5">
        <v>32881000000</v>
      </c>
      <c r="P81" s="5">
        <v>67132000000</v>
      </c>
      <c r="Q81" s="5">
        <v>34886000000</v>
      </c>
      <c r="R81" s="5">
        <v>27443000000</v>
      </c>
      <c r="S81" s="5">
        <v>36689000000</v>
      </c>
      <c r="T81" s="5">
        <v>31110555726</v>
      </c>
      <c r="U81" s="5">
        <v>16453333591</v>
      </c>
      <c r="V81" s="5">
        <v>27107215576</v>
      </c>
    </row>
    <row r="82" spans="3:22" ht="15.5" x14ac:dyDescent="0.35">
      <c r="C82" t="s">
        <v>100</v>
      </c>
      <c r="D82" s="5">
        <v>1260334000000</v>
      </c>
      <c r="E82" s="5">
        <v>1202178000000</v>
      </c>
      <c r="F82" s="5">
        <v>1173485000000</v>
      </c>
      <c r="G82" s="5">
        <v>1484111000000</v>
      </c>
      <c r="I82" s="5">
        <v>1173485000000</v>
      </c>
      <c r="J82" s="5">
        <v>306801000000</v>
      </c>
      <c r="K82" s="5">
        <v>415257000000</v>
      </c>
      <c r="L82" s="5">
        <v>342807000000</v>
      </c>
      <c r="M82" s="5">
        <v>467708000000</v>
      </c>
      <c r="N82" s="5">
        <v>515923000000</v>
      </c>
      <c r="O82" s="5">
        <v>547925000000</v>
      </c>
      <c r="P82" s="5">
        <v>265956000000</v>
      </c>
      <c r="Q82" s="5">
        <v>309618000000</v>
      </c>
      <c r="R82" s="5">
        <v>164669000000</v>
      </c>
      <c r="S82" s="5">
        <v>186582000000</v>
      </c>
      <c r="T82" s="5">
        <v>82192858267</v>
      </c>
      <c r="U82" s="5">
        <v>136628158478</v>
      </c>
      <c r="V82" s="5">
        <v>86692093592</v>
      </c>
    </row>
    <row r="83" spans="3:22" ht="15.5" x14ac:dyDescent="0.35">
      <c r="C83" t="s">
        <v>101</v>
      </c>
      <c r="D83" s="5">
        <v>41211000000</v>
      </c>
      <c r="E83" s="5">
        <v>40167000000</v>
      </c>
      <c r="F83" s="5">
        <v>35326000000</v>
      </c>
      <c r="G83" s="5">
        <v>39040000000</v>
      </c>
      <c r="I83" s="5">
        <v>35326000000</v>
      </c>
      <c r="J83" s="5">
        <v>29299000000</v>
      </c>
      <c r="K83" s="5">
        <v>87957000000</v>
      </c>
      <c r="L83" s="5">
        <v>129540000000</v>
      </c>
      <c r="M83" s="5">
        <v>58747000000</v>
      </c>
      <c r="N83" s="5">
        <v>109741000000</v>
      </c>
      <c r="O83" s="5">
        <v>146538000000</v>
      </c>
      <c r="P83" s="5">
        <v>52245000000</v>
      </c>
      <c r="Q83" s="5">
        <v>61394000000</v>
      </c>
      <c r="R83" s="5">
        <v>127987000000</v>
      </c>
      <c r="S83" s="5">
        <v>90346000000</v>
      </c>
      <c r="T83" s="5">
        <v>12817491827</v>
      </c>
      <c r="U83" s="5">
        <v>386600000</v>
      </c>
      <c r="V83" s="5">
        <v>516670055</v>
      </c>
    </row>
    <row r="84" spans="3:22" ht="15.5" x14ac:dyDescent="0.35">
      <c r="C84" t="s">
        <v>102</v>
      </c>
      <c r="D84" s="5">
        <v>41211000000</v>
      </c>
      <c r="E84" s="5">
        <v>40167000000</v>
      </c>
      <c r="F84" s="5">
        <v>35326000000</v>
      </c>
      <c r="G84" s="5">
        <v>39040000000</v>
      </c>
      <c r="I84" s="5">
        <v>35326000000</v>
      </c>
      <c r="J84" s="5">
        <v>29299000000</v>
      </c>
      <c r="K84" s="5">
        <v>87957000000</v>
      </c>
      <c r="L84" s="5">
        <v>129540000000</v>
      </c>
      <c r="M84" s="5">
        <v>58747000000</v>
      </c>
      <c r="N84" s="5">
        <v>109741000000</v>
      </c>
      <c r="O84" s="5">
        <v>146538000000</v>
      </c>
      <c r="P84" s="5">
        <v>52245000000</v>
      </c>
      <c r="Q84" s="5">
        <v>61394000000</v>
      </c>
      <c r="R84" s="5">
        <v>127987000000</v>
      </c>
      <c r="S84" s="5">
        <v>90346000000</v>
      </c>
      <c r="T84" s="5">
        <v>12817491827</v>
      </c>
      <c r="U84" s="5">
        <v>386600000</v>
      </c>
      <c r="V84" s="5">
        <v>516670055</v>
      </c>
    </row>
    <row r="85" spans="3:22" ht="15.5" x14ac:dyDescent="0.35">
      <c r="C85" t="s">
        <v>103</v>
      </c>
      <c r="D85" s="5">
        <v>13861000000</v>
      </c>
      <c r="E85" s="5">
        <v>15028000000</v>
      </c>
      <c r="F85" s="5">
        <v>16264000000</v>
      </c>
      <c r="G85" s="5">
        <v>20115000000</v>
      </c>
      <c r="I85" s="5">
        <v>16264000000</v>
      </c>
      <c r="J85" s="5">
        <v>23248000000</v>
      </c>
      <c r="K85" s="5">
        <v>27082000000</v>
      </c>
      <c r="L85" s="5">
        <v>27120000000</v>
      </c>
      <c r="M85" s="5">
        <v>36129000000</v>
      </c>
      <c r="N85" s="5">
        <v>44983000000</v>
      </c>
      <c r="O85" s="5">
        <v>35739000000</v>
      </c>
      <c r="P85" s="5">
        <v>30770000000</v>
      </c>
      <c r="Q85" s="5">
        <v>4883000000</v>
      </c>
      <c r="R85" s="5">
        <v>2748000000</v>
      </c>
      <c r="S85" s="5">
        <v>3470000000</v>
      </c>
      <c r="T85" s="5">
        <v>11688193230</v>
      </c>
    </row>
    <row r="86" spans="3:22" ht="15.5" x14ac:dyDescent="0.35">
      <c r="C86" t="s">
        <v>204</v>
      </c>
      <c r="D86" s="5">
        <v>110066000000</v>
      </c>
      <c r="E86" s="5">
        <v>76532000000</v>
      </c>
      <c r="F86" s="5">
        <v>89188000000</v>
      </c>
      <c r="G86" s="5">
        <v>33366000000</v>
      </c>
      <c r="I86" s="5">
        <v>89188000000</v>
      </c>
      <c r="J86" s="5">
        <v>18480000000</v>
      </c>
      <c r="K86" s="5">
        <v>28881000000</v>
      </c>
      <c r="L86" s="5">
        <v>155000000</v>
      </c>
      <c r="M86" s="5">
        <v>55834000000</v>
      </c>
      <c r="N86" s="5">
        <v>114082000000</v>
      </c>
      <c r="O86" s="5">
        <v>174989000000</v>
      </c>
    </row>
    <row r="87" spans="3:22" ht="15.5" x14ac:dyDescent="0.35">
      <c r="C87" t="s">
        <v>1246</v>
      </c>
      <c r="D87" s="5">
        <v>110066000000</v>
      </c>
      <c r="E87" s="5">
        <v>76532000000</v>
      </c>
      <c r="F87" s="5">
        <v>89188000000</v>
      </c>
      <c r="G87" s="5">
        <v>33366000000</v>
      </c>
      <c r="I87" s="5">
        <v>89188000000</v>
      </c>
      <c r="J87" s="5">
        <v>18480000000</v>
      </c>
      <c r="K87" s="5">
        <v>28881000000</v>
      </c>
      <c r="L87" s="5">
        <v>155000000</v>
      </c>
      <c r="M87" s="5">
        <v>55834000000</v>
      </c>
      <c r="N87" s="5">
        <v>114082000000</v>
      </c>
      <c r="O87" s="5">
        <v>174989000000</v>
      </c>
    </row>
    <row r="88" spans="3:22" ht="15.5" x14ac:dyDescent="0.35">
      <c r="C88" t="s">
        <v>493</v>
      </c>
      <c r="D88" s="5">
        <v>516525000000</v>
      </c>
      <c r="E88" s="5">
        <v>600805000000</v>
      </c>
      <c r="F88" s="5">
        <v>619293000000</v>
      </c>
      <c r="G88" s="5">
        <v>1168784000000</v>
      </c>
      <c r="I88" s="5">
        <v>619293000000</v>
      </c>
      <c r="J88" s="5">
        <v>1306059000000</v>
      </c>
      <c r="K88" s="5">
        <v>969048000000</v>
      </c>
      <c r="L88" s="5">
        <v>619377000000</v>
      </c>
      <c r="M88" s="5">
        <v>386875000000</v>
      </c>
      <c r="N88" s="5">
        <v>797068000000</v>
      </c>
      <c r="O88" s="5">
        <v>7291243000000</v>
      </c>
      <c r="P88" s="5">
        <v>5228561000000</v>
      </c>
      <c r="Q88" s="5">
        <v>2743750000000</v>
      </c>
      <c r="R88" s="5">
        <v>1033685000000</v>
      </c>
      <c r="S88" s="5">
        <v>683009000000</v>
      </c>
      <c r="T88" s="5">
        <v>465360922692</v>
      </c>
      <c r="U88" s="5">
        <v>396595329863</v>
      </c>
      <c r="V88" s="5">
        <v>195554948751</v>
      </c>
    </row>
    <row r="89" spans="3:22" ht="15.5" x14ac:dyDescent="0.35">
      <c r="C89" t="s">
        <v>1247</v>
      </c>
      <c r="D89" s="5">
        <v>516525000000</v>
      </c>
      <c r="E89" s="5">
        <v>600805000000</v>
      </c>
      <c r="F89" s="5">
        <v>619293000000</v>
      </c>
      <c r="G89" s="5">
        <v>1168784000000</v>
      </c>
      <c r="I89" s="5">
        <v>619293000000</v>
      </c>
      <c r="J89" s="5">
        <v>1306059000000</v>
      </c>
      <c r="K89" s="5">
        <v>969048000000</v>
      </c>
      <c r="L89" s="5">
        <v>619377000000</v>
      </c>
      <c r="M89" s="5">
        <v>386875000000</v>
      </c>
      <c r="N89" s="5">
        <v>797068000000</v>
      </c>
      <c r="O89" s="5">
        <v>7291243000000</v>
      </c>
      <c r="P89" s="5">
        <v>5228561000000</v>
      </c>
      <c r="Q89" s="5">
        <v>2743750000000</v>
      </c>
      <c r="R89" s="5">
        <v>1033685000000</v>
      </c>
      <c r="S89" s="5">
        <v>683009000000</v>
      </c>
      <c r="T89" s="5">
        <v>465360922692</v>
      </c>
      <c r="U89" s="5">
        <v>396595329863</v>
      </c>
      <c r="V89" s="5">
        <v>195554948751</v>
      </c>
    </row>
    <row r="90" spans="3:22" ht="15.5" x14ac:dyDescent="0.35">
      <c r="C90" t="s">
        <v>1248</v>
      </c>
      <c r="D90" s="5">
        <v>42283000000</v>
      </c>
      <c r="E90" s="5">
        <v>44751000000</v>
      </c>
      <c r="F90" s="5">
        <v>24230000000</v>
      </c>
      <c r="G90" s="5">
        <v>62139000000</v>
      </c>
      <c r="I90" s="5">
        <v>24230000000</v>
      </c>
      <c r="J90" s="5">
        <v>158789000000</v>
      </c>
      <c r="K90" s="5">
        <v>111294000000</v>
      </c>
      <c r="L90" s="5">
        <v>37036000000</v>
      </c>
      <c r="M90" s="5">
        <v>59377000000</v>
      </c>
      <c r="N90" s="5">
        <v>48693000000</v>
      </c>
      <c r="O90" s="5">
        <v>226587000000</v>
      </c>
      <c r="P90" s="5">
        <v>930521000000</v>
      </c>
      <c r="Q90" s="5">
        <v>344763000000</v>
      </c>
      <c r="R90" s="5">
        <v>368061000000</v>
      </c>
      <c r="S90" s="5">
        <v>312301000000</v>
      </c>
      <c r="T90" s="5">
        <v>297577669148</v>
      </c>
      <c r="U90" s="5">
        <v>237777965500</v>
      </c>
      <c r="V90" s="5">
        <v>135685746302</v>
      </c>
    </row>
    <row r="91" spans="3:22" ht="15.5" x14ac:dyDescent="0.35">
      <c r="C91" t="s">
        <v>1249</v>
      </c>
      <c r="D91" s="5">
        <v>42283000000</v>
      </c>
      <c r="E91" s="5">
        <v>44751000000</v>
      </c>
      <c r="F91" s="5">
        <v>24230000000</v>
      </c>
      <c r="G91" s="5">
        <v>62139000000</v>
      </c>
      <c r="I91" s="5">
        <v>24230000000</v>
      </c>
      <c r="J91" s="5">
        <v>158789000000</v>
      </c>
      <c r="K91" s="5">
        <v>111294000000</v>
      </c>
      <c r="L91" s="5">
        <v>37036000000</v>
      </c>
      <c r="M91" s="5">
        <v>59377000000</v>
      </c>
      <c r="N91" s="5">
        <v>48693000000</v>
      </c>
      <c r="O91" s="5">
        <v>226587000000</v>
      </c>
      <c r="P91" s="5">
        <v>930521000000</v>
      </c>
      <c r="Q91" s="5">
        <v>344763000000</v>
      </c>
      <c r="R91" s="5">
        <v>368061000000</v>
      </c>
      <c r="S91" s="5">
        <v>312301000000</v>
      </c>
      <c r="T91" s="5">
        <v>297577669148</v>
      </c>
      <c r="U91" s="5">
        <v>237777965500</v>
      </c>
      <c r="V91" s="5">
        <v>135685746302</v>
      </c>
    </row>
    <row r="92" spans="3:22" ht="15.5" x14ac:dyDescent="0.35">
      <c r="C92" t="s">
        <v>79</v>
      </c>
      <c r="D92" s="5">
        <v>-1510000000</v>
      </c>
      <c r="E92" s="5">
        <v>-1510000000</v>
      </c>
      <c r="F92" s="5">
        <v>-1510000000</v>
      </c>
      <c r="G92" s="5">
        <v>-1510000000</v>
      </c>
      <c r="I92" s="5">
        <v>-1510000000</v>
      </c>
      <c r="J92" s="5">
        <v>-1510000000</v>
      </c>
      <c r="K92" s="5">
        <v>-1510000000</v>
      </c>
      <c r="L92" s="5">
        <v>-1510000000</v>
      </c>
      <c r="M92" s="5">
        <v>-1510000000</v>
      </c>
      <c r="N92" s="5">
        <v>-2991000000</v>
      </c>
      <c r="O92" s="5">
        <v>-2991000000</v>
      </c>
      <c r="P92" s="5">
        <v>-2851000000</v>
      </c>
      <c r="Q92" s="5">
        <v>-1479000000</v>
      </c>
      <c r="R92" s="5">
        <v>-1013000000</v>
      </c>
      <c r="S92" s="5">
        <v>-1001000000</v>
      </c>
      <c r="T92" s="5">
        <v>-1266412310</v>
      </c>
      <c r="U92" s="5">
        <v>-1264905995</v>
      </c>
      <c r="V92" s="5">
        <v>-2352486141</v>
      </c>
    </row>
    <row r="93" spans="3:22" ht="15.5" x14ac:dyDescent="0.35">
      <c r="C93" t="s">
        <v>104</v>
      </c>
      <c r="D93" s="5">
        <v>2476669000000</v>
      </c>
      <c r="E93" s="5">
        <v>2706599000000</v>
      </c>
      <c r="F93" s="5">
        <v>2674996000000</v>
      </c>
      <c r="G93" s="5">
        <v>3619005000000</v>
      </c>
      <c r="I93" s="5">
        <v>2674996000000</v>
      </c>
      <c r="J93" s="5">
        <v>2491320000000</v>
      </c>
      <c r="K93" s="5">
        <v>2166914000000</v>
      </c>
      <c r="L93" s="5">
        <v>1606973000000</v>
      </c>
      <c r="M93" s="5">
        <v>1808369000000</v>
      </c>
      <c r="N93" s="5">
        <v>2210364000000</v>
      </c>
      <c r="O93" s="5">
        <v>9456832000000</v>
      </c>
      <c r="P93" s="5">
        <v>8120252000000</v>
      </c>
      <c r="Q93" s="5">
        <v>4717565000000</v>
      </c>
      <c r="R93" s="5">
        <v>2092380000000</v>
      </c>
      <c r="S93" s="5">
        <v>1590910000000</v>
      </c>
      <c r="T93" s="5">
        <v>1214765049180</v>
      </c>
      <c r="U93" s="5">
        <v>1061422848144</v>
      </c>
      <c r="V93" s="5">
        <v>607779928117</v>
      </c>
    </row>
    <row r="94" spans="3:22" ht="15.5" x14ac:dyDescent="0.35">
      <c r="C94" t="s">
        <v>105</v>
      </c>
    </row>
    <row r="95" spans="3:22" ht="15.5" x14ac:dyDescent="0.35">
      <c r="C95" t="s">
        <v>257</v>
      </c>
      <c r="Q95" s="5">
        <v>27598000000</v>
      </c>
      <c r="R95" s="5">
        <v>20098000000</v>
      </c>
      <c r="S95" s="5">
        <v>5380000000</v>
      </c>
      <c r="T95" s="5">
        <v>931514030</v>
      </c>
      <c r="U95" s="5">
        <v>713508009</v>
      </c>
      <c r="V95" s="5">
        <v>1392094161</v>
      </c>
    </row>
    <row r="96" spans="3:22" ht="15.5" x14ac:dyDescent="0.35">
      <c r="C96" t="s">
        <v>106</v>
      </c>
      <c r="D96" s="5">
        <v>173591000000</v>
      </c>
      <c r="E96" s="5">
        <v>173753000000</v>
      </c>
      <c r="F96" s="5">
        <v>185154000000</v>
      </c>
      <c r="G96" s="5">
        <v>203755000000</v>
      </c>
      <c r="I96" s="5">
        <v>185154000000</v>
      </c>
      <c r="J96" s="5">
        <v>263754000000</v>
      </c>
      <c r="K96" s="5">
        <v>336870000000</v>
      </c>
      <c r="L96" s="5">
        <v>429592000000</v>
      </c>
      <c r="M96" s="5">
        <v>543775000000</v>
      </c>
      <c r="N96" s="5">
        <v>657998000000</v>
      </c>
      <c r="O96" s="5">
        <v>745130000000</v>
      </c>
      <c r="P96" s="5">
        <v>755129000000</v>
      </c>
      <c r="Q96" s="5">
        <v>486798000000</v>
      </c>
      <c r="R96" s="5">
        <v>370306000000</v>
      </c>
      <c r="S96" s="5">
        <v>310061000000</v>
      </c>
      <c r="T96" s="5">
        <v>242007363967</v>
      </c>
      <c r="U96" s="5">
        <v>220839892291</v>
      </c>
      <c r="V96" s="5">
        <v>134582169142</v>
      </c>
    </row>
    <row r="97" spans="3:22" ht="15.5" x14ac:dyDescent="0.35">
      <c r="C97" t="s">
        <v>677</v>
      </c>
      <c r="D97" s="5">
        <v>36190000000</v>
      </c>
      <c r="E97" s="5">
        <v>36190000000</v>
      </c>
      <c r="F97" s="5">
        <v>32560000000</v>
      </c>
      <c r="G97" s="5">
        <v>32560000000</v>
      </c>
      <c r="I97" s="5">
        <v>32560000000</v>
      </c>
      <c r="J97" s="5">
        <v>15528000000</v>
      </c>
      <c r="K97" s="5">
        <v>36283000000</v>
      </c>
      <c r="L97" s="5">
        <v>36283000000</v>
      </c>
      <c r="M97" s="5">
        <v>32885000000</v>
      </c>
      <c r="N97" s="5">
        <v>32885000000</v>
      </c>
      <c r="O97" s="5">
        <v>32885000000</v>
      </c>
      <c r="P97" s="5">
        <v>32885000000</v>
      </c>
      <c r="Q97" s="5">
        <v>32885000000</v>
      </c>
    </row>
    <row r="98" spans="3:22" ht="15.5" x14ac:dyDescent="0.35">
      <c r="C98" t="s">
        <v>108</v>
      </c>
      <c r="D98" s="5">
        <v>323086000000</v>
      </c>
      <c r="E98" s="5">
        <v>289720000000</v>
      </c>
      <c r="F98" s="5">
        <v>310139000000</v>
      </c>
      <c r="G98" s="5">
        <v>292993000000</v>
      </c>
      <c r="I98" s="5">
        <v>310139000000</v>
      </c>
      <c r="J98" s="5">
        <v>321414000000</v>
      </c>
      <c r="K98" s="5">
        <v>441868000000</v>
      </c>
      <c r="L98" s="5">
        <v>504051000000</v>
      </c>
      <c r="M98" s="5">
        <v>670344000000</v>
      </c>
      <c r="N98" s="5">
        <v>844742000000</v>
      </c>
      <c r="O98" s="5">
        <v>989687000000</v>
      </c>
      <c r="P98" s="5">
        <v>816139000000</v>
      </c>
      <c r="Q98" s="5">
        <v>588914000000</v>
      </c>
      <c r="R98" s="5">
        <v>410791000000</v>
      </c>
      <c r="S98" s="5">
        <v>338588000000</v>
      </c>
      <c r="T98" s="5">
        <v>258884227680</v>
      </c>
      <c r="U98" s="5">
        <v>236935354401</v>
      </c>
      <c r="V98" s="5">
        <v>146991123246</v>
      </c>
    </row>
    <row r="99" spans="3:22" ht="15.5" x14ac:dyDescent="0.35">
      <c r="C99" t="s">
        <v>109</v>
      </c>
      <c r="D99" s="5">
        <v>2799755000000</v>
      </c>
      <c r="E99" s="5">
        <v>2996319000000</v>
      </c>
      <c r="F99" s="5">
        <v>2985135000000</v>
      </c>
      <c r="G99" s="5">
        <v>3911998000000</v>
      </c>
      <c r="I99" s="5">
        <v>2985135000000</v>
      </c>
      <c r="J99" s="5">
        <v>2812734000000</v>
      </c>
      <c r="K99" s="5">
        <v>2608782000000</v>
      </c>
      <c r="L99" s="5">
        <v>2111024000000</v>
      </c>
      <c r="M99" s="5">
        <v>2478713000000</v>
      </c>
      <c r="N99" s="5">
        <v>3055106000000</v>
      </c>
      <c r="O99" s="5">
        <v>10446519000000</v>
      </c>
      <c r="P99" s="5">
        <v>8936391000000</v>
      </c>
      <c r="Q99" s="5">
        <v>5306479000000</v>
      </c>
      <c r="R99" s="5">
        <v>2503171000000</v>
      </c>
      <c r="S99" s="5">
        <v>1929498000000</v>
      </c>
      <c r="T99" s="5">
        <v>1473649276860</v>
      </c>
      <c r="U99" s="5">
        <v>1298358202545</v>
      </c>
      <c r="V99" s="5">
        <v>754771051363</v>
      </c>
    </row>
    <row r="100" spans="3:22" ht="15.5" x14ac:dyDescent="0.35">
      <c r="C100" t="s">
        <v>110</v>
      </c>
    </row>
    <row r="101" spans="3:22" ht="15.5" x14ac:dyDescent="0.35">
      <c r="C101" t="s">
        <v>111</v>
      </c>
    </row>
    <row r="102" spans="3:22" ht="15.5" x14ac:dyDescent="0.35">
      <c r="C102" t="s">
        <v>112</v>
      </c>
      <c r="D102" s="5">
        <v>3367457000000</v>
      </c>
      <c r="E102" s="5">
        <v>3297798000000</v>
      </c>
      <c r="F102" s="5">
        <v>3279888000000</v>
      </c>
      <c r="G102" s="5">
        <v>3601740000000</v>
      </c>
      <c r="I102" s="5">
        <v>3279888000000</v>
      </c>
      <c r="J102" s="5">
        <v>2911454000000</v>
      </c>
      <c r="K102" s="5">
        <v>2170056000000</v>
      </c>
      <c r="L102" s="5">
        <v>1397747000000</v>
      </c>
      <c r="M102" s="5">
        <v>1288711000000</v>
      </c>
      <c r="N102" s="5">
        <v>2620265000000</v>
      </c>
      <c r="O102" s="5">
        <v>9994920000000</v>
      </c>
      <c r="P102" s="5">
        <v>7403052000000</v>
      </c>
      <c r="Q102" s="5">
        <v>3706890000000</v>
      </c>
      <c r="R102" s="5">
        <v>1165334000000</v>
      </c>
      <c r="S102" s="5">
        <v>1199387000000</v>
      </c>
      <c r="T102" s="5">
        <v>772839655721</v>
      </c>
      <c r="U102" s="5">
        <v>715313548255</v>
      </c>
      <c r="V102" s="5">
        <v>527977576009</v>
      </c>
    </row>
    <row r="103" spans="3:22" ht="15.5" x14ac:dyDescent="0.35">
      <c r="C103" t="s">
        <v>113</v>
      </c>
    </row>
    <row r="104" spans="3:22" ht="15.5" x14ac:dyDescent="0.35">
      <c r="C104" t="s">
        <v>114</v>
      </c>
      <c r="D104" s="5">
        <v>718825000000</v>
      </c>
      <c r="E104" s="5">
        <v>724593000000</v>
      </c>
      <c r="F104" s="5">
        <v>683145000000</v>
      </c>
      <c r="G104" s="5">
        <v>816355000000</v>
      </c>
      <c r="I104" s="5">
        <v>683145000000</v>
      </c>
      <c r="J104" s="5">
        <v>1016935000000</v>
      </c>
      <c r="K104" s="5">
        <v>849675000000</v>
      </c>
      <c r="L104" s="5">
        <v>506262000000</v>
      </c>
      <c r="M104" s="5">
        <v>501531000000</v>
      </c>
      <c r="N104" s="5">
        <v>712111000000</v>
      </c>
      <c r="O104" s="5">
        <v>4835276000000</v>
      </c>
      <c r="P104" s="5">
        <v>3172773000000</v>
      </c>
      <c r="Q104" s="5">
        <v>939820000000</v>
      </c>
      <c r="R104" s="5">
        <v>319222000000</v>
      </c>
      <c r="S104" s="5">
        <v>337042000000</v>
      </c>
      <c r="T104" s="5">
        <v>268585999834</v>
      </c>
      <c r="U104" s="5">
        <v>210477074696</v>
      </c>
      <c r="V104" s="5">
        <v>122708621797</v>
      </c>
    </row>
    <row r="105" spans="3:22" ht="15.5" x14ac:dyDescent="0.35">
      <c r="C105" t="s">
        <v>115</v>
      </c>
      <c r="D105" s="5">
        <v>675000000000</v>
      </c>
      <c r="E105" s="5">
        <v>580000000000</v>
      </c>
      <c r="F105" s="5">
        <v>560000000000</v>
      </c>
      <c r="G105" s="5">
        <v>718000000000</v>
      </c>
      <c r="I105" s="5">
        <v>560000000000</v>
      </c>
      <c r="J105" s="5">
        <v>110000000000</v>
      </c>
      <c r="K105" s="5">
        <v>40000000000</v>
      </c>
      <c r="N105" s="5">
        <v>245000000000</v>
      </c>
      <c r="O105" s="5">
        <v>817923000000</v>
      </c>
      <c r="P105" s="5">
        <v>2656388000000</v>
      </c>
      <c r="Q105" s="5">
        <v>1092179000000</v>
      </c>
      <c r="R105" s="5">
        <v>255000000000</v>
      </c>
    </row>
    <row r="106" spans="3:22" ht="15.5" x14ac:dyDescent="0.35">
      <c r="C106" t="s">
        <v>206</v>
      </c>
    </row>
    <row r="107" spans="3:22" ht="15.5" x14ac:dyDescent="0.35">
      <c r="C107" t="s">
        <v>207</v>
      </c>
      <c r="D107" s="5">
        <v>25554000000</v>
      </c>
      <c r="E107" s="5">
        <v>25749000000</v>
      </c>
      <c r="F107" s="5">
        <v>28497000000</v>
      </c>
      <c r="G107" s="5">
        <v>58658000000</v>
      </c>
      <c r="I107" s="5">
        <v>28497000000</v>
      </c>
      <c r="J107" s="5">
        <v>60040000000</v>
      </c>
      <c r="K107" s="5">
        <v>34751000000</v>
      </c>
      <c r="L107" s="5">
        <v>21522000000</v>
      </c>
      <c r="M107" s="5">
        <v>32537000000</v>
      </c>
      <c r="N107" s="5">
        <v>231708000000</v>
      </c>
      <c r="O107" s="5">
        <v>185045000000</v>
      </c>
      <c r="P107" s="5">
        <v>101984000000</v>
      </c>
      <c r="Q107" s="5">
        <v>68996000000</v>
      </c>
      <c r="R107" s="5">
        <v>27443000000</v>
      </c>
      <c r="S107" s="5">
        <v>36689000000</v>
      </c>
      <c r="T107" s="5">
        <v>34205485804</v>
      </c>
      <c r="U107" s="5">
        <v>18199873431</v>
      </c>
      <c r="V107" s="5">
        <v>27107215576</v>
      </c>
    </row>
    <row r="108" spans="3:22" ht="15.5" x14ac:dyDescent="0.35">
      <c r="C108" t="s">
        <v>117</v>
      </c>
      <c r="D108" s="5">
        <v>43150000000</v>
      </c>
      <c r="E108" s="5">
        <v>43175000000</v>
      </c>
      <c r="F108" s="5">
        <v>48063000000</v>
      </c>
      <c r="G108" s="5">
        <v>67411000000</v>
      </c>
      <c r="I108" s="5">
        <v>48063000000</v>
      </c>
      <c r="J108" s="5">
        <v>58312000000</v>
      </c>
      <c r="K108" s="5">
        <v>43925000000</v>
      </c>
      <c r="L108" s="5">
        <v>32501000000</v>
      </c>
      <c r="M108" s="5">
        <v>39461000000</v>
      </c>
      <c r="N108" s="5">
        <v>34604000000</v>
      </c>
      <c r="O108" s="5">
        <v>239127000000</v>
      </c>
      <c r="P108" s="5">
        <v>171203000000</v>
      </c>
      <c r="Q108" s="5">
        <v>93976000000</v>
      </c>
      <c r="R108" s="5">
        <v>30552000000</v>
      </c>
      <c r="S108" s="5">
        <v>22364000000</v>
      </c>
      <c r="T108" s="5">
        <v>27227677025</v>
      </c>
      <c r="U108" s="5">
        <v>12977248058</v>
      </c>
      <c r="V108" s="5">
        <v>3461628959</v>
      </c>
    </row>
    <row r="109" spans="3:22" ht="15.5" x14ac:dyDescent="0.35">
      <c r="C109" t="s">
        <v>116</v>
      </c>
      <c r="D109" s="5">
        <v>544331000000</v>
      </c>
      <c r="E109" s="5">
        <v>524407000000</v>
      </c>
      <c r="F109" s="5">
        <v>523513000000</v>
      </c>
      <c r="G109" s="5">
        <v>485771000000</v>
      </c>
      <c r="I109" s="5">
        <v>523513000000</v>
      </c>
      <c r="J109" s="5">
        <v>757331000000</v>
      </c>
      <c r="K109" s="5">
        <v>580674000000</v>
      </c>
      <c r="L109" s="5">
        <v>555529000000</v>
      </c>
      <c r="M109" s="5">
        <v>459476000000</v>
      </c>
      <c r="N109" s="5">
        <v>353621000000</v>
      </c>
      <c r="O109" s="5">
        <v>364687000000</v>
      </c>
      <c r="P109" s="5">
        <v>470346000000</v>
      </c>
      <c r="Q109" s="5">
        <v>390613000000</v>
      </c>
      <c r="R109" s="5">
        <v>34507000000</v>
      </c>
      <c r="S109" s="5">
        <v>8951000000</v>
      </c>
      <c r="T109" s="5">
        <v>9320312966</v>
      </c>
      <c r="U109" s="5">
        <v>30885029393</v>
      </c>
      <c r="V109" s="5">
        <v>6181537541</v>
      </c>
    </row>
    <row r="110" spans="3:22" ht="15.5" x14ac:dyDescent="0.35">
      <c r="C110" t="s">
        <v>119</v>
      </c>
    </row>
    <row r="111" spans="3:22" ht="15.5" x14ac:dyDescent="0.35">
      <c r="C111" t="s">
        <v>121</v>
      </c>
      <c r="T111" s="5">
        <v>44361673855</v>
      </c>
      <c r="U111" s="5">
        <v>16885953417</v>
      </c>
      <c r="V111" s="5">
        <v>5039544675</v>
      </c>
    </row>
    <row r="112" spans="3:22" ht="15.5" x14ac:dyDescent="0.35">
      <c r="C112" t="s">
        <v>1250</v>
      </c>
      <c r="Q112" s="5">
        <v>100000000000</v>
      </c>
    </row>
    <row r="113" spans="3:22" ht="15.5" x14ac:dyDescent="0.35">
      <c r="C113" t="s">
        <v>509</v>
      </c>
    </row>
    <row r="114" spans="3:22" ht="15.5" x14ac:dyDescent="0.35">
      <c r="C114" t="s">
        <v>467</v>
      </c>
      <c r="O114" s="5">
        <v>5046000000</v>
      </c>
      <c r="P114" s="5">
        <v>10032000000</v>
      </c>
      <c r="S114" s="5">
        <v>62000000</v>
      </c>
      <c r="T114" s="5">
        <v>215915557</v>
      </c>
    </row>
    <row r="115" spans="3:22" ht="15.5" x14ac:dyDescent="0.35">
      <c r="C115" t="s">
        <v>1184</v>
      </c>
      <c r="M115" s="5">
        <v>5000000</v>
      </c>
      <c r="N115" s="5">
        <v>167000000</v>
      </c>
      <c r="O115" s="5">
        <v>5498000000</v>
      </c>
      <c r="P115" s="5">
        <v>10550000000</v>
      </c>
      <c r="Q115" s="5">
        <v>377000000</v>
      </c>
      <c r="R115" s="5">
        <v>148000000</v>
      </c>
      <c r="S115" s="5">
        <v>62000000</v>
      </c>
      <c r="T115" s="5">
        <v>215915557</v>
      </c>
    </row>
    <row r="116" spans="3:22" ht="15.5" x14ac:dyDescent="0.35">
      <c r="C116" t="s">
        <v>122</v>
      </c>
      <c r="D116" s="5">
        <v>1200000000000</v>
      </c>
      <c r="E116" s="5">
        <v>1200000000000</v>
      </c>
      <c r="F116" s="5">
        <v>1200000000000</v>
      </c>
      <c r="G116" s="5">
        <v>1200000000000</v>
      </c>
      <c r="I116" s="5">
        <v>1200000000000</v>
      </c>
      <c r="J116" s="5">
        <v>175000000000</v>
      </c>
      <c r="K116" s="5">
        <v>3341000000</v>
      </c>
      <c r="L116" s="5">
        <v>18830000000</v>
      </c>
      <c r="M116" s="5">
        <v>29404000000</v>
      </c>
      <c r="N116" s="5">
        <v>785808000000</v>
      </c>
      <c r="O116" s="5">
        <v>3282792000000</v>
      </c>
      <c r="P116" s="5">
        <v>453231000000</v>
      </c>
      <c r="Q116" s="5">
        <v>640726000000</v>
      </c>
      <c r="R116" s="5">
        <v>37133000000</v>
      </c>
      <c r="S116" s="5">
        <v>384053000000</v>
      </c>
      <c r="T116" s="5">
        <v>183050651779</v>
      </c>
      <c r="U116" s="5">
        <v>85418263338</v>
      </c>
      <c r="V116" s="5">
        <v>94232590767</v>
      </c>
    </row>
    <row r="117" spans="3:22" ht="15.5" x14ac:dyDescent="0.35">
      <c r="C117" t="s">
        <v>166</v>
      </c>
    </row>
    <row r="118" spans="3:22" ht="15.5" x14ac:dyDescent="0.35">
      <c r="C118" t="s">
        <v>123</v>
      </c>
      <c r="D118" s="5">
        <v>36330000000</v>
      </c>
      <c r="E118" s="5">
        <v>35950000000</v>
      </c>
      <c r="F118" s="5">
        <v>35571000000</v>
      </c>
      <c r="G118" s="5">
        <v>46490000000</v>
      </c>
      <c r="I118" s="5">
        <v>35571000000</v>
      </c>
      <c r="J118" s="5">
        <v>42273000000</v>
      </c>
      <c r="K118" s="5">
        <v>42669000000</v>
      </c>
      <c r="L118" s="5">
        <v>42280000000</v>
      </c>
      <c r="M118" s="5">
        <v>74271000000</v>
      </c>
      <c r="N118" s="5">
        <v>110809000000</v>
      </c>
      <c r="O118" s="5">
        <v>165123000000</v>
      </c>
      <c r="P118" s="5">
        <v>106546000000</v>
      </c>
      <c r="Q118" s="5">
        <v>162462000000</v>
      </c>
      <c r="R118" s="5">
        <v>36612000000</v>
      </c>
      <c r="S118" s="5">
        <v>65252000000</v>
      </c>
      <c r="T118" s="5">
        <v>53473426992</v>
      </c>
      <c r="U118" s="5">
        <v>22602092128</v>
      </c>
      <c r="V118" s="5">
        <v>8582161884</v>
      </c>
    </row>
    <row r="119" spans="3:22" ht="15.5" x14ac:dyDescent="0.35">
      <c r="C119" t="s">
        <v>124</v>
      </c>
      <c r="D119" s="5">
        <v>36330000000</v>
      </c>
      <c r="E119" s="5">
        <v>35950000000</v>
      </c>
      <c r="F119" s="5">
        <v>35571000000</v>
      </c>
      <c r="G119" s="5">
        <v>46490000000</v>
      </c>
      <c r="I119" s="5">
        <v>35571000000</v>
      </c>
      <c r="J119" s="5">
        <v>42273000000</v>
      </c>
      <c r="K119" s="5">
        <v>42669000000</v>
      </c>
      <c r="L119" s="5">
        <v>42280000000</v>
      </c>
      <c r="M119" s="5">
        <v>74271000000</v>
      </c>
      <c r="N119" s="5">
        <v>110809000000</v>
      </c>
      <c r="O119" s="5">
        <v>165123000000</v>
      </c>
      <c r="P119" s="5">
        <v>106546000000</v>
      </c>
      <c r="Q119" s="5">
        <v>162462000000</v>
      </c>
      <c r="R119" s="5">
        <v>36612000000</v>
      </c>
      <c r="S119" s="5">
        <v>65252000000</v>
      </c>
      <c r="T119" s="5">
        <v>53473426992</v>
      </c>
      <c r="U119" s="5">
        <v>22602092128</v>
      </c>
      <c r="V119" s="5">
        <v>8582161884</v>
      </c>
    </row>
    <row r="120" spans="3:22" ht="15.5" x14ac:dyDescent="0.35">
      <c r="C120" t="s">
        <v>125</v>
      </c>
    </row>
    <row r="121" spans="3:22" ht="15.5" x14ac:dyDescent="0.35">
      <c r="C121" t="s">
        <v>126</v>
      </c>
      <c r="L121" s="5">
        <v>3341000000</v>
      </c>
      <c r="M121" s="5">
        <v>22165000000</v>
      </c>
      <c r="N121" s="5">
        <v>51564000000</v>
      </c>
      <c r="O121" s="5">
        <v>109615000000</v>
      </c>
      <c r="P121" s="5">
        <v>73633000000</v>
      </c>
      <c r="Q121" s="5">
        <v>139046000000</v>
      </c>
      <c r="R121" s="5">
        <v>20475000000</v>
      </c>
      <c r="S121" s="5">
        <v>56209000000</v>
      </c>
      <c r="T121" s="5">
        <v>44577589412</v>
      </c>
      <c r="U121" s="5">
        <v>16885953417</v>
      </c>
      <c r="V121" s="5">
        <v>5039544675</v>
      </c>
    </row>
    <row r="122" spans="3:22" ht="15.5" x14ac:dyDescent="0.35">
      <c r="C122" t="s">
        <v>127</v>
      </c>
      <c r="D122" s="5">
        <v>3403787000000</v>
      </c>
      <c r="E122" s="5">
        <v>3333748000000</v>
      </c>
      <c r="F122" s="5">
        <v>3315459000000</v>
      </c>
      <c r="G122" s="5">
        <v>3648230000000</v>
      </c>
      <c r="I122" s="5">
        <v>3315459000000</v>
      </c>
      <c r="J122" s="5">
        <v>2953727000000</v>
      </c>
      <c r="K122" s="5">
        <v>2212725000000</v>
      </c>
      <c r="L122" s="5">
        <v>1440027000000</v>
      </c>
      <c r="M122" s="5">
        <v>1362982000000</v>
      </c>
      <c r="N122" s="5">
        <v>2731074000000</v>
      </c>
      <c r="O122" s="5">
        <v>10160043000000</v>
      </c>
      <c r="P122" s="5">
        <v>7509598000000</v>
      </c>
      <c r="Q122" s="5">
        <v>3869352000000</v>
      </c>
      <c r="R122" s="5">
        <v>1201946000000</v>
      </c>
      <c r="S122" s="5">
        <v>1264639000000</v>
      </c>
      <c r="T122" s="5">
        <v>826313082713</v>
      </c>
      <c r="U122" s="5">
        <v>737915640383</v>
      </c>
      <c r="V122" s="5">
        <v>536559737893</v>
      </c>
    </row>
    <row r="123" spans="3:22" ht="15.5" x14ac:dyDescent="0.35">
      <c r="C123" t="s">
        <v>128</v>
      </c>
    </row>
    <row r="124" spans="3:22" ht="15.5" x14ac:dyDescent="0.35">
      <c r="C124" t="s">
        <v>129</v>
      </c>
      <c r="D124" s="5">
        <v>1767516000000</v>
      </c>
      <c r="E124" s="5">
        <v>1767516000000</v>
      </c>
      <c r="F124" s="5">
        <v>1767516000000</v>
      </c>
      <c r="G124" s="5">
        <v>1767516000000</v>
      </c>
      <c r="I124" s="5">
        <v>1767516000000</v>
      </c>
      <c r="J124" s="5">
        <v>1267516000000</v>
      </c>
      <c r="K124" s="5">
        <v>1267516000000</v>
      </c>
      <c r="L124" s="5">
        <v>1267516000000</v>
      </c>
      <c r="M124" s="5">
        <v>1267516000000</v>
      </c>
      <c r="N124" s="5">
        <v>642516000000</v>
      </c>
      <c r="O124" s="5">
        <v>70000000000</v>
      </c>
      <c r="P124" s="5">
        <v>70000000000</v>
      </c>
      <c r="Q124" s="5">
        <v>70000000000</v>
      </c>
      <c r="R124" s="5">
        <v>70000000000</v>
      </c>
      <c r="S124" s="5">
        <v>50000000000</v>
      </c>
      <c r="T124" s="5">
        <v>50000000000</v>
      </c>
      <c r="U124" s="5">
        <v>50000000000</v>
      </c>
      <c r="V124" s="5">
        <v>40000000000</v>
      </c>
    </row>
    <row r="125" spans="3:22" ht="15.5" x14ac:dyDescent="0.35">
      <c r="C125" t="s">
        <v>130</v>
      </c>
      <c r="D125" s="5">
        <v>2605280000000</v>
      </c>
      <c r="E125" s="5">
        <v>2605280000000</v>
      </c>
      <c r="F125" s="5">
        <v>2605280000000</v>
      </c>
      <c r="G125" s="5">
        <v>2605280000000</v>
      </c>
      <c r="I125" s="5">
        <v>2605280000000</v>
      </c>
      <c r="J125" s="5">
        <v>2605625000000</v>
      </c>
      <c r="K125" s="5">
        <v>2605625000000</v>
      </c>
      <c r="L125" s="5">
        <v>2605625000000</v>
      </c>
      <c r="M125" s="5">
        <v>2605625000000</v>
      </c>
      <c r="N125" s="5">
        <v>1731978000000</v>
      </c>
      <c r="O125" s="5">
        <v>808252000000</v>
      </c>
      <c r="P125" s="5">
        <v>808252000000</v>
      </c>
      <c r="Q125" s="5">
        <v>808252000000</v>
      </c>
      <c r="R125" s="5">
        <v>808252000000</v>
      </c>
      <c r="S125" s="5">
        <v>231796000000</v>
      </c>
      <c r="T125" s="5">
        <v>231796491155</v>
      </c>
      <c r="U125" s="5">
        <v>231796491155</v>
      </c>
    </row>
    <row r="126" spans="3:22" ht="15.5" x14ac:dyDescent="0.35">
      <c r="C126" t="s">
        <v>131</v>
      </c>
      <c r="D126" s="5">
        <v>-5006691000000</v>
      </c>
      <c r="E126" s="5">
        <v>-4740505000000</v>
      </c>
      <c r="F126" s="5">
        <v>-4732503000000</v>
      </c>
      <c r="G126" s="5">
        <v>-4144017000000</v>
      </c>
      <c r="I126" s="5">
        <v>-4732503000000</v>
      </c>
      <c r="J126" s="5">
        <v>-4039583000000</v>
      </c>
      <c r="K126" s="5">
        <v>-3497283000000</v>
      </c>
      <c r="L126" s="5">
        <v>-3228872000000</v>
      </c>
      <c r="M126" s="5">
        <v>-2786845000000</v>
      </c>
      <c r="N126" s="5">
        <v>-2096193000000</v>
      </c>
      <c r="O126" s="5">
        <v>-646936000000</v>
      </c>
      <c r="P126" s="5">
        <v>497808000000</v>
      </c>
      <c r="Q126" s="5">
        <v>533817000000</v>
      </c>
      <c r="R126" s="5">
        <v>423812000000</v>
      </c>
      <c r="S126" s="5">
        <v>383116000000</v>
      </c>
      <c r="T126" s="5">
        <v>364586696653</v>
      </c>
      <c r="U126" s="5">
        <v>279647019760</v>
      </c>
      <c r="V126" s="5">
        <v>180289298656</v>
      </c>
    </row>
    <row r="127" spans="3:22" ht="15.5" x14ac:dyDescent="0.35">
      <c r="C127" t="s">
        <v>132</v>
      </c>
      <c r="D127" s="5">
        <v>14000000000</v>
      </c>
      <c r="E127" s="5">
        <v>14000000000</v>
      </c>
      <c r="F127" s="5">
        <v>14000000000</v>
      </c>
      <c r="G127" s="5">
        <v>14000000000</v>
      </c>
      <c r="I127" s="5">
        <v>14000000000</v>
      </c>
      <c r="J127" s="5">
        <v>14000000000</v>
      </c>
      <c r="K127" s="5">
        <v>14000000000</v>
      </c>
      <c r="L127" s="5">
        <v>14000000000</v>
      </c>
      <c r="M127" s="5">
        <v>14000000000</v>
      </c>
      <c r="N127" s="5">
        <v>14000000000</v>
      </c>
      <c r="O127" s="5">
        <v>14000000000</v>
      </c>
      <c r="P127" s="5">
        <v>14000000000</v>
      </c>
      <c r="Q127" s="5">
        <v>14000000000</v>
      </c>
      <c r="R127" s="5">
        <v>10000000000</v>
      </c>
      <c r="S127" s="5">
        <v>3000000000</v>
      </c>
      <c r="T127" s="5">
        <v>3000000000</v>
      </c>
    </row>
    <row r="128" spans="3:22" ht="15.5" x14ac:dyDescent="0.35">
      <c r="C128" t="s">
        <v>133</v>
      </c>
      <c r="D128" s="5">
        <v>-5020691000000</v>
      </c>
      <c r="E128" s="5">
        <v>-4754505000000</v>
      </c>
      <c r="F128" s="5">
        <v>-4746503000000</v>
      </c>
      <c r="G128" s="5">
        <v>-4158017000000</v>
      </c>
      <c r="I128" s="5">
        <v>-4746503000000</v>
      </c>
      <c r="J128" s="5">
        <v>-4053583000000</v>
      </c>
      <c r="K128" s="5">
        <v>-3511283000000</v>
      </c>
      <c r="L128" s="5">
        <v>-3242872000000</v>
      </c>
      <c r="M128" s="5">
        <v>-2800845000000</v>
      </c>
      <c r="N128" s="5">
        <v>-2110193000000</v>
      </c>
      <c r="O128" s="5">
        <v>-660936000000</v>
      </c>
      <c r="P128" s="5">
        <v>483808000000</v>
      </c>
      <c r="Q128" s="5">
        <v>519817000000</v>
      </c>
      <c r="R128" s="5">
        <v>413812000000</v>
      </c>
      <c r="S128" s="5">
        <v>380116000000</v>
      </c>
      <c r="T128" s="5">
        <v>361586696653</v>
      </c>
    </row>
    <row r="129" spans="2:22" ht="15.5" x14ac:dyDescent="0.35">
      <c r="C129" t="s">
        <v>134</v>
      </c>
      <c r="D129" s="5">
        <v>-5006691000000</v>
      </c>
      <c r="E129" s="5">
        <v>-4740505000000</v>
      </c>
      <c r="F129" s="5">
        <v>-4732503000000</v>
      </c>
      <c r="G129" s="5">
        <v>-4144017000000</v>
      </c>
      <c r="I129" s="5">
        <v>-4732503000000</v>
      </c>
      <c r="J129" s="5">
        <v>-4039583000000</v>
      </c>
      <c r="K129" s="5">
        <v>-3497283000000</v>
      </c>
      <c r="L129" s="5">
        <v>-3228872000000</v>
      </c>
      <c r="M129" s="5">
        <v>-2786845000000</v>
      </c>
      <c r="N129" s="5">
        <v>-2096193000000</v>
      </c>
      <c r="O129" s="5">
        <v>-646936000000</v>
      </c>
      <c r="P129" s="5">
        <v>497808000000</v>
      </c>
      <c r="Q129" s="5">
        <v>533817000000</v>
      </c>
      <c r="R129" s="5">
        <v>423812000000</v>
      </c>
      <c r="S129" s="5">
        <v>383116000000</v>
      </c>
      <c r="T129" s="5">
        <v>364586696653</v>
      </c>
      <c r="U129" s="5">
        <v>279647019760</v>
      </c>
      <c r="V129" s="5">
        <v>180289298656</v>
      </c>
    </row>
    <row r="130" spans="2:22" ht="15.5" x14ac:dyDescent="0.35">
      <c r="C130" t="s">
        <v>212</v>
      </c>
      <c r="D130" s="5">
        <v>31373000000</v>
      </c>
      <c r="E130" s="5">
        <v>31790000000</v>
      </c>
      <c r="F130" s="5">
        <v>30893000000</v>
      </c>
      <c r="G130" s="5">
        <v>36499000000</v>
      </c>
      <c r="I130" s="5">
        <v>30893000000</v>
      </c>
      <c r="J130" s="5">
        <v>26959000000</v>
      </c>
      <c r="K130" s="5">
        <v>21709000000</v>
      </c>
      <c r="L130" s="5">
        <v>28238000000</v>
      </c>
      <c r="M130" s="5">
        <v>30945000000</v>
      </c>
      <c r="N130" s="5">
        <v>48722000000</v>
      </c>
      <c r="O130" s="5">
        <v>58151000000</v>
      </c>
      <c r="P130" s="5">
        <v>53584000000</v>
      </c>
      <c r="Q130" s="5">
        <v>26537000000</v>
      </c>
      <c r="R130" s="5">
        <v>174000000</v>
      </c>
      <c r="S130" s="5">
        <v>948000000</v>
      </c>
      <c r="T130" s="5">
        <v>2219418649</v>
      </c>
      <c r="U130" s="5">
        <v>263957242</v>
      </c>
      <c r="V130" s="5">
        <v>274500955</v>
      </c>
    </row>
    <row r="131" spans="2:22" ht="15.5" x14ac:dyDescent="0.35">
      <c r="C131" t="s">
        <v>10</v>
      </c>
      <c r="D131" s="5">
        <v>-604032000000</v>
      </c>
      <c r="E131" s="5">
        <v>-337429000000</v>
      </c>
      <c r="F131" s="5">
        <v>-330324000000</v>
      </c>
      <c r="G131" s="5">
        <v>263768000000</v>
      </c>
      <c r="I131" s="5">
        <v>-330324000000</v>
      </c>
      <c r="J131" s="5">
        <v>-140993000000</v>
      </c>
      <c r="K131" s="5">
        <v>396057000000</v>
      </c>
      <c r="L131" s="5">
        <v>670997000000</v>
      </c>
      <c r="M131" s="5">
        <v>1115731000000</v>
      </c>
      <c r="N131" s="5">
        <v>324032000000</v>
      </c>
      <c r="O131" s="5">
        <v>286476000000</v>
      </c>
      <c r="P131" s="5">
        <v>1426793000000</v>
      </c>
      <c r="Q131" s="5">
        <v>1437127000000</v>
      </c>
      <c r="R131" s="5">
        <v>1301225000000</v>
      </c>
      <c r="S131" s="5">
        <v>664859000000</v>
      </c>
      <c r="T131" s="5">
        <v>647336194147</v>
      </c>
      <c r="U131" s="5">
        <v>560442562162</v>
      </c>
      <c r="V131" s="5">
        <v>218211313470</v>
      </c>
    </row>
    <row r="132" spans="2:22" ht="15.5" x14ac:dyDescent="0.35">
      <c r="C132" t="s">
        <v>135</v>
      </c>
      <c r="D132" s="5">
        <v>2799755000000</v>
      </c>
      <c r="E132" s="5">
        <v>2996319000000</v>
      </c>
      <c r="F132" s="5">
        <v>2985135000000</v>
      </c>
      <c r="G132" s="5">
        <v>3911998000000</v>
      </c>
      <c r="I132" s="5">
        <v>2985135000000</v>
      </c>
      <c r="J132" s="5">
        <v>2812734000000</v>
      </c>
      <c r="K132" s="5">
        <v>2608782000000</v>
      </c>
      <c r="L132" s="5">
        <v>2111024000000</v>
      </c>
      <c r="M132" s="5">
        <v>2478713000000</v>
      </c>
      <c r="N132" s="5">
        <v>3055106000000</v>
      </c>
      <c r="O132" s="5">
        <v>10446519000000</v>
      </c>
      <c r="P132" s="5">
        <v>8936391000000</v>
      </c>
      <c r="Q132" s="5">
        <v>5306479000000</v>
      </c>
      <c r="R132" s="5">
        <v>2503171000000</v>
      </c>
      <c r="S132" s="5">
        <v>1929498000000</v>
      </c>
      <c r="T132" s="5">
        <v>1473649276860</v>
      </c>
      <c r="U132" s="5">
        <v>1298358202545</v>
      </c>
      <c r="V132" s="5">
        <v>754771051363</v>
      </c>
    </row>
    <row r="133" spans="2:22" ht="15.5" x14ac:dyDescent="0.35">
      <c r="C133" t="s">
        <v>136</v>
      </c>
      <c r="D133" s="5">
        <v>17675160000</v>
      </c>
      <c r="E133" s="5">
        <v>17675160000</v>
      </c>
      <c r="F133" s="5">
        <v>17675160000</v>
      </c>
      <c r="G133" s="5">
        <v>17675160000</v>
      </c>
      <c r="I133" s="5">
        <v>17675160000</v>
      </c>
      <c r="J133" s="5">
        <v>12675160000</v>
      </c>
      <c r="K133" s="5">
        <v>12675160000</v>
      </c>
      <c r="L133" s="5">
        <v>12675160000</v>
      </c>
      <c r="M133" s="5">
        <v>12675160000</v>
      </c>
      <c r="N133" s="5">
        <v>6425160000</v>
      </c>
      <c r="O133" s="5">
        <v>700000000</v>
      </c>
      <c r="P133" s="5">
        <v>700000000</v>
      </c>
      <c r="Q133" s="5">
        <v>700000000</v>
      </c>
      <c r="R133" s="5">
        <v>700000000</v>
      </c>
      <c r="S133" s="5">
        <v>500000000</v>
      </c>
      <c r="T133" s="5">
        <v>500000000</v>
      </c>
      <c r="U133" s="5">
        <v>500000000</v>
      </c>
      <c r="V133" s="5">
        <v>40000</v>
      </c>
    </row>
    <row r="135" spans="2:22" ht="15.5" x14ac:dyDescent="0.35">
      <c r="B135" t="s">
        <v>137</v>
      </c>
      <c r="C135" t="s">
        <v>138</v>
      </c>
      <c r="D135" s="5">
        <v>-44456000000</v>
      </c>
      <c r="E135" s="5">
        <v>-11978000000</v>
      </c>
      <c r="F135" s="5">
        <v>160256000000</v>
      </c>
      <c r="G135" s="5">
        <v>-1406887000000</v>
      </c>
      <c r="I135" s="5">
        <v>-1516891000000</v>
      </c>
      <c r="J135" s="5">
        <v>-122713000000</v>
      </c>
      <c r="K135" s="5">
        <v>-101705000000</v>
      </c>
      <c r="L135" s="5">
        <v>-216864000000</v>
      </c>
      <c r="M135" s="5">
        <v>197089000000</v>
      </c>
      <c r="N135" s="5">
        <v>1761692000000</v>
      </c>
      <c r="O135" s="5">
        <v>-341724000000</v>
      </c>
      <c r="P135" s="5">
        <v>-857235000000</v>
      </c>
      <c r="Q135" s="5">
        <v>-1128265000000</v>
      </c>
      <c r="R135" s="5">
        <v>-158255000000</v>
      </c>
      <c r="S135" s="5">
        <v>-27135000000</v>
      </c>
      <c r="T135" s="5">
        <v>-45041261379</v>
      </c>
      <c r="U135" s="5">
        <v>-124600277569</v>
      </c>
      <c r="V135" s="5">
        <v>44407665576</v>
      </c>
    </row>
    <row r="136" spans="2:22" ht="15.5" x14ac:dyDescent="0.35">
      <c r="C136" t="s">
        <v>1251</v>
      </c>
      <c r="D136" s="5">
        <v>463126000000</v>
      </c>
      <c r="E136" s="5">
        <v>525406000000</v>
      </c>
      <c r="F136" s="5">
        <v>956585000000</v>
      </c>
      <c r="G136" s="5">
        <v>549600000000</v>
      </c>
      <c r="I136" s="5">
        <v>2692487000000</v>
      </c>
      <c r="J136" s="5">
        <v>3396990000000</v>
      </c>
      <c r="K136" s="5">
        <v>2035620000000</v>
      </c>
      <c r="L136" s="5">
        <v>988090000000</v>
      </c>
      <c r="M136" s="5">
        <v>1776447000000</v>
      </c>
      <c r="N136" s="5">
        <v>6866225000000</v>
      </c>
      <c r="O136" s="5">
        <v>1235588000000</v>
      </c>
      <c r="P136" s="5">
        <v>665416000000</v>
      </c>
      <c r="Q136" s="5">
        <v>1170967000000</v>
      </c>
      <c r="R136" s="5">
        <v>1512504000000</v>
      </c>
      <c r="S136" s="5">
        <v>1289836000000</v>
      </c>
      <c r="T136" s="5">
        <v>1151700741198</v>
      </c>
      <c r="U136" s="5">
        <v>819516383537</v>
      </c>
      <c r="V136" s="5">
        <v>692428615172</v>
      </c>
    </row>
    <row r="137" spans="2:22" ht="15.5" x14ac:dyDescent="0.35">
      <c r="C137" t="s">
        <v>458</v>
      </c>
      <c r="D137" s="5">
        <v>-449497000000</v>
      </c>
      <c r="E137" s="5">
        <v>-468700000000</v>
      </c>
      <c r="F137" s="5">
        <v>432138000000</v>
      </c>
      <c r="G137" s="5">
        <v>-1890968000000</v>
      </c>
      <c r="I137" s="5">
        <v>-2756665000000</v>
      </c>
      <c r="J137" s="5">
        <v>-3169670000000</v>
      </c>
      <c r="K137" s="5">
        <v>-1824559000000</v>
      </c>
      <c r="L137" s="5">
        <v>-951765000000</v>
      </c>
      <c r="M137" s="5">
        <v>-1308340000000</v>
      </c>
      <c r="N137" s="5">
        <v>-4775170000000</v>
      </c>
      <c r="O137" s="5">
        <v>-962555000000</v>
      </c>
      <c r="P137" s="5">
        <v>-753030000000</v>
      </c>
      <c r="Q137" s="5">
        <v>-2043634000000</v>
      </c>
      <c r="R137" s="5">
        <v>-1639817000000</v>
      </c>
      <c r="S137" s="5">
        <v>-1270271000000</v>
      </c>
    </row>
    <row r="138" spans="2:22" ht="15.5" x14ac:dyDescent="0.35">
      <c r="C138" t="s">
        <v>1252</v>
      </c>
      <c r="F138" s="5">
        <v>-1166653000000</v>
      </c>
      <c r="I138" s="5">
        <v>-1166653000000</v>
      </c>
    </row>
    <row r="139" spans="2:22" ht="15.5" x14ac:dyDescent="0.35">
      <c r="C139" t="s">
        <v>1253</v>
      </c>
      <c r="T139" s="5">
        <v>-1087105435105</v>
      </c>
      <c r="U139" s="5">
        <v>-854619654195</v>
      </c>
      <c r="V139" s="5">
        <v>-585796278477</v>
      </c>
    </row>
    <row r="140" spans="2:22" ht="15.5" x14ac:dyDescent="0.35">
      <c r="C140" t="s">
        <v>1254</v>
      </c>
      <c r="T140" s="5">
        <v>-29352851464</v>
      </c>
      <c r="U140" s="5">
        <v>-22095808750</v>
      </c>
      <c r="V140" s="5">
        <v>-21855097704</v>
      </c>
    </row>
    <row r="141" spans="2:22" ht="15.5" x14ac:dyDescent="0.35">
      <c r="C141" t="s">
        <v>1255</v>
      </c>
      <c r="D141" s="5">
        <v>-59436000000</v>
      </c>
      <c r="E141" s="5">
        <v>-70232000000</v>
      </c>
      <c r="F141" s="5">
        <v>-64044000000</v>
      </c>
      <c r="G141" s="5">
        <v>-68227000000</v>
      </c>
      <c r="I141" s="5">
        <v>-297166000000</v>
      </c>
      <c r="J141" s="5">
        <v>-356614000000</v>
      </c>
      <c r="K141" s="5">
        <v>-319203000000</v>
      </c>
      <c r="L141" s="5">
        <v>-257804000000</v>
      </c>
      <c r="M141" s="5">
        <v>-236210000000</v>
      </c>
      <c r="N141" s="5">
        <v>-309494000000</v>
      </c>
      <c r="O141" s="5">
        <v>-423429000000</v>
      </c>
      <c r="P141" s="5">
        <v>-540493000000</v>
      </c>
      <c r="Q141" s="5">
        <v>-263284000000</v>
      </c>
      <c r="R141" s="5">
        <v>-46160000000</v>
      </c>
      <c r="S141" s="5">
        <v>-46700000000</v>
      </c>
      <c r="T141" s="5">
        <v>-34674097568</v>
      </c>
      <c r="U141" s="5">
        <v>-27455171399</v>
      </c>
      <c r="V141" s="5">
        <v>-20338591710</v>
      </c>
    </row>
    <row r="142" spans="2:22" ht="15.5" x14ac:dyDescent="0.35">
      <c r="C142" t="s">
        <v>142</v>
      </c>
      <c r="T142" s="5">
        <v>-35968274915</v>
      </c>
      <c r="U142" s="5">
        <v>-20803712684</v>
      </c>
      <c r="V142" s="5">
        <v>-13804460993</v>
      </c>
    </row>
    <row r="143" spans="2:22" ht="15.5" x14ac:dyDescent="0.35">
      <c r="C143" t="s">
        <v>144</v>
      </c>
      <c r="D143" s="5">
        <v>-8096000000</v>
      </c>
      <c r="E143" s="5">
        <v>-9991000000</v>
      </c>
      <c r="F143" s="5">
        <v>7892000000</v>
      </c>
      <c r="G143" s="5">
        <v>-45073000000</v>
      </c>
      <c r="I143" s="5">
        <v>-85449000000</v>
      </c>
      <c r="J143" s="5">
        <v>-138548000000</v>
      </c>
      <c r="K143" s="5">
        <v>-88013000000</v>
      </c>
      <c r="L143" s="5">
        <v>-28125000000</v>
      </c>
      <c r="M143" s="5">
        <v>-238030000000</v>
      </c>
      <c r="N143" s="5">
        <v>-173217000000</v>
      </c>
      <c r="O143" s="5">
        <v>-539279000000</v>
      </c>
      <c r="P143" s="5">
        <v>-132589000000</v>
      </c>
      <c r="Q143" s="5">
        <v>-82062000000</v>
      </c>
      <c r="R143" s="5">
        <v>-68283000000</v>
      </c>
      <c r="S143" s="5">
        <v>-45013000000</v>
      </c>
      <c r="T143" s="5">
        <v>-26357499764</v>
      </c>
    </row>
    <row r="144" spans="2:22" ht="15.5" x14ac:dyDescent="0.35">
      <c r="C144" t="s">
        <v>216</v>
      </c>
      <c r="D144" s="5">
        <v>1351000000</v>
      </c>
      <c r="E144" s="5">
        <v>1548000000</v>
      </c>
      <c r="F144" s="5">
        <v>2230000000</v>
      </c>
      <c r="G144" s="5">
        <v>2708000000</v>
      </c>
      <c r="I144" s="5">
        <v>11106000000</v>
      </c>
      <c r="J144" s="5">
        <v>6581000000</v>
      </c>
      <c r="K144" s="5">
        <v>6437000000</v>
      </c>
      <c r="L144" s="5">
        <v>4615000000</v>
      </c>
      <c r="M144" s="5">
        <v>2478000000</v>
      </c>
      <c r="N144" s="5">
        <v>14233000000</v>
      </c>
      <c r="O144" s="5">
        <v>29096000000</v>
      </c>
      <c r="P144" s="5">
        <v>9326000000</v>
      </c>
      <c r="Q144" s="5">
        <v>7686000000</v>
      </c>
      <c r="R144" s="5">
        <v>15218000000</v>
      </c>
    </row>
    <row r="145" spans="3:22" ht="15.5" x14ac:dyDescent="0.35">
      <c r="C145" t="s">
        <v>1256</v>
      </c>
      <c r="T145" s="5">
        <v>-9641343525</v>
      </c>
      <c r="U145" s="5">
        <v>-6759733606</v>
      </c>
      <c r="V145" s="5">
        <v>-1838710640</v>
      </c>
    </row>
    <row r="146" spans="3:22" ht="15.5" x14ac:dyDescent="0.35">
      <c r="C146" t="s">
        <v>145</v>
      </c>
      <c r="D146" s="5">
        <v>86904000000</v>
      </c>
      <c r="E146" s="5">
        <v>10009000000</v>
      </c>
      <c r="F146" s="5">
        <v>-164271000000</v>
      </c>
      <c r="G146" s="5">
        <v>1435309000000</v>
      </c>
      <c r="I146" s="5">
        <v>1451440000000</v>
      </c>
      <c r="J146" s="5">
        <v>270537000000</v>
      </c>
      <c r="K146" s="5">
        <v>203497000000</v>
      </c>
      <c r="L146" s="5">
        <v>-57523000000</v>
      </c>
      <c r="M146" s="5">
        <v>209820000000</v>
      </c>
      <c r="N146" s="5">
        <v>-1804014000000</v>
      </c>
      <c r="O146" s="5">
        <v>476190000000</v>
      </c>
      <c r="P146" s="5">
        <v>1123060000000</v>
      </c>
      <c r="Q146" s="5">
        <v>1435434000000</v>
      </c>
      <c r="R146" s="5">
        <v>373970000000</v>
      </c>
      <c r="S146" s="5">
        <v>149339000000</v>
      </c>
      <c r="T146" s="5">
        <v>125785384290</v>
      </c>
      <c r="U146" s="5">
        <v>242040896847</v>
      </c>
      <c r="V146" s="5">
        <v>68452029496</v>
      </c>
    </row>
    <row r="147" spans="3:22" ht="15.5" x14ac:dyDescent="0.35">
      <c r="C147" t="s">
        <v>146</v>
      </c>
      <c r="D147" s="5">
        <v>-12561000000</v>
      </c>
      <c r="E147" s="5">
        <v>-6723000000</v>
      </c>
      <c r="F147" s="5">
        <v>11735000000</v>
      </c>
      <c r="G147" s="5">
        <v>1370000000</v>
      </c>
      <c r="I147" s="5">
        <v>13064000000</v>
      </c>
      <c r="J147" s="5">
        <v>-18406000000</v>
      </c>
      <c r="K147" s="5">
        <v>-7700000000</v>
      </c>
      <c r="L147" s="5">
        <v>1636000000</v>
      </c>
      <c r="M147" s="5">
        <v>-8685000000</v>
      </c>
      <c r="N147" s="5">
        <v>-61659000000</v>
      </c>
      <c r="O147" s="5">
        <v>-175906000000</v>
      </c>
      <c r="P147" s="5">
        <v>-258052000000</v>
      </c>
      <c r="Q147" s="5">
        <v>-230799000000</v>
      </c>
      <c r="R147" s="5">
        <v>-137159000000</v>
      </c>
      <c r="S147" s="5">
        <v>-107873000000</v>
      </c>
      <c r="T147" s="5">
        <v>-79176835291</v>
      </c>
      <c r="U147" s="5">
        <v>-135136495524</v>
      </c>
      <c r="V147" s="5">
        <v>-69374425233</v>
      </c>
    </row>
    <row r="148" spans="3:22" ht="15.5" x14ac:dyDescent="0.35">
      <c r="C148" t="s">
        <v>801</v>
      </c>
      <c r="S148" s="5">
        <v>2167000000</v>
      </c>
      <c r="T148" s="5">
        <v>1753952211</v>
      </c>
      <c r="U148" s="5">
        <v>2249702902</v>
      </c>
      <c r="V148" s="5">
        <v>2300335071</v>
      </c>
    </row>
    <row r="149" spans="3:22" ht="15.5" x14ac:dyDescent="0.35">
      <c r="C149" t="s">
        <v>222</v>
      </c>
      <c r="D149" s="5">
        <v>-46000000</v>
      </c>
      <c r="E149" s="5">
        <v>619000000</v>
      </c>
      <c r="F149" s="5">
        <v>2000000</v>
      </c>
      <c r="G149" s="5">
        <v>2199000000</v>
      </c>
      <c r="I149" s="5">
        <v>2421000000</v>
      </c>
      <c r="J149" s="5">
        <v>6608000000</v>
      </c>
      <c r="K149" s="5">
        <v>2064000000</v>
      </c>
      <c r="L149" s="5">
        <v>5496000000</v>
      </c>
      <c r="M149" s="5">
        <v>1340000000</v>
      </c>
      <c r="N149" s="5">
        <v>1854000000</v>
      </c>
      <c r="O149" s="5">
        <v>4227000000</v>
      </c>
      <c r="P149" s="5">
        <v>6236000000</v>
      </c>
      <c r="Q149" s="5">
        <v>3125000000</v>
      </c>
      <c r="R149" s="5">
        <v>3952000000</v>
      </c>
      <c r="S149" s="5">
        <v>5369000000</v>
      </c>
      <c r="T149" s="5">
        <v>108544000</v>
      </c>
      <c r="U149" s="5">
        <v>260000000</v>
      </c>
      <c r="V149" s="5">
        <v>479159000</v>
      </c>
    </row>
    <row r="150" spans="3:22" ht="15.5" x14ac:dyDescent="0.35">
      <c r="C150" t="s">
        <v>147</v>
      </c>
      <c r="D150" s="5">
        <v>-12515000000</v>
      </c>
      <c r="E150" s="5">
        <v>-7342000000</v>
      </c>
      <c r="F150" s="5">
        <v>-8267000000</v>
      </c>
      <c r="G150" s="5">
        <v>-829000000</v>
      </c>
      <c r="I150" s="5">
        <v>-9357000000</v>
      </c>
      <c r="J150" s="5">
        <v>-25014000000</v>
      </c>
      <c r="K150" s="5">
        <v>-9764000000</v>
      </c>
      <c r="L150" s="5">
        <v>-3860000000</v>
      </c>
      <c r="M150" s="5">
        <v>-10025000000</v>
      </c>
      <c r="N150" s="5">
        <v>-63513000000</v>
      </c>
      <c r="O150" s="5">
        <v>-180133000000</v>
      </c>
      <c r="P150" s="5">
        <v>-271043000000</v>
      </c>
      <c r="Q150" s="5">
        <v>-175407000000</v>
      </c>
      <c r="R150" s="5">
        <v>-121722000000</v>
      </c>
      <c r="S150" s="5">
        <v>-118831000000</v>
      </c>
      <c r="T150" s="5">
        <v>-78634331502</v>
      </c>
      <c r="U150" s="5">
        <v>-133043125426</v>
      </c>
      <c r="V150" s="5">
        <v>-70673919304</v>
      </c>
    </row>
    <row r="151" spans="3:22" ht="15.5" x14ac:dyDescent="0.35">
      <c r="C151" t="s">
        <v>427</v>
      </c>
      <c r="F151" s="5">
        <v>20000000000</v>
      </c>
      <c r="I151" s="5">
        <v>20000000000</v>
      </c>
    </row>
    <row r="152" spans="3:22" ht="15.5" x14ac:dyDescent="0.35">
      <c r="C152" t="s">
        <v>1257</v>
      </c>
      <c r="Q152" s="5">
        <v>-13750000000</v>
      </c>
      <c r="R152" s="5">
        <v>-11327000000</v>
      </c>
      <c r="S152" s="5">
        <v>-3255000000</v>
      </c>
      <c r="T152" s="5">
        <v>-2405000000</v>
      </c>
      <c r="U152" s="5">
        <v>131835000</v>
      </c>
    </row>
    <row r="153" spans="3:22" ht="15.5" x14ac:dyDescent="0.35">
      <c r="C153" t="s">
        <v>730</v>
      </c>
      <c r="Q153" s="5">
        <v>-20000000000</v>
      </c>
    </row>
    <row r="154" spans="3:22" ht="15.5" x14ac:dyDescent="0.35">
      <c r="C154" t="s">
        <v>1258</v>
      </c>
      <c r="S154" s="5">
        <v>14728000000</v>
      </c>
    </row>
    <row r="155" spans="3:22" ht="15.5" x14ac:dyDescent="0.35">
      <c r="C155" t="s">
        <v>274</v>
      </c>
      <c r="P155" s="5">
        <v>6755000000</v>
      </c>
      <c r="Q155" s="5">
        <v>-24767000000</v>
      </c>
    </row>
    <row r="156" spans="3:22" ht="15.5" x14ac:dyDescent="0.35">
      <c r="C156" t="s">
        <v>527</v>
      </c>
      <c r="U156" s="5">
        <v>-4734908000</v>
      </c>
    </row>
    <row r="157" spans="3:22" ht="15.5" x14ac:dyDescent="0.35">
      <c r="C157" t="s">
        <v>1259</v>
      </c>
      <c r="V157" s="5">
        <v>-1480000000</v>
      </c>
    </row>
    <row r="158" spans="3:22" ht="15.5" x14ac:dyDescent="0.35">
      <c r="C158" t="s">
        <v>1260</v>
      </c>
      <c r="R158" s="5">
        <v>-8062000000</v>
      </c>
      <c r="S158" s="5">
        <v>-8051000000</v>
      </c>
    </row>
    <row r="159" spans="3:22" ht="15.5" x14ac:dyDescent="0.35">
      <c r="C159" t="s">
        <v>888</v>
      </c>
    </row>
    <row r="160" spans="3:22" ht="15.5" x14ac:dyDescent="0.35">
      <c r="C160" t="s">
        <v>152</v>
      </c>
      <c r="D160" s="5">
        <v>86904000000</v>
      </c>
      <c r="E160" s="5">
        <v>10009000000</v>
      </c>
      <c r="F160" s="5">
        <v>-164271000000</v>
      </c>
      <c r="G160" s="5">
        <v>1435309000000</v>
      </c>
      <c r="I160" s="5">
        <v>1451440000000</v>
      </c>
      <c r="J160" s="5">
        <v>270537000000</v>
      </c>
      <c r="K160" s="5">
        <v>203497000000</v>
      </c>
      <c r="L160" s="5">
        <v>-57523000000</v>
      </c>
      <c r="M160" s="5">
        <v>209820000000</v>
      </c>
      <c r="N160" s="5">
        <v>-1804014000000</v>
      </c>
      <c r="O160" s="5">
        <v>476190000000</v>
      </c>
      <c r="P160" s="5">
        <v>1123060000000</v>
      </c>
      <c r="Q160" s="5">
        <v>1435434000000</v>
      </c>
      <c r="R160" s="5">
        <v>373970000000</v>
      </c>
      <c r="S160" s="5">
        <v>149339000000</v>
      </c>
      <c r="T160" s="5">
        <v>125785384290</v>
      </c>
      <c r="U160" s="5">
        <v>242040896847</v>
      </c>
      <c r="V160" s="5">
        <v>68452029496</v>
      </c>
    </row>
    <row r="161" spans="3:22" ht="15.5" x14ac:dyDescent="0.35">
      <c r="C161" t="s">
        <v>1056</v>
      </c>
      <c r="D161" s="5">
        <v>430000000000</v>
      </c>
      <c r="E161" s="5">
        <v>210000000000</v>
      </c>
      <c r="F161" s="5">
        <v>83000000000</v>
      </c>
      <c r="G161" s="5">
        <v>668000000000</v>
      </c>
      <c r="I161" s="5">
        <v>1269000000000</v>
      </c>
      <c r="J161" s="5">
        <v>977000000000</v>
      </c>
      <c r="K161" s="5">
        <v>70000000000</v>
      </c>
      <c r="M161" s="5">
        <v>230000000000</v>
      </c>
      <c r="N161" s="5">
        <v>1675055000000</v>
      </c>
      <c r="O161" s="5">
        <v>3379293000000</v>
      </c>
      <c r="P161" s="5">
        <v>3214441000000</v>
      </c>
      <c r="Q161" s="5">
        <v>1611507000000</v>
      </c>
      <c r="R161" s="5">
        <v>955000000000</v>
      </c>
      <c r="S161" s="5">
        <v>175548000000</v>
      </c>
      <c r="T161" s="5">
        <v>453197200632</v>
      </c>
      <c r="U161" s="5">
        <v>127182362591</v>
      </c>
      <c r="V161" s="5">
        <v>73747497091</v>
      </c>
    </row>
    <row r="162" spans="3:22" ht="15.5" x14ac:dyDescent="0.35">
      <c r="C162" t="s">
        <v>1059</v>
      </c>
      <c r="D162" s="5">
        <v>-525000000000</v>
      </c>
      <c r="F162" s="5">
        <v>-241000000000</v>
      </c>
      <c r="G162" s="5">
        <v>-50000000000</v>
      </c>
      <c r="I162" s="5">
        <v>-819000000000</v>
      </c>
      <c r="J162" s="5">
        <v>-907000000000</v>
      </c>
      <c r="K162" s="5">
        <v>-30000000000</v>
      </c>
      <c r="M162" s="5">
        <v>-475000000000</v>
      </c>
      <c r="N162" s="5">
        <v>-2247978000000</v>
      </c>
      <c r="O162" s="5">
        <v>-5217758000000</v>
      </c>
      <c r="P162" s="5">
        <v>-1650232000000</v>
      </c>
      <c r="Q162" s="5">
        <v>-774328000000</v>
      </c>
      <c r="R162" s="5">
        <v>-700000000000</v>
      </c>
      <c r="S162" s="5">
        <v>-400005000000</v>
      </c>
      <c r="T162" s="5">
        <v>-281304316578</v>
      </c>
      <c r="U162" s="5">
        <v>-126937956899</v>
      </c>
      <c r="V162" s="5">
        <v>-5295467595</v>
      </c>
    </row>
    <row r="163" spans="3:22" ht="15.5" x14ac:dyDescent="0.35">
      <c r="C163" t="s">
        <v>339</v>
      </c>
      <c r="O163" s="5">
        <v>-3500000000</v>
      </c>
      <c r="P163" s="5">
        <v>-40600000000</v>
      </c>
      <c r="Q163" s="5">
        <v>-40600000000</v>
      </c>
      <c r="R163" s="5">
        <v>-24450000000</v>
      </c>
      <c r="S163" s="5">
        <v>-21000000000</v>
      </c>
      <c r="T163" s="5">
        <v>-19750000000</v>
      </c>
    </row>
    <row r="164" spans="3:22" ht="15.5" x14ac:dyDescent="0.35">
      <c r="C164" t="s">
        <v>158</v>
      </c>
      <c r="K164" s="5">
        <v>-11000000</v>
      </c>
      <c r="L164" s="5">
        <v>-161000000</v>
      </c>
      <c r="M164" s="5">
        <v>-5325000000</v>
      </c>
      <c r="N164" s="5">
        <v>-5521000000</v>
      </c>
      <c r="O164" s="5">
        <v>-12759000000</v>
      </c>
      <c r="P164" s="5">
        <v>-641000000</v>
      </c>
      <c r="Q164" s="5">
        <v>-1557000000</v>
      </c>
      <c r="R164" s="5">
        <v>-693000000</v>
      </c>
    </row>
    <row r="165" spans="3:22" ht="15.5" x14ac:dyDescent="0.35">
      <c r="C165" t="s">
        <v>1261</v>
      </c>
      <c r="J165" s="5">
        <v>-3341000000</v>
      </c>
      <c r="K165" s="5">
        <v>-18819000000</v>
      </c>
      <c r="L165" s="5">
        <v>-29237000000</v>
      </c>
      <c r="M165" s="5">
        <v>-52720000000</v>
      </c>
      <c r="N165" s="5">
        <v>-74272000000</v>
      </c>
      <c r="O165" s="5">
        <v>-82228000000</v>
      </c>
      <c r="P165" s="5">
        <v>-52650000000</v>
      </c>
      <c r="Q165" s="5">
        <v>-39462000000</v>
      </c>
      <c r="R165" s="5">
        <v>-34060000000</v>
      </c>
      <c r="S165" s="5">
        <v>-11637000000</v>
      </c>
    </row>
    <row r="166" spans="3:22" ht="15.5" x14ac:dyDescent="0.35">
      <c r="C166" t="s">
        <v>670</v>
      </c>
      <c r="D166" s="5">
        <v>190000000000</v>
      </c>
      <c r="E166" s="5">
        <v>-190000000000</v>
      </c>
    </row>
    <row r="167" spans="3:22" ht="15.5" x14ac:dyDescent="0.35">
      <c r="C167" t="s">
        <v>1262</v>
      </c>
      <c r="I167" s="5">
        <v>279180000000</v>
      </c>
      <c r="J167" s="5">
        <v>1108305000000</v>
      </c>
      <c r="K167" s="5">
        <v>629351000000</v>
      </c>
    </row>
    <row r="168" spans="3:22" ht="15.5" x14ac:dyDescent="0.35">
      <c r="C168" t="s">
        <v>1263</v>
      </c>
      <c r="F168" s="5">
        <v>-14163000000</v>
      </c>
      <c r="G168" s="5">
        <v>-92618000000</v>
      </c>
      <c r="I168" s="5">
        <v>-716946000000</v>
      </c>
      <c r="J168" s="5">
        <v>-940879000000</v>
      </c>
      <c r="K168" s="5">
        <v>-359011000000</v>
      </c>
    </row>
    <row r="169" spans="3:22" ht="15.5" x14ac:dyDescent="0.35">
      <c r="C169" t="s">
        <v>485</v>
      </c>
      <c r="G169" s="5">
        <v>1380000000000</v>
      </c>
      <c r="I169" s="5">
        <v>1695000000000</v>
      </c>
      <c r="J169" s="5">
        <v>175000000000</v>
      </c>
    </row>
    <row r="170" spans="3:22" ht="15.5" x14ac:dyDescent="0.35">
      <c r="C170" t="s">
        <v>535</v>
      </c>
      <c r="F170" s="5">
        <v>-670000000000</v>
      </c>
      <c r="I170" s="5">
        <v>-670000000000</v>
      </c>
    </row>
    <row r="171" spans="3:22" ht="15.5" x14ac:dyDescent="0.35">
      <c r="C171" t="s">
        <v>1264</v>
      </c>
      <c r="I171" s="5">
        <v>-345000000</v>
      </c>
    </row>
    <row r="172" spans="3:22" ht="15.5" x14ac:dyDescent="0.35">
      <c r="C172" t="s">
        <v>1222</v>
      </c>
      <c r="M172" s="5">
        <v>-20250000000</v>
      </c>
    </row>
    <row r="173" spans="3:22" ht="15.5" x14ac:dyDescent="0.35">
      <c r="C173" t="s">
        <v>554</v>
      </c>
      <c r="F173" s="5">
        <v>670000000000</v>
      </c>
      <c r="G173" s="5">
        <v>-425000000000</v>
      </c>
      <c r="M173" s="5">
        <v>-727758000000</v>
      </c>
      <c r="N173" s="5">
        <v>-3196242000000</v>
      </c>
      <c r="O173" s="5">
        <v>-400000000000</v>
      </c>
      <c r="P173" s="5">
        <v>-800000000000</v>
      </c>
      <c r="Q173" s="5">
        <v>-372000000000</v>
      </c>
      <c r="R173" s="5">
        <v>-460000000000</v>
      </c>
      <c r="S173" s="5">
        <v>-32000000000</v>
      </c>
    </row>
    <row r="174" spans="3:22" ht="15.5" x14ac:dyDescent="0.35">
      <c r="C174" t="s">
        <v>1265</v>
      </c>
      <c r="I174" s="5">
        <v>500000000000</v>
      </c>
    </row>
    <row r="175" spans="3:22" ht="15.5" x14ac:dyDescent="0.35">
      <c r="C175" t="s">
        <v>422</v>
      </c>
      <c r="N175" s="5">
        <v>721000000000</v>
      </c>
      <c r="O175" s="5">
        <v>3203000000000</v>
      </c>
      <c r="P175" s="5">
        <v>500000000000</v>
      </c>
      <c r="Q175" s="5">
        <v>1072000000000</v>
      </c>
      <c r="R175" s="5">
        <v>110000000000</v>
      </c>
      <c r="S175" s="5">
        <v>382000000000</v>
      </c>
    </row>
    <row r="176" spans="3:22" ht="15.5" x14ac:dyDescent="0.35">
      <c r="C176" t="s">
        <v>454</v>
      </c>
      <c r="M176" s="5">
        <v>1500000000000</v>
      </c>
      <c r="U176" s="5">
        <v>241796491155</v>
      </c>
    </row>
    <row r="177" spans="2:22" ht="15.5" x14ac:dyDescent="0.35">
      <c r="C177" t="s">
        <v>1266</v>
      </c>
    </row>
    <row r="178" spans="2:22" ht="15.5" x14ac:dyDescent="0.35">
      <c r="C178" t="s">
        <v>229</v>
      </c>
      <c r="N178" s="5">
        <v>1499992000000</v>
      </c>
      <c r="R178" s="5">
        <v>600000000000</v>
      </c>
    </row>
    <row r="179" spans="2:22" ht="15.5" x14ac:dyDescent="0.35">
      <c r="C179" t="s">
        <v>1267</v>
      </c>
      <c r="O179" s="5">
        <v>149421000000</v>
      </c>
      <c r="P179" s="5">
        <v>85331000000</v>
      </c>
      <c r="Q179" s="5">
        <v>61936000000</v>
      </c>
      <c r="S179" s="5">
        <v>101446000000</v>
      </c>
    </row>
    <row r="180" spans="2:22" ht="15.5" x14ac:dyDescent="0.35">
      <c r="C180" t="s">
        <v>1268</v>
      </c>
    </row>
    <row r="181" spans="2:22" ht="15.5" x14ac:dyDescent="0.35">
      <c r="C181" t="s">
        <v>167</v>
      </c>
      <c r="D181" s="5">
        <v>29887000000</v>
      </c>
      <c r="E181" s="5">
        <v>-8692000000</v>
      </c>
      <c r="F181" s="5">
        <v>7720000000</v>
      </c>
      <c r="G181" s="5">
        <v>29792000000</v>
      </c>
      <c r="I181" s="5">
        <v>-52387000000</v>
      </c>
      <c r="J181" s="5">
        <v>129418000000</v>
      </c>
      <c r="K181" s="5">
        <v>94092000000</v>
      </c>
      <c r="L181" s="5">
        <v>-272751000000</v>
      </c>
      <c r="M181" s="5">
        <v>398224000000</v>
      </c>
      <c r="N181" s="5">
        <v>-103981000000</v>
      </c>
      <c r="O181" s="5">
        <v>-41440000000</v>
      </c>
      <c r="P181" s="5">
        <v>7773000000</v>
      </c>
      <c r="Q181" s="5">
        <v>76370000000</v>
      </c>
      <c r="R181" s="5">
        <v>78556000000</v>
      </c>
      <c r="S181" s="5">
        <v>14331000000</v>
      </c>
      <c r="T181" s="5">
        <v>1567287620</v>
      </c>
      <c r="U181" s="5">
        <v>-17695876246</v>
      </c>
      <c r="V181" s="5">
        <v>43485269839</v>
      </c>
    </row>
    <row r="182" spans="2:22" ht="15.5" x14ac:dyDescent="0.35">
      <c r="C182" t="s">
        <v>168</v>
      </c>
      <c r="E182" s="5">
        <v>375751000000</v>
      </c>
      <c r="I182" s="5">
        <v>428058000000</v>
      </c>
      <c r="J182" s="5">
        <v>298674000000</v>
      </c>
      <c r="K182" s="5">
        <v>205806000000</v>
      </c>
      <c r="L182" s="5">
        <v>471657000000</v>
      </c>
      <c r="M182" s="5">
        <v>73400000000</v>
      </c>
      <c r="N182" s="5">
        <v>181766000000</v>
      </c>
      <c r="O182" s="5">
        <v>222654000000</v>
      </c>
      <c r="P182" s="5">
        <v>215119000000</v>
      </c>
      <c r="Q182" s="5">
        <v>139215000000</v>
      </c>
      <c r="R182" s="5">
        <v>60671000000</v>
      </c>
      <c r="S182" s="5">
        <v>46840000000</v>
      </c>
      <c r="T182" s="5">
        <v>45052860395</v>
      </c>
      <c r="U182" s="5">
        <v>64965044869</v>
      </c>
      <c r="V182" s="5">
        <v>20345215084</v>
      </c>
    </row>
    <row r="183" spans="2:22" ht="15.5" x14ac:dyDescent="0.35">
      <c r="C183" t="s">
        <v>242</v>
      </c>
      <c r="D183" s="5">
        <v>102000000</v>
      </c>
      <c r="E183" s="5">
        <v>28000000</v>
      </c>
      <c r="F183" s="5">
        <v>26000000</v>
      </c>
      <c r="G183" s="5">
        <v>36000000</v>
      </c>
      <c r="I183" s="5">
        <v>80000000</v>
      </c>
      <c r="J183" s="5">
        <v>-34000000</v>
      </c>
      <c r="K183" s="5">
        <v>-1224000000</v>
      </c>
      <c r="L183" s="5">
        <v>6900000000</v>
      </c>
      <c r="M183" s="5">
        <v>33000000</v>
      </c>
      <c r="N183" s="5">
        <v>-4382000000</v>
      </c>
      <c r="O183" s="5">
        <v>552000000</v>
      </c>
      <c r="P183" s="5">
        <v>-238000000</v>
      </c>
      <c r="Q183" s="5">
        <v>-466000000</v>
      </c>
      <c r="R183" s="5">
        <v>-12000000</v>
      </c>
      <c r="S183" s="5">
        <v>-500000000</v>
      </c>
      <c r="T183" s="5">
        <v>220204652</v>
      </c>
      <c r="U183" s="5">
        <v>1449525663</v>
      </c>
      <c r="V183" s="5">
        <v>1134559946</v>
      </c>
    </row>
    <row r="184" spans="2:22" ht="15.5" x14ac:dyDescent="0.35">
      <c r="C184" t="s">
        <v>169</v>
      </c>
      <c r="D184" s="5">
        <v>29989000000</v>
      </c>
      <c r="E184" s="5">
        <v>367087000000</v>
      </c>
      <c r="F184" s="5">
        <v>7746000000</v>
      </c>
      <c r="G184" s="5">
        <v>29828000000</v>
      </c>
      <c r="I184" s="5">
        <v>375751000000</v>
      </c>
      <c r="J184" s="5">
        <v>428058000000</v>
      </c>
      <c r="K184" s="5">
        <v>298674000000</v>
      </c>
      <c r="L184" s="5">
        <v>205806000000</v>
      </c>
      <c r="M184" s="5">
        <v>471657000000</v>
      </c>
      <c r="N184" s="5">
        <v>73403000000</v>
      </c>
      <c r="O184" s="5">
        <v>181766000000</v>
      </c>
      <c r="P184" s="5">
        <v>222654000000</v>
      </c>
      <c r="Q184" s="5">
        <v>215119000000</v>
      </c>
      <c r="R184" s="5">
        <v>139215000000</v>
      </c>
      <c r="S184" s="5">
        <v>60671000000</v>
      </c>
      <c r="T184" s="5">
        <v>46840352667</v>
      </c>
      <c r="U184" s="5">
        <v>48718694286</v>
      </c>
      <c r="V184" s="5">
        <v>64965044869</v>
      </c>
    </row>
    <row r="186" spans="2:22" ht="15.5" x14ac:dyDescent="0.35">
      <c r="B186" t="s">
        <v>170</v>
      </c>
      <c r="C186" t="s">
        <v>12</v>
      </c>
      <c r="D186" s="5">
        <v>17680000000</v>
      </c>
      <c r="E186" s="5">
        <v>17680000000</v>
      </c>
      <c r="F186" s="5">
        <v>17680000000</v>
      </c>
      <c r="G186" s="5">
        <v>17680000000</v>
      </c>
      <c r="I186" s="5">
        <v>17680000000</v>
      </c>
      <c r="J186" s="5">
        <v>12680000000</v>
      </c>
      <c r="K186" s="5">
        <v>12680000000</v>
      </c>
      <c r="L186" s="5">
        <v>12680000000</v>
      </c>
      <c r="M186" s="5">
        <v>12680000000</v>
      </c>
      <c r="N186" s="5">
        <v>6430000000</v>
      </c>
      <c r="O186" s="5">
        <v>700000000</v>
      </c>
      <c r="P186" s="5">
        <v>700000000</v>
      </c>
      <c r="Q186" s="5">
        <v>700000000</v>
      </c>
      <c r="R186" s="5">
        <v>700000000</v>
      </c>
      <c r="S186" s="5">
        <v>500000000</v>
      </c>
      <c r="T186" s="5">
        <v>500000000</v>
      </c>
      <c r="U186" s="5">
        <v>500000000</v>
      </c>
      <c r="V186" s="5">
        <v>0</v>
      </c>
    </row>
    <row r="187" spans="2:22" ht="15.5" x14ac:dyDescent="0.35">
      <c r="C187" t="s">
        <v>171</v>
      </c>
      <c r="D187" s="6">
        <v>-15.06</v>
      </c>
      <c r="E187" s="6">
        <v>-0.45</v>
      </c>
      <c r="F187" s="6">
        <v>-33.39</v>
      </c>
      <c r="G187" s="6">
        <v>-4.1100000000000003</v>
      </c>
    </row>
    <row r="188" spans="2:22" ht="15.5" x14ac:dyDescent="0.35">
      <c r="C188" t="s">
        <v>172</v>
      </c>
      <c r="D188" s="6">
        <v>-5.05</v>
      </c>
      <c r="E188" s="6">
        <v>-237.78</v>
      </c>
      <c r="F188" s="6">
        <v>-4.07</v>
      </c>
      <c r="G188" s="6">
        <v>-32.119999999999997</v>
      </c>
    </row>
    <row r="189" spans="2:22" ht="15.5" x14ac:dyDescent="0.35">
      <c r="C189" t="s">
        <v>60</v>
      </c>
      <c r="D189" s="6">
        <v>3.16</v>
      </c>
      <c r="E189" s="6">
        <v>4.0599999999999996</v>
      </c>
      <c r="F189" s="6">
        <v>4.37</v>
      </c>
      <c r="G189" s="6">
        <v>3.87</v>
      </c>
    </row>
    <row r="190" spans="2:22" ht="15.5" x14ac:dyDescent="0.35">
      <c r="C190" t="s">
        <v>173</v>
      </c>
      <c r="D190" s="5">
        <v>-39310000000</v>
      </c>
      <c r="E190" s="5">
        <v>43010000000</v>
      </c>
      <c r="F190" s="5">
        <v>50730000000</v>
      </c>
      <c r="G190" s="5">
        <v>-20530000000</v>
      </c>
    </row>
    <row r="191" spans="2:22" ht="15.5" x14ac:dyDescent="0.35">
      <c r="C191" t="s">
        <v>174</v>
      </c>
      <c r="D191" s="6">
        <v>-9.5100000000000004E-2</v>
      </c>
      <c r="E191" s="6">
        <v>-2.7000000000000001E-3</v>
      </c>
      <c r="F191" s="6">
        <v>-0.19769999999999999</v>
      </c>
      <c r="G191" s="6">
        <v>-1.8500000000000003E-2</v>
      </c>
    </row>
    <row r="192" spans="2:22" ht="15.5" x14ac:dyDescent="0.35">
      <c r="C192" t="s">
        <v>175</v>
      </c>
      <c r="D192" s="6">
        <v>0.41889999999999999</v>
      </c>
      <c r="E192" s="6">
        <v>2.1700000000000001E-2</v>
      </c>
      <c r="F192" s="6">
        <v>1.6338999999999999</v>
      </c>
      <c r="G192" s="6">
        <v>-0.31929999999999997</v>
      </c>
    </row>
    <row r="193" spans="3:7" ht="15.5" x14ac:dyDescent="0.35">
      <c r="C193" t="s">
        <v>176</v>
      </c>
      <c r="D193" s="6">
        <v>0.1197</v>
      </c>
      <c r="E193" s="6">
        <v>-0.1043</v>
      </c>
      <c r="F193" s="6">
        <v>4.4173999999999998</v>
      </c>
      <c r="G193" s="6">
        <v>-0.11630000000000001</v>
      </c>
    </row>
    <row r="194" spans="3:7" ht="15.5" x14ac:dyDescent="0.35">
      <c r="C194" t="s">
        <v>177</v>
      </c>
      <c r="D194" s="6">
        <v>-1.84</v>
      </c>
      <c r="E194" s="6">
        <v>1.1200000000000001</v>
      </c>
      <c r="F194" s="6">
        <v>1.5</v>
      </c>
      <c r="G194" s="6">
        <v>-3.83</v>
      </c>
    </row>
    <row r="195" spans="3:7" ht="15.5" x14ac:dyDescent="0.35">
      <c r="C195" t="s">
        <v>178</v>
      </c>
      <c r="D195" s="5">
        <v>-604000000000</v>
      </c>
      <c r="E195" s="5">
        <v>-337000000000</v>
      </c>
      <c r="F195" s="5">
        <v>-330000000000</v>
      </c>
      <c r="G195" s="5">
        <v>264000000000</v>
      </c>
    </row>
    <row r="196" spans="3:7" ht="15.5" x14ac:dyDescent="0.35">
      <c r="C196" t="s">
        <v>179</v>
      </c>
      <c r="D196" s="6">
        <v>-2.11</v>
      </c>
      <c r="E196" s="6">
        <v>-5.12</v>
      </c>
      <c r="F196" s="6">
        <v>-6.65</v>
      </c>
      <c r="G196" s="6">
        <v>10.26</v>
      </c>
    </row>
    <row r="197" spans="3:7" ht="15.5" x14ac:dyDescent="0.35">
      <c r="C197" t="s">
        <v>180</v>
      </c>
      <c r="D197" s="6">
        <v>-35.950000000000003</v>
      </c>
      <c r="E197" s="6">
        <v>-20.89</v>
      </c>
      <c r="F197" s="6">
        <v>-20.440000000000001</v>
      </c>
      <c r="G197" s="6">
        <v>12.86</v>
      </c>
    </row>
    <row r="198" spans="3:7" ht="15.5" x14ac:dyDescent="0.35">
      <c r="C198" t="s">
        <v>181</v>
      </c>
      <c r="D198" s="6">
        <v>-2.11</v>
      </c>
      <c r="E198" s="6">
        <v>-5.12</v>
      </c>
      <c r="F198" s="6">
        <v>-6.65</v>
      </c>
      <c r="G198" s="6">
        <v>10.26</v>
      </c>
    </row>
    <row r="199" spans="3:7" ht="15.5" x14ac:dyDescent="0.35">
      <c r="C199" t="s">
        <v>182</v>
      </c>
      <c r="D199" s="6">
        <v>-35.950000000000003</v>
      </c>
      <c r="E199" s="6">
        <v>-20.89</v>
      </c>
      <c r="F199" s="6">
        <v>-20.440000000000001</v>
      </c>
      <c r="G199" s="6">
        <v>12.86</v>
      </c>
    </row>
    <row r="200" spans="3:7" ht="15.5" x14ac:dyDescent="0.35">
      <c r="C200" t="s">
        <v>183</v>
      </c>
      <c r="D200" s="5">
        <v>1875000000000</v>
      </c>
      <c r="E200" s="5">
        <v>1780000000000</v>
      </c>
      <c r="F200" s="5">
        <v>1760000000000</v>
      </c>
      <c r="G200" s="5">
        <v>1918000000000</v>
      </c>
    </row>
    <row r="201" spans="3:7" ht="15.5" x14ac:dyDescent="0.35">
      <c r="C201" t="s">
        <v>184</v>
      </c>
    </row>
    <row r="202" spans="3:7" ht="15.5" x14ac:dyDescent="0.35">
      <c r="C202" t="s">
        <v>185</v>
      </c>
      <c r="D202" s="5">
        <v>-635000000000</v>
      </c>
      <c r="E202" s="5">
        <v>-369000000000</v>
      </c>
      <c r="F202" s="5">
        <v>-361000000000</v>
      </c>
      <c r="G202" s="5">
        <v>227000000000</v>
      </c>
    </row>
    <row r="203" spans="3:7" ht="15.5" x14ac:dyDescent="0.35">
      <c r="C203" t="s">
        <v>24</v>
      </c>
      <c r="D203" s="5">
        <v>1875000000000</v>
      </c>
      <c r="E203" s="5">
        <v>1780000000000</v>
      </c>
      <c r="F203" s="5">
        <v>1760000000000</v>
      </c>
      <c r="G203" s="5">
        <v>1918000000000</v>
      </c>
    </row>
    <row r="204" spans="3:7" ht="15.5" x14ac:dyDescent="0.35">
      <c r="C204" t="s">
        <v>21</v>
      </c>
      <c r="D204" s="5">
        <v>1478000000000</v>
      </c>
      <c r="E204" s="5">
        <v>1413000000000</v>
      </c>
      <c r="F204" s="5">
        <v>1384000000000</v>
      </c>
      <c r="G204" s="5">
        <v>1550000000000</v>
      </c>
    </row>
    <row r="205" spans="3:7" ht="15.5" x14ac:dyDescent="0.35">
      <c r="C205" t="s">
        <v>186</v>
      </c>
      <c r="D205" s="5">
        <v>-891000000000</v>
      </c>
      <c r="E205" s="5">
        <v>-591000000000</v>
      </c>
      <c r="F205" s="5">
        <v>-605000000000</v>
      </c>
      <c r="G205" s="5">
        <v>17000000000</v>
      </c>
    </row>
    <row r="206" spans="3:7" ht="15.5" x14ac:dyDescent="0.35">
      <c r="C206" t="s">
        <v>187</v>
      </c>
      <c r="D206" s="5">
        <v>-44000000000</v>
      </c>
      <c r="E206" s="5">
        <v>-12000000000</v>
      </c>
      <c r="F206" s="5">
        <v>160000000000</v>
      </c>
      <c r="G206" s="5">
        <v>-1407000000000</v>
      </c>
    </row>
    <row r="207" spans="3:7" ht="15.5" x14ac:dyDescent="0.35">
      <c r="C207" t="s">
        <v>188</v>
      </c>
      <c r="D207" s="5">
        <v>-13000000000</v>
      </c>
      <c r="E207" s="5">
        <v>-7000000000</v>
      </c>
      <c r="F207" s="5">
        <v>-8000000000</v>
      </c>
      <c r="G207" s="5">
        <v>-1000000000</v>
      </c>
    </row>
    <row r="208" spans="3:7" ht="15.5" x14ac:dyDescent="0.35">
      <c r="C208" t="s">
        <v>13</v>
      </c>
      <c r="D208" s="5">
        <v>-57000000000</v>
      </c>
      <c r="E208" s="5">
        <v>-19000000000</v>
      </c>
      <c r="F208" s="5">
        <v>152000000000</v>
      </c>
      <c r="G208" s="5">
        <v>-1408000000000</v>
      </c>
    </row>
    <row r="209" spans="3:22" ht="15.5" x14ac:dyDescent="0.35">
      <c r="C209" t="s">
        <v>16</v>
      </c>
      <c r="D209" s="6">
        <v>-3.22</v>
      </c>
      <c r="E209" s="6">
        <v>-1.0900000000000001</v>
      </c>
      <c r="F209" s="6">
        <v>8.6</v>
      </c>
      <c r="G209" s="6">
        <v>-79.64</v>
      </c>
    </row>
    <row r="210" spans="3:22" ht="15.5" x14ac:dyDescent="0.35">
      <c r="C210" t="s">
        <v>45</v>
      </c>
      <c r="I210" s="6">
        <v>-39.299999999999997</v>
      </c>
      <c r="J210" s="6">
        <v>-43.18</v>
      </c>
      <c r="K210" s="6">
        <v>-21.31</v>
      </c>
      <c r="L210" s="6">
        <v>-35.42</v>
      </c>
      <c r="M210" s="6">
        <v>-54.87</v>
      </c>
      <c r="N210" s="6">
        <v>-205.94</v>
      </c>
      <c r="O210" s="6">
        <v>-1623.19</v>
      </c>
      <c r="P210" s="6">
        <v>26.12</v>
      </c>
      <c r="Q210" s="6">
        <v>220.35</v>
      </c>
      <c r="R210" s="6">
        <v>97.61</v>
      </c>
      <c r="S210" s="6">
        <v>83.84</v>
      </c>
      <c r="T210" s="6">
        <v>209.38</v>
      </c>
      <c r="U210" s="6">
        <v>198.72</v>
      </c>
      <c r="V210" s="6">
        <v>1306227.05</v>
      </c>
    </row>
    <row r="211" spans="3:22" ht="15.5" x14ac:dyDescent="0.35">
      <c r="C211" t="s">
        <v>59</v>
      </c>
      <c r="I211" s="6">
        <v>-3.46</v>
      </c>
      <c r="J211" s="6">
        <v>-1.99</v>
      </c>
      <c r="K211" s="6">
        <v>-6.38</v>
      </c>
      <c r="L211" s="6">
        <v>-4.43</v>
      </c>
      <c r="M211" s="6">
        <v>-3.83</v>
      </c>
      <c r="N211" s="6">
        <v>-2.14</v>
      </c>
      <c r="O211" s="6">
        <v>-0.35</v>
      </c>
      <c r="P211" s="6">
        <v>35.340000000000003</v>
      </c>
      <c r="Q211" s="6">
        <v>6.63</v>
      </c>
      <c r="R211" s="6">
        <v>17.14</v>
      </c>
      <c r="S211" s="6">
        <v>21.37</v>
      </c>
      <c r="T211" s="6">
        <v>10.55</v>
      </c>
      <c r="U211" s="6">
        <v>5.94</v>
      </c>
      <c r="V211" s="5">
        <v>0</v>
      </c>
    </row>
    <row r="212" spans="3:22" ht="15.5" x14ac:dyDescent="0.35">
      <c r="C212" t="s">
        <v>62</v>
      </c>
      <c r="I212" s="6">
        <v>1.01</v>
      </c>
      <c r="J212" s="6">
        <v>0.34</v>
      </c>
      <c r="K212" s="6">
        <v>0.73</v>
      </c>
      <c r="L212" s="6">
        <v>1.92</v>
      </c>
      <c r="M212" s="6">
        <v>1.78</v>
      </c>
      <c r="N212" s="6">
        <v>2.35</v>
      </c>
      <c r="O212" s="6">
        <v>0.1</v>
      </c>
      <c r="P212" s="6">
        <v>0.17</v>
      </c>
      <c r="Q212" s="6">
        <v>0.34</v>
      </c>
      <c r="R212" s="6">
        <v>0.65</v>
      </c>
      <c r="S212" s="6">
        <v>0.66</v>
      </c>
      <c r="T212" s="6">
        <v>0.82</v>
      </c>
      <c r="U212" s="6">
        <v>0.57999999999999996</v>
      </c>
      <c r="V212" s="5">
        <v>0</v>
      </c>
    </row>
    <row r="213" spans="3:22" ht="15.5" x14ac:dyDescent="0.35">
      <c r="C213" t="s">
        <v>189</v>
      </c>
      <c r="I213" s="5">
        <v>105310000000</v>
      </c>
      <c r="J213" s="5">
        <v>-244200000000</v>
      </c>
      <c r="K213" s="5">
        <v>-87310000000</v>
      </c>
      <c r="L213" s="5">
        <v>-350930000000</v>
      </c>
      <c r="M213" s="5">
        <v>-492480000000</v>
      </c>
      <c r="N213" s="5">
        <v>-951220000000</v>
      </c>
      <c r="O213" s="5">
        <v>-306640000000</v>
      </c>
      <c r="P213" s="5">
        <v>621840000000</v>
      </c>
    </row>
    <row r="214" spans="3:22" ht="15.5" x14ac:dyDescent="0.35">
      <c r="C214" t="s">
        <v>190</v>
      </c>
      <c r="I214" s="6">
        <v>-0.23269999999999999</v>
      </c>
      <c r="J214" s="6">
        <v>-0.1946</v>
      </c>
      <c r="K214" s="6">
        <v>-0.1036</v>
      </c>
      <c r="L214" s="6">
        <v>-0.21260000000000001</v>
      </c>
      <c r="M214" s="6">
        <v>-0.28059999999999996</v>
      </c>
      <c r="N214" s="6">
        <v>-0.43310000000000004</v>
      </c>
      <c r="O214" s="6">
        <v>-0.10880000000000001</v>
      </c>
      <c r="P214" s="6">
        <v>2E-3</v>
      </c>
      <c r="Q214" s="6">
        <v>2.9100000000000001E-2</v>
      </c>
      <c r="R214" s="6">
        <v>2.7300000000000001E-2</v>
      </c>
      <c r="S214" s="6">
        <v>2.1700000000000001E-2</v>
      </c>
      <c r="T214" s="6">
        <v>7.0999999999999994E-2</v>
      </c>
      <c r="U214" s="6">
        <v>7.6499999999999999E-2</v>
      </c>
      <c r="V214" s="6">
        <v>6.9199999999999998E-2</v>
      </c>
    </row>
    <row r="215" spans="3:22" ht="15.5" x14ac:dyDescent="0.35">
      <c r="C215" t="s">
        <v>191</v>
      </c>
      <c r="I215" s="6">
        <v>1.9228000000000001</v>
      </c>
      <c r="J215" s="6">
        <v>3.2587999999999999</v>
      </c>
      <c r="K215" s="6">
        <v>-0.72170000000000001</v>
      </c>
      <c r="L215" s="6">
        <v>-0.69840000000000002</v>
      </c>
      <c r="M215" s="6">
        <v>-0.64119999999999999</v>
      </c>
      <c r="N215" s="6">
        <v>-4.8063000000000002</v>
      </c>
      <c r="O215" s="6">
        <v>-4.9763999999999999</v>
      </c>
      <c r="P215" s="6">
        <v>1.3300000000000001E-2</v>
      </c>
      <c r="Q215" s="6">
        <v>0.10929999999999999</v>
      </c>
      <c r="R215" s="6">
        <v>5.2499999999999998E-2</v>
      </c>
      <c r="S215" s="6">
        <v>6.3099999999999989E-2</v>
      </c>
      <c r="T215" s="6">
        <v>0.1623</v>
      </c>
      <c r="U215" s="6">
        <v>0.17739999999999997</v>
      </c>
      <c r="V215" s="6">
        <v>0.2397</v>
      </c>
    </row>
    <row r="216" spans="3:22" ht="15.5" x14ac:dyDescent="0.35">
      <c r="C216" t="s">
        <v>192</v>
      </c>
      <c r="I216" s="6">
        <v>-0.14330000000000001</v>
      </c>
      <c r="J216" s="6">
        <v>-1.9790000000000001</v>
      </c>
      <c r="K216" s="6">
        <v>-0.3306</v>
      </c>
      <c r="L216" s="6">
        <v>-0.48810000000000003</v>
      </c>
      <c r="M216" s="6">
        <v>-0.75609999999999999</v>
      </c>
      <c r="N216" s="6">
        <v>-2.4413</v>
      </c>
      <c r="O216" s="6">
        <v>-0.43359999999999999</v>
      </c>
      <c r="P216" s="6">
        <v>0.31780000000000003</v>
      </c>
      <c r="Q216" s="6">
        <v>0.21160000000000001</v>
      </c>
      <c r="R216" s="6">
        <v>0.17610000000000001</v>
      </c>
      <c r="S216" s="6">
        <v>0.183</v>
      </c>
      <c r="T216" s="6">
        <v>0.27529999999999999</v>
      </c>
      <c r="U216" s="6">
        <v>0.36159999999999998</v>
      </c>
      <c r="V216" s="6">
        <v>0.67930000000000001</v>
      </c>
    </row>
    <row r="217" spans="3:22" ht="15.5" x14ac:dyDescent="0.35">
      <c r="C217" t="s">
        <v>193</v>
      </c>
      <c r="I217" s="6">
        <v>0.39</v>
      </c>
      <c r="J217" s="6">
        <v>-4.8600000000000003</v>
      </c>
      <c r="K217" s="6">
        <v>-7.63</v>
      </c>
      <c r="L217" s="6">
        <v>-13.05</v>
      </c>
      <c r="M217" s="6">
        <v>-7.75</v>
      </c>
      <c r="N217" s="6">
        <v>-3.79</v>
      </c>
      <c r="O217" s="6">
        <v>-0.69</v>
      </c>
      <c r="P217" s="6">
        <v>1.37</v>
      </c>
      <c r="Q217" s="6">
        <v>3.77</v>
      </c>
      <c r="R217" s="6">
        <v>2.67</v>
      </c>
      <c r="S217" s="6">
        <v>2.5</v>
      </c>
      <c r="T217" s="6">
        <v>5.55</v>
      </c>
      <c r="U217" s="6">
        <v>8.16</v>
      </c>
      <c r="V217" s="6">
        <v>11.14</v>
      </c>
    </row>
    <row r="218" spans="3:22" ht="15.5" x14ac:dyDescent="0.35">
      <c r="C218" t="s">
        <v>56</v>
      </c>
      <c r="I218" s="6">
        <v>-6.65</v>
      </c>
      <c r="J218" s="6">
        <v>-6.49</v>
      </c>
      <c r="K218" s="6">
        <v>4.6100000000000003</v>
      </c>
      <c r="L218" s="6">
        <v>3.1</v>
      </c>
      <c r="M218" s="6">
        <v>2.4500000000000002</v>
      </c>
      <c r="N218" s="6">
        <v>10.27</v>
      </c>
      <c r="O218" s="6">
        <v>1.76</v>
      </c>
      <c r="P218" s="6">
        <v>0.47</v>
      </c>
      <c r="Q218" s="6">
        <v>0.72</v>
      </c>
      <c r="R218" s="6">
        <v>0.9</v>
      </c>
      <c r="S218" s="6">
        <v>1.35</v>
      </c>
      <c r="T218" s="6">
        <v>1.71</v>
      </c>
      <c r="U218" s="6">
        <v>1.05</v>
      </c>
      <c r="V218" s="5">
        <v>0</v>
      </c>
    </row>
    <row r="219" spans="3:22" ht="15.5" x14ac:dyDescent="0.35">
      <c r="C219" t="s">
        <v>53</v>
      </c>
      <c r="I219" s="6">
        <v>-20.440000000000001</v>
      </c>
      <c r="J219" s="6">
        <v>-13.25</v>
      </c>
      <c r="K219" s="6">
        <v>29.53</v>
      </c>
      <c r="L219" s="6">
        <v>50.71</v>
      </c>
      <c r="M219" s="6">
        <v>85.58</v>
      </c>
      <c r="N219" s="6">
        <v>42.85</v>
      </c>
      <c r="O219" s="6">
        <v>326.18</v>
      </c>
      <c r="P219" s="6">
        <v>1961.73</v>
      </c>
      <c r="Q219" s="6">
        <v>2015.13</v>
      </c>
      <c r="R219" s="6">
        <v>1858.64</v>
      </c>
      <c r="S219" s="6">
        <v>1327.82</v>
      </c>
      <c r="T219" s="6">
        <v>1290.23</v>
      </c>
      <c r="U219" s="6">
        <v>1120.3599999999999</v>
      </c>
      <c r="V219" s="6">
        <v>5448420.3099999996</v>
      </c>
    </row>
    <row r="220" spans="3:22" ht="15.5" x14ac:dyDescent="0.35">
      <c r="C220" t="s">
        <v>194</v>
      </c>
      <c r="I220" s="6">
        <v>-6.65</v>
      </c>
      <c r="J220" s="6">
        <v>-6.49</v>
      </c>
      <c r="K220" s="6">
        <v>4.6100000000000003</v>
      </c>
      <c r="L220" s="6">
        <v>3.1</v>
      </c>
      <c r="M220" s="6">
        <v>2.4500000000000002</v>
      </c>
      <c r="N220" s="6">
        <v>10.27</v>
      </c>
      <c r="O220" s="6">
        <v>1.76</v>
      </c>
      <c r="P220" s="6">
        <v>0.47</v>
      </c>
      <c r="Q220" s="6">
        <v>0.72</v>
      </c>
      <c r="R220" s="6">
        <v>0.9</v>
      </c>
      <c r="S220" s="6">
        <v>1.35</v>
      </c>
      <c r="T220" s="6">
        <v>1.71</v>
      </c>
      <c r="U220" s="6">
        <v>1.05</v>
      </c>
      <c r="V220" s="5">
        <v>0</v>
      </c>
    </row>
    <row r="221" spans="3:22" ht="15.5" x14ac:dyDescent="0.35">
      <c r="C221" t="s">
        <v>195</v>
      </c>
      <c r="I221" s="6">
        <v>-20.440000000000001</v>
      </c>
      <c r="J221" s="6">
        <v>-13.25</v>
      </c>
      <c r="K221" s="6">
        <v>29.53</v>
      </c>
      <c r="L221" s="6">
        <v>50.71</v>
      </c>
      <c r="M221" s="6">
        <v>85.58</v>
      </c>
      <c r="N221" s="6">
        <v>42.85</v>
      </c>
      <c r="O221" s="6">
        <v>326.18</v>
      </c>
      <c r="P221" s="6">
        <v>1961.73</v>
      </c>
      <c r="Q221" s="6">
        <v>2015.13</v>
      </c>
      <c r="R221" s="6">
        <v>1858.64</v>
      </c>
      <c r="S221" s="6">
        <v>1327.82</v>
      </c>
      <c r="T221" s="6">
        <v>1290.23</v>
      </c>
      <c r="U221" s="6">
        <v>1120.3599999999999</v>
      </c>
      <c r="V221" s="6">
        <v>5448420.3099999996</v>
      </c>
    </row>
    <row r="222" spans="3:22" ht="15.5" x14ac:dyDescent="0.35">
      <c r="C222" t="s">
        <v>196</v>
      </c>
      <c r="I222" s="5">
        <v>1760000000000</v>
      </c>
      <c r="J222" s="5">
        <v>285000000000</v>
      </c>
      <c r="K222" s="5">
        <v>40000000000</v>
      </c>
      <c r="L222" s="5">
        <v>0</v>
      </c>
      <c r="M222" s="5">
        <v>0</v>
      </c>
      <c r="N222" s="5">
        <v>978000000000</v>
      </c>
      <c r="O222" s="5">
        <v>4026000000000</v>
      </c>
      <c r="P222" s="5">
        <v>3062000000000</v>
      </c>
      <c r="Q222" s="5">
        <v>1693000000000</v>
      </c>
      <c r="R222" s="5">
        <v>256000000000</v>
      </c>
      <c r="S222" s="5">
        <v>350000000000</v>
      </c>
      <c r="T222" s="5">
        <v>183000000000</v>
      </c>
      <c r="U222" s="5">
        <v>85000000000</v>
      </c>
      <c r="V222" s="5">
        <v>94000000000</v>
      </c>
    </row>
    <row r="223" spans="3:22" ht="15.5" x14ac:dyDescent="0.35">
      <c r="C223" t="s">
        <v>197</v>
      </c>
      <c r="M223" s="5">
        <v>0</v>
      </c>
      <c r="N223" s="5">
        <v>0</v>
      </c>
      <c r="O223" s="5">
        <v>5000000000</v>
      </c>
      <c r="P223" s="5">
        <v>11000000000</v>
      </c>
      <c r="Q223" s="5">
        <v>100000000000</v>
      </c>
      <c r="R223" s="5">
        <v>0</v>
      </c>
      <c r="S223" s="5">
        <v>0</v>
      </c>
      <c r="T223" s="5">
        <v>45000000000</v>
      </c>
      <c r="U223" s="5">
        <v>17000000000</v>
      </c>
      <c r="V223" s="5">
        <v>5000000000</v>
      </c>
    </row>
    <row r="224" spans="3:22" ht="15.5" x14ac:dyDescent="0.35">
      <c r="C224" t="s">
        <v>26</v>
      </c>
      <c r="I224" s="5">
        <v>1760000000000</v>
      </c>
      <c r="J224" s="5">
        <v>285000000000</v>
      </c>
      <c r="K224" s="5">
        <v>40000000000</v>
      </c>
      <c r="L224" s="5">
        <v>0</v>
      </c>
      <c r="M224" s="5">
        <v>0</v>
      </c>
      <c r="N224" s="5">
        <v>978000000000</v>
      </c>
      <c r="O224" s="5">
        <v>4032000000000</v>
      </c>
      <c r="P224" s="5">
        <v>3072000000000</v>
      </c>
      <c r="Q224" s="5">
        <v>1793000000000</v>
      </c>
      <c r="R224" s="5">
        <v>257000000000</v>
      </c>
      <c r="S224" s="5">
        <v>350000000000</v>
      </c>
      <c r="T224" s="5">
        <v>228000000000</v>
      </c>
      <c r="U224" s="5">
        <v>102000000000</v>
      </c>
      <c r="V224" s="5">
        <v>99000000000</v>
      </c>
    </row>
    <row r="225" spans="3:22" ht="15.5" x14ac:dyDescent="0.35">
      <c r="C225" t="s">
        <v>23</v>
      </c>
      <c r="I225" s="5">
        <v>1384000000000</v>
      </c>
      <c r="J225" s="5">
        <v>-143000000000</v>
      </c>
      <c r="K225" s="5">
        <v>-259000000000</v>
      </c>
      <c r="L225" s="5">
        <v>-206000000000</v>
      </c>
      <c r="M225" s="5">
        <v>-471000000000</v>
      </c>
      <c r="N225" s="5">
        <v>905000000000</v>
      </c>
      <c r="O225" s="5">
        <v>3850000000000</v>
      </c>
      <c r="P225" s="5">
        <v>2849000000000</v>
      </c>
      <c r="Q225" s="5">
        <v>1578000000000</v>
      </c>
      <c r="R225" s="5">
        <v>117000000000</v>
      </c>
      <c r="S225" s="5">
        <v>289000000000</v>
      </c>
      <c r="T225" s="5">
        <v>178000000000</v>
      </c>
      <c r="U225" s="5">
        <v>54000000000</v>
      </c>
      <c r="V225" s="5">
        <v>34000000000</v>
      </c>
    </row>
    <row r="226" spans="3:22" ht="15.5" x14ac:dyDescent="0.35">
      <c r="C226" t="s">
        <v>198</v>
      </c>
      <c r="I226" s="5">
        <v>-605000000000</v>
      </c>
      <c r="J226" s="5">
        <v>-420000000000</v>
      </c>
      <c r="K226" s="5">
        <v>-3000000000</v>
      </c>
      <c r="L226" s="5">
        <v>209000000000</v>
      </c>
      <c r="M226" s="5">
        <v>520000000000</v>
      </c>
      <c r="N226" s="5">
        <v>-410000000000</v>
      </c>
      <c r="O226" s="5">
        <v>-538000000000</v>
      </c>
      <c r="P226" s="5">
        <v>717000000000</v>
      </c>
      <c r="Q226" s="5">
        <v>1011000000000</v>
      </c>
      <c r="R226" s="5">
        <v>927000000000</v>
      </c>
      <c r="S226" s="5">
        <v>392000000000</v>
      </c>
      <c r="T226" s="5">
        <v>442000000000</v>
      </c>
      <c r="U226" s="5">
        <v>346000000000</v>
      </c>
      <c r="V226" s="5">
        <v>80000000000</v>
      </c>
    </row>
    <row r="227" spans="3:22" ht="15.5" x14ac:dyDescent="0.35">
      <c r="C227" t="s">
        <v>199</v>
      </c>
      <c r="I227" s="5">
        <v>-1517000000000</v>
      </c>
      <c r="J227" s="5">
        <v>-123000000000</v>
      </c>
      <c r="K227" s="5">
        <v>-102000000000</v>
      </c>
      <c r="L227" s="5">
        <v>-217000000000</v>
      </c>
      <c r="M227" s="5">
        <v>197000000000</v>
      </c>
      <c r="N227" s="5">
        <v>1762000000000</v>
      </c>
      <c r="O227" s="5">
        <v>-342000000000</v>
      </c>
      <c r="P227" s="5">
        <v>-857000000000</v>
      </c>
      <c r="Q227" s="5">
        <v>-1128000000000</v>
      </c>
      <c r="R227" s="5">
        <v>-158000000000</v>
      </c>
      <c r="S227" s="5">
        <v>-27000000000</v>
      </c>
      <c r="T227" s="5">
        <v>-45000000000</v>
      </c>
      <c r="U227" s="5">
        <v>-125000000000</v>
      </c>
      <c r="V227" s="5">
        <v>44000000000</v>
      </c>
    </row>
    <row r="228" spans="3:22" ht="15.5" x14ac:dyDescent="0.35">
      <c r="C228" t="s">
        <v>200</v>
      </c>
      <c r="I228" s="5">
        <v>-9000000000</v>
      </c>
      <c r="J228" s="5">
        <v>-25000000000</v>
      </c>
      <c r="K228" s="5">
        <v>-10000000000</v>
      </c>
      <c r="L228" s="5">
        <v>-4000000000</v>
      </c>
      <c r="M228" s="5">
        <v>-10000000000</v>
      </c>
      <c r="N228" s="5">
        <v>-64000000000</v>
      </c>
      <c r="O228" s="5">
        <v>-180000000000</v>
      </c>
      <c r="P228" s="5">
        <v>-271000000000</v>
      </c>
      <c r="Q228" s="5">
        <v>-175000000000</v>
      </c>
      <c r="R228" s="5">
        <v>-122000000000</v>
      </c>
      <c r="S228" s="5">
        <v>-119000000000</v>
      </c>
      <c r="T228" s="5">
        <v>-79000000000</v>
      </c>
      <c r="U228" s="5">
        <v>-133000000000</v>
      </c>
      <c r="V228" s="5">
        <v>-71000000000</v>
      </c>
    </row>
    <row r="229" spans="3:22" ht="15.5" x14ac:dyDescent="0.35">
      <c r="C229" t="s">
        <v>15</v>
      </c>
      <c r="I229" s="5">
        <v>-1526000000000</v>
      </c>
      <c r="J229" s="5">
        <v>-148000000000</v>
      </c>
      <c r="K229" s="5">
        <v>-111000000000</v>
      </c>
      <c r="L229" s="5">
        <v>-221000000000</v>
      </c>
      <c r="M229" s="5">
        <v>187000000000</v>
      </c>
      <c r="N229" s="5">
        <v>1698000000000</v>
      </c>
      <c r="O229" s="5">
        <v>-522000000000</v>
      </c>
      <c r="P229" s="5">
        <v>-1128000000000</v>
      </c>
      <c r="Q229" s="5">
        <v>-1304000000000</v>
      </c>
      <c r="R229" s="5">
        <v>-280000000000</v>
      </c>
      <c r="S229" s="5">
        <v>-146000000000</v>
      </c>
      <c r="T229" s="5">
        <v>-124000000000</v>
      </c>
      <c r="U229" s="5">
        <v>-258000000000</v>
      </c>
      <c r="V229" s="5">
        <v>-26000000000</v>
      </c>
    </row>
    <row r="230" spans="3:22" ht="15.5" x14ac:dyDescent="0.35">
      <c r="C230" t="s">
        <v>17</v>
      </c>
      <c r="I230" s="6">
        <v>-86.35</v>
      </c>
      <c r="J230" s="6">
        <v>-11.65</v>
      </c>
      <c r="K230" s="6">
        <v>-8.7899999999999991</v>
      </c>
      <c r="L230" s="6">
        <v>-17.41</v>
      </c>
      <c r="M230" s="6">
        <v>14.76</v>
      </c>
      <c r="N230" s="6">
        <v>264.3</v>
      </c>
      <c r="O230" s="6">
        <v>-745.51</v>
      </c>
      <c r="P230" s="6">
        <v>-1611.83</v>
      </c>
      <c r="Q230" s="6">
        <v>-1862.39</v>
      </c>
      <c r="R230" s="6">
        <v>-399.97</v>
      </c>
      <c r="S230" s="6">
        <v>-291.93</v>
      </c>
      <c r="T230" s="6">
        <v>-247.35</v>
      </c>
      <c r="U230" s="6">
        <v>-515.29</v>
      </c>
      <c r="V230" s="6">
        <v>-656656.34</v>
      </c>
    </row>
  </sheetData>
  <pageMargins left="0.7" right="0.7" top="0.75" bottom="0.75" header="0.3" footer="0.3"/>
  <ignoredErrors>
    <ignoredError sqref="A1:V231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1270</v>
      </c>
      <c r="D2" s="2" vm="198">
        <f ca="1">IFERROR(_xlfn.STOCKHISTORY("XIDX:" &amp; $C$1, D3, , 0, 0, 1), "Libur")</f>
        <v>16475</v>
      </c>
      <c r="E2" s="2" vm="199">
        <f ca="1">IFERROR(_xlfn.STOCKHISTORY("XIDX:" &amp; $C$1, E3, , 0, 0, 1), "Libur")</f>
        <v>32425</v>
      </c>
      <c r="H2" s="2" vm="199">
        <f ca="1">IFERROR(INDEX(D2:G2,COUNT(D2:G2)),"")</f>
        <v>32425</v>
      </c>
      <c r="I2" s="2" vm="200">
        <f t="shared" ref="I2:Z2" ca="1" si="0">IFERROR(_xlfn.STOCKHISTORY("XIDX:" &amp; $C$1, I1, , 0, 0, 1), "Libur")</f>
        <v>15425</v>
      </c>
      <c r="J2" s="2" vm="201">
        <f t="shared" ca="1" si="0"/>
        <v>9100</v>
      </c>
      <c r="K2" s="2" vm="202">
        <f t="shared" ca="1" si="0"/>
        <v>9675</v>
      </c>
      <c r="L2" s="2" vm="203">
        <f t="shared" ca="1" si="0"/>
        <v>7175</v>
      </c>
      <c r="M2" s="2" vm="204">
        <f t="shared" ca="1" si="0"/>
        <v>3290</v>
      </c>
      <c r="N2" s="2" vm="205">
        <f t="shared" ca="1" si="0"/>
        <v>1460</v>
      </c>
      <c r="O2" s="2" vm="206">
        <f t="shared" ca="1" si="0"/>
        <v>1045</v>
      </c>
      <c r="P2" s="2" vm="207">
        <f t="shared" ca="1" si="0"/>
        <v>920</v>
      </c>
      <c r="Q2" s="2" vm="85">
        <f t="shared" ca="1" si="0"/>
        <v>885</v>
      </c>
      <c r="R2" s="2" vm="208">
        <f t="shared" ca="1" si="0"/>
        <v>1000</v>
      </c>
      <c r="S2" s="2" vm="209">
        <f t="shared" ca="1" si="0"/>
        <v>1015</v>
      </c>
      <c r="T2" s="2" vm="210">
        <f t="shared" ca="1" si="0"/>
        <v>1375</v>
      </c>
      <c r="U2" s="2" vm="211">
        <f t="shared" ca="1" si="0"/>
        <v>2000</v>
      </c>
      <c r="V2" s="2" vm="212">
        <f t="shared" ca="1" si="0"/>
        <v>1920</v>
      </c>
      <c r="W2" s="2" vm="213">
        <f t="shared" ca="1" si="0"/>
        <v>1010</v>
      </c>
      <c r="X2" s="2" vm="214">
        <f t="shared" ca="1" si="0"/>
        <v>1620</v>
      </c>
      <c r="Y2" s="2" vm="115">
        <f t="shared" ca="1" si="0"/>
        <v>630</v>
      </c>
      <c r="Z2" s="2" vm="215">
        <f t="shared" ca="1" si="0"/>
        <v>225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1085124000000</v>
      </c>
      <c r="E4" s="2">
        <f>IFERROR(INDEX(E51:E500,MATCH($C$4,$C$51:$C$500,0)),"")</f>
        <v>942040000000</v>
      </c>
      <c r="H4" s="2">
        <f>IFERROR(SUM(D4:G4)*(4/MAX(1,COUNT(D4:G4))),"")</f>
        <v>4054328000000</v>
      </c>
      <c r="I4" s="2">
        <f t="shared" ref="I4:Z4" si="1">IFERROR(INDEX(I51:I500,MATCH($C$4,$C$51:$C$500,0)),"")</f>
        <v>2726974000000</v>
      </c>
      <c r="J4" s="2">
        <f t="shared" si="1"/>
        <v>1956431000000</v>
      </c>
      <c r="K4" s="2">
        <f t="shared" si="1"/>
        <v>1525445000000</v>
      </c>
      <c r="L4" s="2">
        <f t="shared" si="1"/>
        <v>1290992000000</v>
      </c>
      <c r="M4" s="2">
        <f t="shared" si="1"/>
        <v>935075000000</v>
      </c>
      <c r="N4" s="2">
        <f t="shared" si="1"/>
        <v>673364000000</v>
      </c>
      <c r="O4" s="2">
        <f t="shared" si="1"/>
        <v>834330000000</v>
      </c>
      <c r="P4" s="2">
        <f t="shared" si="1"/>
        <v>804302000000</v>
      </c>
      <c r="Q4" s="2">
        <f t="shared" si="1"/>
        <v>814490000000</v>
      </c>
      <c r="R4" s="2">
        <f t="shared" si="1"/>
        <v>887663000000</v>
      </c>
      <c r="S4" s="2">
        <f t="shared" si="1"/>
        <v>669725000000</v>
      </c>
      <c r="T4" s="2">
        <f t="shared" si="1"/>
        <v>578784000000</v>
      </c>
      <c r="U4" s="2">
        <f t="shared" si="1"/>
        <v>502524000000</v>
      </c>
      <c r="V4" s="2">
        <f t="shared" si="1"/>
        <v>476638000000</v>
      </c>
      <c r="W4" s="2">
        <f t="shared" si="1"/>
        <v>299409000000</v>
      </c>
      <c r="X4" s="2">
        <f t="shared" si="1"/>
        <v>218748000000</v>
      </c>
      <c r="Y4" s="2">
        <f t="shared" si="1"/>
        <v>134438000000</v>
      </c>
      <c r="Z4" s="2">
        <f t="shared" si="1"/>
        <v>129542000000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274698000000</v>
      </c>
      <c r="E5" s="2">
        <f>IFERROR(INDEX(E51:E500,MATCH($C$5,$C$51:$C$500,0)),"")</f>
        <v>255528000000</v>
      </c>
      <c r="H5" s="2">
        <f>IFERROR(SUM(D5:G5)*(4/MAX(1,COUNT(D5:G5))),"")</f>
        <v>1060452000000</v>
      </c>
      <c r="I5" s="2">
        <f t="shared" ref="I5:Z5" si="2">IFERROR(INDEX(I51:I500,MATCH($C$5,$C$51:$C$500,0)),"")</f>
        <v>742202000000</v>
      </c>
      <c r="J5" s="2">
        <f t="shared" si="2"/>
        <v>528693000000</v>
      </c>
      <c r="K5" s="2">
        <f t="shared" si="2"/>
        <v>394972000000</v>
      </c>
      <c r="L5" s="2">
        <f t="shared" si="2"/>
        <v>365019000000</v>
      </c>
      <c r="M5" s="2">
        <f t="shared" si="2"/>
        <v>269309000000</v>
      </c>
      <c r="N5" s="2">
        <f t="shared" si="2"/>
        <v>135765000000</v>
      </c>
      <c r="O5" s="2">
        <f t="shared" si="2"/>
        <v>86023000000</v>
      </c>
      <c r="P5" s="2">
        <f t="shared" si="2"/>
        <v>58903000000</v>
      </c>
      <c r="Q5" s="2">
        <f t="shared" si="2"/>
        <v>38623000000</v>
      </c>
      <c r="R5" s="2">
        <f t="shared" si="2"/>
        <v>56019000000</v>
      </c>
      <c r="S5" s="2">
        <f t="shared" si="2"/>
        <v>36224000000</v>
      </c>
      <c r="T5" s="2">
        <f t="shared" si="2"/>
        <v>52001000000</v>
      </c>
      <c r="U5" s="2">
        <f t="shared" si="2"/>
        <v>55656000000</v>
      </c>
      <c r="V5" s="2">
        <f t="shared" si="2"/>
        <v>83376000000</v>
      </c>
      <c r="W5" s="2">
        <f t="shared" si="2"/>
        <v>25868000000</v>
      </c>
      <c r="X5" s="2">
        <f t="shared" si="2"/>
        <v>31659000000</v>
      </c>
      <c r="Y5" s="2">
        <f t="shared" si="2"/>
        <v>16321000000</v>
      </c>
      <c r="Z5" s="2">
        <f t="shared" si="2"/>
        <v>-15208000000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3530929000000</v>
      </c>
      <c r="E6" s="2">
        <f>IFERROR(INDEX(E51:E500,MATCH($C$6,$C$51:$C$500,0)),"")</f>
        <v>3256231000000</v>
      </c>
      <c r="H6" s="2">
        <f>IFERROR(INDEX(D6:G6,COUNT(D6:G6)),"")</f>
        <v>3256231000000</v>
      </c>
      <c r="I6" s="2">
        <f t="shared" ref="I6:Z6" si="3">IFERROR(INDEX(I51:I500,MATCH($C$6,$C$51:$C$500,0)),"")</f>
        <v>3000703000000</v>
      </c>
      <c r="J6" s="2">
        <f t="shared" si="3"/>
        <v>2258501000000</v>
      </c>
      <c r="K6" s="2">
        <f t="shared" si="3"/>
        <v>1729808000000</v>
      </c>
      <c r="L6" s="2">
        <f t="shared" si="3"/>
        <v>1334836000000</v>
      </c>
      <c r="M6" s="2">
        <f t="shared" si="3"/>
        <v>969817000000</v>
      </c>
      <c r="N6" s="2">
        <f t="shared" si="3"/>
        <v>700508000000</v>
      </c>
      <c r="O6" s="2">
        <f t="shared" si="3"/>
        <v>567937000000</v>
      </c>
      <c r="P6" s="2">
        <f t="shared" si="3"/>
        <v>481914000000</v>
      </c>
      <c r="Q6" s="2">
        <f t="shared" si="3"/>
        <v>423011000000</v>
      </c>
      <c r="R6" s="2">
        <f t="shared" si="3"/>
        <v>384388000000</v>
      </c>
      <c r="S6" s="2">
        <f t="shared" si="3"/>
        <v>328369000000</v>
      </c>
      <c r="T6" s="2">
        <f t="shared" si="3"/>
        <v>295799000000</v>
      </c>
      <c r="U6" s="2">
        <f t="shared" si="3"/>
        <v>264778000000</v>
      </c>
      <c r="V6" s="2">
        <f t="shared" si="3"/>
        <v>209122000000</v>
      </c>
      <c r="W6" s="2">
        <f t="shared" si="3"/>
        <v>125746000000</v>
      </c>
      <c r="X6" s="2">
        <f t="shared" si="3"/>
        <v>99878000000</v>
      </c>
      <c r="Y6" s="2">
        <f t="shared" si="3"/>
        <v>68219000000</v>
      </c>
      <c r="Z6" s="2">
        <f t="shared" si="3"/>
        <v>51898000000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0.59</v>
      </c>
      <c r="E7" s="3">
        <f>IFERROR(INDEX(E51:E500,MATCH($C$7,$C$51:$C$500,0))/1000000000,"")</f>
        <v>0.59</v>
      </c>
      <c r="H7" s="3">
        <f>IFERROR(INDEX(D7:G7,COUNT(D7:G7)),"")</f>
        <v>0.59</v>
      </c>
      <c r="I7" s="3">
        <f t="shared" ref="I7:Z7" si="4">IFERROR(INDEX(I51:I500,MATCH($C$7,$C$51:$C$500,0))/1000000000,"")</f>
        <v>0.59</v>
      </c>
      <c r="J7" s="3">
        <f t="shared" si="4"/>
        <v>0.59</v>
      </c>
      <c r="K7" s="3">
        <f t="shared" si="4"/>
        <v>0.59</v>
      </c>
      <c r="L7" s="3">
        <f t="shared" si="4"/>
        <v>0.59</v>
      </c>
      <c r="M7" s="3">
        <f t="shared" si="4"/>
        <v>0.59</v>
      </c>
      <c r="N7" s="3">
        <f t="shared" si="4"/>
        <v>0.59</v>
      </c>
      <c r="O7" s="3">
        <f t="shared" si="4"/>
        <v>0.59</v>
      </c>
      <c r="P7" s="3">
        <f t="shared" si="4"/>
        <v>0.59</v>
      </c>
      <c r="Q7" s="3">
        <f t="shared" si="4"/>
        <v>0.59</v>
      </c>
      <c r="R7" s="3">
        <f t="shared" si="4"/>
        <v>0.59</v>
      </c>
      <c r="S7" s="3">
        <f t="shared" si="4"/>
        <v>0.59</v>
      </c>
      <c r="T7" s="3">
        <f t="shared" si="4"/>
        <v>0.59</v>
      </c>
      <c r="U7" s="3">
        <f t="shared" si="4"/>
        <v>0.59</v>
      </c>
      <c r="V7" s="3">
        <f t="shared" si="4"/>
        <v>0.59</v>
      </c>
      <c r="W7" s="3">
        <f t="shared" si="4"/>
        <v>0.59</v>
      </c>
      <c r="X7" s="3">
        <f t="shared" si="4"/>
        <v>0.59</v>
      </c>
      <c r="Y7" s="3">
        <f t="shared" si="4"/>
        <v>0.59</v>
      </c>
      <c r="Z7" s="3">
        <f t="shared" si="4"/>
        <v>0.59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50000000000</v>
      </c>
      <c r="E8" s="2">
        <f>IFERROR(INDEX(E51:E500,MATCH("Free cash flow (Quarter)",$C$51:$C$500,0)),"")</f>
        <v>53000000000</v>
      </c>
      <c r="H8" s="2">
        <f>IFERROR(INDEX(D8:G8,COUNT(D8:G8)),"")</f>
        <v>53000000000</v>
      </c>
      <c r="I8" s="2">
        <f t="shared" ref="I8:Z8" si="5">IFERROR(INDEX(I51:I500,MATCH($C$8,$C$51:$C$500,0)),"")</f>
        <v>178000000000</v>
      </c>
      <c r="J8" s="2">
        <f t="shared" si="5"/>
        <v>261000000000</v>
      </c>
      <c r="K8" s="2">
        <f t="shared" si="5"/>
        <v>379000000000</v>
      </c>
      <c r="L8" s="2">
        <f t="shared" si="5"/>
        <v>-3000000000</v>
      </c>
      <c r="M8" s="2">
        <f t="shared" si="5"/>
        <v>118000000000</v>
      </c>
      <c r="N8" s="2">
        <f t="shared" si="5"/>
        <v>226000000000</v>
      </c>
      <c r="O8" s="2">
        <f t="shared" si="5"/>
        <v>175000000000</v>
      </c>
      <c r="P8" s="2">
        <f t="shared" si="5"/>
        <v>109000000000</v>
      </c>
      <c r="Q8" s="2">
        <f t="shared" si="5"/>
        <v>-10000000000</v>
      </c>
      <c r="R8" s="2">
        <f t="shared" si="5"/>
        <v>-23000000000</v>
      </c>
      <c r="S8" s="2">
        <f t="shared" si="5"/>
        <v>-114000000000</v>
      </c>
      <c r="T8" s="2">
        <f t="shared" si="5"/>
        <v>41000000000</v>
      </c>
      <c r="U8" s="2">
        <f t="shared" si="5"/>
        <v>-11000000000</v>
      </c>
      <c r="V8" s="2">
        <f t="shared" si="5"/>
        <v>59000000000</v>
      </c>
      <c r="W8" s="2">
        <f t="shared" si="5"/>
        <v>47000000000</v>
      </c>
      <c r="X8" s="2">
        <f t="shared" si="5"/>
        <v>-45000000000</v>
      </c>
      <c r="Y8" s="2">
        <f t="shared" si="5"/>
        <v>12000000000</v>
      </c>
      <c r="Z8" s="2">
        <f t="shared" si="5"/>
        <v>-56000000000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84.71</v>
      </c>
      <c r="E9" s="3">
        <f>IFERROR(INDEX(E51:E500,MATCH("Free cash flow per share (Quarter)",$C$51:$C$500,0)),"")</f>
        <v>89.59</v>
      </c>
      <c r="H9" s="3">
        <f>IFERROR(INDEX(D9:G9,COUNT(D9:G9)),"")</f>
        <v>89.59</v>
      </c>
      <c r="I9" s="3">
        <f t="shared" ref="I9:Z9" si="6">IFERROR(INDEX(I51:I500,MATCH($C$9,$C$51:$C$500,0)),"")</f>
        <v>302.14</v>
      </c>
      <c r="J9" s="3">
        <f t="shared" si="6"/>
        <v>442.39</v>
      </c>
      <c r="K9" s="3">
        <f t="shared" si="6"/>
        <v>643.26</v>
      </c>
      <c r="L9" s="3">
        <f t="shared" si="6"/>
        <v>-5.5</v>
      </c>
      <c r="M9" s="3">
        <f t="shared" si="6"/>
        <v>199.5</v>
      </c>
      <c r="N9" s="3">
        <f t="shared" si="6"/>
        <v>382.68</v>
      </c>
      <c r="O9" s="3">
        <f t="shared" si="6"/>
        <v>297.04000000000002</v>
      </c>
      <c r="P9" s="3">
        <f t="shared" si="6"/>
        <v>184.61</v>
      </c>
      <c r="Q9" s="3">
        <f t="shared" si="6"/>
        <v>-16.54</v>
      </c>
      <c r="R9" s="3">
        <f t="shared" si="6"/>
        <v>-39.74</v>
      </c>
      <c r="S9" s="3">
        <f t="shared" si="6"/>
        <v>-193.91</v>
      </c>
      <c r="T9" s="3">
        <f t="shared" si="6"/>
        <v>70.33</v>
      </c>
      <c r="U9" s="3">
        <f t="shared" si="6"/>
        <v>-18.64</v>
      </c>
      <c r="V9" s="3">
        <f t="shared" si="6"/>
        <v>99.69</v>
      </c>
      <c r="W9" s="3">
        <f t="shared" si="6"/>
        <v>79.739999999999995</v>
      </c>
      <c r="X9" s="3">
        <f t="shared" si="6"/>
        <v>-76.56</v>
      </c>
      <c r="Y9" s="3">
        <f t="shared" si="6"/>
        <v>19.739999999999998</v>
      </c>
      <c r="Z9" s="3">
        <f t="shared" si="6"/>
        <v>-95.4</v>
      </c>
    </row>
    <row r="10" spans="1:26" ht="15.5" x14ac:dyDescent="0.35">
      <c r="C10" t="s">
        <v>18</v>
      </c>
      <c r="D10" s="3">
        <f ca="1">IFERROR(IF(D9=0,"",D2/D9),"")</f>
        <v>194.48707354503603</v>
      </c>
      <c r="E10" s="3">
        <f ca="1">IFERROR(IF(E9=0,"",E2/E9),"")</f>
        <v>361.92655430293559</v>
      </c>
      <c r="I10" s="3">
        <f t="shared" ref="I10:Z10" ca="1" si="7">IFERROR(IF(I9=0,"",I2/I9),"")</f>
        <v>51.052492222148672</v>
      </c>
      <c r="J10" s="3">
        <f t="shared" ca="1" si="7"/>
        <v>20.570085218924479</v>
      </c>
      <c r="K10" s="3">
        <f t="shared" ca="1" si="7"/>
        <v>15.040574573267419</v>
      </c>
      <c r="L10" s="3">
        <f t="shared" ca="1" si="7"/>
        <v>-1304.5454545454545</v>
      </c>
      <c r="M10" s="3">
        <f t="shared" ca="1" si="7"/>
        <v>16.491228070175438</v>
      </c>
      <c r="N10" s="3">
        <f t="shared" ca="1" si="7"/>
        <v>3.8151980767220652</v>
      </c>
      <c r="O10" s="3">
        <f t="shared" ca="1" si="7"/>
        <v>3.5180447077834631</v>
      </c>
      <c r="P10" s="3">
        <f t="shared" ca="1" si="7"/>
        <v>4.9834786847949726</v>
      </c>
      <c r="Q10" s="3">
        <f t="shared" ca="1" si="7"/>
        <v>-53.506650544135432</v>
      </c>
      <c r="R10" s="3">
        <f t="shared" ca="1" si="7"/>
        <v>-25.163563160543532</v>
      </c>
      <c r="S10" s="3">
        <f t="shared" ca="1" si="7"/>
        <v>-5.2343870867928421</v>
      </c>
      <c r="T10" s="3">
        <f t="shared" ca="1" si="7"/>
        <v>19.550689606142473</v>
      </c>
      <c r="U10" s="3">
        <f t="shared" ca="1" si="7"/>
        <v>-107.29613733905579</v>
      </c>
      <c r="V10" s="3">
        <f t="shared" ca="1" si="7"/>
        <v>19.259705085765873</v>
      </c>
      <c r="W10" s="3">
        <f t="shared" ca="1" si="7"/>
        <v>12.666165036368197</v>
      </c>
      <c r="X10" s="3">
        <f t="shared" ca="1" si="7"/>
        <v>-21.159874608150471</v>
      </c>
      <c r="Y10" s="3">
        <f t="shared" ca="1" si="7"/>
        <v>31.914893617021278</v>
      </c>
      <c r="Z10" s="3">
        <f t="shared" ca="1" si="7"/>
        <v>-2.3584905660377355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950446000000</v>
      </c>
      <c r="E11" s="2">
        <f>IFERROR(INDEX(E51:E500,MATCH($C$11,$C$51:$C$500,0)),"")</f>
        <v>953267000000</v>
      </c>
      <c r="H11" s="2">
        <f>IFERROR(INDEX(D11:G11,COUNT(D11:G11)),"")</f>
        <v>953267000000</v>
      </c>
      <c r="I11" s="2">
        <f t="shared" ref="I11:Z11" si="8">IFERROR(INDEX(I51:I500,MATCH($C$11,$C$51:$C$500,0)),"")</f>
        <v>935624000000</v>
      </c>
      <c r="J11" s="2">
        <f t="shared" si="8"/>
        <v>858294000000</v>
      </c>
      <c r="K11" s="2">
        <f t="shared" si="8"/>
        <v>753508000000</v>
      </c>
      <c r="L11" s="2">
        <f t="shared" si="8"/>
        <v>377722000000</v>
      </c>
      <c r="M11" s="2">
        <f t="shared" si="8"/>
        <v>380237000000</v>
      </c>
      <c r="N11" s="2">
        <f t="shared" si="8"/>
        <v>338488000000</v>
      </c>
      <c r="O11" s="2">
        <f t="shared" si="8"/>
        <v>129049000000</v>
      </c>
      <c r="P11" s="2">
        <f t="shared" si="8"/>
        <v>102273000000</v>
      </c>
      <c r="Q11" s="2">
        <f t="shared" si="8"/>
        <v>25507000000</v>
      </c>
      <c r="R11" s="2">
        <f t="shared" si="8"/>
        <v>35316000000</v>
      </c>
      <c r="S11" s="2">
        <f t="shared" si="8"/>
        <v>24068000000</v>
      </c>
      <c r="T11" s="2">
        <f t="shared" si="8"/>
        <v>29116000000</v>
      </c>
      <c r="U11" s="2">
        <f t="shared" si="8"/>
        <v>23068000000</v>
      </c>
      <c r="V11" s="2">
        <f t="shared" si="8"/>
        <v>39350000000</v>
      </c>
      <c r="W11" s="2">
        <f t="shared" si="8"/>
        <v>14787000000</v>
      </c>
      <c r="X11" s="2">
        <f t="shared" si="8"/>
        <v>15670000000</v>
      </c>
      <c r="Y11" s="2">
        <f t="shared" si="8"/>
        <v>38471000000</v>
      </c>
      <c r="Z11" s="2">
        <f t="shared" si="8"/>
        <v>29311000000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-950000000000</v>
      </c>
      <c r="E12" s="2">
        <f>IFERROR(INDEX(E51:E500,MATCH("Net Debt (Quarter)",$C$51:$C$500,0)),"")</f>
        <v>-953000000000</v>
      </c>
      <c r="H12" s="2">
        <f>IFERROR(INDEX(D12:G12,COUNT(D12:G12)),"")</f>
        <v>-953000000000</v>
      </c>
      <c r="I12" s="2">
        <f t="shared" ref="I12:Z12" si="9">IFERROR(INDEX(I51:I500,MATCH($C$12,$C$51:$C$500,0)),"")</f>
        <v>-936000000000</v>
      </c>
      <c r="J12" s="2">
        <f t="shared" si="9"/>
        <v>-858000000000</v>
      </c>
      <c r="K12" s="2">
        <f t="shared" si="9"/>
        <v>-753000000000</v>
      </c>
      <c r="L12" s="2">
        <f t="shared" si="9"/>
        <v>-375000000000</v>
      </c>
      <c r="M12" s="2">
        <f t="shared" si="9"/>
        <v>-376000000000</v>
      </c>
      <c r="N12" s="2">
        <f t="shared" si="9"/>
        <v>-330000000000</v>
      </c>
      <c r="O12" s="2">
        <f t="shared" si="9"/>
        <v>-103000000000</v>
      </c>
      <c r="P12" s="2">
        <f t="shared" si="9"/>
        <v>72000000000</v>
      </c>
      <c r="Q12" s="2">
        <f t="shared" si="9"/>
        <v>179000000000</v>
      </c>
      <c r="R12" s="2">
        <f t="shared" si="9"/>
        <v>169000000000</v>
      </c>
      <c r="S12" s="2">
        <f t="shared" si="9"/>
        <v>146000000000</v>
      </c>
      <c r="T12" s="2">
        <f t="shared" si="9"/>
        <v>30000000000</v>
      </c>
      <c r="U12" s="2">
        <f t="shared" si="9"/>
        <v>68000000000</v>
      </c>
      <c r="V12" s="2">
        <f t="shared" si="9"/>
        <v>52000000000</v>
      </c>
      <c r="W12" s="2">
        <f t="shared" si="9"/>
        <v>109000000000</v>
      </c>
      <c r="X12" s="2">
        <f t="shared" si="9"/>
        <v>163000000000</v>
      </c>
      <c r="Y12" s="2">
        <f t="shared" si="9"/>
        <v>29000000000</v>
      </c>
      <c r="Z12" s="2">
        <f t="shared" si="9"/>
        <v>55000000000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1000000000</v>
      </c>
      <c r="L13" s="2">
        <f t="shared" si="10"/>
        <v>2000000000</v>
      </c>
      <c r="M13" s="2">
        <f t="shared" si="10"/>
        <v>4000000000</v>
      </c>
      <c r="N13" s="2">
        <f t="shared" si="10"/>
        <v>8000000000</v>
      </c>
      <c r="O13" s="2">
        <f t="shared" si="10"/>
        <v>26000000000</v>
      </c>
      <c r="P13" s="2">
        <f t="shared" si="10"/>
        <v>174000000000</v>
      </c>
      <c r="Q13" s="2">
        <f t="shared" si="10"/>
        <v>205000000000</v>
      </c>
      <c r="R13" s="2">
        <f t="shared" si="10"/>
        <v>204000000000</v>
      </c>
      <c r="S13" s="2">
        <f t="shared" si="10"/>
        <v>170000000000</v>
      </c>
      <c r="T13" s="2">
        <f t="shared" si="10"/>
        <v>59000000000</v>
      </c>
      <c r="U13" s="2">
        <f t="shared" si="10"/>
        <v>91000000000</v>
      </c>
      <c r="V13" s="2">
        <f t="shared" si="10"/>
        <v>91000000000</v>
      </c>
      <c r="W13" s="2">
        <f t="shared" si="10"/>
        <v>124000000000</v>
      </c>
      <c r="X13" s="2">
        <f t="shared" si="10"/>
        <v>179000000000</v>
      </c>
      <c r="Y13" s="2">
        <f t="shared" si="10"/>
        <v>68000000000</v>
      </c>
      <c r="Z13" s="2">
        <f t="shared" si="10"/>
        <v>84000000000</v>
      </c>
    </row>
    <row r="14" spans="1:26" ht="15.5" x14ac:dyDescent="0.35">
      <c r="C14" t="s">
        <v>27</v>
      </c>
      <c r="D14" s="2">
        <f>IFERROR(INDEX(D51:D500,MATCH($C$14,$C$51:$C$500,0)),"")</f>
        <v>-9000000</v>
      </c>
      <c r="E14" s="2">
        <f>IFERROR(INDEX(E51:E500,MATCH($C$14,$C$51:$C$500,0)),"")</f>
        <v>-26000000</v>
      </c>
      <c r="H14" s="2">
        <f>IFERROR(SUM(D14:G14)*(4/MAX(1,COUNT(D14:G14))),"")</f>
        <v>-70000000</v>
      </c>
      <c r="I14" s="2">
        <f t="shared" ref="I14:Z14" si="11">IFERROR(INDEX(I51:I500,MATCH($C$14,$C$51:$C$500,0)),"")</f>
        <v>-102000000</v>
      </c>
      <c r="J14" s="2">
        <f t="shared" si="11"/>
        <v>-114000000</v>
      </c>
      <c r="K14" s="2">
        <f t="shared" si="11"/>
        <v>-283000000</v>
      </c>
      <c r="L14" s="2">
        <f t="shared" si="11"/>
        <v>-421000000</v>
      </c>
      <c r="M14" s="2">
        <f t="shared" si="11"/>
        <v>-747000000</v>
      </c>
      <c r="N14" s="2">
        <f t="shared" si="11"/>
        <v>-838000000</v>
      </c>
      <c r="O14" s="2">
        <f t="shared" si="11"/>
        <v>-15478000000</v>
      </c>
      <c r="P14" s="2">
        <f t="shared" si="11"/>
        <v>-22957000000</v>
      </c>
      <c r="Q14" s="2">
        <f t="shared" si="11"/>
        <v>-23247000000</v>
      </c>
      <c r="R14" s="2">
        <f t="shared" si="11"/>
        <v>-17094000000</v>
      </c>
      <c r="S14" s="2">
        <f t="shared" si="11"/>
        <v>-12160000000</v>
      </c>
      <c r="T14" s="2">
        <f t="shared" si="11"/>
        <v>-8530000000</v>
      </c>
      <c r="U14" s="2">
        <f t="shared" si="11"/>
        <v>-10905000000</v>
      </c>
      <c r="V14" s="2">
        <f t="shared" si="11"/>
        <v>-15117000000</v>
      </c>
      <c r="W14" s="2">
        <f t="shared" si="11"/>
        <v>0</v>
      </c>
      <c r="X14" s="2">
        <f t="shared" si="11"/>
        <v>-5962000000</v>
      </c>
      <c r="Y14" s="2">
        <f t="shared" si="11"/>
        <v>-1525000000</v>
      </c>
      <c r="Z14" s="2">
        <f t="shared" si="11"/>
        <v>-3472000000</v>
      </c>
    </row>
    <row r="15" spans="1:26" ht="15.5" x14ac:dyDescent="0.35">
      <c r="C15" t="s">
        <v>28</v>
      </c>
      <c r="D15" s="2">
        <f>IFERROR(INDEX(D51:D500,MATCH($C$15,$C$51:$C$500,0)),"")</f>
        <v>-73082000000</v>
      </c>
      <c r="E15" s="2">
        <f>IFERROR(INDEX(E51:E500,MATCH($C$15,$C$51:$C$500,0)),"")</f>
        <v>-68728000000</v>
      </c>
      <c r="H15" s="2">
        <f>IFERROR(SUM(D15:G15)*(4/MAX(1,COUNT(D15:G15))),"")</f>
        <v>-283620000000</v>
      </c>
      <c r="I15" s="2">
        <f t="shared" ref="I15:Z15" si="12">IFERROR(INDEX(I51:I500,MATCH($C$15,$C$51:$C$500,0)),"")</f>
        <v>-195599000000</v>
      </c>
      <c r="J15" s="2">
        <f t="shared" si="12"/>
        <v>-140360000000</v>
      </c>
      <c r="K15" s="2">
        <f t="shared" si="12"/>
        <v>-107866000000</v>
      </c>
      <c r="L15" s="2">
        <f t="shared" si="12"/>
        <v>-99336000000</v>
      </c>
      <c r="M15" s="2">
        <f t="shared" si="12"/>
        <v>-72070000000</v>
      </c>
      <c r="N15" s="2">
        <f t="shared" si="12"/>
        <v>-32130000000</v>
      </c>
      <c r="O15" s="2">
        <f t="shared" si="12"/>
        <v>-26294000000</v>
      </c>
      <c r="P15" s="2">
        <f t="shared" si="12"/>
        <v>-17102000000</v>
      </c>
      <c r="Q15" s="2">
        <f t="shared" si="12"/>
        <v>-12853000000</v>
      </c>
      <c r="R15" s="2">
        <f t="shared" si="12"/>
        <v>-5685000000</v>
      </c>
      <c r="S15" s="2">
        <f t="shared" si="12"/>
        <v>-11336000000</v>
      </c>
      <c r="T15" s="2">
        <f t="shared" si="12"/>
        <v>10490000000</v>
      </c>
      <c r="U15" s="2">
        <f t="shared" si="12"/>
        <v>-3538000000</v>
      </c>
      <c r="V15" s="2">
        <f t="shared" si="12"/>
        <v>6745000000</v>
      </c>
      <c r="W15" s="2">
        <f t="shared" si="12"/>
        <v>-3759000000</v>
      </c>
      <c r="X15" s="2">
        <f t="shared" si="12"/>
        <v>-1884000000</v>
      </c>
      <c r="Y15" s="2">
        <f t="shared" si="12"/>
        <v>-1074000000</v>
      </c>
      <c r="Z15" s="2">
        <f t="shared" si="12"/>
        <v>-1517000000</v>
      </c>
    </row>
    <row r="16" spans="1:26" ht="15.5" x14ac:dyDescent="0.35">
      <c r="C16" t="s">
        <v>29</v>
      </c>
      <c r="D16" s="2">
        <f>IFERROR(INDEX(D51:D500,MATCH($C$16,$C$51:$C$500,0)),"")</f>
        <v>347780000000</v>
      </c>
      <c r="E16" s="2">
        <f>IFERROR(INDEX(E51:E500,MATCH($C$16,$C$51:$C$500,0)),"")</f>
        <v>324256000000</v>
      </c>
      <c r="H16" s="2">
        <f>IFERROR(SUM(D16:G16)*(4/MAX(1,COUNT(D16:G16))),"")</f>
        <v>1344072000000</v>
      </c>
      <c r="I16" s="2">
        <f t="shared" ref="I16:Z16" si="13">IFERROR(INDEX(I51:I500,MATCH($C$16,$C$51:$C$500,0)),"")</f>
        <v>937179000000</v>
      </c>
      <c r="J16" s="2">
        <f t="shared" si="13"/>
        <v>667728000000</v>
      </c>
      <c r="K16" s="2">
        <f t="shared" si="13"/>
        <v>503664000000</v>
      </c>
      <c r="L16" s="2">
        <f t="shared" si="13"/>
        <v>464308000000</v>
      </c>
      <c r="M16" s="2">
        <f t="shared" si="13"/>
        <v>337828000000</v>
      </c>
      <c r="N16" s="2">
        <f t="shared" si="13"/>
        <v>167919000000</v>
      </c>
      <c r="O16" s="2">
        <f t="shared" si="13"/>
        <v>110179000000</v>
      </c>
      <c r="P16" s="2">
        <f t="shared" si="13"/>
        <v>70060000000</v>
      </c>
      <c r="Q16" s="2">
        <f t="shared" si="13"/>
        <v>51095000000</v>
      </c>
      <c r="R16" s="2">
        <f t="shared" si="13"/>
        <v>61636000000</v>
      </c>
      <c r="S16" s="2">
        <f t="shared" si="13"/>
        <v>44175000000</v>
      </c>
      <c r="T16" s="2">
        <f t="shared" si="13"/>
        <v>41511000000</v>
      </c>
      <c r="U16" s="2">
        <f t="shared" si="13"/>
        <v>59194000000</v>
      </c>
      <c r="V16" s="2">
        <f t="shared" si="13"/>
        <v>76631000000</v>
      </c>
      <c r="W16" s="2">
        <f t="shared" si="13"/>
        <v>29627000000</v>
      </c>
      <c r="X16" s="2">
        <f t="shared" si="13"/>
        <v>33543000000</v>
      </c>
      <c r="Y16" s="2">
        <f t="shared" si="13"/>
        <v>17395000000</v>
      </c>
      <c r="Z16" s="2">
        <f t="shared" si="13"/>
        <v>-30633000000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9720250000000</v>
      </c>
      <c r="E20" s="2">
        <f ca="1">IFERROR(E21*E2,"")</f>
        <v>19130750000000</v>
      </c>
      <c r="H20" s="2">
        <f t="shared" ref="H20:Z20" ca="1" si="14">IFERROR(H21*H2,"")</f>
        <v>19130750000000</v>
      </c>
      <c r="I20" s="2">
        <f t="shared" ca="1" si="14"/>
        <v>9100750000000</v>
      </c>
      <c r="J20" s="2">
        <f t="shared" ca="1" si="14"/>
        <v>5369000000000</v>
      </c>
      <c r="K20" s="2">
        <f t="shared" ca="1" si="14"/>
        <v>5708250000000</v>
      </c>
      <c r="L20" s="2">
        <f t="shared" ca="1" si="14"/>
        <v>4233250000000</v>
      </c>
      <c r="M20" s="2">
        <f t="shared" ca="1" si="14"/>
        <v>1941100000000</v>
      </c>
      <c r="N20" s="2">
        <f t="shared" ca="1" si="14"/>
        <v>861400000000</v>
      </c>
      <c r="O20" s="2">
        <f t="shared" ca="1" si="14"/>
        <v>616550000000</v>
      </c>
      <c r="P20" s="2">
        <f t="shared" ca="1" si="14"/>
        <v>542800000000</v>
      </c>
      <c r="Q20" s="2">
        <f t="shared" ca="1" si="14"/>
        <v>522150000000</v>
      </c>
      <c r="R20" s="2">
        <f t="shared" ca="1" si="14"/>
        <v>590000000000</v>
      </c>
      <c r="S20" s="2">
        <f t="shared" ca="1" si="14"/>
        <v>598850000000</v>
      </c>
      <c r="T20" s="2">
        <f t="shared" ca="1" si="14"/>
        <v>811250000000</v>
      </c>
      <c r="U20" s="2">
        <f t="shared" ca="1" si="14"/>
        <v>1180000000000</v>
      </c>
      <c r="V20" s="2">
        <f t="shared" ca="1" si="14"/>
        <v>1132800000000</v>
      </c>
      <c r="W20" s="2">
        <f t="shared" ca="1" si="14"/>
        <v>595900000000</v>
      </c>
      <c r="X20" s="2">
        <f t="shared" ca="1" si="14"/>
        <v>955800000000</v>
      </c>
      <c r="Y20" s="2">
        <f t="shared" ca="1" si="14"/>
        <v>371700000000</v>
      </c>
      <c r="Z20" s="2">
        <f t="shared" ca="1" si="14"/>
        <v>132750000000</v>
      </c>
    </row>
    <row r="21" spans="1:26" ht="15.5" x14ac:dyDescent="0.35">
      <c r="C21" t="s">
        <v>12</v>
      </c>
      <c r="D21" s="2">
        <f>IFERROR(INDEX(D51:D500,MATCH($C$7,$C$51:$C$500,0)),"")</f>
        <v>590000000</v>
      </c>
      <c r="E21" s="2">
        <f>IFERROR(INDEX(E51:E500,MATCH($C$7,$C$51:$C$500,0)),"")</f>
        <v>590000000</v>
      </c>
      <c r="H21" s="2">
        <f>IFERROR(INDEX(D21:G21,COUNT(D21:G21)),"")</f>
        <v>590000000</v>
      </c>
      <c r="I21" s="2">
        <f t="shared" ref="I21:Z21" si="15">IFERROR(INDEX(I51:I500,MATCH($C$7,$C$51:$C$500,0)),"")</f>
        <v>590000000</v>
      </c>
      <c r="J21" s="2">
        <f t="shared" si="15"/>
        <v>590000000</v>
      </c>
      <c r="K21" s="2">
        <f t="shared" si="15"/>
        <v>590000000</v>
      </c>
      <c r="L21" s="2">
        <f t="shared" si="15"/>
        <v>590000000</v>
      </c>
      <c r="M21" s="2">
        <f t="shared" si="15"/>
        <v>590000000</v>
      </c>
      <c r="N21" s="2">
        <f t="shared" si="15"/>
        <v>590000000</v>
      </c>
      <c r="O21" s="2">
        <f t="shared" si="15"/>
        <v>590000000</v>
      </c>
      <c r="P21" s="2">
        <f t="shared" si="15"/>
        <v>590000000</v>
      </c>
      <c r="Q21" s="2">
        <f t="shared" si="15"/>
        <v>590000000</v>
      </c>
      <c r="R21" s="2">
        <f t="shared" si="15"/>
        <v>590000000</v>
      </c>
      <c r="S21" s="2">
        <f t="shared" si="15"/>
        <v>590000000</v>
      </c>
      <c r="T21" s="2">
        <f t="shared" si="15"/>
        <v>590000000</v>
      </c>
      <c r="U21" s="2">
        <f t="shared" si="15"/>
        <v>590000000</v>
      </c>
      <c r="V21" s="2">
        <f t="shared" si="15"/>
        <v>590000000</v>
      </c>
      <c r="W21" s="2">
        <f t="shared" si="15"/>
        <v>590000000</v>
      </c>
      <c r="X21" s="2">
        <f t="shared" si="15"/>
        <v>590000000</v>
      </c>
      <c r="Y21" s="2">
        <f t="shared" si="15"/>
        <v>590000000</v>
      </c>
      <c r="Z21" s="2">
        <f t="shared" si="15"/>
        <v>590000000</v>
      </c>
    </row>
    <row r="23" spans="1:26" ht="15.5" x14ac:dyDescent="0.35">
      <c r="B23" t="s">
        <v>41</v>
      </c>
      <c r="C23" t="s">
        <v>42</v>
      </c>
      <c r="D23" s="3">
        <f>IFERROR(D5/D6*100,"")</f>
        <v>7.7797656084276969</v>
      </c>
      <c r="E23" s="3">
        <f>IFERROR(E5/E6*100,"")</f>
        <v>7.8473548099013861</v>
      </c>
      <c r="H23" s="3">
        <f t="shared" ref="H23:Z23" si="16">IFERROR(H5/H6*100,"")</f>
        <v>32.566854132891677</v>
      </c>
      <c r="I23" s="3">
        <f t="shared" si="16"/>
        <v>24.734270602588794</v>
      </c>
      <c r="J23" s="3">
        <f t="shared" si="16"/>
        <v>23.409022178869968</v>
      </c>
      <c r="K23" s="3">
        <f t="shared" si="16"/>
        <v>22.833285543829142</v>
      </c>
      <c r="L23" s="3">
        <f t="shared" si="16"/>
        <v>27.34560650147284</v>
      </c>
      <c r="M23" s="3">
        <f t="shared" si="16"/>
        <v>27.769053336866644</v>
      </c>
      <c r="N23" s="3">
        <f t="shared" si="16"/>
        <v>19.380934978615517</v>
      </c>
      <c r="O23" s="3">
        <f t="shared" si="16"/>
        <v>15.146574355958494</v>
      </c>
      <c r="P23" s="3">
        <f t="shared" si="16"/>
        <v>12.222720236390726</v>
      </c>
      <c r="Q23" s="3">
        <f t="shared" si="16"/>
        <v>9.130495424468867</v>
      </c>
      <c r="R23" s="3">
        <f t="shared" si="16"/>
        <v>14.573555886239944</v>
      </c>
      <c r="S23" s="3">
        <f t="shared" si="16"/>
        <v>11.031492010512563</v>
      </c>
      <c r="T23" s="3">
        <f t="shared" si="16"/>
        <v>17.579843069111121</v>
      </c>
      <c r="U23" s="3">
        <f t="shared" si="16"/>
        <v>21.01987325230948</v>
      </c>
      <c r="V23" s="3">
        <f t="shared" si="16"/>
        <v>39.869549832155393</v>
      </c>
      <c r="W23" s="3">
        <f t="shared" si="16"/>
        <v>20.571628520986749</v>
      </c>
      <c r="X23" s="3">
        <f t="shared" si="16"/>
        <v>31.697671158813751</v>
      </c>
      <c r="Y23" s="3">
        <f t="shared" si="16"/>
        <v>23.924419883023791</v>
      </c>
      <c r="Z23" s="3">
        <f t="shared" si="16"/>
        <v>-29.303634051408533</v>
      </c>
    </row>
    <row r="24" spans="1:26" ht="15.5" x14ac:dyDescent="0.35">
      <c r="C24" t="s">
        <v>43</v>
      </c>
      <c r="D24" s="4">
        <f>IFERROR(_xlfn.RRI(5,I23,D23),"")</f>
        <v>-0.20652457437909011</v>
      </c>
      <c r="E24" s="4">
        <f>IFERROR(_xlfn.RRI(5,J23,E23),"")</f>
        <v>-0.19634804926603888</v>
      </c>
      <c r="H24" s="4">
        <f t="shared" ref="H24:Z24" si="17">IFERROR(_xlfn.RRI(5,M23,H23),"")</f>
        <v>3.2387997617843833E-2</v>
      </c>
      <c r="I24" s="4">
        <f t="shared" si="17"/>
        <v>4.9989307928367532E-2</v>
      </c>
      <c r="J24" s="4">
        <f t="shared" si="17"/>
        <v>9.0972416754743213E-2</v>
      </c>
      <c r="K24" s="4">
        <f t="shared" si="17"/>
        <v>0.13313096404964875</v>
      </c>
      <c r="L24" s="4">
        <f t="shared" si="17"/>
        <v>0.24531334867773102</v>
      </c>
      <c r="M24" s="4">
        <f t="shared" si="17"/>
        <v>0.1376249513043788</v>
      </c>
      <c r="N24" s="4">
        <f t="shared" si="17"/>
        <v>0.11930409837395217</v>
      </c>
      <c r="O24" s="4">
        <f t="shared" si="17"/>
        <v>-2.9356198594292948E-2</v>
      </c>
      <c r="P24" s="4">
        <f t="shared" si="17"/>
        <v>-0.10276221266605179</v>
      </c>
      <c r="Q24" s="4">
        <f t="shared" si="17"/>
        <v>-0.25531843595469805</v>
      </c>
      <c r="R24" s="4">
        <f t="shared" si="17"/>
        <v>-6.6618107251478542E-2</v>
      </c>
      <c r="S24" s="4">
        <f t="shared" si="17"/>
        <v>-0.19030514468621984</v>
      </c>
      <c r="T24" s="4">
        <f t="shared" si="17"/>
        <v>-5.9768676193504122E-2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1257.1400000000001</v>
      </c>
      <c r="J25" s="3">
        <f t="shared" si="18"/>
        <v>894</v>
      </c>
      <c r="K25" s="3">
        <f t="shared" si="18"/>
        <v>670.96</v>
      </c>
      <c r="L25" s="3">
        <f t="shared" si="18"/>
        <v>618.70000000000005</v>
      </c>
      <c r="M25" s="3">
        <f t="shared" si="18"/>
        <v>450.52</v>
      </c>
      <c r="N25" s="3">
        <f t="shared" si="18"/>
        <v>230.19</v>
      </c>
      <c r="O25" s="3">
        <f t="shared" si="18"/>
        <v>142.19999999999999</v>
      </c>
      <c r="P25" s="3">
        <f t="shared" si="18"/>
        <v>89.78</v>
      </c>
      <c r="Q25" s="3">
        <f t="shared" si="18"/>
        <v>64.83</v>
      </c>
      <c r="R25" s="3">
        <f t="shared" si="18"/>
        <v>94.85</v>
      </c>
      <c r="S25" s="3">
        <f t="shared" si="18"/>
        <v>55.67</v>
      </c>
      <c r="T25" s="3">
        <f t="shared" si="18"/>
        <v>88.15</v>
      </c>
      <c r="U25" s="3">
        <f t="shared" si="18"/>
        <v>94.35</v>
      </c>
      <c r="V25" s="3">
        <f t="shared" si="18"/>
        <v>141.34</v>
      </c>
      <c r="W25" s="3">
        <f t="shared" si="18"/>
        <v>43.85</v>
      </c>
      <c r="X25" s="3">
        <f t="shared" si="18"/>
        <v>53.67</v>
      </c>
      <c r="Y25" s="3">
        <f t="shared" si="18"/>
        <v>27.67</v>
      </c>
      <c r="Z25" s="3">
        <f t="shared" si="18"/>
        <v>-54.5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0.4042985209536698</v>
      </c>
      <c r="J26" s="4">
        <f t="shared" si="19"/>
        <v>0.44440034830223785</v>
      </c>
      <c r="K26" s="4">
        <f t="shared" si="19"/>
        <v>0.49521417561769909</v>
      </c>
      <c r="L26" s="4">
        <f t="shared" si="19"/>
        <v>0.57014882626983043</v>
      </c>
      <c r="M26" s="4">
        <f t="shared" si="19"/>
        <v>0.36563723012505212</v>
      </c>
      <c r="N26" s="4">
        <f t="shared" si="19"/>
        <v>0.32829043810233349</v>
      </c>
      <c r="O26" s="4">
        <f t="shared" si="19"/>
        <v>0.10036167553649444</v>
      </c>
      <c r="P26" s="4">
        <f t="shared" si="19"/>
        <v>-9.880669929094088E-3</v>
      </c>
      <c r="Q26" s="4">
        <f t="shared" si="19"/>
        <v>-0.14433811515842243</v>
      </c>
      <c r="R26" s="4">
        <f t="shared" si="19"/>
        <v>0.16684601541686406</v>
      </c>
      <c r="S26" s="4">
        <f t="shared" si="19"/>
        <v>7.3442811105264294E-3</v>
      </c>
      <c r="T26" s="4">
        <f t="shared" si="19"/>
        <v>0.26078963990716453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1839.1932203389831</v>
      </c>
      <c r="E27" s="3">
        <f>IFERROR(E4/E21,"")</f>
        <v>1596.6779661016949</v>
      </c>
      <c r="H27" s="3">
        <f t="shared" ref="H27:Z27" si="20">IFERROR(H4/H21,"")</f>
        <v>6871.7423728813555</v>
      </c>
      <c r="I27" s="3">
        <f t="shared" si="20"/>
        <v>4621.9898305084744</v>
      </c>
      <c r="J27" s="3">
        <f t="shared" si="20"/>
        <v>3315.984745762712</v>
      </c>
      <c r="K27" s="3">
        <f t="shared" si="20"/>
        <v>2585.5</v>
      </c>
      <c r="L27" s="3">
        <f t="shared" si="20"/>
        <v>2188.1220338983053</v>
      </c>
      <c r="M27" s="3">
        <f t="shared" si="20"/>
        <v>1584.8728813559321</v>
      </c>
      <c r="N27" s="3">
        <f t="shared" si="20"/>
        <v>1141.2949152542374</v>
      </c>
      <c r="O27" s="3">
        <f t="shared" si="20"/>
        <v>1414.1186440677966</v>
      </c>
      <c r="P27" s="3">
        <f t="shared" si="20"/>
        <v>1363.2237288135593</v>
      </c>
      <c r="Q27" s="3">
        <f t="shared" si="20"/>
        <v>1380.4915254237287</v>
      </c>
      <c r="R27" s="3">
        <f t="shared" si="20"/>
        <v>1504.5135593220339</v>
      </c>
      <c r="S27" s="3">
        <f t="shared" si="20"/>
        <v>1135.1271186440679</v>
      </c>
      <c r="T27" s="3">
        <f t="shared" si="20"/>
        <v>980.9898305084746</v>
      </c>
      <c r="U27" s="3">
        <f t="shared" si="20"/>
        <v>851.73559322033896</v>
      </c>
      <c r="V27" s="3">
        <f t="shared" si="20"/>
        <v>807.86101694915249</v>
      </c>
      <c r="W27" s="3">
        <f t="shared" si="20"/>
        <v>507.4728813559322</v>
      </c>
      <c r="X27" s="3">
        <f t="shared" si="20"/>
        <v>370.75932203389829</v>
      </c>
      <c r="Y27" s="3">
        <f t="shared" si="20"/>
        <v>227.86101694915254</v>
      </c>
      <c r="Z27" s="3">
        <f t="shared" si="20"/>
        <v>219.56271186440679</v>
      </c>
    </row>
    <row r="28" spans="1:26" ht="15.5" x14ac:dyDescent="0.35">
      <c r="C28" t="s">
        <v>48</v>
      </c>
      <c r="D28" s="4">
        <f>IFERROR(_xlfn.RRI(5,I27,D27),"")</f>
        <v>-0.16831345726573432</v>
      </c>
      <c r="E28" s="4">
        <f>IFERROR(_xlfn.RRI(5,J27,E27),"")</f>
        <v>-0.13598563787816309</v>
      </c>
      <c r="H28" s="4">
        <f t="shared" ref="H28:Z28" si="21">IFERROR(_xlfn.RRI(5,M27,H27),"")</f>
        <v>0.34095587378305714</v>
      </c>
      <c r="I28" s="4">
        <f t="shared" si="21"/>
        <v>0.32277573812370797</v>
      </c>
      <c r="J28" s="4">
        <f t="shared" si="21"/>
        <v>0.18583792366778762</v>
      </c>
      <c r="K28" s="4">
        <f t="shared" si="21"/>
        <v>0.13656814832431108</v>
      </c>
      <c r="L28" s="4">
        <f t="shared" si="21"/>
        <v>9.6497280509207695E-2</v>
      </c>
      <c r="M28" s="4">
        <f t="shared" si="21"/>
        <v>1.0461254981682711E-2</v>
      </c>
      <c r="N28" s="4">
        <f t="shared" si="21"/>
        <v>1.0843604696277875E-3</v>
      </c>
      <c r="O28" s="4">
        <f t="shared" si="21"/>
        <v>7.5881075835591005E-2</v>
      </c>
      <c r="P28" s="4">
        <f t="shared" si="21"/>
        <v>9.8632565386571613E-2</v>
      </c>
      <c r="Q28" s="4">
        <f t="shared" si="21"/>
        <v>0.11311341961303412</v>
      </c>
      <c r="R28" s="4">
        <f t="shared" si="21"/>
        <v>0.24278686171475838</v>
      </c>
      <c r="S28" s="4">
        <f t="shared" si="21"/>
        <v>0.25080752108815263</v>
      </c>
      <c r="T28" s="4">
        <f t="shared" si="21"/>
        <v>0.33905647785670245</v>
      </c>
      <c r="U28" s="4">
        <f t="shared" si="21"/>
        <v>0.31144246457164226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0.40619686800894866</v>
      </c>
      <c r="J29" s="4">
        <f t="shared" si="22"/>
        <v>0.33241922022177173</v>
      </c>
      <c r="K29" s="4">
        <f t="shared" si="22"/>
        <v>8.446743171165344E-2</v>
      </c>
      <c r="L29" s="4">
        <f t="shared" si="22"/>
        <v>0.37330196217704004</v>
      </c>
      <c r="M29" s="4">
        <f t="shared" si="22"/>
        <v>0.9571658195403796</v>
      </c>
      <c r="N29" s="4">
        <f t="shared" si="22"/>
        <v>0.61877637130801699</v>
      </c>
      <c r="O29" s="4">
        <f t="shared" si="22"/>
        <v>0.58387168634439723</v>
      </c>
      <c r="P29" s="4">
        <f t="shared" si="22"/>
        <v>0.384852691655098</v>
      </c>
      <c r="Q29" s="4">
        <f t="shared" si="22"/>
        <v>-0.31649973642593565</v>
      </c>
      <c r="R29" s="4">
        <f t="shared" si="22"/>
        <v>0.70379019220405947</v>
      </c>
      <c r="S29" s="4">
        <f t="shared" si="22"/>
        <v>-0.3684628474191719</v>
      </c>
      <c r="T29" s="4">
        <f t="shared" si="22"/>
        <v>-6.5712771595124425E-2</v>
      </c>
      <c r="U29" s="4">
        <f t="shared" si="22"/>
        <v>-0.33246073298429324</v>
      </c>
      <c r="V29" s="4">
        <f t="shared" si="22"/>
        <v>2.2232611174458383</v>
      </c>
      <c r="W29" s="4">
        <f t="shared" si="22"/>
        <v>-0.18297000186323831</v>
      </c>
      <c r="X29" s="4">
        <f t="shared" si="22"/>
        <v>0.93964582580411993</v>
      </c>
      <c r="Y29" s="4">
        <f t="shared" si="22"/>
        <v>-1.5077064220183487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0.48674978199278757</v>
      </c>
      <c r="I30" s="4">
        <f t="shared" si="23"/>
        <v>0.39385135483950101</v>
      </c>
      <c r="J30" s="4">
        <f t="shared" si="23"/>
        <v>0.28253132692427463</v>
      </c>
      <c r="K30" s="4">
        <f t="shared" si="23"/>
        <v>0.18160685736240029</v>
      </c>
      <c r="L30" s="4">
        <f t="shared" si="23"/>
        <v>0.38062936128118086</v>
      </c>
      <c r="M30" s="4">
        <f t="shared" si="23"/>
        <v>0.38866200153260327</v>
      </c>
      <c r="N30" s="4">
        <f t="shared" si="23"/>
        <v>-0.19292845756475249</v>
      </c>
      <c r="O30" s="4">
        <f t="shared" si="23"/>
        <v>3.7334235150478297E-2</v>
      </c>
      <c r="P30" s="4">
        <f t="shared" si="23"/>
        <v>-1.2508440864835598E-2</v>
      </c>
      <c r="Q30" s="4">
        <f t="shared" si="23"/>
        <v>-8.2433310839812007E-2</v>
      </c>
      <c r="R30" s="4">
        <f t="shared" si="23"/>
        <v>0.32541416252939626</v>
      </c>
      <c r="S30" s="4">
        <f t="shared" si="23"/>
        <v>0.15712424669652242</v>
      </c>
      <c r="T30" s="4">
        <f t="shared" si="23"/>
        <v>0.15175394608018727</v>
      </c>
      <c r="U30" s="4">
        <f t="shared" si="23"/>
        <v>5.4309559875628924E-2</v>
      </c>
      <c r="V30" s="4">
        <f t="shared" si="23"/>
        <v>0.59192943431894152</v>
      </c>
      <c r="W30" s="4">
        <f t="shared" si="23"/>
        <v>0.36873937133139512</v>
      </c>
      <c r="X30" s="4">
        <f t="shared" si="23"/>
        <v>0.62712923429387513</v>
      </c>
      <c r="Y30" s="4">
        <f t="shared" si="23"/>
        <v>3.7794692068981423E-2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5985.67</v>
      </c>
      <c r="E32" s="3">
        <f>IFERROR(INDEX(E51:E500,MATCH($A$32,$C$51:$C$500,0)),"")</f>
        <v>5520</v>
      </c>
      <c r="H32" s="3">
        <f>IFERROR(INDEX(D32:G32,COUNT(D32:G32)),"")</f>
        <v>5520</v>
      </c>
      <c r="I32" s="3">
        <f t="shared" ref="I32:Z32" si="24">IFERROR(INDEX(I51:I500,MATCH($C$32,$C$51:$C$500,0)),"")</f>
        <v>5086.83</v>
      </c>
      <c r="J32" s="3">
        <f t="shared" si="24"/>
        <v>3828.64</v>
      </c>
      <c r="K32" s="3">
        <f t="shared" si="24"/>
        <v>2932.39</v>
      </c>
      <c r="L32" s="3">
        <f t="shared" si="24"/>
        <v>2262.83</v>
      </c>
      <c r="M32" s="3">
        <f t="shared" si="24"/>
        <v>1644.05</v>
      </c>
      <c r="N32" s="3">
        <f t="shared" si="24"/>
        <v>1187.51</v>
      </c>
      <c r="O32" s="3">
        <f t="shared" si="24"/>
        <v>962.77</v>
      </c>
      <c r="P32" s="3">
        <f t="shared" si="24"/>
        <v>816.95</v>
      </c>
      <c r="Q32" s="3">
        <f t="shared" si="24"/>
        <v>717.09</v>
      </c>
      <c r="R32" s="3">
        <f t="shared" si="24"/>
        <v>651.62</v>
      </c>
      <c r="S32" s="3">
        <f t="shared" si="24"/>
        <v>556.65</v>
      </c>
      <c r="T32" s="3">
        <f t="shared" si="24"/>
        <v>501.44</v>
      </c>
      <c r="U32" s="3">
        <f t="shared" si="24"/>
        <v>448.85</v>
      </c>
      <c r="V32" s="3">
        <f t="shared" si="24"/>
        <v>354.51</v>
      </c>
      <c r="W32" s="3">
        <f t="shared" si="24"/>
        <v>213.17</v>
      </c>
      <c r="X32" s="3">
        <f t="shared" si="24"/>
        <v>169.31</v>
      </c>
      <c r="Y32" s="3">
        <f t="shared" si="24"/>
        <v>115.65</v>
      </c>
      <c r="Z32" s="3">
        <f t="shared" si="24"/>
        <v>87.98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5.42</v>
      </c>
      <c r="E33" s="3">
        <f>IFERROR(INDEX(E51:E500,MATCH($A$33,$C$51:$C$500,0)),"")</f>
        <v>2.99</v>
      </c>
      <c r="H33" s="3">
        <f>IFERROR(INDEX(D33:G33,COUNT(D33:G33)),"")</f>
        <v>2.99</v>
      </c>
      <c r="I33" s="3">
        <f t="shared" ref="I33:Z33" si="25">IFERROR(INDEX(I51:I500,MATCH($C$33,$C$51:$C$500,0)),"")</f>
        <v>3.03</v>
      </c>
      <c r="J33" s="3">
        <f t="shared" si="25"/>
        <v>2.38</v>
      </c>
      <c r="K33" s="3">
        <f t="shared" si="25"/>
        <v>3.3</v>
      </c>
      <c r="L33" s="3">
        <f t="shared" si="25"/>
        <v>3.17</v>
      </c>
      <c r="M33" s="3">
        <f t="shared" si="25"/>
        <v>2</v>
      </c>
      <c r="N33" s="3">
        <f t="shared" si="25"/>
        <v>1.23</v>
      </c>
      <c r="O33" s="3">
        <f t="shared" si="25"/>
        <v>1.0900000000000001</v>
      </c>
      <c r="P33" s="3">
        <f t="shared" si="25"/>
        <v>1.1299999999999999</v>
      </c>
      <c r="Q33" s="3">
        <f t="shared" si="25"/>
        <v>1.23</v>
      </c>
      <c r="R33" s="3">
        <f t="shared" si="25"/>
        <v>1.53</v>
      </c>
      <c r="S33" s="3">
        <f t="shared" si="25"/>
        <v>1.82</v>
      </c>
      <c r="T33" s="3">
        <f t="shared" si="25"/>
        <v>2.74</v>
      </c>
      <c r="U33" s="3">
        <f t="shared" si="25"/>
        <v>4.46</v>
      </c>
      <c r="V33" s="3">
        <f t="shared" si="25"/>
        <v>5.42</v>
      </c>
      <c r="W33" s="3">
        <f t="shared" si="25"/>
        <v>4.74</v>
      </c>
      <c r="X33" s="3">
        <f t="shared" si="25"/>
        <v>9.57</v>
      </c>
      <c r="Y33" s="3">
        <f t="shared" si="25"/>
        <v>5.53</v>
      </c>
      <c r="Z33" s="3">
        <f t="shared" si="25"/>
        <v>2.56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69.63</v>
      </c>
      <c r="E34" s="3">
        <f>IFERROR(INDEX(E51:E500,MATCH($A$34,$C$51:$C$500,0)),"")</f>
        <v>38.15</v>
      </c>
      <c r="H34" s="3">
        <f>IFERROR(INDEX(D34:G34,COUNT(D34:G34)),"")</f>
        <v>38.15</v>
      </c>
      <c r="I34" s="3">
        <f t="shared" ref="I34:Z34" si="26">IFERROR(INDEX(I51:I500,MATCH($C$34,$C$51:$C$500,0)),"")</f>
        <v>12.27</v>
      </c>
      <c r="J34" s="3">
        <f t="shared" si="26"/>
        <v>10.18</v>
      </c>
      <c r="K34" s="3">
        <f t="shared" si="26"/>
        <v>14.42</v>
      </c>
      <c r="L34" s="3">
        <f t="shared" si="26"/>
        <v>11.6</v>
      </c>
      <c r="M34" s="3">
        <f t="shared" si="26"/>
        <v>7.3</v>
      </c>
      <c r="N34" s="3">
        <f t="shared" si="26"/>
        <v>6.34</v>
      </c>
      <c r="O34" s="3">
        <f t="shared" si="26"/>
        <v>7.35</v>
      </c>
      <c r="P34" s="3">
        <f t="shared" si="26"/>
        <v>10.25</v>
      </c>
      <c r="Q34" s="3">
        <f t="shared" si="26"/>
        <v>13.65</v>
      </c>
      <c r="R34" s="3">
        <f t="shared" si="26"/>
        <v>10.54</v>
      </c>
      <c r="S34" s="3">
        <f t="shared" si="26"/>
        <v>18.23</v>
      </c>
      <c r="T34" s="3">
        <f t="shared" si="26"/>
        <v>15.6</v>
      </c>
      <c r="U34" s="3">
        <f t="shared" si="26"/>
        <v>21.2</v>
      </c>
      <c r="V34" s="3">
        <f t="shared" si="26"/>
        <v>13.58</v>
      </c>
      <c r="W34" s="3">
        <f t="shared" si="26"/>
        <v>23.03</v>
      </c>
      <c r="X34" s="3">
        <f t="shared" si="26"/>
        <v>30.18</v>
      </c>
      <c r="Y34" s="3">
        <f t="shared" si="26"/>
        <v>23.13</v>
      </c>
      <c r="Z34" s="3">
        <f t="shared" si="26"/>
        <v>-4.13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17.63</v>
      </c>
      <c r="E35" s="3">
        <f>IFERROR(INDEX(E51:E500,MATCH($A$35,$C$51:$C$500,0)),"")</f>
        <v>10.35</v>
      </c>
      <c r="H35" s="3">
        <f>IFERROR(INDEX(D35:G35,COUNT(D35:G35)),"")</f>
        <v>10.35</v>
      </c>
      <c r="I35" s="3">
        <f t="shared" ref="I35:Z35" si="27">IFERROR(INDEX(I51:I500,MATCH($C$35,$C$51:$C$500,0)),"")</f>
        <v>3.34</v>
      </c>
      <c r="J35" s="3">
        <f t="shared" si="27"/>
        <v>2.74</v>
      </c>
      <c r="K35" s="3">
        <f t="shared" si="27"/>
        <v>3.74</v>
      </c>
      <c r="L35" s="3">
        <f t="shared" si="27"/>
        <v>3.28</v>
      </c>
      <c r="M35" s="3">
        <f t="shared" si="27"/>
        <v>2.08</v>
      </c>
      <c r="N35" s="3">
        <f t="shared" si="27"/>
        <v>1.28</v>
      </c>
      <c r="O35" s="3">
        <f t="shared" si="27"/>
        <v>0.74</v>
      </c>
      <c r="P35" s="3">
        <f t="shared" si="27"/>
        <v>0.67</v>
      </c>
      <c r="Q35" s="3">
        <f t="shared" si="27"/>
        <v>0.64</v>
      </c>
      <c r="R35" s="3">
        <f t="shared" si="27"/>
        <v>0.66</v>
      </c>
      <c r="S35" s="3">
        <f t="shared" si="27"/>
        <v>0.89</v>
      </c>
      <c r="T35" s="3">
        <f t="shared" si="27"/>
        <v>1.4</v>
      </c>
      <c r="U35" s="3">
        <f t="shared" si="27"/>
        <v>2.35</v>
      </c>
      <c r="V35" s="3">
        <f t="shared" si="27"/>
        <v>2.38</v>
      </c>
      <c r="W35" s="3">
        <f t="shared" si="27"/>
        <v>1.99</v>
      </c>
      <c r="X35" s="3">
        <f t="shared" si="27"/>
        <v>4.37</v>
      </c>
      <c r="Y35" s="3">
        <f t="shared" si="27"/>
        <v>2.81</v>
      </c>
      <c r="Z35" s="3">
        <f t="shared" si="27"/>
        <v>1.02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1085124000000</v>
      </c>
      <c r="E51" s="5">
        <v>942040000000</v>
      </c>
      <c r="F51" s="5">
        <v>878594000000</v>
      </c>
      <c r="G51" s="5">
        <v>662049000000</v>
      </c>
      <c r="I51" s="5">
        <v>2726974000000</v>
      </c>
      <c r="J51" s="5">
        <v>1956431000000</v>
      </c>
      <c r="K51" s="5">
        <v>1525445000000</v>
      </c>
      <c r="L51" s="5">
        <v>1290992000000</v>
      </c>
      <c r="M51" s="5">
        <v>935075000000</v>
      </c>
      <c r="N51" s="5">
        <v>673364000000</v>
      </c>
      <c r="O51" s="5">
        <v>834330000000</v>
      </c>
      <c r="P51" s="5">
        <v>804302000000</v>
      </c>
      <c r="Q51" s="5">
        <v>814490000000</v>
      </c>
      <c r="R51" s="5">
        <v>887663000000</v>
      </c>
      <c r="S51" s="5">
        <v>669725000000</v>
      </c>
      <c r="T51" s="5">
        <v>578784000000</v>
      </c>
      <c r="U51" s="5">
        <v>502524000000</v>
      </c>
      <c r="V51" s="5">
        <v>476638000000</v>
      </c>
      <c r="W51" s="5">
        <v>299409000000</v>
      </c>
      <c r="X51" s="5">
        <v>218748000000</v>
      </c>
      <c r="Y51" s="5">
        <v>134438000000</v>
      </c>
      <c r="Z51" s="5">
        <v>129542000000</v>
      </c>
    </row>
    <row r="52" spans="2:26" ht="15.5" x14ac:dyDescent="0.35">
      <c r="C52" t="s">
        <v>72</v>
      </c>
      <c r="D52" s="5">
        <v>-557334000000</v>
      </c>
      <c r="E52" s="5">
        <v>-452848000000</v>
      </c>
      <c r="F52" s="5">
        <v>-395472000000</v>
      </c>
      <c r="G52" s="5">
        <v>-327820000000</v>
      </c>
      <c r="I52" s="5">
        <v>-1296477000000</v>
      </c>
      <c r="J52" s="5">
        <v>-950220000000</v>
      </c>
      <c r="K52" s="5">
        <v>-714509000000</v>
      </c>
      <c r="L52" s="5">
        <v>-620240000000</v>
      </c>
      <c r="M52" s="5">
        <v>-435507000000</v>
      </c>
      <c r="N52" s="5">
        <v>-330799000000</v>
      </c>
      <c r="O52" s="5">
        <v>-417281000000</v>
      </c>
      <c r="P52" s="5">
        <v>-415212000000</v>
      </c>
      <c r="Q52" s="5">
        <v>-375546000000</v>
      </c>
      <c r="R52" s="5">
        <v>-427828000000</v>
      </c>
      <c r="S52" s="5">
        <v>-330023000000</v>
      </c>
      <c r="T52" s="5">
        <v>-279882000000</v>
      </c>
      <c r="U52" s="5">
        <v>-220966000000</v>
      </c>
      <c r="V52" s="5">
        <v>-204736000000</v>
      </c>
      <c r="W52" s="5">
        <v>-184925000000</v>
      </c>
      <c r="X52" s="5">
        <v>-138249000000</v>
      </c>
      <c r="Y52" s="5">
        <v>-86062000000</v>
      </c>
      <c r="Z52" s="5">
        <v>-93936000000</v>
      </c>
    </row>
    <row r="53" spans="2:26" ht="15.5" x14ac:dyDescent="0.35">
      <c r="C53" t="s">
        <v>73</v>
      </c>
      <c r="D53" s="5">
        <v>527790000000</v>
      </c>
      <c r="E53" s="5">
        <v>489192000000</v>
      </c>
      <c r="F53" s="5">
        <v>483122000000</v>
      </c>
      <c r="G53" s="5">
        <v>334229000000</v>
      </c>
      <c r="I53" s="5">
        <v>1430497000000</v>
      </c>
      <c r="J53" s="5">
        <v>1006211000000</v>
      </c>
      <c r="K53" s="5">
        <v>810936000000</v>
      </c>
      <c r="L53" s="5">
        <v>670752000000</v>
      </c>
      <c r="M53" s="5">
        <v>499568000000</v>
      </c>
      <c r="N53" s="5">
        <v>342565000000</v>
      </c>
      <c r="O53" s="5">
        <v>417049000000</v>
      </c>
      <c r="P53" s="5">
        <v>389090000000</v>
      </c>
      <c r="Q53" s="5">
        <v>438944000000</v>
      </c>
      <c r="R53" s="5">
        <v>459835000000</v>
      </c>
      <c r="S53" s="5">
        <v>339702000000</v>
      </c>
      <c r="T53" s="5">
        <v>298902000000</v>
      </c>
      <c r="U53" s="5">
        <v>281558000000</v>
      </c>
      <c r="V53" s="5">
        <v>271902000000</v>
      </c>
      <c r="W53" s="5">
        <v>114484000000</v>
      </c>
      <c r="X53" s="5">
        <v>80499000000</v>
      </c>
      <c r="Y53" s="5">
        <v>48376000000</v>
      </c>
      <c r="Z53" s="5">
        <v>35606000000</v>
      </c>
    </row>
    <row r="54" spans="2:26" ht="15.5" x14ac:dyDescent="0.35">
      <c r="C54" t="s">
        <v>74</v>
      </c>
      <c r="D54" s="5">
        <v>-212315000000</v>
      </c>
      <c r="E54" s="5">
        <v>-192656000000</v>
      </c>
      <c r="F54" s="5">
        <v>-182243000000</v>
      </c>
      <c r="G54" s="5">
        <v>-140223000000</v>
      </c>
      <c r="I54" s="5">
        <v>-563720000000</v>
      </c>
      <c r="J54" s="5">
        <v>-385699000000</v>
      </c>
      <c r="K54" s="5">
        <v>-326906000000</v>
      </c>
      <c r="L54" s="5">
        <v>-229558000000</v>
      </c>
      <c r="M54" s="5">
        <v>-175104000000</v>
      </c>
      <c r="N54" s="5">
        <v>-166137000000</v>
      </c>
      <c r="O54" s="5">
        <v>-288360000000</v>
      </c>
      <c r="P54" s="5">
        <v>-305421000000</v>
      </c>
      <c r="Q54" s="5">
        <v>-371628000000</v>
      </c>
      <c r="R54" s="5">
        <v>-383242000000</v>
      </c>
      <c r="S54" s="5">
        <v>-291011000000</v>
      </c>
      <c r="T54" s="5">
        <v>-249112000000</v>
      </c>
      <c r="U54" s="5">
        <v>-227081000000</v>
      </c>
      <c r="V54" s="5">
        <v>-185494000000</v>
      </c>
      <c r="W54" s="5">
        <v>-88165000000</v>
      </c>
      <c r="X54" s="5">
        <v>-52178000000</v>
      </c>
      <c r="Y54" s="5">
        <v>-43744000000</v>
      </c>
      <c r="Z54" s="5">
        <v>-74346000000</v>
      </c>
    </row>
    <row r="55" spans="2:26" ht="15.5" x14ac:dyDescent="0.35">
      <c r="C55" t="s">
        <v>75</v>
      </c>
      <c r="D55" s="5">
        <v>-194978000000</v>
      </c>
      <c r="E55" s="5">
        <v>-167891000000</v>
      </c>
      <c r="F55" s="5">
        <v>-161997000000</v>
      </c>
      <c r="G55" s="5">
        <v>-118080000000</v>
      </c>
      <c r="I55" s="5">
        <v>-475936000000</v>
      </c>
      <c r="J55" s="5">
        <v>-310561000000</v>
      </c>
      <c r="K55" s="5">
        <v>-257707000000</v>
      </c>
      <c r="L55" s="5">
        <v>-167012000000</v>
      </c>
      <c r="M55" s="5">
        <v>-111247000000</v>
      </c>
      <c r="N55" s="5">
        <v>-98254000000</v>
      </c>
      <c r="O55" s="5">
        <v>-209818000000</v>
      </c>
      <c r="P55" s="5">
        <v>-226946000000</v>
      </c>
      <c r="Q55" s="5">
        <v>-289213000000</v>
      </c>
      <c r="R55" s="5">
        <v>-298265000000</v>
      </c>
      <c r="S55" s="5">
        <v>-219872000000</v>
      </c>
      <c r="T55" s="5">
        <v>-170138000000</v>
      </c>
      <c r="U55" s="5">
        <v>-142099000000</v>
      </c>
      <c r="V55" s="5">
        <v>-116795000000</v>
      </c>
      <c r="W55" s="5">
        <v>-61999000000</v>
      </c>
      <c r="X55" s="5">
        <v>-40324000000</v>
      </c>
      <c r="Y55" s="5">
        <v>-32568000000</v>
      </c>
      <c r="Z55" s="5">
        <v>-51121000000</v>
      </c>
    </row>
    <row r="56" spans="2:26" ht="15.5" x14ac:dyDescent="0.35">
      <c r="C56" t="s">
        <v>76</v>
      </c>
      <c r="D56" s="5">
        <v>-17337000000</v>
      </c>
      <c r="E56" s="5">
        <v>-24765000000</v>
      </c>
      <c r="F56" s="5">
        <v>-20246000000</v>
      </c>
      <c r="G56" s="5">
        <v>-22143000000</v>
      </c>
      <c r="I56" s="5">
        <v>-87784000000</v>
      </c>
      <c r="J56" s="5">
        <v>-75138000000</v>
      </c>
      <c r="K56" s="5">
        <v>-69199000000</v>
      </c>
      <c r="L56" s="5">
        <v>-62546000000</v>
      </c>
      <c r="M56" s="5">
        <v>-63857000000</v>
      </c>
      <c r="N56" s="5">
        <v>-67883000000</v>
      </c>
      <c r="O56" s="5">
        <v>-78542000000</v>
      </c>
      <c r="P56" s="5">
        <v>-78475000000</v>
      </c>
      <c r="Q56" s="5">
        <v>-82415000000</v>
      </c>
      <c r="R56" s="5">
        <v>-84977000000</v>
      </c>
      <c r="S56" s="5">
        <v>-71139000000</v>
      </c>
      <c r="T56" s="5">
        <v>-78974000000</v>
      </c>
      <c r="U56" s="5">
        <v>-84982000000</v>
      </c>
      <c r="V56" s="5">
        <v>-68699000000</v>
      </c>
      <c r="W56" s="5">
        <v>-26166000000</v>
      </c>
      <c r="X56" s="5">
        <v>-11854000000</v>
      </c>
      <c r="Y56" s="5">
        <v>-11176000000</v>
      </c>
      <c r="Z56" s="5">
        <v>-23225000000</v>
      </c>
    </row>
    <row r="57" spans="2:26" ht="15.5" x14ac:dyDescent="0.35">
      <c r="C57" t="s">
        <v>77</v>
      </c>
      <c r="D57" s="5">
        <v>315475000000</v>
      </c>
      <c r="E57" s="5">
        <v>296536000000</v>
      </c>
      <c r="F57" s="5">
        <v>300879000000</v>
      </c>
      <c r="G57" s="5">
        <v>194006000000</v>
      </c>
      <c r="I57" s="5">
        <v>866777000000</v>
      </c>
      <c r="J57" s="5">
        <v>620512000000</v>
      </c>
      <c r="K57" s="5">
        <v>484030000000</v>
      </c>
      <c r="L57" s="5">
        <v>441194000000</v>
      </c>
      <c r="M57" s="5">
        <v>324464000000</v>
      </c>
      <c r="N57" s="5">
        <v>176428000000</v>
      </c>
      <c r="O57" s="5">
        <v>128689000000</v>
      </c>
      <c r="P57" s="5">
        <v>83669000000</v>
      </c>
      <c r="Q57" s="5">
        <v>67316000000</v>
      </c>
      <c r="R57" s="5">
        <v>76593000000</v>
      </c>
      <c r="S57" s="5">
        <v>48691000000</v>
      </c>
      <c r="T57" s="5">
        <v>49790000000</v>
      </c>
      <c r="U57" s="5">
        <v>54477000000</v>
      </c>
      <c r="V57" s="5">
        <v>86408000000</v>
      </c>
      <c r="W57" s="5">
        <v>26319000000</v>
      </c>
      <c r="X57" s="5">
        <v>28321000000</v>
      </c>
      <c r="Y57" s="5">
        <v>4632000000</v>
      </c>
      <c r="Z57" s="5">
        <v>-38740000000</v>
      </c>
    </row>
    <row r="58" spans="2:26" ht="15.5" x14ac:dyDescent="0.35">
      <c r="C58" t="s">
        <v>78</v>
      </c>
      <c r="D58" s="5">
        <v>32305000000</v>
      </c>
      <c r="E58" s="5">
        <v>27720000000</v>
      </c>
      <c r="F58" s="5">
        <v>20222000000</v>
      </c>
      <c r="G58" s="5">
        <v>20902000000</v>
      </c>
      <c r="I58" s="5">
        <v>70402000000</v>
      </c>
      <c r="J58" s="5">
        <v>47216000000</v>
      </c>
      <c r="K58" s="5">
        <v>19634000000</v>
      </c>
      <c r="L58" s="5">
        <v>23114000000</v>
      </c>
      <c r="M58" s="5">
        <v>13364000000</v>
      </c>
      <c r="N58" s="5">
        <v>-8509000000</v>
      </c>
      <c r="O58" s="5">
        <v>-18510000000</v>
      </c>
      <c r="P58" s="5">
        <v>-13609000000</v>
      </c>
      <c r="Q58" s="5">
        <v>-16221000000</v>
      </c>
      <c r="R58" s="5">
        <v>-14957000000</v>
      </c>
      <c r="S58" s="5">
        <v>-4516000000</v>
      </c>
      <c r="T58" s="5">
        <v>-8279000000</v>
      </c>
      <c r="U58" s="5">
        <v>4717000000</v>
      </c>
      <c r="V58" s="5">
        <v>-9777000000</v>
      </c>
      <c r="W58" s="5">
        <v>3308000000</v>
      </c>
      <c r="X58" s="5">
        <v>5222000000</v>
      </c>
      <c r="Y58" s="5">
        <v>12763000000</v>
      </c>
      <c r="Z58" s="5">
        <v>8107000000</v>
      </c>
    </row>
    <row r="59" spans="2:26" ht="15.5" x14ac:dyDescent="0.35">
      <c r="C59" t="s">
        <v>249</v>
      </c>
      <c r="X59" s="5">
        <v>5000000</v>
      </c>
      <c r="Y59" s="5">
        <v>-2403000000</v>
      </c>
      <c r="Z59" s="5">
        <v>23525000000</v>
      </c>
    </row>
    <row r="60" spans="2:26" ht="15.5" x14ac:dyDescent="0.35">
      <c r="C60" t="s">
        <v>247</v>
      </c>
      <c r="D60" s="5">
        <v>13274000000</v>
      </c>
      <c r="E60" s="5">
        <v>12469000000</v>
      </c>
      <c r="F60" s="5">
        <v>13995000000</v>
      </c>
      <c r="G60" s="5">
        <v>13134000000</v>
      </c>
      <c r="I60" s="5">
        <v>51611000000</v>
      </c>
      <c r="J60" s="5">
        <v>38204000000</v>
      </c>
      <c r="K60" s="5">
        <v>19254000000</v>
      </c>
      <c r="L60" s="5">
        <v>12192000000</v>
      </c>
      <c r="M60" s="5">
        <v>10354000000</v>
      </c>
      <c r="N60" s="5">
        <v>6795000000</v>
      </c>
      <c r="O60" s="5">
        <v>4939000000</v>
      </c>
      <c r="P60" s="5">
        <v>1895000000</v>
      </c>
      <c r="Q60" s="5">
        <v>304000000</v>
      </c>
      <c r="R60" s="5">
        <v>406000000</v>
      </c>
      <c r="S60" s="5">
        <v>228000000</v>
      </c>
      <c r="T60" s="5">
        <v>499000000</v>
      </c>
      <c r="U60" s="5">
        <v>545000000</v>
      </c>
      <c r="V60" s="5">
        <v>302000000</v>
      </c>
      <c r="X60" s="5">
        <v>1557000000</v>
      </c>
      <c r="Y60" s="5">
        <v>1611000000</v>
      </c>
      <c r="Z60" s="5">
        <v>981000000</v>
      </c>
    </row>
    <row r="61" spans="2:26" ht="15.5" x14ac:dyDescent="0.35">
      <c r="C61" t="s">
        <v>248</v>
      </c>
      <c r="X61" s="5">
        <v>3880000000</v>
      </c>
      <c r="Y61" s="5">
        <v>10576000000</v>
      </c>
      <c r="Z61" s="5">
        <v>-14337000000</v>
      </c>
    </row>
    <row r="62" spans="2:26" ht="15.5" x14ac:dyDescent="0.35">
      <c r="C62" t="s">
        <v>27</v>
      </c>
      <c r="D62" s="5">
        <v>-9000000</v>
      </c>
      <c r="E62" s="5">
        <v>-26000000</v>
      </c>
      <c r="F62" s="5">
        <v>-33000000</v>
      </c>
      <c r="G62" s="5">
        <v>-27000000</v>
      </c>
      <c r="I62" s="5">
        <v>-102000000</v>
      </c>
      <c r="J62" s="5">
        <v>-114000000</v>
      </c>
      <c r="K62" s="5">
        <v>-283000000</v>
      </c>
      <c r="L62" s="5">
        <v>-421000000</v>
      </c>
      <c r="M62" s="5">
        <v>-747000000</v>
      </c>
      <c r="N62" s="5">
        <v>-838000000</v>
      </c>
      <c r="O62" s="5">
        <v>-15478000000</v>
      </c>
      <c r="P62" s="5">
        <v>-22957000000</v>
      </c>
      <c r="Q62" s="5">
        <v>-23247000000</v>
      </c>
      <c r="R62" s="5">
        <v>-17094000000</v>
      </c>
      <c r="S62" s="5">
        <v>-12160000000</v>
      </c>
      <c r="T62" s="5">
        <v>-8530000000</v>
      </c>
      <c r="U62" s="5">
        <v>-10905000000</v>
      </c>
      <c r="V62" s="5">
        <v>-15117000000</v>
      </c>
      <c r="X62" s="5">
        <v>-5962000000</v>
      </c>
      <c r="Y62" s="5">
        <v>-1525000000</v>
      </c>
      <c r="Z62" s="5">
        <v>-3472000000</v>
      </c>
    </row>
    <row r="63" spans="2:26" ht="15.5" x14ac:dyDescent="0.35">
      <c r="C63" t="s">
        <v>79</v>
      </c>
    </row>
    <row r="64" spans="2:26" ht="15.5" x14ac:dyDescent="0.35">
      <c r="C64" t="s">
        <v>80</v>
      </c>
      <c r="D64" s="5">
        <v>32305000000</v>
      </c>
      <c r="E64" s="5">
        <v>27720000000</v>
      </c>
      <c r="F64" s="5">
        <v>20222000000</v>
      </c>
      <c r="G64" s="5">
        <v>20902000000</v>
      </c>
      <c r="I64" s="5">
        <v>70402000000</v>
      </c>
      <c r="J64" s="5">
        <v>47216000000</v>
      </c>
      <c r="K64" s="5">
        <v>19634000000</v>
      </c>
      <c r="L64" s="5">
        <v>23114000000</v>
      </c>
      <c r="M64" s="5">
        <v>13364000000</v>
      </c>
      <c r="N64" s="5">
        <v>-8509000000</v>
      </c>
      <c r="O64" s="5">
        <v>-18510000000</v>
      </c>
      <c r="P64" s="5">
        <v>-13609000000</v>
      </c>
      <c r="Q64" s="5">
        <v>-16221000000</v>
      </c>
      <c r="R64" s="5">
        <v>-14957000000</v>
      </c>
      <c r="S64" s="5">
        <v>-4516000000</v>
      </c>
      <c r="T64" s="5">
        <v>-8279000000</v>
      </c>
      <c r="U64" s="5">
        <v>4717000000</v>
      </c>
      <c r="V64" s="5">
        <v>-9777000000</v>
      </c>
      <c r="W64" s="5">
        <v>3308000000</v>
      </c>
      <c r="X64" s="5">
        <v>5222000000</v>
      </c>
      <c r="Y64" s="5">
        <v>12763000000</v>
      </c>
      <c r="Z64" s="5">
        <v>8107000000</v>
      </c>
    </row>
    <row r="65" spans="2:26" ht="15.5" x14ac:dyDescent="0.35">
      <c r="C65" t="s">
        <v>29</v>
      </c>
      <c r="D65" s="5">
        <v>347780000000</v>
      </c>
      <c r="E65" s="5">
        <v>324256000000</v>
      </c>
      <c r="F65" s="5">
        <v>321101000000</v>
      </c>
      <c r="G65" s="5">
        <v>214908000000</v>
      </c>
      <c r="I65" s="5">
        <v>937179000000</v>
      </c>
      <c r="J65" s="5">
        <v>667728000000</v>
      </c>
      <c r="K65" s="5">
        <v>503664000000</v>
      </c>
      <c r="L65" s="5">
        <v>464308000000</v>
      </c>
      <c r="M65" s="5">
        <v>337828000000</v>
      </c>
      <c r="N65" s="5">
        <v>167919000000</v>
      </c>
      <c r="O65" s="5">
        <v>110179000000</v>
      </c>
      <c r="P65" s="5">
        <v>70060000000</v>
      </c>
      <c r="Q65" s="5">
        <v>51095000000</v>
      </c>
      <c r="R65" s="5">
        <v>61636000000</v>
      </c>
      <c r="S65" s="5">
        <v>44175000000</v>
      </c>
      <c r="T65" s="5">
        <v>41511000000</v>
      </c>
      <c r="U65" s="5">
        <v>59194000000</v>
      </c>
      <c r="V65" s="5">
        <v>76631000000</v>
      </c>
      <c r="W65" s="5">
        <v>29627000000</v>
      </c>
      <c r="X65" s="5">
        <v>33543000000</v>
      </c>
      <c r="Y65" s="5">
        <v>17395000000</v>
      </c>
      <c r="Z65" s="5">
        <v>-30633000000</v>
      </c>
    </row>
    <row r="66" spans="2:26" ht="15.5" x14ac:dyDescent="0.35">
      <c r="C66" t="s">
        <v>28</v>
      </c>
      <c r="D66" s="5">
        <v>-73082000000</v>
      </c>
      <c r="E66" s="5">
        <v>-68728000000</v>
      </c>
      <c r="F66" s="5">
        <v>-67985000000</v>
      </c>
      <c r="G66" s="5">
        <v>-42923000000</v>
      </c>
      <c r="I66" s="5">
        <v>-195599000000</v>
      </c>
      <c r="J66" s="5">
        <v>-140360000000</v>
      </c>
      <c r="K66" s="5">
        <v>-107866000000</v>
      </c>
      <c r="L66" s="5">
        <v>-99336000000</v>
      </c>
      <c r="M66" s="5">
        <v>-72070000000</v>
      </c>
      <c r="N66" s="5">
        <v>-32130000000</v>
      </c>
      <c r="O66" s="5">
        <v>-26294000000</v>
      </c>
      <c r="P66" s="5">
        <v>-17102000000</v>
      </c>
      <c r="Q66" s="5">
        <v>-12853000000</v>
      </c>
      <c r="R66" s="5">
        <v>-5685000000</v>
      </c>
      <c r="S66" s="5">
        <v>-11336000000</v>
      </c>
      <c r="T66" s="5">
        <v>10490000000</v>
      </c>
      <c r="U66" s="5">
        <v>-3538000000</v>
      </c>
      <c r="V66" s="5">
        <v>6745000000</v>
      </c>
      <c r="W66" s="5">
        <v>-3759000000</v>
      </c>
      <c r="X66" s="5">
        <v>-1884000000</v>
      </c>
      <c r="Y66" s="5">
        <v>-1074000000</v>
      </c>
      <c r="Z66" s="5">
        <v>-1517000000</v>
      </c>
    </row>
    <row r="67" spans="2:26" ht="15.5" x14ac:dyDescent="0.35">
      <c r="C67" t="s">
        <v>82</v>
      </c>
      <c r="W67" s="5">
        <v>-3588000000</v>
      </c>
      <c r="X67" s="5">
        <v>-1801000000</v>
      </c>
    </row>
    <row r="68" spans="2:26" ht="15.5" x14ac:dyDescent="0.35">
      <c r="C68" t="s">
        <v>84</v>
      </c>
      <c r="D68" s="5">
        <v>-73082000000</v>
      </c>
      <c r="E68" s="5">
        <v>-68728000000</v>
      </c>
      <c r="F68" s="5">
        <v>-67985000000</v>
      </c>
      <c r="G68" s="5">
        <v>-42923000000</v>
      </c>
      <c r="I68" s="5">
        <v>-195599000000</v>
      </c>
      <c r="J68" s="5">
        <v>-140360000000</v>
      </c>
      <c r="K68" s="5">
        <v>-107866000000</v>
      </c>
      <c r="L68" s="5">
        <v>-99336000000</v>
      </c>
      <c r="M68" s="5">
        <v>-72070000000</v>
      </c>
      <c r="N68" s="5">
        <v>-32130000000</v>
      </c>
      <c r="O68" s="5">
        <v>-26294000000</v>
      </c>
      <c r="P68" s="5">
        <v>-17102000000</v>
      </c>
      <c r="Q68" s="5">
        <v>-12853000000</v>
      </c>
      <c r="R68" s="5">
        <v>-5685000000</v>
      </c>
      <c r="S68" s="5">
        <v>-11336000000</v>
      </c>
      <c r="T68" s="5">
        <v>10490000000</v>
      </c>
      <c r="U68" s="5">
        <v>-3538000000</v>
      </c>
      <c r="V68" s="5">
        <v>6745000000</v>
      </c>
      <c r="W68" s="5">
        <v>-3759000000</v>
      </c>
      <c r="X68" s="5">
        <v>-1884000000</v>
      </c>
      <c r="Y68" s="5">
        <v>-1074000000</v>
      </c>
      <c r="Z68" s="5">
        <v>-1517000000</v>
      </c>
    </row>
    <row r="69" spans="2:26" ht="15.5" x14ac:dyDescent="0.35">
      <c r="C69" t="s">
        <v>86</v>
      </c>
      <c r="D69" s="5">
        <v>274698000000</v>
      </c>
      <c r="E69" s="5">
        <v>255528000000</v>
      </c>
      <c r="F69" s="5">
        <v>253116000000</v>
      </c>
      <c r="G69" s="5">
        <v>171985000000</v>
      </c>
      <c r="I69" s="5">
        <v>741580000000</v>
      </c>
      <c r="J69" s="5">
        <v>527368000000</v>
      </c>
      <c r="K69" s="5">
        <v>395798000000</v>
      </c>
      <c r="L69" s="5">
        <v>364972000000</v>
      </c>
      <c r="M69" s="5">
        <v>265758000000</v>
      </c>
      <c r="N69" s="5">
        <v>135789000000</v>
      </c>
      <c r="O69" s="5">
        <v>83885000000</v>
      </c>
      <c r="P69" s="5">
        <v>52958000000</v>
      </c>
      <c r="Q69" s="5">
        <v>38242000000</v>
      </c>
      <c r="R69" s="5">
        <v>55951000000</v>
      </c>
      <c r="S69" s="5">
        <v>32839000000</v>
      </c>
      <c r="T69" s="5">
        <v>52001000000</v>
      </c>
      <c r="U69" s="5">
        <v>55656000000</v>
      </c>
      <c r="V69" s="5">
        <v>83376000000</v>
      </c>
      <c r="W69" s="5">
        <v>25868000000</v>
      </c>
      <c r="X69" s="5">
        <v>31659000000</v>
      </c>
      <c r="Y69" s="5">
        <v>16321000000</v>
      </c>
      <c r="Z69" s="5">
        <v>-32150000000</v>
      </c>
    </row>
    <row r="70" spans="2:26" ht="15.5" x14ac:dyDescent="0.35">
      <c r="C70" t="s">
        <v>87</v>
      </c>
      <c r="F70" s="5">
        <v>622000000</v>
      </c>
      <c r="I70" s="5">
        <v>622000000</v>
      </c>
      <c r="J70" s="5">
        <v>1325000000</v>
      </c>
      <c r="K70" s="5">
        <v>-826000000</v>
      </c>
      <c r="L70" s="5">
        <v>47000000</v>
      </c>
      <c r="M70" s="5">
        <v>3551000000</v>
      </c>
      <c r="N70" s="5">
        <v>-24000000</v>
      </c>
      <c r="O70" s="5">
        <v>2138000000</v>
      </c>
      <c r="P70" s="5">
        <v>5945000000</v>
      </c>
      <c r="Q70" s="5">
        <v>381000000</v>
      </c>
      <c r="R70" s="5">
        <v>68000000</v>
      </c>
      <c r="S70" s="5">
        <v>3385000000</v>
      </c>
      <c r="Z70" s="5">
        <v>16942000000</v>
      </c>
    </row>
    <row r="71" spans="2:26" ht="15.5" x14ac:dyDescent="0.35">
      <c r="C71" t="s">
        <v>255</v>
      </c>
      <c r="Z71" s="5">
        <v>16942000000</v>
      </c>
    </row>
    <row r="72" spans="2:26" ht="15.5" x14ac:dyDescent="0.35">
      <c r="C72" t="s">
        <v>88</v>
      </c>
      <c r="F72" s="5">
        <v>622000000</v>
      </c>
      <c r="I72" s="5">
        <v>622000000</v>
      </c>
      <c r="J72" s="5">
        <v>1325000000</v>
      </c>
      <c r="K72" s="5">
        <v>-826000000</v>
      </c>
      <c r="L72" s="5">
        <v>47000000</v>
      </c>
      <c r="M72" s="5">
        <v>3551000000</v>
      </c>
      <c r="N72" s="5">
        <v>-24000000</v>
      </c>
      <c r="O72" s="5">
        <v>2138000000</v>
      </c>
      <c r="P72" s="5">
        <v>5945000000</v>
      </c>
      <c r="Q72" s="5">
        <v>381000000</v>
      </c>
      <c r="R72" s="5">
        <v>68000000</v>
      </c>
      <c r="S72" s="5">
        <v>3385000000</v>
      </c>
      <c r="Z72" s="5">
        <v>16942000000</v>
      </c>
    </row>
    <row r="73" spans="2:26" ht="15.5" x14ac:dyDescent="0.35">
      <c r="C73" t="s">
        <v>89</v>
      </c>
      <c r="D73" s="5">
        <v>274698000000</v>
      </c>
      <c r="E73" s="5">
        <v>255528000000</v>
      </c>
      <c r="F73" s="5">
        <v>253738000000</v>
      </c>
      <c r="G73" s="5">
        <v>171985000000</v>
      </c>
      <c r="I73" s="5">
        <v>742202000000</v>
      </c>
      <c r="J73" s="5">
        <v>528693000000</v>
      </c>
      <c r="K73" s="5">
        <v>394972000000</v>
      </c>
      <c r="L73" s="5">
        <v>365019000000</v>
      </c>
      <c r="M73" s="5">
        <v>269309000000</v>
      </c>
      <c r="N73" s="5">
        <v>135765000000</v>
      </c>
      <c r="O73" s="5">
        <v>86023000000</v>
      </c>
      <c r="P73" s="5">
        <v>58903000000</v>
      </c>
      <c r="Q73" s="5">
        <v>38623000000</v>
      </c>
      <c r="R73" s="5">
        <v>56019000000</v>
      </c>
      <c r="S73" s="5">
        <v>36224000000</v>
      </c>
      <c r="T73" s="5">
        <v>52001000000</v>
      </c>
      <c r="U73" s="5">
        <v>55656000000</v>
      </c>
      <c r="V73" s="5">
        <v>83376000000</v>
      </c>
      <c r="W73" s="5">
        <v>25868000000</v>
      </c>
      <c r="X73" s="5">
        <v>31659000000</v>
      </c>
      <c r="Y73" s="5">
        <v>16321000000</v>
      </c>
      <c r="Z73" s="5">
        <v>-15208000000</v>
      </c>
    </row>
    <row r="74" spans="2:26" ht="15.5" x14ac:dyDescent="0.35">
      <c r="C74" t="s">
        <v>90</v>
      </c>
      <c r="D74" s="5">
        <v>274698000000</v>
      </c>
      <c r="E74" s="5">
        <v>255528000000</v>
      </c>
      <c r="F74" s="5">
        <v>253116000000</v>
      </c>
      <c r="G74" s="5">
        <v>171985000000</v>
      </c>
      <c r="I74" s="5">
        <v>741580000000</v>
      </c>
      <c r="J74" s="5">
        <v>527368000000</v>
      </c>
      <c r="K74" s="5">
        <v>395798000000</v>
      </c>
      <c r="L74" s="5">
        <v>364972000000</v>
      </c>
      <c r="M74" s="5">
        <v>265758000000</v>
      </c>
      <c r="N74" s="5">
        <v>135789000000</v>
      </c>
      <c r="O74" s="5">
        <v>83885000000</v>
      </c>
      <c r="P74" s="5">
        <v>52958000000</v>
      </c>
      <c r="Q74" s="5">
        <v>38242000000</v>
      </c>
      <c r="R74" s="5">
        <v>55951000000</v>
      </c>
      <c r="S74" s="5">
        <v>32839000000</v>
      </c>
      <c r="T74" s="5">
        <v>52001000000</v>
      </c>
      <c r="U74" s="5">
        <v>55656000000</v>
      </c>
      <c r="V74" s="5">
        <v>83376000000</v>
      </c>
      <c r="W74" s="5">
        <v>25868000000</v>
      </c>
      <c r="X74" s="5">
        <v>31659000000</v>
      </c>
      <c r="Y74" s="5">
        <v>16321000000</v>
      </c>
      <c r="Z74" s="5">
        <v>-32150000000</v>
      </c>
    </row>
    <row r="75" spans="2:26" ht="15.5" x14ac:dyDescent="0.35">
      <c r="C75" t="s">
        <v>8</v>
      </c>
      <c r="D75" s="5">
        <v>274698000000</v>
      </c>
      <c r="E75" s="5">
        <v>255528000000</v>
      </c>
      <c r="F75" s="5">
        <v>253738000000</v>
      </c>
      <c r="G75" s="5">
        <v>171985000000</v>
      </c>
      <c r="I75" s="5">
        <v>742202000000</v>
      </c>
      <c r="J75" s="5">
        <v>528693000000</v>
      </c>
      <c r="K75" s="5">
        <v>394972000000</v>
      </c>
      <c r="L75" s="5">
        <v>365019000000</v>
      </c>
      <c r="M75" s="5">
        <v>269309000000</v>
      </c>
      <c r="N75" s="5">
        <v>135765000000</v>
      </c>
      <c r="O75" s="5">
        <v>86023000000</v>
      </c>
      <c r="P75" s="5">
        <v>58903000000</v>
      </c>
      <c r="Q75" s="5">
        <v>38623000000</v>
      </c>
      <c r="R75" s="5">
        <v>56019000000</v>
      </c>
      <c r="S75" s="5">
        <v>36224000000</v>
      </c>
      <c r="T75" s="5">
        <v>52001000000</v>
      </c>
      <c r="U75" s="5">
        <v>55656000000</v>
      </c>
      <c r="V75" s="5">
        <v>83376000000</v>
      </c>
      <c r="W75" s="5">
        <v>25868000000</v>
      </c>
      <c r="X75" s="5">
        <v>31659000000</v>
      </c>
      <c r="Y75" s="5">
        <v>16321000000</v>
      </c>
      <c r="Z75" s="5">
        <v>-15208000000</v>
      </c>
    </row>
    <row r="76" spans="2:26" ht="15.5" x14ac:dyDescent="0.35">
      <c r="C76" t="s">
        <v>91</v>
      </c>
      <c r="D76" s="5">
        <v>274698000000</v>
      </c>
      <c r="E76" s="5">
        <v>255528000000</v>
      </c>
      <c r="F76" s="5">
        <v>253116000000</v>
      </c>
      <c r="G76" s="5">
        <v>171985000000</v>
      </c>
      <c r="I76" s="5">
        <v>741580000000</v>
      </c>
      <c r="J76" s="5">
        <v>527368000000</v>
      </c>
      <c r="K76" s="5">
        <v>395798000000</v>
      </c>
      <c r="L76" s="5">
        <v>364972000000</v>
      </c>
      <c r="M76" s="5">
        <v>265758000000</v>
      </c>
      <c r="N76" s="5">
        <v>135789000000</v>
      </c>
      <c r="O76" s="5">
        <v>83885000000</v>
      </c>
      <c r="P76" s="5">
        <v>52958000000</v>
      </c>
      <c r="Q76" s="5">
        <v>38242000000</v>
      </c>
      <c r="R76" s="5">
        <v>55951000000</v>
      </c>
      <c r="S76" s="5">
        <v>32839000000</v>
      </c>
      <c r="T76" s="5">
        <v>52001000000</v>
      </c>
      <c r="U76" s="5">
        <v>55656000000</v>
      </c>
      <c r="V76" s="5">
        <v>83376000000</v>
      </c>
      <c r="W76" s="5">
        <v>25868000000</v>
      </c>
      <c r="X76" s="5">
        <v>31659000000</v>
      </c>
      <c r="Y76" s="5">
        <v>16321000000</v>
      </c>
      <c r="Z76" s="5">
        <v>-32150000000</v>
      </c>
    </row>
    <row r="77" spans="2:26" ht="15.5" x14ac:dyDescent="0.35">
      <c r="C77" t="s">
        <v>92</v>
      </c>
      <c r="D77" s="5">
        <v>274698000000</v>
      </c>
      <c r="E77" s="5">
        <v>255528000000</v>
      </c>
      <c r="F77" s="5">
        <v>253738000000</v>
      </c>
      <c r="G77" s="5">
        <v>171985000000</v>
      </c>
      <c r="I77" s="5">
        <v>742202000000</v>
      </c>
      <c r="J77" s="5">
        <v>528693000000</v>
      </c>
      <c r="K77" s="5">
        <v>394972000000</v>
      </c>
      <c r="L77" s="5">
        <v>365019000000</v>
      </c>
      <c r="M77" s="5">
        <v>269309000000</v>
      </c>
      <c r="N77" s="5">
        <v>135765000000</v>
      </c>
      <c r="O77" s="5">
        <v>86023000000</v>
      </c>
      <c r="P77" s="5">
        <v>58903000000</v>
      </c>
      <c r="Q77" s="5">
        <v>38623000000</v>
      </c>
      <c r="R77" s="5">
        <v>56019000000</v>
      </c>
      <c r="S77" s="5">
        <v>36224000000</v>
      </c>
      <c r="T77" s="5">
        <v>52001000000</v>
      </c>
      <c r="U77" s="5">
        <v>55656000000</v>
      </c>
      <c r="V77" s="5">
        <v>83376000000</v>
      </c>
      <c r="W77" s="5">
        <v>25868000000</v>
      </c>
      <c r="X77" s="5">
        <v>31659000000</v>
      </c>
      <c r="Y77" s="5">
        <v>16321000000</v>
      </c>
      <c r="Z77" s="5">
        <v>-15208000000</v>
      </c>
    </row>
    <row r="78" spans="2:26" ht="15.5" x14ac:dyDescent="0.35">
      <c r="C78" t="s">
        <v>93</v>
      </c>
      <c r="D78" s="5">
        <v>274698000000</v>
      </c>
      <c r="E78" s="5">
        <v>255528000000</v>
      </c>
      <c r="F78" s="5">
        <v>253738000000</v>
      </c>
      <c r="G78" s="5">
        <v>171985000000</v>
      </c>
      <c r="I78" s="5">
        <v>742202000000</v>
      </c>
      <c r="J78" s="5">
        <v>528693000000</v>
      </c>
      <c r="K78" s="5">
        <v>394972000000</v>
      </c>
      <c r="L78" s="5">
        <v>365019000000</v>
      </c>
      <c r="M78" s="5">
        <v>269309000000</v>
      </c>
      <c r="N78" s="5">
        <v>135765000000</v>
      </c>
      <c r="O78" s="5">
        <v>86023000000</v>
      </c>
      <c r="P78" s="5">
        <v>58903000000</v>
      </c>
      <c r="Q78" s="5">
        <v>38623000000</v>
      </c>
      <c r="R78" s="5">
        <v>56019000000</v>
      </c>
      <c r="S78" s="5">
        <v>36224000000</v>
      </c>
      <c r="T78" s="5">
        <v>52001000000</v>
      </c>
      <c r="U78" s="5">
        <v>55656000000</v>
      </c>
      <c r="V78" s="5">
        <v>83376000000</v>
      </c>
      <c r="W78" s="5">
        <v>25868000000</v>
      </c>
      <c r="X78" s="5">
        <v>31659000000</v>
      </c>
      <c r="Y78" s="5">
        <v>16321000000</v>
      </c>
      <c r="Z78" s="5">
        <v>-15208000000</v>
      </c>
    </row>
    <row r="80" spans="2:26" ht="15.5" x14ac:dyDescent="0.35">
      <c r="B80" t="s">
        <v>94</v>
      </c>
      <c r="C80" t="s">
        <v>95</v>
      </c>
    </row>
    <row r="81" spans="3:26" ht="15.5" x14ac:dyDescent="0.35">
      <c r="C81" t="s">
        <v>96</v>
      </c>
    </row>
    <row r="82" spans="3:26" ht="15.5" x14ac:dyDescent="0.35">
      <c r="C82" t="s">
        <v>20</v>
      </c>
      <c r="D82" s="5">
        <v>950446000000</v>
      </c>
      <c r="E82" s="5">
        <v>953267000000</v>
      </c>
      <c r="F82" s="5">
        <v>935624000000</v>
      </c>
      <c r="G82" s="5">
        <v>1002604000000</v>
      </c>
      <c r="I82" s="5">
        <v>935624000000</v>
      </c>
      <c r="J82" s="5">
        <v>858294000000</v>
      </c>
      <c r="K82" s="5">
        <v>753508000000</v>
      </c>
      <c r="L82" s="5">
        <v>377722000000</v>
      </c>
      <c r="M82" s="5">
        <v>380237000000</v>
      </c>
      <c r="N82" s="5">
        <v>338488000000</v>
      </c>
      <c r="O82" s="5">
        <v>129049000000</v>
      </c>
      <c r="P82" s="5">
        <v>102273000000</v>
      </c>
      <c r="Q82" s="5">
        <v>25507000000</v>
      </c>
      <c r="R82" s="5">
        <v>35316000000</v>
      </c>
      <c r="S82" s="5">
        <v>24068000000</v>
      </c>
      <c r="T82" s="5">
        <v>29116000000</v>
      </c>
      <c r="U82" s="5">
        <v>23068000000</v>
      </c>
      <c r="V82" s="5">
        <v>39350000000</v>
      </c>
      <c r="W82" s="5">
        <v>14787000000</v>
      </c>
      <c r="X82" s="5">
        <v>15670000000</v>
      </c>
      <c r="Y82" s="5">
        <v>38471000000</v>
      </c>
      <c r="Z82" s="5">
        <v>29311000000</v>
      </c>
    </row>
    <row r="83" spans="3:26" ht="15.5" x14ac:dyDescent="0.35">
      <c r="C83" t="s">
        <v>256</v>
      </c>
      <c r="D83" s="5">
        <v>10000000000</v>
      </c>
      <c r="E83" s="5">
        <v>10000000000</v>
      </c>
      <c r="F83" s="5">
        <v>10000000000</v>
      </c>
      <c r="G83" s="5">
        <v>10000000000</v>
      </c>
      <c r="I83" s="5">
        <v>10000000000</v>
      </c>
      <c r="J83" s="5">
        <v>10000000000</v>
      </c>
      <c r="K83" s="5">
        <v>10000000000</v>
      </c>
      <c r="L83" s="5">
        <v>10000000000</v>
      </c>
      <c r="M83" s="5">
        <v>10000000000</v>
      </c>
    </row>
    <row r="84" spans="3:26" ht="15.5" x14ac:dyDescent="0.35">
      <c r="C84" t="s">
        <v>289</v>
      </c>
      <c r="D84" s="5">
        <v>65682000000</v>
      </c>
      <c r="E84" s="5">
        <v>67222000000</v>
      </c>
      <c r="F84" s="5">
        <v>44695000000</v>
      </c>
      <c r="G84" s="5">
        <v>30156000000</v>
      </c>
      <c r="I84" s="5">
        <v>44695000000</v>
      </c>
      <c r="J84" s="5">
        <v>25697000000</v>
      </c>
      <c r="K84" s="5">
        <v>1873000000</v>
      </c>
      <c r="X84" s="5">
        <v>10557000000</v>
      </c>
    </row>
    <row r="85" spans="3:26" ht="15.5" x14ac:dyDescent="0.35">
      <c r="C85" t="s">
        <v>97</v>
      </c>
      <c r="D85" s="5">
        <v>738015000000</v>
      </c>
      <c r="E85" s="5">
        <v>603697000000</v>
      </c>
      <c r="F85" s="5">
        <v>468074000000</v>
      </c>
      <c r="G85" s="5">
        <v>339066000000</v>
      </c>
      <c r="I85" s="5">
        <v>468074000000</v>
      </c>
      <c r="J85" s="5">
        <v>326374000000</v>
      </c>
      <c r="K85" s="5">
        <v>222758000000</v>
      </c>
      <c r="L85" s="5">
        <v>188937000000</v>
      </c>
      <c r="M85" s="5">
        <v>162895000000</v>
      </c>
      <c r="N85" s="5">
        <v>119610000000</v>
      </c>
      <c r="O85" s="5">
        <v>134404000000</v>
      </c>
      <c r="P85" s="5">
        <v>131862000000</v>
      </c>
      <c r="Q85" s="5">
        <v>140594000000</v>
      </c>
      <c r="R85" s="5">
        <v>152608000000</v>
      </c>
      <c r="S85" s="5">
        <v>125381000000</v>
      </c>
      <c r="T85" s="5">
        <v>103914000000</v>
      </c>
      <c r="U85" s="5">
        <v>78952000000</v>
      </c>
      <c r="V85" s="5">
        <v>71475000000</v>
      </c>
      <c r="W85" s="5">
        <v>67700000000</v>
      </c>
      <c r="X85" s="5">
        <v>95084000000</v>
      </c>
      <c r="Y85" s="5">
        <v>20093000000</v>
      </c>
      <c r="Z85" s="5">
        <v>16042000000</v>
      </c>
    </row>
    <row r="86" spans="3:26" ht="15.5" x14ac:dyDescent="0.35">
      <c r="C86" t="s">
        <v>101</v>
      </c>
      <c r="D86" s="5">
        <v>7179000000</v>
      </c>
      <c r="E86" s="5">
        <v>7180000000</v>
      </c>
      <c r="F86" s="5">
        <v>6197000000</v>
      </c>
      <c r="G86" s="5">
        <v>6861000000</v>
      </c>
      <c r="I86" s="5">
        <v>6197000000</v>
      </c>
      <c r="J86" s="5">
        <v>5930000000</v>
      </c>
      <c r="K86" s="5">
        <v>6244000000</v>
      </c>
      <c r="L86" s="5">
        <v>2474000000</v>
      </c>
      <c r="M86" s="5">
        <v>2878000000</v>
      </c>
      <c r="N86" s="5">
        <v>2159000000</v>
      </c>
      <c r="O86" s="5">
        <v>2252000000</v>
      </c>
      <c r="P86" s="5">
        <v>2250000000</v>
      </c>
      <c r="Q86" s="5">
        <v>1843000000</v>
      </c>
      <c r="R86" s="5">
        <v>1449000000</v>
      </c>
      <c r="S86" s="5">
        <v>1573000000</v>
      </c>
      <c r="T86" s="5">
        <v>1731000000</v>
      </c>
      <c r="U86" s="5">
        <v>227000000</v>
      </c>
      <c r="V86" s="5">
        <v>312000000</v>
      </c>
      <c r="W86" s="5">
        <v>4097000000</v>
      </c>
      <c r="X86" s="5">
        <v>845000000</v>
      </c>
    </row>
    <row r="87" spans="3:26" ht="15.5" x14ac:dyDescent="0.35">
      <c r="C87" t="s">
        <v>103</v>
      </c>
      <c r="D87" s="5">
        <v>535133000000</v>
      </c>
      <c r="E87" s="5">
        <v>441230000000</v>
      </c>
      <c r="F87" s="5">
        <v>400788000000</v>
      </c>
      <c r="G87" s="5">
        <v>401504000000</v>
      </c>
      <c r="I87" s="5">
        <v>400788000000</v>
      </c>
      <c r="J87" s="5">
        <v>234517000000</v>
      </c>
      <c r="K87" s="5">
        <v>156327000000</v>
      </c>
      <c r="L87" s="5">
        <v>148141000000</v>
      </c>
      <c r="M87" s="5">
        <v>98316000000</v>
      </c>
      <c r="N87" s="5">
        <v>80118000000</v>
      </c>
      <c r="O87" s="5">
        <v>78755000000</v>
      </c>
      <c r="P87" s="5">
        <v>109137000000</v>
      </c>
      <c r="Q87" s="5">
        <v>107977000000</v>
      </c>
      <c r="R87" s="5">
        <v>95474000000</v>
      </c>
      <c r="S87" s="5">
        <v>99210000000</v>
      </c>
      <c r="T87" s="5">
        <v>92474000000</v>
      </c>
      <c r="U87" s="5">
        <v>84788000000</v>
      </c>
      <c r="V87" s="5">
        <v>74592000000</v>
      </c>
      <c r="W87" s="5">
        <v>38965000000</v>
      </c>
      <c r="X87" s="5">
        <v>8488000000</v>
      </c>
      <c r="Y87" s="5">
        <v>7088000000</v>
      </c>
      <c r="Z87" s="5">
        <v>9581000000</v>
      </c>
    </row>
    <row r="88" spans="3:26" ht="15.5" x14ac:dyDescent="0.35">
      <c r="C88" t="s">
        <v>79</v>
      </c>
      <c r="D88" s="5">
        <v>15409000000</v>
      </c>
      <c r="E88" s="5">
        <v>15409000000</v>
      </c>
      <c r="F88" s="5">
        <v>15409000000</v>
      </c>
      <c r="G88" s="5">
        <v>14787000000</v>
      </c>
      <c r="I88" s="5">
        <v>15409000000</v>
      </c>
      <c r="J88" s="5">
        <v>14787000000</v>
      </c>
      <c r="K88" s="5">
        <v>13462000000</v>
      </c>
      <c r="L88" s="5">
        <v>14288000000</v>
      </c>
      <c r="M88" s="5">
        <v>14241000000</v>
      </c>
      <c r="N88" s="5">
        <v>10690000000</v>
      </c>
      <c r="O88" s="5">
        <v>10714000000</v>
      </c>
      <c r="P88" s="5">
        <v>8576000000</v>
      </c>
      <c r="Q88" s="5">
        <v>2631000000</v>
      </c>
      <c r="R88" s="5">
        <v>2250000000</v>
      </c>
      <c r="S88" s="5">
        <v>2182000000</v>
      </c>
    </row>
    <row r="89" spans="3:26" ht="15.5" x14ac:dyDescent="0.35">
      <c r="C89" t="s">
        <v>104</v>
      </c>
      <c r="D89" s="5">
        <v>2593449000000</v>
      </c>
      <c r="E89" s="5">
        <v>2371162000000</v>
      </c>
      <c r="F89" s="5">
        <v>2070722000000</v>
      </c>
      <c r="G89" s="5">
        <v>2013194000000</v>
      </c>
      <c r="I89" s="5">
        <v>2070722000000</v>
      </c>
      <c r="J89" s="5">
        <v>1551646000000</v>
      </c>
      <c r="K89" s="5">
        <v>1230110000000</v>
      </c>
      <c r="L89" s="5">
        <v>815319000000</v>
      </c>
      <c r="M89" s="5">
        <v>673394000000</v>
      </c>
      <c r="N89" s="5">
        <v>545239000000</v>
      </c>
      <c r="O89" s="5">
        <v>351120000000</v>
      </c>
      <c r="P89" s="5">
        <v>364138000000</v>
      </c>
      <c r="Q89" s="5">
        <v>294244000000</v>
      </c>
      <c r="R89" s="5">
        <v>319614000000</v>
      </c>
      <c r="S89" s="5">
        <v>276323000000</v>
      </c>
      <c r="T89" s="5">
        <v>240896000000</v>
      </c>
      <c r="U89" s="5">
        <v>196755000000</v>
      </c>
      <c r="V89" s="5">
        <v>191489000000</v>
      </c>
      <c r="W89" s="5">
        <v>128835000000</v>
      </c>
      <c r="X89" s="5">
        <v>131881000000</v>
      </c>
      <c r="Y89" s="5">
        <v>73551000000</v>
      </c>
      <c r="Z89" s="5">
        <v>59208000000</v>
      </c>
    </row>
    <row r="90" spans="3:26" ht="15.5" x14ac:dyDescent="0.35">
      <c r="C90" t="s">
        <v>105</v>
      </c>
    </row>
    <row r="91" spans="3:26" ht="15.5" x14ac:dyDescent="0.35">
      <c r="C91" t="s">
        <v>106</v>
      </c>
      <c r="D91" s="5">
        <v>1382206000000</v>
      </c>
      <c r="E91" s="5">
        <v>1250328000000</v>
      </c>
      <c r="F91" s="5">
        <v>1190039000000</v>
      </c>
      <c r="G91" s="5">
        <v>1001724000000</v>
      </c>
      <c r="I91" s="5">
        <v>1190039000000</v>
      </c>
      <c r="J91" s="5">
        <v>910229000000</v>
      </c>
      <c r="K91" s="5">
        <v>745409000000</v>
      </c>
      <c r="L91" s="5">
        <v>708363000000</v>
      </c>
      <c r="M91" s="5">
        <v>503588000000</v>
      </c>
      <c r="N91" s="5">
        <v>351626000000</v>
      </c>
      <c r="O91" s="5">
        <v>405448000000</v>
      </c>
      <c r="P91" s="5">
        <v>447249000000</v>
      </c>
      <c r="Q91" s="5">
        <v>478184000000</v>
      </c>
      <c r="R91" s="5">
        <v>374177000000</v>
      </c>
      <c r="S91" s="5">
        <v>284380000000</v>
      </c>
      <c r="T91" s="5">
        <v>171282000000</v>
      </c>
      <c r="U91" s="5">
        <v>141558000000</v>
      </c>
      <c r="V91" s="5">
        <v>109553000000</v>
      </c>
      <c r="W91" s="5">
        <v>102574000000</v>
      </c>
      <c r="X91" s="5">
        <v>100904000000</v>
      </c>
      <c r="Y91" s="5">
        <v>104023000000</v>
      </c>
      <c r="Z91" s="5">
        <v>124311000000</v>
      </c>
    </row>
    <row r="92" spans="3:26" ht="15.5" x14ac:dyDescent="0.35">
      <c r="C92" t="s">
        <v>677</v>
      </c>
      <c r="V92" s="5">
        <v>1533000000</v>
      </c>
    </row>
    <row r="93" spans="3:26" ht="15.5" x14ac:dyDescent="0.35">
      <c r="C93" t="s">
        <v>205</v>
      </c>
      <c r="J93" s="5">
        <v>4000000</v>
      </c>
      <c r="K93" s="5">
        <v>168000000</v>
      </c>
      <c r="L93" s="5">
        <v>944000000</v>
      </c>
      <c r="M93" s="5">
        <v>2171000000</v>
      </c>
      <c r="N93" s="5">
        <v>3882000000</v>
      </c>
      <c r="O93" s="5">
        <v>4417000000</v>
      </c>
      <c r="P93" s="5">
        <v>2127000000</v>
      </c>
      <c r="Q93" s="5">
        <v>208000000</v>
      </c>
      <c r="R93" s="5">
        <v>588000000</v>
      </c>
      <c r="S93" s="5">
        <v>1004000000</v>
      </c>
      <c r="T93" s="5">
        <v>1593000000</v>
      </c>
    </row>
    <row r="94" spans="3:26" ht="15.5" x14ac:dyDescent="0.35">
      <c r="C94" t="s">
        <v>108</v>
      </c>
      <c r="D94" s="5">
        <v>1758775000000</v>
      </c>
      <c r="E94" s="5">
        <v>1570239000000</v>
      </c>
      <c r="F94" s="5">
        <v>1498059000000</v>
      </c>
      <c r="G94" s="5">
        <v>1253446000000</v>
      </c>
      <c r="I94" s="5">
        <v>1498059000000</v>
      </c>
      <c r="J94" s="5">
        <v>1145228000000</v>
      </c>
      <c r="K94" s="5">
        <v>855072000000</v>
      </c>
      <c r="L94" s="5">
        <v>830263000000</v>
      </c>
      <c r="M94" s="5">
        <v>630714000000</v>
      </c>
      <c r="N94" s="5">
        <v>413552000000</v>
      </c>
      <c r="O94" s="5">
        <v>471255000000</v>
      </c>
      <c r="P94" s="5">
        <v>517137000000</v>
      </c>
      <c r="Q94" s="5">
        <v>545992000000</v>
      </c>
      <c r="R94" s="5">
        <v>447865000000</v>
      </c>
      <c r="S94" s="5">
        <v>376901000000</v>
      </c>
      <c r="T94" s="5">
        <v>263969000000</v>
      </c>
      <c r="U94" s="5">
        <v>244309000000</v>
      </c>
      <c r="V94" s="5">
        <v>197605000000</v>
      </c>
      <c r="W94" s="5">
        <v>187213000000</v>
      </c>
      <c r="X94" s="5">
        <v>192612000000</v>
      </c>
      <c r="Y94" s="5">
        <v>104736000000</v>
      </c>
      <c r="Z94" s="5">
        <v>125807000000</v>
      </c>
    </row>
    <row r="95" spans="3:26" ht="15.5" x14ac:dyDescent="0.35">
      <c r="C95" t="s">
        <v>109</v>
      </c>
      <c r="D95" s="5">
        <v>4352224000000</v>
      </c>
      <c r="E95" s="5">
        <v>3941401000000</v>
      </c>
      <c r="F95" s="5">
        <v>3568781000000</v>
      </c>
      <c r="G95" s="5">
        <v>3266640000000</v>
      </c>
      <c r="I95" s="5">
        <v>3568781000000</v>
      </c>
      <c r="J95" s="5">
        <v>2696874000000</v>
      </c>
      <c r="K95" s="5">
        <v>2085182000000</v>
      </c>
      <c r="L95" s="5">
        <v>1645582000000</v>
      </c>
      <c r="M95" s="5">
        <v>1304108000000</v>
      </c>
      <c r="N95" s="5">
        <v>958791000000</v>
      </c>
      <c r="O95" s="5">
        <v>822375000000</v>
      </c>
      <c r="P95" s="5">
        <v>881275000000</v>
      </c>
      <c r="Q95" s="5">
        <v>840236000000</v>
      </c>
      <c r="R95" s="5">
        <v>767479000000</v>
      </c>
      <c r="S95" s="5">
        <v>653224000000</v>
      </c>
      <c r="T95" s="5">
        <v>504865000000</v>
      </c>
      <c r="U95" s="5">
        <v>441064000000</v>
      </c>
      <c r="V95" s="5">
        <v>389094000000</v>
      </c>
      <c r="W95" s="5">
        <v>316048000000</v>
      </c>
      <c r="X95" s="5">
        <v>324493000000</v>
      </c>
      <c r="Y95" s="5">
        <v>178287000000</v>
      </c>
      <c r="Z95" s="5">
        <v>185015000000</v>
      </c>
    </row>
    <row r="96" spans="3:26" ht="15.5" x14ac:dyDescent="0.35">
      <c r="C96" t="s">
        <v>110</v>
      </c>
    </row>
    <row r="97" spans="3:26" ht="15.5" x14ac:dyDescent="0.35">
      <c r="C97" t="s">
        <v>111</v>
      </c>
    </row>
    <row r="98" spans="3:26" ht="15.5" x14ac:dyDescent="0.35">
      <c r="C98" t="s">
        <v>112</v>
      </c>
      <c r="D98" s="5">
        <v>766225000000</v>
      </c>
      <c r="E98" s="5">
        <v>629364000000</v>
      </c>
      <c r="F98" s="5">
        <v>513128000000</v>
      </c>
      <c r="G98" s="5">
        <v>467953000000</v>
      </c>
      <c r="I98" s="5">
        <v>513128000000</v>
      </c>
      <c r="J98" s="5">
        <v>383789000000</v>
      </c>
      <c r="K98" s="5">
        <v>298814000000</v>
      </c>
      <c r="L98" s="5">
        <v>254719000000</v>
      </c>
      <c r="M98" s="5">
        <v>268367000000</v>
      </c>
      <c r="N98" s="5">
        <v>183559000000</v>
      </c>
      <c r="O98" s="5">
        <v>175191000000</v>
      </c>
      <c r="P98" s="5">
        <v>262397000000</v>
      </c>
      <c r="Q98" s="5">
        <v>244888000000</v>
      </c>
      <c r="R98" s="5">
        <v>195466000000</v>
      </c>
      <c r="S98" s="5">
        <v>199364000000</v>
      </c>
      <c r="T98" s="5">
        <v>156900000000</v>
      </c>
      <c r="U98" s="5">
        <v>108730000000</v>
      </c>
      <c r="V98" s="5">
        <v>98624000000</v>
      </c>
      <c r="W98" s="5">
        <v>75394000000</v>
      </c>
      <c r="X98" s="5">
        <v>87255000000</v>
      </c>
      <c r="Y98" s="5">
        <v>29613000000</v>
      </c>
      <c r="Z98" s="5">
        <v>115217000000</v>
      </c>
    </row>
    <row r="99" spans="3:26" ht="15.5" x14ac:dyDescent="0.35">
      <c r="C99" t="s">
        <v>115</v>
      </c>
      <c r="Q99" s="5">
        <v>23066000000</v>
      </c>
      <c r="R99" s="5">
        <v>13758000000</v>
      </c>
      <c r="S99" s="5">
        <v>70162000000</v>
      </c>
      <c r="U99" s="5">
        <v>12100000000</v>
      </c>
      <c r="W99" s="5">
        <v>1265000000</v>
      </c>
      <c r="X99" s="5">
        <v>37500000000</v>
      </c>
      <c r="Z99" s="5">
        <v>84251000000</v>
      </c>
    </row>
    <row r="100" spans="3:26" ht="15.5" x14ac:dyDescent="0.35">
      <c r="C100" t="s">
        <v>113</v>
      </c>
      <c r="D100" s="5">
        <v>403821000000</v>
      </c>
      <c r="E100" s="5">
        <v>315590000000</v>
      </c>
      <c r="F100" s="5">
        <v>263644000000</v>
      </c>
      <c r="G100" s="5">
        <v>229590000000</v>
      </c>
      <c r="I100" s="5">
        <v>263644000000</v>
      </c>
      <c r="J100" s="5">
        <v>169746000000</v>
      </c>
      <c r="K100" s="5">
        <v>115597000000</v>
      </c>
      <c r="L100" s="5">
        <v>112266000000</v>
      </c>
      <c r="M100" s="5">
        <v>105080000000</v>
      </c>
      <c r="N100" s="5">
        <v>63317000000</v>
      </c>
      <c r="O100" s="5">
        <v>55991000000</v>
      </c>
      <c r="P100" s="5">
        <v>89450000000</v>
      </c>
      <c r="Q100" s="5">
        <v>73488000000</v>
      </c>
      <c r="R100" s="5">
        <v>56798000000</v>
      </c>
      <c r="S100" s="5">
        <v>68230000000</v>
      </c>
      <c r="T100" s="5">
        <v>64887000000</v>
      </c>
      <c r="U100" s="5">
        <v>36859000000</v>
      </c>
      <c r="V100" s="5">
        <v>52144000000</v>
      </c>
      <c r="W100" s="5">
        <v>25400000000</v>
      </c>
      <c r="X100" s="5">
        <v>15087000000</v>
      </c>
      <c r="Y100" s="5">
        <v>13728000000</v>
      </c>
      <c r="Z100" s="5">
        <v>14599000000</v>
      </c>
    </row>
    <row r="101" spans="3:26" ht="15.5" x14ac:dyDescent="0.35">
      <c r="C101" t="s">
        <v>117</v>
      </c>
      <c r="D101" s="5">
        <v>119944000000</v>
      </c>
      <c r="E101" s="5">
        <v>135753000000</v>
      </c>
      <c r="F101" s="5">
        <v>88343000000</v>
      </c>
      <c r="G101" s="5">
        <v>60362000000</v>
      </c>
      <c r="I101" s="5">
        <v>88343000000</v>
      </c>
      <c r="J101" s="5">
        <v>65750000000</v>
      </c>
      <c r="K101" s="5">
        <v>54577000000</v>
      </c>
      <c r="L101" s="5">
        <v>47296000000</v>
      </c>
      <c r="M101" s="5">
        <v>39942000000</v>
      </c>
      <c r="N101" s="5">
        <v>27326000000</v>
      </c>
      <c r="O101" s="5">
        <v>10662000000</v>
      </c>
      <c r="P101" s="5">
        <v>6888000000</v>
      </c>
      <c r="Q101" s="5">
        <v>3882000000</v>
      </c>
      <c r="R101" s="5">
        <v>2584000000</v>
      </c>
      <c r="S101" s="5">
        <v>1238000000</v>
      </c>
      <c r="T101" s="5">
        <v>5312000000</v>
      </c>
      <c r="U101" s="5">
        <v>1863000000</v>
      </c>
      <c r="V101" s="5">
        <v>1463000000</v>
      </c>
      <c r="W101" s="5">
        <v>582000000</v>
      </c>
      <c r="X101" s="5">
        <v>2604000000</v>
      </c>
      <c r="Y101" s="5">
        <v>624000000</v>
      </c>
      <c r="Z101" s="5">
        <v>842000000</v>
      </c>
    </row>
    <row r="102" spans="3:26" ht="15.5" x14ac:dyDescent="0.35">
      <c r="C102" t="s">
        <v>206</v>
      </c>
      <c r="N102" s="5">
        <v>88087000000</v>
      </c>
      <c r="O102" s="5">
        <v>93404000000</v>
      </c>
      <c r="P102" s="5">
        <v>76258000000</v>
      </c>
      <c r="Q102" s="5">
        <v>88391000000</v>
      </c>
      <c r="R102" s="5">
        <v>80861000000</v>
      </c>
      <c r="S102" s="5">
        <v>51077000000</v>
      </c>
      <c r="T102" s="5">
        <v>50747000000</v>
      </c>
      <c r="U102" s="5">
        <v>22900000000</v>
      </c>
      <c r="V102" s="5">
        <v>11591000000</v>
      </c>
      <c r="W102" s="5">
        <v>14814000000</v>
      </c>
      <c r="X102" s="5">
        <v>12632000000</v>
      </c>
      <c r="Y102" s="5">
        <v>15261000000</v>
      </c>
      <c r="Z102" s="5">
        <v>15525000000</v>
      </c>
    </row>
    <row r="103" spans="3:26" ht="15.5" x14ac:dyDescent="0.35">
      <c r="C103" t="s">
        <v>116</v>
      </c>
      <c r="D103" s="5">
        <v>233058000000</v>
      </c>
      <c r="E103" s="5">
        <v>169039000000</v>
      </c>
      <c r="F103" s="5">
        <v>152571000000</v>
      </c>
      <c r="G103" s="5">
        <v>171696000000</v>
      </c>
      <c r="I103" s="5">
        <v>152571000000</v>
      </c>
      <c r="J103" s="5">
        <v>143191000000</v>
      </c>
      <c r="K103" s="5">
        <v>124930000000</v>
      </c>
      <c r="L103" s="5">
        <v>91315000000</v>
      </c>
      <c r="M103" s="5">
        <v>120002000000</v>
      </c>
    </row>
    <row r="104" spans="3:26" ht="15.5" x14ac:dyDescent="0.35">
      <c r="C104" t="s">
        <v>119</v>
      </c>
    </row>
    <row r="105" spans="3:26" ht="15.5" x14ac:dyDescent="0.35">
      <c r="C105" t="s">
        <v>121</v>
      </c>
      <c r="O105" s="5">
        <v>8419000000</v>
      </c>
      <c r="P105" s="5">
        <v>81403000000</v>
      </c>
      <c r="Q105" s="5">
        <v>122151000000</v>
      </c>
      <c r="R105" s="5">
        <v>145201000000</v>
      </c>
      <c r="S105" s="5">
        <v>86892000000</v>
      </c>
      <c r="T105" s="5">
        <v>19683000000</v>
      </c>
      <c r="U105" s="5">
        <v>40292000000</v>
      </c>
      <c r="V105" s="5">
        <v>57960000000</v>
      </c>
      <c r="W105" s="5">
        <v>88912000000</v>
      </c>
      <c r="X105" s="5">
        <v>122196000000</v>
      </c>
      <c r="Y105" s="5">
        <v>67625000000</v>
      </c>
    </row>
    <row r="106" spans="3:26" ht="15.5" x14ac:dyDescent="0.35">
      <c r="C106" t="s">
        <v>509</v>
      </c>
      <c r="J106" s="5">
        <v>7000000</v>
      </c>
      <c r="K106" s="5">
        <v>150000000</v>
      </c>
      <c r="L106" s="5">
        <v>896000000</v>
      </c>
      <c r="M106" s="5">
        <v>2347000000</v>
      </c>
      <c r="N106" s="5">
        <v>3595000000</v>
      </c>
      <c r="O106" s="5">
        <v>2761000000</v>
      </c>
      <c r="P106" s="5">
        <v>3055000000</v>
      </c>
      <c r="Q106" s="5">
        <v>3245000000</v>
      </c>
      <c r="R106" s="5">
        <v>3510000000</v>
      </c>
      <c r="S106" s="5">
        <v>4230000000</v>
      </c>
      <c r="T106" s="5">
        <v>3615000000</v>
      </c>
      <c r="U106" s="5">
        <v>3336000000</v>
      </c>
      <c r="V106" s="5">
        <v>51000000</v>
      </c>
    </row>
    <row r="107" spans="3:26" ht="15.5" x14ac:dyDescent="0.35">
      <c r="C107" t="s">
        <v>122</v>
      </c>
      <c r="D107" s="5">
        <v>9402000000</v>
      </c>
      <c r="E107" s="5">
        <v>8982000000</v>
      </c>
      <c r="F107" s="5">
        <v>8570000000</v>
      </c>
      <c r="G107" s="5">
        <v>6305000000</v>
      </c>
      <c r="I107" s="5">
        <v>8570000000</v>
      </c>
      <c r="J107" s="5">
        <v>5102000000</v>
      </c>
      <c r="K107" s="5">
        <v>3710000000</v>
      </c>
      <c r="L107" s="5">
        <v>3842000000</v>
      </c>
      <c r="M107" s="5">
        <v>3343000000</v>
      </c>
      <c r="N107" s="5">
        <v>4829000000</v>
      </c>
      <c r="O107" s="5">
        <v>15134000000</v>
      </c>
      <c r="P107" s="5">
        <v>89801000000</v>
      </c>
      <c r="Q107" s="5">
        <v>56061000000</v>
      </c>
      <c r="R107" s="5">
        <v>41465000000</v>
      </c>
      <c r="S107" s="5">
        <v>8657000000</v>
      </c>
      <c r="T107" s="5">
        <v>35954000000</v>
      </c>
      <c r="U107" s="5">
        <v>35008000000</v>
      </c>
      <c r="V107" s="5">
        <v>33426000000</v>
      </c>
      <c r="W107" s="5">
        <v>33333000000</v>
      </c>
      <c r="X107" s="5">
        <v>19432000000</v>
      </c>
    </row>
    <row r="108" spans="3:26" ht="15.5" x14ac:dyDescent="0.35">
      <c r="C108" t="s">
        <v>123</v>
      </c>
      <c r="D108" s="5">
        <v>55070000000</v>
      </c>
      <c r="E108" s="5">
        <v>55806000000</v>
      </c>
      <c r="F108" s="5">
        <v>54950000000</v>
      </c>
      <c r="G108" s="5">
        <v>51722000000</v>
      </c>
      <c r="I108" s="5">
        <v>54950000000</v>
      </c>
      <c r="J108" s="5">
        <v>54584000000</v>
      </c>
      <c r="K108" s="5">
        <v>56560000000</v>
      </c>
      <c r="L108" s="5">
        <v>56027000000</v>
      </c>
      <c r="M108" s="5">
        <v>65924000000</v>
      </c>
      <c r="N108" s="5">
        <v>74724000000</v>
      </c>
      <c r="O108" s="5">
        <v>79247000000</v>
      </c>
      <c r="P108" s="5">
        <v>136964000000</v>
      </c>
      <c r="Q108" s="5">
        <v>172337000000</v>
      </c>
      <c r="R108" s="5">
        <v>187625000000</v>
      </c>
      <c r="S108" s="5">
        <v>125491000000</v>
      </c>
      <c r="T108" s="5">
        <v>52166000000</v>
      </c>
      <c r="U108" s="5">
        <v>67556000000</v>
      </c>
      <c r="V108" s="5">
        <v>81348000000</v>
      </c>
      <c r="W108" s="5">
        <v>114908000000</v>
      </c>
      <c r="X108" s="5">
        <v>137360000000</v>
      </c>
      <c r="Y108" s="5">
        <v>80455000000</v>
      </c>
      <c r="Z108" s="5">
        <v>17900000000</v>
      </c>
    </row>
    <row r="109" spans="3:26" ht="15.5" x14ac:dyDescent="0.35">
      <c r="C109" t="s">
        <v>124</v>
      </c>
      <c r="D109" s="5">
        <v>55070000000</v>
      </c>
      <c r="E109" s="5">
        <v>55806000000</v>
      </c>
      <c r="F109" s="5">
        <v>54950000000</v>
      </c>
      <c r="G109" s="5">
        <v>51722000000</v>
      </c>
      <c r="I109" s="5">
        <v>54950000000</v>
      </c>
      <c r="J109" s="5">
        <v>54584000000</v>
      </c>
      <c r="K109" s="5">
        <v>56560000000</v>
      </c>
      <c r="L109" s="5">
        <v>56027000000</v>
      </c>
      <c r="M109" s="5">
        <v>65924000000</v>
      </c>
      <c r="N109" s="5">
        <v>74724000000</v>
      </c>
      <c r="O109" s="5">
        <v>79247000000</v>
      </c>
      <c r="P109" s="5">
        <v>136964000000</v>
      </c>
      <c r="Q109" s="5">
        <v>172337000000</v>
      </c>
      <c r="R109" s="5">
        <v>187625000000</v>
      </c>
      <c r="S109" s="5">
        <v>125491000000</v>
      </c>
      <c r="T109" s="5">
        <v>52166000000</v>
      </c>
      <c r="U109" s="5">
        <v>67556000000</v>
      </c>
      <c r="V109" s="5">
        <v>81348000000</v>
      </c>
      <c r="W109" s="5">
        <v>114908000000</v>
      </c>
      <c r="X109" s="5">
        <v>137360000000</v>
      </c>
      <c r="Y109" s="5">
        <v>80455000000</v>
      </c>
      <c r="Z109" s="5">
        <v>17900000000</v>
      </c>
    </row>
    <row r="110" spans="3:26" ht="15.5" x14ac:dyDescent="0.35">
      <c r="C110" t="s">
        <v>125</v>
      </c>
    </row>
    <row r="111" spans="3:26" ht="15.5" x14ac:dyDescent="0.35">
      <c r="C111" t="s">
        <v>126</v>
      </c>
      <c r="J111" s="5">
        <v>7000000</v>
      </c>
      <c r="K111" s="5">
        <v>150000000</v>
      </c>
      <c r="L111" s="5">
        <v>896000000</v>
      </c>
      <c r="M111" s="5">
        <v>2347000000</v>
      </c>
      <c r="N111" s="5">
        <v>3595000000</v>
      </c>
      <c r="O111" s="5">
        <v>11180000000</v>
      </c>
      <c r="P111" s="5">
        <v>84458000000</v>
      </c>
      <c r="Q111" s="5">
        <v>125396000000</v>
      </c>
      <c r="R111" s="5">
        <v>148711000000</v>
      </c>
      <c r="S111" s="5">
        <v>91122000000</v>
      </c>
      <c r="T111" s="5">
        <v>23298000000</v>
      </c>
      <c r="U111" s="5">
        <v>43628000000</v>
      </c>
      <c r="V111" s="5">
        <v>58011000000</v>
      </c>
      <c r="W111" s="5">
        <v>88912000000</v>
      </c>
      <c r="X111" s="5">
        <v>122196000000</v>
      </c>
      <c r="Y111" s="5">
        <v>67625000000</v>
      </c>
    </row>
    <row r="112" spans="3:26" ht="15.5" x14ac:dyDescent="0.35">
      <c r="C112" t="s">
        <v>211</v>
      </c>
      <c r="D112" s="5">
        <v>13830000000</v>
      </c>
      <c r="E112" s="5">
        <v>14911000000</v>
      </c>
      <c r="F112" s="5">
        <v>15364000000</v>
      </c>
      <c r="G112" s="5">
        <v>12558000000</v>
      </c>
      <c r="I112" s="5">
        <v>15364000000</v>
      </c>
      <c r="J112" s="5">
        <v>15159000000</v>
      </c>
      <c r="K112" s="5">
        <v>17652000000</v>
      </c>
      <c r="L112" s="5">
        <v>19995000000</v>
      </c>
      <c r="M112" s="5">
        <v>21999000000</v>
      </c>
      <c r="N112" s="5">
        <v>20762000000</v>
      </c>
      <c r="O112" s="5">
        <v>25819000000</v>
      </c>
      <c r="P112" s="5">
        <v>33944000000</v>
      </c>
      <c r="Q112" s="5">
        <v>37360000000</v>
      </c>
      <c r="R112" s="5">
        <v>34786000000</v>
      </c>
      <c r="S112" s="5">
        <v>27987000000</v>
      </c>
      <c r="T112" s="5">
        <v>24164000000</v>
      </c>
      <c r="U112" s="5">
        <v>18710000000</v>
      </c>
      <c r="V112" s="5">
        <v>6248000000</v>
      </c>
      <c r="W112" s="5">
        <v>13040000000</v>
      </c>
      <c r="X112" s="5">
        <v>9452000000</v>
      </c>
      <c r="Y112" s="5">
        <v>7651000000</v>
      </c>
      <c r="Z112" s="5">
        <v>6577000000</v>
      </c>
    </row>
    <row r="113" spans="2:26" ht="15.5" x14ac:dyDescent="0.35">
      <c r="C113" t="s">
        <v>127</v>
      </c>
      <c r="D113" s="5">
        <v>821295000000</v>
      </c>
      <c r="E113" s="5">
        <v>685170000000</v>
      </c>
      <c r="F113" s="5">
        <v>568078000000</v>
      </c>
      <c r="G113" s="5">
        <v>519675000000</v>
      </c>
      <c r="I113" s="5">
        <v>568078000000</v>
      </c>
      <c r="J113" s="5">
        <v>438373000000</v>
      </c>
      <c r="K113" s="5">
        <v>355374000000</v>
      </c>
      <c r="L113" s="5">
        <v>310746000000</v>
      </c>
      <c r="M113" s="5">
        <v>334291000000</v>
      </c>
      <c r="N113" s="5">
        <v>258283000000</v>
      </c>
      <c r="O113" s="5">
        <v>254438000000</v>
      </c>
      <c r="P113" s="5">
        <v>399361000000</v>
      </c>
      <c r="Q113" s="5">
        <v>417225000000</v>
      </c>
      <c r="R113" s="5">
        <v>383091000000</v>
      </c>
      <c r="S113" s="5">
        <v>324855000000</v>
      </c>
      <c r="T113" s="5">
        <v>209066000000</v>
      </c>
      <c r="U113" s="5">
        <v>176286000000</v>
      </c>
      <c r="V113" s="5">
        <v>179972000000</v>
      </c>
      <c r="W113" s="5">
        <v>190302000000</v>
      </c>
      <c r="X113" s="5">
        <v>224615000000</v>
      </c>
      <c r="Y113" s="5">
        <v>110068000000</v>
      </c>
      <c r="Z113" s="5">
        <v>133117000000</v>
      </c>
    </row>
    <row r="114" spans="2:26" ht="15.5" x14ac:dyDescent="0.35">
      <c r="C114" t="s">
        <v>128</v>
      </c>
    </row>
    <row r="115" spans="2:26" ht="15.5" x14ac:dyDescent="0.35">
      <c r="C115" t="s">
        <v>129</v>
      </c>
      <c r="D115" s="5">
        <v>589897000000</v>
      </c>
      <c r="E115" s="5">
        <v>589897000000</v>
      </c>
      <c r="F115" s="5">
        <v>589897000000</v>
      </c>
      <c r="G115" s="5">
        <v>589897000000</v>
      </c>
      <c r="I115" s="5">
        <v>589897000000</v>
      </c>
      <c r="J115" s="5">
        <v>589897000000</v>
      </c>
      <c r="K115" s="5">
        <v>589897000000</v>
      </c>
      <c r="L115" s="5">
        <v>589897000000</v>
      </c>
      <c r="M115" s="5">
        <v>589897000000</v>
      </c>
      <c r="N115" s="5">
        <v>589897000000</v>
      </c>
      <c r="O115" s="5">
        <v>589897000000</v>
      </c>
      <c r="P115" s="5">
        <v>589897000000</v>
      </c>
      <c r="Q115" s="5">
        <v>589897000000</v>
      </c>
      <c r="R115" s="5">
        <v>589897000000</v>
      </c>
      <c r="S115" s="5">
        <v>589897000000</v>
      </c>
      <c r="T115" s="5">
        <v>589897000000</v>
      </c>
      <c r="U115" s="5">
        <v>589897000000</v>
      </c>
      <c r="V115" s="5">
        <v>589897000000</v>
      </c>
      <c r="W115" s="5">
        <v>589897000000</v>
      </c>
      <c r="X115" s="5">
        <v>589897000000</v>
      </c>
      <c r="Y115" s="5">
        <v>589897000000</v>
      </c>
      <c r="Z115" s="5">
        <v>589897000000</v>
      </c>
    </row>
    <row r="116" spans="2:26" ht="15.5" x14ac:dyDescent="0.35">
      <c r="C116" t="s">
        <v>130</v>
      </c>
      <c r="D116" s="5">
        <v>5068000000</v>
      </c>
      <c r="E116" s="5">
        <v>5068000000</v>
      </c>
      <c r="F116" s="5">
        <v>5068000000</v>
      </c>
      <c r="G116" s="5">
        <v>5068000000</v>
      </c>
      <c r="I116" s="5">
        <v>5068000000</v>
      </c>
      <c r="J116" s="5">
        <v>5068000000</v>
      </c>
      <c r="K116" s="5">
        <v>5068000000</v>
      </c>
      <c r="L116" s="5">
        <v>5068000000</v>
      </c>
      <c r="M116" s="5">
        <v>5068000000</v>
      </c>
      <c r="N116" s="5">
        <v>5068000000</v>
      </c>
      <c r="O116" s="5">
        <v>5068000000</v>
      </c>
      <c r="P116" s="5">
        <v>5068000000</v>
      </c>
      <c r="Q116" s="5">
        <v>5068000000</v>
      </c>
      <c r="R116" s="5">
        <v>5068000000</v>
      </c>
      <c r="S116" s="5">
        <v>5068000000</v>
      </c>
      <c r="T116" s="5">
        <v>5068000000</v>
      </c>
      <c r="U116" s="5">
        <v>5068000000</v>
      </c>
      <c r="V116" s="5">
        <v>5068000000</v>
      </c>
      <c r="W116" s="5">
        <v>5068000000</v>
      </c>
      <c r="X116" s="5">
        <v>5068000000</v>
      </c>
      <c r="Y116" s="5">
        <v>5068000000</v>
      </c>
      <c r="Z116" s="5">
        <v>5068000000</v>
      </c>
    </row>
    <row r="117" spans="2:26" ht="15.5" x14ac:dyDescent="0.35">
      <c r="C117" t="s">
        <v>131</v>
      </c>
      <c r="D117" s="5">
        <v>2920555000000</v>
      </c>
      <c r="E117" s="5">
        <v>2645857000000</v>
      </c>
      <c r="F117" s="5">
        <v>2390329000000</v>
      </c>
      <c r="G117" s="5">
        <v>2137213000000</v>
      </c>
      <c r="I117" s="5">
        <v>2390329000000</v>
      </c>
      <c r="J117" s="5">
        <v>1648749000000</v>
      </c>
      <c r="K117" s="5">
        <v>1121381000000</v>
      </c>
      <c r="L117" s="5">
        <v>725583000000</v>
      </c>
      <c r="M117" s="5">
        <v>360611000000</v>
      </c>
      <c r="N117" s="5">
        <v>94853000000</v>
      </c>
      <c r="O117" s="5">
        <v>-37742000000</v>
      </c>
      <c r="P117" s="5">
        <v>-121627000000</v>
      </c>
      <c r="Q117" s="5">
        <v>-174585000000</v>
      </c>
      <c r="R117" s="5">
        <v>-212827000000</v>
      </c>
      <c r="S117" s="5">
        <v>-268778000000</v>
      </c>
      <c r="T117" s="5">
        <v>-299166000000</v>
      </c>
      <c r="U117" s="5">
        <v>-330187000000</v>
      </c>
      <c r="V117" s="5">
        <v>-385843000000</v>
      </c>
      <c r="W117" s="5">
        <v>-469219000000</v>
      </c>
      <c r="X117" s="5">
        <v>-495087000000</v>
      </c>
      <c r="Y117" s="5">
        <v>-526746000000</v>
      </c>
      <c r="Z117" s="5">
        <v>-543067000000</v>
      </c>
    </row>
    <row r="118" spans="2:26" ht="15.5" x14ac:dyDescent="0.35">
      <c r="C118" t="s">
        <v>132</v>
      </c>
      <c r="D118" s="5">
        <v>213952000000</v>
      </c>
      <c r="E118" s="5">
        <v>213952000000</v>
      </c>
      <c r="F118" s="5">
        <v>213952000000</v>
      </c>
      <c r="G118" s="5">
        <v>213952000000</v>
      </c>
      <c r="I118" s="5">
        <v>213952000000</v>
      </c>
      <c r="J118" s="5">
        <v>213952000000</v>
      </c>
      <c r="K118" s="5">
        <v>213952000000</v>
      </c>
      <c r="L118" s="5">
        <v>213952000000</v>
      </c>
      <c r="M118" s="5">
        <v>213952000000</v>
      </c>
      <c r="N118" s="5">
        <v>213952000000</v>
      </c>
      <c r="O118" s="5">
        <v>213952000000</v>
      </c>
      <c r="P118" s="5">
        <v>213952000000</v>
      </c>
      <c r="Q118" s="5">
        <v>213952000000</v>
      </c>
      <c r="R118" s="5">
        <v>213952000000</v>
      </c>
      <c r="S118" s="5">
        <v>213952000000</v>
      </c>
      <c r="T118" s="5">
        <v>213952000000</v>
      </c>
      <c r="U118" s="5">
        <v>158296000000</v>
      </c>
      <c r="V118" s="5">
        <v>74920000000</v>
      </c>
      <c r="W118" s="5">
        <v>49052000000</v>
      </c>
      <c r="X118" s="5">
        <v>17393000000</v>
      </c>
      <c r="Y118" s="5">
        <v>1072000000</v>
      </c>
      <c r="Z118" s="5">
        <v>1072000000</v>
      </c>
    </row>
    <row r="119" spans="2:26" ht="15.5" x14ac:dyDescent="0.35">
      <c r="C119" t="s">
        <v>133</v>
      </c>
      <c r="D119" s="5">
        <v>2706603000000</v>
      </c>
      <c r="E119" s="5">
        <v>2431905000000</v>
      </c>
      <c r="F119" s="5">
        <v>2176377000000</v>
      </c>
      <c r="G119" s="5">
        <v>1923261000000</v>
      </c>
      <c r="I119" s="5">
        <v>2176377000000</v>
      </c>
      <c r="J119" s="5">
        <v>1434797000000</v>
      </c>
      <c r="K119" s="5">
        <v>907429000000</v>
      </c>
      <c r="L119" s="5">
        <v>511631000000</v>
      </c>
      <c r="M119" s="5">
        <v>146659000000</v>
      </c>
      <c r="N119" s="5">
        <v>-119099000000</v>
      </c>
      <c r="O119" s="5">
        <v>-251694000000</v>
      </c>
      <c r="P119" s="5">
        <v>-335579000000</v>
      </c>
      <c r="Q119" s="5">
        <v>-388537000000</v>
      </c>
      <c r="R119" s="5">
        <v>-426779000000</v>
      </c>
      <c r="S119" s="5">
        <v>-482730000000</v>
      </c>
      <c r="T119" s="5">
        <v>-513118000000</v>
      </c>
      <c r="U119" s="5">
        <v>-488483000000</v>
      </c>
      <c r="V119" s="5">
        <v>-460763000000</v>
      </c>
      <c r="W119" s="5">
        <v>-518271000000</v>
      </c>
      <c r="X119" s="5">
        <v>-512480000000</v>
      </c>
      <c r="Y119" s="5">
        <v>-527818000000</v>
      </c>
      <c r="Z119" s="5">
        <v>-544139000000</v>
      </c>
    </row>
    <row r="120" spans="2:26" ht="15.5" x14ac:dyDescent="0.35">
      <c r="C120" t="s">
        <v>134</v>
      </c>
      <c r="D120" s="5">
        <v>2920555000000</v>
      </c>
      <c r="E120" s="5">
        <v>2645857000000</v>
      </c>
      <c r="F120" s="5">
        <v>2390329000000</v>
      </c>
      <c r="G120" s="5">
        <v>2137213000000</v>
      </c>
      <c r="I120" s="5">
        <v>2390329000000</v>
      </c>
      <c r="J120" s="5">
        <v>1648749000000</v>
      </c>
      <c r="K120" s="5">
        <v>1121381000000</v>
      </c>
      <c r="L120" s="5">
        <v>725583000000</v>
      </c>
      <c r="M120" s="5">
        <v>360611000000</v>
      </c>
      <c r="N120" s="5">
        <v>94853000000</v>
      </c>
      <c r="O120" s="5">
        <v>-37742000000</v>
      </c>
      <c r="P120" s="5">
        <v>-121627000000</v>
      </c>
      <c r="Q120" s="5">
        <v>-174585000000</v>
      </c>
      <c r="R120" s="5">
        <v>-212827000000</v>
      </c>
      <c r="S120" s="5">
        <v>-268778000000</v>
      </c>
      <c r="T120" s="5">
        <v>-299166000000</v>
      </c>
      <c r="U120" s="5">
        <v>-330187000000</v>
      </c>
      <c r="V120" s="5">
        <v>-385843000000</v>
      </c>
      <c r="W120" s="5">
        <v>-469219000000</v>
      </c>
      <c r="X120" s="5">
        <v>-495087000000</v>
      </c>
      <c r="Y120" s="5">
        <v>-526746000000</v>
      </c>
      <c r="Z120" s="5">
        <v>-543067000000</v>
      </c>
    </row>
    <row r="121" spans="2:26" ht="15.5" x14ac:dyDescent="0.35">
      <c r="C121" t="s">
        <v>10</v>
      </c>
      <c r="D121" s="5">
        <v>3530929000000</v>
      </c>
      <c r="E121" s="5">
        <v>3256231000000</v>
      </c>
      <c r="F121" s="5">
        <v>3000703000000</v>
      </c>
      <c r="G121" s="5">
        <v>2746965000000</v>
      </c>
      <c r="I121" s="5">
        <v>3000703000000</v>
      </c>
      <c r="J121" s="5">
        <v>2258501000000</v>
      </c>
      <c r="K121" s="5">
        <v>1729808000000</v>
      </c>
      <c r="L121" s="5">
        <v>1334836000000</v>
      </c>
      <c r="M121" s="5">
        <v>969817000000</v>
      </c>
      <c r="N121" s="5">
        <v>700508000000</v>
      </c>
      <c r="O121" s="5">
        <v>567937000000</v>
      </c>
      <c r="P121" s="5">
        <v>481914000000</v>
      </c>
      <c r="Q121" s="5">
        <v>423011000000</v>
      </c>
      <c r="R121" s="5">
        <v>384388000000</v>
      </c>
      <c r="S121" s="5">
        <v>328369000000</v>
      </c>
      <c r="T121" s="5">
        <v>295799000000</v>
      </c>
      <c r="U121" s="5">
        <v>264778000000</v>
      </c>
      <c r="V121" s="5">
        <v>209122000000</v>
      </c>
      <c r="W121" s="5">
        <v>125746000000</v>
      </c>
      <c r="X121" s="5">
        <v>99878000000</v>
      </c>
      <c r="Y121" s="5">
        <v>68219000000</v>
      </c>
      <c r="Z121" s="5">
        <v>51898000000</v>
      </c>
    </row>
    <row r="122" spans="2:26" ht="15.5" x14ac:dyDescent="0.35">
      <c r="C122" t="s">
        <v>135</v>
      </c>
      <c r="D122" s="5">
        <v>4352224000000</v>
      </c>
      <c r="E122" s="5">
        <v>3941401000000</v>
      </c>
      <c r="F122" s="5">
        <v>3568781000000</v>
      </c>
      <c r="G122" s="5">
        <v>3266640000000</v>
      </c>
      <c r="I122" s="5">
        <v>3568781000000</v>
      </c>
      <c r="J122" s="5">
        <v>2696874000000</v>
      </c>
      <c r="K122" s="5">
        <v>2085182000000</v>
      </c>
      <c r="L122" s="5">
        <v>1645582000000</v>
      </c>
      <c r="M122" s="5">
        <v>1304108000000</v>
      </c>
      <c r="N122" s="5">
        <v>958791000000</v>
      </c>
      <c r="O122" s="5">
        <v>822375000000</v>
      </c>
      <c r="P122" s="5">
        <v>881275000000</v>
      </c>
      <c r="Q122" s="5">
        <v>840236000000</v>
      </c>
      <c r="R122" s="5">
        <v>767479000000</v>
      </c>
      <c r="S122" s="5">
        <v>653224000000</v>
      </c>
      <c r="T122" s="5">
        <v>504865000000</v>
      </c>
      <c r="U122" s="5">
        <v>441064000000</v>
      </c>
      <c r="V122" s="5">
        <v>389094000000</v>
      </c>
      <c r="W122" s="5">
        <v>316048000000</v>
      </c>
      <c r="X122" s="5">
        <v>324493000000</v>
      </c>
      <c r="Y122" s="5">
        <v>178287000000</v>
      </c>
      <c r="Z122" s="5">
        <v>185015000000</v>
      </c>
    </row>
    <row r="123" spans="2:26" ht="15.5" x14ac:dyDescent="0.35">
      <c r="C123" t="s">
        <v>136</v>
      </c>
      <c r="D123" s="5">
        <v>589896800</v>
      </c>
      <c r="E123" s="5">
        <v>589896800</v>
      </c>
      <c r="F123" s="5">
        <v>589896800</v>
      </c>
      <c r="G123" s="5">
        <v>589896800</v>
      </c>
      <c r="I123" s="5">
        <v>589896800</v>
      </c>
      <c r="J123" s="5">
        <v>589896800</v>
      </c>
      <c r="K123" s="5">
        <v>589896800</v>
      </c>
      <c r="L123" s="5">
        <v>589896800</v>
      </c>
      <c r="M123" s="5">
        <v>589896800</v>
      </c>
      <c r="N123" s="5">
        <v>589896800</v>
      </c>
      <c r="O123" s="5">
        <v>589896800</v>
      </c>
      <c r="P123" s="5">
        <v>589896800</v>
      </c>
      <c r="Q123" s="5">
        <v>589896800</v>
      </c>
      <c r="R123" s="5">
        <v>589896800</v>
      </c>
      <c r="S123" s="5">
        <v>589896800</v>
      </c>
      <c r="T123" s="5">
        <v>589896800</v>
      </c>
      <c r="U123" s="5">
        <v>589896800</v>
      </c>
      <c r="V123" s="5">
        <v>589896800</v>
      </c>
      <c r="W123" s="5">
        <v>589896800</v>
      </c>
      <c r="X123" s="5">
        <v>589896800</v>
      </c>
      <c r="Y123" s="5">
        <v>589896800</v>
      </c>
      <c r="Z123" s="5">
        <v>589896800</v>
      </c>
    </row>
    <row r="125" spans="2:26" ht="15.5" x14ac:dyDescent="0.35">
      <c r="B125" t="s">
        <v>137</v>
      </c>
      <c r="C125" t="s">
        <v>138</v>
      </c>
      <c r="D125" s="5">
        <v>112302000000</v>
      </c>
      <c r="E125" s="5">
        <v>196656000000</v>
      </c>
      <c r="F125" s="5">
        <v>178912000000</v>
      </c>
      <c r="G125" s="5">
        <v>134279000000</v>
      </c>
      <c r="I125" s="5">
        <v>564818000000</v>
      </c>
      <c r="J125" s="5">
        <v>471800000000</v>
      </c>
      <c r="K125" s="5">
        <v>459648000000</v>
      </c>
      <c r="L125" s="5">
        <v>312748000000</v>
      </c>
      <c r="M125" s="5">
        <v>298296000000</v>
      </c>
      <c r="N125" s="5">
        <v>230679000000</v>
      </c>
      <c r="O125" s="5">
        <v>184178000000</v>
      </c>
      <c r="P125" s="5">
        <v>146588000000</v>
      </c>
      <c r="Q125" s="5">
        <v>87199000000</v>
      </c>
      <c r="R125" s="5">
        <v>119156000000</v>
      </c>
      <c r="S125" s="5">
        <v>26040000000</v>
      </c>
      <c r="T125" s="5">
        <v>101377000000</v>
      </c>
      <c r="U125" s="5">
        <v>40102000000</v>
      </c>
      <c r="V125" s="5">
        <v>87274000000</v>
      </c>
      <c r="W125" s="5">
        <v>57228000000</v>
      </c>
      <c r="X125" s="5">
        <v>-29748000000</v>
      </c>
      <c r="Y125" s="5">
        <v>16888000000</v>
      </c>
      <c r="Z125" s="5">
        <v>-48514000000</v>
      </c>
    </row>
    <row r="126" spans="2:26" ht="15.5" x14ac:dyDescent="0.35">
      <c r="C126" t="s">
        <v>139</v>
      </c>
      <c r="D126" s="5">
        <v>963484000000</v>
      </c>
      <c r="E126" s="5">
        <v>806416000000</v>
      </c>
      <c r="F126" s="5">
        <v>749566000000</v>
      </c>
      <c r="G126" s="5">
        <v>662105000000</v>
      </c>
      <c r="I126" s="5">
        <v>2585253000000</v>
      </c>
      <c r="J126" s="5">
        <v>1852723000000</v>
      </c>
      <c r="K126" s="5">
        <v>1491702000000</v>
      </c>
      <c r="L126" s="5">
        <v>1261945000000</v>
      </c>
      <c r="M126" s="5">
        <v>891790000000</v>
      </c>
      <c r="N126" s="5">
        <v>688153000000</v>
      </c>
      <c r="O126" s="5">
        <v>831781000000</v>
      </c>
      <c r="P126" s="5">
        <v>812844000000</v>
      </c>
      <c r="Q126" s="5">
        <v>826239000000</v>
      </c>
      <c r="R126" s="5">
        <v>859718000000</v>
      </c>
      <c r="S126" s="5">
        <v>648873000000</v>
      </c>
      <c r="T126" s="5">
        <v>554098000000</v>
      </c>
      <c r="U126" s="5">
        <v>494970000000</v>
      </c>
      <c r="V126" s="5">
        <v>472755000000</v>
      </c>
      <c r="W126" s="5">
        <v>326605000000</v>
      </c>
      <c r="X126" s="5">
        <v>143757000000</v>
      </c>
      <c r="Y126" s="5">
        <v>127877000000</v>
      </c>
      <c r="Z126" s="5">
        <v>128776000000</v>
      </c>
    </row>
    <row r="127" spans="2:26" ht="15.5" x14ac:dyDescent="0.35">
      <c r="C127" t="s">
        <v>140</v>
      </c>
      <c r="D127" s="5">
        <v>-759295000000</v>
      </c>
      <c r="E127" s="5">
        <v>-600303000000</v>
      </c>
      <c r="F127" s="5">
        <v>-556934000000</v>
      </c>
      <c r="G127" s="5">
        <v>-498187000000</v>
      </c>
      <c r="U127" s="5">
        <v>-437240000000</v>
      </c>
      <c r="V127" s="5">
        <v>-378565000000</v>
      </c>
      <c r="W127" s="5">
        <v>-248911000000</v>
      </c>
      <c r="X127" s="5">
        <v>-178312000000</v>
      </c>
      <c r="Y127" s="5">
        <v>-116760000000</v>
      </c>
      <c r="Z127" s="5">
        <v>-169520000000</v>
      </c>
    </row>
    <row r="128" spans="2:26" ht="15.5" x14ac:dyDescent="0.35">
      <c r="C128" t="s">
        <v>260</v>
      </c>
      <c r="I128" s="5">
        <v>-1372135000000</v>
      </c>
      <c r="J128" s="5">
        <v>-938137000000</v>
      </c>
      <c r="K128" s="5">
        <v>-675673000000</v>
      </c>
      <c r="L128" s="5">
        <v>-608528000000</v>
      </c>
      <c r="M128" s="5">
        <v>-374135000000</v>
      </c>
      <c r="N128" s="5">
        <v>-256368000000</v>
      </c>
      <c r="O128" s="5">
        <v>-359930000000</v>
      </c>
      <c r="P128" s="5">
        <v>-330173000000</v>
      </c>
      <c r="Q128" s="5">
        <v>-219668000000</v>
      </c>
      <c r="R128" s="5">
        <v>-381591000000</v>
      </c>
      <c r="S128" s="5">
        <v>-256829000000</v>
      </c>
      <c r="T128" s="5">
        <v>-201482000000</v>
      </c>
    </row>
    <row r="129" spans="3:26" ht="15.5" x14ac:dyDescent="0.35">
      <c r="C129" t="s">
        <v>261</v>
      </c>
      <c r="I129" s="5">
        <v>-192250000000</v>
      </c>
      <c r="J129" s="5">
        <v>-155087000000</v>
      </c>
      <c r="K129" s="5">
        <v>-115904000000</v>
      </c>
      <c r="L129" s="5">
        <v>-109734000000</v>
      </c>
      <c r="M129" s="5">
        <v>-97413000000</v>
      </c>
      <c r="N129" s="5">
        <v>-91558000000</v>
      </c>
      <c r="O129" s="5">
        <v>-95518000000</v>
      </c>
      <c r="P129" s="5">
        <v>-109445000000</v>
      </c>
      <c r="Q129" s="5">
        <v>-188962000000</v>
      </c>
      <c r="R129" s="5">
        <v>-125069000000</v>
      </c>
      <c r="S129" s="5">
        <v>-116307000000</v>
      </c>
      <c r="T129" s="5">
        <v>-100597000000</v>
      </c>
    </row>
    <row r="130" spans="3:26" ht="15.5" x14ac:dyDescent="0.35">
      <c r="C130" t="s">
        <v>1271</v>
      </c>
      <c r="I130" s="5">
        <v>-339600000000</v>
      </c>
      <c r="J130" s="5">
        <v>-197541000000</v>
      </c>
      <c r="K130" s="5">
        <v>-157548000000</v>
      </c>
      <c r="L130" s="5">
        <v>-155521000000</v>
      </c>
      <c r="M130" s="5">
        <v>-58155000000</v>
      </c>
      <c r="N130" s="5">
        <v>-96707000000</v>
      </c>
      <c r="O130" s="5">
        <v>-182396000000</v>
      </c>
      <c r="P130" s="5">
        <v>-201877000000</v>
      </c>
      <c r="Q130" s="5">
        <v>-304870000000</v>
      </c>
      <c r="R130" s="5">
        <v>-211951000000</v>
      </c>
      <c r="S130" s="5">
        <v>-233239000000</v>
      </c>
      <c r="T130" s="5">
        <v>-133286000000</v>
      </c>
    </row>
    <row r="131" spans="3:26" ht="15.5" x14ac:dyDescent="0.35">
      <c r="C131" t="s">
        <v>669</v>
      </c>
      <c r="D131" s="5">
        <v>-759295000000</v>
      </c>
      <c r="E131" s="5">
        <v>-600303000000</v>
      </c>
      <c r="F131" s="5">
        <v>-556934000000</v>
      </c>
      <c r="G131" s="5">
        <v>-498187000000</v>
      </c>
      <c r="I131" s="5">
        <v>-1903985000000</v>
      </c>
      <c r="J131" s="5">
        <v>-1290765000000</v>
      </c>
      <c r="K131" s="5">
        <v>-949125000000</v>
      </c>
      <c r="L131" s="5">
        <v>-873783000000</v>
      </c>
      <c r="M131" s="5">
        <v>-529703000000</v>
      </c>
      <c r="N131" s="5">
        <v>-444633000000</v>
      </c>
      <c r="O131" s="5">
        <v>-637844000000</v>
      </c>
      <c r="P131" s="5">
        <v>-641495000000</v>
      </c>
      <c r="Q131" s="5">
        <v>-713500000000</v>
      </c>
      <c r="R131" s="5">
        <v>-718611000000</v>
      </c>
      <c r="S131" s="5">
        <v>-606375000000</v>
      </c>
      <c r="T131" s="5">
        <v>-435365000000</v>
      </c>
      <c r="U131" s="5">
        <v>-437240000000</v>
      </c>
      <c r="V131" s="5">
        <v>-378565000000</v>
      </c>
      <c r="W131" s="5">
        <v>-248911000000</v>
      </c>
      <c r="X131" s="5">
        <v>-178312000000</v>
      </c>
      <c r="Y131" s="5">
        <v>-116760000000</v>
      </c>
      <c r="Z131" s="5">
        <v>-169520000000</v>
      </c>
    </row>
    <row r="132" spans="3:26" ht="15.5" x14ac:dyDescent="0.35">
      <c r="C132" t="s">
        <v>143</v>
      </c>
      <c r="D132" s="5">
        <v>-98924000000</v>
      </c>
      <c r="E132" s="5">
        <v>-25495000000</v>
      </c>
      <c r="F132" s="5">
        <v>-54441000000</v>
      </c>
      <c r="G132" s="5">
        <v>-34969000000</v>
      </c>
      <c r="I132" s="5">
        <v>-186087000000</v>
      </c>
      <c r="J132" s="5">
        <v>-126381000000</v>
      </c>
      <c r="K132" s="5">
        <v>-112536000000</v>
      </c>
      <c r="L132" s="5">
        <v>-82053000000</v>
      </c>
      <c r="M132" s="5">
        <v>-57864000000</v>
      </c>
      <c r="N132" s="5">
        <v>-19093000000</v>
      </c>
      <c r="O132" s="5">
        <v>-15885000000</v>
      </c>
      <c r="P132" s="5">
        <v>-6113000000</v>
      </c>
      <c r="Q132" s="5">
        <v>-6344000000</v>
      </c>
      <c r="R132" s="5">
        <v>-6874000000</v>
      </c>
      <c r="S132" s="5">
        <v>-12688000000</v>
      </c>
      <c r="T132" s="5">
        <v>-10004000000</v>
      </c>
      <c r="U132" s="5">
        <v>-4924000000</v>
      </c>
      <c r="V132" s="5">
        <v>-48000000</v>
      </c>
      <c r="W132" s="5">
        <v>-849000000</v>
      </c>
      <c r="X132" s="5">
        <v>1212000000</v>
      </c>
      <c r="Y132" s="5">
        <v>1101000000</v>
      </c>
      <c r="Z132" s="5">
        <v>-935000000</v>
      </c>
    </row>
    <row r="133" spans="3:26" ht="15.5" x14ac:dyDescent="0.35">
      <c r="C133" t="s">
        <v>459</v>
      </c>
      <c r="D133" s="5">
        <v>-71701000000</v>
      </c>
      <c r="E133" s="5">
        <v>-16687000000</v>
      </c>
      <c r="F133" s="5">
        <v>-88600000000</v>
      </c>
      <c r="I133" s="5">
        <v>-88600000000</v>
      </c>
      <c r="J133" s="5">
        <v>-134196000000</v>
      </c>
      <c r="M133" s="5">
        <v>-72846000000</v>
      </c>
    </row>
    <row r="134" spans="3:26" ht="15.5" x14ac:dyDescent="0.35">
      <c r="C134" t="s">
        <v>144</v>
      </c>
      <c r="D134" s="5">
        <v>-9000000</v>
      </c>
      <c r="E134" s="5">
        <v>-26000000</v>
      </c>
      <c r="F134" s="5">
        <v>-33000000</v>
      </c>
      <c r="G134" s="5">
        <v>-27000000</v>
      </c>
      <c r="I134" s="5">
        <v>-102000000</v>
      </c>
      <c r="J134" s="5">
        <v>-114000000</v>
      </c>
      <c r="K134" s="5">
        <v>-283000000</v>
      </c>
      <c r="L134" s="5">
        <v>-421000000</v>
      </c>
      <c r="M134" s="5">
        <v>-747000000</v>
      </c>
      <c r="N134" s="5">
        <v>-787000000</v>
      </c>
      <c r="O134" s="5">
        <v>-14875000000</v>
      </c>
      <c r="P134" s="5">
        <v>-22320000000</v>
      </c>
      <c r="Q134" s="5">
        <v>-22269000000</v>
      </c>
      <c r="R134" s="5">
        <v>-15898000000</v>
      </c>
      <c r="S134" s="5">
        <v>-12160000000</v>
      </c>
      <c r="T134" s="5">
        <v>-7665000000</v>
      </c>
      <c r="U134" s="5">
        <v>-8777000000</v>
      </c>
      <c r="V134" s="5">
        <v>-13163000000</v>
      </c>
      <c r="W134" s="5">
        <v>-19767000000</v>
      </c>
      <c r="X134" s="5">
        <v>-6975000000</v>
      </c>
      <c r="Y134" s="5">
        <v>-563000000</v>
      </c>
      <c r="Z134" s="5">
        <v>-9058000000</v>
      </c>
    </row>
    <row r="135" spans="3:26" ht="15.5" x14ac:dyDescent="0.35">
      <c r="C135" t="s">
        <v>216</v>
      </c>
      <c r="D135" s="5">
        <v>13274000000</v>
      </c>
      <c r="E135" s="5">
        <v>12469000000</v>
      </c>
      <c r="F135" s="5">
        <v>13995000000</v>
      </c>
      <c r="G135" s="5">
        <v>13134000000</v>
      </c>
      <c r="I135" s="5">
        <v>51611000000</v>
      </c>
      <c r="J135" s="5">
        <v>38204000000</v>
      </c>
      <c r="K135" s="5">
        <v>19253000000</v>
      </c>
      <c r="L135" s="5">
        <v>12192000000</v>
      </c>
      <c r="M135" s="5">
        <v>10355000000</v>
      </c>
      <c r="N135" s="5">
        <v>6795000000</v>
      </c>
      <c r="O135" s="5">
        <v>4939000000</v>
      </c>
      <c r="P135" s="5">
        <v>1895000000</v>
      </c>
      <c r="Q135" s="5">
        <v>304000000</v>
      </c>
      <c r="R135" s="5">
        <v>406000000</v>
      </c>
      <c r="S135" s="5">
        <v>228000000</v>
      </c>
      <c r="T135" s="5">
        <v>499000000</v>
      </c>
      <c r="U135" s="5">
        <v>545000000</v>
      </c>
      <c r="V135" s="5">
        <v>302000000</v>
      </c>
      <c r="W135" s="5">
        <v>191000000</v>
      </c>
      <c r="X135" s="5">
        <v>5165000000</v>
      </c>
      <c r="Y135" s="5">
        <v>1611000000</v>
      </c>
      <c r="Z135" s="5">
        <v>981000000</v>
      </c>
    </row>
    <row r="136" spans="3:26" ht="15.5" x14ac:dyDescent="0.35">
      <c r="C136" t="s">
        <v>1191</v>
      </c>
      <c r="Q136" s="5">
        <v>-1061000000</v>
      </c>
      <c r="R136" s="5">
        <v>-399000000</v>
      </c>
      <c r="S136" s="5">
        <v>-265000000</v>
      </c>
      <c r="T136" s="5">
        <v>-1289000000</v>
      </c>
    </row>
    <row r="137" spans="3:26" ht="15.5" x14ac:dyDescent="0.35">
      <c r="C137" t="s">
        <v>701</v>
      </c>
      <c r="D137" s="5">
        <v>-6228000000</v>
      </c>
      <c r="E137" s="5">
        <v>3595000000</v>
      </c>
      <c r="F137" s="5">
        <v>25799000000</v>
      </c>
      <c r="G137" s="5">
        <v>-7698000000</v>
      </c>
      <c r="I137" s="5">
        <v>18128000000</v>
      </c>
      <c r="J137" s="5">
        <v>-1867000000</v>
      </c>
      <c r="K137" s="5">
        <v>10637000000</v>
      </c>
      <c r="L137" s="5">
        <v>-5132000000</v>
      </c>
      <c r="M137" s="5">
        <v>-5535000000</v>
      </c>
      <c r="N137" s="5">
        <v>244000000</v>
      </c>
      <c r="O137" s="5">
        <v>16062000000</v>
      </c>
      <c r="P137" s="5">
        <v>1777000000</v>
      </c>
      <c r="Q137" s="5">
        <v>3830000000</v>
      </c>
      <c r="R137" s="5">
        <v>814000000</v>
      </c>
      <c r="S137" s="5">
        <v>8427000000</v>
      </c>
      <c r="T137" s="5">
        <v>1103000000</v>
      </c>
      <c r="U137" s="5">
        <v>-4472000000</v>
      </c>
      <c r="V137" s="5">
        <v>5993000000</v>
      </c>
      <c r="W137" s="5">
        <v>-41000000</v>
      </c>
      <c r="X137" s="5">
        <v>5405000000</v>
      </c>
      <c r="Y137" s="5">
        <v>3622000000</v>
      </c>
      <c r="Z137" s="5">
        <v>1242000000</v>
      </c>
    </row>
    <row r="138" spans="3:26" ht="15.5" x14ac:dyDescent="0.35">
      <c r="C138" t="s">
        <v>1272</v>
      </c>
      <c r="G138" s="5">
        <v>881000000</v>
      </c>
      <c r="M138" s="5">
        <v>-10000000000</v>
      </c>
    </row>
    <row r="139" spans="3:26" ht="15.5" x14ac:dyDescent="0.35">
      <c r="C139" t="s">
        <v>166</v>
      </c>
    </row>
    <row r="140" spans="3:26" ht="15.5" x14ac:dyDescent="0.35">
      <c r="C140" t="s">
        <v>145</v>
      </c>
      <c r="E140" s="5">
        <v>-7000000</v>
      </c>
      <c r="F140" s="5">
        <v>29329000000</v>
      </c>
      <c r="G140" s="5">
        <v>-29392000000</v>
      </c>
      <c r="I140" s="5">
        <v>-143000000</v>
      </c>
      <c r="J140" s="5">
        <v>-532000000</v>
      </c>
      <c r="K140" s="5">
        <v>-1294000000</v>
      </c>
      <c r="L140" s="5">
        <v>-1320000000</v>
      </c>
      <c r="M140" s="5">
        <v>-3492000000</v>
      </c>
      <c r="N140" s="5">
        <v>-19578000000</v>
      </c>
      <c r="O140" s="5">
        <v>-145043000000</v>
      </c>
      <c r="P140" s="5">
        <v>-30363000000</v>
      </c>
      <c r="Q140" s="5">
        <v>-73000000</v>
      </c>
      <c r="R140" s="5">
        <v>34646000000</v>
      </c>
      <c r="S140" s="5">
        <v>109121000000</v>
      </c>
      <c r="T140" s="5">
        <v>-34139000000</v>
      </c>
      <c r="U140" s="5">
        <v>-6455000000</v>
      </c>
      <c r="V140" s="5">
        <v>-34676000000</v>
      </c>
      <c r="W140" s="5">
        <v>-58457000000</v>
      </c>
      <c r="X140" s="5">
        <v>110967000000</v>
      </c>
      <c r="Y140" s="5">
        <v>-5170000000</v>
      </c>
      <c r="Z140" s="5">
        <v>53195000000</v>
      </c>
    </row>
    <row r="141" spans="3:26" ht="15.5" x14ac:dyDescent="0.35">
      <c r="C141" t="s">
        <v>146</v>
      </c>
      <c r="D141" s="5">
        <v>-116679000000</v>
      </c>
      <c r="E141" s="5">
        <v>-179387000000</v>
      </c>
      <c r="F141" s="5">
        <v>-275333000000</v>
      </c>
      <c r="G141" s="5">
        <v>-65172000000</v>
      </c>
      <c r="I141" s="5">
        <v>-488023000000</v>
      </c>
      <c r="J141" s="5">
        <v>-367298000000</v>
      </c>
      <c r="K141" s="5">
        <v>-81991000000</v>
      </c>
      <c r="L141" s="5">
        <v>-315826000000</v>
      </c>
      <c r="M141" s="5">
        <v>-253298000000</v>
      </c>
      <c r="N141" s="5">
        <v>-1836000000</v>
      </c>
      <c r="O141" s="5">
        <v>-12359000000</v>
      </c>
      <c r="P141" s="5">
        <v>-39459000000</v>
      </c>
      <c r="Q141" s="5">
        <v>-96935000000</v>
      </c>
      <c r="R141" s="5">
        <v>-142554000000</v>
      </c>
      <c r="S141" s="5">
        <v>-140209000000</v>
      </c>
      <c r="T141" s="5">
        <v>-61190000000</v>
      </c>
      <c r="U141" s="5">
        <v>-49929000000</v>
      </c>
      <c r="V141" s="5">
        <v>-28035000000</v>
      </c>
      <c r="W141" s="5">
        <v>346000000</v>
      </c>
      <c r="X141" s="5">
        <v>-104020000000</v>
      </c>
      <c r="Y141" s="5">
        <v>-2558000000</v>
      </c>
      <c r="Z141" s="5">
        <v>20605000000</v>
      </c>
    </row>
    <row r="142" spans="3:26" ht="15.5" x14ac:dyDescent="0.35">
      <c r="C142" t="s">
        <v>147</v>
      </c>
      <c r="D142" s="5">
        <v>-62331000000</v>
      </c>
      <c r="E142" s="5">
        <v>-143808000000</v>
      </c>
      <c r="F142" s="5">
        <v>-173399000000</v>
      </c>
      <c r="G142" s="5">
        <v>-65221000000</v>
      </c>
      <c r="I142" s="5">
        <v>-386587000000</v>
      </c>
      <c r="J142" s="5">
        <v>-210835000000</v>
      </c>
      <c r="K142" s="5">
        <v>-80192000000</v>
      </c>
      <c r="L142" s="5">
        <v>-315991000000</v>
      </c>
      <c r="M142" s="5">
        <v>-180610000000</v>
      </c>
      <c r="N142" s="5">
        <v>-4935000000</v>
      </c>
      <c r="O142" s="5">
        <v>-8953000000</v>
      </c>
      <c r="P142" s="5">
        <v>-37687000000</v>
      </c>
      <c r="Q142" s="5">
        <v>-96953000000</v>
      </c>
      <c r="R142" s="5">
        <v>-142601000000</v>
      </c>
      <c r="S142" s="5">
        <v>-140425000000</v>
      </c>
      <c r="T142" s="5">
        <v>-59891000000</v>
      </c>
      <c r="U142" s="5">
        <v>-51096000000</v>
      </c>
      <c r="V142" s="5">
        <v>-28469000000</v>
      </c>
      <c r="W142" s="5">
        <v>-10188000000</v>
      </c>
      <c r="X142" s="5">
        <v>-15414000000</v>
      </c>
      <c r="Y142" s="5">
        <v>-5242000000</v>
      </c>
      <c r="Z142" s="5">
        <v>-7765000000</v>
      </c>
    </row>
    <row r="143" spans="3:26" ht="15.5" x14ac:dyDescent="0.35">
      <c r="C143" t="s">
        <v>762</v>
      </c>
      <c r="F143" s="5">
        <v>-498000000</v>
      </c>
      <c r="G143" s="5">
        <v>498000000</v>
      </c>
      <c r="M143" s="5">
        <v>-30000000</v>
      </c>
      <c r="O143" s="5">
        <v>-3628000000</v>
      </c>
      <c r="P143" s="5">
        <v>-1952000000</v>
      </c>
      <c r="Q143" s="5">
        <v>-47000000</v>
      </c>
      <c r="T143" s="5">
        <v>-1947000000</v>
      </c>
    </row>
    <row r="144" spans="3:26" ht="15.5" x14ac:dyDescent="0.35">
      <c r="C144" t="s">
        <v>222</v>
      </c>
      <c r="D144" s="5">
        <v>278000000</v>
      </c>
      <c r="E144" s="5">
        <v>10000000</v>
      </c>
      <c r="F144" s="5">
        <v>580000000</v>
      </c>
      <c r="G144" s="5">
        <v>-449000000</v>
      </c>
      <c r="I144" s="5">
        <v>580000000</v>
      </c>
      <c r="J144" s="5">
        <v>1546000000</v>
      </c>
      <c r="K144" s="5">
        <v>203000000</v>
      </c>
      <c r="L144" s="5">
        <v>165000000</v>
      </c>
      <c r="M144" s="5">
        <v>188000000</v>
      </c>
      <c r="N144" s="5">
        <v>3099000000</v>
      </c>
      <c r="O144" s="5">
        <v>220000000</v>
      </c>
      <c r="P144" s="5">
        <v>180000000</v>
      </c>
      <c r="Q144" s="5">
        <v>65000000</v>
      </c>
      <c r="R144" s="5">
        <v>47000000</v>
      </c>
      <c r="S144" s="5">
        <v>216000000</v>
      </c>
      <c r="T144" s="5">
        <v>648000000</v>
      </c>
      <c r="U144" s="5">
        <v>1167000000</v>
      </c>
      <c r="V144" s="5">
        <v>434000000</v>
      </c>
      <c r="W144" s="5">
        <v>8000000</v>
      </c>
      <c r="X144" s="5">
        <v>5000000</v>
      </c>
      <c r="Y144" s="5">
        <v>2684000000</v>
      </c>
      <c r="Z144" s="5">
        <v>28370000000</v>
      </c>
    </row>
    <row r="145" spans="3:26" ht="15.5" x14ac:dyDescent="0.35">
      <c r="C145" t="s">
        <v>1273</v>
      </c>
      <c r="O145" s="5">
        <v>2000000</v>
      </c>
    </row>
    <row r="146" spans="3:26" ht="15.5" x14ac:dyDescent="0.35">
      <c r="C146" t="s">
        <v>306</v>
      </c>
      <c r="D146" s="5">
        <v>-2925000000</v>
      </c>
      <c r="E146" s="5">
        <v>-18902000000</v>
      </c>
      <c r="F146" s="5">
        <v>-13416000000</v>
      </c>
      <c r="I146" s="5">
        <v>-13416000000</v>
      </c>
      <c r="J146" s="5">
        <v>-23813000000</v>
      </c>
      <c r="K146" s="5">
        <v>-2002000000</v>
      </c>
      <c r="W146" s="5">
        <v>10526000000</v>
      </c>
      <c r="X146" s="5">
        <v>-10526000000</v>
      </c>
    </row>
    <row r="147" spans="3:26" ht="15.5" x14ac:dyDescent="0.35">
      <c r="C147" t="s">
        <v>521</v>
      </c>
      <c r="D147" s="5">
        <v>20000000000</v>
      </c>
    </row>
    <row r="148" spans="3:26" ht="15.5" x14ac:dyDescent="0.35">
      <c r="C148" t="s">
        <v>877</v>
      </c>
    </row>
    <row r="149" spans="3:26" ht="15.5" x14ac:dyDescent="0.35">
      <c r="C149" t="s">
        <v>1274</v>
      </c>
    </row>
    <row r="150" spans="3:26" ht="15.5" x14ac:dyDescent="0.35">
      <c r="C150" t="s">
        <v>1275</v>
      </c>
      <c r="X150" s="5">
        <v>-78085000000</v>
      </c>
    </row>
    <row r="151" spans="3:26" ht="15.5" x14ac:dyDescent="0.35">
      <c r="C151" t="s">
        <v>152</v>
      </c>
      <c r="E151" s="5">
        <v>-7000000</v>
      </c>
      <c r="F151" s="5">
        <v>29329000000</v>
      </c>
      <c r="G151" s="5">
        <v>-29392000000</v>
      </c>
      <c r="I151" s="5">
        <v>-143000000</v>
      </c>
      <c r="J151" s="5">
        <v>-532000000</v>
      </c>
      <c r="K151" s="5">
        <v>-1294000000</v>
      </c>
      <c r="L151" s="5">
        <v>-1320000000</v>
      </c>
      <c r="M151" s="5">
        <v>-3492000000</v>
      </c>
      <c r="N151" s="5">
        <v>-19578000000</v>
      </c>
      <c r="O151" s="5">
        <v>-145043000000</v>
      </c>
      <c r="P151" s="5">
        <v>-30363000000</v>
      </c>
      <c r="Q151" s="5">
        <v>-73000000</v>
      </c>
      <c r="R151" s="5">
        <v>34646000000</v>
      </c>
      <c r="S151" s="5">
        <v>109121000000</v>
      </c>
      <c r="T151" s="5">
        <v>-34139000000</v>
      </c>
      <c r="U151" s="5">
        <v>-6455000000</v>
      </c>
      <c r="V151" s="5">
        <v>-34676000000</v>
      </c>
      <c r="W151" s="5">
        <v>-58457000000</v>
      </c>
      <c r="X151" s="5">
        <v>110967000000</v>
      </c>
      <c r="Y151" s="5">
        <v>-5170000000</v>
      </c>
      <c r="Z151" s="5">
        <v>53195000000</v>
      </c>
    </row>
    <row r="152" spans="3:26" ht="15.5" x14ac:dyDescent="0.35">
      <c r="C152" t="s">
        <v>153</v>
      </c>
      <c r="P152" s="5">
        <v>68008000000</v>
      </c>
      <c r="Q152" s="5">
        <v>111614000000</v>
      </c>
      <c r="R152" s="5">
        <v>235088000000</v>
      </c>
      <c r="S152" s="5">
        <v>271571000000</v>
      </c>
      <c r="T152" s="5">
        <v>15156000000</v>
      </c>
      <c r="U152" s="5">
        <v>27072000000</v>
      </c>
      <c r="W152" s="5">
        <v>1265000000</v>
      </c>
      <c r="X152" s="5">
        <v>178592000000</v>
      </c>
      <c r="Z152" s="5">
        <v>73354000000</v>
      </c>
    </row>
    <row r="153" spans="3:26" ht="15.5" x14ac:dyDescent="0.35">
      <c r="C153" t="s">
        <v>154</v>
      </c>
      <c r="P153" s="5">
        <v>-97896000000</v>
      </c>
      <c r="Q153" s="5">
        <v>-110730000000</v>
      </c>
      <c r="R153" s="5">
        <v>-200279000000</v>
      </c>
      <c r="S153" s="5">
        <v>-161814000000</v>
      </c>
      <c r="T153" s="5">
        <v>-48825000000</v>
      </c>
      <c r="U153" s="5">
        <v>-33333000000</v>
      </c>
      <c r="V153" s="5">
        <v>13000000000</v>
      </c>
      <c r="X153" s="5">
        <v>-67625000000</v>
      </c>
    </row>
    <row r="154" spans="3:26" ht="15.5" x14ac:dyDescent="0.35">
      <c r="C154" t="s">
        <v>1276</v>
      </c>
    </row>
    <row r="155" spans="3:26" ht="15.5" x14ac:dyDescent="0.35">
      <c r="C155" t="s">
        <v>277</v>
      </c>
      <c r="V155" s="5">
        <v>-47599000000</v>
      </c>
      <c r="W155" s="5">
        <v>-59722000000</v>
      </c>
      <c r="Y155" s="5">
        <v>-5170000000</v>
      </c>
      <c r="Z155" s="5">
        <v>-20159000000</v>
      </c>
    </row>
    <row r="156" spans="3:26" ht="15.5" x14ac:dyDescent="0.35">
      <c r="C156" t="s">
        <v>840</v>
      </c>
    </row>
    <row r="157" spans="3:26" ht="15.5" x14ac:dyDescent="0.35">
      <c r="C157" t="s">
        <v>1277</v>
      </c>
      <c r="F157" s="5">
        <v>29359000000</v>
      </c>
      <c r="G157" s="5">
        <v>-29359000000</v>
      </c>
    </row>
    <row r="158" spans="3:26" ht="15.5" x14ac:dyDescent="0.35">
      <c r="C158" t="s">
        <v>1278</v>
      </c>
      <c r="D158" s="5">
        <v>-7000000</v>
      </c>
      <c r="G158" s="5">
        <v>80000000</v>
      </c>
      <c r="O158" s="5">
        <v>-439000000</v>
      </c>
      <c r="P158" s="5">
        <v>-475000000</v>
      </c>
      <c r="Q158" s="5">
        <v>-957000000</v>
      </c>
      <c r="R158" s="5">
        <v>-163000000</v>
      </c>
      <c r="S158" s="5">
        <v>-636000000</v>
      </c>
      <c r="T158" s="5">
        <v>-470000000</v>
      </c>
      <c r="U158" s="5">
        <v>-194000000</v>
      </c>
      <c r="V158" s="5">
        <v>-77000000</v>
      </c>
    </row>
    <row r="159" spans="3:26" ht="15.5" x14ac:dyDescent="0.35">
      <c r="C159" t="s">
        <v>796</v>
      </c>
      <c r="M159" s="5">
        <v>540000000</v>
      </c>
      <c r="N159" s="5">
        <v>8198000000</v>
      </c>
      <c r="O159" s="5">
        <v>3690000000</v>
      </c>
    </row>
    <row r="160" spans="3:26" ht="15.5" x14ac:dyDescent="0.35">
      <c r="C160" t="s">
        <v>536</v>
      </c>
      <c r="D160" s="5">
        <v>7000000</v>
      </c>
      <c r="E160" s="5">
        <v>-7000000</v>
      </c>
      <c r="F160" s="5">
        <v>-30000000</v>
      </c>
      <c r="G160" s="5">
        <v>-113000000</v>
      </c>
      <c r="I160" s="5">
        <v>-143000000</v>
      </c>
      <c r="J160" s="5">
        <v>-532000000</v>
      </c>
      <c r="K160" s="5">
        <v>-1294000000</v>
      </c>
      <c r="L160" s="5">
        <v>-1320000000</v>
      </c>
      <c r="M160" s="5">
        <v>-4032000000</v>
      </c>
      <c r="N160" s="5">
        <v>-4784000000</v>
      </c>
    </row>
    <row r="161" spans="2:26" ht="15.5" x14ac:dyDescent="0.35">
      <c r="C161" t="s">
        <v>167</v>
      </c>
      <c r="D161" s="5">
        <v>-4377000000</v>
      </c>
      <c r="E161" s="5">
        <v>17262000000</v>
      </c>
      <c r="F161" s="5">
        <v>-67092000000</v>
      </c>
      <c r="G161" s="5">
        <v>39715000000</v>
      </c>
      <c r="I161" s="5">
        <v>76652000000</v>
      </c>
      <c r="J161" s="5">
        <v>103970000000</v>
      </c>
      <c r="K161" s="5">
        <v>376363000000</v>
      </c>
      <c r="L161" s="5">
        <v>-4398000000</v>
      </c>
      <c r="M161" s="5">
        <v>41506000000</v>
      </c>
      <c r="N161" s="5">
        <v>209265000000</v>
      </c>
      <c r="O161" s="5">
        <v>26776000000</v>
      </c>
      <c r="P161" s="5">
        <v>76766000000</v>
      </c>
      <c r="Q161" s="5">
        <v>-9809000000</v>
      </c>
      <c r="R161" s="5">
        <v>11248000000</v>
      </c>
      <c r="S161" s="5">
        <v>-5048000000</v>
      </c>
      <c r="T161" s="5">
        <v>6048000000</v>
      </c>
      <c r="U161" s="5">
        <v>-16282000000</v>
      </c>
      <c r="V161" s="5">
        <v>24563000000</v>
      </c>
      <c r="W161" s="5">
        <v>-883000000</v>
      </c>
      <c r="X161" s="5">
        <v>-22801000000</v>
      </c>
      <c r="Y161" s="5">
        <v>9160000000</v>
      </c>
      <c r="Z161" s="5">
        <v>25286000000</v>
      </c>
    </row>
    <row r="162" spans="2:26" ht="15.5" x14ac:dyDescent="0.35">
      <c r="C162" t="s">
        <v>242</v>
      </c>
      <c r="D162" s="5">
        <v>1556000000</v>
      </c>
      <c r="E162" s="5">
        <v>381000000</v>
      </c>
      <c r="F162" s="5">
        <v>112000000</v>
      </c>
      <c r="G162" s="5">
        <v>489000000</v>
      </c>
      <c r="I162" s="5">
        <v>678000000</v>
      </c>
      <c r="J162" s="5">
        <v>816000000</v>
      </c>
      <c r="K162" s="5">
        <v>-577000000</v>
      </c>
      <c r="L162" s="5">
        <v>1883000000</v>
      </c>
      <c r="M162" s="5">
        <v>243000000</v>
      </c>
      <c r="N162" s="5">
        <v>174000000</v>
      </c>
    </row>
    <row r="163" spans="2:26" ht="15.5" x14ac:dyDescent="0.35">
      <c r="C163" t="s">
        <v>168</v>
      </c>
      <c r="E163" s="5">
        <v>935624000000</v>
      </c>
      <c r="I163" s="5">
        <v>858294000000</v>
      </c>
      <c r="J163" s="5">
        <v>753508000000</v>
      </c>
      <c r="K163" s="5">
        <v>377722000000</v>
      </c>
      <c r="L163" s="5">
        <v>380237000000</v>
      </c>
      <c r="M163" s="5">
        <v>338488000000</v>
      </c>
      <c r="N163" s="5">
        <v>129049000000</v>
      </c>
      <c r="O163" s="5">
        <v>102273000000</v>
      </c>
      <c r="P163" s="5">
        <v>25507000000</v>
      </c>
      <c r="Q163" s="5">
        <v>35316000000</v>
      </c>
      <c r="R163" s="5">
        <v>24068000000</v>
      </c>
      <c r="S163" s="5">
        <v>29116000000</v>
      </c>
      <c r="T163" s="5">
        <v>23068000000</v>
      </c>
      <c r="U163" s="5">
        <v>39350000000</v>
      </c>
      <c r="V163" s="5">
        <v>14787000000</v>
      </c>
      <c r="W163" s="5">
        <v>15670000000</v>
      </c>
      <c r="X163" s="5">
        <v>38471000000</v>
      </c>
      <c r="Y163" s="5">
        <v>29311000000</v>
      </c>
      <c r="Z163" s="5">
        <v>4025000000</v>
      </c>
    </row>
    <row r="164" spans="2:26" ht="15.5" x14ac:dyDescent="0.35">
      <c r="C164" t="s">
        <v>169</v>
      </c>
      <c r="D164" s="5">
        <v>-2821000000</v>
      </c>
      <c r="E164" s="5">
        <v>953267000000</v>
      </c>
      <c r="F164" s="5">
        <v>-66980000000</v>
      </c>
      <c r="G164" s="5">
        <v>40204000000</v>
      </c>
      <c r="I164" s="5">
        <v>935624000000</v>
      </c>
      <c r="J164" s="5">
        <v>858294000000</v>
      </c>
      <c r="K164" s="5">
        <v>753508000000</v>
      </c>
      <c r="L164" s="5">
        <v>377722000000</v>
      </c>
      <c r="M164" s="5">
        <v>380237000000</v>
      </c>
      <c r="N164" s="5">
        <v>338488000000</v>
      </c>
      <c r="O164" s="5">
        <v>129049000000</v>
      </c>
      <c r="P164" s="5">
        <v>102273000000</v>
      </c>
      <c r="Q164" s="5">
        <v>25507000000</v>
      </c>
      <c r="R164" s="5">
        <v>35316000000</v>
      </c>
      <c r="S164" s="5">
        <v>24068000000</v>
      </c>
      <c r="T164" s="5">
        <v>29116000000</v>
      </c>
      <c r="U164" s="5">
        <v>23068000000</v>
      </c>
      <c r="V164" s="5">
        <v>39350000000</v>
      </c>
      <c r="W164" s="5">
        <v>14787000000</v>
      </c>
      <c r="X164" s="5">
        <v>15670000000</v>
      </c>
      <c r="Y164" s="5">
        <v>38471000000</v>
      </c>
      <c r="Z164" s="5">
        <v>29311000000</v>
      </c>
    </row>
    <row r="166" spans="2:26" ht="15.5" x14ac:dyDescent="0.35">
      <c r="B166" t="s">
        <v>170</v>
      </c>
      <c r="C166" t="s">
        <v>12</v>
      </c>
      <c r="D166" s="5">
        <v>590000000</v>
      </c>
      <c r="E166" s="5">
        <v>590000000</v>
      </c>
      <c r="F166" s="5">
        <v>590000000</v>
      </c>
      <c r="G166" s="5">
        <v>590000000</v>
      </c>
      <c r="I166" s="5">
        <v>590000000</v>
      </c>
      <c r="J166" s="5">
        <v>590000000</v>
      </c>
      <c r="K166" s="5">
        <v>590000000</v>
      </c>
      <c r="L166" s="5">
        <v>590000000</v>
      </c>
      <c r="M166" s="5">
        <v>590000000</v>
      </c>
      <c r="N166" s="5">
        <v>590000000</v>
      </c>
      <c r="O166" s="5">
        <v>590000000</v>
      </c>
      <c r="P166" s="5">
        <v>590000000</v>
      </c>
      <c r="Q166" s="5">
        <v>590000000</v>
      </c>
      <c r="R166" s="5">
        <v>590000000</v>
      </c>
      <c r="S166" s="5">
        <v>590000000</v>
      </c>
      <c r="T166" s="5">
        <v>590000000</v>
      </c>
      <c r="U166" s="5">
        <v>590000000</v>
      </c>
      <c r="V166" s="5">
        <v>590000000</v>
      </c>
      <c r="W166" s="5">
        <v>590000000</v>
      </c>
      <c r="X166" s="5">
        <v>590000000</v>
      </c>
      <c r="Y166" s="5">
        <v>590000000</v>
      </c>
      <c r="Z166" s="5">
        <v>590000000</v>
      </c>
    </row>
    <row r="167" spans="2:26" ht="15.5" x14ac:dyDescent="0.35">
      <c r="C167" t="s">
        <v>171</v>
      </c>
      <c r="D167" s="6">
        <v>465.67</v>
      </c>
      <c r="E167" s="6">
        <v>433.17</v>
      </c>
      <c r="F167" s="6">
        <v>429.09</v>
      </c>
      <c r="G167" s="6">
        <v>291.55</v>
      </c>
    </row>
    <row r="168" spans="2:26" ht="15.5" x14ac:dyDescent="0.35">
      <c r="C168" t="s">
        <v>172</v>
      </c>
      <c r="D168" s="6">
        <v>69.63</v>
      </c>
      <c r="E168" s="6">
        <v>38.15</v>
      </c>
      <c r="F168" s="6">
        <v>35.950000000000003</v>
      </c>
      <c r="G168" s="6">
        <v>46.13</v>
      </c>
    </row>
    <row r="169" spans="2:26" ht="15.5" x14ac:dyDescent="0.35">
      <c r="C169" t="s">
        <v>60</v>
      </c>
      <c r="D169" s="6">
        <v>17.63</v>
      </c>
      <c r="E169" s="6">
        <v>10.35</v>
      </c>
      <c r="F169" s="6">
        <v>10.36</v>
      </c>
      <c r="G169" s="6">
        <v>11.98</v>
      </c>
    </row>
    <row r="170" spans="2:26" ht="15.5" x14ac:dyDescent="0.35">
      <c r="C170" t="s">
        <v>173</v>
      </c>
      <c r="D170" s="5">
        <v>340180000000</v>
      </c>
      <c r="E170" s="5">
        <v>317270000000</v>
      </c>
      <c r="F170" s="5">
        <v>320440000000</v>
      </c>
      <c r="G170" s="5">
        <v>211790000000</v>
      </c>
    </row>
    <row r="171" spans="2:26" ht="15.5" x14ac:dyDescent="0.35">
      <c r="C171" t="s">
        <v>174</v>
      </c>
      <c r="D171" s="6">
        <v>6.3099999999999989E-2</v>
      </c>
      <c r="E171" s="6">
        <v>6.480000000000001E-2</v>
      </c>
      <c r="F171" s="6">
        <v>7.0900000000000005E-2</v>
      </c>
      <c r="G171" s="6">
        <v>5.2600000000000001E-2</v>
      </c>
    </row>
    <row r="172" spans="2:26" ht="15.5" x14ac:dyDescent="0.35">
      <c r="C172" t="s">
        <v>175</v>
      </c>
      <c r="D172" s="6">
        <v>7.7800000000000008E-2</v>
      </c>
      <c r="E172" s="6">
        <v>7.85E-2</v>
      </c>
      <c r="F172" s="6">
        <v>8.4399999999999989E-2</v>
      </c>
      <c r="G172" s="6">
        <v>6.2600000000000003E-2</v>
      </c>
    </row>
    <row r="173" spans="2:26" ht="15.5" x14ac:dyDescent="0.35">
      <c r="C173" t="s">
        <v>176</v>
      </c>
      <c r="D173" s="6">
        <v>9.1499999999999998E-2</v>
      </c>
      <c r="E173" s="6">
        <v>9.3100000000000002E-2</v>
      </c>
      <c r="F173" s="6">
        <v>0.10279999999999999</v>
      </c>
      <c r="G173" s="6">
        <v>7.1500000000000008E-2</v>
      </c>
    </row>
    <row r="174" spans="2:26" ht="15.5" x14ac:dyDescent="0.35">
      <c r="C174" t="s">
        <v>177</v>
      </c>
      <c r="D174" s="6">
        <v>35052.78</v>
      </c>
      <c r="E174" s="6">
        <v>11405.23</v>
      </c>
      <c r="F174" s="6">
        <v>9117.5499999999993</v>
      </c>
      <c r="G174" s="6">
        <v>7185.41</v>
      </c>
    </row>
    <row r="175" spans="2:26" ht="15.5" x14ac:dyDescent="0.35">
      <c r="C175" t="s">
        <v>178</v>
      </c>
      <c r="D175" s="5">
        <v>3531000000000</v>
      </c>
      <c r="E175" s="5">
        <v>3256000000000</v>
      </c>
      <c r="F175" s="5">
        <v>3001000000000</v>
      </c>
      <c r="G175" s="5">
        <v>2747000000000</v>
      </c>
    </row>
    <row r="176" spans="2:26" ht="15.5" x14ac:dyDescent="0.35">
      <c r="C176" t="s">
        <v>179</v>
      </c>
      <c r="D176" s="6">
        <v>5.42</v>
      </c>
      <c r="E176" s="6">
        <v>2.99</v>
      </c>
      <c r="F176" s="6">
        <v>3.03</v>
      </c>
      <c r="G176" s="6">
        <v>2.89</v>
      </c>
    </row>
    <row r="177" spans="3:26" ht="15.5" x14ac:dyDescent="0.35">
      <c r="C177" t="s">
        <v>180</v>
      </c>
      <c r="D177" s="6">
        <v>5985.67</v>
      </c>
      <c r="E177" s="5">
        <v>5520</v>
      </c>
      <c r="F177" s="6">
        <v>5086.83</v>
      </c>
      <c r="G177" s="6">
        <v>4656.6899999999996</v>
      </c>
    </row>
    <row r="178" spans="3:26" ht="15.5" x14ac:dyDescent="0.35">
      <c r="C178" t="s">
        <v>181</v>
      </c>
      <c r="D178" s="6">
        <v>5.42</v>
      </c>
      <c r="E178" s="6">
        <v>2.99</v>
      </c>
      <c r="F178" s="6">
        <v>3.03</v>
      </c>
      <c r="G178" s="6">
        <v>2.89</v>
      </c>
    </row>
    <row r="179" spans="3:26" ht="15.5" x14ac:dyDescent="0.35">
      <c r="C179" t="s">
        <v>182</v>
      </c>
      <c r="D179" s="6">
        <v>5985.67</v>
      </c>
      <c r="E179" s="5">
        <v>5520</v>
      </c>
      <c r="F179" s="6">
        <v>5086.83</v>
      </c>
      <c r="G179" s="6">
        <v>4656.6899999999996</v>
      </c>
    </row>
    <row r="180" spans="3:26" ht="15.5" x14ac:dyDescent="0.35">
      <c r="C180" t="s">
        <v>183</v>
      </c>
      <c r="F180" s="5">
        <v>0</v>
      </c>
      <c r="G180" s="5">
        <v>0</v>
      </c>
    </row>
    <row r="181" spans="3:26" ht="15.5" x14ac:dyDescent="0.35">
      <c r="C181" t="s">
        <v>184</v>
      </c>
    </row>
    <row r="182" spans="3:26" ht="15.5" x14ac:dyDescent="0.35">
      <c r="C182" t="s">
        <v>185</v>
      </c>
      <c r="D182" s="5">
        <v>3531000000000</v>
      </c>
      <c r="E182" s="5">
        <v>3256000000000</v>
      </c>
      <c r="F182" s="5">
        <v>3001000000000</v>
      </c>
      <c r="G182" s="5">
        <v>2747000000000</v>
      </c>
    </row>
    <row r="183" spans="3:26" ht="15.5" x14ac:dyDescent="0.35">
      <c r="C183" t="s">
        <v>24</v>
      </c>
      <c r="F183" s="5">
        <v>0</v>
      </c>
      <c r="G183" s="5">
        <v>0</v>
      </c>
    </row>
    <row r="184" spans="3:26" ht="15.5" x14ac:dyDescent="0.35">
      <c r="C184" t="s">
        <v>21</v>
      </c>
      <c r="D184" s="5">
        <v>-950000000000</v>
      </c>
      <c r="E184" s="5">
        <v>-953000000000</v>
      </c>
      <c r="F184" s="5">
        <v>-936000000000</v>
      </c>
      <c r="G184" s="5">
        <v>-1003000000000</v>
      </c>
    </row>
    <row r="185" spans="3:26" ht="15.5" x14ac:dyDescent="0.35">
      <c r="C185" t="s">
        <v>186</v>
      </c>
      <c r="D185" s="5">
        <v>1827000000000</v>
      </c>
      <c r="E185" s="5">
        <v>1742000000000</v>
      </c>
      <c r="F185" s="5">
        <v>1558000000000</v>
      </c>
      <c r="G185" s="5">
        <v>1545000000000</v>
      </c>
    </row>
    <row r="186" spans="3:26" ht="15.5" x14ac:dyDescent="0.35">
      <c r="C186" t="s">
        <v>187</v>
      </c>
      <c r="D186" s="5">
        <v>112000000000</v>
      </c>
      <c r="E186" s="5">
        <v>197000000000</v>
      </c>
      <c r="F186" s="5">
        <v>179000000000</v>
      </c>
      <c r="G186" s="5">
        <v>134000000000</v>
      </c>
    </row>
    <row r="187" spans="3:26" ht="15.5" x14ac:dyDescent="0.35">
      <c r="C187" t="s">
        <v>188</v>
      </c>
      <c r="D187" s="5">
        <v>-62000000000</v>
      </c>
      <c r="E187" s="5">
        <v>-144000000000</v>
      </c>
      <c r="F187" s="5">
        <v>-173000000000</v>
      </c>
      <c r="G187" s="5">
        <v>-65000000000</v>
      </c>
    </row>
    <row r="188" spans="3:26" ht="15.5" x14ac:dyDescent="0.35">
      <c r="C188" t="s">
        <v>13</v>
      </c>
      <c r="D188" s="5">
        <v>50000000000</v>
      </c>
      <c r="E188" s="5">
        <v>53000000000</v>
      </c>
      <c r="F188" s="5">
        <v>6000000000</v>
      </c>
      <c r="G188" s="5">
        <v>69000000000</v>
      </c>
    </row>
    <row r="189" spans="3:26" ht="15.5" x14ac:dyDescent="0.35">
      <c r="C189" t="s">
        <v>16</v>
      </c>
      <c r="D189" s="6">
        <v>84.71</v>
      </c>
      <c r="E189" s="6">
        <v>89.59</v>
      </c>
      <c r="F189" s="6">
        <v>9.35</v>
      </c>
      <c r="G189" s="6">
        <v>117.07</v>
      </c>
    </row>
    <row r="190" spans="3:26" ht="15.5" x14ac:dyDescent="0.35">
      <c r="C190" t="s">
        <v>45</v>
      </c>
      <c r="I190" s="6">
        <v>1257.1400000000001</v>
      </c>
      <c r="J190" s="5">
        <v>894</v>
      </c>
      <c r="K190" s="6">
        <v>670.96</v>
      </c>
      <c r="L190" s="6">
        <v>618.70000000000005</v>
      </c>
      <c r="M190" s="6">
        <v>450.52</v>
      </c>
      <c r="N190" s="6">
        <v>230.19</v>
      </c>
      <c r="O190" s="6">
        <v>142.19999999999999</v>
      </c>
      <c r="P190" s="6">
        <v>89.78</v>
      </c>
      <c r="Q190" s="6">
        <v>64.83</v>
      </c>
      <c r="R190" s="6">
        <v>94.85</v>
      </c>
      <c r="S190" s="6">
        <v>55.67</v>
      </c>
      <c r="T190" s="6">
        <v>88.15</v>
      </c>
      <c r="U190" s="6">
        <v>94.35</v>
      </c>
      <c r="V190" s="6">
        <v>141.34</v>
      </c>
      <c r="W190" s="6">
        <v>43.85</v>
      </c>
      <c r="X190" s="6">
        <v>53.67</v>
      </c>
      <c r="Y190" s="6">
        <v>27.67</v>
      </c>
      <c r="Z190" s="6">
        <v>-54.5</v>
      </c>
    </row>
    <row r="191" spans="3:26" ht="15.5" x14ac:dyDescent="0.35">
      <c r="C191" t="s">
        <v>59</v>
      </c>
      <c r="I191" s="6">
        <v>12.27</v>
      </c>
      <c r="J191" s="6">
        <v>10.18</v>
      </c>
      <c r="K191" s="6">
        <v>14.42</v>
      </c>
      <c r="L191" s="6">
        <v>11.6</v>
      </c>
      <c r="M191" s="6">
        <v>7.3</v>
      </c>
      <c r="N191" s="6">
        <v>6.34</v>
      </c>
      <c r="O191" s="6">
        <v>7.35</v>
      </c>
      <c r="P191" s="6">
        <v>10.25</v>
      </c>
      <c r="Q191" s="6">
        <v>13.65</v>
      </c>
      <c r="R191" s="6">
        <v>10.54</v>
      </c>
      <c r="S191" s="6">
        <v>18.23</v>
      </c>
      <c r="T191" s="6">
        <v>15.6</v>
      </c>
      <c r="U191" s="6">
        <v>21.2</v>
      </c>
      <c r="V191" s="6">
        <v>13.58</v>
      </c>
      <c r="W191" s="6">
        <v>23.03</v>
      </c>
      <c r="X191" s="6">
        <v>30.18</v>
      </c>
      <c r="Y191" s="6">
        <v>23.13</v>
      </c>
      <c r="Z191" s="6">
        <v>-4.13</v>
      </c>
    </row>
    <row r="192" spans="3:26" ht="15.5" x14ac:dyDescent="0.35">
      <c r="C192" t="s">
        <v>62</v>
      </c>
      <c r="I192" s="6">
        <v>3.34</v>
      </c>
      <c r="J192" s="6">
        <v>2.74</v>
      </c>
      <c r="K192" s="6">
        <v>3.74</v>
      </c>
      <c r="L192" s="6">
        <v>3.28</v>
      </c>
      <c r="M192" s="6">
        <v>2.08</v>
      </c>
      <c r="N192" s="6">
        <v>1.28</v>
      </c>
      <c r="O192" s="6">
        <v>0.74</v>
      </c>
      <c r="P192" s="6">
        <v>0.67</v>
      </c>
      <c r="Q192" s="6">
        <v>0.64</v>
      </c>
      <c r="R192" s="6">
        <v>0.66</v>
      </c>
      <c r="S192" s="6">
        <v>0.89</v>
      </c>
      <c r="T192" s="6">
        <v>1.4</v>
      </c>
      <c r="U192" s="6">
        <v>2.35</v>
      </c>
      <c r="V192" s="6">
        <v>2.38</v>
      </c>
      <c r="W192" s="6">
        <v>1.99</v>
      </c>
      <c r="X192" s="6">
        <v>4.37</v>
      </c>
      <c r="Y192" s="6">
        <v>2.81</v>
      </c>
      <c r="Z192" s="6">
        <v>1.02</v>
      </c>
    </row>
    <row r="193" spans="3:26" ht="15.5" x14ac:dyDescent="0.35">
      <c r="C193" t="s">
        <v>189</v>
      </c>
      <c r="I193" s="5">
        <v>937030000000</v>
      </c>
      <c r="J193" s="5">
        <v>676620000000</v>
      </c>
      <c r="K193" s="5">
        <v>529220000000</v>
      </c>
      <c r="L193" s="5">
        <v>483020000000</v>
      </c>
      <c r="M193" s="5">
        <v>364990000000</v>
      </c>
      <c r="N193" s="5">
        <v>221370000000</v>
      </c>
      <c r="O193" s="5">
        <v>172680000000</v>
      </c>
      <c r="P193" s="5">
        <v>126740000000</v>
      </c>
    </row>
    <row r="194" spans="3:26" ht="15.5" x14ac:dyDescent="0.35">
      <c r="C194" t="s">
        <v>190</v>
      </c>
      <c r="I194" s="6">
        <v>0.20780000000000001</v>
      </c>
      <c r="J194" s="6">
        <v>0.19550000000000001</v>
      </c>
      <c r="K194" s="6">
        <v>0.1898</v>
      </c>
      <c r="L194" s="6">
        <v>0.2218</v>
      </c>
      <c r="M194" s="6">
        <v>0.20379999999999998</v>
      </c>
      <c r="N194" s="6">
        <v>0.1416</v>
      </c>
      <c r="O194" s="6">
        <v>0.10199999999999999</v>
      </c>
      <c r="P194" s="6">
        <v>6.0100000000000001E-2</v>
      </c>
      <c r="Q194" s="6">
        <v>4.5499999999999999E-2</v>
      </c>
      <c r="R194" s="6">
        <v>7.2900000000000006E-2</v>
      </c>
      <c r="S194" s="6">
        <v>5.0300000000000004E-2</v>
      </c>
      <c r="T194" s="6">
        <v>0.10300000000000001</v>
      </c>
      <c r="U194" s="6">
        <v>0.12619999999999998</v>
      </c>
      <c r="V194" s="6">
        <v>0.21429999999999999</v>
      </c>
      <c r="W194" s="6">
        <v>8.1799999999999998E-2</v>
      </c>
      <c r="X194" s="6">
        <v>9.7599999999999992E-2</v>
      </c>
      <c r="Y194" s="6">
        <v>9.1499999999999998E-2</v>
      </c>
      <c r="Z194" s="6">
        <v>-0.17379999999999998</v>
      </c>
    </row>
    <row r="195" spans="3:26" ht="15.5" x14ac:dyDescent="0.35">
      <c r="C195" t="s">
        <v>191</v>
      </c>
      <c r="I195" s="6">
        <v>0.24710000000000001</v>
      </c>
      <c r="J195" s="6">
        <v>0.23350000000000001</v>
      </c>
      <c r="K195" s="6">
        <v>0.2288</v>
      </c>
      <c r="L195" s="6">
        <v>0.27339999999999998</v>
      </c>
      <c r="M195" s="6">
        <v>0.27399999999999997</v>
      </c>
      <c r="N195" s="6">
        <v>0.1938</v>
      </c>
      <c r="O195" s="6">
        <v>0.1477</v>
      </c>
      <c r="P195" s="6">
        <v>0.1099</v>
      </c>
      <c r="Q195" s="6">
        <v>9.0399999999999994E-2</v>
      </c>
      <c r="R195" s="6">
        <v>0.14560000000000001</v>
      </c>
      <c r="S195" s="6">
        <v>0.1</v>
      </c>
      <c r="T195" s="6">
        <v>0.17579999999999998</v>
      </c>
      <c r="U195" s="6">
        <v>0.2102</v>
      </c>
      <c r="V195" s="6">
        <v>0.3987</v>
      </c>
      <c r="W195" s="6">
        <v>0.20569999999999999</v>
      </c>
      <c r="X195" s="6">
        <v>0.317</v>
      </c>
      <c r="Y195" s="6">
        <v>0.23920000000000002</v>
      </c>
      <c r="Z195" s="6">
        <v>-0.61950000000000005</v>
      </c>
    </row>
    <row r="196" spans="3:26" ht="15.5" x14ac:dyDescent="0.35">
      <c r="C196" t="s">
        <v>192</v>
      </c>
      <c r="I196" s="6">
        <v>0.32289999999999996</v>
      </c>
      <c r="J196" s="6">
        <v>0.30269999999999997</v>
      </c>
      <c r="K196" s="6">
        <v>0.30469999999999997</v>
      </c>
      <c r="L196" s="6">
        <v>0.36359999999999998</v>
      </c>
      <c r="M196" s="6">
        <v>0.35830000000000001</v>
      </c>
      <c r="N196" s="6">
        <v>0.24809999999999999</v>
      </c>
      <c r="O196" s="6">
        <v>0.20329999999999998</v>
      </c>
      <c r="P196" s="6">
        <v>0.13780000000000001</v>
      </c>
      <c r="Q196" s="6">
        <v>0.1153</v>
      </c>
      <c r="R196" s="6">
        <v>0.14929999999999999</v>
      </c>
      <c r="S196" s="6">
        <v>0.1215</v>
      </c>
      <c r="T196" s="6">
        <v>0.1464</v>
      </c>
      <c r="U196" s="6">
        <v>0.17489999999999997</v>
      </c>
      <c r="V196" s="6">
        <v>0.32539999999999997</v>
      </c>
      <c r="W196" s="6">
        <v>0.1101</v>
      </c>
      <c r="X196" s="6">
        <v>0.14679999999999999</v>
      </c>
      <c r="Y196" s="6">
        <v>4.24E-2</v>
      </c>
      <c r="Z196" s="6">
        <v>-1.1101000000000001</v>
      </c>
    </row>
    <row r="197" spans="3:26" ht="15.5" x14ac:dyDescent="0.35">
      <c r="C197" t="s">
        <v>193</v>
      </c>
      <c r="I197" s="6">
        <v>8497.81</v>
      </c>
      <c r="J197" s="6">
        <v>5443.09</v>
      </c>
      <c r="K197" s="6">
        <v>1710.35</v>
      </c>
      <c r="L197" s="6">
        <v>1047.97</v>
      </c>
      <c r="M197" s="6">
        <v>434.36</v>
      </c>
      <c r="N197" s="6">
        <v>210.53</v>
      </c>
      <c r="O197" s="6">
        <v>8.31</v>
      </c>
      <c r="P197" s="6">
        <v>3.64</v>
      </c>
      <c r="Q197" s="6">
        <v>2.9</v>
      </c>
      <c r="R197" s="6">
        <v>4.4800000000000004</v>
      </c>
      <c r="S197" s="5">
        <v>4</v>
      </c>
      <c r="T197" s="6">
        <v>5.84</v>
      </c>
      <c r="U197" s="5">
        <v>5</v>
      </c>
      <c r="V197" s="6">
        <v>5.72</v>
      </c>
      <c r="X197" s="6">
        <v>4.75</v>
      </c>
      <c r="Y197" s="6">
        <v>3.04</v>
      </c>
      <c r="Z197" s="6">
        <v>-11.16</v>
      </c>
    </row>
    <row r="198" spans="3:26" ht="15.5" x14ac:dyDescent="0.35">
      <c r="C198" t="s">
        <v>56</v>
      </c>
      <c r="I198" s="6">
        <v>3.03</v>
      </c>
      <c r="J198" s="6">
        <v>2.38</v>
      </c>
      <c r="K198" s="6">
        <v>3.3</v>
      </c>
      <c r="L198" s="6">
        <v>3.17</v>
      </c>
      <c r="M198" s="5">
        <v>2</v>
      </c>
      <c r="N198" s="6">
        <v>1.23</v>
      </c>
      <c r="O198" s="6">
        <v>1.0900000000000001</v>
      </c>
      <c r="P198" s="6">
        <v>1.1299999999999999</v>
      </c>
      <c r="Q198" s="6">
        <v>1.23</v>
      </c>
      <c r="R198" s="6">
        <v>1.53</v>
      </c>
      <c r="S198" s="6">
        <v>1.82</v>
      </c>
      <c r="T198" s="6">
        <v>2.74</v>
      </c>
      <c r="U198" s="6">
        <v>4.46</v>
      </c>
      <c r="V198" s="6">
        <v>5.42</v>
      </c>
      <c r="W198" s="6">
        <v>4.74</v>
      </c>
      <c r="X198" s="6">
        <v>9.57</v>
      </c>
      <c r="Y198" s="6">
        <v>5.53</v>
      </c>
      <c r="Z198" s="6">
        <v>2.56</v>
      </c>
    </row>
    <row r="199" spans="3:26" ht="15.5" x14ac:dyDescent="0.35">
      <c r="C199" t="s">
        <v>53</v>
      </c>
      <c r="I199" s="6">
        <v>5086.83</v>
      </c>
      <c r="J199" s="6">
        <v>3828.64</v>
      </c>
      <c r="K199" s="6">
        <v>2932.39</v>
      </c>
      <c r="L199" s="6">
        <v>2262.83</v>
      </c>
      <c r="M199" s="6">
        <v>1644.05</v>
      </c>
      <c r="N199" s="6">
        <v>1187.51</v>
      </c>
      <c r="O199" s="6">
        <v>962.77</v>
      </c>
      <c r="P199" s="6">
        <v>816.95</v>
      </c>
      <c r="Q199" s="6">
        <v>717.09</v>
      </c>
      <c r="R199" s="6">
        <v>651.62</v>
      </c>
      <c r="S199" s="6">
        <v>556.65</v>
      </c>
      <c r="T199" s="6">
        <v>501.44</v>
      </c>
      <c r="U199" s="6">
        <v>448.85</v>
      </c>
      <c r="V199" s="6">
        <v>354.51</v>
      </c>
      <c r="W199" s="6">
        <v>213.17</v>
      </c>
      <c r="X199" s="6">
        <v>169.31</v>
      </c>
      <c r="Y199" s="6">
        <v>115.65</v>
      </c>
      <c r="Z199" s="6">
        <v>87.98</v>
      </c>
    </row>
    <row r="200" spans="3:26" ht="15.5" x14ac:dyDescent="0.35">
      <c r="C200" t="s">
        <v>194</v>
      </c>
      <c r="I200" s="6">
        <v>3.03</v>
      </c>
      <c r="J200" s="6">
        <v>2.38</v>
      </c>
      <c r="K200" s="6">
        <v>3.3</v>
      </c>
      <c r="L200" s="6">
        <v>3.17</v>
      </c>
      <c r="M200" s="6">
        <v>2.0099999999999998</v>
      </c>
      <c r="N200" s="6">
        <v>1.24</v>
      </c>
      <c r="O200" s="6">
        <v>1.0900000000000001</v>
      </c>
      <c r="P200" s="6">
        <v>1.1299999999999999</v>
      </c>
      <c r="Q200" s="6">
        <v>1.23</v>
      </c>
      <c r="R200" s="6">
        <v>1.54</v>
      </c>
      <c r="S200" s="6">
        <v>1.83</v>
      </c>
      <c r="T200" s="6">
        <v>2.76</v>
      </c>
      <c r="U200" s="6">
        <v>4.46</v>
      </c>
      <c r="V200" s="6">
        <v>5.42</v>
      </c>
      <c r="W200" s="6">
        <v>4.74</v>
      </c>
      <c r="X200" s="6">
        <v>9.57</v>
      </c>
      <c r="Y200" s="6">
        <v>5.53</v>
      </c>
      <c r="Z200" s="6">
        <v>2.56</v>
      </c>
    </row>
    <row r="201" spans="3:26" ht="15.5" x14ac:dyDescent="0.35">
      <c r="C201" t="s">
        <v>195</v>
      </c>
      <c r="I201" s="6">
        <v>5086.83</v>
      </c>
      <c r="J201" s="6">
        <v>3828.63</v>
      </c>
      <c r="K201" s="6">
        <v>2932.11</v>
      </c>
      <c r="L201" s="6">
        <v>2261.23</v>
      </c>
      <c r="M201" s="6">
        <v>1640.36</v>
      </c>
      <c r="N201" s="6">
        <v>1180.93</v>
      </c>
      <c r="O201" s="6">
        <v>955.29</v>
      </c>
      <c r="P201" s="6">
        <v>813.34</v>
      </c>
      <c r="Q201" s="6">
        <v>716.74</v>
      </c>
      <c r="R201" s="6">
        <v>650.62</v>
      </c>
      <c r="S201" s="6">
        <v>554.95000000000005</v>
      </c>
      <c r="T201" s="6">
        <v>498.74</v>
      </c>
      <c r="U201" s="6">
        <v>448.85</v>
      </c>
      <c r="V201" s="6">
        <v>354.51</v>
      </c>
      <c r="W201" s="6">
        <v>213.17</v>
      </c>
      <c r="X201" s="6">
        <v>169.31</v>
      </c>
      <c r="Y201" s="6">
        <v>115.65</v>
      </c>
      <c r="Z201" s="6">
        <v>87.98</v>
      </c>
    </row>
    <row r="202" spans="3:26" ht="15.5" x14ac:dyDescent="0.35">
      <c r="C202" t="s">
        <v>196</v>
      </c>
      <c r="I202" s="5">
        <v>0</v>
      </c>
      <c r="J202" s="5">
        <v>0</v>
      </c>
      <c r="K202" s="5">
        <v>1000000000</v>
      </c>
      <c r="L202" s="5">
        <v>2000000000</v>
      </c>
      <c r="M202" s="5">
        <v>2000000000</v>
      </c>
      <c r="N202" s="5">
        <v>5000000000</v>
      </c>
      <c r="O202" s="5">
        <v>15000000000</v>
      </c>
      <c r="P202" s="5">
        <v>90000000000</v>
      </c>
      <c r="Q202" s="5">
        <v>79000000000</v>
      </c>
      <c r="R202" s="5">
        <v>55000000000</v>
      </c>
      <c r="S202" s="5">
        <v>79000000000</v>
      </c>
      <c r="T202" s="5">
        <v>36000000000</v>
      </c>
      <c r="U202" s="5">
        <v>47000000000</v>
      </c>
      <c r="V202" s="5">
        <v>33000000000</v>
      </c>
      <c r="W202" s="5">
        <v>35000000000</v>
      </c>
      <c r="X202" s="5">
        <v>57000000000</v>
      </c>
      <c r="Z202" s="5">
        <v>84000000000</v>
      </c>
    </row>
    <row r="203" spans="3:26" ht="15.5" x14ac:dyDescent="0.35">
      <c r="C203" t="s">
        <v>197</v>
      </c>
      <c r="J203" s="5">
        <v>0</v>
      </c>
      <c r="K203" s="5">
        <v>0</v>
      </c>
      <c r="L203" s="5">
        <v>1000000000</v>
      </c>
      <c r="M203" s="5">
        <v>2000000000</v>
      </c>
      <c r="N203" s="5">
        <v>4000000000</v>
      </c>
      <c r="O203" s="5">
        <v>11000000000</v>
      </c>
      <c r="P203" s="5">
        <v>84000000000</v>
      </c>
      <c r="Q203" s="5">
        <v>125000000000</v>
      </c>
      <c r="R203" s="5">
        <v>149000000000</v>
      </c>
      <c r="S203" s="5">
        <v>91000000000</v>
      </c>
      <c r="T203" s="5">
        <v>23000000000</v>
      </c>
      <c r="U203" s="5">
        <v>44000000000</v>
      </c>
      <c r="V203" s="5">
        <v>58000000000</v>
      </c>
      <c r="W203" s="5">
        <v>89000000000</v>
      </c>
      <c r="X203" s="5">
        <v>122000000000</v>
      </c>
      <c r="Y203" s="5">
        <v>68000000000</v>
      </c>
    </row>
    <row r="204" spans="3:26" ht="15.5" x14ac:dyDescent="0.35">
      <c r="C204" t="s">
        <v>26</v>
      </c>
      <c r="I204" s="5">
        <v>0</v>
      </c>
      <c r="J204" s="5">
        <v>0</v>
      </c>
      <c r="K204" s="5">
        <v>1000000000</v>
      </c>
      <c r="L204" s="5">
        <v>2000000000</v>
      </c>
      <c r="M204" s="5">
        <v>4000000000</v>
      </c>
      <c r="N204" s="5">
        <v>8000000000</v>
      </c>
      <c r="O204" s="5">
        <v>26000000000</v>
      </c>
      <c r="P204" s="5">
        <v>174000000000</v>
      </c>
      <c r="Q204" s="5">
        <v>205000000000</v>
      </c>
      <c r="R204" s="5">
        <v>204000000000</v>
      </c>
      <c r="S204" s="5">
        <v>170000000000</v>
      </c>
      <c r="T204" s="5">
        <v>59000000000</v>
      </c>
      <c r="U204" s="5">
        <v>91000000000</v>
      </c>
      <c r="V204" s="5">
        <v>91000000000</v>
      </c>
      <c r="W204" s="5">
        <v>124000000000</v>
      </c>
      <c r="X204" s="5">
        <v>179000000000</v>
      </c>
      <c r="Y204" s="5">
        <v>68000000000</v>
      </c>
      <c r="Z204" s="5">
        <v>84000000000</v>
      </c>
    </row>
    <row r="205" spans="3:26" ht="15.5" x14ac:dyDescent="0.35">
      <c r="C205" t="s">
        <v>23</v>
      </c>
      <c r="I205" s="5">
        <v>-936000000000</v>
      </c>
      <c r="J205" s="5">
        <v>-858000000000</v>
      </c>
      <c r="K205" s="5">
        <v>-753000000000</v>
      </c>
      <c r="L205" s="5">
        <v>-375000000000</v>
      </c>
      <c r="M205" s="5">
        <v>-376000000000</v>
      </c>
      <c r="N205" s="5">
        <v>-330000000000</v>
      </c>
      <c r="O205" s="5">
        <v>-103000000000</v>
      </c>
      <c r="P205" s="5">
        <v>72000000000</v>
      </c>
      <c r="Q205" s="5">
        <v>179000000000</v>
      </c>
      <c r="R205" s="5">
        <v>169000000000</v>
      </c>
      <c r="S205" s="5">
        <v>146000000000</v>
      </c>
      <c r="T205" s="5">
        <v>30000000000</v>
      </c>
      <c r="U205" s="5">
        <v>68000000000</v>
      </c>
      <c r="V205" s="5">
        <v>52000000000</v>
      </c>
      <c r="W205" s="5">
        <v>109000000000</v>
      </c>
      <c r="X205" s="5">
        <v>163000000000</v>
      </c>
      <c r="Y205" s="5">
        <v>29000000000</v>
      </c>
      <c r="Z205" s="5">
        <v>55000000000</v>
      </c>
    </row>
    <row r="206" spans="3:26" ht="15.5" x14ac:dyDescent="0.35">
      <c r="C206" t="s">
        <v>198</v>
      </c>
      <c r="I206" s="5">
        <v>1558000000000</v>
      </c>
      <c r="J206" s="5">
        <v>1168000000000</v>
      </c>
      <c r="K206" s="5">
        <v>931000000000</v>
      </c>
      <c r="L206" s="5">
        <v>561000000000</v>
      </c>
      <c r="M206" s="5">
        <v>405000000000</v>
      </c>
      <c r="N206" s="5">
        <v>362000000000</v>
      </c>
      <c r="O206" s="5">
        <v>176000000000</v>
      </c>
      <c r="P206" s="5">
        <v>102000000000</v>
      </c>
      <c r="Q206" s="5">
        <v>49000000000</v>
      </c>
      <c r="R206" s="5">
        <v>124000000000</v>
      </c>
      <c r="S206" s="5">
        <v>77000000000</v>
      </c>
      <c r="T206" s="5">
        <v>84000000000</v>
      </c>
      <c r="U206" s="5">
        <v>88000000000</v>
      </c>
      <c r="V206" s="5">
        <v>93000000000</v>
      </c>
      <c r="W206" s="5">
        <v>53000000000</v>
      </c>
      <c r="X206" s="5">
        <v>45000000000</v>
      </c>
      <c r="Y206" s="5">
        <v>44000000000</v>
      </c>
      <c r="Z206" s="5">
        <v>-56000000000</v>
      </c>
    </row>
    <row r="207" spans="3:26" ht="15.5" x14ac:dyDescent="0.35">
      <c r="C207" t="s">
        <v>199</v>
      </c>
      <c r="I207" s="5">
        <v>565000000000</v>
      </c>
      <c r="J207" s="5">
        <v>472000000000</v>
      </c>
      <c r="K207" s="5">
        <v>460000000000</v>
      </c>
      <c r="L207" s="5">
        <v>313000000000</v>
      </c>
      <c r="M207" s="5">
        <v>298000000000</v>
      </c>
      <c r="N207" s="5">
        <v>231000000000</v>
      </c>
      <c r="O207" s="5">
        <v>184000000000</v>
      </c>
      <c r="P207" s="5">
        <v>147000000000</v>
      </c>
      <c r="Q207" s="5">
        <v>87000000000</v>
      </c>
      <c r="R207" s="5">
        <v>119000000000</v>
      </c>
      <c r="S207" s="5">
        <v>26000000000</v>
      </c>
      <c r="T207" s="5">
        <v>101000000000</v>
      </c>
      <c r="U207" s="5">
        <v>40000000000</v>
      </c>
      <c r="V207" s="5">
        <v>87000000000</v>
      </c>
      <c r="W207" s="5">
        <v>57000000000</v>
      </c>
      <c r="X207" s="5">
        <v>-30000000000</v>
      </c>
      <c r="Y207" s="5">
        <v>17000000000</v>
      </c>
      <c r="Z207" s="5">
        <v>-49000000000</v>
      </c>
    </row>
    <row r="208" spans="3:26" ht="15.5" x14ac:dyDescent="0.35">
      <c r="C208" t="s">
        <v>200</v>
      </c>
      <c r="I208" s="5">
        <v>-387000000000</v>
      </c>
      <c r="J208" s="5">
        <v>-211000000000</v>
      </c>
      <c r="K208" s="5">
        <v>-80000000000</v>
      </c>
      <c r="L208" s="5">
        <v>-316000000000</v>
      </c>
      <c r="M208" s="5">
        <v>-181000000000</v>
      </c>
      <c r="N208" s="5">
        <v>-5000000000</v>
      </c>
      <c r="O208" s="5">
        <v>-9000000000</v>
      </c>
      <c r="P208" s="5">
        <v>-38000000000</v>
      </c>
      <c r="Q208" s="5">
        <v>-97000000000</v>
      </c>
      <c r="R208" s="5">
        <v>-143000000000</v>
      </c>
      <c r="S208" s="5">
        <v>-140000000000</v>
      </c>
      <c r="T208" s="5">
        <v>-60000000000</v>
      </c>
      <c r="U208" s="5">
        <v>-51000000000</v>
      </c>
      <c r="V208" s="5">
        <v>-28000000000</v>
      </c>
      <c r="W208" s="5">
        <v>-10000000000</v>
      </c>
      <c r="X208" s="5">
        <v>-15000000000</v>
      </c>
      <c r="Y208" s="5">
        <v>-5000000000</v>
      </c>
      <c r="Z208" s="5">
        <v>-8000000000</v>
      </c>
    </row>
    <row r="209" spans="3:26" ht="15.5" x14ac:dyDescent="0.35">
      <c r="C209" t="s">
        <v>15</v>
      </c>
      <c r="I209" s="5">
        <v>178000000000</v>
      </c>
      <c r="J209" s="5">
        <v>261000000000</v>
      </c>
      <c r="K209" s="5">
        <v>379000000000</v>
      </c>
      <c r="L209" s="5">
        <v>-3000000000</v>
      </c>
      <c r="M209" s="5">
        <v>118000000000</v>
      </c>
      <c r="N209" s="5">
        <v>226000000000</v>
      </c>
      <c r="O209" s="5">
        <v>175000000000</v>
      </c>
      <c r="P209" s="5">
        <v>109000000000</v>
      </c>
      <c r="Q209" s="5">
        <v>-10000000000</v>
      </c>
      <c r="R209" s="5">
        <v>-23000000000</v>
      </c>
      <c r="S209" s="5">
        <v>-114000000000</v>
      </c>
      <c r="T209" s="5">
        <v>41000000000</v>
      </c>
      <c r="U209" s="5">
        <v>-11000000000</v>
      </c>
      <c r="V209" s="5">
        <v>59000000000</v>
      </c>
      <c r="W209" s="5">
        <v>47000000000</v>
      </c>
      <c r="X209" s="5">
        <v>-45000000000</v>
      </c>
      <c r="Y209" s="5">
        <v>12000000000</v>
      </c>
      <c r="Z209" s="5">
        <v>-56000000000</v>
      </c>
    </row>
    <row r="210" spans="3:26" ht="15.5" x14ac:dyDescent="0.35">
      <c r="C210" t="s">
        <v>17</v>
      </c>
      <c r="I210" s="6">
        <v>302.14</v>
      </c>
      <c r="J210" s="6">
        <v>442.39</v>
      </c>
      <c r="K210" s="6">
        <v>643.26</v>
      </c>
      <c r="L210" s="6">
        <v>-5.5</v>
      </c>
      <c r="M210" s="6">
        <v>199.5</v>
      </c>
      <c r="N210" s="6">
        <v>382.68</v>
      </c>
      <c r="O210" s="6">
        <v>297.04000000000002</v>
      </c>
      <c r="P210" s="6">
        <v>184.61</v>
      </c>
      <c r="Q210" s="6">
        <v>-16.54</v>
      </c>
      <c r="R210" s="6">
        <v>-39.74</v>
      </c>
      <c r="S210" s="6">
        <v>-193.91</v>
      </c>
      <c r="T210" s="6">
        <v>70.33</v>
      </c>
      <c r="U210" s="6">
        <v>-18.64</v>
      </c>
      <c r="V210" s="6">
        <v>99.69</v>
      </c>
      <c r="W210" s="6">
        <v>79.739999999999995</v>
      </c>
      <c r="X210" s="6">
        <v>-76.56</v>
      </c>
      <c r="Y210" s="6">
        <v>19.739999999999998</v>
      </c>
      <c r="Z210" s="6">
        <v>-95.4</v>
      </c>
    </row>
  </sheetData>
  <pageMargins left="0.7" right="0.7" top="0.75" bottom="0.75" header="0.3" footer="0.3"/>
  <ignoredErrors>
    <ignoredError sqref="A1:Z211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26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1280</v>
      </c>
      <c r="D2" s="2" vm="216">
        <f ca="1">IFERROR(_xlfn.STOCKHISTORY("XIDX:" &amp; $C$1, D3, , 0, 0, 1), "Libur")</f>
        <v>196</v>
      </c>
      <c r="E2" s="2" vm="185">
        <f ca="1">IFERROR(_xlfn.STOCKHISTORY("XIDX:" &amp; $C$1, E3, , 0, 0, 1), "Libur")</f>
        <v>152</v>
      </c>
      <c r="H2" s="2" vm="185">
        <f ca="1">IFERROR(INDEX(D2:G2,COUNT(D2:G2)),"")</f>
        <v>152</v>
      </c>
      <c r="I2" s="2" vm="217">
        <f t="shared" ref="I2:Z2" ca="1" si="0">IFERROR(_xlfn.STOCKHISTORY("XIDX:" &amp; $C$1, I1, , 0, 0, 1), "Libur")</f>
        <v>268</v>
      </c>
      <c r="J2" s="2" vm="218">
        <f t="shared" ca="1" si="0"/>
        <v>212</v>
      </c>
      <c r="K2" s="2" vm="20">
        <f t="shared" ca="1" si="0"/>
        <v>312</v>
      </c>
      <c r="L2" s="2" vm="219">
        <f t="shared" ca="1" si="0"/>
        <v>484</v>
      </c>
      <c r="M2" s="2" vm="220">
        <f t="shared" ca="1" si="0"/>
        <v>895</v>
      </c>
      <c r="N2" s="2" vm="221">
        <f t="shared" ca="1" si="0"/>
        <v>1535</v>
      </c>
      <c r="O2" s="2" vm="222">
        <f t="shared" ca="1" si="0"/>
        <v>1175</v>
      </c>
      <c r="P2" s="2" vm="223">
        <f t="shared" ca="1" si="0"/>
        <v>1585</v>
      </c>
      <c r="Q2" s="2" vm="224">
        <f t="shared" ca="1" si="0"/>
        <v>1885</v>
      </c>
      <c r="R2" s="2" vm="225">
        <f t="shared" ca="1" si="0"/>
        <v>2080</v>
      </c>
      <c r="S2" s="2" vm="226">
        <f t="shared" ca="1" si="0"/>
        <v>2140</v>
      </c>
      <c r="T2" s="2" vm="227">
        <f t="shared" ca="1" si="0"/>
        <v>2952.6617000000001</v>
      </c>
      <c r="U2" s="2" vm="228">
        <f t="shared" ca="1" si="0"/>
        <v>1281.1837</v>
      </c>
      <c r="V2" s="2" vm="229">
        <f t="shared" ca="1" si="0"/>
        <v>1493.3001999999999</v>
      </c>
      <c r="W2" s="2" vm="230">
        <f t="shared" ca="1" si="0"/>
        <v>492.1103</v>
      </c>
      <c r="X2" s="2" vm="231">
        <f t="shared" ca="1" si="0"/>
        <v>772.10410000000002</v>
      </c>
      <c r="Y2" s="2" vm="232">
        <f t="shared" ca="1" si="0"/>
        <v>343.62869999999998</v>
      </c>
      <c r="Z2" s="2" vm="233">
        <f t="shared" ca="1" si="0"/>
        <v>229.08580000000001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1446336089384</v>
      </c>
      <c r="E4" s="2">
        <f>IFERROR(INDEX(E51:E500,MATCH($C$4,$C$51:$C$500,0)),"")</f>
        <v>1666129171982</v>
      </c>
      <c r="H4" s="2">
        <f>IFERROR(SUM(D4:G4)*(4/MAX(1,COUNT(D4:G4))),"")</f>
        <v>6224930522732</v>
      </c>
      <c r="I4" s="2">
        <f t="shared" ref="I4:Z4" si="1">IFERROR(INDEX(I51:I500,MATCH($C$4,$C$51:$C$500,0)),"")</f>
        <v>9666049684419</v>
      </c>
      <c r="J4" s="2">
        <f t="shared" si="1"/>
        <v>13351717203356</v>
      </c>
      <c r="K4" s="2">
        <f t="shared" si="1"/>
        <v>20072993428021</v>
      </c>
      <c r="L4" s="2">
        <f t="shared" si="1"/>
        <v>13549010228584</v>
      </c>
      <c r="M4" s="2">
        <f t="shared" si="1"/>
        <v>11530471713036</v>
      </c>
      <c r="N4" s="2">
        <f t="shared" si="1"/>
        <v>10827682417205</v>
      </c>
      <c r="O4" s="2">
        <f t="shared" si="1"/>
        <v>15307860220494</v>
      </c>
      <c r="P4" s="2">
        <f t="shared" si="1"/>
        <v>15655499866493</v>
      </c>
      <c r="Q4" s="2">
        <f t="shared" si="1"/>
        <v>15156178074776</v>
      </c>
      <c r="R4" s="2">
        <f t="shared" si="1"/>
        <v>11063942850707</v>
      </c>
      <c r="S4" s="2">
        <f t="shared" si="1"/>
        <v>9389570098578</v>
      </c>
      <c r="T4" s="2">
        <f t="shared" si="1"/>
        <v>8653578309020</v>
      </c>
      <c r="U4" s="2">
        <f t="shared" si="1"/>
        <v>9799598396362</v>
      </c>
      <c r="V4" s="2">
        <f t="shared" si="1"/>
        <v>7627702794424</v>
      </c>
      <c r="W4" s="2">
        <f t="shared" si="1"/>
        <v>6695112327923</v>
      </c>
      <c r="X4" s="2">
        <f t="shared" si="1"/>
        <v>5674980407618</v>
      </c>
      <c r="Y4" s="2">
        <f t="shared" si="1"/>
        <v>7714613580798</v>
      </c>
      <c r="Z4" s="2">
        <f t="shared" si="1"/>
        <v>6639941610900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-145650203963</v>
      </c>
      <c r="E5" s="2">
        <f>IFERROR(INDEX(E51:E500,MATCH($C$5,$C$51:$C$500,0)),"")</f>
        <v>154142967196</v>
      </c>
      <c r="H5" s="2">
        <f>IFERROR(SUM(D5:G5)*(4/MAX(1,COUNT(D5:G5))),"")</f>
        <v>16985526466</v>
      </c>
      <c r="I5" s="2">
        <f t="shared" ref="I5:Z5" si="2">IFERROR(INDEX(I51:I500,MATCH($C$5,$C$51:$C$500,0)),"")</f>
        <v>-5486797345590</v>
      </c>
      <c r="J5" s="2">
        <f t="shared" si="2"/>
        <v>86604848415</v>
      </c>
      <c r="K5" s="2">
        <f t="shared" si="2"/>
        <v>222639342215</v>
      </c>
      <c r="L5" s="2">
        <f t="shared" si="2"/>
        <v>73411442811</v>
      </c>
      <c r="M5" s="2">
        <f t="shared" si="2"/>
        <v>51552139155</v>
      </c>
      <c r="N5" s="2">
        <f t="shared" si="2"/>
        <v>65121537574</v>
      </c>
      <c r="O5" s="2">
        <f t="shared" si="2"/>
        <v>664365390842</v>
      </c>
      <c r="P5" s="2">
        <f t="shared" si="2"/>
        <v>512387414019</v>
      </c>
      <c r="Q5" s="2">
        <f t="shared" si="2"/>
        <v>522934956869</v>
      </c>
      <c r="R5" s="2">
        <f t="shared" si="2"/>
        <v>402999869641</v>
      </c>
      <c r="S5" s="2">
        <f t="shared" si="2"/>
        <v>877408418346</v>
      </c>
      <c r="T5" s="2">
        <f t="shared" si="2"/>
        <v>324030842904</v>
      </c>
      <c r="U5" s="2">
        <f t="shared" si="2"/>
        <v>407400789285</v>
      </c>
      <c r="V5" s="2">
        <f t="shared" si="2"/>
        <v>211923986221</v>
      </c>
      <c r="W5" s="2">
        <f t="shared" si="2"/>
        <v>182150484918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3314858107372</v>
      </c>
      <c r="E6" s="2">
        <f>IFERROR(INDEX(E51:E500,MATCH($C$6,$C$51:$C$500,0)),"")</f>
        <v>3455354392842</v>
      </c>
      <c r="H6" s="2">
        <f>IFERROR(INDEX(D6:G6,COUNT(D6:G6)),"")</f>
        <v>3455354392842</v>
      </c>
      <c r="I6" s="2">
        <f t="shared" ref="I6:Z6" si="3">IFERROR(INDEX(I51:I500,MATCH($C$6,$C$51:$C$500,0)),"")</f>
        <v>3297343138372</v>
      </c>
      <c r="J6" s="2">
        <f t="shared" si="3"/>
        <v>8973874236201</v>
      </c>
      <c r="K6" s="2">
        <f t="shared" si="3"/>
        <v>8858720606720</v>
      </c>
      <c r="L6" s="2">
        <f t="shared" si="3"/>
        <v>8823791463516</v>
      </c>
      <c r="M6" s="2">
        <f t="shared" si="3"/>
        <v>5657707202425</v>
      </c>
      <c r="N6" s="2">
        <f t="shared" si="3"/>
        <v>5574810447358</v>
      </c>
      <c r="O6" s="2">
        <f t="shared" si="3"/>
        <v>6834297680021</v>
      </c>
      <c r="P6" s="2">
        <f t="shared" si="3"/>
        <v>6285271896258</v>
      </c>
      <c r="Q6" s="2">
        <f t="shared" si="3"/>
        <v>5869917425997</v>
      </c>
      <c r="R6" s="2">
        <f t="shared" si="3"/>
        <v>5442779962898</v>
      </c>
      <c r="S6" s="2">
        <f t="shared" si="3"/>
        <v>5162131796836</v>
      </c>
      <c r="T6" s="2">
        <f t="shared" si="3"/>
        <v>1751543349644</v>
      </c>
      <c r="U6" s="2">
        <f t="shared" si="3"/>
        <v>1548462792571</v>
      </c>
      <c r="V6" s="2">
        <f t="shared" si="3"/>
        <v>1180918969692</v>
      </c>
      <c r="W6" s="2">
        <f t="shared" si="3"/>
        <v>990367790588</v>
      </c>
      <c r="X6" s="2">
        <f t="shared" si="3"/>
        <v>867754973494</v>
      </c>
      <c r="Y6" s="2">
        <f t="shared" si="3"/>
        <v>740873010251</v>
      </c>
      <c r="Z6" s="2">
        <f t="shared" si="3"/>
        <v>599899556183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8.41</v>
      </c>
      <c r="E7" s="3">
        <f>IFERROR(INDEX(E51:E500,MATCH($C$7,$C$51:$C$500,0))/1000000000,"")</f>
        <v>8.41</v>
      </c>
      <c r="H7" s="3">
        <f>IFERROR(INDEX(D7:G7,COUNT(D7:G7)),"")</f>
        <v>8.41</v>
      </c>
      <c r="I7" s="3">
        <f t="shared" ref="I7:Z7" si="4">IFERROR(INDEX(I51:I500,MATCH($C$7,$C$51:$C$500,0))/1000000000,"")</f>
        <v>8.41</v>
      </c>
      <c r="J7" s="3">
        <f t="shared" si="4"/>
        <v>8.41</v>
      </c>
      <c r="K7" s="3">
        <f t="shared" si="4"/>
        <v>8.41</v>
      </c>
      <c r="L7" s="3">
        <f t="shared" si="4"/>
        <v>8.41</v>
      </c>
      <c r="M7" s="3">
        <f t="shared" si="4"/>
        <v>3.56</v>
      </c>
      <c r="N7" s="3">
        <f t="shared" si="4"/>
        <v>3.56</v>
      </c>
      <c r="O7" s="3">
        <f t="shared" si="4"/>
        <v>3.56</v>
      </c>
      <c r="P7" s="3">
        <f t="shared" si="4"/>
        <v>3.56</v>
      </c>
      <c r="Q7" s="3">
        <f t="shared" si="4"/>
        <v>3.56</v>
      </c>
      <c r="R7" s="3">
        <f t="shared" si="4"/>
        <v>3.56</v>
      </c>
      <c r="S7" s="3">
        <f t="shared" si="4"/>
        <v>3.56</v>
      </c>
      <c r="T7" s="3">
        <f t="shared" si="4"/>
        <v>1.8</v>
      </c>
      <c r="U7" s="3">
        <f t="shared" si="4"/>
        <v>1.8</v>
      </c>
      <c r="V7" s="3">
        <f t="shared" si="4"/>
        <v>1.8</v>
      </c>
      <c r="W7" s="3">
        <f t="shared" si="4"/>
        <v>1.8</v>
      </c>
      <c r="X7" s="3">
        <f t="shared" si="4"/>
        <v>1.8</v>
      </c>
      <c r="Y7" s="3">
        <f t="shared" si="4"/>
        <v>1.8</v>
      </c>
      <c r="Z7" s="3">
        <f t="shared" si="4"/>
        <v>1.8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117000000000</v>
      </c>
      <c r="E8" s="2">
        <f>IFERROR(INDEX(E51:E500,MATCH("Free cash flow (Quarter)",$C$51:$C$500,0)),"")</f>
        <v>-870000000000</v>
      </c>
      <c r="H8" s="2">
        <f>IFERROR(INDEX(D8:G8,COUNT(D8:G8)),"")</f>
        <v>-870000000000</v>
      </c>
      <c r="I8" s="2">
        <f t="shared" ref="I8:Z8" si="5">IFERROR(INDEX(I51:I500,MATCH($C$8,$C$51:$C$500,0)),"")</f>
        <v>1901000000000</v>
      </c>
      <c r="J8" s="2">
        <f t="shared" si="5"/>
        <v>1423000000000</v>
      </c>
      <c r="K8" s="2">
        <f t="shared" si="5"/>
        <v>-182000000000</v>
      </c>
      <c r="L8" s="2">
        <f t="shared" si="5"/>
        <v>959000000000</v>
      </c>
      <c r="M8" s="2">
        <f t="shared" si="5"/>
        <v>1159000000000</v>
      </c>
      <c r="N8" s="2">
        <f t="shared" si="5"/>
        <v>906000000000</v>
      </c>
      <c r="O8" s="2">
        <f t="shared" si="5"/>
        <v>-914000000000</v>
      </c>
      <c r="P8" s="2">
        <f t="shared" si="5"/>
        <v>-415000000000</v>
      </c>
      <c r="Q8" s="2">
        <f t="shared" si="5"/>
        <v>-3393000000000</v>
      </c>
      <c r="R8" s="2">
        <f t="shared" si="5"/>
        <v>-2122000000000</v>
      </c>
      <c r="S8" s="2">
        <f t="shared" si="5"/>
        <v>41000000000</v>
      </c>
      <c r="T8" s="2">
        <f t="shared" si="5"/>
        <v>-1568000000000</v>
      </c>
      <c r="U8" s="2">
        <f t="shared" si="5"/>
        <v>229000000000</v>
      </c>
      <c r="V8" s="2">
        <f t="shared" si="5"/>
        <v>133000000000</v>
      </c>
      <c r="W8" s="2">
        <f t="shared" si="5"/>
        <v>508000000000</v>
      </c>
      <c r="X8" s="2">
        <f t="shared" si="5"/>
        <v>-37000000000</v>
      </c>
      <c r="Y8" s="2">
        <f t="shared" si="5"/>
        <v>-160000000000</v>
      </c>
      <c r="Z8" s="2">
        <f t="shared" si="5"/>
        <v>-55000000000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13.91</v>
      </c>
      <c r="E9" s="3">
        <f>IFERROR(INDEX(E51:E500,MATCH("Free cash flow per share (Quarter)",$C$51:$C$500,0)),"")</f>
        <v>-103.47</v>
      </c>
      <c r="H9" s="3">
        <f>IFERROR(INDEX(D9:G9,COUNT(D9:G9)),"")</f>
        <v>-103.47</v>
      </c>
      <c r="I9" s="3">
        <f t="shared" ref="I9:Z9" si="6">IFERROR(INDEX(I51:I500,MATCH($C$9,$C$51:$C$500,0)),"")</f>
        <v>226.12</v>
      </c>
      <c r="J9" s="3">
        <f t="shared" si="6"/>
        <v>169.31</v>
      </c>
      <c r="K9" s="3">
        <f t="shared" si="6"/>
        <v>-21.63</v>
      </c>
      <c r="L9" s="3">
        <f t="shared" si="6"/>
        <v>114.11</v>
      </c>
      <c r="M9" s="3">
        <f t="shared" si="6"/>
        <v>325.5</v>
      </c>
      <c r="N9" s="3">
        <f t="shared" si="6"/>
        <v>254.29</v>
      </c>
      <c r="O9" s="3">
        <f t="shared" si="6"/>
        <v>-256.66000000000003</v>
      </c>
      <c r="P9" s="3">
        <f t="shared" si="6"/>
        <v>-116.41</v>
      </c>
      <c r="Q9" s="3">
        <f t="shared" si="6"/>
        <v>-952.97</v>
      </c>
      <c r="R9" s="3">
        <f t="shared" si="6"/>
        <v>-596.04999999999995</v>
      </c>
      <c r="S9" s="3">
        <f t="shared" si="6"/>
        <v>11.44</v>
      </c>
      <c r="T9" s="3">
        <f t="shared" si="6"/>
        <v>-870.3</v>
      </c>
      <c r="U9" s="3">
        <f t="shared" si="6"/>
        <v>127.21</v>
      </c>
      <c r="V9" s="3">
        <f t="shared" si="6"/>
        <v>73.569999999999993</v>
      </c>
      <c r="W9" s="3">
        <f t="shared" si="6"/>
        <v>282.14</v>
      </c>
      <c r="X9" s="3">
        <f t="shared" si="6"/>
        <v>-20.63</v>
      </c>
      <c r="Y9" s="3">
        <f t="shared" si="6"/>
        <v>-88.75</v>
      </c>
      <c r="Z9" s="3">
        <f t="shared" si="6"/>
        <v>-30.4</v>
      </c>
    </row>
    <row r="10" spans="1:26" ht="15.5" x14ac:dyDescent="0.35">
      <c r="C10" t="s">
        <v>18</v>
      </c>
      <c r="D10" s="3">
        <f ca="1">IFERROR(IF(D9=0,"",D2/D9),"")</f>
        <v>14.090582314881381</v>
      </c>
      <c r="E10" s="3">
        <f ca="1">IFERROR(IF(E9=0,"",E2/E9),"")</f>
        <v>-1.4690248381173288</v>
      </c>
      <c r="I10" s="3">
        <f t="shared" ref="I10:Z10" ca="1" si="7">IFERROR(IF(I9=0,"",I2/I9),"")</f>
        <v>1.1852113921811427</v>
      </c>
      <c r="J10" s="3">
        <f t="shared" ca="1" si="7"/>
        <v>1.252141043057114</v>
      </c>
      <c r="K10" s="3">
        <f t="shared" ca="1" si="7"/>
        <v>-14.424410540915396</v>
      </c>
      <c r="L10" s="3">
        <f t="shared" ca="1" si="7"/>
        <v>4.2415213390588029</v>
      </c>
      <c r="M10" s="3">
        <f t="shared" ca="1" si="7"/>
        <v>2.7496159754224272</v>
      </c>
      <c r="N10" s="3">
        <f t="shared" ca="1" si="7"/>
        <v>6.0364151165991586</v>
      </c>
      <c r="O10" s="3">
        <f t="shared" ca="1" si="7"/>
        <v>-4.5780409880776123</v>
      </c>
      <c r="P10" s="3">
        <f t="shared" ca="1" si="7"/>
        <v>-13.615668756979641</v>
      </c>
      <c r="Q10" s="3">
        <f t="shared" ca="1" si="7"/>
        <v>-1.9780265905537424</v>
      </c>
      <c r="R10" s="3">
        <f t="shared" ca="1" si="7"/>
        <v>-3.4896401308615053</v>
      </c>
      <c r="S10" s="3">
        <f t="shared" ca="1" si="7"/>
        <v>187.06293706293707</v>
      </c>
      <c r="T10" s="3">
        <f t="shared" ca="1" si="7"/>
        <v>-3.3926941284614505</v>
      </c>
      <c r="U10" s="3">
        <f t="shared" ca="1" si="7"/>
        <v>10.071407122081599</v>
      </c>
      <c r="V10" s="3">
        <f t="shared" ca="1" si="7"/>
        <v>20.297678401522361</v>
      </c>
      <c r="W10" s="3">
        <f t="shared" ca="1" si="7"/>
        <v>1.7442060679095486</v>
      </c>
      <c r="X10" s="3">
        <f t="shared" ca="1" si="7"/>
        <v>-37.42627726611731</v>
      </c>
      <c r="Y10" s="3">
        <f t="shared" ca="1" si="7"/>
        <v>-3.8718726760563378</v>
      </c>
      <c r="Z10" s="3">
        <f t="shared" ca="1" si="7"/>
        <v>-7.5357171052631582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813095888019</v>
      </c>
      <c r="E11" s="2">
        <f>IFERROR(INDEX(E51:E500,MATCH($C$11,$C$51:$C$500,0)),"")</f>
        <v>921418372781</v>
      </c>
      <c r="H11" s="2">
        <f>IFERROR(INDEX(D11:G11,COUNT(D11:G11)),"")</f>
        <v>921418372781</v>
      </c>
      <c r="I11" s="2">
        <f t="shared" ref="I11:Z11" si="8">IFERROR(INDEX(I51:I500,MATCH($C$11,$C$51:$C$500,0)),"")</f>
        <v>1710080268414</v>
      </c>
      <c r="J11" s="2">
        <f t="shared" si="8"/>
        <v>2243830554138</v>
      </c>
      <c r="K11" s="2">
        <f t="shared" si="8"/>
        <v>4503731722859</v>
      </c>
      <c r="L11" s="2">
        <f t="shared" si="8"/>
        <v>4336901032232</v>
      </c>
      <c r="M11" s="2">
        <f t="shared" si="8"/>
        <v>3152278749730</v>
      </c>
      <c r="N11" s="2">
        <f t="shared" si="8"/>
        <v>2363649065033</v>
      </c>
      <c r="O11" s="2">
        <f t="shared" si="8"/>
        <v>3255009864614</v>
      </c>
      <c r="P11" s="2">
        <f t="shared" si="8"/>
        <v>3263036627238</v>
      </c>
      <c r="Q11" s="2">
        <f t="shared" si="8"/>
        <v>4131173781445</v>
      </c>
      <c r="R11" s="2">
        <f t="shared" si="8"/>
        <v>3364910489288</v>
      </c>
      <c r="S11" s="2">
        <f t="shared" si="8"/>
        <v>4317347903384</v>
      </c>
      <c r="T11" s="2">
        <f t="shared" si="8"/>
        <v>811411723393</v>
      </c>
      <c r="U11" s="2">
        <f t="shared" si="8"/>
        <v>1939959892639</v>
      </c>
      <c r="V11" s="2">
        <f t="shared" si="8"/>
        <v>948845841632</v>
      </c>
      <c r="W11" s="2">
        <f t="shared" si="8"/>
        <v>552203272822</v>
      </c>
      <c r="X11" s="2">
        <f t="shared" si="8"/>
        <v>242117620949</v>
      </c>
      <c r="Y11" s="2">
        <f t="shared" si="8"/>
        <v>306902360957</v>
      </c>
      <c r="Z11" s="2">
        <f t="shared" si="8"/>
        <v>364904002740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6825000000000</v>
      </c>
      <c r="E12" s="2">
        <f>IFERROR(INDEX(E51:E500,MATCH("Net Debt (Quarter)",$C$51:$C$500,0)),"")</f>
        <v>6972000000000</v>
      </c>
      <c r="H12" s="2">
        <f>IFERROR(INDEX(D12:G12,COUNT(D12:G12)),"")</f>
        <v>6972000000000</v>
      </c>
      <c r="I12" s="2">
        <f t="shared" ref="I12:Z12" si="9">IFERROR(INDEX(I51:I500,MATCH($C$12,$C$51:$C$500,0)),"")</f>
        <v>5834000000000</v>
      </c>
      <c r="J12" s="2">
        <f t="shared" si="9"/>
        <v>6210000000000</v>
      </c>
      <c r="K12" s="2">
        <f t="shared" si="9"/>
        <v>7100000000000</v>
      </c>
      <c r="L12" s="2">
        <f t="shared" si="9"/>
        <v>5643000000000</v>
      </c>
      <c r="M12" s="2">
        <f t="shared" si="9"/>
        <v>6995000000000</v>
      </c>
      <c r="N12" s="2">
        <f t="shared" si="9"/>
        <v>7039000000000</v>
      </c>
      <c r="O12" s="2">
        <f t="shared" si="9"/>
        <v>7267000000000</v>
      </c>
      <c r="P12" s="2">
        <f t="shared" si="9"/>
        <v>5290000000000</v>
      </c>
      <c r="Q12" s="2">
        <f t="shared" si="9"/>
        <v>4446000000000</v>
      </c>
      <c r="R12" s="2">
        <f t="shared" si="9"/>
        <v>907000000000</v>
      </c>
      <c r="S12" s="2">
        <f t="shared" si="9"/>
        <v>-1449000000000</v>
      </c>
      <c r="T12" s="2">
        <f t="shared" si="9"/>
        <v>1208000000000</v>
      </c>
      <c r="U12" s="2">
        <f t="shared" si="9"/>
        <v>-481000000000</v>
      </c>
      <c r="V12" s="2">
        <f t="shared" si="9"/>
        <v>-124000000000</v>
      </c>
      <c r="W12" s="2">
        <f t="shared" si="9"/>
        <v>142000000000</v>
      </c>
      <c r="X12" s="2">
        <f t="shared" si="9"/>
        <v>632000000000</v>
      </c>
      <c r="Y12" s="2">
        <f t="shared" si="9"/>
        <v>560000000000</v>
      </c>
      <c r="Z12" s="2">
        <f t="shared" si="9"/>
        <v>398000000000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7638000000000</v>
      </c>
      <c r="E13" s="2">
        <f>IFERROR(INDEX(E51:E500,MATCH("Total Debt (Quarter)",$C$51:$C$500,0)),"")</f>
        <v>7893000000000</v>
      </c>
      <c r="H13" s="2">
        <f>IFERROR(INDEX(D13:G13,COUNT(D13:G13)),"")</f>
        <v>7893000000000</v>
      </c>
      <c r="I13" s="2">
        <f t="shared" ref="I13:Z13" si="10">IFERROR(INDEX(I51:I500,MATCH($C$13,$C$51:$C$500,0)),"")</f>
        <v>7544000000000</v>
      </c>
      <c r="J13" s="2">
        <f t="shared" si="10"/>
        <v>8454000000000</v>
      </c>
      <c r="K13" s="2">
        <f t="shared" si="10"/>
        <v>11604000000000</v>
      </c>
      <c r="L13" s="2">
        <f t="shared" si="10"/>
        <v>9980000000000</v>
      </c>
      <c r="M13" s="2">
        <f t="shared" si="10"/>
        <v>10147000000000</v>
      </c>
      <c r="N13" s="2">
        <f t="shared" si="10"/>
        <v>9402000000000</v>
      </c>
      <c r="O13" s="2">
        <f t="shared" si="10"/>
        <v>10522000000000</v>
      </c>
      <c r="P13" s="2">
        <f t="shared" si="10"/>
        <v>8553000000000</v>
      </c>
      <c r="Q13" s="2">
        <f t="shared" si="10"/>
        <v>8578000000000</v>
      </c>
      <c r="R13" s="2">
        <f t="shared" si="10"/>
        <v>4272000000000</v>
      </c>
      <c r="S13" s="2">
        <f t="shared" si="10"/>
        <v>2869000000000</v>
      </c>
      <c r="T13" s="2">
        <f t="shared" si="10"/>
        <v>2020000000000</v>
      </c>
      <c r="U13" s="2">
        <f t="shared" si="10"/>
        <v>1459000000000</v>
      </c>
      <c r="V13" s="2">
        <f t="shared" si="10"/>
        <v>824000000000</v>
      </c>
      <c r="W13" s="2">
        <f t="shared" si="10"/>
        <v>694000000000</v>
      </c>
      <c r="X13" s="2">
        <f t="shared" si="10"/>
        <v>875000000000</v>
      </c>
      <c r="Y13" s="2">
        <f t="shared" si="10"/>
        <v>867000000000</v>
      </c>
      <c r="Z13" s="2">
        <f t="shared" si="10"/>
        <v>763000000000</v>
      </c>
    </row>
    <row r="14" spans="1:26" ht="15.5" x14ac:dyDescent="0.35">
      <c r="C14" t="s">
        <v>27</v>
      </c>
      <c r="D14" s="2">
        <f>IFERROR(INDEX(D51:D500,MATCH($C$14,$C$51:$C$500,0)),"")</f>
        <v>-166944189609</v>
      </c>
      <c r="E14" s="2">
        <f>IFERROR(INDEX(E51:E500,MATCH($C$14,$C$51:$C$500,0)),"")</f>
        <v>-182224694875</v>
      </c>
      <c r="H14" s="2">
        <f>IFERROR(SUM(D14:G14)*(4/MAX(1,COUNT(D14:G14))),"")</f>
        <v>-698337768968</v>
      </c>
      <c r="I14" s="2">
        <f t="shared" ref="I14:Z14" si="11">IFERROR(INDEX(I51:I500,MATCH($C$14,$C$51:$C$500,0)),"")</f>
        <v>-865311939948</v>
      </c>
      <c r="J14" s="2">
        <f t="shared" si="11"/>
        <v>-837538530294</v>
      </c>
      <c r="K14" s="2">
        <f t="shared" si="11"/>
        <v>-809086170264</v>
      </c>
      <c r="L14" s="2">
        <f t="shared" si="11"/>
        <v>-806691421118</v>
      </c>
      <c r="M14" s="2">
        <f t="shared" si="11"/>
        <v>-864488781253</v>
      </c>
      <c r="N14" s="2">
        <f t="shared" si="11"/>
        <v>-794518842962</v>
      </c>
      <c r="O14" s="2">
        <f t="shared" si="11"/>
        <v>-545262339980</v>
      </c>
      <c r="P14" s="2">
        <f t="shared" si="11"/>
        <v>-523743725994</v>
      </c>
      <c r="Q14" s="2">
        <f t="shared" si="11"/>
        <v>-444763237629</v>
      </c>
      <c r="R14" s="2">
        <f t="shared" si="11"/>
        <v>-257959232782</v>
      </c>
      <c r="S14" s="2">
        <f t="shared" si="11"/>
        <v>-136718019874</v>
      </c>
      <c r="T14" s="2">
        <f t="shared" si="11"/>
        <v>-136530244593</v>
      </c>
      <c r="U14" s="2">
        <f t="shared" si="11"/>
        <v>-107918678613</v>
      </c>
      <c r="V14" s="2">
        <f t="shared" si="11"/>
        <v>-86224474096</v>
      </c>
      <c r="W14" s="2">
        <f t="shared" si="11"/>
        <v>-87164405503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-38453592619</v>
      </c>
      <c r="E15" s="2">
        <f>IFERROR(INDEX(E51:E500,MATCH($C$15,$C$51:$C$500,0)),"")</f>
        <v>-39689084599</v>
      </c>
      <c r="H15" s="2">
        <f>IFERROR(SUM(D15:G15)*(4/MAX(1,COUNT(D15:G15))),"")</f>
        <v>-156285354436</v>
      </c>
      <c r="I15" s="2">
        <f t="shared" ref="I15:Z15" si="12">IFERROR(INDEX(I51:I500,MATCH($C$15,$C$51:$C$500,0)),"")</f>
        <v>-215244947675</v>
      </c>
      <c r="J15" s="2">
        <f t="shared" si="12"/>
        <v>-331432952419</v>
      </c>
      <c r="K15" s="2">
        <f t="shared" si="12"/>
        <v>-547142791058</v>
      </c>
      <c r="L15" s="2">
        <f t="shared" si="12"/>
        <v>-376154914799</v>
      </c>
      <c r="M15" s="2">
        <f t="shared" si="12"/>
        <v>-356579721465</v>
      </c>
      <c r="N15" s="2">
        <f t="shared" si="12"/>
        <v>-332637986651</v>
      </c>
      <c r="O15" s="2">
        <f t="shared" si="12"/>
        <v>-518526653115</v>
      </c>
      <c r="P15" s="2">
        <f t="shared" si="12"/>
        <v>-522747535918</v>
      </c>
      <c r="Q15" s="2">
        <f t="shared" si="12"/>
        <v>-440221781551</v>
      </c>
      <c r="R15" s="2">
        <f t="shared" si="12"/>
        <v>-297514672479</v>
      </c>
      <c r="S15" s="2">
        <f t="shared" si="12"/>
        <v>-281065549175</v>
      </c>
      <c r="T15" s="2">
        <f t="shared" si="12"/>
        <v>-267896083942</v>
      </c>
      <c r="U15" s="2">
        <f t="shared" si="12"/>
        <v>-305926729229</v>
      </c>
      <c r="V15" s="2">
        <f t="shared" si="12"/>
        <v>-209997521506</v>
      </c>
      <c r="W15" s="2">
        <f t="shared" si="12"/>
        <v>-143686951437</v>
      </c>
      <c r="X15" s="2">
        <f t="shared" si="12"/>
        <v>-130626788395</v>
      </c>
      <c r="Y15" s="2">
        <f t="shared" si="12"/>
        <v>-168849589903</v>
      </c>
      <c r="Z15" s="2">
        <f t="shared" si="12"/>
        <v>-39544777886</v>
      </c>
    </row>
    <row r="16" spans="1:26" ht="15.5" x14ac:dyDescent="0.35">
      <c r="C16" t="s">
        <v>29</v>
      </c>
      <c r="D16" s="2">
        <f>IFERROR(INDEX(D51:D500,MATCH($C$16,$C$51:$C$500,0)),"")</f>
        <v>-102042692848</v>
      </c>
      <c r="E16" s="2">
        <f>IFERROR(INDEX(E51:E500,MATCH($C$16,$C$51:$C$500,0)),"")</f>
        <v>197700339066</v>
      </c>
      <c r="H16" s="2">
        <f>IFERROR(SUM(D16:G16)*(4/MAX(1,COUNT(D16:G16))),"")</f>
        <v>191315292436</v>
      </c>
      <c r="I16" s="2">
        <f t="shared" ref="I16:Z16" si="13">IFERROR(INDEX(I51:I500,MATCH($C$16,$C$51:$C$500,0)),"")</f>
        <v>-5381476817737</v>
      </c>
      <c r="J16" s="2">
        <f t="shared" si="13"/>
        <v>271336696804</v>
      </c>
      <c r="K16" s="2">
        <f t="shared" si="13"/>
        <v>837025301877</v>
      </c>
      <c r="L16" s="2">
        <f t="shared" si="13"/>
        <v>551364781904</v>
      </c>
      <c r="M16" s="2">
        <f t="shared" si="13"/>
        <v>443079521850</v>
      </c>
      <c r="N16" s="2">
        <f t="shared" si="13"/>
        <v>356340639098</v>
      </c>
      <c r="O16" s="2">
        <f t="shared" si="13"/>
        <v>1183575074644</v>
      </c>
      <c r="P16" s="2">
        <f t="shared" si="13"/>
        <v>1167776985023</v>
      </c>
      <c r="Q16" s="2">
        <f t="shared" si="13"/>
        <v>957281629758</v>
      </c>
      <c r="R16" s="2">
        <f t="shared" si="13"/>
        <v>612622455614</v>
      </c>
      <c r="S16" s="2">
        <f t="shared" si="13"/>
        <v>746091097180</v>
      </c>
      <c r="T16" s="2">
        <f t="shared" si="13"/>
        <v>594552644540</v>
      </c>
      <c r="U16" s="2">
        <f t="shared" si="13"/>
        <v>714364642683</v>
      </c>
      <c r="V16" s="2">
        <f t="shared" si="13"/>
        <v>423315053973</v>
      </c>
      <c r="W16" s="2">
        <f t="shared" si="13"/>
        <v>326379673475</v>
      </c>
      <c r="X16" s="2">
        <f t="shared" si="13"/>
        <v>320820350738</v>
      </c>
      <c r="Y16" s="2">
        <f t="shared" si="13"/>
        <v>331773348809</v>
      </c>
      <c r="Z16" s="2">
        <f t="shared" si="13"/>
        <v>122539138264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1648360000000</v>
      </c>
      <c r="E20" s="2">
        <f ca="1">IFERROR(E21*E2,"")</f>
        <v>1278320000000</v>
      </c>
      <c r="H20" s="2">
        <f t="shared" ref="H20:Z20" ca="1" si="14">IFERROR(H21*H2,"")</f>
        <v>1278320000000</v>
      </c>
      <c r="I20" s="2">
        <f t="shared" ca="1" si="14"/>
        <v>2253880000000</v>
      </c>
      <c r="J20" s="2">
        <f t="shared" ca="1" si="14"/>
        <v>1782920000000</v>
      </c>
      <c r="K20" s="2">
        <f t="shared" ca="1" si="14"/>
        <v>2623920000000</v>
      </c>
      <c r="L20" s="2">
        <f t="shared" ca="1" si="14"/>
        <v>4070440000000</v>
      </c>
      <c r="M20" s="2">
        <f t="shared" ca="1" si="14"/>
        <v>3186200000000</v>
      </c>
      <c r="N20" s="2">
        <f t="shared" ca="1" si="14"/>
        <v>5464600000000</v>
      </c>
      <c r="O20" s="2">
        <f t="shared" ca="1" si="14"/>
        <v>4183000000000</v>
      </c>
      <c r="P20" s="2">
        <f t="shared" ca="1" si="14"/>
        <v>5642600000000</v>
      </c>
      <c r="Q20" s="2">
        <f t="shared" ca="1" si="14"/>
        <v>6710600000000</v>
      </c>
      <c r="R20" s="2">
        <f t="shared" ca="1" si="14"/>
        <v>7404800000000</v>
      </c>
      <c r="S20" s="2">
        <f t="shared" ca="1" si="14"/>
        <v>7618400000000</v>
      </c>
      <c r="T20" s="2">
        <f t="shared" ca="1" si="14"/>
        <v>5314791060000</v>
      </c>
      <c r="U20" s="2">
        <f t="shared" ca="1" si="14"/>
        <v>2306130660000</v>
      </c>
      <c r="V20" s="2">
        <f t="shared" ca="1" si="14"/>
        <v>2687940360000</v>
      </c>
      <c r="W20" s="2">
        <f t="shared" ca="1" si="14"/>
        <v>885798540000</v>
      </c>
      <c r="X20" s="2">
        <f t="shared" ca="1" si="14"/>
        <v>1389787380000</v>
      </c>
      <c r="Y20" s="2">
        <f t="shared" ca="1" si="14"/>
        <v>618531660000</v>
      </c>
      <c r="Z20" s="2">
        <f t="shared" ca="1" si="14"/>
        <v>412354440000</v>
      </c>
    </row>
    <row r="21" spans="1:26" ht="15.5" x14ac:dyDescent="0.35">
      <c r="C21" t="s">
        <v>12</v>
      </c>
      <c r="D21" s="2">
        <f>IFERROR(INDEX(D51:D500,MATCH($C$7,$C$51:$C$500,0)),"")</f>
        <v>8410000000</v>
      </c>
      <c r="E21" s="2">
        <f>IFERROR(INDEX(E51:E500,MATCH($C$7,$C$51:$C$500,0)),"")</f>
        <v>8410000000</v>
      </c>
      <c r="H21" s="2">
        <f>IFERROR(INDEX(D21:G21,COUNT(D21:G21)),"")</f>
        <v>8410000000</v>
      </c>
      <c r="I21" s="2">
        <f t="shared" ref="I21:Z21" si="15">IFERROR(INDEX(I51:I500,MATCH($C$7,$C$51:$C$500,0)),"")</f>
        <v>8410000000</v>
      </c>
      <c r="J21" s="2">
        <f t="shared" si="15"/>
        <v>8410000000</v>
      </c>
      <c r="K21" s="2">
        <f t="shared" si="15"/>
        <v>8410000000</v>
      </c>
      <c r="L21" s="2">
        <f t="shared" si="15"/>
        <v>8410000000</v>
      </c>
      <c r="M21" s="2">
        <f t="shared" si="15"/>
        <v>3560000000</v>
      </c>
      <c r="N21" s="2">
        <f t="shared" si="15"/>
        <v>3560000000</v>
      </c>
      <c r="O21" s="2">
        <f t="shared" si="15"/>
        <v>3560000000</v>
      </c>
      <c r="P21" s="2">
        <f t="shared" si="15"/>
        <v>3560000000</v>
      </c>
      <c r="Q21" s="2">
        <f t="shared" si="15"/>
        <v>3560000000</v>
      </c>
      <c r="R21" s="2">
        <f t="shared" si="15"/>
        <v>3560000000</v>
      </c>
      <c r="S21" s="2">
        <f t="shared" si="15"/>
        <v>3560000000</v>
      </c>
      <c r="T21" s="2">
        <f t="shared" si="15"/>
        <v>1800000000</v>
      </c>
      <c r="U21" s="2">
        <f t="shared" si="15"/>
        <v>1800000000</v>
      </c>
      <c r="V21" s="2">
        <f t="shared" si="15"/>
        <v>1800000000</v>
      </c>
      <c r="W21" s="2">
        <f t="shared" si="15"/>
        <v>1800000000</v>
      </c>
      <c r="X21" s="2">
        <f t="shared" si="15"/>
        <v>1800000000</v>
      </c>
      <c r="Y21" s="2">
        <f t="shared" si="15"/>
        <v>1800000000</v>
      </c>
      <c r="Z21" s="2">
        <f t="shared" si="15"/>
        <v>1800000000</v>
      </c>
    </row>
    <row r="23" spans="1:26" ht="15.5" x14ac:dyDescent="0.35">
      <c r="B23" t="s">
        <v>41</v>
      </c>
      <c r="C23" t="s">
        <v>42</v>
      </c>
      <c r="D23" s="3">
        <f>IFERROR(D5/D6*100,"")</f>
        <v>-4.3938593823694809</v>
      </c>
      <c r="E23" s="3">
        <f>IFERROR(E5/E6*100,"")</f>
        <v>4.4609886475123233</v>
      </c>
      <c r="H23" s="3">
        <f t="shared" ref="H23:Z23" si="16">IFERROR(H5/H6*100,"")</f>
        <v>0.49157118300764363</v>
      </c>
      <c r="I23" s="3">
        <f t="shared" si="16"/>
        <v>-166.40055691319409</v>
      </c>
      <c r="J23" s="3">
        <f t="shared" si="16"/>
        <v>0.9650775811592307</v>
      </c>
      <c r="K23" s="3">
        <f t="shared" si="16"/>
        <v>2.5132223048790077</v>
      </c>
      <c r="L23" s="3">
        <f t="shared" si="16"/>
        <v>0.83197164296704584</v>
      </c>
      <c r="M23" s="3">
        <f t="shared" si="16"/>
        <v>0.9111842891569889</v>
      </c>
      <c r="N23" s="3">
        <f t="shared" si="16"/>
        <v>1.1681390459627599</v>
      </c>
      <c r="O23" s="3">
        <f t="shared" si="16"/>
        <v>9.7210484814579896</v>
      </c>
      <c r="P23" s="3">
        <f t="shared" si="16"/>
        <v>8.1521917027019146</v>
      </c>
      <c r="Q23" s="3">
        <f t="shared" si="16"/>
        <v>8.908727651823483</v>
      </c>
      <c r="R23" s="3">
        <f t="shared" si="16"/>
        <v>7.4043020733548692</v>
      </c>
      <c r="S23" s="3">
        <f t="shared" si="16"/>
        <v>16.99701698596277</v>
      </c>
      <c r="T23" s="3">
        <f t="shared" si="16"/>
        <v>18.499732990899656</v>
      </c>
      <c r="U23" s="3">
        <f t="shared" si="16"/>
        <v>26.3100147604173</v>
      </c>
      <c r="V23" s="3">
        <f t="shared" si="16"/>
        <v>17.945683968161905</v>
      </c>
      <c r="W23" s="3">
        <f t="shared" si="16"/>
        <v>18.392206072236441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-0.51656479273396283</v>
      </c>
      <c r="E24" s="4">
        <f>IFERROR(_xlfn.RRI(5,J23,E23),"")</f>
        <v>0.35823143691219594</v>
      </c>
      <c r="H24" s="4">
        <f t="shared" ref="H24:Z24" si="17">IFERROR(_xlfn.RRI(5,M23,H23),"")</f>
        <v>-0.11611444073769439</v>
      </c>
      <c r="I24" s="4" t="str">
        <f t="shared" si="17"/>
        <v/>
      </c>
      <c r="J24" s="4">
        <f t="shared" si="17"/>
        <v>-0.36995753266600162</v>
      </c>
      <c r="K24" s="4">
        <f t="shared" si="17"/>
        <v>-0.2097012330602831</v>
      </c>
      <c r="L24" s="4">
        <f t="shared" si="17"/>
        <v>-0.37761578665093409</v>
      </c>
      <c r="M24" s="4">
        <f t="shared" si="17"/>
        <v>-0.34230518372091401</v>
      </c>
      <c r="N24" s="4">
        <f t="shared" si="17"/>
        <v>-0.41463821484735763</v>
      </c>
      <c r="O24" s="4">
        <f t="shared" si="17"/>
        <v>-0.12075576430855395</v>
      </c>
      <c r="P24" s="4">
        <f t="shared" si="17"/>
        <v>-0.2089013226580273</v>
      </c>
      <c r="Q24" s="4">
        <f t="shared" si="17"/>
        <v>-0.13069709006804064</v>
      </c>
      <c r="R24" s="4">
        <f t="shared" si="17"/>
        <v>-0.16637628530704973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-642.58000000000004</v>
      </c>
      <c r="J25" s="3">
        <f t="shared" si="18"/>
        <v>-10.32</v>
      </c>
      <c r="K25" s="3">
        <f t="shared" si="18"/>
        <v>25.46</v>
      </c>
      <c r="L25" s="3">
        <f t="shared" si="18"/>
        <v>9.66</v>
      </c>
      <c r="M25" s="3">
        <f t="shared" si="18"/>
        <v>15.5</v>
      </c>
      <c r="N25" s="3">
        <f t="shared" si="18"/>
        <v>6.73</v>
      </c>
      <c r="O25" s="3">
        <f t="shared" si="18"/>
        <v>186.42</v>
      </c>
      <c r="P25" s="3">
        <f t="shared" si="18"/>
        <v>180.9</v>
      </c>
      <c r="Q25" s="3">
        <f t="shared" si="18"/>
        <v>144.75</v>
      </c>
      <c r="R25" s="3">
        <f t="shared" si="18"/>
        <v>88.03</v>
      </c>
      <c r="S25" s="3">
        <f t="shared" si="18"/>
        <v>130.22</v>
      </c>
      <c r="T25" s="3">
        <f t="shared" si="18"/>
        <v>179.91</v>
      </c>
      <c r="U25" s="3">
        <f t="shared" si="18"/>
        <v>225.38</v>
      </c>
      <c r="V25" s="3">
        <f t="shared" si="18"/>
        <v>117.46</v>
      </c>
      <c r="W25" s="3">
        <f t="shared" si="18"/>
        <v>101.1</v>
      </c>
      <c r="X25" s="3">
        <f t="shared" si="18"/>
        <v>105.59</v>
      </c>
      <c r="Y25" s="3">
        <f t="shared" si="18"/>
        <v>90.45</v>
      </c>
      <c r="Z25" s="3">
        <f t="shared" si="18"/>
        <v>46.07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-0.32440882720080255</v>
      </c>
      <c r="L26" s="4">
        <f t="shared" si="19"/>
        <v>-0.41806870825790066</v>
      </c>
      <c r="M26" s="4">
        <f t="shared" si="19"/>
        <v>-0.2934543949789622</v>
      </c>
      <c r="N26" s="4">
        <f t="shared" si="19"/>
        <v>-0.44707341105883858</v>
      </c>
      <c r="O26" s="4">
        <f t="shared" si="19"/>
        <v>7.1344229489771482E-3</v>
      </c>
      <c r="P26" s="4">
        <f t="shared" si="19"/>
        <v>-4.301608444653704E-2</v>
      </c>
      <c r="Q26" s="4">
        <f t="shared" si="19"/>
        <v>4.2667208078555063E-2</v>
      </c>
      <c r="R26" s="4">
        <f t="shared" si="19"/>
        <v>-2.7306733982661369E-2</v>
      </c>
      <c r="S26" s="4">
        <f t="shared" si="19"/>
        <v>4.2823910135652232E-2</v>
      </c>
      <c r="T26" s="4">
        <f t="shared" si="19"/>
        <v>0.14743831188478773</v>
      </c>
      <c r="U26" s="4">
        <f t="shared" si="19"/>
        <v>0.37372383138269671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171.97813191248514</v>
      </c>
      <c r="E27" s="3">
        <f>IFERROR(E4/E21,"")</f>
        <v>198.11286230463733</v>
      </c>
      <c r="H27" s="3">
        <f t="shared" ref="H27:Z27" si="20">IFERROR(H4/H21,"")</f>
        <v>740.181988434245</v>
      </c>
      <c r="I27" s="3">
        <f t="shared" si="20"/>
        <v>1149.3519244255649</v>
      </c>
      <c r="J27" s="3">
        <f t="shared" si="20"/>
        <v>1587.6001430863257</v>
      </c>
      <c r="K27" s="3">
        <f t="shared" si="20"/>
        <v>2386.8006454246138</v>
      </c>
      <c r="L27" s="3">
        <f t="shared" si="20"/>
        <v>1611.0594802121284</v>
      </c>
      <c r="M27" s="3">
        <f t="shared" si="20"/>
        <v>3238.8965486056181</v>
      </c>
      <c r="N27" s="3">
        <f t="shared" si="20"/>
        <v>3041.4838250575845</v>
      </c>
      <c r="O27" s="3">
        <f t="shared" si="20"/>
        <v>4299.9607360938198</v>
      </c>
      <c r="P27" s="3">
        <f t="shared" si="20"/>
        <v>4397.6123220485952</v>
      </c>
      <c r="Q27" s="3">
        <f t="shared" si="20"/>
        <v>4257.3533917910108</v>
      </c>
      <c r="R27" s="3">
        <f t="shared" si="20"/>
        <v>3107.8491153671348</v>
      </c>
      <c r="S27" s="3">
        <f t="shared" si="20"/>
        <v>2637.5196906117976</v>
      </c>
      <c r="T27" s="3">
        <f t="shared" si="20"/>
        <v>4807.5435050111109</v>
      </c>
      <c r="U27" s="3">
        <f t="shared" si="20"/>
        <v>5444.221331312222</v>
      </c>
      <c r="V27" s="3">
        <f t="shared" si="20"/>
        <v>4237.6126635688888</v>
      </c>
      <c r="W27" s="3">
        <f t="shared" si="20"/>
        <v>3719.5068488461111</v>
      </c>
      <c r="X27" s="3">
        <f t="shared" si="20"/>
        <v>3152.766893121111</v>
      </c>
      <c r="Y27" s="3">
        <f t="shared" si="20"/>
        <v>4285.8964337766665</v>
      </c>
      <c r="Z27" s="3">
        <f t="shared" si="20"/>
        <v>3688.8564504999999</v>
      </c>
    </row>
    <row r="28" spans="1:26" ht="15.5" x14ac:dyDescent="0.35">
      <c r="C28" t="s">
        <v>48</v>
      </c>
      <c r="D28" s="4">
        <f>IFERROR(_xlfn.RRI(5,I27,D27),"")</f>
        <v>-0.31608199068596876</v>
      </c>
      <c r="E28" s="4">
        <f>IFERROR(_xlfn.RRI(5,J27,E27),"")</f>
        <v>-0.34047037419538095</v>
      </c>
      <c r="H28" s="4">
        <f t="shared" ref="H28:Z28" si="21">IFERROR(_xlfn.RRI(5,M27,H27),"")</f>
        <v>-0.25563098456023658</v>
      </c>
      <c r="I28" s="4">
        <f t="shared" si="21"/>
        <v>-0.17686038523880554</v>
      </c>
      <c r="J28" s="4">
        <f t="shared" si="21"/>
        <v>-0.18067665785814468</v>
      </c>
      <c r="K28" s="4">
        <f t="shared" si="21"/>
        <v>-0.11504774315294453</v>
      </c>
      <c r="L28" s="4">
        <f t="shared" si="21"/>
        <v>-0.17663125972786187</v>
      </c>
      <c r="M28" s="4">
        <f t="shared" si="21"/>
        <v>8.2945741800128925E-3</v>
      </c>
      <c r="N28" s="4">
        <f t="shared" si="21"/>
        <v>2.8911355059962451E-2</v>
      </c>
      <c r="O28" s="4">
        <f t="shared" si="21"/>
        <v>-2.2068909719340279E-2</v>
      </c>
      <c r="P28" s="4">
        <f t="shared" si="21"/>
        <v>-4.1799852006330074E-2</v>
      </c>
      <c r="Q28" s="4">
        <f t="shared" si="21"/>
        <v>9.2995975562426558E-4</v>
      </c>
      <c r="R28" s="4">
        <f t="shared" si="21"/>
        <v>-3.5294148846539031E-2</v>
      </c>
      <c r="S28" s="4">
        <f t="shared" si="21"/>
        <v>-3.505897773011335E-2</v>
      </c>
      <c r="T28" s="4">
        <f t="shared" si="21"/>
        <v>2.3237175273501443E-2</v>
      </c>
      <c r="U28" s="4">
        <f t="shared" si="21"/>
        <v>8.095795892828761E-2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61.265503875968989</v>
      </c>
      <c r="J29" s="4">
        <f t="shared" si="22"/>
        <v>-1.4053417124901806</v>
      </c>
      <c r="K29" s="4">
        <f t="shared" si="22"/>
        <v>1.6356107660455488</v>
      </c>
      <c r="L29" s="4">
        <f t="shared" si="22"/>
        <v>-0.37677419354838709</v>
      </c>
      <c r="M29" s="4">
        <f t="shared" si="22"/>
        <v>1.3031203566121841</v>
      </c>
      <c r="N29" s="4">
        <f t="shared" si="22"/>
        <v>-0.96389872331294935</v>
      </c>
      <c r="O29" s="4">
        <f t="shared" si="22"/>
        <v>3.0514096185737874E-2</v>
      </c>
      <c r="P29" s="4">
        <f t="shared" si="22"/>
        <v>0.24974093264248709</v>
      </c>
      <c r="Q29" s="4">
        <f t="shared" si="22"/>
        <v>0.64432579802340106</v>
      </c>
      <c r="R29" s="4">
        <f t="shared" si="22"/>
        <v>-0.32399017048072493</v>
      </c>
      <c r="S29" s="4">
        <f t="shared" si="22"/>
        <v>-0.27619365238174642</v>
      </c>
      <c r="T29" s="4">
        <f t="shared" si="22"/>
        <v>-0.20174815866536516</v>
      </c>
      <c r="U29" s="4">
        <f t="shared" si="22"/>
        <v>0.91878086156989625</v>
      </c>
      <c r="V29" s="4">
        <f t="shared" si="22"/>
        <v>0.16181998021760632</v>
      </c>
      <c r="W29" s="4">
        <f t="shared" si="22"/>
        <v>-4.2522966189980194E-2</v>
      </c>
      <c r="X29" s="4">
        <f t="shared" si="22"/>
        <v>0.16738529574350469</v>
      </c>
      <c r="Y29" s="4">
        <f t="shared" si="22"/>
        <v>0.96331669199044934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-0.35600056631550786</v>
      </c>
      <c r="I30" s="4">
        <f t="shared" si="23"/>
        <v>-0.27604445651459675</v>
      </c>
      <c r="J30" s="4">
        <f t="shared" si="23"/>
        <v>-0.33484174887849072</v>
      </c>
      <c r="K30" s="4">
        <f t="shared" si="23"/>
        <v>0.48150994717485135</v>
      </c>
      <c r="L30" s="4">
        <f t="shared" si="23"/>
        <v>-0.50259001606404874</v>
      </c>
      <c r="M30" s="4">
        <f t="shared" si="23"/>
        <v>6.4906714913828642E-2</v>
      </c>
      <c r="N30" s="4">
        <f t="shared" si="23"/>
        <v>-0.29267172150494192</v>
      </c>
      <c r="O30" s="4">
        <f t="shared" si="23"/>
        <v>-2.2205592217661666E-2</v>
      </c>
      <c r="P30" s="4">
        <f t="shared" si="23"/>
        <v>3.2945099302310744E-2</v>
      </c>
      <c r="Q30" s="4">
        <f t="shared" si="23"/>
        <v>0.36987132700233533</v>
      </c>
      <c r="R30" s="4">
        <f t="shared" si="23"/>
        <v>0.17832262122230444</v>
      </c>
      <c r="S30" s="4">
        <f t="shared" si="23"/>
        <v>-0.45137892400503571</v>
      </c>
      <c r="T30" s="4">
        <f t="shared" si="23"/>
        <v>-0.11694561766607171</v>
      </c>
      <c r="U30" s="4">
        <f t="shared" si="23"/>
        <v>0.28473783791441087</v>
      </c>
      <c r="V30" s="4">
        <f t="shared" si="23"/>
        <v>0.13929422253477172</v>
      </c>
      <c r="W30" s="4">
        <f t="shared" si="23"/>
        <v>0.17975954929035384</v>
      </c>
      <c r="X30" s="4">
        <f t="shared" si="23"/>
        <v>-0.26438565610813397</v>
      </c>
      <c r="Y30" s="4">
        <f t="shared" si="23"/>
        <v>0.16184961146854651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341.84</v>
      </c>
      <c r="E32" s="3">
        <f>IFERROR(INDEX(E51:E500,MATCH($A$32,$C$51:$C$500,0)),"")</f>
        <v>359.16</v>
      </c>
      <c r="H32" s="3">
        <f>IFERROR(INDEX(D32:G32,COUNT(D32:G32)),"")</f>
        <v>359.16</v>
      </c>
      <c r="I32" s="3">
        <f t="shared" ref="I32:Z32" si="24">IFERROR(INDEX(I51:I500,MATCH($C$32,$C$51:$C$500,0)),"")</f>
        <v>340.83</v>
      </c>
      <c r="J32" s="3">
        <f t="shared" si="24"/>
        <v>993.42</v>
      </c>
      <c r="K32" s="3">
        <f t="shared" si="24"/>
        <v>983.12</v>
      </c>
      <c r="L32" s="3">
        <f t="shared" si="24"/>
        <v>998.26</v>
      </c>
      <c r="M32" s="3">
        <f t="shared" si="24"/>
        <v>1572.61</v>
      </c>
      <c r="N32" s="3">
        <f t="shared" si="24"/>
        <v>1558.13</v>
      </c>
      <c r="O32" s="3">
        <f t="shared" si="24"/>
        <v>1912.47</v>
      </c>
      <c r="P32" s="3">
        <f t="shared" si="24"/>
        <v>1762.08</v>
      </c>
      <c r="Q32" s="3">
        <f t="shared" si="24"/>
        <v>1645.46</v>
      </c>
      <c r="R32" s="3">
        <f t="shared" si="24"/>
        <v>1525.83</v>
      </c>
      <c r="S32" s="3">
        <f t="shared" si="24"/>
        <v>1447.36</v>
      </c>
      <c r="T32" s="3">
        <f t="shared" si="24"/>
        <v>968.5</v>
      </c>
      <c r="U32" s="3">
        <f t="shared" si="24"/>
        <v>854.5</v>
      </c>
      <c r="V32" s="3">
        <f t="shared" si="24"/>
        <v>651.83000000000004</v>
      </c>
      <c r="W32" s="3">
        <f t="shared" si="24"/>
        <v>546.03</v>
      </c>
      <c r="X32" s="3">
        <f t="shared" si="24"/>
        <v>478.05</v>
      </c>
      <c r="Y32" s="3">
        <f t="shared" si="24"/>
        <v>405.92</v>
      </c>
      <c r="Z32" s="3">
        <f t="shared" si="24"/>
        <v>324.36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0.44</v>
      </c>
      <c r="E33" s="3">
        <f>IFERROR(INDEX(E51:E500,MATCH($A$33,$C$51:$C$500,0)),"")</f>
        <v>0.54</v>
      </c>
      <c r="H33" s="3">
        <f>IFERROR(INDEX(D33:G33,COUNT(D33:G33)),"")</f>
        <v>0.54</v>
      </c>
      <c r="I33" s="3">
        <f t="shared" ref="I33:Z33" si="25">IFERROR(INDEX(I51:I500,MATCH($C$33,$C$51:$C$500,0)),"")</f>
        <v>0.79</v>
      </c>
      <c r="J33" s="3">
        <f t="shared" si="25"/>
        <v>0.21</v>
      </c>
      <c r="K33" s="3">
        <f t="shared" si="25"/>
        <v>0.32</v>
      </c>
      <c r="L33" s="3">
        <f t="shared" si="25"/>
        <v>0.48</v>
      </c>
      <c r="M33" s="3">
        <f t="shared" si="25"/>
        <v>0.56999999999999995</v>
      </c>
      <c r="N33" s="3">
        <f t="shared" si="25"/>
        <v>0.99</v>
      </c>
      <c r="O33" s="3">
        <f t="shared" si="25"/>
        <v>0.61</v>
      </c>
      <c r="P33" s="3">
        <f t="shared" si="25"/>
        <v>0.9</v>
      </c>
      <c r="Q33" s="3">
        <f t="shared" si="25"/>
        <v>1.1499999999999999</v>
      </c>
      <c r="R33" s="3">
        <f t="shared" si="25"/>
        <v>1.36</v>
      </c>
      <c r="S33" s="3">
        <f t="shared" si="25"/>
        <v>1.48</v>
      </c>
      <c r="T33" s="3">
        <f t="shared" si="25"/>
        <v>3.59</v>
      </c>
      <c r="U33" s="3">
        <f t="shared" si="25"/>
        <v>1.77</v>
      </c>
      <c r="V33" s="3">
        <f t="shared" si="25"/>
        <v>2.7</v>
      </c>
      <c r="W33" s="3">
        <f t="shared" si="25"/>
        <v>1.06</v>
      </c>
      <c r="X33" s="3">
        <f t="shared" si="25"/>
        <v>1.9</v>
      </c>
      <c r="Y33" s="3">
        <f t="shared" si="25"/>
        <v>1.01</v>
      </c>
      <c r="Z33" s="3">
        <f t="shared" si="25"/>
        <v>0.83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-8.7799999999999994</v>
      </c>
      <c r="E34" s="3">
        <f>IFERROR(INDEX(E51:E500,MATCH($A$34,$C$51:$C$500,0)),"")</f>
        <v>10.64</v>
      </c>
      <c r="H34" s="3">
        <f>IFERROR(INDEX(D34:G34,COUNT(D34:G34)),"")</f>
        <v>10.64</v>
      </c>
      <c r="I34" s="3">
        <f t="shared" ref="I34:Z34" si="26">IFERROR(INDEX(I51:I500,MATCH($C$34,$C$51:$C$500,0)),"")</f>
        <v>-0.42</v>
      </c>
      <c r="J34" s="3">
        <f t="shared" si="26"/>
        <v>-20.54</v>
      </c>
      <c r="K34" s="3">
        <f t="shared" si="26"/>
        <v>12.25</v>
      </c>
      <c r="L34" s="3">
        <f t="shared" si="26"/>
        <v>50.1</v>
      </c>
      <c r="M34" s="3">
        <f t="shared" si="26"/>
        <v>57.81</v>
      </c>
      <c r="N34" s="3">
        <f t="shared" si="26"/>
        <v>228.23</v>
      </c>
      <c r="O34" s="3">
        <f t="shared" si="26"/>
        <v>6.3</v>
      </c>
      <c r="P34" s="3">
        <f t="shared" si="26"/>
        <v>8.76</v>
      </c>
      <c r="Q34" s="3">
        <f t="shared" si="26"/>
        <v>13.02</v>
      </c>
      <c r="R34" s="3">
        <f t="shared" si="26"/>
        <v>23.63</v>
      </c>
      <c r="S34" s="3">
        <f t="shared" si="26"/>
        <v>16.43</v>
      </c>
      <c r="T34" s="3">
        <f t="shared" si="26"/>
        <v>19.350000000000001</v>
      </c>
      <c r="U34" s="3">
        <f t="shared" si="26"/>
        <v>6.7</v>
      </c>
      <c r="V34" s="3">
        <f t="shared" si="26"/>
        <v>14.98</v>
      </c>
      <c r="W34" s="3">
        <f t="shared" si="26"/>
        <v>5.75</v>
      </c>
      <c r="X34" s="3">
        <f t="shared" si="26"/>
        <v>8.6199999999999992</v>
      </c>
      <c r="Y34" s="3">
        <f t="shared" si="26"/>
        <v>4.54</v>
      </c>
      <c r="Z34" s="3">
        <f t="shared" si="26"/>
        <v>5.86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0.88</v>
      </c>
      <c r="E35" s="3">
        <f>IFERROR(INDEX(E51:E500,MATCH($A$35,$C$51:$C$500,0)),"")</f>
        <v>0.98</v>
      </c>
      <c r="H35" s="3">
        <f>IFERROR(INDEX(D35:G35,COUNT(D35:G35)),"")</f>
        <v>0.98</v>
      </c>
      <c r="I35" s="3">
        <f t="shared" ref="I35:Z35" si="27">IFERROR(INDEX(I51:I500,MATCH($C$35,$C$51:$C$500,0)),"")</f>
        <v>0.23</v>
      </c>
      <c r="J35" s="3">
        <f t="shared" si="27"/>
        <v>0.13</v>
      </c>
      <c r="K35" s="3">
        <f t="shared" si="27"/>
        <v>0.13</v>
      </c>
      <c r="L35" s="3">
        <f t="shared" si="27"/>
        <v>0.3</v>
      </c>
      <c r="M35" s="3">
        <f t="shared" si="27"/>
        <v>0.28000000000000003</v>
      </c>
      <c r="N35" s="3">
        <f t="shared" si="27"/>
        <v>0.51</v>
      </c>
      <c r="O35" s="3">
        <f t="shared" si="27"/>
        <v>0.27</v>
      </c>
      <c r="P35" s="3">
        <f t="shared" si="27"/>
        <v>0.36</v>
      </c>
      <c r="Q35" s="3">
        <f t="shared" si="27"/>
        <v>0.44</v>
      </c>
      <c r="R35" s="3">
        <f t="shared" si="27"/>
        <v>0.67</v>
      </c>
      <c r="S35" s="3">
        <f t="shared" si="27"/>
        <v>0.81</v>
      </c>
      <c r="T35" s="3">
        <f t="shared" si="27"/>
        <v>0.72</v>
      </c>
      <c r="U35" s="3">
        <f t="shared" si="27"/>
        <v>0.28000000000000003</v>
      </c>
      <c r="V35" s="3">
        <f t="shared" si="27"/>
        <v>0.42</v>
      </c>
      <c r="W35" s="3">
        <f t="shared" si="27"/>
        <v>0.16</v>
      </c>
      <c r="X35" s="3">
        <f t="shared" si="27"/>
        <v>0.28999999999999998</v>
      </c>
      <c r="Y35" s="3">
        <f t="shared" si="27"/>
        <v>0.1</v>
      </c>
      <c r="Z35" s="3">
        <f t="shared" si="27"/>
        <v>7.0000000000000007E-2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1446336089384</v>
      </c>
      <c r="E51" s="5">
        <v>1666129171982</v>
      </c>
      <c r="F51" s="5">
        <v>4011754691876</v>
      </c>
      <c r="G51" s="5">
        <v>1841984536504</v>
      </c>
      <c r="I51" s="5">
        <v>9666049684419</v>
      </c>
      <c r="J51" s="5">
        <v>13351717203356</v>
      </c>
      <c r="K51" s="5">
        <v>20072993428021</v>
      </c>
      <c r="L51" s="5">
        <v>13549010228584</v>
      </c>
      <c r="M51" s="5">
        <v>11530471713036</v>
      </c>
      <c r="N51" s="5">
        <v>10827682417205</v>
      </c>
      <c r="O51" s="5">
        <v>15307860220494</v>
      </c>
      <c r="P51" s="5">
        <v>15655499866493</v>
      </c>
      <c r="Q51" s="5">
        <v>15156178074776</v>
      </c>
      <c r="R51" s="5">
        <v>11063942850707</v>
      </c>
      <c r="S51" s="5">
        <v>9389570098578</v>
      </c>
      <c r="T51" s="5">
        <v>8653578309020</v>
      </c>
      <c r="U51" s="5">
        <v>9799598396362</v>
      </c>
      <c r="V51" s="5">
        <v>7627702794424</v>
      </c>
      <c r="W51" s="5">
        <v>6695112327923</v>
      </c>
      <c r="X51" s="5">
        <v>5674980407618</v>
      </c>
      <c r="Y51" s="5">
        <v>7714613580798</v>
      </c>
      <c r="Z51" s="5">
        <v>6639941610900</v>
      </c>
    </row>
    <row r="52" spans="2:26" ht="15.5" x14ac:dyDescent="0.35">
      <c r="C52" t="s">
        <v>72</v>
      </c>
      <c r="D52" s="5">
        <v>-1298934034996</v>
      </c>
      <c r="E52" s="5">
        <v>-1113108603767</v>
      </c>
      <c r="F52" s="5">
        <v>-3795862784678</v>
      </c>
      <c r="G52" s="5">
        <v>-1581199861338</v>
      </c>
      <c r="I52" s="5">
        <v>-8616500643084</v>
      </c>
      <c r="J52" s="5">
        <v>-11723660348140</v>
      </c>
      <c r="K52" s="5">
        <v>-17750066226495</v>
      </c>
      <c r="L52" s="5">
        <v>-11752722145701</v>
      </c>
      <c r="M52" s="5">
        <v>-9774045780098</v>
      </c>
      <c r="N52" s="5">
        <v>-9091968816661</v>
      </c>
      <c r="O52" s="5">
        <v>-12971806607215</v>
      </c>
      <c r="P52" s="5">
        <v>-13148896372495</v>
      </c>
      <c r="Q52" s="5">
        <v>-13098371731392</v>
      </c>
      <c r="R52" s="5">
        <v>-9948797443385</v>
      </c>
      <c r="S52" s="5">
        <v>-8414925778081</v>
      </c>
      <c r="T52" s="5">
        <v>-7655376741694</v>
      </c>
      <c r="U52" s="5">
        <v>-8606443802782</v>
      </c>
      <c r="V52" s="5">
        <v>-6671814610136</v>
      </c>
      <c r="W52" s="5">
        <v>-5960704136739</v>
      </c>
      <c r="X52" s="5">
        <v>-4964348195778</v>
      </c>
      <c r="Y52" s="5">
        <v>-7059134834802</v>
      </c>
      <c r="Z52" s="5">
        <v>-6095668546767</v>
      </c>
    </row>
    <row r="53" spans="2:26" ht="15.5" x14ac:dyDescent="0.35">
      <c r="C53" t="s">
        <v>73</v>
      </c>
      <c r="D53" s="5">
        <v>147402054388</v>
      </c>
      <c r="E53" s="5">
        <v>553020568215</v>
      </c>
      <c r="F53" s="5">
        <v>215891907198</v>
      </c>
      <c r="G53" s="5">
        <v>260784675166</v>
      </c>
      <c r="I53" s="5">
        <v>1049549041335</v>
      </c>
      <c r="J53" s="5">
        <v>1628056855216</v>
      </c>
      <c r="K53" s="5">
        <v>2322927201526</v>
      </c>
      <c r="L53" s="5">
        <v>1796288082883</v>
      </c>
      <c r="M53" s="5">
        <v>1756425932938</v>
      </c>
      <c r="N53" s="5">
        <v>1735713600544</v>
      </c>
      <c r="O53" s="5">
        <v>2336053613279</v>
      </c>
      <c r="P53" s="5">
        <v>2506603493998</v>
      </c>
      <c r="Q53" s="5">
        <v>2057806343384</v>
      </c>
      <c r="R53" s="5">
        <v>1115145407322</v>
      </c>
      <c r="S53" s="5">
        <v>974644320497</v>
      </c>
      <c r="T53" s="5">
        <v>998201567326</v>
      </c>
      <c r="U53" s="5">
        <v>1193154593580</v>
      </c>
      <c r="V53" s="5">
        <v>955888184288</v>
      </c>
      <c r="W53" s="5">
        <v>734408191184</v>
      </c>
      <c r="X53" s="5">
        <v>710632211840</v>
      </c>
      <c r="Y53" s="5">
        <v>655478745996</v>
      </c>
      <c r="Z53" s="5">
        <v>544273064133</v>
      </c>
    </row>
    <row r="54" spans="2:26" ht="15.5" x14ac:dyDescent="0.35">
      <c r="C54" t="s">
        <v>1281</v>
      </c>
      <c r="D54" s="5">
        <v>259523391218</v>
      </c>
      <c r="E54" s="5">
        <v>605384031225</v>
      </c>
      <c r="F54" s="5">
        <v>245503797325</v>
      </c>
      <c r="G54" s="5">
        <v>399553725277</v>
      </c>
      <c r="I54" s="5">
        <v>1400805119613</v>
      </c>
      <c r="J54" s="5">
        <v>2463697247684</v>
      </c>
      <c r="K54" s="5">
        <v>2806441264370</v>
      </c>
      <c r="L54" s="5">
        <v>2207926449473</v>
      </c>
      <c r="M54" s="5">
        <v>2111955414154</v>
      </c>
      <c r="N54" s="5">
        <v>1891641670726</v>
      </c>
      <c r="O54" s="5">
        <v>2676217548771</v>
      </c>
      <c r="P54" s="5">
        <v>2641090952472</v>
      </c>
      <c r="Q54" s="5">
        <v>2288748285488</v>
      </c>
      <c r="R54" s="5">
        <v>1184569799179</v>
      </c>
      <c r="S54" s="5">
        <v>1006723835969</v>
      </c>
      <c r="T54" s="5">
        <v>1016588266790</v>
      </c>
      <c r="U54" s="5">
        <v>1247711384472</v>
      </c>
      <c r="V54" s="5">
        <v>1043219616667</v>
      </c>
      <c r="W54" s="5">
        <v>799042008389</v>
      </c>
      <c r="X54" s="5">
        <v>769110357146</v>
      </c>
      <c r="Y54" s="5">
        <v>751880195413</v>
      </c>
      <c r="Z54" s="5">
        <v>572520652428</v>
      </c>
    </row>
    <row r="55" spans="2:26" ht="15.5" x14ac:dyDescent="0.35">
      <c r="C55" t="s">
        <v>74</v>
      </c>
      <c r="D55" s="5">
        <v>-158790418273</v>
      </c>
      <c r="E55" s="5">
        <v>-225458997284</v>
      </c>
      <c r="F55" s="5">
        <v>-296894177793</v>
      </c>
      <c r="G55" s="5">
        <v>-189149366745</v>
      </c>
      <c r="I55" s="5">
        <v>-870061608802</v>
      </c>
      <c r="J55" s="5">
        <v>-925956007243</v>
      </c>
      <c r="K55" s="5">
        <v>-1160329792229</v>
      </c>
      <c r="L55" s="5">
        <v>-849870246451</v>
      </c>
      <c r="M55" s="5">
        <v>-804387111051</v>
      </c>
      <c r="N55" s="5">
        <v>-740782188666</v>
      </c>
      <c r="O55" s="5">
        <v>-947380134147</v>
      </c>
      <c r="P55" s="5">
        <v>-949570241455</v>
      </c>
      <c r="Q55" s="5">
        <v>-886703418101</v>
      </c>
      <c r="R55" s="5">
        <v>-313988110783</v>
      </c>
      <c r="S55" s="5">
        <v>-174579544902</v>
      </c>
      <c r="T55" s="5">
        <v>-311746587477</v>
      </c>
      <c r="U55" s="5">
        <v>-457524821148</v>
      </c>
      <c r="V55" s="5">
        <v>-536900079749</v>
      </c>
      <c r="W55" s="5">
        <v>-387844836772</v>
      </c>
      <c r="X55" s="5">
        <v>-328875450553</v>
      </c>
      <c r="Y55" s="5">
        <v>-289216827997</v>
      </c>
      <c r="Z55" s="5">
        <v>-324593805942</v>
      </c>
    </row>
    <row r="56" spans="2:26" ht="15.5" x14ac:dyDescent="0.35">
      <c r="C56" t="s">
        <v>249</v>
      </c>
      <c r="S56" s="5">
        <v>128572715</v>
      </c>
      <c r="T56" s="5">
        <v>183424566</v>
      </c>
      <c r="U56" s="5">
        <v>10164308376</v>
      </c>
      <c r="V56" s="5">
        <v>1310245428</v>
      </c>
      <c r="W56" s="5">
        <v>6947399937</v>
      </c>
      <c r="Y56" s="5">
        <v>44398449174</v>
      </c>
      <c r="Z56" s="5">
        <v>374199877</v>
      </c>
    </row>
    <row r="57" spans="2:26" ht="15.5" x14ac:dyDescent="0.35">
      <c r="C57" t="s">
        <v>248</v>
      </c>
      <c r="S57" s="5">
        <v>164838287080</v>
      </c>
      <c r="T57" s="5">
        <v>100096399242</v>
      </c>
      <c r="U57" s="5">
        <v>110166380494</v>
      </c>
      <c r="V57" s="5">
        <v>17862052843</v>
      </c>
      <c r="W57" s="5">
        <v>3681042264</v>
      </c>
      <c r="X57" s="5">
        <v>-2091079379</v>
      </c>
      <c r="Y57" s="5">
        <v>9794627605</v>
      </c>
      <c r="Z57" s="5">
        <v>-12779730761</v>
      </c>
    </row>
    <row r="58" spans="2:26" ht="15.5" x14ac:dyDescent="0.35">
      <c r="C58" t="s">
        <v>76</v>
      </c>
      <c r="D58" s="5">
        <v>-183606941667</v>
      </c>
      <c r="E58" s="5">
        <v>-194133154584</v>
      </c>
      <c r="F58" s="5">
        <v>-295103359413</v>
      </c>
      <c r="G58" s="5">
        <v>-186050145670</v>
      </c>
      <c r="I58" s="5">
        <v>-859367473412</v>
      </c>
      <c r="J58" s="5">
        <v>-906464711041</v>
      </c>
      <c r="K58" s="5">
        <v>-860725071187</v>
      </c>
      <c r="L58" s="5">
        <v>-711884250955</v>
      </c>
      <c r="M58" s="5">
        <v>-623375724730</v>
      </c>
      <c r="N58" s="5">
        <v>-709060369527</v>
      </c>
      <c r="O58" s="5">
        <v>-859576029388</v>
      </c>
      <c r="P58" s="5">
        <v>-673871108990</v>
      </c>
      <c r="Q58" s="5">
        <v>-553999254807</v>
      </c>
      <c r="R58" s="5">
        <v>-433904804042</v>
      </c>
      <c r="S58" s="5">
        <v>-395493571770</v>
      </c>
      <c r="T58" s="5">
        <v>-361178821874</v>
      </c>
      <c r="U58" s="5">
        <v>-309989767553</v>
      </c>
      <c r="V58" s="5">
        <v>-230072162575</v>
      </c>
      <c r="W58" s="5">
        <v>-222858655338</v>
      </c>
      <c r="X58" s="5">
        <v>-201300768603</v>
      </c>
      <c r="Y58" s="5">
        <v>-198372128244</v>
      </c>
      <c r="Z58" s="5">
        <v>-186268714706</v>
      </c>
    </row>
    <row r="59" spans="2:26" ht="15.5" x14ac:dyDescent="0.35">
      <c r="C59" t="s">
        <v>75</v>
      </c>
      <c r="D59" s="5">
        <v>-4558581390</v>
      </c>
      <c r="E59" s="5">
        <v>-1950737916</v>
      </c>
      <c r="F59" s="5">
        <v>-1790818380</v>
      </c>
      <c r="G59" s="5">
        <v>-3099221075</v>
      </c>
      <c r="I59" s="5">
        <v>-10694135390</v>
      </c>
      <c r="J59" s="5">
        <v>-19491296202</v>
      </c>
      <c r="K59" s="5">
        <v>-18077491333</v>
      </c>
      <c r="L59" s="5">
        <v>-14484002514</v>
      </c>
      <c r="M59" s="5">
        <v>-11989462835</v>
      </c>
      <c r="N59" s="5">
        <v>-18620371482</v>
      </c>
      <c r="O59" s="5">
        <v>-34491276551</v>
      </c>
      <c r="P59" s="5">
        <v>-33801207467</v>
      </c>
      <c r="Q59" s="5">
        <v>-27077479789</v>
      </c>
      <c r="R59" s="5">
        <v>-22073899516</v>
      </c>
      <c r="U59" s="5">
        <v>-18970980411</v>
      </c>
      <c r="V59" s="5">
        <v>-20751360516</v>
      </c>
      <c r="W59" s="5">
        <v>-20186201712</v>
      </c>
      <c r="X59" s="5">
        <v>-16975162082</v>
      </c>
      <c r="Y59" s="5">
        <v>-16688716364</v>
      </c>
      <c r="Z59" s="5">
        <v>-18344183582</v>
      </c>
    </row>
    <row r="60" spans="2:26" ht="15.5" x14ac:dyDescent="0.35">
      <c r="C60" t="s">
        <v>79</v>
      </c>
      <c r="D60" s="5">
        <v>5153918496</v>
      </c>
      <c r="E60" s="5">
        <v>3868287271</v>
      </c>
      <c r="F60" s="5">
        <v>-211112906703</v>
      </c>
      <c r="G60" s="5">
        <v>4869801396</v>
      </c>
      <c r="I60" s="5">
        <v>-194200752239</v>
      </c>
      <c r="J60" s="5">
        <v>26655781066</v>
      </c>
      <c r="K60" s="5">
        <v>75866575346</v>
      </c>
      <c r="L60" s="5">
        <v>93967689615</v>
      </c>
      <c r="M60" s="5">
        <v>31314615912</v>
      </c>
      <c r="N60" s="5">
        <v>-212678070</v>
      </c>
      <c r="O60" s="5">
        <v>1242173963</v>
      </c>
      <c r="P60" s="5">
        <v>870543897</v>
      </c>
      <c r="Q60" s="5">
        <v>1644532992</v>
      </c>
      <c r="R60" s="5">
        <v>1656766580</v>
      </c>
      <c r="S60" s="5">
        <v>1345535667</v>
      </c>
      <c r="T60" s="5">
        <v>2585198301</v>
      </c>
      <c r="U60" s="5">
        <v>2461112408</v>
      </c>
      <c r="V60" s="5">
        <v>1727138397</v>
      </c>
      <c r="W60" s="5">
        <v>576743707</v>
      </c>
    </row>
    <row r="61" spans="2:26" ht="15.5" x14ac:dyDescent="0.35">
      <c r="C61" t="s">
        <v>77</v>
      </c>
      <c r="D61" s="5">
        <v>100732972945</v>
      </c>
      <c r="E61" s="5">
        <v>379925033941</v>
      </c>
      <c r="F61" s="5">
        <v>-51390380468</v>
      </c>
      <c r="G61" s="5">
        <v>210404358532</v>
      </c>
      <c r="I61" s="5">
        <v>530743510811</v>
      </c>
      <c r="J61" s="5">
        <v>1537741240441</v>
      </c>
      <c r="K61" s="5">
        <v>1646111472141</v>
      </c>
      <c r="L61" s="5">
        <v>1358056203022</v>
      </c>
      <c r="M61" s="5">
        <v>1307568303103</v>
      </c>
      <c r="N61" s="5">
        <v>1150859482060</v>
      </c>
      <c r="O61" s="5">
        <v>1728837414624</v>
      </c>
      <c r="P61" s="5">
        <v>1691520711017</v>
      </c>
      <c r="Q61" s="5">
        <v>1402044867387</v>
      </c>
      <c r="R61" s="5">
        <v>870581688396</v>
      </c>
      <c r="S61" s="5">
        <v>832144291067</v>
      </c>
      <c r="T61" s="5">
        <v>704841679313</v>
      </c>
      <c r="U61" s="5">
        <v>790186563324</v>
      </c>
      <c r="V61" s="5">
        <v>506319536918</v>
      </c>
      <c r="W61" s="5">
        <v>411197171617</v>
      </c>
      <c r="X61" s="5">
        <v>440234906593</v>
      </c>
      <c r="Y61" s="5">
        <v>462663367416</v>
      </c>
      <c r="Z61" s="5">
        <v>247926846486</v>
      </c>
    </row>
    <row r="62" spans="2:26" ht="15.5" x14ac:dyDescent="0.35">
      <c r="C62" t="s">
        <v>78</v>
      </c>
      <c r="D62" s="5">
        <v>-202775665793</v>
      </c>
      <c r="E62" s="5">
        <v>-182224694875</v>
      </c>
      <c r="F62" s="5">
        <v>-5485532869837</v>
      </c>
      <c r="G62" s="5">
        <v>-162114588392</v>
      </c>
      <c r="I62" s="5">
        <v>-5912220328548</v>
      </c>
      <c r="J62" s="5">
        <v>-1266404543637</v>
      </c>
      <c r="K62" s="5">
        <v>-809086170264</v>
      </c>
      <c r="L62" s="5">
        <v>-806691421118</v>
      </c>
      <c r="M62" s="5">
        <v>-864488781253</v>
      </c>
      <c r="N62" s="5">
        <v>-794518842962</v>
      </c>
      <c r="O62" s="5">
        <v>-545262339980</v>
      </c>
      <c r="P62" s="5">
        <v>-523743725994</v>
      </c>
      <c r="Q62" s="5">
        <v>-444763237629</v>
      </c>
      <c r="R62" s="5">
        <v>-257959232782</v>
      </c>
      <c r="S62" s="5">
        <v>-86053193887</v>
      </c>
      <c r="T62" s="5">
        <v>-110289034773</v>
      </c>
      <c r="U62" s="5">
        <v>-75821920641</v>
      </c>
      <c r="V62" s="5">
        <v>-83004482945</v>
      </c>
      <c r="W62" s="5">
        <v>-84817498142</v>
      </c>
      <c r="X62" s="5">
        <v>-119414555855</v>
      </c>
      <c r="Y62" s="5">
        <v>-130890018607</v>
      </c>
      <c r="Z62" s="5">
        <v>-125387708222</v>
      </c>
    </row>
    <row r="63" spans="2:26" ht="15.5" x14ac:dyDescent="0.35">
      <c r="C63" t="s">
        <v>247</v>
      </c>
      <c r="S63" s="5">
        <v>50664825987</v>
      </c>
      <c r="T63" s="5">
        <v>33424985725</v>
      </c>
      <c r="U63" s="5">
        <v>32515337279</v>
      </c>
      <c r="V63" s="5">
        <v>5521857832</v>
      </c>
      <c r="W63" s="5">
        <v>2346907361</v>
      </c>
      <c r="X63" s="5">
        <v>13327019038</v>
      </c>
      <c r="Y63" s="5">
        <v>2400749640</v>
      </c>
      <c r="Z63" s="5">
        <v>4565040329</v>
      </c>
    </row>
    <row r="64" spans="2:26" ht="15.5" x14ac:dyDescent="0.35">
      <c r="C64" t="s">
        <v>27</v>
      </c>
      <c r="D64" s="5">
        <v>-166944189609</v>
      </c>
      <c r="E64" s="5">
        <v>-182224694875</v>
      </c>
      <c r="F64" s="5">
        <v>-341594637692</v>
      </c>
      <c r="G64" s="5">
        <v>-183902713550</v>
      </c>
      <c r="I64" s="5">
        <v>-865311939948</v>
      </c>
      <c r="J64" s="5">
        <v>-837538530294</v>
      </c>
      <c r="K64" s="5">
        <v>-809086170264</v>
      </c>
      <c r="L64" s="5">
        <v>-806691421118</v>
      </c>
      <c r="M64" s="5">
        <v>-864488781253</v>
      </c>
      <c r="N64" s="5">
        <v>-794518842962</v>
      </c>
      <c r="O64" s="5">
        <v>-545262339980</v>
      </c>
      <c r="P64" s="5">
        <v>-523743725994</v>
      </c>
      <c r="Q64" s="5">
        <v>-444763237629</v>
      </c>
      <c r="R64" s="5">
        <v>-257959232782</v>
      </c>
      <c r="S64" s="5">
        <v>-136718019874</v>
      </c>
      <c r="T64" s="5">
        <v>-136530244593</v>
      </c>
      <c r="U64" s="5">
        <v>-107918678613</v>
      </c>
      <c r="V64" s="5">
        <v>-86224474096</v>
      </c>
      <c r="W64" s="5">
        <v>-87164405503</v>
      </c>
    </row>
    <row r="65" spans="3:26" ht="15.5" x14ac:dyDescent="0.35">
      <c r="C65" t="s">
        <v>1132</v>
      </c>
      <c r="D65" s="5">
        <v>-166944189609</v>
      </c>
      <c r="E65" s="5">
        <v>-182224694875</v>
      </c>
      <c r="F65" s="5">
        <v>-341594637692</v>
      </c>
      <c r="G65" s="5">
        <v>-183902713550</v>
      </c>
      <c r="I65" s="5">
        <v>-865311939948</v>
      </c>
      <c r="J65" s="5">
        <v>-837538530294</v>
      </c>
      <c r="K65" s="5">
        <v>-809086170264</v>
      </c>
      <c r="L65" s="5">
        <v>-806691421118</v>
      </c>
      <c r="M65" s="5">
        <v>-864488781253</v>
      </c>
      <c r="N65" s="5">
        <v>-794518842962</v>
      </c>
      <c r="O65" s="5">
        <v>-545262339980</v>
      </c>
      <c r="P65" s="5">
        <v>-523743725994</v>
      </c>
      <c r="Q65" s="5">
        <v>-444763237629</v>
      </c>
      <c r="R65" s="5">
        <v>-257959232782</v>
      </c>
      <c r="S65" s="5">
        <v>-136718019874</v>
      </c>
      <c r="T65" s="5">
        <v>-136530244593</v>
      </c>
      <c r="U65" s="5">
        <v>-107918678613</v>
      </c>
      <c r="V65" s="5">
        <v>-86224474096</v>
      </c>
      <c r="W65" s="5">
        <v>-87164405503</v>
      </c>
      <c r="X65" s="5">
        <v>-132741574893</v>
      </c>
      <c r="Y65" s="5">
        <v>-133290768247</v>
      </c>
      <c r="Z65" s="5">
        <v>-129952748551</v>
      </c>
    </row>
    <row r="66" spans="3:26" ht="15.5" x14ac:dyDescent="0.35">
      <c r="C66" t="s">
        <v>80</v>
      </c>
      <c r="D66" s="5">
        <v>-202775665793</v>
      </c>
      <c r="E66" s="5">
        <v>-182224694875</v>
      </c>
      <c r="F66" s="5">
        <v>-5485532869837</v>
      </c>
      <c r="G66" s="5">
        <v>-162114588392</v>
      </c>
      <c r="I66" s="5">
        <v>-5912220328548</v>
      </c>
      <c r="J66" s="5">
        <v>-1266404543637</v>
      </c>
      <c r="K66" s="5">
        <v>-809086170264</v>
      </c>
      <c r="L66" s="5">
        <v>-806691421118</v>
      </c>
      <c r="M66" s="5">
        <v>-864488781253</v>
      </c>
      <c r="N66" s="5">
        <v>-794518842962</v>
      </c>
      <c r="O66" s="5">
        <v>-545262339980</v>
      </c>
      <c r="P66" s="5">
        <v>-523743725994</v>
      </c>
      <c r="Q66" s="5">
        <v>-444763237629</v>
      </c>
      <c r="R66" s="5">
        <v>-257959232782</v>
      </c>
      <c r="S66" s="5">
        <v>-86053193887</v>
      </c>
      <c r="T66" s="5">
        <v>-110289034773</v>
      </c>
      <c r="U66" s="5">
        <v>-75821920641</v>
      </c>
      <c r="V66" s="5">
        <v>-83004482945</v>
      </c>
      <c r="W66" s="5">
        <v>-84817498142</v>
      </c>
      <c r="X66" s="5">
        <v>-119414555855</v>
      </c>
      <c r="Y66" s="5">
        <v>-130890018607</v>
      </c>
      <c r="Z66" s="5">
        <v>-125387708222</v>
      </c>
    </row>
    <row r="67" spans="3:26" ht="15.5" x14ac:dyDescent="0.35">
      <c r="C67" t="s">
        <v>29</v>
      </c>
      <c r="D67" s="5">
        <v>-102042692848</v>
      </c>
      <c r="E67" s="5">
        <v>197700339066</v>
      </c>
      <c r="F67" s="5">
        <v>-5536923250305</v>
      </c>
      <c r="G67" s="5">
        <v>48289770140</v>
      </c>
      <c r="I67" s="5">
        <v>-5381476817737</v>
      </c>
      <c r="J67" s="5">
        <v>271336696804</v>
      </c>
      <c r="K67" s="5">
        <v>837025301877</v>
      </c>
      <c r="L67" s="5">
        <v>551364781904</v>
      </c>
      <c r="M67" s="5">
        <v>443079521850</v>
      </c>
      <c r="N67" s="5">
        <v>356340639098</v>
      </c>
      <c r="O67" s="5">
        <v>1183575074644</v>
      </c>
      <c r="P67" s="5">
        <v>1167776985023</v>
      </c>
      <c r="Q67" s="5">
        <v>957281629758</v>
      </c>
      <c r="R67" s="5">
        <v>612622455614</v>
      </c>
      <c r="S67" s="5">
        <v>746091097180</v>
      </c>
      <c r="T67" s="5">
        <v>594552644540</v>
      </c>
      <c r="U67" s="5">
        <v>714364642683</v>
      </c>
      <c r="V67" s="5">
        <v>423315053973</v>
      </c>
      <c r="W67" s="5">
        <v>326379673475</v>
      </c>
      <c r="X67" s="5">
        <v>320820350738</v>
      </c>
      <c r="Y67" s="5">
        <v>331773348809</v>
      </c>
      <c r="Z67" s="5">
        <v>122539138264</v>
      </c>
    </row>
    <row r="68" spans="3:26" ht="15.5" x14ac:dyDescent="0.35">
      <c r="C68" t="s">
        <v>28</v>
      </c>
      <c r="D68" s="5">
        <v>-38453592619</v>
      </c>
      <c r="E68" s="5">
        <v>-39689084599</v>
      </c>
      <c r="F68" s="5">
        <v>-81131611388</v>
      </c>
      <c r="G68" s="5">
        <v>-46543624271</v>
      </c>
      <c r="I68" s="5">
        <v>-215244947675</v>
      </c>
      <c r="J68" s="5">
        <v>-331432952419</v>
      </c>
      <c r="K68" s="5">
        <v>-547142791058</v>
      </c>
      <c r="L68" s="5">
        <v>-376154914799</v>
      </c>
      <c r="M68" s="5">
        <v>-356579721465</v>
      </c>
      <c r="N68" s="5">
        <v>-332637986651</v>
      </c>
      <c r="O68" s="5">
        <v>-518526653115</v>
      </c>
      <c r="P68" s="5">
        <v>-522747535918</v>
      </c>
      <c r="Q68" s="5">
        <v>-440221781551</v>
      </c>
      <c r="R68" s="5">
        <v>-297514672479</v>
      </c>
      <c r="S68" s="5">
        <v>-281065549175</v>
      </c>
      <c r="T68" s="5">
        <v>-267896083942</v>
      </c>
      <c r="U68" s="5">
        <v>-305926729229</v>
      </c>
      <c r="V68" s="5">
        <v>-209997521506</v>
      </c>
      <c r="W68" s="5">
        <v>-143686951437</v>
      </c>
      <c r="X68" s="5">
        <v>-130626788395</v>
      </c>
      <c r="Y68" s="5">
        <v>-168849589903</v>
      </c>
      <c r="Z68" s="5">
        <v>-39544777886</v>
      </c>
    </row>
    <row r="69" spans="3:26" ht="15.5" x14ac:dyDescent="0.35">
      <c r="C69" t="s">
        <v>81</v>
      </c>
      <c r="D69" s="5">
        <v>-2137182438</v>
      </c>
      <c r="E69" s="5">
        <v>-906003729</v>
      </c>
      <c r="F69" s="5">
        <v>-610631884</v>
      </c>
      <c r="G69" s="5">
        <v>-3860185565</v>
      </c>
      <c r="I69" s="5">
        <v>-9680879063</v>
      </c>
      <c r="J69" s="5">
        <v>-25233431778</v>
      </c>
      <c r="K69" s="5">
        <v>-26048067768</v>
      </c>
      <c r="L69" s="5">
        <v>-7715710796</v>
      </c>
      <c r="M69" s="5">
        <v>-13824339300</v>
      </c>
      <c r="N69" s="5">
        <v>-17764248560</v>
      </c>
      <c r="O69" s="5">
        <v>-21443117818</v>
      </c>
      <c r="P69" s="5">
        <v>-4474712994</v>
      </c>
      <c r="Q69" s="5">
        <v>-1923266902</v>
      </c>
      <c r="W69" s="5">
        <v>-143686951437</v>
      </c>
      <c r="X69" s="5">
        <v>-128427480739</v>
      </c>
      <c r="Y69" s="5">
        <v>-156787818519</v>
      </c>
      <c r="Z69" s="5">
        <v>-69464993715</v>
      </c>
    </row>
    <row r="70" spans="3:26" ht="15.5" x14ac:dyDescent="0.35">
      <c r="C70" t="s">
        <v>82</v>
      </c>
      <c r="F70" s="5">
        <v>29555525911</v>
      </c>
      <c r="I70" s="5">
        <v>29555525911</v>
      </c>
      <c r="J70" s="5">
        <v>-370913929</v>
      </c>
      <c r="K70" s="5">
        <v>-173271558</v>
      </c>
      <c r="L70" s="5">
        <v>-374138365</v>
      </c>
      <c r="M70" s="5">
        <v>1091144148</v>
      </c>
      <c r="N70" s="5">
        <v>1731603909</v>
      </c>
      <c r="X70" s="5">
        <v>-2199307656</v>
      </c>
      <c r="Y70" s="5">
        <v>-12061771384</v>
      </c>
      <c r="Z70" s="5">
        <v>29920215829</v>
      </c>
    </row>
    <row r="71" spans="3:26" ht="15.5" x14ac:dyDescent="0.35">
      <c r="C71" t="s">
        <v>83</v>
      </c>
      <c r="D71" s="5">
        <v>-36316410181</v>
      </c>
      <c r="E71" s="5">
        <v>-38783080870</v>
      </c>
      <c r="F71" s="5">
        <v>-110076505415</v>
      </c>
      <c r="G71" s="5">
        <v>-42683438706</v>
      </c>
      <c r="I71" s="5">
        <v>-235119594523</v>
      </c>
      <c r="J71" s="5">
        <v>-305828606712</v>
      </c>
      <c r="K71" s="5">
        <v>-520921451732</v>
      </c>
      <c r="L71" s="5">
        <v>-368065065638</v>
      </c>
      <c r="M71" s="5">
        <v>-343846526313</v>
      </c>
      <c r="N71" s="5">
        <v>-316605342000</v>
      </c>
      <c r="O71" s="5">
        <v>-497083535297</v>
      </c>
      <c r="P71" s="5">
        <v>-518272822924</v>
      </c>
      <c r="Q71" s="5">
        <v>-438298514649</v>
      </c>
    </row>
    <row r="72" spans="3:26" ht="15.5" x14ac:dyDescent="0.35">
      <c r="C72" t="s">
        <v>84</v>
      </c>
      <c r="D72" s="5">
        <v>-38453592619</v>
      </c>
      <c r="E72" s="5">
        <v>-39689084599</v>
      </c>
      <c r="F72" s="5">
        <v>-81131611388</v>
      </c>
      <c r="G72" s="5">
        <v>-46543624271</v>
      </c>
      <c r="I72" s="5">
        <v>-215244947675</v>
      </c>
      <c r="J72" s="5">
        <v>-331432952419</v>
      </c>
      <c r="K72" s="5">
        <v>-547142791058</v>
      </c>
      <c r="L72" s="5">
        <v>-376154914799</v>
      </c>
      <c r="M72" s="5">
        <v>-356579721465</v>
      </c>
      <c r="N72" s="5">
        <v>-332637986651</v>
      </c>
      <c r="O72" s="5">
        <v>-518526653115</v>
      </c>
      <c r="P72" s="5">
        <v>-522747535918</v>
      </c>
      <c r="Q72" s="5">
        <v>-440221781551</v>
      </c>
      <c r="R72" s="5">
        <v>-297514672479</v>
      </c>
      <c r="S72" s="5">
        <v>-281065549175</v>
      </c>
      <c r="T72" s="5">
        <v>-267896083942</v>
      </c>
      <c r="U72" s="5">
        <v>-305926729229</v>
      </c>
      <c r="V72" s="5">
        <v>-209997521506</v>
      </c>
      <c r="W72" s="5">
        <v>-143686951437</v>
      </c>
      <c r="X72" s="5">
        <v>-130626788395</v>
      </c>
      <c r="Y72" s="5">
        <v>-168849589903</v>
      </c>
      <c r="Z72" s="5">
        <v>-39544777886</v>
      </c>
    </row>
    <row r="73" spans="3:26" ht="15.5" x14ac:dyDescent="0.35">
      <c r="C73" t="s">
        <v>327</v>
      </c>
      <c r="D73" s="5">
        <v>-140496285467</v>
      </c>
      <c r="E73" s="5">
        <v>158011254467</v>
      </c>
      <c r="F73" s="5">
        <v>-5618054861693</v>
      </c>
      <c r="G73" s="5">
        <v>1746145869</v>
      </c>
      <c r="I73" s="5">
        <v>-5596721765412</v>
      </c>
      <c r="J73" s="5">
        <v>-60096255615</v>
      </c>
      <c r="K73" s="5">
        <v>289882510819</v>
      </c>
      <c r="L73" s="5">
        <v>175209867105</v>
      </c>
      <c r="M73" s="5">
        <v>86499800385</v>
      </c>
      <c r="N73" s="5">
        <v>23702652447</v>
      </c>
      <c r="O73" s="5">
        <v>665048421529</v>
      </c>
      <c r="P73" s="5">
        <v>645029449105</v>
      </c>
      <c r="Q73" s="5">
        <v>517059848207</v>
      </c>
      <c r="R73" s="5">
        <v>315107783135</v>
      </c>
      <c r="S73" s="5">
        <v>465025548005</v>
      </c>
      <c r="T73" s="5">
        <v>326656560598</v>
      </c>
      <c r="U73" s="5">
        <v>408437913454</v>
      </c>
      <c r="V73" s="5">
        <v>213317532467</v>
      </c>
      <c r="W73" s="5">
        <v>182692722038</v>
      </c>
      <c r="X73" s="5">
        <v>190193562343</v>
      </c>
      <c r="Y73" s="5">
        <v>162923758906</v>
      </c>
      <c r="Z73" s="5">
        <v>82994360378</v>
      </c>
    </row>
    <row r="74" spans="3:26" ht="15.5" x14ac:dyDescent="0.35">
      <c r="C74" t="s">
        <v>800</v>
      </c>
      <c r="X74" s="5">
        <v>-709923732</v>
      </c>
      <c r="Y74" s="5">
        <v>2605974346</v>
      </c>
      <c r="Z74" s="5">
        <v>-1511865370</v>
      </c>
    </row>
    <row r="75" spans="3:26" ht="15.5" x14ac:dyDescent="0.35">
      <c r="C75" t="s">
        <v>86</v>
      </c>
      <c r="D75" s="5">
        <v>-140496285467</v>
      </c>
      <c r="E75" s="5">
        <v>158011254467</v>
      </c>
      <c r="F75" s="5">
        <v>-5618054861693</v>
      </c>
      <c r="G75" s="5">
        <v>1746145869</v>
      </c>
      <c r="I75" s="5">
        <v>-5596721765412</v>
      </c>
      <c r="J75" s="5">
        <v>-60096255615</v>
      </c>
      <c r="K75" s="5">
        <v>289882510819</v>
      </c>
      <c r="L75" s="5">
        <v>175209867105</v>
      </c>
      <c r="M75" s="5">
        <v>86499800385</v>
      </c>
      <c r="N75" s="5">
        <v>23702652447</v>
      </c>
      <c r="O75" s="5">
        <v>665048421529</v>
      </c>
      <c r="P75" s="5">
        <v>645029449105</v>
      </c>
      <c r="Q75" s="5">
        <v>517059848207</v>
      </c>
      <c r="R75" s="5">
        <v>315107783135</v>
      </c>
      <c r="S75" s="5">
        <v>465025548005</v>
      </c>
      <c r="T75" s="5">
        <v>326656560598</v>
      </c>
      <c r="U75" s="5">
        <v>408437913454</v>
      </c>
      <c r="V75" s="5">
        <v>213317532467</v>
      </c>
      <c r="W75" s="5">
        <v>182692722038</v>
      </c>
      <c r="X75" s="5">
        <v>189483638611</v>
      </c>
      <c r="Y75" s="5">
        <v>165529733252</v>
      </c>
      <c r="Z75" s="5">
        <v>81482495008</v>
      </c>
    </row>
    <row r="76" spans="3:26" ht="15.5" x14ac:dyDescent="0.35">
      <c r="C76" t="s">
        <v>87</v>
      </c>
      <c r="F76" s="5">
        <v>-84276332417</v>
      </c>
      <c r="I76" s="5">
        <v>-84276332417</v>
      </c>
      <c r="J76" s="5">
        <v>173356885096</v>
      </c>
      <c r="K76" s="5">
        <v>8623406742</v>
      </c>
      <c r="L76" s="5">
        <v>-7830734679</v>
      </c>
      <c r="M76" s="5">
        <v>-3633045318</v>
      </c>
      <c r="N76" s="5">
        <v>41206207057</v>
      </c>
      <c r="O76" s="5">
        <v>559143276</v>
      </c>
      <c r="P76" s="5">
        <v>-131771491189</v>
      </c>
      <c r="Q76" s="5">
        <v>7519641654</v>
      </c>
      <c r="R76" s="5">
        <v>89548853086</v>
      </c>
      <c r="S76" s="5">
        <v>413728406007</v>
      </c>
      <c r="T76" s="5">
        <v>-40519392</v>
      </c>
      <c r="U76" s="5">
        <v>1423988239</v>
      </c>
      <c r="V76" s="5">
        <v>333592151</v>
      </c>
      <c r="W76" s="5">
        <v>34506587</v>
      </c>
    </row>
    <row r="77" spans="3:26" ht="15.5" x14ac:dyDescent="0.35">
      <c r="C77" t="s">
        <v>88</v>
      </c>
      <c r="F77" s="5">
        <v>-84276332417</v>
      </c>
      <c r="I77" s="5">
        <v>-84276332417</v>
      </c>
      <c r="J77" s="5">
        <v>173356885096</v>
      </c>
      <c r="K77" s="5">
        <v>8623406742</v>
      </c>
      <c r="L77" s="5">
        <v>-7830734679</v>
      </c>
      <c r="M77" s="5">
        <v>-3633045318</v>
      </c>
      <c r="N77" s="5">
        <v>41206207057</v>
      </c>
      <c r="O77" s="5">
        <v>559143276</v>
      </c>
      <c r="P77" s="5">
        <v>-131771491189</v>
      </c>
      <c r="Q77" s="5">
        <v>7519641654</v>
      </c>
      <c r="R77" s="5">
        <v>89548853086</v>
      </c>
      <c r="S77" s="5">
        <v>413728406007</v>
      </c>
      <c r="T77" s="5">
        <v>-40519392</v>
      </c>
      <c r="U77" s="5">
        <v>1423988239</v>
      </c>
      <c r="V77" s="5">
        <v>333592151</v>
      </c>
      <c r="W77" s="5">
        <v>34506587</v>
      </c>
    </row>
    <row r="78" spans="3:26" ht="15.5" x14ac:dyDescent="0.35">
      <c r="C78" t="s">
        <v>89</v>
      </c>
      <c r="D78" s="5">
        <v>-140496285467</v>
      </c>
      <c r="E78" s="5">
        <v>158011254467</v>
      </c>
      <c r="F78" s="5">
        <v>-5702331194110</v>
      </c>
      <c r="G78" s="5">
        <v>1746145869</v>
      </c>
      <c r="I78" s="5">
        <v>-5680998097829</v>
      </c>
      <c r="J78" s="5">
        <v>113260629481</v>
      </c>
      <c r="K78" s="5">
        <v>298505917561</v>
      </c>
      <c r="L78" s="5">
        <v>167379132426</v>
      </c>
      <c r="M78" s="5">
        <v>82866755067</v>
      </c>
      <c r="N78" s="5">
        <v>64908859504</v>
      </c>
      <c r="O78" s="5">
        <v>665607564805</v>
      </c>
      <c r="P78" s="5">
        <v>513257957916</v>
      </c>
      <c r="Q78" s="5">
        <v>524579489861</v>
      </c>
      <c r="R78" s="5">
        <v>404656636221</v>
      </c>
      <c r="S78" s="5">
        <v>878753954012</v>
      </c>
      <c r="T78" s="5">
        <v>326616041206</v>
      </c>
      <c r="U78" s="5">
        <v>409861901693</v>
      </c>
      <c r="V78" s="5">
        <v>213651124618</v>
      </c>
      <c r="W78" s="5">
        <v>182727228625</v>
      </c>
    </row>
    <row r="79" spans="3:26" ht="15.5" x14ac:dyDescent="0.35">
      <c r="C79" t="s">
        <v>90</v>
      </c>
      <c r="D79" s="5">
        <v>-140496285467</v>
      </c>
      <c r="E79" s="5">
        <v>158011254467</v>
      </c>
      <c r="F79" s="5">
        <v>-5618054861693</v>
      </c>
      <c r="G79" s="5">
        <v>1746145869</v>
      </c>
      <c r="I79" s="5">
        <v>-5596721765412</v>
      </c>
      <c r="J79" s="5">
        <v>-60096255615</v>
      </c>
      <c r="K79" s="5">
        <v>289882510819</v>
      </c>
      <c r="L79" s="5">
        <v>175209867105</v>
      </c>
      <c r="M79" s="5">
        <v>86499800385</v>
      </c>
      <c r="N79" s="5">
        <v>23702652447</v>
      </c>
      <c r="O79" s="5">
        <v>665048421529</v>
      </c>
      <c r="P79" s="5">
        <v>645029449105</v>
      </c>
      <c r="Q79" s="5">
        <v>517059848207</v>
      </c>
      <c r="R79" s="5">
        <v>315107783135</v>
      </c>
      <c r="S79" s="5">
        <v>465025548006</v>
      </c>
      <c r="T79" s="5">
        <v>326656560597</v>
      </c>
      <c r="U79" s="5">
        <v>408437913454</v>
      </c>
      <c r="V79" s="5">
        <v>213317532467</v>
      </c>
      <c r="W79" s="5">
        <v>182692722038</v>
      </c>
      <c r="X79" s="5">
        <v>189483638611</v>
      </c>
      <c r="Y79" s="5">
        <v>165529733252</v>
      </c>
      <c r="Z79" s="5">
        <v>81482495008</v>
      </c>
    </row>
    <row r="80" spans="3:26" ht="15.5" x14ac:dyDescent="0.35">
      <c r="C80" t="s">
        <v>8</v>
      </c>
      <c r="D80" s="5">
        <v>-145650203963</v>
      </c>
      <c r="E80" s="5">
        <v>154142967196</v>
      </c>
      <c r="F80" s="5">
        <v>-5491218287407</v>
      </c>
      <c r="G80" s="5">
        <v>-3123655527</v>
      </c>
      <c r="I80" s="5">
        <v>-5486797345590</v>
      </c>
      <c r="J80" s="5">
        <v>86604848415</v>
      </c>
      <c r="K80" s="5">
        <v>222639342215</v>
      </c>
      <c r="L80" s="5">
        <v>73411442811</v>
      </c>
      <c r="M80" s="5">
        <v>51552139155</v>
      </c>
      <c r="N80" s="5">
        <v>65121537574</v>
      </c>
      <c r="O80" s="5">
        <v>664365390842</v>
      </c>
      <c r="P80" s="5">
        <v>512387414019</v>
      </c>
      <c r="Q80" s="5">
        <v>522934956869</v>
      </c>
      <c r="R80" s="5">
        <v>402999869641</v>
      </c>
      <c r="S80" s="5">
        <v>877408418346</v>
      </c>
      <c r="T80" s="5">
        <v>324030842904</v>
      </c>
      <c r="U80" s="5">
        <v>407400789285</v>
      </c>
      <c r="V80" s="5">
        <v>211923986221</v>
      </c>
      <c r="W80" s="5">
        <v>182150484918</v>
      </c>
    </row>
    <row r="81" spans="2:26" ht="15.5" x14ac:dyDescent="0.35">
      <c r="C81" t="s">
        <v>91</v>
      </c>
      <c r="D81" s="5">
        <v>-140496285467</v>
      </c>
      <c r="E81" s="5">
        <v>158011254467</v>
      </c>
      <c r="F81" s="5">
        <v>-5618054861693</v>
      </c>
      <c r="G81" s="5">
        <v>1746145869</v>
      </c>
      <c r="I81" s="5">
        <v>-5596721765412</v>
      </c>
      <c r="J81" s="5">
        <v>-60096255615</v>
      </c>
      <c r="K81" s="5">
        <v>289882510819</v>
      </c>
      <c r="L81" s="5">
        <v>175209867105</v>
      </c>
      <c r="M81" s="5">
        <v>86499800385</v>
      </c>
      <c r="N81" s="5">
        <v>23702652447</v>
      </c>
      <c r="O81" s="5">
        <v>665048421529</v>
      </c>
      <c r="P81" s="5">
        <v>645029449105</v>
      </c>
      <c r="Q81" s="5">
        <v>517059848207</v>
      </c>
      <c r="R81" s="5">
        <v>315107783135</v>
      </c>
      <c r="S81" s="5">
        <v>465025548006</v>
      </c>
      <c r="T81" s="5">
        <v>326656560597</v>
      </c>
      <c r="U81" s="5">
        <v>408437913454</v>
      </c>
      <c r="V81" s="5">
        <v>213317532467</v>
      </c>
      <c r="W81" s="5">
        <v>182692722038</v>
      </c>
      <c r="X81" s="5">
        <v>189483638611</v>
      </c>
      <c r="Y81" s="5">
        <v>165529733252</v>
      </c>
      <c r="Z81" s="5">
        <v>81482495008</v>
      </c>
    </row>
    <row r="82" spans="2:26" ht="15.5" x14ac:dyDescent="0.35">
      <c r="C82" t="s">
        <v>92</v>
      </c>
      <c r="D82" s="5">
        <v>-140496285467</v>
      </c>
      <c r="E82" s="5">
        <v>158011254467</v>
      </c>
      <c r="F82" s="5">
        <v>-5702331194110</v>
      </c>
      <c r="G82" s="5">
        <v>1746145869</v>
      </c>
      <c r="I82" s="5">
        <v>-5680998097829</v>
      </c>
      <c r="J82" s="5">
        <v>113260629481</v>
      </c>
      <c r="K82" s="5">
        <v>298505917561</v>
      </c>
      <c r="L82" s="5">
        <v>167379132426</v>
      </c>
      <c r="M82" s="5">
        <v>82866755067</v>
      </c>
      <c r="N82" s="5">
        <v>64908859504</v>
      </c>
      <c r="O82" s="5">
        <v>665607564805</v>
      </c>
      <c r="P82" s="5">
        <v>513257957916</v>
      </c>
      <c r="Q82" s="5">
        <v>524579489861</v>
      </c>
      <c r="R82" s="5">
        <v>404656636221</v>
      </c>
      <c r="S82" s="5">
        <v>878753954013</v>
      </c>
      <c r="T82" s="5">
        <v>326616041205</v>
      </c>
      <c r="U82" s="5">
        <v>409861901693</v>
      </c>
      <c r="V82" s="5">
        <v>213651124618</v>
      </c>
      <c r="W82" s="5">
        <v>182727228625</v>
      </c>
    </row>
    <row r="83" spans="2:26" ht="15.5" x14ac:dyDescent="0.35">
      <c r="C83" t="s">
        <v>93</v>
      </c>
      <c r="D83" s="5">
        <v>-140496285467</v>
      </c>
      <c r="E83" s="5">
        <v>158011254467</v>
      </c>
      <c r="F83" s="5">
        <v>-5702331194110</v>
      </c>
      <c r="G83" s="5">
        <v>1746145869</v>
      </c>
      <c r="I83" s="5">
        <v>-5680998097829</v>
      </c>
      <c r="J83" s="5">
        <v>113260629481</v>
      </c>
      <c r="K83" s="5">
        <v>298505917561</v>
      </c>
      <c r="L83" s="5">
        <v>167379132426</v>
      </c>
      <c r="M83" s="5">
        <v>82866755067</v>
      </c>
      <c r="N83" s="5">
        <v>64908859504</v>
      </c>
      <c r="O83" s="5">
        <v>665607564805</v>
      </c>
      <c r="P83" s="5">
        <v>513257957916</v>
      </c>
      <c r="Q83" s="5">
        <v>524579489861</v>
      </c>
      <c r="R83" s="5">
        <v>404656636221</v>
      </c>
      <c r="S83" s="5">
        <v>878753954013</v>
      </c>
      <c r="T83" s="5">
        <v>326616041205</v>
      </c>
      <c r="U83" s="5">
        <v>409861901693</v>
      </c>
      <c r="V83" s="5">
        <v>213651124618</v>
      </c>
      <c r="W83" s="5">
        <v>182727228625</v>
      </c>
    </row>
    <row r="85" spans="2:26" ht="15.5" x14ac:dyDescent="0.35">
      <c r="B85" t="s">
        <v>94</v>
      </c>
      <c r="C85" t="s">
        <v>95</v>
      </c>
    </row>
    <row r="86" spans="2:26" ht="15.5" x14ac:dyDescent="0.35">
      <c r="C86" t="s">
        <v>96</v>
      </c>
    </row>
    <row r="87" spans="2:26" ht="15.5" x14ac:dyDescent="0.35">
      <c r="C87" t="s">
        <v>20</v>
      </c>
      <c r="D87" s="5">
        <v>813095888019</v>
      </c>
      <c r="E87" s="5">
        <v>921418372781</v>
      </c>
      <c r="F87" s="5">
        <v>1710080268414</v>
      </c>
      <c r="G87" s="5">
        <v>1469010426800</v>
      </c>
      <c r="I87" s="5">
        <v>1710080268414</v>
      </c>
      <c r="J87" s="5">
        <v>2243830554138</v>
      </c>
      <c r="K87" s="5">
        <v>4503731722859</v>
      </c>
      <c r="L87" s="5">
        <v>4336901032232</v>
      </c>
      <c r="M87" s="5">
        <v>3152278749730</v>
      </c>
      <c r="N87" s="5">
        <v>2363649065033</v>
      </c>
      <c r="O87" s="5">
        <v>3255009864614</v>
      </c>
      <c r="P87" s="5">
        <v>3263036627238</v>
      </c>
      <c r="Q87" s="5">
        <v>4131173781445</v>
      </c>
      <c r="R87" s="5">
        <v>3364910489288</v>
      </c>
      <c r="S87" s="5">
        <v>4317347903384</v>
      </c>
      <c r="T87" s="5">
        <v>811411723393</v>
      </c>
      <c r="U87" s="5">
        <v>1939959892639</v>
      </c>
      <c r="V87" s="5">
        <v>948845841632</v>
      </c>
      <c r="W87" s="5">
        <v>552203272822</v>
      </c>
      <c r="X87" s="5">
        <v>242117620949</v>
      </c>
      <c r="Y87" s="5">
        <v>306902360957</v>
      </c>
      <c r="Z87" s="5">
        <v>364904002740</v>
      </c>
    </row>
    <row r="88" spans="2:26" ht="15.5" x14ac:dyDescent="0.35">
      <c r="C88" t="s">
        <v>97</v>
      </c>
      <c r="D88" s="5">
        <v>2064420405740</v>
      </c>
      <c r="E88" s="5">
        <v>1556291199840</v>
      </c>
      <c r="F88" s="5">
        <v>1236368334017</v>
      </c>
      <c r="G88" s="5">
        <v>2350659972287</v>
      </c>
      <c r="I88" s="5">
        <v>1236368334017</v>
      </c>
      <c r="J88" s="5">
        <v>2295802533452</v>
      </c>
      <c r="K88" s="5">
        <v>6684361750901</v>
      </c>
      <c r="L88" s="5">
        <v>2983100048141</v>
      </c>
      <c r="M88" s="5">
        <v>2727305597823</v>
      </c>
      <c r="N88" s="5">
        <v>2986514735059</v>
      </c>
      <c r="O88" s="5">
        <v>3904181243440</v>
      </c>
      <c r="P88" s="5">
        <v>3354528145868</v>
      </c>
      <c r="Q88" s="5">
        <v>2922807904442</v>
      </c>
      <c r="R88" s="5">
        <v>2906997989330</v>
      </c>
      <c r="S88" s="5">
        <v>2231747915506</v>
      </c>
      <c r="T88" s="5">
        <v>1953900412991</v>
      </c>
      <c r="U88" s="5">
        <v>1503438150041</v>
      </c>
      <c r="V88" s="5">
        <v>1343155699664</v>
      </c>
      <c r="W88" s="5">
        <v>1023196725298</v>
      </c>
      <c r="X88" s="5">
        <v>1092731325583</v>
      </c>
      <c r="Y88" s="5">
        <v>1333080711588</v>
      </c>
      <c r="Z88" s="5">
        <v>1116258629561</v>
      </c>
    </row>
    <row r="89" spans="2:26" ht="15.5" x14ac:dyDescent="0.35">
      <c r="C89" t="s">
        <v>99</v>
      </c>
      <c r="W89" s="5">
        <v>164517279999</v>
      </c>
    </row>
    <row r="90" spans="2:26" ht="15.5" x14ac:dyDescent="0.35">
      <c r="C90" t="s">
        <v>98</v>
      </c>
    </row>
    <row r="91" spans="2:26" ht="15.5" x14ac:dyDescent="0.35">
      <c r="C91" t="s">
        <v>100</v>
      </c>
      <c r="D91" s="5">
        <v>2064420405740</v>
      </c>
      <c r="E91" s="5">
        <v>1556291199840</v>
      </c>
      <c r="F91" s="5">
        <v>1236368334017</v>
      </c>
      <c r="G91" s="5">
        <v>2350659972287</v>
      </c>
      <c r="I91" s="5">
        <v>1236368334017</v>
      </c>
      <c r="J91" s="5">
        <v>2295802533452</v>
      </c>
      <c r="K91" s="5">
        <v>6684361750901</v>
      </c>
      <c r="L91" s="5">
        <v>2983100048141</v>
      </c>
      <c r="M91" s="5">
        <v>2727305597823</v>
      </c>
      <c r="N91" s="5">
        <v>2986514735059</v>
      </c>
      <c r="O91" s="5">
        <v>3904181243440</v>
      </c>
      <c r="P91" s="5">
        <v>3354528145868</v>
      </c>
      <c r="Q91" s="5">
        <v>2922807904442</v>
      </c>
      <c r="R91" s="5">
        <v>2906997989330</v>
      </c>
      <c r="S91" s="5">
        <v>2231747915506</v>
      </c>
      <c r="T91" s="5">
        <v>1953900412991</v>
      </c>
      <c r="U91" s="5">
        <v>1503438150041</v>
      </c>
      <c r="V91" s="5">
        <v>1343155699664</v>
      </c>
      <c r="W91" s="5">
        <v>1023196725298</v>
      </c>
      <c r="X91" s="5">
        <v>1092731325583</v>
      </c>
      <c r="Y91" s="5">
        <v>1333080711588</v>
      </c>
      <c r="Z91" s="5">
        <v>1116258629561</v>
      </c>
    </row>
    <row r="92" spans="2:26" ht="15.5" x14ac:dyDescent="0.35">
      <c r="C92" t="s">
        <v>204</v>
      </c>
      <c r="D92" s="5">
        <v>1000844192549</v>
      </c>
      <c r="E92" s="5">
        <v>952614144335</v>
      </c>
      <c r="F92" s="5">
        <v>1053550436806</v>
      </c>
      <c r="G92" s="5">
        <v>1185210483514</v>
      </c>
      <c r="I92" s="5">
        <v>1053550436806</v>
      </c>
      <c r="J92" s="5">
        <v>1201712430088</v>
      </c>
      <c r="K92" s="5">
        <v>1011263220826</v>
      </c>
      <c r="L92" s="5">
        <v>1042409193869</v>
      </c>
      <c r="M92" s="5">
        <v>752216111932</v>
      </c>
      <c r="N92" s="5">
        <v>572325101473</v>
      </c>
      <c r="O92" s="5">
        <v>593345395300</v>
      </c>
      <c r="P92" s="5">
        <v>743094487822</v>
      </c>
      <c r="Q92" s="5">
        <v>816411246367</v>
      </c>
      <c r="R92" s="5">
        <v>1064030808014</v>
      </c>
      <c r="S92" s="5">
        <v>1079643851019</v>
      </c>
      <c r="T92" s="5">
        <v>941745923565</v>
      </c>
      <c r="U92" s="5">
        <v>779932202378</v>
      </c>
      <c r="V92" s="5">
        <v>609382678213</v>
      </c>
      <c r="W92" s="5">
        <v>521577978673</v>
      </c>
      <c r="X92" s="5">
        <v>455586809149</v>
      </c>
      <c r="Y92" s="5">
        <v>373942452505</v>
      </c>
      <c r="Z92" s="5">
        <v>306740218158</v>
      </c>
    </row>
    <row r="93" spans="2:26" ht="15.5" x14ac:dyDescent="0.35">
      <c r="C93" t="s">
        <v>1246</v>
      </c>
      <c r="D93" s="5">
        <v>1000844192549</v>
      </c>
      <c r="E93" s="5">
        <v>952614144335</v>
      </c>
      <c r="F93" s="5">
        <v>1053550436806</v>
      </c>
      <c r="G93" s="5">
        <v>1185210483514</v>
      </c>
      <c r="I93" s="5">
        <v>1053550436806</v>
      </c>
      <c r="J93" s="5">
        <v>1201712430088</v>
      </c>
      <c r="K93" s="5">
        <v>1011263220826</v>
      </c>
      <c r="L93" s="5">
        <v>1042409193869</v>
      </c>
      <c r="M93" s="5">
        <v>752216111932</v>
      </c>
      <c r="N93" s="5">
        <v>572325101473</v>
      </c>
      <c r="O93" s="5">
        <v>593345395300</v>
      </c>
      <c r="P93" s="5">
        <v>743094487822</v>
      </c>
      <c r="Q93" s="5">
        <v>816411246367</v>
      </c>
      <c r="R93" s="5">
        <v>1064030808014</v>
      </c>
      <c r="S93" s="5">
        <v>1079643851019</v>
      </c>
      <c r="T93" s="5">
        <v>941745923565</v>
      </c>
      <c r="U93" s="5">
        <v>779932202378</v>
      </c>
      <c r="V93" s="5">
        <v>609382678213</v>
      </c>
      <c r="W93" s="5">
        <v>521577978673</v>
      </c>
      <c r="X93" s="5">
        <v>455586809149</v>
      </c>
      <c r="Y93" s="5">
        <v>373942452505</v>
      </c>
      <c r="Z93" s="5">
        <v>306740218158</v>
      </c>
    </row>
    <row r="94" spans="2:26" ht="15.5" x14ac:dyDescent="0.35">
      <c r="C94" t="s">
        <v>493</v>
      </c>
      <c r="D94" s="5">
        <v>4724177382146</v>
      </c>
      <c r="E94" s="5">
        <v>5725156139633</v>
      </c>
      <c r="F94" s="5">
        <v>5980426644544</v>
      </c>
      <c r="G94" s="5">
        <v>6481192913710</v>
      </c>
      <c r="I94" s="5">
        <v>5980426644544</v>
      </c>
      <c r="J94" s="5">
        <v>7819227446699</v>
      </c>
      <c r="K94" s="5">
        <v>8354896974287</v>
      </c>
      <c r="L94" s="5">
        <v>9895672471946</v>
      </c>
      <c r="M94" s="5">
        <v>12349006633246</v>
      </c>
      <c r="N94" s="5">
        <v>13519804070963</v>
      </c>
      <c r="O94" s="5">
        <v>15022576217223</v>
      </c>
      <c r="P94" s="5">
        <v>11253836161223</v>
      </c>
      <c r="Q94" s="5">
        <v>11327640638767</v>
      </c>
      <c r="R94" s="5">
        <v>5831056622974</v>
      </c>
      <c r="S94" s="5">
        <v>3093132927328</v>
      </c>
      <c r="T94" s="5">
        <v>2617233021628</v>
      </c>
      <c r="U94" s="5">
        <v>2453083425073</v>
      </c>
      <c r="V94" s="5">
        <v>2611383169342</v>
      </c>
      <c r="W94" s="5">
        <v>2344740788550</v>
      </c>
      <c r="X94" s="5">
        <v>1502004187452</v>
      </c>
      <c r="Y94" s="5">
        <v>1906832729061</v>
      </c>
      <c r="Z94" s="5">
        <v>1596243555074</v>
      </c>
    </row>
    <row r="95" spans="2:26" ht="15.5" x14ac:dyDescent="0.35">
      <c r="C95" t="s">
        <v>1247</v>
      </c>
      <c r="D95" s="5">
        <v>4724177382146</v>
      </c>
      <c r="E95" s="5">
        <v>5725156139633</v>
      </c>
      <c r="F95" s="5">
        <v>5980426644544</v>
      </c>
      <c r="G95" s="5">
        <v>6481192913710</v>
      </c>
      <c r="I95" s="5">
        <v>5980426644544</v>
      </c>
      <c r="J95" s="5">
        <v>7819227446699</v>
      </c>
      <c r="K95" s="5">
        <v>8354896974287</v>
      </c>
      <c r="L95" s="5">
        <v>9895672471946</v>
      </c>
      <c r="M95" s="5">
        <v>12349006633246</v>
      </c>
      <c r="N95" s="5">
        <v>13519804070963</v>
      </c>
      <c r="O95" s="5">
        <v>15022576217223</v>
      </c>
      <c r="P95" s="5">
        <v>11253836161223</v>
      </c>
      <c r="Q95" s="5">
        <v>11327640638767</v>
      </c>
      <c r="R95" s="5">
        <v>5831056622974</v>
      </c>
      <c r="S95" s="5">
        <v>3093132927328</v>
      </c>
      <c r="T95" s="5">
        <v>2617233021628</v>
      </c>
      <c r="U95" s="5">
        <v>2453083425073</v>
      </c>
      <c r="V95" s="5">
        <v>2611383169342</v>
      </c>
      <c r="W95" s="5">
        <v>2344740788550</v>
      </c>
      <c r="X95" s="5">
        <v>1502004187452</v>
      </c>
      <c r="Y95" s="5">
        <v>1906832729061</v>
      </c>
      <c r="Z95" s="5">
        <v>1596243555074</v>
      </c>
    </row>
    <row r="96" spans="2:26" ht="15.5" x14ac:dyDescent="0.35">
      <c r="C96" t="s">
        <v>1282</v>
      </c>
      <c r="T96" s="5">
        <v>318404530704</v>
      </c>
      <c r="U96" s="5">
        <v>421714584453</v>
      </c>
      <c r="V96" s="5">
        <v>379559167453</v>
      </c>
    </row>
    <row r="97" spans="3:26" ht="15.5" x14ac:dyDescent="0.35">
      <c r="C97" t="s">
        <v>1283</v>
      </c>
      <c r="T97" s="5">
        <v>318404530704</v>
      </c>
      <c r="U97" s="5">
        <v>421714584453</v>
      </c>
      <c r="V97" s="5">
        <v>379559167453</v>
      </c>
    </row>
    <row r="98" spans="3:26" ht="15.5" x14ac:dyDescent="0.35">
      <c r="C98" t="s">
        <v>101</v>
      </c>
      <c r="N98" s="5">
        <v>31178930604</v>
      </c>
      <c r="O98" s="5">
        <v>16260715958</v>
      </c>
      <c r="P98" s="5">
        <v>7155828697</v>
      </c>
      <c r="Q98" s="5">
        <v>5460676079</v>
      </c>
      <c r="R98" s="5">
        <v>20960345041</v>
      </c>
      <c r="S98" s="5">
        <v>6396900359</v>
      </c>
      <c r="T98" s="5">
        <v>36374118437</v>
      </c>
      <c r="U98" s="5">
        <v>6492998787</v>
      </c>
      <c r="V98" s="5">
        <v>6240556437</v>
      </c>
      <c r="W98" s="5">
        <v>151474363368</v>
      </c>
      <c r="X98" s="5">
        <v>246090937851</v>
      </c>
    </row>
    <row r="99" spans="3:26" ht="15.5" x14ac:dyDescent="0.35">
      <c r="C99" t="s">
        <v>102</v>
      </c>
      <c r="P99" s="5">
        <v>12397650655</v>
      </c>
      <c r="Q99" s="5">
        <v>13080000000</v>
      </c>
      <c r="W99" s="5">
        <v>112304991314</v>
      </c>
      <c r="X99" s="5">
        <v>109068930959</v>
      </c>
      <c r="Y99" s="5">
        <v>82255357000</v>
      </c>
      <c r="Z99" s="5">
        <v>53695604276</v>
      </c>
    </row>
    <row r="100" spans="3:26" ht="15.5" x14ac:dyDescent="0.35">
      <c r="C100" t="s">
        <v>103</v>
      </c>
      <c r="D100" s="5">
        <v>4669536884471</v>
      </c>
      <c r="E100" s="5">
        <v>4653257433095</v>
      </c>
      <c r="F100" s="5">
        <v>4638538197845</v>
      </c>
      <c r="G100" s="5">
        <v>6022041874840</v>
      </c>
      <c r="I100" s="5">
        <v>4638538197845</v>
      </c>
      <c r="J100" s="5">
        <v>6151919393153</v>
      </c>
      <c r="K100" s="5">
        <v>5861131248112</v>
      </c>
      <c r="L100" s="5">
        <v>6988293371412</v>
      </c>
      <c r="M100" s="5">
        <v>7451040279223</v>
      </c>
      <c r="N100" s="5">
        <v>6321043206659</v>
      </c>
      <c r="O100" s="5">
        <v>4778581868397</v>
      </c>
      <c r="P100" s="5">
        <v>4360890510200</v>
      </c>
      <c r="Q100" s="5">
        <v>3683144505036</v>
      </c>
      <c r="R100" s="5">
        <v>131016052721</v>
      </c>
      <c r="S100" s="5">
        <v>162650778629</v>
      </c>
      <c r="T100" s="5">
        <v>132013517468</v>
      </c>
      <c r="U100" s="5">
        <v>161559750775</v>
      </c>
      <c r="V100" s="5">
        <v>116551887804</v>
      </c>
      <c r="W100" s="5">
        <v>68562178399</v>
      </c>
      <c r="X100" s="5">
        <v>61766216479</v>
      </c>
      <c r="Y100" s="5">
        <v>510173578566</v>
      </c>
      <c r="Z100" s="5">
        <v>606987785297</v>
      </c>
    </row>
    <row r="101" spans="3:26" ht="15.5" x14ac:dyDescent="0.35">
      <c r="C101" t="s">
        <v>1284</v>
      </c>
      <c r="D101" s="5">
        <v>3107759971790</v>
      </c>
      <c r="E101" s="5">
        <v>3109054935981</v>
      </c>
      <c r="F101" s="5">
        <v>3105798048121</v>
      </c>
      <c r="G101" s="5">
        <v>3965800042489</v>
      </c>
      <c r="I101" s="5">
        <v>3105798048121</v>
      </c>
      <c r="J101" s="5">
        <v>3905904752042</v>
      </c>
      <c r="K101" s="5">
        <v>4210065887081</v>
      </c>
      <c r="L101" s="5">
        <v>3235153128820</v>
      </c>
      <c r="M101" s="5">
        <v>2787810837707</v>
      </c>
      <c r="N101" s="5">
        <v>2947323856077</v>
      </c>
      <c r="O101" s="5">
        <v>1863456298010</v>
      </c>
      <c r="P101" s="5">
        <v>884457636875</v>
      </c>
      <c r="Q101" s="5">
        <v>712920526677</v>
      </c>
      <c r="R101" s="5">
        <v>744015538151</v>
      </c>
      <c r="S101" s="5">
        <v>47757602787</v>
      </c>
      <c r="T101" s="5">
        <v>5132984482</v>
      </c>
      <c r="U101" s="5">
        <v>21932353413</v>
      </c>
      <c r="V101" s="5">
        <v>51795609079</v>
      </c>
      <c r="W101" s="5">
        <v>116054362481</v>
      </c>
      <c r="X101" s="5">
        <v>294653470110</v>
      </c>
    </row>
    <row r="102" spans="3:26" ht="15.5" x14ac:dyDescent="0.35">
      <c r="C102" t="s">
        <v>79</v>
      </c>
      <c r="D102" s="5">
        <v>893482848487</v>
      </c>
      <c r="E102" s="5">
        <v>893482848487</v>
      </c>
      <c r="F102" s="5">
        <v>893482848487</v>
      </c>
      <c r="G102" s="5">
        <v>893482848487</v>
      </c>
      <c r="I102" s="5">
        <v>893482848487</v>
      </c>
      <c r="J102" s="5">
        <v>893482848487</v>
      </c>
      <c r="K102" s="5">
        <v>681734047528</v>
      </c>
      <c r="L102" s="5">
        <v>681734047528</v>
      </c>
      <c r="M102" s="5">
        <v>613523145351</v>
      </c>
      <c r="N102" s="5">
        <v>613523145351</v>
      </c>
      <c r="O102" s="5">
        <v>467669315474</v>
      </c>
      <c r="P102" s="5">
        <v>336728459172</v>
      </c>
      <c r="Q102" s="5">
        <v>468499950361</v>
      </c>
      <c r="R102" s="5">
        <v>491199641603</v>
      </c>
      <c r="S102" s="5">
        <v>419912688778</v>
      </c>
      <c r="T102" s="5">
        <v>4869344147</v>
      </c>
      <c r="U102" s="5">
        <v>1792021294</v>
      </c>
      <c r="V102" s="5">
        <v>368033055</v>
      </c>
      <c r="W102" s="5">
        <v>-6482865585</v>
      </c>
      <c r="X102" s="5">
        <v>-6517372172</v>
      </c>
      <c r="Y102" s="5">
        <v>3055962032</v>
      </c>
      <c r="Z102" s="5">
        <v>683482519</v>
      </c>
    </row>
    <row r="103" spans="3:26" ht="15.5" x14ac:dyDescent="0.35">
      <c r="C103" t="s">
        <v>104</v>
      </c>
      <c r="D103" s="5">
        <v>17201655501887</v>
      </c>
      <c r="E103" s="5">
        <v>17667982195411</v>
      </c>
      <c r="F103" s="5">
        <v>16617869977869</v>
      </c>
      <c r="G103" s="5">
        <v>20711298690121</v>
      </c>
      <c r="I103" s="5">
        <v>16617869977869</v>
      </c>
      <c r="J103" s="5">
        <v>22156250798723</v>
      </c>
      <c r="K103" s="5">
        <v>28503648185539</v>
      </c>
      <c r="L103" s="5">
        <v>29593503866970</v>
      </c>
      <c r="M103" s="5">
        <v>31600942926217</v>
      </c>
      <c r="N103" s="5">
        <v>30090503386345</v>
      </c>
      <c r="O103" s="5">
        <v>30315155278021</v>
      </c>
      <c r="P103" s="5">
        <v>25429544167566</v>
      </c>
      <c r="Q103" s="5">
        <v>24817671201079</v>
      </c>
      <c r="R103" s="5">
        <v>16835408075068</v>
      </c>
      <c r="S103" s="5">
        <v>14691152497441</v>
      </c>
      <c r="T103" s="5">
        <v>9484298907925</v>
      </c>
      <c r="U103" s="5">
        <v>9099466807009</v>
      </c>
      <c r="V103" s="5">
        <v>7283097472884</v>
      </c>
      <c r="W103" s="5">
        <v>5377659563432</v>
      </c>
      <c r="X103" s="5">
        <v>3943832511662</v>
      </c>
      <c r="Y103" s="5">
        <v>5204366361603</v>
      </c>
      <c r="Z103" s="5">
        <v>4652976411278</v>
      </c>
    </row>
    <row r="104" spans="3:26" ht="15.5" x14ac:dyDescent="0.35">
      <c r="C104" t="s">
        <v>105</v>
      </c>
    </row>
    <row r="105" spans="3:26" ht="15.5" x14ac:dyDescent="0.35">
      <c r="C105" t="s">
        <v>545</v>
      </c>
      <c r="W105" s="5">
        <v>7372345166</v>
      </c>
      <c r="X105" s="5">
        <v>7347959012</v>
      </c>
      <c r="Y105" s="5">
        <v>9811941013</v>
      </c>
      <c r="Z105" s="5">
        <v>16320737207</v>
      </c>
    </row>
    <row r="106" spans="3:26" ht="15.5" x14ac:dyDescent="0.35">
      <c r="C106" t="s">
        <v>257</v>
      </c>
      <c r="D106" s="5">
        <v>663379481813</v>
      </c>
      <c r="E106" s="5">
        <v>663057024610</v>
      </c>
      <c r="F106" s="5">
        <v>2238443612447</v>
      </c>
      <c r="G106" s="5">
        <v>1846186963000</v>
      </c>
      <c r="I106" s="5">
        <v>2238443612447</v>
      </c>
      <c r="J106" s="5">
        <v>189422484488</v>
      </c>
      <c r="K106" s="5">
        <v>48656175750</v>
      </c>
      <c r="L106" s="5">
        <v>52821591619</v>
      </c>
      <c r="M106" s="5">
        <v>75024616272</v>
      </c>
      <c r="N106" s="5">
        <v>44844925840</v>
      </c>
      <c r="O106" s="5">
        <v>21710922296</v>
      </c>
      <c r="Y106" s="5">
        <v>61545255165</v>
      </c>
      <c r="Z106" s="5">
        <v>61947516238</v>
      </c>
    </row>
    <row r="107" spans="3:26" ht="15.5" x14ac:dyDescent="0.35">
      <c r="C107" t="s">
        <v>562</v>
      </c>
      <c r="V107" s="5">
        <v>9411872245</v>
      </c>
      <c r="W107" s="5">
        <v>9411872245</v>
      </c>
      <c r="X107" s="5">
        <v>11685761634</v>
      </c>
    </row>
    <row r="108" spans="3:26" ht="15.5" x14ac:dyDescent="0.35">
      <c r="C108" t="s">
        <v>677</v>
      </c>
      <c r="D108" s="5">
        <v>1148445000000</v>
      </c>
      <c r="E108" s="5">
        <v>1148445000000</v>
      </c>
      <c r="F108" s="5">
        <v>1148445000000</v>
      </c>
      <c r="G108" s="5">
        <v>1281109600000</v>
      </c>
      <c r="I108" s="5">
        <v>1148445000000</v>
      </c>
      <c r="J108" s="5">
        <v>1281109600000</v>
      </c>
      <c r="K108" s="5">
        <v>1273372058160</v>
      </c>
      <c r="L108" s="5">
        <v>1011028000000</v>
      </c>
      <c r="M108" s="5">
        <v>940662000000</v>
      </c>
      <c r="N108" s="5">
        <v>912441102649</v>
      </c>
      <c r="O108" s="5">
        <v>1018362440742</v>
      </c>
      <c r="P108" s="5">
        <v>902387115527</v>
      </c>
      <c r="Q108" s="5">
        <v>354844126484</v>
      </c>
      <c r="R108" s="5">
        <v>354541896708</v>
      </c>
      <c r="S108" s="5">
        <v>329881126825</v>
      </c>
      <c r="T108" s="5">
        <v>356221665867</v>
      </c>
      <c r="U108" s="5">
        <v>196697458123</v>
      </c>
      <c r="V108" s="5">
        <v>237038558059</v>
      </c>
      <c r="W108" s="5">
        <v>24945143420</v>
      </c>
      <c r="X108" s="5">
        <v>44227628066</v>
      </c>
    </row>
    <row r="109" spans="3:26" ht="15.5" x14ac:dyDescent="0.35">
      <c r="C109" t="s">
        <v>106</v>
      </c>
      <c r="D109" s="5">
        <v>2039311075453</v>
      </c>
      <c r="E109" s="5">
        <v>2060460310853</v>
      </c>
      <c r="F109" s="5">
        <v>2084401455873</v>
      </c>
      <c r="G109" s="5">
        <v>2120188335843</v>
      </c>
      <c r="I109" s="5">
        <v>2084401455873</v>
      </c>
      <c r="J109" s="5">
        <v>2181495312023</v>
      </c>
      <c r="K109" s="5">
        <v>2049076918158</v>
      </c>
      <c r="L109" s="5">
        <v>2073906857572</v>
      </c>
      <c r="M109" s="5">
        <v>2150181675985</v>
      </c>
      <c r="N109" s="5">
        <v>2204377328017</v>
      </c>
      <c r="O109" s="5">
        <v>1836864787309</v>
      </c>
      <c r="P109" s="5">
        <v>1573323727930</v>
      </c>
      <c r="Q109" s="5">
        <v>1520930722412</v>
      </c>
      <c r="R109" s="5">
        <v>1459815811733</v>
      </c>
      <c r="S109" s="5">
        <v>1099426730319</v>
      </c>
      <c r="T109" s="5">
        <v>496095844221</v>
      </c>
      <c r="U109" s="5">
        <v>271256911163</v>
      </c>
      <c r="V109" s="5">
        <v>187437135676</v>
      </c>
      <c r="W109" s="5">
        <v>220861285831</v>
      </c>
      <c r="X109" s="5">
        <v>186401376095</v>
      </c>
      <c r="Y109" s="5">
        <v>128128294785</v>
      </c>
      <c r="Z109" s="5">
        <v>166809583460</v>
      </c>
    </row>
    <row r="110" spans="3:26" ht="15.5" x14ac:dyDescent="0.35">
      <c r="C110" t="s">
        <v>107</v>
      </c>
      <c r="D110" s="5">
        <v>33036197395</v>
      </c>
      <c r="E110" s="5">
        <v>33036197395</v>
      </c>
      <c r="F110" s="5">
        <v>33036197395</v>
      </c>
      <c r="G110" s="5">
        <v>3660559737</v>
      </c>
      <c r="I110" s="5">
        <v>33036197395</v>
      </c>
      <c r="J110" s="5">
        <v>3660559737</v>
      </c>
      <c r="K110" s="5">
        <v>4003718352</v>
      </c>
      <c r="L110" s="5">
        <v>4293241022</v>
      </c>
      <c r="M110" s="5">
        <v>4393006843</v>
      </c>
      <c r="N110" s="5">
        <v>3308577142</v>
      </c>
      <c r="O110" s="5">
        <v>2529033085</v>
      </c>
      <c r="T110" s="5">
        <v>14733917</v>
      </c>
      <c r="Y110" s="5">
        <v>2745561549</v>
      </c>
      <c r="Z110" s="5">
        <v>50047081779</v>
      </c>
    </row>
    <row r="111" spans="3:26" ht="15.5" x14ac:dyDescent="0.35">
      <c r="C111" t="s">
        <v>108</v>
      </c>
      <c r="D111" s="5">
        <v>10325436320116</v>
      </c>
      <c r="E111" s="5">
        <v>10432385060410</v>
      </c>
      <c r="F111" s="5">
        <v>12176069633344</v>
      </c>
      <c r="G111" s="5">
        <v>12915736215266</v>
      </c>
      <c r="I111" s="5">
        <v>12176069633344</v>
      </c>
      <c r="J111" s="5">
        <v>12489341178631</v>
      </c>
      <c r="K111" s="5">
        <v>11882482293908</v>
      </c>
      <c r="L111" s="5">
        <v>10392913349684</v>
      </c>
      <c r="M111" s="5">
        <v>8299394908402</v>
      </c>
      <c r="N111" s="5">
        <v>8003385240207</v>
      </c>
      <c r="O111" s="5">
        <v>6200677936528</v>
      </c>
      <c r="P111" s="5">
        <v>4689070602316</v>
      </c>
      <c r="Q111" s="5">
        <v>3515276811871</v>
      </c>
      <c r="R111" s="5">
        <v>3260027884211</v>
      </c>
      <c r="S111" s="5">
        <v>2069911017438</v>
      </c>
      <c r="T111" s="5">
        <v>974582776349</v>
      </c>
      <c r="U111" s="5">
        <v>621494957413</v>
      </c>
      <c r="V111" s="5">
        <v>588976162584</v>
      </c>
      <c r="W111" s="5">
        <v>735294027694</v>
      </c>
      <c r="X111" s="5">
        <v>983863690613</v>
      </c>
      <c r="Y111" s="5">
        <v>425087973793</v>
      </c>
      <c r="Z111" s="5">
        <v>472392130242</v>
      </c>
    </row>
    <row r="112" spans="3:26" ht="15.5" x14ac:dyDescent="0.35">
      <c r="C112" t="s">
        <v>109</v>
      </c>
      <c r="D112" s="5">
        <v>27527091822003</v>
      </c>
      <c r="E112" s="5">
        <v>28100367255821</v>
      </c>
      <c r="F112" s="5">
        <v>28793939611213</v>
      </c>
      <c r="G112" s="5">
        <v>33627034905387</v>
      </c>
      <c r="I112" s="5">
        <v>28793939611213</v>
      </c>
      <c r="J112" s="5">
        <v>34645591977354</v>
      </c>
      <c r="K112" s="5">
        <v>40386130479447</v>
      </c>
      <c r="L112" s="5">
        <v>39986417216654</v>
      </c>
      <c r="M112" s="5">
        <v>39900337834619</v>
      </c>
      <c r="N112" s="5">
        <v>38093888626552</v>
      </c>
      <c r="O112" s="5">
        <v>36515833214549</v>
      </c>
      <c r="P112" s="5">
        <v>30118614769882</v>
      </c>
      <c r="Q112" s="5">
        <v>28332948012950</v>
      </c>
      <c r="R112" s="5">
        <v>20095435959279</v>
      </c>
      <c r="S112" s="5">
        <v>16761063514879</v>
      </c>
      <c r="T112" s="5">
        <v>10458881684274</v>
      </c>
      <c r="U112" s="5">
        <v>9720961764422</v>
      </c>
      <c r="V112" s="5">
        <v>7872073635468</v>
      </c>
      <c r="W112" s="5">
        <v>6112953591126</v>
      </c>
      <c r="X112" s="5">
        <v>4927696202275</v>
      </c>
      <c r="Y112" s="5">
        <v>5629454335396</v>
      </c>
      <c r="Z112" s="5">
        <v>5125368541520</v>
      </c>
    </row>
    <row r="113" spans="3:26" ht="15.5" x14ac:dyDescent="0.35">
      <c r="C113" t="s">
        <v>110</v>
      </c>
    </row>
    <row r="114" spans="3:26" ht="15.5" x14ac:dyDescent="0.35">
      <c r="C114" t="s">
        <v>111</v>
      </c>
    </row>
    <row r="115" spans="3:26" ht="15.5" x14ac:dyDescent="0.35">
      <c r="C115" t="s">
        <v>112</v>
      </c>
      <c r="D115" s="5">
        <v>17021682201070</v>
      </c>
      <c r="E115" s="5">
        <v>17449401737949</v>
      </c>
      <c r="F115" s="5">
        <v>19458102720117</v>
      </c>
      <c r="G115" s="5">
        <v>18591779274049</v>
      </c>
      <c r="I115" s="5">
        <v>19458102720117</v>
      </c>
      <c r="J115" s="5">
        <v>20211807979119</v>
      </c>
      <c r="K115" s="5">
        <v>25110286665945</v>
      </c>
      <c r="L115" s="5">
        <v>24590601785265</v>
      </c>
      <c r="M115" s="5">
        <v>31106038380213</v>
      </c>
      <c r="N115" s="5">
        <v>27046949442510</v>
      </c>
      <c r="O115" s="5">
        <v>24493176968328</v>
      </c>
      <c r="P115" s="5">
        <v>18964304189855</v>
      </c>
      <c r="Q115" s="5">
        <v>17508289239294</v>
      </c>
      <c r="R115" s="5">
        <v>12919369547114</v>
      </c>
      <c r="S115" s="5">
        <v>9414462014334</v>
      </c>
      <c r="T115" s="5">
        <v>7069703612022</v>
      </c>
      <c r="U115" s="5">
        <v>6541657147336</v>
      </c>
      <c r="V115" s="5">
        <v>5852574120387</v>
      </c>
      <c r="W115" s="5">
        <v>4875487799722</v>
      </c>
      <c r="X115" s="5">
        <v>3450703172062</v>
      </c>
      <c r="Y115" s="5">
        <v>4352268432391</v>
      </c>
      <c r="Z115" s="5">
        <v>3955945644191</v>
      </c>
    </row>
    <row r="116" spans="3:26" ht="15.5" x14ac:dyDescent="0.35">
      <c r="C116" t="s">
        <v>113</v>
      </c>
    </row>
    <row r="117" spans="3:26" ht="15.5" x14ac:dyDescent="0.35">
      <c r="C117" t="s">
        <v>114</v>
      </c>
      <c r="D117" s="5">
        <v>6703582550820</v>
      </c>
      <c r="E117" s="5">
        <v>6594781719438</v>
      </c>
      <c r="F117" s="5">
        <v>6483501177128</v>
      </c>
      <c r="G117" s="5">
        <v>7559010497848</v>
      </c>
      <c r="I117" s="5">
        <v>6483501177128</v>
      </c>
      <c r="J117" s="5">
        <v>7211527475718</v>
      </c>
      <c r="K117" s="5">
        <v>8189811837866</v>
      </c>
      <c r="L117" s="5">
        <v>10917418201356</v>
      </c>
      <c r="M117" s="5">
        <v>12415621005210</v>
      </c>
      <c r="N117" s="5">
        <v>12084405911382</v>
      </c>
      <c r="O117" s="5">
        <v>8294031380223</v>
      </c>
      <c r="P117" s="5">
        <v>6783925827211</v>
      </c>
      <c r="Q117" s="5">
        <v>11610970399977</v>
      </c>
      <c r="R117" s="5">
        <v>8372701075280</v>
      </c>
      <c r="S117" s="5">
        <v>6489309574268</v>
      </c>
      <c r="T117" s="5">
        <v>4923212709414</v>
      </c>
      <c r="U117" s="5">
        <v>4767419562124</v>
      </c>
      <c r="V117" s="5">
        <v>4276690295370</v>
      </c>
      <c r="W117" s="5">
        <v>3132496023685</v>
      </c>
      <c r="X117" s="5">
        <v>2214233943866</v>
      </c>
      <c r="Y117" s="5">
        <v>2849718515699</v>
      </c>
      <c r="Z117" s="5">
        <v>2355604843807</v>
      </c>
    </row>
    <row r="118" spans="3:26" ht="15.5" x14ac:dyDescent="0.35">
      <c r="C118" t="s">
        <v>209</v>
      </c>
      <c r="D118" s="5">
        <v>1966072247654</v>
      </c>
      <c r="E118" s="5">
        <v>2221575744457</v>
      </c>
      <c r="F118" s="5">
        <v>3008279400965</v>
      </c>
      <c r="G118" s="5">
        <v>3854006306462</v>
      </c>
      <c r="I118" s="5">
        <v>3008279400965</v>
      </c>
      <c r="J118" s="5">
        <v>2902764622053</v>
      </c>
      <c r="K118" s="5">
        <v>5363507346390</v>
      </c>
      <c r="L118" s="5">
        <v>3919024001538</v>
      </c>
      <c r="M118" s="5">
        <v>3824451074290</v>
      </c>
      <c r="N118" s="5">
        <v>4343899100000</v>
      </c>
      <c r="O118" s="5">
        <v>5058499100000</v>
      </c>
      <c r="P118" s="5">
        <v>3663960621883</v>
      </c>
      <c r="Q118" s="5">
        <v>3537107100000</v>
      </c>
      <c r="R118" s="5">
        <v>2344158690960</v>
      </c>
      <c r="S118" s="5">
        <v>1115499100000</v>
      </c>
      <c r="T118" s="5">
        <v>692000000000</v>
      </c>
      <c r="U118" s="5">
        <v>211800000000</v>
      </c>
      <c r="V118" s="5">
        <v>200919948197</v>
      </c>
      <c r="X118" s="5">
        <v>304032612796</v>
      </c>
      <c r="Y118" s="5">
        <v>353740840321</v>
      </c>
      <c r="Z118" s="5">
        <v>217249868999</v>
      </c>
    </row>
    <row r="119" spans="3:26" ht="15.5" x14ac:dyDescent="0.35">
      <c r="C119" t="s">
        <v>469</v>
      </c>
      <c r="D119" s="5">
        <v>1966072247654</v>
      </c>
      <c r="E119" s="5">
        <v>2221575744457</v>
      </c>
      <c r="F119" s="5">
        <v>3008279400965</v>
      </c>
      <c r="G119" s="5">
        <v>3854006306462</v>
      </c>
      <c r="I119" s="5">
        <v>3008279400965</v>
      </c>
      <c r="J119" s="5">
        <v>2902764622053</v>
      </c>
      <c r="K119" s="5">
        <v>5363507346390</v>
      </c>
      <c r="L119" s="5">
        <v>3919024001538</v>
      </c>
      <c r="M119" s="5">
        <v>3824451074290</v>
      </c>
      <c r="N119" s="5">
        <v>4343899100000</v>
      </c>
      <c r="O119" s="5">
        <v>5058499100000</v>
      </c>
      <c r="P119" s="5">
        <v>3663960621883</v>
      </c>
      <c r="Q119" s="5">
        <v>3537107100000</v>
      </c>
      <c r="R119" s="5">
        <v>2344158690960</v>
      </c>
      <c r="S119" s="5">
        <v>1115499100000</v>
      </c>
      <c r="T119" s="5">
        <v>692000000000</v>
      </c>
      <c r="U119" s="5">
        <v>211800000000</v>
      </c>
      <c r="V119" s="5">
        <v>200919948197</v>
      </c>
      <c r="W119" s="5">
        <v>164517279999</v>
      </c>
      <c r="X119" s="5">
        <v>304032612796</v>
      </c>
      <c r="Y119" s="5">
        <v>353740840321</v>
      </c>
      <c r="Z119" s="5">
        <v>217249868999</v>
      </c>
    </row>
    <row r="120" spans="3:26" ht="15.5" x14ac:dyDescent="0.35">
      <c r="C120" t="s">
        <v>117</v>
      </c>
      <c r="D120" s="5">
        <v>705595450152</v>
      </c>
      <c r="E120" s="5">
        <v>683739978110</v>
      </c>
      <c r="F120" s="5">
        <v>563775006157</v>
      </c>
      <c r="G120" s="5">
        <v>837333093067</v>
      </c>
      <c r="I120" s="5">
        <v>563775006157</v>
      </c>
      <c r="J120" s="5">
        <v>613271701853</v>
      </c>
      <c r="K120" s="5">
        <v>1036353482881</v>
      </c>
      <c r="L120" s="5">
        <v>537596219040</v>
      </c>
      <c r="M120" s="5">
        <v>473670072636</v>
      </c>
      <c r="N120" s="5">
        <v>683364082555</v>
      </c>
      <c r="O120" s="5">
        <v>346903724027</v>
      </c>
      <c r="P120" s="5">
        <v>386348383081</v>
      </c>
      <c r="Q120" s="5">
        <v>381374773134</v>
      </c>
      <c r="R120" s="5">
        <v>387638614371</v>
      </c>
      <c r="S120" s="5">
        <v>435488344468</v>
      </c>
      <c r="T120" s="5">
        <v>279847706524</v>
      </c>
      <c r="U120" s="5">
        <v>259695783516</v>
      </c>
      <c r="V120" s="5">
        <v>146667707508</v>
      </c>
      <c r="W120" s="5">
        <v>58219886358</v>
      </c>
      <c r="X120" s="5">
        <v>74492267233</v>
      </c>
      <c r="Y120" s="5">
        <v>48079807415</v>
      </c>
      <c r="Z120" s="5">
        <v>42143681688</v>
      </c>
    </row>
    <row r="121" spans="3:26" ht="15.5" x14ac:dyDescent="0.35">
      <c r="C121" t="s">
        <v>116</v>
      </c>
      <c r="D121" s="5">
        <v>1756594303896</v>
      </c>
      <c r="E121" s="5">
        <v>1729284582303</v>
      </c>
      <c r="F121" s="5">
        <v>1755804966061</v>
      </c>
      <c r="G121" s="5">
        <v>1764962145265</v>
      </c>
      <c r="I121" s="5">
        <v>1755804966061</v>
      </c>
      <c r="J121" s="5">
        <v>1938602344354</v>
      </c>
      <c r="K121" s="5">
        <v>2334471117229</v>
      </c>
      <c r="L121" s="5">
        <v>2236754214571</v>
      </c>
      <c r="M121" s="5">
        <v>2386576747021</v>
      </c>
      <c r="N121" s="5">
        <v>1624817511834</v>
      </c>
      <c r="O121" s="5">
        <v>1129454655273</v>
      </c>
      <c r="P121" s="5">
        <v>748102100121</v>
      </c>
      <c r="Q121" s="5">
        <v>644718072776</v>
      </c>
      <c r="R121" s="5">
        <v>351922306484</v>
      </c>
      <c r="S121" s="5">
        <v>326019655515</v>
      </c>
      <c r="T121" s="5">
        <v>348933582604</v>
      </c>
      <c r="U121" s="5">
        <v>259600358425</v>
      </c>
      <c r="V121" s="5">
        <v>260508228711</v>
      </c>
      <c r="W121" s="5">
        <v>260574795409</v>
      </c>
      <c r="X121" s="5">
        <v>196342541974</v>
      </c>
      <c r="Y121" s="5">
        <v>249232795285</v>
      </c>
      <c r="Z121" s="5">
        <v>179709287486</v>
      </c>
    </row>
    <row r="122" spans="3:26" ht="15.5" x14ac:dyDescent="0.35">
      <c r="C122" t="s">
        <v>119</v>
      </c>
    </row>
    <row r="123" spans="3:26" ht="15.5" x14ac:dyDescent="0.35">
      <c r="C123" t="s">
        <v>465</v>
      </c>
      <c r="D123" s="5">
        <v>3145235497834</v>
      </c>
      <c r="E123" s="5">
        <v>3144158931084</v>
      </c>
      <c r="F123" s="5">
        <v>3143382882796</v>
      </c>
      <c r="G123" s="5">
        <v>3158074306481</v>
      </c>
      <c r="I123" s="5">
        <v>3143382882796</v>
      </c>
      <c r="J123" s="5">
        <v>3053314426870</v>
      </c>
      <c r="K123" s="5">
        <v>4334751127969</v>
      </c>
      <c r="L123" s="5">
        <v>4795375711571</v>
      </c>
      <c r="M123" s="5">
        <v>1241014958545</v>
      </c>
      <c r="N123" s="5">
        <v>4309020519565</v>
      </c>
      <c r="O123" s="5">
        <v>4021031576538</v>
      </c>
      <c r="P123" s="5">
        <v>3492178582582</v>
      </c>
      <c r="Q123" s="5">
        <v>3740464353715</v>
      </c>
      <c r="R123" s="5">
        <v>874095288938</v>
      </c>
      <c r="S123" s="5">
        <v>1248298729988</v>
      </c>
      <c r="T123" s="5">
        <v>1247628720991</v>
      </c>
      <c r="U123" s="5">
        <v>1246976440710</v>
      </c>
      <c r="V123" s="5">
        <v>622738517856</v>
      </c>
      <c r="X123" s="5">
        <v>499298167869</v>
      </c>
      <c r="Y123" s="5">
        <v>498795243349</v>
      </c>
      <c r="Z123" s="5">
        <v>498313340689</v>
      </c>
    </row>
    <row r="124" spans="3:26" ht="15.5" x14ac:dyDescent="0.35">
      <c r="C124" t="s">
        <v>122</v>
      </c>
      <c r="D124" s="5">
        <v>88360993348</v>
      </c>
      <c r="E124" s="5">
        <v>98198364410</v>
      </c>
      <c r="F124" s="5">
        <v>102922366348</v>
      </c>
      <c r="G124" s="5">
        <v>170019037302</v>
      </c>
      <c r="I124" s="5">
        <v>102922366348</v>
      </c>
      <c r="J124" s="5">
        <v>1574717702604</v>
      </c>
      <c r="K124" s="5">
        <v>1171024922564</v>
      </c>
      <c r="L124" s="5">
        <v>976832640673</v>
      </c>
      <c r="M124" s="5">
        <v>4406744466847</v>
      </c>
      <c r="N124" s="5">
        <v>342908333333</v>
      </c>
      <c r="O124" s="5">
        <v>499998682982</v>
      </c>
      <c r="P124" s="5">
        <v>249917291657</v>
      </c>
      <c r="Q124" s="5">
        <v>124986210993</v>
      </c>
      <c r="R124" s="5">
        <v>374855721333</v>
      </c>
      <c r="W124" s="5">
        <v>499780070529</v>
      </c>
    </row>
    <row r="125" spans="3:26" ht="15.5" x14ac:dyDescent="0.35">
      <c r="C125" t="s">
        <v>123</v>
      </c>
      <c r="D125" s="5">
        <v>7190551513561</v>
      </c>
      <c r="E125" s="5">
        <v>7195611125030</v>
      </c>
      <c r="F125" s="5">
        <v>6038493752724</v>
      </c>
      <c r="G125" s="5">
        <v>5334265346894</v>
      </c>
      <c r="I125" s="5">
        <v>6038493752724</v>
      </c>
      <c r="J125" s="5">
        <v>5459909762034</v>
      </c>
      <c r="K125" s="5">
        <v>6417123206782</v>
      </c>
      <c r="L125" s="5">
        <v>6544545688621</v>
      </c>
      <c r="M125" s="5">
        <v>3115178689881</v>
      </c>
      <c r="N125" s="5">
        <v>5449879816358</v>
      </c>
      <c r="O125" s="5">
        <v>5188358566200</v>
      </c>
      <c r="P125" s="5">
        <v>4869038683769</v>
      </c>
      <c r="Q125" s="5">
        <v>4829741347659</v>
      </c>
      <c r="R125" s="5">
        <v>1608286449267</v>
      </c>
      <c r="S125" s="5">
        <v>2184469703709</v>
      </c>
      <c r="T125" s="5">
        <v>1637634722608</v>
      </c>
      <c r="U125" s="5">
        <v>1630841824515</v>
      </c>
      <c r="V125" s="5">
        <v>838580545389</v>
      </c>
      <c r="W125" s="5">
        <v>247098000816</v>
      </c>
      <c r="X125" s="5">
        <v>609238056719</v>
      </c>
      <c r="Y125" s="5">
        <v>536312892751</v>
      </c>
      <c r="Z125" s="5">
        <v>562418088475</v>
      </c>
    </row>
    <row r="126" spans="3:26" ht="15.5" x14ac:dyDescent="0.35">
      <c r="C126" t="s">
        <v>124</v>
      </c>
      <c r="D126" s="5">
        <v>7190551513561</v>
      </c>
      <c r="E126" s="5">
        <v>7195611125030</v>
      </c>
      <c r="F126" s="5">
        <v>6038493752724</v>
      </c>
      <c r="G126" s="5">
        <v>5334265346894</v>
      </c>
      <c r="I126" s="5">
        <v>6038493752724</v>
      </c>
      <c r="J126" s="5">
        <v>5459909762034</v>
      </c>
      <c r="K126" s="5">
        <v>6417123206782</v>
      </c>
      <c r="L126" s="5">
        <v>6544545688621</v>
      </c>
      <c r="M126" s="5">
        <v>3115178689881</v>
      </c>
      <c r="N126" s="5">
        <v>5449879816358</v>
      </c>
      <c r="O126" s="5">
        <v>5188358566200</v>
      </c>
      <c r="P126" s="5">
        <v>4869038683769</v>
      </c>
      <c r="Q126" s="5">
        <v>4829741347659</v>
      </c>
      <c r="R126" s="5">
        <v>1608286449267</v>
      </c>
      <c r="S126" s="5">
        <v>2184469703709</v>
      </c>
      <c r="T126" s="5">
        <v>1637634722608</v>
      </c>
      <c r="U126" s="5">
        <v>1630841824515</v>
      </c>
      <c r="V126" s="5">
        <v>838580545389</v>
      </c>
      <c r="W126" s="5">
        <v>247098000816</v>
      </c>
      <c r="X126" s="5">
        <v>609238056719</v>
      </c>
      <c r="Y126" s="5">
        <v>536312892751</v>
      </c>
      <c r="Z126" s="5">
        <v>562418088475</v>
      </c>
    </row>
    <row r="127" spans="3:26" ht="15.5" x14ac:dyDescent="0.35">
      <c r="C127" t="s">
        <v>679</v>
      </c>
      <c r="D127" s="5">
        <v>2511194895596</v>
      </c>
      <c r="E127" s="5">
        <v>2512031625413</v>
      </c>
      <c r="F127" s="5">
        <v>1377066763008</v>
      </c>
      <c r="G127" s="5">
        <v>1008218563156</v>
      </c>
      <c r="I127" s="5">
        <v>1377066763008</v>
      </c>
      <c r="J127" s="5">
        <v>1109979298815</v>
      </c>
      <c r="K127" s="5">
        <v>949968113240</v>
      </c>
      <c r="L127" s="5">
        <v>772533203695</v>
      </c>
      <c r="M127" s="5">
        <v>841200518388</v>
      </c>
      <c r="N127" s="5">
        <v>749467454534</v>
      </c>
      <c r="O127" s="5">
        <v>942337067569</v>
      </c>
      <c r="P127" s="5">
        <v>1147398710000</v>
      </c>
      <c r="Q127" s="5">
        <v>925000000000</v>
      </c>
      <c r="R127" s="5">
        <v>428929000000</v>
      </c>
      <c r="S127" s="5">
        <v>504736874400</v>
      </c>
      <c r="T127" s="5">
        <v>79500000000</v>
      </c>
      <c r="W127" s="5">
        <v>27500000000</v>
      </c>
      <c r="X127" s="5">
        <v>40000000000</v>
      </c>
    </row>
    <row r="128" spans="3:26" ht="15.5" x14ac:dyDescent="0.35">
      <c r="C128" t="s">
        <v>512</v>
      </c>
      <c r="X128" s="5">
        <v>3705204704</v>
      </c>
    </row>
    <row r="129" spans="3:26" ht="15.5" x14ac:dyDescent="0.35">
      <c r="C129" t="s">
        <v>1186</v>
      </c>
      <c r="N129" s="5">
        <v>34799586</v>
      </c>
      <c r="O129" s="5">
        <v>53649588</v>
      </c>
      <c r="P129" s="5">
        <v>34799587</v>
      </c>
      <c r="Q129" s="5">
        <v>34799587</v>
      </c>
      <c r="R129" s="5">
        <v>82668090</v>
      </c>
      <c r="S129" s="5">
        <v>285556515</v>
      </c>
      <c r="T129" s="5">
        <v>400440917</v>
      </c>
      <c r="U129" s="5">
        <v>526424707</v>
      </c>
      <c r="V129" s="5">
        <v>817705040</v>
      </c>
      <c r="W129" s="5">
        <v>2048172442</v>
      </c>
      <c r="X129" s="5">
        <v>27518372679</v>
      </c>
      <c r="Y129" s="5">
        <v>14742419075</v>
      </c>
      <c r="Z129" s="5">
        <v>47275103058</v>
      </c>
    </row>
    <row r="130" spans="3:26" ht="15.5" x14ac:dyDescent="0.35">
      <c r="C130" t="s">
        <v>1285</v>
      </c>
      <c r="D130" s="5">
        <v>319067958558</v>
      </c>
      <c r="E130" s="5">
        <v>308412342218</v>
      </c>
      <c r="F130" s="5">
        <v>302183384048</v>
      </c>
      <c r="G130" s="5">
        <v>294642246793</v>
      </c>
      <c r="I130" s="5">
        <v>302183384048</v>
      </c>
      <c r="J130" s="5">
        <v>268414235028</v>
      </c>
      <c r="K130" s="5">
        <v>234644877676</v>
      </c>
      <c r="R130" s="5">
        <v>125000000000</v>
      </c>
      <c r="S130" s="5">
        <v>250000000000</v>
      </c>
      <c r="T130" s="5">
        <v>250000000000</v>
      </c>
      <c r="U130" s="5">
        <v>250000000000</v>
      </c>
      <c r="V130" s="5">
        <v>125000000000</v>
      </c>
    </row>
    <row r="131" spans="3:26" ht="15.5" x14ac:dyDescent="0.35">
      <c r="C131" t="s">
        <v>211</v>
      </c>
      <c r="D131" s="5">
        <v>36278284255</v>
      </c>
      <c r="E131" s="5">
        <v>36278284255</v>
      </c>
      <c r="F131" s="5">
        <v>36278284255</v>
      </c>
      <c r="G131" s="5">
        <v>36458172508</v>
      </c>
      <c r="I131" s="5">
        <v>36278284255</v>
      </c>
      <c r="J131" s="5">
        <v>36458172508</v>
      </c>
      <c r="K131" s="5">
        <v>27131354210</v>
      </c>
      <c r="L131" s="5">
        <v>27247605322</v>
      </c>
      <c r="M131" s="5">
        <v>27246938856</v>
      </c>
      <c r="N131" s="5">
        <v>27446827591</v>
      </c>
      <c r="O131" s="5">
        <v>20605798787</v>
      </c>
      <c r="P131" s="5">
        <v>16462444884</v>
      </c>
      <c r="Q131" s="5">
        <v>17827320543</v>
      </c>
      <c r="R131" s="5">
        <v>19073405641</v>
      </c>
      <c r="S131" s="5">
        <v>2111695802</v>
      </c>
    </row>
    <row r="132" spans="3:26" ht="15.5" x14ac:dyDescent="0.35">
      <c r="C132" t="s">
        <v>127</v>
      </c>
      <c r="D132" s="5">
        <v>24212233714631</v>
      </c>
      <c r="E132" s="5">
        <v>24645012862979</v>
      </c>
      <c r="F132" s="5">
        <v>25496596472841</v>
      </c>
      <c r="G132" s="5">
        <v>23926044620943</v>
      </c>
      <c r="I132" s="5">
        <v>25496596472841</v>
      </c>
      <c r="J132" s="5">
        <v>25671717741153</v>
      </c>
      <c r="K132" s="5">
        <v>31527409872727</v>
      </c>
      <c r="L132" s="5">
        <v>31135147473886</v>
      </c>
      <c r="M132" s="5">
        <v>34221217070094</v>
      </c>
      <c r="N132" s="5">
        <v>32496829258868</v>
      </c>
      <c r="O132" s="5">
        <v>29681535534528</v>
      </c>
      <c r="P132" s="5">
        <v>23833342873624</v>
      </c>
      <c r="Q132" s="5">
        <v>22338030586953</v>
      </c>
      <c r="R132" s="5">
        <v>14527655996381</v>
      </c>
      <c r="S132" s="5">
        <v>11598931718043</v>
      </c>
      <c r="T132" s="5">
        <v>8707338334630</v>
      </c>
      <c r="U132" s="5">
        <v>8172498971851</v>
      </c>
      <c r="V132" s="5">
        <v>6691154665776</v>
      </c>
      <c r="W132" s="5">
        <v>5122585800538</v>
      </c>
      <c r="X132" s="5">
        <v>4059941228781</v>
      </c>
      <c r="Y132" s="5">
        <v>4888581325142</v>
      </c>
      <c r="Z132" s="5">
        <v>4518363732666</v>
      </c>
    </row>
    <row r="133" spans="3:26" ht="15.5" x14ac:dyDescent="0.35">
      <c r="C133" t="s">
        <v>128</v>
      </c>
    </row>
    <row r="134" spans="3:26" ht="15.5" x14ac:dyDescent="0.35">
      <c r="C134" t="s">
        <v>129</v>
      </c>
      <c r="D134" s="5">
        <v>840760897900</v>
      </c>
      <c r="E134" s="5">
        <v>840760897900</v>
      </c>
      <c r="F134" s="5">
        <v>840760897900</v>
      </c>
      <c r="G134" s="5">
        <v>840760897900</v>
      </c>
      <c r="I134" s="5">
        <v>840760897900</v>
      </c>
      <c r="J134" s="5">
        <v>840760897900</v>
      </c>
      <c r="K134" s="5">
        <v>840760897900</v>
      </c>
      <c r="L134" s="5">
        <v>840760897900</v>
      </c>
      <c r="M134" s="5">
        <v>356084937600</v>
      </c>
      <c r="N134" s="5">
        <v>356084937600</v>
      </c>
      <c r="O134" s="5">
        <v>356084937600</v>
      </c>
      <c r="P134" s="5">
        <v>356084937600</v>
      </c>
      <c r="Q134" s="5">
        <v>356084937600</v>
      </c>
      <c r="R134" s="5">
        <v>356084937600</v>
      </c>
      <c r="S134" s="5">
        <v>356084937600</v>
      </c>
      <c r="T134" s="5">
        <v>180132000000</v>
      </c>
      <c r="U134" s="5">
        <v>180132000000</v>
      </c>
      <c r="V134" s="5">
        <v>180132000000</v>
      </c>
      <c r="W134" s="5">
        <v>180132000000</v>
      </c>
      <c r="X134" s="5">
        <v>180132000000</v>
      </c>
      <c r="Y134" s="5">
        <v>180132000000</v>
      </c>
      <c r="Z134" s="5">
        <v>180132000000</v>
      </c>
    </row>
    <row r="135" spans="3:26" ht="15.5" x14ac:dyDescent="0.35">
      <c r="C135" t="s">
        <v>130</v>
      </c>
      <c r="D135" s="5">
        <v>4755656134234</v>
      </c>
      <c r="E135" s="5">
        <v>4755656134234</v>
      </c>
      <c r="F135" s="5">
        <v>4755656134234</v>
      </c>
      <c r="G135" s="5">
        <v>4755656134234</v>
      </c>
      <c r="I135" s="5">
        <v>4755656134234</v>
      </c>
      <c r="J135" s="5">
        <v>4755656134234</v>
      </c>
      <c r="K135" s="5">
        <v>4755656134234</v>
      </c>
      <c r="L135" s="5">
        <v>4755656134234</v>
      </c>
      <c r="M135" s="5">
        <v>2588833884853</v>
      </c>
      <c r="N135" s="5">
        <v>2588833884853</v>
      </c>
      <c r="O135" s="5">
        <v>2588833884853</v>
      </c>
      <c r="P135" s="5">
        <v>2588833884853</v>
      </c>
      <c r="Q135" s="5">
        <v>2588834418817</v>
      </c>
      <c r="R135" s="5">
        <v>2588834418817</v>
      </c>
      <c r="S135" s="5">
        <v>2587944479627</v>
      </c>
      <c r="T135" s="5">
        <v>50004090079</v>
      </c>
      <c r="U135" s="5">
        <v>50004090079</v>
      </c>
      <c r="V135" s="5">
        <v>50004090079</v>
      </c>
      <c r="W135" s="5">
        <v>19143631284</v>
      </c>
      <c r="X135" s="5">
        <v>19143631284</v>
      </c>
      <c r="Y135" s="5">
        <v>19143631284</v>
      </c>
      <c r="Z135" s="5">
        <v>19143631284</v>
      </c>
    </row>
    <row r="136" spans="3:26" ht="15.5" x14ac:dyDescent="0.35">
      <c r="C136" t="s">
        <v>131</v>
      </c>
      <c r="D136" s="5">
        <v>-3615883459980</v>
      </c>
      <c r="E136" s="5">
        <v>-3470233256016</v>
      </c>
      <c r="F136" s="5">
        <v>-3624376223213</v>
      </c>
      <c r="G136" s="5">
        <v>2555954806847</v>
      </c>
      <c r="I136" s="5">
        <v>-3624376223213</v>
      </c>
      <c r="J136" s="5">
        <v>1862421122377</v>
      </c>
      <c r="K136" s="5">
        <v>1987565074921</v>
      </c>
      <c r="L136" s="5">
        <v>2114788477042</v>
      </c>
      <c r="M136" s="5">
        <v>2041377034231</v>
      </c>
      <c r="N136" s="5">
        <v>1989824895076</v>
      </c>
      <c r="O136" s="5">
        <v>3397430406578</v>
      </c>
      <c r="P136" s="5">
        <v>2992837653080</v>
      </c>
      <c r="Q136" s="5">
        <v>2445826246759</v>
      </c>
      <c r="R136" s="5">
        <v>1997136966941</v>
      </c>
      <c r="S136" s="5">
        <v>1789885132121</v>
      </c>
      <c r="T136" s="5">
        <v>1509578892375</v>
      </c>
      <c r="U136" s="5">
        <v>1307300570392</v>
      </c>
      <c r="V136" s="5">
        <v>943641848160</v>
      </c>
      <c r="W136" s="5">
        <v>790783857101</v>
      </c>
      <c r="X136" s="5">
        <v>668355224933</v>
      </c>
      <c r="Y136" s="5">
        <v>528868066623</v>
      </c>
      <c r="Z136" s="5">
        <v>384320075836</v>
      </c>
    </row>
    <row r="137" spans="3:26" ht="15.5" x14ac:dyDescent="0.35">
      <c r="C137" t="s">
        <v>132</v>
      </c>
      <c r="M137" s="5">
        <v>3461431645483</v>
      </c>
      <c r="N137" s="5">
        <v>3461431645483</v>
      </c>
      <c r="O137" s="5">
        <v>2864005872038</v>
      </c>
      <c r="P137" s="5">
        <v>2348678747872</v>
      </c>
      <c r="Q137" s="5">
        <v>2027797060535</v>
      </c>
      <c r="R137" s="5">
        <v>1808381348947</v>
      </c>
      <c r="S137" s="5">
        <v>1452215456967</v>
      </c>
      <c r="T137" s="5">
        <v>1187954751131</v>
      </c>
      <c r="U137" s="5">
        <v>903770990399</v>
      </c>
      <c r="V137" s="5">
        <v>734498675143</v>
      </c>
      <c r="W137" s="5">
        <v>611115099824</v>
      </c>
      <c r="X137" s="5">
        <v>481318807376</v>
      </c>
      <c r="Y137" s="5">
        <v>366689974126</v>
      </c>
      <c r="Z137" s="5">
        <v>306189221583</v>
      </c>
    </row>
    <row r="138" spans="3:26" ht="15.5" x14ac:dyDescent="0.35">
      <c r="C138" t="s">
        <v>133</v>
      </c>
      <c r="M138" s="5">
        <v>-1420054611252</v>
      </c>
      <c r="N138" s="5">
        <v>-1471606750407</v>
      </c>
      <c r="O138" s="5">
        <v>533424534540</v>
      </c>
      <c r="P138" s="5">
        <v>644158905208</v>
      </c>
      <c r="Q138" s="5">
        <v>418029186224</v>
      </c>
      <c r="R138" s="5">
        <v>188755617994</v>
      </c>
      <c r="S138" s="5">
        <v>337669675154</v>
      </c>
      <c r="T138" s="5">
        <v>321624141244</v>
      </c>
      <c r="U138" s="5">
        <v>403529579993</v>
      </c>
      <c r="V138" s="5">
        <v>209143173017</v>
      </c>
      <c r="W138" s="5">
        <v>179668757277</v>
      </c>
      <c r="X138" s="5">
        <v>187036417557</v>
      </c>
      <c r="Y138" s="5">
        <v>162178092497</v>
      </c>
      <c r="Z138" s="5">
        <v>78130854253</v>
      </c>
    </row>
    <row r="139" spans="3:26" ht="15.5" x14ac:dyDescent="0.35">
      <c r="C139" t="s">
        <v>134</v>
      </c>
      <c r="D139" s="5">
        <v>-3615883459980</v>
      </c>
      <c r="E139" s="5">
        <v>-3470233256016</v>
      </c>
      <c r="F139" s="5">
        <v>-3624376223213</v>
      </c>
      <c r="G139" s="5">
        <v>2555954806847</v>
      </c>
      <c r="I139" s="5">
        <v>-3624376223213</v>
      </c>
      <c r="J139" s="5">
        <v>1862421122377</v>
      </c>
      <c r="K139" s="5">
        <v>1987565074921</v>
      </c>
      <c r="L139" s="5">
        <v>2114788477042</v>
      </c>
      <c r="M139" s="5">
        <v>2041377034231</v>
      </c>
      <c r="N139" s="5">
        <v>1989824895076</v>
      </c>
      <c r="O139" s="5">
        <v>3397430406578</v>
      </c>
      <c r="P139" s="5">
        <v>2992837653080</v>
      </c>
      <c r="Q139" s="5">
        <v>2445826246759</v>
      </c>
      <c r="R139" s="5">
        <v>1997136966941</v>
      </c>
      <c r="S139" s="5">
        <v>1789885132121</v>
      </c>
      <c r="T139" s="5">
        <v>1509578892375</v>
      </c>
      <c r="U139" s="5">
        <v>1307300570392</v>
      </c>
      <c r="V139" s="5">
        <v>943641848160</v>
      </c>
      <c r="W139" s="5">
        <v>790783857101</v>
      </c>
      <c r="X139" s="5">
        <v>668355224933</v>
      </c>
      <c r="Y139" s="5">
        <v>528868066623</v>
      </c>
      <c r="Z139" s="5">
        <v>384320075836</v>
      </c>
    </row>
    <row r="140" spans="3:26" ht="15.5" x14ac:dyDescent="0.35">
      <c r="C140" t="s">
        <v>212</v>
      </c>
      <c r="D140" s="5">
        <v>440841686731</v>
      </c>
      <c r="E140" s="5">
        <v>435687768237</v>
      </c>
      <c r="F140" s="5">
        <v>431819480964</v>
      </c>
      <c r="G140" s="5">
        <v>655135596976</v>
      </c>
      <c r="I140" s="5">
        <v>431819480964</v>
      </c>
      <c r="J140" s="5">
        <v>621553233203</v>
      </c>
      <c r="K140" s="5">
        <v>593004452137</v>
      </c>
      <c r="L140" s="5">
        <v>430851906812</v>
      </c>
      <c r="M140" s="5">
        <v>57888200390</v>
      </c>
      <c r="N140" s="5">
        <v>26543584478</v>
      </c>
      <c r="O140" s="5">
        <v>24279135516</v>
      </c>
      <c r="P140" s="5">
        <v>10786961553</v>
      </c>
      <c r="Q140" s="5">
        <v>10671872460</v>
      </c>
      <c r="R140" s="5">
        <v>9523997937</v>
      </c>
      <c r="S140" s="5">
        <v>8304558710</v>
      </c>
      <c r="T140" s="5">
        <v>6959023043</v>
      </c>
      <c r="U140" s="5">
        <v>9234110806</v>
      </c>
      <c r="V140" s="5">
        <v>6772998398</v>
      </c>
      <c r="W140" s="5">
        <v>6791167788</v>
      </c>
      <c r="X140" s="5">
        <v>6641489449</v>
      </c>
      <c r="Y140" s="5">
        <v>9673350312</v>
      </c>
      <c r="Z140" s="5">
        <v>15620366544</v>
      </c>
    </row>
    <row r="141" spans="3:26" ht="15.5" x14ac:dyDescent="0.35">
      <c r="C141" t="s">
        <v>10</v>
      </c>
      <c r="D141" s="5">
        <v>3314858107372</v>
      </c>
      <c r="E141" s="5">
        <v>3455354392842</v>
      </c>
      <c r="F141" s="5">
        <v>3297343138372</v>
      </c>
      <c r="G141" s="5">
        <v>9700990284444</v>
      </c>
      <c r="I141" s="5">
        <v>3297343138372</v>
      </c>
      <c r="J141" s="5">
        <v>8973874236201</v>
      </c>
      <c r="K141" s="5">
        <v>8858720606720</v>
      </c>
      <c r="L141" s="5">
        <v>8823791463516</v>
      </c>
      <c r="M141" s="5">
        <v>5657707202425</v>
      </c>
      <c r="N141" s="5">
        <v>5574810447358</v>
      </c>
      <c r="O141" s="5">
        <v>6834297680021</v>
      </c>
      <c r="P141" s="5">
        <v>6285271896258</v>
      </c>
      <c r="Q141" s="5">
        <v>5869917425997</v>
      </c>
      <c r="R141" s="5">
        <v>5442779962898</v>
      </c>
      <c r="S141" s="5">
        <v>5162131796836</v>
      </c>
      <c r="T141" s="5">
        <v>1751543349644</v>
      </c>
      <c r="U141" s="5">
        <v>1548462792571</v>
      </c>
      <c r="V141" s="5">
        <v>1180918969692</v>
      </c>
      <c r="W141" s="5">
        <v>990367790588</v>
      </c>
      <c r="X141" s="5">
        <v>867754973494</v>
      </c>
      <c r="Y141" s="5">
        <v>740873010251</v>
      </c>
      <c r="Z141" s="5">
        <v>599899556183</v>
      </c>
    </row>
    <row r="142" spans="3:26" ht="15.5" x14ac:dyDescent="0.35">
      <c r="C142" t="s">
        <v>135</v>
      </c>
      <c r="D142" s="5">
        <v>27527091822003</v>
      </c>
      <c r="E142" s="5">
        <v>28100367255821</v>
      </c>
      <c r="F142" s="5">
        <v>28793939611213</v>
      </c>
      <c r="G142" s="5">
        <v>33627034905387</v>
      </c>
      <c r="I142" s="5">
        <v>28793939611213</v>
      </c>
      <c r="J142" s="5">
        <v>34645591977354</v>
      </c>
      <c r="K142" s="5">
        <v>40386130479447</v>
      </c>
      <c r="L142" s="5">
        <v>39958938937402</v>
      </c>
      <c r="M142" s="5">
        <v>39878924272519</v>
      </c>
      <c r="N142" s="5">
        <v>38071639706226</v>
      </c>
      <c r="O142" s="5">
        <v>36515833214549</v>
      </c>
      <c r="P142" s="5">
        <v>30118614769882</v>
      </c>
      <c r="Q142" s="5">
        <v>28207948012950</v>
      </c>
      <c r="R142" s="5">
        <v>19970435959279</v>
      </c>
      <c r="S142" s="5">
        <v>16761063514879</v>
      </c>
      <c r="T142" s="5">
        <v>10458881684274</v>
      </c>
      <c r="U142" s="5">
        <v>9720961764422</v>
      </c>
      <c r="V142" s="5">
        <v>7872073635468</v>
      </c>
      <c r="W142" s="5">
        <v>6112953591126</v>
      </c>
      <c r="X142" s="5">
        <v>4927696202275</v>
      </c>
      <c r="Y142" s="5">
        <v>5629454335393</v>
      </c>
      <c r="Z142" s="5">
        <v>5118263288849</v>
      </c>
    </row>
    <row r="143" spans="3:26" ht="15.5" x14ac:dyDescent="0.35">
      <c r="C143" t="s">
        <v>136</v>
      </c>
      <c r="D143" s="5">
        <v>8407608979</v>
      </c>
      <c r="E143" s="5">
        <v>8407608979</v>
      </c>
      <c r="F143" s="5">
        <v>8407608979</v>
      </c>
      <c r="G143" s="5">
        <v>8407608979</v>
      </c>
      <c r="I143" s="5">
        <v>8407608979</v>
      </c>
      <c r="J143" s="5">
        <v>8407608979</v>
      </c>
      <c r="K143" s="5">
        <v>8407608979</v>
      </c>
      <c r="L143" s="5">
        <v>8407608979</v>
      </c>
      <c r="M143" s="5">
        <v>3560849376</v>
      </c>
      <c r="N143" s="5">
        <v>3560849376</v>
      </c>
      <c r="O143" s="5">
        <v>3560849376</v>
      </c>
      <c r="P143" s="5">
        <v>3560849376</v>
      </c>
      <c r="Q143" s="5">
        <v>3560849376</v>
      </c>
      <c r="R143" s="5">
        <v>3560849376</v>
      </c>
      <c r="S143" s="5">
        <v>3560849376</v>
      </c>
      <c r="T143" s="5">
        <v>1801320000</v>
      </c>
      <c r="U143" s="5">
        <v>1801320000</v>
      </c>
      <c r="V143" s="5">
        <v>1801320000</v>
      </c>
      <c r="W143" s="5">
        <v>1801320000</v>
      </c>
      <c r="X143" s="5">
        <v>1801320000</v>
      </c>
      <c r="Y143" s="5">
        <v>1801320000</v>
      </c>
      <c r="Z143" s="5">
        <v>1801320000</v>
      </c>
    </row>
    <row r="145" spans="2:26" ht="15.5" x14ac:dyDescent="0.35">
      <c r="B145" t="s">
        <v>137</v>
      </c>
      <c r="C145" t="s">
        <v>138</v>
      </c>
      <c r="D145" s="5">
        <v>117880262643</v>
      </c>
      <c r="E145" s="5">
        <v>-868882850566</v>
      </c>
      <c r="F145" s="5">
        <v>1635792152927</v>
      </c>
      <c r="G145" s="5">
        <v>510116553047</v>
      </c>
      <c r="I145" s="5">
        <v>1964548734825</v>
      </c>
      <c r="J145" s="5">
        <v>1467031639037</v>
      </c>
      <c r="K145" s="5">
        <v>83852724255</v>
      </c>
      <c r="L145" s="5">
        <v>1224436816989</v>
      </c>
      <c r="M145" s="5">
        <v>1516184833702</v>
      </c>
      <c r="N145" s="5">
        <v>1378098474761</v>
      </c>
      <c r="O145" s="5">
        <v>496197490895</v>
      </c>
      <c r="P145" s="5">
        <v>70902349063</v>
      </c>
      <c r="Q145" s="5">
        <v>-3226995448375</v>
      </c>
      <c r="R145" s="5">
        <v>-1752901684638</v>
      </c>
      <c r="S145" s="5">
        <v>241052341639</v>
      </c>
      <c r="T145" s="5">
        <v>-978231044800</v>
      </c>
      <c r="U145" s="5">
        <v>562062507571</v>
      </c>
      <c r="V145" s="5">
        <v>241213698167</v>
      </c>
      <c r="W145" s="5">
        <v>519465969524</v>
      </c>
      <c r="X145" s="5">
        <v>-30755924857</v>
      </c>
      <c r="Y145" s="5">
        <v>-150791957629</v>
      </c>
      <c r="Z145" s="5">
        <v>-3306167857</v>
      </c>
    </row>
    <row r="146" spans="2:26" ht="15.5" x14ac:dyDescent="0.35">
      <c r="C146" t="s">
        <v>291</v>
      </c>
      <c r="D146" s="5">
        <v>2109925912565</v>
      </c>
      <c r="E146" s="5">
        <v>2082396986239</v>
      </c>
      <c r="F146" s="5">
        <v>4931383532522</v>
      </c>
      <c r="G146" s="5">
        <v>3423496110526</v>
      </c>
      <c r="I146" s="5">
        <v>13348285830961</v>
      </c>
      <c r="J146" s="5">
        <v>19635441513593</v>
      </c>
      <c r="K146" s="5">
        <v>20311224459971</v>
      </c>
      <c r="L146" s="5">
        <v>17155432596206</v>
      </c>
      <c r="M146" s="5">
        <v>15342887797515</v>
      </c>
      <c r="N146" s="5">
        <v>12865638770543</v>
      </c>
      <c r="O146" s="5">
        <v>13456979134421</v>
      </c>
      <c r="P146" s="5">
        <v>16216854079210</v>
      </c>
      <c r="Q146" s="5">
        <v>10484190791447</v>
      </c>
      <c r="R146" s="5">
        <v>7800837974128</v>
      </c>
      <c r="S146" s="5">
        <v>8782214889020</v>
      </c>
      <c r="T146" s="5">
        <v>8353958635469</v>
      </c>
      <c r="U146" s="5">
        <v>11010917275014</v>
      </c>
      <c r="V146" s="5">
        <v>6658081100627</v>
      </c>
      <c r="W146" s="5">
        <v>5848702574321</v>
      </c>
      <c r="X146" s="5">
        <v>6197750471054</v>
      </c>
      <c r="Y146" s="5">
        <v>6583063274882</v>
      </c>
      <c r="Z146" s="5">
        <v>6267994164324</v>
      </c>
    </row>
    <row r="147" spans="2:26" ht="15.5" x14ac:dyDescent="0.35">
      <c r="C147" t="s">
        <v>216</v>
      </c>
      <c r="D147" s="5">
        <v>2981455965</v>
      </c>
      <c r="E147" s="5">
        <v>3315807725</v>
      </c>
      <c r="F147" s="5">
        <v>7533574105</v>
      </c>
      <c r="G147" s="5">
        <v>7879527136</v>
      </c>
      <c r="I147" s="5">
        <v>32958538562</v>
      </c>
      <c r="J147" s="5">
        <v>60713519206</v>
      </c>
      <c r="K147" s="5">
        <v>79229105593</v>
      </c>
      <c r="L147" s="5">
        <v>34539917229</v>
      </c>
      <c r="M147" s="5">
        <v>31862030263</v>
      </c>
      <c r="N147" s="5">
        <v>45216574146</v>
      </c>
      <c r="O147" s="5">
        <v>63671887555</v>
      </c>
    </row>
    <row r="148" spans="2:26" ht="15.5" x14ac:dyDescent="0.35">
      <c r="C148" t="s">
        <v>514</v>
      </c>
      <c r="J148" s="5">
        <v>1644452152</v>
      </c>
      <c r="L148" s="5">
        <v>220718666267</v>
      </c>
      <c r="M148" s="5">
        <v>1310309893422</v>
      </c>
      <c r="N148" s="5">
        <v>647951599574</v>
      </c>
      <c r="O148" s="5">
        <v>169335780335</v>
      </c>
      <c r="P148" s="5">
        <v>142468970470</v>
      </c>
      <c r="Q148" s="5">
        <v>265953529247</v>
      </c>
      <c r="R148" s="5">
        <v>483457861714</v>
      </c>
      <c r="S148" s="5">
        <v>6381348428</v>
      </c>
      <c r="T148" s="5">
        <v>192952448449</v>
      </c>
      <c r="U148" s="5">
        <v>57270321234</v>
      </c>
      <c r="V148" s="5">
        <v>65879352803</v>
      </c>
      <c r="W148" s="5">
        <v>863387518</v>
      </c>
      <c r="X148" s="5">
        <v>113800341091</v>
      </c>
      <c r="Y148" s="5">
        <v>13750126872</v>
      </c>
    </row>
    <row r="149" spans="2:26" ht="15.5" x14ac:dyDescent="0.35">
      <c r="C149" t="s">
        <v>1286</v>
      </c>
      <c r="Y149" s="5">
        <v>-22526064289</v>
      </c>
      <c r="Z149" s="5">
        <v>-89594506742</v>
      </c>
    </row>
    <row r="150" spans="2:26" ht="15.5" x14ac:dyDescent="0.35">
      <c r="C150" t="s">
        <v>1287</v>
      </c>
      <c r="Y150" s="5">
        <v>236065722406</v>
      </c>
      <c r="Z150" s="5">
        <v>157289861080</v>
      </c>
    </row>
    <row r="151" spans="2:26" ht="15.5" x14ac:dyDescent="0.35">
      <c r="C151" t="s">
        <v>1288</v>
      </c>
      <c r="F151" s="5">
        <v>162370846878</v>
      </c>
      <c r="I151" s="5">
        <v>162370846878</v>
      </c>
      <c r="J151" s="5">
        <v>86722884397</v>
      </c>
    </row>
    <row r="152" spans="2:26" ht="15.5" x14ac:dyDescent="0.35">
      <c r="C152" t="s">
        <v>1289</v>
      </c>
      <c r="Y152" s="5">
        <v>8352545</v>
      </c>
    </row>
    <row r="153" spans="2:26" ht="15.5" x14ac:dyDescent="0.35">
      <c r="C153" t="s">
        <v>166</v>
      </c>
      <c r="Y153" s="5">
        <v>-8352545</v>
      </c>
    </row>
    <row r="154" spans="2:26" ht="15.5" x14ac:dyDescent="0.35">
      <c r="C154" t="s">
        <v>1290</v>
      </c>
      <c r="F154" s="5">
        <v>-274230578915</v>
      </c>
      <c r="I154" s="5">
        <v>-274230578915</v>
      </c>
      <c r="J154" s="5">
        <v>-36807480675</v>
      </c>
      <c r="K154" s="5">
        <v>25840278387</v>
      </c>
      <c r="L154" s="5">
        <v>-149350808235</v>
      </c>
    </row>
    <row r="155" spans="2:26" ht="15.5" x14ac:dyDescent="0.35">
      <c r="C155" t="s">
        <v>458</v>
      </c>
      <c r="D155" s="5">
        <v>-1832725811305</v>
      </c>
      <c r="E155" s="5">
        <v>-2774860624141</v>
      </c>
      <c r="F155" s="5">
        <v>-2824114839192</v>
      </c>
      <c r="G155" s="5">
        <v>-2752898942274</v>
      </c>
      <c r="I155" s="5">
        <v>-10414116537597</v>
      </c>
      <c r="J155" s="5">
        <v>-17303866816272</v>
      </c>
      <c r="K155" s="5">
        <v>-19138446765927</v>
      </c>
      <c r="L155" s="5">
        <v>-15168310431687</v>
      </c>
      <c r="M155" s="5">
        <v>-14396284735156</v>
      </c>
      <c r="N155" s="5">
        <v>-11362400176695</v>
      </c>
      <c r="O155" s="5">
        <v>-12070583271946</v>
      </c>
      <c r="P155" s="5">
        <v>-14897464809049</v>
      </c>
      <c r="Q155" s="5">
        <v>-12817807969844</v>
      </c>
      <c r="R155" s="5">
        <v>-9341020812610</v>
      </c>
      <c r="S155" s="5">
        <v>-7856064226919</v>
      </c>
      <c r="T155" s="5">
        <v>-8889675227475</v>
      </c>
      <c r="U155" s="5">
        <v>-9911014980666</v>
      </c>
      <c r="V155" s="5">
        <v>-6030124085595</v>
      </c>
      <c r="W155" s="5">
        <v>-4943946625758</v>
      </c>
      <c r="X155" s="5">
        <v>-5976288520525</v>
      </c>
      <c r="Y155" s="5">
        <v>-6542313893449</v>
      </c>
      <c r="Z155" s="5">
        <v>-5981435542055</v>
      </c>
    </row>
    <row r="156" spans="2:26" ht="15.5" x14ac:dyDescent="0.35">
      <c r="C156" t="s">
        <v>141</v>
      </c>
      <c r="D156" s="5">
        <v>-123003428437</v>
      </c>
      <c r="E156" s="5">
        <v>-137636131794</v>
      </c>
      <c r="F156" s="5">
        <v>-249540302951</v>
      </c>
      <c r="G156" s="5">
        <v>-117797176499</v>
      </c>
      <c r="I156" s="5">
        <v>-622641231979</v>
      </c>
      <c r="J156" s="5">
        <v>-610274307446</v>
      </c>
      <c r="K156" s="5">
        <v>-591402388077</v>
      </c>
      <c r="L156" s="5">
        <v>-465988139924</v>
      </c>
      <c r="M156" s="5">
        <v>-396881595766</v>
      </c>
      <c r="N156" s="5">
        <v>-444998910198</v>
      </c>
      <c r="O156" s="5">
        <v>-562450616618</v>
      </c>
      <c r="P156" s="5">
        <v>-403174837454</v>
      </c>
      <c r="Q156" s="5">
        <v>-319603030177</v>
      </c>
      <c r="R156" s="5">
        <v>-256363302682</v>
      </c>
      <c r="S156" s="5">
        <v>-229466523817</v>
      </c>
      <c r="T156" s="5">
        <v>-218378193743</v>
      </c>
      <c r="U156" s="5">
        <v>-208316201353</v>
      </c>
      <c r="V156" s="5">
        <v>-148773789492</v>
      </c>
      <c r="W156" s="5">
        <v>-142094061816</v>
      </c>
      <c r="X156" s="5">
        <v>-127474653109</v>
      </c>
      <c r="Y156" s="5">
        <v>-119091515541</v>
      </c>
      <c r="Z156" s="5">
        <v>-184355368038</v>
      </c>
    </row>
    <row r="157" spans="2:26" ht="15.5" x14ac:dyDescent="0.35">
      <c r="C157" t="s">
        <v>1291</v>
      </c>
      <c r="F157" s="5">
        <v>-235119594523</v>
      </c>
      <c r="I157" s="5">
        <v>-235119594523</v>
      </c>
      <c r="J157" s="5">
        <v>-305828606712</v>
      </c>
      <c r="K157" s="5">
        <v>-523362860099</v>
      </c>
      <c r="L157" s="5">
        <v>-368065065638</v>
      </c>
      <c r="M157" s="5">
        <v>-343846526313</v>
      </c>
      <c r="N157" s="5">
        <v>-328092808463</v>
      </c>
      <c r="O157" s="5">
        <v>-497083535297</v>
      </c>
      <c r="P157" s="5">
        <v>-530803450520</v>
      </c>
      <c r="Q157" s="5">
        <v>-503194749968</v>
      </c>
      <c r="R157" s="5">
        <v>-317449771839</v>
      </c>
      <c r="S157" s="5">
        <v>-228078693423</v>
      </c>
      <c r="T157" s="5">
        <v>-182602875367</v>
      </c>
      <c r="U157" s="5">
        <v>-146957614301</v>
      </c>
      <c r="V157" s="5">
        <v>-99373216502</v>
      </c>
      <c r="W157" s="5">
        <v>-102719260665</v>
      </c>
      <c r="X157" s="5">
        <v>-121243794011</v>
      </c>
      <c r="Y157" s="5">
        <v>-133290768247</v>
      </c>
      <c r="Z157" s="5">
        <v>-129952748551</v>
      </c>
    </row>
    <row r="158" spans="2:26" ht="15.5" x14ac:dyDescent="0.35">
      <c r="C158" t="s">
        <v>265</v>
      </c>
      <c r="D158" s="5">
        <v>-36316410180</v>
      </c>
      <c r="E158" s="5">
        <v>-38783080870</v>
      </c>
      <c r="F158" s="5">
        <v>125043089108</v>
      </c>
      <c r="G158" s="5">
        <v>-42683438706</v>
      </c>
      <c r="P158" s="5">
        <v>-518272822924</v>
      </c>
      <c r="Q158" s="5">
        <v>-440221781551</v>
      </c>
      <c r="R158" s="5">
        <v>-284905201461</v>
      </c>
      <c r="S158" s="5">
        <v>-284240647501</v>
      </c>
      <c r="T158" s="5">
        <v>-267910817858</v>
      </c>
      <c r="U158" s="5">
        <v>-272351629636</v>
      </c>
      <c r="V158" s="5">
        <v>-209997521506</v>
      </c>
      <c r="W158" s="5">
        <v>-143686951437</v>
      </c>
      <c r="X158" s="5">
        <v>-130626788395</v>
      </c>
      <c r="Y158" s="5">
        <v>-168849589903</v>
      </c>
      <c r="Z158" s="5">
        <v>-48172558186</v>
      </c>
    </row>
    <row r="159" spans="2:26" ht="15.5" x14ac:dyDescent="0.35">
      <c r="C159" t="s">
        <v>145</v>
      </c>
      <c r="D159" s="5">
        <v>-445771100626</v>
      </c>
      <c r="E159" s="5">
        <v>15957835880</v>
      </c>
      <c r="F159" s="5">
        <v>-805481717929</v>
      </c>
      <c r="G159" s="5">
        <v>-364522017266</v>
      </c>
      <c r="I159" s="5">
        <v>-1846845784705</v>
      </c>
      <c r="J159" s="5">
        <v>-3742100036105</v>
      </c>
      <c r="K159" s="5">
        <v>465324658768</v>
      </c>
      <c r="L159" s="5">
        <v>1289579832728</v>
      </c>
      <c r="M159" s="5">
        <v>-198206485392</v>
      </c>
      <c r="N159" s="5">
        <v>-1750918130185</v>
      </c>
      <c r="O159" s="5">
        <v>1010667876639</v>
      </c>
      <c r="P159" s="5">
        <v>-2240709597</v>
      </c>
      <c r="Q159" s="5">
        <v>4079183303453</v>
      </c>
      <c r="R159" s="5">
        <v>1149610522884</v>
      </c>
      <c r="S159" s="5">
        <v>3489682454785</v>
      </c>
      <c r="T159" s="5">
        <v>437583500863</v>
      </c>
      <c r="U159" s="5">
        <v>91018506068</v>
      </c>
      <c r="V159" s="5">
        <v>-4144736131</v>
      </c>
      <c r="W159" s="5">
        <v>-208378532479</v>
      </c>
      <c r="X159" s="5">
        <v>10334152207</v>
      </c>
      <c r="Y159" s="5">
        <v>115991131517</v>
      </c>
      <c r="Z159" s="5">
        <v>-321169977221</v>
      </c>
    </row>
    <row r="160" spans="2:26" ht="15.5" x14ac:dyDescent="0.35">
      <c r="C160" t="s">
        <v>146</v>
      </c>
      <c r="D160" s="5">
        <v>219568353221</v>
      </c>
      <c r="E160" s="5">
        <v>64263119053</v>
      </c>
      <c r="F160" s="5">
        <v>-589240593384</v>
      </c>
      <c r="G160" s="5">
        <v>-153667092764</v>
      </c>
      <c r="I160" s="5">
        <v>-651453235844</v>
      </c>
      <c r="J160" s="5">
        <v>15167228347</v>
      </c>
      <c r="K160" s="5">
        <v>-382346692396</v>
      </c>
      <c r="L160" s="5">
        <v>-1329394367215</v>
      </c>
      <c r="M160" s="5">
        <v>-529348663613</v>
      </c>
      <c r="N160" s="5">
        <v>-518541144157</v>
      </c>
      <c r="O160" s="5">
        <v>-1514892130158</v>
      </c>
      <c r="P160" s="5">
        <v>-936798793672</v>
      </c>
      <c r="Q160" s="5">
        <v>-85924562921</v>
      </c>
      <c r="R160" s="5">
        <v>-348987857404</v>
      </c>
      <c r="S160" s="5">
        <v>-224003058587</v>
      </c>
      <c r="T160" s="5">
        <v>-587941144702</v>
      </c>
      <c r="U160" s="5">
        <v>-298862240397</v>
      </c>
      <c r="V160" s="5">
        <v>-110920961760</v>
      </c>
      <c r="W160" s="5">
        <v>-7901042018</v>
      </c>
      <c r="X160" s="5">
        <v>-44768374332</v>
      </c>
      <c r="Y160" s="5">
        <v>-32995443277</v>
      </c>
      <c r="Z160" s="5">
        <v>-82137873089</v>
      </c>
    </row>
    <row r="161" spans="3:26" ht="15.5" x14ac:dyDescent="0.35">
      <c r="C161" t="s">
        <v>1292</v>
      </c>
      <c r="U161" s="5">
        <v>12141500000</v>
      </c>
    </row>
    <row r="162" spans="3:26" ht="15.5" x14ac:dyDescent="0.35">
      <c r="C162" t="s">
        <v>1293</v>
      </c>
      <c r="U162" s="5">
        <v>21918840000</v>
      </c>
      <c r="V162" s="5">
        <v>-4000000000</v>
      </c>
      <c r="W162" s="5">
        <v>-3600000000</v>
      </c>
    </row>
    <row r="163" spans="3:26" ht="15.5" x14ac:dyDescent="0.35">
      <c r="C163" t="s">
        <v>304</v>
      </c>
      <c r="V163" s="5">
        <v>1762059638</v>
      </c>
      <c r="W163" s="5">
        <v>6947399937</v>
      </c>
      <c r="Y163" s="5">
        <v>60000000000</v>
      </c>
      <c r="Z163" s="5">
        <v>374199877</v>
      </c>
    </row>
    <row r="164" spans="3:26" ht="15.5" x14ac:dyDescent="0.35">
      <c r="C164" t="s">
        <v>1294</v>
      </c>
    </row>
    <row r="165" spans="3:26" ht="15.5" x14ac:dyDescent="0.35">
      <c r="C165" t="s">
        <v>1295</v>
      </c>
      <c r="D165" s="5">
        <v>229530172</v>
      </c>
      <c r="E165" s="5">
        <v>314944051</v>
      </c>
      <c r="F165" s="5">
        <v>4481401846</v>
      </c>
      <c r="G165" s="5">
        <v>-3134872345</v>
      </c>
      <c r="I165" s="5">
        <v>2613211898</v>
      </c>
      <c r="J165" s="5">
        <v>6971069353</v>
      </c>
      <c r="K165" s="5">
        <v>1625948776</v>
      </c>
      <c r="L165" s="5">
        <v>24548445074</v>
      </c>
      <c r="M165" s="5">
        <v>997318323</v>
      </c>
      <c r="N165" s="5">
        <v>1975175190</v>
      </c>
      <c r="O165" s="5">
        <v>10153535800</v>
      </c>
      <c r="P165" s="5">
        <v>120000000</v>
      </c>
      <c r="Q165" s="5">
        <v>1439000000</v>
      </c>
      <c r="R165" s="5">
        <v>1391060000</v>
      </c>
      <c r="S165" s="5">
        <v>280000000</v>
      </c>
      <c r="T165" s="5">
        <v>1510862816</v>
      </c>
      <c r="V165" s="5">
        <v>1762059638</v>
      </c>
      <c r="W165" s="5">
        <v>6947399937</v>
      </c>
      <c r="Y165" s="5">
        <v>60000000000</v>
      </c>
      <c r="Z165" s="5">
        <v>374199877</v>
      </c>
    </row>
    <row r="166" spans="3:26" ht="15.5" x14ac:dyDescent="0.35">
      <c r="C166" t="s">
        <v>290</v>
      </c>
      <c r="P166" s="5">
        <v>-451483421593</v>
      </c>
      <c r="Q166" s="5">
        <v>79018961051</v>
      </c>
      <c r="R166" s="5">
        <v>19159000000</v>
      </c>
      <c r="S166" s="5">
        <v>-23950360000</v>
      </c>
    </row>
    <row r="167" spans="3:26" ht="15.5" x14ac:dyDescent="0.35">
      <c r="C167" t="s">
        <v>147</v>
      </c>
      <c r="D167" s="5">
        <v>-919690764</v>
      </c>
      <c r="E167" s="5">
        <v>-1050409583</v>
      </c>
      <c r="F167" s="5">
        <v>-4090549194</v>
      </c>
      <c r="G167" s="5">
        <v>-14032532660</v>
      </c>
      <c r="I167" s="5">
        <v>-22799470984</v>
      </c>
      <c r="J167" s="5">
        <v>-35611872115</v>
      </c>
      <c r="K167" s="5">
        <v>-154301503426</v>
      </c>
      <c r="L167" s="5">
        <v>-107299901599</v>
      </c>
      <c r="M167" s="5">
        <v>-54915566104</v>
      </c>
      <c r="N167" s="5">
        <v>-255436540871</v>
      </c>
      <c r="O167" s="5">
        <v>-313881611303</v>
      </c>
      <c r="P167" s="5">
        <v>-147616264833</v>
      </c>
      <c r="Q167" s="5">
        <v>-166382523972</v>
      </c>
      <c r="R167" s="5">
        <v>-369537917404</v>
      </c>
      <c r="S167" s="5">
        <v>-200332698587</v>
      </c>
      <c r="T167" s="5">
        <v>-244674145804</v>
      </c>
      <c r="U167" s="5">
        <v>-100987927122</v>
      </c>
      <c r="V167" s="5">
        <v>-108683021398</v>
      </c>
      <c r="W167" s="5">
        <v>-11248441955</v>
      </c>
      <c r="X167" s="5">
        <v>-6410856722</v>
      </c>
      <c r="Y167" s="5">
        <v>-9072083723</v>
      </c>
      <c r="Z167" s="5">
        <v>-51448159615</v>
      </c>
    </row>
    <row r="168" spans="3:26" ht="15.5" x14ac:dyDescent="0.35">
      <c r="C168" t="s">
        <v>1296</v>
      </c>
      <c r="F168" s="5">
        <v>-40653690259</v>
      </c>
      <c r="I168" s="5">
        <v>-40653690259</v>
      </c>
      <c r="J168" s="5">
        <v>-7945394335</v>
      </c>
      <c r="K168" s="5">
        <v>-111395426633</v>
      </c>
      <c r="T168" s="5">
        <v>-176629218536</v>
      </c>
    </row>
    <row r="169" spans="3:26" ht="15.5" x14ac:dyDescent="0.35">
      <c r="C169" t="s">
        <v>1297</v>
      </c>
      <c r="Y169" s="5">
        <v>-5947016232</v>
      </c>
      <c r="Z169" s="5">
        <v>1499497296</v>
      </c>
    </row>
    <row r="170" spans="3:26" ht="15.5" x14ac:dyDescent="0.35">
      <c r="C170" t="s">
        <v>1298</v>
      </c>
      <c r="N170" s="5">
        <v>-223017428770</v>
      </c>
      <c r="X170" s="5">
        <v>-31002144093</v>
      </c>
      <c r="Y170" s="5">
        <v>6259369795</v>
      </c>
      <c r="Z170" s="5">
        <v>-37009246142</v>
      </c>
    </row>
    <row r="171" spans="3:26" ht="15.5" x14ac:dyDescent="0.35">
      <c r="C171" t="s">
        <v>459</v>
      </c>
      <c r="D171" s="5">
        <v>-6168882789</v>
      </c>
      <c r="E171" s="5">
        <v>-65737610644</v>
      </c>
      <c r="F171" s="5">
        <v>-16090725781</v>
      </c>
      <c r="G171" s="5">
        <v>99444094708</v>
      </c>
      <c r="I171" s="5">
        <v>-127613136982</v>
      </c>
      <c r="J171" s="5">
        <v>-531706506934</v>
      </c>
      <c r="K171" s="5">
        <v>-413604216385</v>
      </c>
      <c r="L171" s="5">
        <v>-61849540752</v>
      </c>
      <c r="M171" s="5">
        <v>-120641037102</v>
      </c>
    </row>
    <row r="172" spans="3:26" ht="15.5" x14ac:dyDescent="0.35">
      <c r="C172" t="s">
        <v>1299</v>
      </c>
      <c r="D172" s="5">
        <v>246538259964</v>
      </c>
      <c r="E172" s="5">
        <v>159583977226</v>
      </c>
      <c r="F172" s="5">
        <v>89554613275</v>
      </c>
      <c r="G172" s="5">
        <v>97270377722</v>
      </c>
      <c r="I172" s="5">
        <v>552629855272</v>
      </c>
      <c r="J172" s="5">
        <v>802990914596</v>
      </c>
      <c r="K172" s="5">
        <v>431842231727</v>
      </c>
      <c r="L172" s="5">
        <v>356523070877</v>
      </c>
      <c r="M172" s="5">
        <v>425162601987</v>
      </c>
      <c r="N172" s="5">
        <v>165817117800</v>
      </c>
    </row>
    <row r="173" spans="3:26" ht="15.5" x14ac:dyDescent="0.35">
      <c r="C173" t="s">
        <v>1300</v>
      </c>
      <c r="F173" s="5">
        <v>-514354632000</v>
      </c>
      <c r="G173" s="5">
        <v>-347271368000</v>
      </c>
      <c r="I173" s="5">
        <v>-861626000000</v>
      </c>
      <c r="J173" s="5">
        <v>-91927000000</v>
      </c>
      <c r="K173" s="5">
        <v>-41048000000</v>
      </c>
      <c r="L173" s="5">
        <v>-679707000000</v>
      </c>
      <c r="M173" s="5">
        <v>-45344000000</v>
      </c>
      <c r="N173" s="5">
        <v>-35934401656</v>
      </c>
    </row>
    <row r="174" spans="3:26" ht="15.5" x14ac:dyDescent="0.35">
      <c r="C174" t="s">
        <v>1301</v>
      </c>
    </row>
    <row r="175" spans="3:26" ht="15.5" x14ac:dyDescent="0.35">
      <c r="C175" t="s">
        <v>274</v>
      </c>
      <c r="O175" s="5">
        <v>-86517357394</v>
      </c>
    </row>
    <row r="176" spans="3:26" ht="15.5" x14ac:dyDescent="0.35">
      <c r="C176" t="s">
        <v>1302</v>
      </c>
      <c r="G176" s="5">
        <v>29470000000</v>
      </c>
      <c r="O176" s="5">
        <v>-92061226842</v>
      </c>
      <c r="Y176" s="5">
        <v>402261073</v>
      </c>
      <c r="Z176" s="5">
        <v>11512493763</v>
      </c>
    </row>
    <row r="177" spans="3:26" ht="15.5" x14ac:dyDescent="0.35">
      <c r="C177" t="s">
        <v>1303</v>
      </c>
      <c r="F177" s="5">
        <v>2065000000</v>
      </c>
      <c r="G177" s="5">
        <v>-200000000</v>
      </c>
      <c r="L177" s="5">
        <v>-84160092480</v>
      </c>
      <c r="M177" s="5">
        <v>-301849197897</v>
      </c>
      <c r="N177" s="5">
        <v>-204574978089</v>
      </c>
      <c r="O177" s="5">
        <v>-974280337990</v>
      </c>
    </row>
    <row r="178" spans="3:26" ht="15.5" x14ac:dyDescent="0.35">
      <c r="C178" t="s">
        <v>635</v>
      </c>
    </row>
    <row r="179" spans="3:26" ht="15.5" x14ac:dyDescent="0.35">
      <c r="C179" t="s">
        <v>725</v>
      </c>
      <c r="X179" s="5">
        <v>-7355373517</v>
      </c>
      <c r="Y179" s="5">
        <v>-84637974190</v>
      </c>
      <c r="Z179" s="5">
        <v>-7066658268</v>
      </c>
    </row>
    <row r="180" spans="3:26" ht="15.5" x14ac:dyDescent="0.35">
      <c r="C180" t="s">
        <v>656</v>
      </c>
      <c r="L180" s="5">
        <v>-73559000000</v>
      </c>
      <c r="M180" s="5">
        <v>-348300000</v>
      </c>
      <c r="N180" s="5">
        <v>-12586661907</v>
      </c>
      <c r="O180" s="5">
        <v>-121977019984</v>
      </c>
      <c r="P180" s="5">
        <v>-337819107246</v>
      </c>
      <c r="T180" s="5">
        <v>-168148643178</v>
      </c>
      <c r="U180" s="5">
        <v>-231934653275</v>
      </c>
    </row>
    <row r="181" spans="3:26" ht="15.5" x14ac:dyDescent="0.35">
      <c r="C181" t="s">
        <v>730</v>
      </c>
      <c r="D181" s="5">
        <v>-55255909049</v>
      </c>
      <c r="F181" s="5">
        <v>69276957975</v>
      </c>
      <c r="G181" s="5">
        <v>-23092319325</v>
      </c>
      <c r="J181" s="5">
        <v>-153562790354</v>
      </c>
      <c r="K181" s="5">
        <v>-733516520795</v>
      </c>
      <c r="L181" s="5">
        <v>-1116507176733</v>
      </c>
      <c r="M181" s="5">
        <v>-504094372964</v>
      </c>
    </row>
    <row r="182" spans="3:26" ht="15.5" x14ac:dyDescent="0.35">
      <c r="C182" t="s">
        <v>1304</v>
      </c>
      <c r="D182" s="5">
        <v>32163589722</v>
      </c>
      <c r="E182" s="5">
        <v>-32163589722</v>
      </c>
      <c r="F182" s="5">
        <v>-186962543351</v>
      </c>
      <c r="I182" s="5">
        <v>-186962543351</v>
      </c>
      <c r="J182" s="5">
        <v>95245288930</v>
      </c>
      <c r="K182" s="5">
        <v>558821688747</v>
      </c>
      <c r="L182" s="5">
        <v>378076911169</v>
      </c>
      <c r="M182" s="5">
        <v>39821859881</v>
      </c>
    </row>
    <row r="183" spans="3:26" ht="15.5" x14ac:dyDescent="0.35">
      <c r="C183" t="s">
        <v>1305</v>
      </c>
      <c r="J183" s="5">
        <v>-130000000000</v>
      </c>
    </row>
    <row r="184" spans="3:26" ht="15.5" x14ac:dyDescent="0.35">
      <c r="C184" t="s">
        <v>1306</v>
      </c>
    </row>
    <row r="185" spans="3:26" ht="15.5" x14ac:dyDescent="0.35">
      <c r="C185" t="s">
        <v>152</v>
      </c>
      <c r="D185" s="5">
        <v>-445771100626</v>
      </c>
      <c r="E185" s="5">
        <v>15957835880</v>
      </c>
      <c r="F185" s="5">
        <v>-805481717929</v>
      </c>
      <c r="G185" s="5">
        <v>-364522017266</v>
      </c>
      <c r="I185" s="5">
        <v>-1846845784705</v>
      </c>
      <c r="J185" s="5">
        <v>-3742100036105</v>
      </c>
      <c r="K185" s="5">
        <v>465324658768</v>
      </c>
      <c r="L185" s="5">
        <v>1289579832728</v>
      </c>
      <c r="M185" s="5">
        <v>-198206485392</v>
      </c>
      <c r="N185" s="5">
        <v>-1750918130185</v>
      </c>
      <c r="O185" s="5">
        <v>1010667876639</v>
      </c>
      <c r="P185" s="5">
        <v>-2240709597</v>
      </c>
      <c r="Q185" s="5">
        <v>4079183303453</v>
      </c>
      <c r="R185" s="5">
        <v>1149610522884</v>
      </c>
      <c r="S185" s="5">
        <v>3489682454785</v>
      </c>
      <c r="T185" s="5">
        <v>437583500863</v>
      </c>
      <c r="U185" s="5">
        <v>91018506068</v>
      </c>
      <c r="V185" s="5">
        <v>-4144736131</v>
      </c>
      <c r="W185" s="5">
        <v>-208378532479</v>
      </c>
      <c r="X185" s="5">
        <v>10334152207</v>
      </c>
      <c r="Y185" s="5">
        <v>115991131517</v>
      </c>
      <c r="Z185" s="5">
        <v>-321169977221</v>
      </c>
    </row>
    <row r="186" spans="3:26" ht="15.5" x14ac:dyDescent="0.35">
      <c r="C186" t="s">
        <v>278</v>
      </c>
      <c r="F186" s="5">
        <v>4312213833795</v>
      </c>
      <c r="I186" s="5">
        <v>4312213833795</v>
      </c>
      <c r="J186" s="5">
        <v>4273258008463</v>
      </c>
      <c r="K186" s="5">
        <v>3967652744186</v>
      </c>
    </row>
    <row r="187" spans="3:26" ht="15.5" x14ac:dyDescent="0.35">
      <c r="C187" t="s">
        <v>1307</v>
      </c>
      <c r="J187" s="5">
        <v>100657897521</v>
      </c>
      <c r="K187" s="5">
        <v>499900000000</v>
      </c>
    </row>
    <row r="188" spans="3:26" ht="15.5" x14ac:dyDescent="0.35">
      <c r="C188" t="s">
        <v>1308</v>
      </c>
      <c r="K188" s="5">
        <v>233270000000</v>
      </c>
    </row>
    <row r="189" spans="3:26" ht="15.5" x14ac:dyDescent="0.35">
      <c r="C189" t="s">
        <v>670</v>
      </c>
      <c r="D189" s="5">
        <v>-676909194421</v>
      </c>
      <c r="E189" s="5">
        <v>-411983882447</v>
      </c>
      <c r="F189" s="5">
        <v>3970368242028</v>
      </c>
      <c r="G189" s="5">
        <v>-1147013383106</v>
      </c>
      <c r="L189" s="5">
        <v>-9544532266288</v>
      </c>
      <c r="M189" s="5">
        <v>-3445750470155</v>
      </c>
      <c r="N189" s="5">
        <v>-4009203618373</v>
      </c>
      <c r="O189" s="5">
        <v>-2789775286726</v>
      </c>
      <c r="P189" s="5">
        <v>-4857538144154</v>
      </c>
      <c r="Q189" s="5">
        <v>-3539218495563</v>
      </c>
      <c r="R189" s="5">
        <v>-3153141206400</v>
      </c>
      <c r="S189" s="5">
        <v>-1000857625598</v>
      </c>
      <c r="T189" s="5">
        <v>-936956000000</v>
      </c>
      <c r="U189" s="5">
        <v>-359776060958</v>
      </c>
      <c r="V189" s="5">
        <v>-690247173422</v>
      </c>
      <c r="W189" s="5">
        <v>-1229835498961</v>
      </c>
      <c r="X189" s="5">
        <v>-1558259209569</v>
      </c>
      <c r="Y189" s="5">
        <v>-857147032998</v>
      </c>
      <c r="Z189" s="5">
        <v>-1004815692391</v>
      </c>
    </row>
    <row r="190" spans="3:26" ht="15.5" x14ac:dyDescent="0.35">
      <c r="C190" t="s">
        <v>1309</v>
      </c>
      <c r="F190" s="5">
        <v>-4070586904037</v>
      </c>
      <c r="I190" s="5">
        <v>-4070586904037</v>
      </c>
      <c r="J190" s="5">
        <v>-6292494952380</v>
      </c>
      <c r="K190" s="5">
        <v>-2797065654159</v>
      </c>
    </row>
    <row r="191" spans="3:26" ht="15.5" x14ac:dyDescent="0.35">
      <c r="C191" t="s">
        <v>715</v>
      </c>
      <c r="F191" s="5">
        <v>-1286200000000</v>
      </c>
      <c r="I191" s="5">
        <v>-1286200000000</v>
      </c>
      <c r="J191" s="5">
        <v>-956000000000</v>
      </c>
      <c r="K191" s="5">
        <v>-495100000000</v>
      </c>
    </row>
    <row r="192" spans="3:26" ht="15.5" x14ac:dyDescent="0.35">
      <c r="C192" t="s">
        <v>1310</v>
      </c>
      <c r="J192" s="5">
        <v>-3604600000</v>
      </c>
    </row>
    <row r="193" spans="3:26" ht="15.5" x14ac:dyDescent="0.35">
      <c r="C193" t="s">
        <v>1311</v>
      </c>
      <c r="U193" s="5">
        <v>125000000000</v>
      </c>
      <c r="V193" s="5">
        <v>125000000000</v>
      </c>
    </row>
    <row r="194" spans="3:26" ht="15.5" x14ac:dyDescent="0.35">
      <c r="C194" t="s">
        <v>1312</v>
      </c>
      <c r="V194" s="5">
        <v>-125000000000</v>
      </c>
    </row>
    <row r="195" spans="3:26" ht="15.5" x14ac:dyDescent="0.35">
      <c r="C195" t="s">
        <v>1313</v>
      </c>
      <c r="L195" s="5">
        <v>-200000000000</v>
      </c>
    </row>
    <row r="196" spans="3:26" ht="15.5" x14ac:dyDescent="0.35">
      <c r="C196" t="s">
        <v>1314</v>
      </c>
      <c r="U196" s="5">
        <v>2417665580</v>
      </c>
      <c r="V196" s="5">
        <v>13602736781</v>
      </c>
    </row>
    <row r="197" spans="3:26" ht="15.5" x14ac:dyDescent="0.35">
      <c r="C197" t="s">
        <v>313</v>
      </c>
      <c r="P197" s="5">
        <v>-55187968</v>
      </c>
      <c r="Q197" s="5">
        <v>-372228115</v>
      </c>
      <c r="R197" s="5">
        <v>-1840779216</v>
      </c>
      <c r="S197" s="5">
        <v>-2320826236</v>
      </c>
      <c r="T197" s="5">
        <v>-323458823</v>
      </c>
      <c r="U197" s="5">
        <v>-4961132501</v>
      </c>
      <c r="V197" s="5">
        <v>-8527930394</v>
      </c>
    </row>
    <row r="198" spans="3:26" ht="15.5" x14ac:dyDescent="0.35">
      <c r="C198" t="s">
        <v>1315</v>
      </c>
      <c r="V198" s="5">
        <v>40610192295</v>
      </c>
    </row>
    <row r="199" spans="3:26" ht="15.5" x14ac:dyDescent="0.35">
      <c r="C199" t="s">
        <v>158</v>
      </c>
      <c r="D199" s="5">
        <v>-12195135037</v>
      </c>
      <c r="E199" s="5">
        <v>-5458815595</v>
      </c>
      <c r="F199" s="5">
        <v>-12096683693</v>
      </c>
      <c r="G199" s="5">
        <v>-5161602965</v>
      </c>
      <c r="I199" s="5">
        <v>-21178613974</v>
      </c>
      <c r="J199" s="5">
        <v>-28270859416</v>
      </c>
      <c r="K199" s="5">
        <v>-34779220379</v>
      </c>
      <c r="L199" s="5">
        <v>-40937728908</v>
      </c>
      <c r="M199" s="5">
        <v>-43066531264</v>
      </c>
      <c r="N199" s="5">
        <v>-46747282953</v>
      </c>
    </row>
    <row r="200" spans="3:26" ht="15.5" x14ac:dyDescent="0.35">
      <c r="C200" t="s">
        <v>1316</v>
      </c>
    </row>
    <row r="201" spans="3:26" ht="15.5" x14ac:dyDescent="0.35">
      <c r="C201" t="s">
        <v>339</v>
      </c>
      <c r="N201" s="5">
        <v>-66380474121</v>
      </c>
      <c r="O201" s="5">
        <v>-128831781042</v>
      </c>
      <c r="P201" s="5">
        <v>-103083063043</v>
      </c>
      <c r="Q201" s="5">
        <v>-94035304967</v>
      </c>
      <c r="R201" s="5">
        <v>-93385904460</v>
      </c>
      <c r="S201" s="5">
        <v>-64814602280</v>
      </c>
      <c r="T201" s="5">
        <v>-121793040314</v>
      </c>
      <c r="U201" s="5">
        <v>-42318078814</v>
      </c>
      <c r="V201" s="5">
        <v>-58732403011</v>
      </c>
      <c r="W201" s="5">
        <v>-56845102342</v>
      </c>
      <c r="X201" s="5">
        <v>-49658900000</v>
      </c>
      <c r="Y201" s="5">
        <v>-20981742465</v>
      </c>
      <c r="Z201" s="5">
        <v>-28217028591</v>
      </c>
    </row>
    <row r="202" spans="3:26" ht="15.5" x14ac:dyDescent="0.35">
      <c r="C202" t="s">
        <v>1317</v>
      </c>
      <c r="D202" s="5">
        <v>-166806882907</v>
      </c>
      <c r="E202" s="5">
        <v>-185109112613</v>
      </c>
      <c r="F202" s="5">
        <v>-202769443276</v>
      </c>
      <c r="G202" s="5">
        <v>-210532599761</v>
      </c>
      <c r="I202" s="5">
        <v>-785561100489</v>
      </c>
      <c r="J202" s="5">
        <v>-837538530293</v>
      </c>
      <c r="K202" s="5">
        <v>-1005048210880</v>
      </c>
      <c r="L202" s="5">
        <v>-974548185180</v>
      </c>
      <c r="M202" s="5">
        <v>-924089268939</v>
      </c>
      <c r="N202" s="5">
        <v>-862829093409</v>
      </c>
      <c r="O202" s="5">
        <v>-829477178005</v>
      </c>
    </row>
    <row r="203" spans="3:26" ht="15.5" x14ac:dyDescent="0.35">
      <c r="C203" t="s">
        <v>1318</v>
      </c>
      <c r="Q203" s="5">
        <v>-6928126943</v>
      </c>
      <c r="R203" s="5">
        <v>-3014510000</v>
      </c>
      <c r="S203" s="5">
        <v>-6481427246</v>
      </c>
    </row>
    <row r="204" spans="3:26" ht="15.5" x14ac:dyDescent="0.35">
      <c r="C204" t="s">
        <v>604</v>
      </c>
      <c r="L204" s="5">
        <v>-14219571969</v>
      </c>
      <c r="S204" s="5">
        <v>-30972499410</v>
      </c>
    </row>
    <row r="205" spans="3:26" ht="15.5" x14ac:dyDescent="0.35">
      <c r="C205" t="s">
        <v>1319</v>
      </c>
      <c r="S205" s="5">
        <v>2744865826560</v>
      </c>
    </row>
    <row r="206" spans="3:26" ht="15.5" x14ac:dyDescent="0.35">
      <c r="C206" t="s">
        <v>1320</v>
      </c>
      <c r="G206" s="5">
        <v>4467000000</v>
      </c>
      <c r="I206" s="5">
        <v>4467000000</v>
      </c>
      <c r="J206" s="5">
        <v>1893000000</v>
      </c>
      <c r="K206" s="5">
        <v>96495000000</v>
      </c>
      <c r="L206" s="5">
        <v>68352000000</v>
      </c>
      <c r="M206" s="5">
        <v>-30000000</v>
      </c>
    </row>
    <row r="207" spans="3:26" ht="15.5" x14ac:dyDescent="0.35">
      <c r="C207" t="s">
        <v>229</v>
      </c>
      <c r="L207" s="5">
        <v>2665717781650</v>
      </c>
    </row>
    <row r="208" spans="3:26" ht="15.5" x14ac:dyDescent="0.35">
      <c r="C208" t="s">
        <v>1321</v>
      </c>
      <c r="L208" s="5">
        <v>278854918984</v>
      </c>
    </row>
    <row r="209" spans="2:26" ht="15.5" x14ac:dyDescent="0.35">
      <c r="C209" t="s">
        <v>1322</v>
      </c>
    </row>
    <row r="210" spans="2:26" ht="15.5" x14ac:dyDescent="0.35">
      <c r="C210" t="s">
        <v>167</v>
      </c>
      <c r="D210" s="5">
        <v>-108322484762</v>
      </c>
      <c r="E210" s="5">
        <v>-788661895633</v>
      </c>
      <c r="F210" s="5">
        <v>241069841614</v>
      </c>
      <c r="G210" s="5">
        <v>-8072556983</v>
      </c>
      <c r="I210" s="5">
        <v>-533750285724</v>
      </c>
      <c r="J210" s="5">
        <v>-2259901168721</v>
      </c>
      <c r="K210" s="5">
        <v>166830690627</v>
      </c>
      <c r="L210" s="5">
        <v>1184622282502</v>
      </c>
      <c r="M210" s="5">
        <v>788629684697</v>
      </c>
      <c r="N210" s="5">
        <v>-891360799581</v>
      </c>
      <c r="O210" s="5">
        <v>-8026762624</v>
      </c>
      <c r="P210" s="5">
        <v>-868137154206</v>
      </c>
      <c r="Q210" s="5">
        <v>766263292157</v>
      </c>
      <c r="R210" s="5">
        <v>-952279019158</v>
      </c>
      <c r="S210" s="5">
        <v>3506731737837</v>
      </c>
      <c r="T210" s="5">
        <v>-1128588688639</v>
      </c>
      <c r="U210" s="5">
        <v>978456696097</v>
      </c>
      <c r="V210" s="5">
        <v>374045752813</v>
      </c>
      <c r="W210" s="5">
        <v>303186395027</v>
      </c>
      <c r="X210" s="5">
        <v>-65190146982</v>
      </c>
      <c r="Y210" s="5">
        <v>-67796269389</v>
      </c>
      <c r="Z210" s="5">
        <v>-406614018167</v>
      </c>
    </row>
    <row r="211" spans="2:26" ht="15.5" x14ac:dyDescent="0.35">
      <c r="C211" t="s">
        <v>168</v>
      </c>
      <c r="E211" s="5">
        <v>1710080268414</v>
      </c>
      <c r="I211" s="5">
        <v>2243830554138</v>
      </c>
      <c r="J211" s="5">
        <v>4503731722859</v>
      </c>
      <c r="K211" s="5">
        <v>4336901032232</v>
      </c>
      <c r="L211" s="5">
        <v>3152278749730</v>
      </c>
      <c r="M211" s="5">
        <v>2363649065033</v>
      </c>
      <c r="N211" s="5">
        <v>3255009864614</v>
      </c>
      <c r="O211" s="5">
        <v>3263036627238</v>
      </c>
      <c r="P211" s="5">
        <v>4131173781445</v>
      </c>
      <c r="Q211" s="5">
        <v>3364910489288</v>
      </c>
      <c r="R211" s="5">
        <v>4317347903384</v>
      </c>
      <c r="S211" s="5">
        <v>811411723393</v>
      </c>
      <c r="T211" s="5">
        <v>1939959892639</v>
      </c>
      <c r="U211" s="5">
        <v>948845841632</v>
      </c>
      <c r="V211" s="5">
        <v>552203272822</v>
      </c>
      <c r="W211" s="5">
        <v>242117620949</v>
      </c>
      <c r="X211" s="5">
        <v>306902360957</v>
      </c>
      <c r="Y211" s="5">
        <v>364904002740</v>
      </c>
      <c r="Z211" s="5">
        <v>784297751668</v>
      </c>
    </row>
    <row r="212" spans="2:26" ht="15.5" x14ac:dyDescent="0.35">
      <c r="C212" t="s">
        <v>1323</v>
      </c>
      <c r="T212" s="5">
        <v>40519392</v>
      </c>
      <c r="U212" s="5">
        <v>8774900030</v>
      </c>
      <c r="V212" s="5">
        <v>4734763154</v>
      </c>
      <c r="W212" s="5">
        <v>3218214582</v>
      </c>
      <c r="X212" s="5">
        <v>2496486352</v>
      </c>
    </row>
    <row r="213" spans="2:26" ht="15.5" x14ac:dyDescent="0.35">
      <c r="C213" t="s">
        <v>242</v>
      </c>
      <c r="R213" s="5">
        <v>-158394938</v>
      </c>
      <c r="U213" s="5">
        <v>3882454880</v>
      </c>
      <c r="V213" s="5">
        <v>17862052843</v>
      </c>
      <c r="W213" s="5">
        <v>3681042264</v>
      </c>
      <c r="X213" s="5">
        <v>-2091079379</v>
      </c>
      <c r="Y213" s="5">
        <v>9794627605</v>
      </c>
      <c r="Z213" s="5">
        <v>-12779730761</v>
      </c>
    </row>
    <row r="214" spans="2:26" ht="15.5" x14ac:dyDescent="0.35">
      <c r="C214" t="s">
        <v>169</v>
      </c>
      <c r="D214" s="5">
        <v>-108322484762</v>
      </c>
      <c r="E214" s="5">
        <v>921418372781</v>
      </c>
      <c r="F214" s="5">
        <v>241069841614</v>
      </c>
      <c r="G214" s="5">
        <v>-8072556983</v>
      </c>
      <c r="I214" s="5">
        <v>1710080268414</v>
      </c>
      <c r="J214" s="5">
        <v>2243830554138</v>
      </c>
      <c r="K214" s="5">
        <v>4503731722859</v>
      </c>
      <c r="L214" s="5">
        <v>4336901032232</v>
      </c>
      <c r="M214" s="5">
        <v>3152278749730</v>
      </c>
      <c r="N214" s="5">
        <v>2363649065033</v>
      </c>
      <c r="O214" s="5">
        <v>3255009864614</v>
      </c>
      <c r="P214" s="5">
        <v>3263036627239</v>
      </c>
      <c r="Q214" s="5">
        <v>4131173781445</v>
      </c>
      <c r="R214" s="5">
        <v>3364910489288</v>
      </c>
      <c r="S214" s="5">
        <v>4318143461230</v>
      </c>
      <c r="T214" s="5">
        <v>811411723392</v>
      </c>
      <c r="U214" s="5">
        <v>1939959892639</v>
      </c>
      <c r="V214" s="5">
        <v>948845841632</v>
      </c>
      <c r="W214" s="5">
        <v>552203272822</v>
      </c>
      <c r="X214" s="5">
        <v>242117620948</v>
      </c>
      <c r="Y214" s="5">
        <v>306902360956</v>
      </c>
      <c r="Z214" s="5">
        <v>364904002740</v>
      </c>
    </row>
    <row r="216" spans="2:26" ht="15.5" x14ac:dyDescent="0.35">
      <c r="B216" t="s">
        <v>170</v>
      </c>
      <c r="C216" t="s">
        <v>12</v>
      </c>
      <c r="D216" s="5">
        <v>8410000000</v>
      </c>
      <c r="E216" s="5">
        <v>8410000000</v>
      </c>
      <c r="F216" s="5">
        <v>8410000000</v>
      </c>
      <c r="G216" s="5">
        <v>8410000000</v>
      </c>
      <c r="I216" s="5">
        <v>8410000000</v>
      </c>
      <c r="J216" s="5">
        <v>8410000000</v>
      </c>
      <c r="K216" s="5">
        <v>8410000000</v>
      </c>
      <c r="L216" s="5">
        <v>8410000000</v>
      </c>
      <c r="M216" s="5">
        <v>3560000000</v>
      </c>
      <c r="N216" s="5">
        <v>3560000000</v>
      </c>
      <c r="O216" s="5">
        <v>3560000000</v>
      </c>
      <c r="P216" s="5">
        <v>3560000000</v>
      </c>
      <c r="Q216" s="5">
        <v>3560000000</v>
      </c>
      <c r="R216" s="5">
        <v>3560000000</v>
      </c>
      <c r="S216" s="5">
        <v>3560000000</v>
      </c>
      <c r="T216" s="5">
        <v>1800000000</v>
      </c>
      <c r="U216" s="5">
        <v>1800000000</v>
      </c>
      <c r="V216" s="5">
        <v>1800000000</v>
      </c>
      <c r="W216" s="5">
        <v>1800000000</v>
      </c>
      <c r="X216" s="5">
        <v>1800000000</v>
      </c>
      <c r="Y216" s="5">
        <v>1800000000</v>
      </c>
      <c r="Z216" s="5">
        <v>1800000000</v>
      </c>
    </row>
    <row r="217" spans="2:26" ht="15.5" x14ac:dyDescent="0.35">
      <c r="C217" t="s">
        <v>171</v>
      </c>
      <c r="D217" s="6">
        <v>-17.32</v>
      </c>
      <c r="E217" s="6">
        <v>18.329999999999998</v>
      </c>
      <c r="F217" s="6">
        <v>-643.1</v>
      </c>
      <c r="G217" s="6">
        <v>-0.37</v>
      </c>
    </row>
    <row r="218" spans="2:26" ht="15.5" x14ac:dyDescent="0.35">
      <c r="C218" t="s">
        <v>172</v>
      </c>
      <c r="D218" s="6">
        <v>-8.7799999999999994</v>
      </c>
      <c r="E218" s="6">
        <v>10.64</v>
      </c>
      <c r="F218" s="6">
        <v>-0.42</v>
      </c>
      <c r="G218" s="6">
        <v>-756.76</v>
      </c>
    </row>
    <row r="219" spans="2:26" ht="15.5" x14ac:dyDescent="0.35">
      <c r="C219" t="s">
        <v>60</v>
      </c>
      <c r="D219" s="6">
        <v>0.88</v>
      </c>
      <c r="E219" s="6">
        <v>0.98</v>
      </c>
      <c r="F219" s="6">
        <v>0.56000000000000005</v>
      </c>
      <c r="G219" s="6">
        <v>1.28</v>
      </c>
    </row>
    <row r="220" spans="2:26" ht="15.5" x14ac:dyDescent="0.35">
      <c r="C220" t="s">
        <v>173</v>
      </c>
      <c r="D220" s="5">
        <v>142250000000</v>
      </c>
      <c r="E220" s="5">
        <v>411150000000</v>
      </c>
      <c r="F220" s="5">
        <v>-35700000000</v>
      </c>
      <c r="G220" s="5">
        <v>242490000000</v>
      </c>
    </row>
    <row r="221" spans="2:26" ht="15.5" x14ac:dyDescent="0.35">
      <c r="C221" t="s">
        <v>174</v>
      </c>
      <c r="D221" s="6">
        <v>-5.3E-3</v>
      </c>
      <c r="E221" s="6">
        <v>5.5000000000000005E-3</v>
      </c>
      <c r="F221" s="6">
        <v>-0.18780000000000002</v>
      </c>
      <c r="G221" s="6">
        <v>-1E-4</v>
      </c>
    </row>
    <row r="222" spans="2:26" ht="15.5" x14ac:dyDescent="0.35">
      <c r="C222" t="s">
        <v>175</v>
      </c>
      <c r="D222" s="6">
        <v>-5.0700000000000002E-2</v>
      </c>
      <c r="E222" s="6">
        <v>5.0999999999999997E-2</v>
      </c>
      <c r="F222" s="6">
        <v>-1.8869</v>
      </c>
      <c r="G222" s="6">
        <v>-2.9999999999999997E-4</v>
      </c>
    </row>
    <row r="223" spans="2:26" ht="15.5" x14ac:dyDescent="0.35">
      <c r="C223" t="s">
        <v>176</v>
      </c>
      <c r="D223" s="6">
        <v>9.4999999999999998E-3</v>
      </c>
      <c r="E223" s="6">
        <v>3.7999999999999999E-2</v>
      </c>
      <c r="F223" s="6">
        <v>-4.1999999999999997E-3</v>
      </c>
      <c r="G223" s="6">
        <v>1.3899999999999999E-2</v>
      </c>
    </row>
    <row r="224" spans="2:26" ht="15.5" x14ac:dyDescent="0.35">
      <c r="C224" t="s">
        <v>177</v>
      </c>
      <c r="D224" s="6">
        <v>0.6</v>
      </c>
      <c r="E224" s="6">
        <v>2.08</v>
      </c>
      <c r="F224" s="6">
        <v>-0.15</v>
      </c>
      <c r="G224" s="6">
        <v>1.1399999999999999</v>
      </c>
    </row>
    <row r="225" spans="3:26" ht="15.5" x14ac:dyDescent="0.35">
      <c r="C225" t="s">
        <v>178</v>
      </c>
      <c r="D225" s="5">
        <v>3315000000000</v>
      </c>
      <c r="E225" s="5">
        <v>3455000000000</v>
      </c>
      <c r="F225" s="5">
        <v>3297000000000</v>
      </c>
      <c r="G225" s="5">
        <v>9701000000000</v>
      </c>
    </row>
    <row r="226" spans="3:26" ht="15.5" x14ac:dyDescent="0.35">
      <c r="C226" t="s">
        <v>179</v>
      </c>
      <c r="D226" s="6">
        <v>0.44</v>
      </c>
      <c r="E226" s="6">
        <v>0.54</v>
      </c>
      <c r="F226" s="6">
        <v>0.79</v>
      </c>
      <c r="G226" s="6">
        <v>0.26</v>
      </c>
    </row>
    <row r="227" spans="3:26" ht="15.5" x14ac:dyDescent="0.35">
      <c r="C227" t="s">
        <v>180</v>
      </c>
      <c r="D227" s="6">
        <v>341.84</v>
      </c>
      <c r="E227" s="6">
        <v>359.16</v>
      </c>
      <c r="F227" s="6">
        <v>340.83</v>
      </c>
      <c r="G227" s="6">
        <v>1075.9100000000001</v>
      </c>
    </row>
    <row r="228" spans="3:26" ht="15.5" x14ac:dyDescent="0.35">
      <c r="C228" t="s">
        <v>181</v>
      </c>
      <c r="D228" s="6">
        <v>0.44</v>
      </c>
      <c r="E228" s="6">
        <v>0.54</v>
      </c>
      <c r="F228" s="6">
        <v>0.79</v>
      </c>
      <c r="G228" s="6">
        <v>0.26</v>
      </c>
    </row>
    <row r="229" spans="3:26" ht="15.5" x14ac:dyDescent="0.35">
      <c r="C229" t="s">
        <v>182</v>
      </c>
      <c r="D229" s="6">
        <v>341.84</v>
      </c>
      <c r="E229" s="6">
        <v>359.16</v>
      </c>
      <c r="F229" s="6">
        <v>340.83</v>
      </c>
      <c r="G229" s="6">
        <v>1075.9100000000001</v>
      </c>
    </row>
    <row r="230" spans="3:26" ht="15.5" x14ac:dyDescent="0.35">
      <c r="C230" t="s">
        <v>183</v>
      </c>
      <c r="D230" s="5">
        <v>1982000000000</v>
      </c>
      <c r="E230" s="5">
        <v>2237000000000</v>
      </c>
      <c r="F230" s="5">
        <v>3024000000000</v>
      </c>
      <c r="G230" s="5">
        <v>3854000000000</v>
      </c>
    </row>
    <row r="231" spans="3:26" ht="15.5" x14ac:dyDescent="0.35">
      <c r="C231" t="s">
        <v>184</v>
      </c>
      <c r="D231" s="5">
        <v>5656000000000</v>
      </c>
      <c r="E231" s="5">
        <v>5656000000000</v>
      </c>
      <c r="F231" s="5">
        <v>4520000000000</v>
      </c>
      <c r="G231" s="5">
        <v>4166000000000</v>
      </c>
    </row>
    <row r="232" spans="3:26" ht="15.5" x14ac:dyDescent="0.35">
      <c r="C232" t="s">
        <v>185</v>
      </c>
      <c r="D232" s="5">
        <v>2874000000000</v>
      </c>
      <c r="E232" s="5">
        <v>3020000000000</v>
      </c>
      <c r="F232" s="5">
        <v>2866000000000</v>
      </c>
      <c r="G232" s="5">
        <v>9046000000000</v>
      </c>
    </row>
    <row r="233" spans="3:26" ht="15.5" x14ac:dyDescent="0.35">
      <c r="C233" t="s">
        <v>24</v>
      </c>
      <c r="D233" s="5">
        <v>7638000000000</v>
      </c>
      <c r="E233" s="5">
        <v>7893000000000</v>
      </c>
      <c r="F233" s="5">
        <v>7544000000000</v>
      </c>
      <c r="G233" s="5">
        <v>8020000000000</v>
      </c>
    </row>
    <row r="234" spans="3:26" ht="15.5" x14ac:dyDescent="0.35">
      <c r="C234" t="s">
        <v>21</v>
      </c>
      <c r="D234" s="5">
        <v>6825000000000</v>
      </c>
      <c r="E234" s="5">
        <v>6972000000000</v>
      </c>
      <c r="F234" s="5">
        <v>5834000000000</v>
      </c>
      <c r="G234" s="5">
        <v>6551000000000</v>
      </c>
    </row>
    <row r="235" spans="3:26" ht="15.5" x14ac:dyDescent="0.35">
      <c r="C235" t="s">
        <v>186</v>
      </c>
      <c r="D235" s="5">
        <v>180000000000</v>
      </c>
      <c r="E235" s="5">
        <v>219000000000</v>
      </c>
      <c r="F235" s="5">
        <v>-2840000000000</v>
      </c>
      <c r="G235" s="5">
        <v>2120000000000</v>
      </c>
    </row>
    <row r="236" spans="3:26" ht="15.5" x14ac:dyDescent="0.35">
      <c r="C236" t="s">
        <v>187</v>
      </c>
      <c r="D236" s="5">
        <v>118000000000</v>
      </c>
      <c r="E236" s="5">
        <v>-869000000000</v>
      </c>
      <c r="F236" s="5">
        <v>1636000000000</v>
      </c>
      <c r="G236" s="5">
        <v>510000000000</v>
      </c>
    </row>
    <row r="237" spans="3:26" ht="15.5" x14ac:dyDescent="0.35">
      <c r="C237" t="s">
        <v>188</v>
      </c>
      <c r="D237" s="5">
        <v>-1000000000</v>
      </c>
      <c r="E237" s="5">
        <v>-1000000000</v>
      </c>
      <c r="F237" s="5">
        <v>-43000000000</v>
      </c>
      <c r="G237" s="5">
        <v>-14000000000</v>
      </c>
    </row>
    <row r="238" spans="3:26" ht="15.5" x14ac:dyDescent="0.35">
      <c r="C238" t="s">
        <v>13</v>
      </c>
      <c r="D238" s="5">
        <v>117000000000</v>
      </c>
      <c r="E238" s="5">
        <v>-870000000000</v>
      </c>
      <c r="F238" s="5">
        <v>1593000000000</v>
      </c>
      <c r="G238" s="5">
        <v>496000000000</v>
      </c>
    </row>
    <row r="239" spans="3:26" ht="15.5" x14ac:dyDescent="0.35">
      <c r="C239" t="s">
        <v>16</v>
      </c>
      <c r="D239" s="6">
        <v>13.91</v>
      </c>
      <c r="E239" s="6">
        <v>-103.47</v>
      </c>
      <c r="F239" s="6">
        <v>189.48</v>
      </c>
      <c r="G239" s="6">
        <v>58.98</v>
      </c>
    </row>
    <row r="240" spans="3:26" ht="15.5" x14ac:dyDescent="0.35">
      <c r="C240" t="s">
        <v>45</v>
      </c>
      <c r="I240" s="6">
        <v>-642.58000000000004</v>
      </c>
      <c r="J240" s="6">
        <v>-10.32</v>
      </c>
      <c r="K240" s="6">
        <v>25.46</v>
      </c>
      <c r="L240" s="6">
        <v>9.66</v>
      </c>
      <c r="M240" s="6">
        <v>15.5</v>
      </c>
      <c r="N240" s="6">
        <v>6.73</v>
      </c>
      <c r="O240" s="6">
        <v>186.42</v>
      </c>
      <c r="P240" s="6">
        <v>180.9</v>
      </c>
      <c r="Q240" s="6">
        <v>144.75</v>
      </c>
      <c r="R240" s="6">
        <v>88.03</v>
      </c>
      <c r="S240" s="6">
        <v>130.22</v>
      </c>
      <c r="T240" s="6">
        <v>179.91</v>
      </c>
      <c r="U240" s="6">
        <v>225.38</v>
      </c>
      <c r="V240" s="6">
        <v>117.46</v>
      </c>
      <c r="W240" s="6">
        <v>101.1</v>
      </c>
      <c r="X240" s="6">
        <v>105.59</v>
      </c>
      <c r="Y240" s="6">
        <v>90.45</v>
      </c>
      <c r="Z240" s="6">
        <v>46.07</v>
      </c>
    </row>
    <row r="241" spans="3:26" ht="15.5" x14ac:dyDescent="0.35">
      <c r="C241" t="s">
        <v>59</v>
      </c>
      <c r="I241" s="6">
        <v>-0.42</v>
      </c>
      <c r="J241" s="6">
        <v>-20.54</v>
      </c>
      <c r="K241" s="6">
        <v>12.25</v>
      </c>
      <c r="L241" s="6">
        <v>50.1</v>
      </c>
      <c r="M241" s="6">
        <v>57.81</v>
      </c>
      <c r="N241" s="6">
        <v>228.23</v>
      </c>
      <c r="O241" s="6">
        <v>6.3</v>
      </c>
      <c r="P241" s="6">
        <v>8.76</v>
      </c>
      <c r="Q241" s="6">
        <v>13.02</v>
      </c>
      <c r="R241" s="6">
        <v>23.63</v>
      </c>
      <c r="S241" s="6">
        <v>16.43</v>
      </c>
      <c r="T241" s="6">
        <v>19.350000000000001</v>
      </c>
      <c r="U241" s="6">
        <v>6.7</v>
      </c>
      <c r="V241" s="6">
        <v>14.98</v>
      </c>
      <c r="W241" s="6">
        <v>5.75</v>
      </c>
      <c r="X241" s="6">
        <v>8.6199999999999992</v>
      </c>
      <c r="Y241" s="6">
        <v>4.54</v>
      </c>
      <c r="Z241" s="6">
        <v>5.86</v>
      </c>
    </row>
    <row r="242" spans="3:26" ht="15.5" x14ac:dyDescent="0.35">
      <c r="C242" t="s">
        <v>62</v>
      </c>
      <c r="I242" s="6">
        <v>0.23</v>
      </c>
      <c r="J242" s="6">
        <v>0.13</v>
      </c>
      <c r="K242" s="6">
        <v>0.13</v>
      </c>
      <c r="L242" s="6">
        <v>0.3</v>
      </c>
      <c r="M242" s="6">
        <v>0.28000000000000003</v>
      </c>
      <c r="N242" s="6">
        <v>0.51</v>
      </c>
      <c r="O242" s="6">
        <v>0.27</v>
      </c>
      <c r="P242" s="6">
        <v>0.36</v>
      </c>
      <c r="Q242" s="6">
        <v>0.44</v>
      </c>
      <c r="R242" s="6">
        <v>0.67</v>
      </c>
      <c r="S242" s="6">
        <v>0.81</v>
      </c>
      <c r="T242" s="6">
        <v>0.72</v>
      </c>
      <c r="U242" s="6">
        <v>0.28000000000000003</v>
      </c>
      <c r="V242" s="6">
        <v>0.42</v>
      </c>
      <c r="W242" s="6">
        <v>0.16</v>
      </c>
      <c r="X242" s="6">
        <v>0.28999999999999998</v>
      </c>
      <c r="Y242" s="6">
        <v>0.1</v>
      </c>
      <c r="Z242" s="6">
        <v>7.0000000000000007E-2</v>
      </c>
    </row>
    <row r="243" spans="3:26" ht="15.5" x14ac:dyDescent="0.35">
      <c r="C243" t="s">
        <v>189</v>
      </c>
      <c r="I243" s="5">
        <v>648570000000</v>
      </c>
      <c r="J243" s="5">
        <v>1696190000000</v>
      </c>
      <c r="K243" s="5">
        <v>1816370000000</v>
      </c>
      <c r="L243" s="5">
        <v>1537210000000</v>
      </c>
      <c r="M243" s="5">
        <v>1513070000000</v>
      </c>
      <c r="N243" s="5">
        <v>1360420000000</v>
      </c>
      <c r="O243" s="5">
        <v>1905380000000</v>
      </c>
      <c r="P243" s="5">
        <v>1870910000000</v>
      </c>
    </row>
    <row r="244" spans="3:26" ht="15.5" x14ac:dyDescent="0.35">
      <c r="C244" t="s">
        <v>190</v>
      </c>
      <c r="I244" s="6">
        <v>-0.18760000000000002</v>
      </c>
      <c r="J244" s="6">
        <v>-2.5000000000000001E-3</v>
      </c>
      <c r="K244" s="6">
        <v>5.3E-3</v>
      </c>
      <c r="L244" s="6">
        <v>2E-3</v>
      </c>
      <c r="M244" s="6">
        <v>1.4000000000000002E-3</v>
      </c>
      <c r="N244" s="6">
        <v>5.9999999999999995E-4</v>
      </c>
      <c r="O244" s="6">
        <v>1.8200000000000001E-2</v>
      </c>
      <c r="P244" s="6">
        <v>2.1400000000000002E-2</v>
      </c>
      <c r="Q244" s="6">
        <v>1.8200000000000001E-2</v>
      </c>
      <c r="R244" s="6">
        <v>1.5600000000000001E-2</v>
      </c>
      <c r="S244" s="6">
        <v>2.7699999999999999E-2</v>
      </c>
      <c r="T244" s="6">
        <v>3.1E-2</v>
      </c>
      <c r="U244" s="6">
        <v>4.1799999999999997E-2</v>
      </c>
      <c r="V244" s="6">
        <v>2.69E-2</v>
      </c>
      <c r="W244" s="6">
        <v>2.98E-2</v>
      </c>
      <c r="X244" s="6">
        <v>3.8599999999999995E-2</v>
      </c>
      <c r="Y244" s="6">
        <v>2.8900000000000002E-2</v>
      </c>
      <c r="Z244" s="6">
        <v>1.6200000000000003E-2</v>
      </c>
    </row>
    <row r="245" spans="3:26" ht="15.5" x14ac:dyDescent="0.35">
      <c r="C245" t="s">
        <v>191</v>
      </c>
      <c r="I245" s="6">
        <v>-1.8854</v>
      </c>
      <c r="J245" s="6">
        <v>-1.04E-2</v>
      </c>
      <c r="K245" s="6">
        <v>2.5899999999999999E-2</v>
      </c>
      <c r="L245" s="6">
        <v>9.7000000000000003E-3</v>
      </c>
      <c r="M245" s="6">
        <v>9.8999999999999991E-3</v>
      </c>
      <c r="N245" s="6">
        <v>4.3E-3</v>
      </c>
      <c r="O245" s="6">
        <v>9.7500000000000003E-2</v>
      </c>
      <c r="P245" s="6">
        <v>0.1027</v>
      </c>
      <c r="Q245" s="6">
        <v>8.8000000000000009E-2</v>
      </c>
      <c r="R245" s="6">
        <v>5.7699999999999994E-2</v>
      </c>
      <c r="S245" s="6">
        <v>0.09</v>
      </c>
      <c r="T245" s="6">
        <v>0.18579999999999999</v>
      </c>
      <c r="U245" s="6">
        <v>0.26379999999999998</v>
      </c>
      <c r="V245" s="6">
        <v>0.1802</v>
      </c>
      <c r="W245" s="6">
        <v>0.1852</v>
      </c>
      <c r="X245" s="6">
        <v>0.22089999999999999</v>
      </c>
      <c r="Y245" s="6">
        <v>0.2228</v>
      </c>
      <c r="Z245" s="6">
        <v>0.14199999999999999</v>
      </c>
    </row>
    <row r="246" spans="3:26" ht="15.5" x14ac:dyDescent="0.35">
      <c r="C246" t="s">
        <v>192</v>
      </c>
      <c r="I246" s="6">
        <v>4.4699999999999997E-2</v>
      </c>
      <c r="J246" s="6">
        <v>0.10349999999999999</v>
      </c>
      <c r="K246" s="6">
        <v>0.1074</v>
      </c>
      <c r="L246" s="6">
        <v>0.1125</v>
      </c>
      <c r="M246" s="6">
        <v>0.1321</v>
      </c>
      <c r="N246" s="6">
        <v>9.9900000000000003E-2</v>
      </c>
      <c r="O246" s="6">
        <v>0.1492</v>
      </c>
      <c r="P246" s="6">
        <v>0.15479999999999999</v>
      </c>
      <c r="Q246" s="6">
        <v>0.158</v>
      </c>
      <c r="R246" s="6">
        <v>0.12089999999999999</v>
      </c>
      <c r="S246" s="6">
        <v>0.155</v>
      </c>
      <c r="T246" s="6">
        <v>0.21460000000000001</v>
      </c>
      <c r="U246" s="6">
        <v>0.30399999999999999</v>
      </c>
      <c r="V246" s="6">
        <v>0.31090000000000001</v>
      </c>
      <c r="W246" s="6">
        <v>0.30299999999999999</v>
      </c>
      <c r="X246" s="6">
        <v>0.31969999999999998</v>
      </c>
      <c r="Y246" s="6">
        <v>0.37929999999999997</v>
      </c>
      <c r="Z246" s="6">
        <v>0.42659999999999998</v>
      </c>
    </row>
    <row r="247" spans="3:26" ht="15.5" x14ac:dyDescent="0.35">
      <c r="C247" t="s">
        <v>193</v>
      </c>
      <c r="I247" s="6">
        <v>0.61</v>
      </c>
      <c r="J247" s="6">
        <v>1.84</v>
      </c>
      <c r="K247" s="6">
        <v>2.0299999999999998</v>
      </c>
      <c r="L247" s="6">
        <v>1.68</v>
      </c>
      <c r="M247" s="6">
        <v>1.51</v>
      </c>
      <c r="N247" s="6">
        <v>1.45</v>
      </c>
      <c r="O247" s="6">
        <v>3.17</v>
      </c>
      <c r="P247" s="6">
        <v>3.23</v>
      </c>
      <c r="Q247" s="6">
        <v>3.15</v>
      </c>
      <c r="R247" s="6">
        <v>3.37</v>
      </c>
      <c r="S247" s="6">
        <v>6.09</v>
      </c>
      <c r="T247" s="6">
        <v>5.16</v>
      </c>
      <c r="U247" s="6">
        <v>7.32</v>
      </c>
      <c r="V247" s="6">
        <v>5.87</v>
      </c>
      <c r="W247" s="6">
        <v>4.72</v>
      </c>
    </row>
    <row r="248" spans="3:26" ht="15.5" x14ac:dyDescent="0.35">
      <c r="C248" t="s">
        <v>56</v>
      </c>
      <c r="I248" s="6">
        <v>0.79</v>
      </c>
      <c r="J248" s="6">
        <v>0.21</v>
      </c>
      <c r="K248" s="6">
        <v>0.32</v>
      </c>
      <c r="L248" s="6">
        <v>0.48</v>
      </c>
      <c r="M248" s="6">
        <v>0.56999999999999995</v>
      </c>
      <c r="N248" s="6">
        <v>0.99</v>
      </c>
      <c r="O248" s="6">
        <v>0.61</v>
      </c>
      <c r="P248" s="6">
        <v>0.9</v>
      </c>
      <c r="Q248" s="6">
        <v>1.1499999999999999</v>
      </c>
      <c r="R248" s="6">
        <v>1.36</v>
      </c>
      <c r="S248" s="6">
        <v>1.48</v>
      </c>
      <c r="T248" s="6">
        <v>3.59</v>
      </c>
      <c r="U248" s="6">
        <v>1.77</v>
      </c>
      <c r="V248" s="6">
        <v>2.7</v>
      </c>
      <c r="W248" s="6">
        <v>1.06</v>
      </c>
      <c r="X248" s="6">
        <v>1.9</v>
      </c>
      <c r="Y248" s="6">
        <v>1.01</v>
      </c>
      <c r="Z248" s="6">
        <v>0.83</v>
      </c>
    </row>
    <row r="249" spans="3:26" ht="15.5" x14ac:dyDescent="0.35">
      <c r="C249" t="s">
        <v>53</v>
      </c>
      <c r="I249" s="6">
        <v>340.83</v>
      </c>
      <c r="J249" s="6">
        <v>993.42</v>
      </c>
      <c r="K249" s="6">
        <v>983.12</v>
      </c>
      <c r="L249" s="6">
        <v>998.26</v>
      </c>
      <c r="M249" s="6">
        <v>1572.61</v>
      </c>
      <c r="N249" s="6">
        <v>1558.13</v>
      </c>
      <c r="O249" s="6">
        <v>1912.47</v>
      </c>
      <c r="P249" s="6">
        <v>1762.08</v>
      </c>
      <c r="Q249" s="6">
        <v>1645.46</v>
      </c>
      <c r="R249" s="6">
        <v>1525.83</v>
      </c>
      <c r="S249" s="6">
        <v>1447.36</v>
      </c>
      <c r="T249" s="6">
        <v>968.5</v>
      </c>
      <c r="U249" s="6">
        <v>854.5</v>
      </c>
      <c r="V249" s="6">
        <v>651.83000000000004</v>
      </c>
      <c r="W249" s="6">
        <v>546.03</v>
      </c>
      <c r="X249" s="6">
        <v>478.05</v>
      </c>
      <c r="Y249" s="6">
        <v>405.92</v>
      </c>
      <c r="Z249" s="6">
        <v>324.36</v>
      </c>
    </row>
    <row r="250" spans="3:26" ht="15.5" x14ac:dyDescent="0.35">
      <c r="C250" t="s">
        <v>194</v>
      </c>
      <c r="I250" s="6">
        <v>0.79</v>
      </c>
      <c r="J250" s="6">
        <v>0.21</v>
      </c>
      <c r="K250" s="6">
        <v>0.32</v>
      </c>
      <c r="L250" s="6">
        <v>0.48</v>
      </c>
      <c r="M250" s="6">
        <v>0.56999999999999995</v>
      </c>
      <c r="N250" s="6">
        <v>0.99</v>
      </c>
      <c r="O250" s="6">
        <v>0.61</v>
      </c>
      <c r="P250" s="6">
        <v>0.9</v>
      </c>
      <c r="Q250" s="6">
        <v>1.1499999999999999</v>
      </c>
      <c r="R250" s="6">
        <v>1.36</v>
      </c>
      <c r="S250" s="6">
        <v>1.48</v>
      </c>
      <c r="T250" s="6">
        <v>3.59</v>
      </c>
      <c r="U250" s="6">
        <v>1.77</v>
      </c>
      <c r="V250" s="6">
        <v>2.7</v>
      </c>
      <c r="W250" s="6">
        <v>1.06</v>
      </c>
      <c r="X250" s="6">
        <v>1.9</v>
      </c>
      <c r="Y250" s="6">
        <v>1.01</v>
      </c>
      <c r="Z250" s="6">
        <v>0.83</v>
      </c>
    </row>
    <row r="251" spans="3:26" ht="15.5" x14ac:dyDescent="0.35">
      <c r="C251" t="s">
        <v>195</v>
      </c>
      <c r="I251" s="6">
        <v>340.83</v>
      </c>
      <c r="J251" s="6">
        <v>993.42</v>
      </c>
      <c r="K251" s="6">
        <v>983.12</v>
      </c>
      <c r="L251" s="6">
        <v>998.26</v>
      </c>
      <c r="M251" s="6">
        <v>1572.61</v>
      </c>
      <c r="N251" s="6">
        <v>1558.13</v>
      </c>
      <c r="O251" s="6">
        <v>1912.47</v>
      </c>
      <c r="P251" s="6">
        <v>1762.08</v>
      </c>
      <c r="Q251" s="6">
        <v>1645.46</v>
      </c>
      <c r="R251" s="6">
        <v>1525.83</v>
      </c>
      <c r="S251" s="6">
        <v>1447.36</v>
      </c>
      <c r="T251" s="6">
        <v>968.5</v>
      </c>
      <c r="U251" s="6">
        <v>854.5</v>
      </c>
      <c r="V251" s="6">
        <v>651.83000000000004</v>
      </c>
      <c r="W251" s="6">
        <v>546.03</v>
      </c>
      <c r="X251" s="6">
        <v>478.05</v>
      </c>
      <c r="Y251" s="6">
        <v>405.92</v>
      </c>
      <c r="Z251" s="6">
        <v>324.36</v>
      </c>
    </row>
    <row r="252" spans="3:26" ht="15.5" x14ac:dyDescent="0.35">
      <c r="C252" t="s">
        <v>196</v>
      </c>
      <c r="I252" s="5">
        <v>3024000000000</v>
      </c>
      <c r="J252" s="5">
        <v>4290000000000</v>
      </c>
      <c r="K252" s="5">
        <v>6319000000000</v>
      </c>
      <c r="L252" s="5">
        <v>4412000000000</v>
      </c>
      <c r="M252" s="5">
        <v>8065000000000</v>
      </c>
      <c r="N252" s="5">
        <v>4344000000000</v>
      </c>
      <c r="O252" s="5">
        <v>5558000000000</v>
      </c>
      <c r="P252" s="5">
        <v>3914000000000</v>
      </c>
      <c r="Q252" s="5">
        <v>3787000000000</v>
      </c>
      <c r="R252" s="5">
        <v>2844000000000</v>
      </c>
      <c r="S252" s="5">
        <v>1115000000000</v>
      </c>
      <c r="T252" s="5">
        <v>692000000000</v>
      </c>
      <c r="U252" s="5">
        <v>212000000000</v>
      </c>
      <c r="V252" s="5">
        <v>201000000000</v>
      </c>
      <c r="W252" s="5">
        <v>664000000000</v>
      </c>
      <c r="X252" s="5">
        <v>304000000000</v>
      </c>
      <c r="Y252" s="5">
        <v>354000000000</v>
      </c>
      <c r="Z252" s="5">
        <v>217000000000</v>
      </c>
    </row>
    <row r="253" spans="3:26" ht="15.5" x14ac:dyDescent="0.35">
      <c r="C253" t="s">
        <v>197</v>
      </c>
      <c r="I253" s="5">
        <v>4520000000000</v>
      </c>
      <c r="J253" s="5">
        <v>4163000000000</v>
      </c>
      <c r="K253" s="5">
        <v>5285000000000</v>
      </c>
      <c r="L253" s="5">
        <v>5568000000000</v>
      </c>
      <c r="M253" s="5">
        <v>2082000000000</v>
      </c>
      <c r="N253" s="5">
        <v>5059000000000</v>
      </c>
      <c r="O253" s="5">
        <v>4963000000000</v>
      </c>
      <c r="P253" s="5">
        <v>4640000000000</v>
      </c>
      <c r="Q253" s="5">
        <v>4790000000000</v>
      </c>
      <c r="R253" s="5">
        <v>1428000000000</v>
      </c>
      <c r="S253" s="5">
        <v>1753000000000</v>
      </c>
      <c r="T253" s="5">
        <v>1328000000000</v>
      </c>
      <c r="U253" s="5">
        <v>1248000000000</v>
      </c>
      <c r="V253" s="5">
        <v>624000000000</v>
      </c>
      <c r="W253" s="5">
        <v>30000000000</v>
      </c>
      <c r="X253" s="5">
        <v>571000000000</v>
      </c>
      <c r="Y253" s="5">
        <v>514000000000</v>
      </c>
      <c r="Z253" s="5">
        <v>546000000000</v>
      </c>
    </row>
    <row r="254" spans="3:26" ht="15.5" x14ac:dyDescent="0.35">
      <c r="C254" t="s">
        <v>26</v>
      </c>
      <c r="I254" s="5">
        <v>7544000000000</v>
      </c>
      <c r="J254" s="5">
        <v>8454000000000</v>
      </c>
      <c r="K254" s="5">
        <v>11604000000000</v>
      </c>
      <c r="L254" s="5">
        <v>9980000000000</v>
      </c>
      <c r="M254" s="5">
        <v>10147000000000</v>
      </c>
      <c r="N254" s="5">
        <v>9402000000000</v>
      </c>
      <c r="O254" s="5">
        <v>10522000000000</v>
      </c>
      <c r="P254" s="5">
        <v>8553000000000</v>
      </c>
      <c r="Q254" s="5">
        <v>8578000000000</v>
      </c>
      <c r="R254" s="5">
        <v>4272000000000</v>
      </c>
      <c r="S254" s="5">
        <v>2869000000000</v>
      </c>
      <c r="T254" s="5">
        <v>2020000000000</v>
      </c>
      <c r="U254" s="5">
        <v>1459000000000</v>
      </c>
      <c r="V254" s="5">
        <v>824000000000</v>
      </c>
      <c r="W254" s="5">
        <v>694000000000</v>
      </c>
      <c r="X254" s="5">
        <v>875000000000</v>
      </c>
      <c r="Y254" s="5">
        <v>867000000000</v>
      </c>
      <c r="Z254" s="5">
        <v>763000000000</v>
      </c>
    </row>
    <row r="255" spans="3:26" ht="15.5" x14ac:dyDescent="0.35">
      <c r="C255" t="s">
        <v>23</v>
      </c>
      <c r="I255" s="5">
        <v>5834000000000</v>
      </c>
      <c r="J255" s="5">
        <v>6210000000000</v>
      </c>
      <c r="K255" s="5">
        <v>7100000000000</v>
      </c>
      <c r="L255" s="5">
        <v>5643000000000</v>
      </c>
      <c r="M255" s="5">
        <v>6995000000000</v>
      </c>
      <c r="N255" s="5">
        <v>7039000000000</v>
      </c>
      <c r="O255" s="5">
        <v>7267000000000</v>
      </c>
      <c r="P255" s="5">
        <v>5290000000000</v>
      </c>
      <c r="Q255" s="5">
        <v>4446000000000</v>
      </c>
      <c r="R255" s="5">
        <v>907000000000</v>
      </c>
      <c r="S255" s="5">
        <v>-1449000000000</v>
      </c>
      <c r="T255" s="5">
        <v>1208000000000</v>
      </c>
      <c r="U255" s="5">
        <v>-481000000000</v>
      </c>
      <c r="V255" s="5">
        <v>-124000000000</v>
      </c>
      <c r="W255" s="5">
        <v>142000000000</v>
      </c>
      <c r="X255" s="5">
        <v>632000000000</v>
      </c>
      <c r="Y255" s="5">
        <v>560000000000</v>
      </c>
      <c r="Z255" s="5">
        <v>398000000000</v>
      </c>
    </row>
    <row r="256" spans="3:26" ht="15.5" x14ac:dyDescent="0.35">
      <c r="C256" t="s">
        <v>198</v>
      </c>
      <c r="I256" s="5">
        <v>-2840000000000</v>
      </c>
      <c r="J256" s="5">
        <v>1944000000000</v>
      </c>
      <c r="K256" s="5">
        <v>3393000000000</v>
      </c>
      <c r="L256" s="5">
        <v>4975000000000</v>
      </c>
      <c r="M256" s="5">
        <v>473000000000</v>
      </c>
      <c r="N256" s="5">
        <v>3021000000000</v>
      </c>
      <c r="O256" s="5">
        <v>5822000000000</v>
      </c>
      <c r="P256" s="5">
        <v>6465000000000</v>
      </c>
      <c r="Q256" s="5">
        <v>7184000000000</v>
      </c>
      <c r="R256" s="5">
        <v>3791000000000</v>
      </c>
      <c r="S256" s="5">
        <v>5277000000000</v>
      </c>
      <c r="T256" s="5">
        <v>2415000000000</v>
      </c>
      <c r="U256" s="5">
        <v>2558000000000</v>
      </c>
      <c r="V256" s="5">
        <v>1431000000000</v>
      </c>
      <c r="W256" s="5">
        <v>502000000000</v>
      </c>
      <c r="X256" s="5">
        <v>493000000000</v>
      </c>
      <c r="Y256" s="5">
        <v>852000000000</v>
      </c>
      <c r="Z256" s="5">
        <v>690000000000</v>
      </c>
    </row>
    <row r="257" spans="3:26" ht="15.5" x14ac:dyDescent="0.35">
      <c r="C257" t="s">
        <v>199</v>
      </c>
      <c r="I257" s="5">
        <v>1965000000000</v>
      </c>
      <c r="J257" s="5">
        <v>1467000000000</v>
      </c>
      <c r="K257" s="5">
        <v>84000000000</v>
      </c>
      <c r="L257" s="5">
        <v>1224000000000</v>
      </c>
      <c r="M257" s="5">
        <v>1516000000000</v>
      </c>
      <c r="N257" s="5">
        <v>1378000000000</v>
      </c>
      <c r="O257" s="5">
        <v>496000000000</v>
      </c>
      <c r="P257" s="5">
        <v>71000000000</v>
      </c>
      <c r="Q257" s="5">
        <v>-3227000000000</v>
      </c>
      <c r="R257" s="5">
        <v>-1753000000000</v>
      </c>
      <c r="S257" s="5">
        <v>241000000000</v>
      </c>
      <c r="T257" s="5">
        <v>-978000000000</v>
      </c>
      <c r="U257" s="5">
        <v>562000000000</v>
      </c>
      <c r="V257" s="5">
        <v>241000000000</v>
      </c>
      <c r="W257" s="5">
        <v>519000000000</v>
      </c>
      <c r="X257" s="5">
        <v>-31000000000</v>
      </c>
      <c r="Y257" s="5">
        <v>-151000000000</v>
      </c>
      <c r="Z257" s="5">
        <v>-3000000000</v>
      </c>
    </row>
    <row r="258" spans="3:26" ht="15.5" x14ac:dyDescent="0.35">
      <c r="C258" t="s">
        <v>200</v>
      </c>
      <c r="I258" s="5">
        <v>-63000000000</v>
      </c>
      <c r="J258" s="5">
        <v>-44000000000</v>
      </c>
      <c r="K258" s="5">
        <v>-266000000000</v>
      </c>
      <c r="L258" s="5">
        <v>-265000000000</v>
      </c>
      <c r="M258" s="5">
        <v>-357000000000</v>
      </c>
      <c r="N258" s="5">
        <v>-473000000000</v>
      </c>
      <c r="O258" s="5">
        <v>-1410000000000</v>
      </c>
      <c r="P258" s="5">
        <v>-485000000000</v>
      </c>
      <c r="Q258" s="5">
        <v>-166000000000</v>
      </c>
      <c r="R258" s="5">
        <v>-370000000000</v>
      </c>
      <c r="S258" s="5">
        <v>-200000000000</v>
      </c>
      <c r="T258" s="5">
        <v>-589000000000</v>
      </c>
      <c r="U258" s="5">
        <v>-333000000000</v>
      </c>
      <c r="V258" s="5">
        <v>-109000000000</v>
      </c>
      <c r="W258" s="5">
        <v>-11000000000</v>
      </c>
      <c r="X258" s="5">
        <v>-6000000000</v>
      </c>
      <c r="Y258" s="5">
        <v>-9000000000</v>
      </c>
      <c r="Z258" s="5">
        <v>-51000000000</v>
      </c>
    </row>
    <row r="259" spans="3:26" ht="15.5" x14ac:dyDescent="0.35">
      <c r="C259" t="s">
        <v>15</v>
      </c>
      <c r="I259" s="5">
        <v>1901000000000</v>
      </c>
      <c r="J259" s="5">
        <v>1423000000000</v>
      </c>
      <c r="K259" s="5">
        <v>-182000000000</v>
      </c>
      <c r="L259" s="5">
        <v>959000000000</v>
      </c>
      <c r="M259" s="5">
        <v>1159000000000</v>
      </c>
      <c r="N259" s="5">
        <v>906000000000</v>
      </c>
      <c r="O259" s="5">
        <v>-914000000000</v>
      </c>
      <c r="P259" s="5">
        <v>-415000000000</v>
      </c>
      <c r="Q259" s="5">
        <v>-3393000000000</v>
      </c>
      <c r="R259" s="5">
        <v>-2122000000000</v>
      </c>
      <c r="S259" s="5">
        <v>41000000000</v>
      </c>
      <c r="T259" s="5">
        <v>-1568000000000</v>
      </c>
      <c r="U259" s="5">
        <v>229000000000</v>
      </c>
      <c r="V259" s="5">
        <v>133000000000</v>
      </c>
      <c r="W259" s="5">
        <v>508000000000</v>
      </c>
      <c r="X259" s="5">
        <v>-37000000000</v>
      </c>
      <c r="Y259" s="5">
        <v>-160000000000</v>
      </c>
      <c r="Z259" s="5">
        <v>-55000000000</v>
      </c>
    </row>
    <row r="260" spans="3:26" ht="15.5" x14ac:dyDescent="0.35">
      <c r="C260" t="s">
        <v>17</v>
      </c>
      <c r="I260" s="6">
        <v>226.12</v>
      </c>
      <c r="J260" s="6">
        <v>169.31</v>
      </c>
      <c r="K260" s="6">
        <v>-21.63</v>
      </c>
      <c r="L260" s="6">
        <v>114.11</v>
      </c>
      <c r="M260" s="6">
        <v>325.5</v>
      </c>
      <c r="N260" s="6">
        <v>254.29</v>
      </c>
      <c r="O260" s="6">
        <v>-256.66000000000003</v>
      </c>
      <c r="P260" s="6">
        <v>-116.41</v>
      </c>
      <c r="Q260" s="6">
        <v>-952.97</v>
      </c>
      <c r="R260" s="6">
        <v>-596.04999999999995</v>
      </c>
      <c r="S260" s="6">
        <v>11.44</v>
      </c>
      <c r="T260" s="6">
        <v>-870.3</v>
      </c>
      <c r="U260" s="6">
        <v>127.21</v>
      </c>
      <c r="V260" s="6">
        <v>73.569999999999993</v>
      </c>
      <c r="W260" s="6">
        <v>282.14</v>
      </c>
      <c r="X260" s="6">
        <v>-20.63</v>
      </c>
      <c r="Y260" s="6">
        <v>-88.75</v>
      </c>
      <c r="Z260" s="6">
        <v>-30.4</v>
      </c>
    </row>
  </sheetData>
  <pageMargins left="0.7" right="0.7" top="0.75" bottom="0.75" header="0.3" footer="0.3"/>
  <ignoredErrors>
    <ignoredError sqref="A1:Z261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A2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1324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1325</v>
      </c>
      <c r="D2" s="2" vm="234">
        <f ca="1">IFERROR(_xlfn.STOCKHISTORY("XIDX:" &amp; $C$1, D3, , 0, 0, 1), "Libur")</f>
        <v>8350</v>
      </c>
      <c r="E2" s="2" vm="235">
        <f ca="1">IFERROR(_xlfn.STOCKHISTORY("XIDX:" &amp; $C$1, E3, , 0, 0, 1), "Libur")</f>
        <v>7950</v>
      </c>
      <c r="H2" s="2" vm="235">
        <f ca="1">IFERROR(INDEX(D2:G2,COUNT(D2:G2)),"")</f>
        <v>7950</v>
      </c>
      <c r="I2" s="2" vm="236">
        <f t="shared" ref="I2:AA2" ca="1" si="0">IFERROR(_xlfn.STOCKHISTORY("XIDX:" &amp; $C$1, I1, , 0, 0, 1), "Libur")</f>
        <v>8600</v>
      </c>
      <c r="J2" s="2" vm="50">
        <f t="shared" ca="1" si="0"/>
        <v>9850</v>
      </c>
      <c r="K2" s="2" vm="237">
        <f t="shared" ca="1" si="0"/>
        <v>10950</v>
      </c>
      <c r="L2" s="2" vm="238">
        <f t="shared" ca="1" si="0"/>
        <v>9000</v>
      </c>
      <c r="M2" s="2" vm="239">
        <f t="shared" ca="1" si="0"/>
        <v>7700</v>
      </c>
      <c r="N2" s="2" vm="240">
        <f t="shared" ca="1" si="0"/>
        <v>8975</v>
      </c>
      <c r="O2" s="2" vm="241">
        <f t="shared" ca="1" si="0"/>
        <v>10400</v>
      </c>
      <c r="P2" s="2" vm="201">
        <f t="shared" ca="1" si="0"/>
        <v>9100</v>
      </c>
      <c r="Q2" s="2" vm="242">
        <f t="shared" ca="1" si="0"/>
        <v>7125</v>
      </c>
      <c r="R2" s="2" vm="243">
        <f t="shared" ca="1" si="0"/>
        <v>6750</v>
      </c>
      <c r="S2" s="2" vm="244">
        <f t="shared" ca="1" si="0"/>
        <v>3470</v>
      </c>
      <c r="T2" s="2" vm="245">
        <f t="shared" ca="1" si="0"/>
        <v>7200</v>
      </c>
      <c r="U2" s="2" vm="246">
        <f t="shared" ca="1" si="0"/>
        <v>8100</v>
      </c>
      <c r="V2" s="2" vm="247">
        <f t="shared" ca="1" si="0"/>
        <v>9800</v>
      </c>
      <c r="W2" s="2" vm="248">
        <f t="shared" ca="1" si="0"/>
        <v>12700</v>
      </c>
      <c r="X2" s="2" vm="249">
        <f t="shared" ca="1" si="0"/>
        <v>12000</v>
      </c>
      <c r="Y2" s="2" vm="250">
        <f t="shared" ca="1" si="0"/>
        <v>6800</v>
      </c>
      <c r="Z2" s="2" vm="251">
        <f t="shared" ca="1" si="0"/>
        <v>1450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3290113000000</v>
      </c>
      <c r="E4" s="2">
        <f>IFERROR(INDEX(E51:E500,MATCH($C$4,$C$51:$C$500,0)),"")</f>
        <v>3210455000000</v>
      </c>
      <c r="H4" s="2">
        <f>IFERROR(SUM(D4:G4)*(4/MAX(1,COUNT(D4:G4))),"")</f>
        <v>13001136000000</v>
      </c>
      <c r="I4" s="2">
        <f t="shared" ref="I4:AA4" si="1">IFERROR(INDEX(I51:I500,MATCH($C$4,$C$51:$C$500,0)),"")</f>
        <v>12129082000000</v>
      </c>
      <c r="J4" s="2">
        <f t="shared" si="1"/>
        <v>11787877000000</v>
      </c>
      <c r="K4" s="2">
        <f t="shared" si="1"/>
        <v>9507934000000</v>
      </c>
      <c r="L4" s="2">
        <f t="shared" si="1"/>
        <v>8340436000000</v>
      </c>
      <c r="M4" s="2">
        <f t="shared" si="1"/>
        <v>8653143000000</v>
      </c>
      <c r="N4" s="2">
        <f t="shared" si="1"/>
        <v>9434745000000</v>
      </c>
      <c r="O4" s="2">
        <f t="shared" si="1"/>
        <v>11337726000000</v>
      </c>
      <c r="P4" s="2">
        <f t="shared" si="1"/>
        <v>10183755000000</v>
      </c>
      <c r="Q4" s="2">
        <f t="shared" si="1"/>
        <v>9136869000000</v>
      </c>
      <c r="R4" s="2">
        <f t="shared" si="1"/>
        <v>8413074000000</v>
      </c>
      <c r="S4" s="2">
        <f t="shared" si="1"/>
        <v>8063757000000</v>
      </c>
      <c r="T4" s="2">
        <f t="shared" si="1"/>
        <v>8251148000000</v>
      </c>
      <c r="U4" s="2">
        <f t="shared" si="1"/>
        <v>8064626000000</v>
      </c>
      <c r="V4" s="2">
        <f t="shared" si="1"/>
        <v>6752924000000</v>
      </c>
      <c r="W4" s="2">
        <f t="shared" si="1"/>
        <v>5303513000000</v>
      </c>
      <c r="X4" s="2">
        <f t="shared" si="1"/>
        <v>3897185000000</v>
      </c>
      <c r="Y4" s="2">
        <f t="shared" si="1"/>
        <v>3941162000000</v>
      </c>
      <c r="Z4" s="2">
        <f t="shared" si="1"/>
        <v>3378703000000</v>
      </c>
      <c r="AA4" s="2">
        <f t="shared" si="1"/>
        <v>2483609000000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661566000000</v>
      </c>
      <c r="E5" s="2">
        <f>IFERROR(INDEX(E51:E500,MATCH($C$5,$C$51:$C$500,0)),"")</f>
        <v>509147000000</v>
      </c>
      <c r="H5" s="2">
        <f>IFERROR(SUM(D5:G5)*(4/MAX(1,COUNT(D5:G5))),"")</f>
        <v>2341426000000</v>
      </c>
      <c r="I5" s="2">
        <f t="shared" ref="I5:AA5" si="2">IFERROR(INDEX(I51:I500,MATCH($C$5,$C$51:$C$500,0)),"")</f>
        <v>1557622000000</v>
      </c>
      <c r="J5" s="2">
        <f t="shared" si="2"/>
        <v>1802013000000</v>
      </c>
      <c r="K5" s="2">
        <f t="shared" si="2"/>
        <v>1882800000000</v>
      </c>
      <c r="L5" s="2">
        <f t="shared" si="2"/>
        <v>1693014000000</v>
      </c>
      <c r="M5" s="2">
        <f t="shared" si="2"/>
        <v>1474731000000</v>
      </c>
      <c r="N5" s="2">
        <f t="shared" si="2"/>
        <v>1015111000000</v>
      </c>
      <c r="O5" s="2">
        <f t="shared" si="2"/>
        <v>1958596000000</v>
      </c>
      <c r="P5" s="2">
        <f t="shared" si="2"/>
        <v>1987284000000</v>
      </c>
      <c r="Q5" s="2">
        <f t="shared" si="2"/>
        <v>1266466000000</v>
      </c>
      <c r="R5" s="2">
        <f t="shared" si="2"/>
        <v>948910000000</v>
      </c>
      <c r="S5" s="2">
        <f t="shared" si="2"/>
        <v>723114000000</v>
      </c>
      <c r="T5" s="2">
        <f t="shared" si="2"/>
        <v>745584000000</v>
      </c>
      <c r="U5" s="2">
        <f t="shared" si="2"/>
        <v>1695518000000</v>
      </c>
      <c r="V5" s="2">
        <f t="shared" si="2"/>
        <v>1405898000000</v>
      </c>
      <c r="W5" s="2">
        <f t="shared" si="2"/>
        <v>1580750000000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15471482000000</v>
      </c>
      <c r="E6" s="2">
        <f>IFERROR(INDEX(E51:E500,MATCH($C$6,$C$51:$C$500,0)),"")</f>
        <v>15582288000000</v>
      </c>
      <c r="H6" s="2">
        <f>IFERROR(INDEX(D6:G6,COUNT(D6:G6)),"")</f>
        <v>15582288000000</v>
      </c>
      <c r="I6" s="2">
        <f t="shared" ref="I6:AA6" si="3">IFERROR(INDEX(I51:I500,MATCH($C$6,$C$51:$C$500,0)),"")</f>
        <v>15030438000000</v>
      </c>
      <c r="J6" s="2">
        <f t="shared" si="3"/>
        <v>14549031000000</v>
      </c>
      <c r="K6" s="2">
        <f t="shared" si="3"/>
        <v>11112186000000</v>
      </c>
      <c r="L6" s="2">
        <f t="shared" si="3"/>
        <v>10032386000000</v>
      </c>
      <c r="M6" s="2">
        <f t="shared" si="3"/>
        <v>8887006000000</v>
      </c>
      <c r="N6" s="2">
        <f t="shared" si="3"/>
        <v>7925275000000</v>
      </c>
      <c r="O6" s="2">
        <f t="shared" si="3"/>
        <v>8078795000000</v>
      </c>
      <c r="P6" s="2">
        <f t="shared" si="3"/>
        <v>7028199000000</v>
      </c>
      <c r="Q6" s="2">
        <f t="shared" si="3"/>
        <v>5745415000000</v>
      </c>
      <c r="R6" s="2">
        <f t="shared" si="3"/>
        <v>4977199000000</v>
      </c>
      <c r="S6" s="2">
        <f t="shared" si="3"/>
        <v>4360789000000</v>
      </c>
      <c r="T6" s="2">
        <f t="shared" si="3"/>
        <v>4067569000000</v>
      </c>
      <c r="U6" s="2">
        <f t="shared" si="3"/>
        <v>6021985000000</v>
      </c>
      <c r="V6" s="2">
        <f t="shared" si="3"/>
        <v>5035767000000</v>
      </c>
      <c r="W6" s="2">
        <f t="shared" si="3"/>
        <v>4421369000000</v>
      </c>
      <c r="X6" s="2">
        <f t="shared" si="3"/>
        <v>3794759000000</v>
      </c>
      <c r="Y6" s="2">
        <f t="shared" si="3"/>
        <v>2652403000000</v>
      </c>
      <c r="Z6" s="2">
        <f t="shared" si="3"/>
        <v>1950003000000</v>
      </c>
      <c r="AA6" s="2">
        <f t="shared" si="3"/>
        <v>1224613000000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1.24</v>
      </c>
      <c r="E7" s="3">
        <f>IFERROR(INDEX(E51:E500,MATCH($C$7,$C$51:$C$500,0))/1000000000,"")</f>
        <v>1.24</v>
      </c>
      <c r="H7" s="3">
        <f>IFERROR(INDEX(D7:G7,COUNT(D7:G7)),"")</f>
        <v>1.24</v>
      </c>
      <c r="I7" s="3">
        <f t="shared" ref="I7:AA7" si="4">IFERROR(INDEX(I51:I500,MATCH($C$7,$C$51:$C$500,0))/1000000000,"")</f>
        <v>1.24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1</v>
      </c>
      <c r="P7" s="3">
        <f t="shared" si="4"/>
        <v>1</v>
      </c>
      <c r="Q7" s="3">
        <f t="shared" si="4"/>
        <v>1</v>
      </c>
      <c r="R7" s="3">
        <f t="shared" si="4"/>
        <v>1</v>
      </c>
      <c r="S7" s="3">
        <f t="shared" si="4"/>
        <v>1</v>
      </c>
      <c r="T7" s="3">
        <f t="shared" si="4"/>
        <v>1</v>
      </c>
      <c r="U7" s="3">
        <f t="shared" si="4"/>
        <v>1</v>
      </c>
      <c r="V7" s="3">
        <f t="shared" si="4"/>
        <v>1</v>
      </c>
      <c r="W7" s="3">
        <f t="shared" si="4"/>
        <v>1</v>
      </c>
      <c r="X7" s="3">
        <f t="shared" si="4"/>
        <v>1</v>
      </c>
      <c r="Y7" s="3">
        <f t="shared" si="4"/>
        <v>1</v>
      </c>
      <c r="Z7" s="3">
        <f t="shared" si="4"/>
        <v>1</v>
      </c>
      <c r="AA7" s="3">
        <f t="shared" si="4"/>
        <v>1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2095000000000</v>
      </c>
      <c r="E8" s="2">
        <f>IFERROR(INDEX(E51:E500,MATCH("Free cash flow (Quarter)",$C$51:$C$500,0)),"")</f>
        <v>-221000000000</v>
      </c>
      <c r="H8" s="2">
        <f>IFERROR(INDEX(D8:G8,COUNT(D8:G8)),"")</f>
        <v>-221000000000</v>
      </c>
      <c r="I8" s="2">
        <f t="shared" ref="I8:AA8" si="5">IFERROR(INDEX(I51:I500,MATCH($C$8,$C$51:$C$500,0)),"")</f>
        <v>203000000000</v>
      </c>
      <c r="J8" s="2">
        <f t="shared" si="5"/>
        <v>192000000000</v>
      </c>
      <c r="K8" s="2">
        <f t="shared" si="5"/>
        <v>-4201000000000</v>
      </c>
      <c r="L8" s="2">
        <f t="shared" si="5"/>
        <v>772000000000</v>
      </c>
      <c r="M8" s="2">
        <f t="shared" si="5"/>
        <v>3996000000000</v>
      </c>
      <c r="N8" s="2">
        <f t="shared" si="5"/>
        <v>8318000000000</v>
      </c>
      <c r="O8" s="2">
        <f t="shared" si="5"/>
        <v>1024000000000</v>
      </c>
      <c r="P8" s="2">
        <f t="shared" si="5"/>
        <v>-807000000000</v>
      </c>
      <c r="Q8" s="2">
        <f t="shared" si="5"/>
        <v>910000000000</v>
      </c>
      <c r="R8" s="2">
        <f t="shared" si="5"/>
        <v>2453000000000</v>
      </c>
      <c r="S8" s="2">
        <f t="shared" si="5"/>
        <v>2580000000000</v>
      </c>
      <c r="T8" s="2">
        <f t="shared" si="5"/>
        <v>-1178000000000</v>
      </c>
      <c r="U8" s="2">
        <f t="shared" si="5"/>
        <v>-1640000000000</v>
      </c>
      <c r="V8" s="2">
        <f t="shared" si="5"/>
        <v>-3253000000000</v>
      </c>
      <c r="W8" s="2">
        <f t="shared" si="5"/>
        <v>-10050000000000</v>
      </c>
      <c r="X8" s="2">
        <f t="shared" si="5"/>
        <v>-9596000000000</v>
      </c>
      <c r="Y8" s="2">
        <f t="shared" si="5"/>
        <v>-1417000000000</v>
      </c>
      <c r="Z8" s="2">
        <f t="shared" si="5"/>
        <v>-3141000000000</v>
      </c>
      <c r="AA8" s="2">
        <f t="shared" si="5"/>
        <v>-1898000000000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1695.37</v>
      </c>
      <c r="E9" s="3">
        <f>IFERROR(INDEX(E51:E500,MATCH("Free cash flow per share (Quarter)",$C$51:$C$500,0)),"")</f>
        <v>-179.11</v>
      </c>
      <c r="H9" s="3">
        <f>IFERROR(INDEX(D9:G9,COUNT(D9:G9)),"")</f>
        <v>-179.11</v>
      </c>
      <c r="I9" s="3">
        <f t="shared" ref="I9:AA9" si="6">IFERROR(INDEX(I51:I500,MATCH($C$9,$C$51:$C$500,0)),"")</f>
        <v>164.12</v>
      </c>
      <c r="J9" s="3">
        <f t="shared" si="6"/>
        <v>192.35</v>
      </c>
      <c r="K9" s="3">
        <f t="shared" si="6"/>
        <v>-4201.05</v>
      </c>
      <c r="L9" s="3">
        <f t="shared" si="6"/>
        <v>771.66</v>
      </c>
      <c r="M9" s="3">
        <f t="shared" si="6"/>
        <v>3996.22</v>
      </c>
      <c r="N9" s="3">
        <f t="shared" si="6"/>
        <v>8318.07</v>
      </c>
      <c r="O9" s="3">
        <f t="shared" si="6"/>
        <v>1024.0999999999999</v>
      </c>
      <c r="P9" s="3">
        <f t="shared" si="6"/>
        <v>-806.93</v>
      </c>
      <c r="Q9" s="3">
        <f t="shared" si="6"/>
        <v>910.24</v>
      </c>
      <c r="R9" s="3">
        <f t="shared" si="6"/>
        <v>2453.33</v>
      </c>
      <c r="S9" s="3">
        <f t="shared" si="6"/>
        <v>2579.71</v>
      </c>
      <c r="T9" s="3">
        <f t="shared" si="6"/>
        <v>-1177.69</v>
      </c>
      <c r="U9" s="3">
        <f t="shared" si="6"/>
        <v>-1640.46</v>
      </c>
      <c r="V9" s="3">
        <f t="shared" si="6"/>
        <v>-3253.03</v>
      </c>
      <c r="W9" s="3">
        <f t="shared" si="6"/>
        <v>-10050.07</v>
      </c>
      <c r="X9" s="3">
        <f t="shared" si="6"/>
        <v>-9595.89</v>
      </c>
      <c r="Y9" s="3">
        <f t="shared" si="6"/>
        <v>-1417.04</v>
      </c>
      <c r="Z9" s="3">
        <f t="shared" si="6"/>
        <v>-3141.27</v>
      </c>
      <c r="AA9" s="3">
        <f t="shared" si="6"/>
        <v>-1897.53</v>
      </c>
    </row>
    <row r="10" spans="1:27" ht="15.5" x14ac:dyDescent="0.35">
      <c r="C10" t="s">
        <v>18</v>
      </c>
      <c r="D10" s="3">
        <f ca="1">IFERROR(IF(D9=0,"",D2/D9),"")</f>
        <v>4.925178574588438</v>
      </c>
      <c r="E10" s="3">
        <f ca="1">IFERROR(IF(E9=0,"",E2/E9),"")</f>
        <v>-44.386131427614309</v>
      </c>
      <c r="I10" s="3">
        <f t="shared" ref="I10:AA10" ca="1" si="7">IFERROR(IF(I9=0,"",I2/I9),"")</f>
        <v>52.400682427492079</v>
      </c>
      <c r="J10" s="3">
        <f t="shared" ca="1" si="7"/>
        <v>51.208734078502729</v>
      </c>
      <c r="K10" s="3">
        <f t="shared" ca="1" si="7"/>
        <v>-2.6064912343342734</v>
      </c>
      <c r="L10" s="3">
        <f t="shared" ca="1" si="7"/>
        <v>11.663167716351762</v>
      </c>
      <c r="M10" s="3">
        <f t="shared" ca="1" si="7"/>
        <v>1.9268208456991858</v>
      </c>
      <c r="N10" s="3">
        <f t="shared" ca="1" si="7"/>
        <v>1.0789762529048206</v>
      </c>
      <c r="O10" s="3">
        <f t="shared" ca="1" si="7"/>
        <v>10.155258275559028</v>
      </c>
      <c r="P10" s="3">
        <f t="shared" ca="1" si="7"/>
        <v>-11.277310299530319</v>
      </c>
      <c r="Q10" s="3">
        <f t="shared" ca="1" si="7"/>
        <v>7.8276059061346457</v>
      </c>
      <c r="R10" s="3">
        <f t="shared" ca="1" si="7"/>
        <v>2.7513624339163507</v>
      </c>
      <c r="S10" s="3">
        <f t="shared" ca="1" si="7"/>
        <v>1.3451124351186761</v>
      </c>
      <c r="T10" s="3">
        <f t="shared" ca="1" si="7"/>
        <v>-6.1136631881055283</v>
      </c>
      <c r="U10" s="3">
        <f t="shared" ca="1" si="7"/>
        <v>-4.9376394425953691</v>
      </c>
      <c r="V10" s="3">
        <f t="shared" ca="1" si="7"/>
        <v>-3.0125759676363266</v>
      </c>
      <c r="W10" s="3">
        <f t="shared" ca="1" si="7"/>
        <v>-1.2636727903387739</v>
      </c>
      <c r="X10" s="3">
        <f t="shared" ca="1" si="7"/>
        <v>-1.250535385461901</v>
      </c>
      <c r="Y10" s="3">
        <f t="shared" ca="1" si="7"/>
        <v>-4.7987353920849092</v>
      </c>
      <c r="Z10" s="3">
        <f t="shared" ca="1" si="7"/>
        <v>-0.46159674271870932</v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 t="shared" ref="I11:AA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  <c r="AA11" s="2">
        <f t="shared" si="8"/>
        <v>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28</v>
      </c>
      <c r="D15" s="2">
        <f>IFERROR(INDEX(D51:D500,MATCH($C$15,$C$51:$C$500,0)),"")</f>
        <v>-189711000000</v>
      </c>
      <c r="E15" s="2">
        <f>IFERROR(INDEX(E51:E500,MATCH($C$15,$C$51:$C$500,0)),"")</f>
        <v>-134131000000</v>
      </c>
      <c r="H15" s="2">
        <f>IFERROR(SUM(D15:G15)*(4/MAX(1,COUNT(D15:G15))),"")</f>
        <v>-647684000000</v>
      </c>
      <c r="I15" s="2">
        <f t="shared" ref="I15:AA15" si="12">IFERROR(INDEX(I51:I500,MATCH($C$15,$C$51:$C$500,0)),"")</f>
        <v>-443906000000</v>
      </c>
      <c r="J15" s="2">
        <f t="shared" si="12"/>
        <v>-475571000000</v>
      </c>
      <c r="K15" s="2">
        <f t="shared" si="12"/>
        <v>-528622000000</v>
      </c>
      <c r="L15" s="2">
        <f t="shared" si="12"/>
        <v>-434169000000</v>
      </c>
      <c r="M15" s="2">
        <f t="shared" si="12"/>
        <v>-385503000000</v>
      </c>
      <c r="N15" s="2">
        <f t="shared" si="12"/>
        <v>-450862000000</v>
      </c>
      <c r="O15" s="2">
        <f t="shared" si="12"/>
        <v>-770445000000</v>
      </c>
      <c r="P15" s="2">
        <f t="shared" si="12"/>
        <v>-669306000000</v>
      </c>
      <c r="Q15" s="2">
        <f t="shared" si="12"/>
        <v>-712812000000</v>
      </c>
      <c r="R15" s="2">
        <f t="shared" si="12"/>
        <v>-708153000000</v>
      </c>
      <c r="S15" s="2">
        <f t="shared" si="12"/>
        <v>-235719000000</v>
      </c>
      <c r="T15" s="2">
        <f t="shared" si="12"/>
        <v>-268398000000</v>
      </c>
      <c r="U15" s="2">
        <f t="shared" si="12"/>
        <v>-574997000000</v>
      </c>
      <c r="V15" s="2">
        <f t="shared" si="12"/>
        <v>-477280000000</v>
      </c>
      <c r="W15" s="2">
        <f t="shared" si="12"/>
        <v>-528218000000</v>
      </c>
      <c r="X15" s="2">
        <f t="shared" si="12"/>
        <v>-463817000000</v>
      </c>
      <c r="Y15" s="2">
        <f t="shared" si="12"/>
        <v>-445947000000</v>
      </c>
      <c r="Z15" s="2">
        <f t="shared" si="12"/>
        <v>-399089000000</v>
      </c>
      <c r="AA15" s="2">
        <f t="shared" si="12"/>
        <v>-241109000000</v>
      </c>
    </row>
    <row r="16" spans="1:27" ht="15.5" x14ac:dyDescent="0.35">
      <c r="C16" t="s">
        <v>29</v>
      </c>
      <c r="D16" s="2">
        <f>IFERROR(INDEX(D51:D500,MATCH($C$16,$C$51:$C$500,0)),"")</f>
        <v>829434000000</v>
      </c>
      <c r="E16" s="2">
        <f>IFERROR(INDEX(E51:E500,MATCH($C$16,$C$51:$C$500,0)),"")</f>
        <v>618262000000</v>
      </c>
      <c r="H16" s="2">
        <f>IFERROR(SUM(D16:G16)*(4/MAX(1,COUNT(D16:G16))),"")</f>
        <v>2895392000000</v>
      </c>
      <c r="I16" s="2">
        <f t="shared" ref="I16:AA16" si="13">IFERROR(INDEX(I51:I500,MATCH($C$16,$C$51:$C$500,0)),"")</f>
        <v>1988844000000</v>
      </c>
      <c r="J16" s="2">
        <f t="shared" si="13"/>
        <v>2286372000000</v>
      </c>
      <c r="K16" s="2">
        <f t="shared" si="13"/>
        <v>2472669000000</v>
      </c>
      <c r="L16" s="2">
        <f t="shared" si="13"/>
        <v>2039724000000</v>
      </c>
      <c r="M16" s="2">
        <f t="shared" si="13"/>
        <v>1598203000000</v>
      </c>
      <c r="N16" s="2">
        <f t="shared" si="13"/>
        <v>1476435000000</v>
      </c>
      <c r="O16" s="2">
        <f t="shared" si="13"/>
        <v>2879136000000</v>
      </c>
      <c r="P16" s="2">
        <f t="shared" si="13"/>
        <v>2484569000000</v>
      </c>
      <c r="Q16" s="2">
        <f t="shared" si="13"/>
        <v>2121962000000</v>
      </c>
      <c r="R16" s="2">
        <f t="shared" si="13"/>
        <v>1717504000000</v>
      </c>
      <c r="S16" s="2">
        <f t="shared" si="13"/>
        <v>900555000000</v>
      </c>
      <c r="T16" s="2">
        <f t="shared" si="13"/>
        <v>1060563000000</v>
      </c>
      <c r="U16" s="2">
        <f t="shared" si="13"/>
        <v>2282202000000</v>
      </c>
      <c r="V16" s="2">
        <f t="shared" si="13"/>
        <v>1895918000000</v>
      </c>
      <c r="W16" s="2">
        <f t="shared" si="13"/>
        <v>2111539000000</v>
      </c>
      <c r="X16" s="2">
        <f t="shared" si="13"/>
        <v>1931723000000</v>
      </c>
      <c r="Y16" s="2">
        <f t="shared" si="13"/>
        <v>1658347000000</v>
      </c>
      <c r="Z16" s="2">
        <f t="shared" si="13"/>
        <v>1419322000000</v>
      </c>
      <c r="AA16" s="2">
        <f t="shared" si="13"/>
        <v>800819000000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  <c r="AA18" t="s">
        <v>1326</v>
      </c>
    </row>
    <row r="19" spans="1:27" ht="15.5" x14ac:dyDescent="0.35">
      <c r="A19" t="s">
        <v>37</v>
      </c>
      <c r="C19" t="s">
        <v>38</v>
      </c>
    </row>
    <row r="20" spans="1:27" ht="15.5" x14ac:dyDescent="0.35">
      <c r="A20" t="s">
        <v>39</v>
      </c>
      <c r="C20" t="s">
        <v>40</v>
      </c>
      <c r="D20" s="2">
        <f ca="1">IFERROR(D21*D2,"")</f>
        <v>10354000000000</v>
      </c>
      <c r="E20" s="2">
        <f ca="1">IFERROR(E21*E2,"")</f>
        <v>9858000000000</v>
      </c>
      <c r="H20" s="2">
        <f t="shared" ref="H20:AA20" ca="1" si="14">IFERROR(H21*H2,"")</f>
        <v>9858000000000</v>
      </c>
      <c r="I20" s="2">
        <f t="shared" ca="1" si="14"/>
        <v>10664000000000</v>
      </c>
      <c r="J20" s="2">
        <f t="shared" ca="1" si="14"/>
        <v>9850000000000</v>
      </c>
      <c r="K20" s="2">
        <f t="shared" ca="1" si="14"/>
        <v>10950000000000</v>
      </c>
      <c r="L20" s="2">
        <f t="shared" ca="1" si="14"/>
        <v>9000000000000</v>
      </c>
      <c r="M20" s="2">
        <f t="shared" ca="1" si="14"/>
        <v>7700000000000</v>
      </c>
      <c r="N20" s="2">
        <f t="shared" ca="1" si="14"/>
        <v>8975000000000</v>
      </c>
      <c r="O20" s="2">
        <f t="shared" ca="1" si="14"/>
        <v>10400000000000</v>
      </c>
      <c r="P20" s="2">
        <f t="shared" ca="1" si="14"/>
        <v>9100000000000</v>
      </c>
      <c r="Q20" s="2">
        <f t="shared" ca="1" si="14"/>
        <v>7125000000000</v>
      </c>
      <c r="R20" s="2">
        <f t="shared" ca="1" si="14"/>
        <v>6750000000000</v>
      </c>
      <c r="S20" s="2">
        <f t="shared" ca="1" si="14"/>
        <v>3470000000000</v>
      </c>
      <c r="T20" s="2">
        <f t="shared" ca="1" si="14"/>
        <v>7200000000000</v>
      </c>
      <c r="U20" s="2">
        <f t="shared" ca="1" si="14"/>
        <v>8100000000000</v>
      </c>
      <c r="V20" s="2">
        <f t="shared" ca="1" si="14"/>
        <v>9800000000000</v>
      </c>
      <c r="W20" s="2">
        <f t="shared" ca="1" si="14"/>
        <v>12700000000000</v>
      </c>
      <c r="X20" s="2">
        <f t="shared" ca="1" si="14"/>
        <v>12000000000000</v>
      </c>
      <c r="Y20" s="2">
        <f t="shared" ca="1" si="14"/>
        <v>6800000000000</v>
      </c>
      <c r="Z20" s="2">
        <f t="shared" ca="1" si="14"/>
        <v>1450000000000</v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1240000000</v>
      </c>
      <c r="E21" s="2">
        <f>IFERROR(INDEX(E51:E500,MATCH($C$7,$C$51:$C$500,0)),"")</f>
        <v>1240000000</v>
      </c>
      <c r="H21" s="2">
        <f>IFERROR(INDEX(D21:G21,COUNT(D21:G21)),"")</f>
        <v>1240000000</v>
      </c>
      <c r="I21" s="2">
        <f t="shared" ref="I21:AA21" si="15">IFERROR(INDEX(I51:I500,MATCH($C$7,$C$51:$C$500,0)),"")</f>
        <v>1240000000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1000000000</v>
      </c>
      <c r="P21" s="2">
        <f t="shared" si="15"/>
        <v>1000000000</v>
      </c>
      <c r="Q21" s="2">
        <f t="shared" si="15"/>
        <v>1000000000</v>
      </c>
      <c r="R21" s="2">
        <f t="shared" si="15"/>
        <v>1000000000</v>
      </c>
      <c r="S21" s="2">
        <f t="shared" si="15"/>
        <v>1000000000</v>
      </c>
      <c r="T21" s="2">
        <f t="shared" si="15"/>
        <v>1000000000</v>
      </c>
      <c r="U21" s="2">
        <f t="shared" si="15"/>
        <v>1000000000</v>
      </c>
      <c r="V21" s="2">
        <f t="shared" si="15"/>
        <v>1000000000</v>
      </c>
      <c r="W21" s="2">
        <f t="shared" si="15"/>
        <v>1000000000</v>
      </c>
      <c r="X21" s="2">
        <f t="shared" si="15"/>
        <v>1000000000</v>
      </c>
      <c r="Y21" s="2">
        <f t="shared" si="15"/>
        <v>1000000000</v>
      </c>
      <c r="Z21" s="2">
        <f t="shared" si="15"/>
        <v>1000000000</v>
      </c>
      <c r="AA21" s="2">
        <f t="shared" si="15"/>
        <v>1000000000</v>
      </c>
    </row>
    <row r="23" spans="1:27" ht="15.5" x14ac:dyDescent="0.35">
      <c r="B23" t="s">
        <v>41</v>
      </c>
      <c r="C23" t="s">
        <v>42</v>
      </c>
      <c r="D23" s="3">
        <f>IFERROR(D5/D6*100,"")</f>
        <v>4.2760350947633849</v>
      </c>
      <c r="E23" s="3">
        <f>IFERROR(E5/E6*100,"")</f>
        <v>3.2674726587006995</v>
      </c>
      <c r="H23" s="3">
        <f t="shared" ref="H23:AA23" si="16">IFERROR(H5/H6*100,"")</f>
        <v>15.026201543701411</v>
      </c>
      <c r="I23" s="3">
        <f t="shared" si="16"/>
        <v>10.36311782797015</v>
      </c>
      <c r="J23" s="3">
        <f t="shared" si="16"/>
        <v>12.385793940503667</v>
      </c>
      <c r="K23" s="3">
        <f t="shared" si="16"/>
        <v>16.943560879920476</v>
      </c>
      <c r="L23" s="3">
        <f t="shared" si="16"/>
        <v>16.875487047647489</v>
      </c>
      <c r="M23" s="3">
        <f t="shared" si="16"/>
        <v>16.594238824639028</v>
      </c>
      <c r="N23" s="3">
        <f t="shared" si="16"/>
        <v>12.808527148900195</v>
      </c>
      <c r="O23" s="3">
        <f t="shared" si="16"/>
        <v>24.243665051533057</v>
      </c>
      <c r="P23" s="3">
        <f t="shared" si="16"/>
        <v>28.275864129629795</v>
      </c>
      <c r="Q23" s="3">
        <f t="shared" si="16"/>
        <v>22.043072606591515</v>
      </c>
      <c r="R23" s="3">
        <f t="shared" si="16"/>
        <v>19.065140855328469</v>
      </c>
      <c r="S23" s="3">
        <f t="shared" si="16"/>
        <v>16.582182719686735</v>
      </c>
      <c r="T23" s="3">
        <f t="shared" si="16"/>
        <v>18.329965637952299</v>
      </c>
      <c r="U23" s="3">
        <f t="shared" si="16"/>
        <v>28.155467009632208</v>
      </c>
      <c r="V23" s="3">
        <f t="shared" si="16"/>
        <v>27.918249593358869</v>
      </c>
      <c r="W23" s="3">
        <f t="shared" si="16"/>
        <v>35.752501091856395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43</v>
      </c>
      <c r="D24" s="4">
        <f>IFERROR(_xlfn.RRI(5,I23,D23),"")</f>
        <v>-0.162258239711081</v>
      </c>
      <c r="E24" s="4">
        <f>IFERROR(_xlfn.RRI(5,J23,E23),"")</f>
        <v>-0.2339491084644898</v>
      </c>
      <c r="H24" s="4">
        <f t="shared" ref="H24:AA24" si="17">IFERROR(_xlfn.RRI(5,M23,H23),"")</f>
        <v>-1.9656271947264714E-2</v>
      </c>
      <c r="I24" s="4">
        <f t="shared" si="17"/>
        <v>-4.1486467791571946E-2</v>
      </c>
      <c r="J24" s="4">
        <f t="shared" si="17"/>
        <v>-0.12569066564322262</v>
      </c>
      <c r="K24" s="4">
        <f t="shared" si="17"/>
        <v>-9.7353379983122879E-2</v>
      </c>
      <c r="L24" s="4">
        <f t="shared" si="17"/>
        <v>-5.2025103270717965E-2</v>
      </c>
      <c r="M24" s="4">
        <f t="shared" si="17"/>
        <v>-2.7379400116967822E-2</v>
      </c>
      <c r="N24" s="4">
        <f t="shared" si="17"/>
        <v>-5.0332666742785137E-2</v>
      </c>
      <c r="O24" s="4">
        <f t="shared" si="17"/>
        <v>5.7516920423085427E-2</v>
      </c>
      <c r="P24" s="4">
        <f t="shared" si="17"/>
        <v>8.5377175297685071E-4</v>
      </c>
      <c r="Q24" s="4">
        <f t="shared" si="17"/>
        <v>-4.6157236689000292E-2</v>
      </c>
      <c r="R24" s="4">
        <f t="shared" si="17"/>
        <v>-0.11816624679550025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1250.1500000000001</v>
      </c>
      <c r="J25" s="3">
        <f t="shared" si="18"/>
        <v>1810.8</v>
      </c>
      <c r="K25" s="3">
        <f t="shared" si="18"/>
        <v>1944.05</v>
      </c>
      <c r="L25" s="3">
        <f t="shared" si="18"/>
        <v>1605.56</v>
      </c>
      <c r="M25" s="3">
        <f t="shared" si="18"/>
        <v>1212.7</v>
      </c>
      <c r="N25" s="3">
        <f t="shared" si="18"/>
        <v>1025.57</v>
      </c>
      <c r="O25" s="3">
        <f t="shared" si="18"/>
        <v>2108.69</v>
      </c>
      <c r="P25" s="3">
        <f t="shared" si="18"/>
        <v>1815.26</v>
      </c>
      <c r="Q25" s="3">
        <f t="shared" si="18"/>
        <v>1409.15</v>
      </c>
      <c r="R25" s="3">
        <f t="shared" si="18"/>
        <v>1009.35</v>
      </c>
      <c r="S25" s="3">
        <f t="shared" si="18"/>
        <v>664.84</v>
      </c>
      <c r="T25" s="3">
        <f t="shared" si="18"/>
        <v>792.16</v>
      </c>
      <c r="U25" s="3">
        <f t="shared" si="18"/>
        <v>1707.2</v>
      </c>
      <c r="V25" s="3">
        <f t="shared" si="18"/>
        <v>1418.64</v>
      </c>
      <c r="W25" s="3">
        <f t="shared" si="18"/>
        <v>1583.32</v>
      </c>
      <c r="X25" s="3">
        <f t="shared" si="18"/>
        <v>1467.91</v>
      </c>
      <c r="Y25" s="3">
        <f t="shared" si="18"/>
        <v>1212.4000000000001</v>
      </c>
      <c r="Z25" s="3">
        <f t="shared" si="18"/>
        <v>1020.23</v>
      </c>
      <c r="AA25" s="3">
        <f t="shared" si="18"/>
        <v>559.71</v>
      </c>
    </row>
    <row r="26" spans="1:27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4.0397651937745804E-2</v>
      </c>
      <c r="J26" s="4">
        <f t="shared" si="19"/>
        <v>-3.0000412753364514E-2</v>
      </c>
      <c r="K26" s="4">
        <f t="shared" si="19"/>
        <v>1.3803341986141637E-2</v>
      </c>
      <c r="L26" s="4">
        <f t="shared" si="19"/>
        <v>2.6440697167866567E-2</v>
      </c>
      <c r="M26" s="4">
        <f t="shared" si="19"/>
        <v>3.7390622918319183E-2</v>
      </c>
      <c r="N26" s="4">
        <f t="shared" si="19"/>
        <v>9.0560173502025165E-2</v>
      </c>
      <c r="O26" s="4">
        <f t="shared" si="19"/>
        <v>0.21629792517789381</v>
      </c>
      <c r="P26" s="4">
        <f t="shared" si="19"/>
        <v>1.2350466127316162E-2</v>
      </c>
      <c r="Q26" s="4">
        <f t="shared" si="19"/>
        <v>-1.3414954835310189E-3</v>
      </c>
      <c r="R26" s="4">
        <f t="shared" si="19"/>
        <v>-8.6108542265655008E-2</v>
      </c>
      <c r="S26" s="4">
        <f t="shared" si="19"/>
        <v>-0.1464999667906608</v>
      </c>
      <c r="T26" s="4">
        <f t="shared" si="19"/>
        <v>-8.159678311218066E-2</v>
      </c>
      <c r="U26" s="4">
        <f t="shared" si="19"/>
        <v>0.1084529471957949</v>
      </c>
      <c r="V26" s="4">
        <f t="shared" si="19"/>
        <v>0.20443072815403274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47</v>
      </c>
      <c r="D27" s="3">
        <f>IFERROR(D4/D21,"")</f>
        <v>2653.316935483871</v>
      </c>
      <c r="E27" s="3">
        <f>IFERROR(E4/E21,"")</f>
        <v>2589.0766129032259</v>
      </c>
      <c r="H27" s="3">
        <f t="shared" ref="H27:AA27" si="20">IFERROR(H4/H21,"")</f>
        <v>10484.787096774193</v>
      </c>
      <c r="I27" s="3">
        <f t="shared" si="20"/>
        <v>9781.5177419354841</v>
      </c>
      <c r="J27" s="3">
        <f t="shared" si="20"/>
        <v>11787.877</v>
      </c>
      <c r="K27" s="3">
        <f t="shared" si="20"/>
        <v>9507.9339999999993</v>
      </c>
      <c r="L27" s="3">
        <f t="shared" si="20"/>
        <v>8340.4359999999997</v>
      </c>
      <c r="M27" s="3">
        <f t="shared" si="20"/>
        <v>8653.143</v>
      </c>
      <c r="N27" s="3">
        <f t="shared" si="20"/>
        <v>9434.7450000000008</v>
      </c>
      <c r="O27" s="3">
        <f t="shared" si="20"/>
        <v>11337.726000000001</v>
      </c>
      <c r="P27" s="3">
        <f t="shared" si="20"/>
        <v>10183.754999999999</v>
      </c>
      <c r="Q27" s="3">
        <f t="shared" si="20"/>
        <v>9136.8690000000006</v>
      </c>
      <c r="R27" s="3">
        <f t="shared" si="20"/>
        <v>8413.0740000000005</v>
      </c>
      <c r="S27" s="3">
        <f t="shared" si="20"/>
        <v>8063.7569999999996</v>
      </c>
      <c r="T27" s="3">
        <f t="shared" si="20"/>
        <v>8251.1479999999992</v>
      </c>
      <c r="U27" s="3">
        <f t="shared" si="20"/>
        <v>8064.6260000000002</v>
      </c>
      <c r="V27" s="3">
        <f t="shared" si="20"/>
        <v>6752.924</v>
      </c>
      <c r="W27" s="3">
        <f t="shared" si="20"/>
        <v>5303.5129999999999</v>
      </c>
      <c r="X27" s="3">
        <f t="shared" si="20"/>
        <v>3897.1849999999999</v>
      </c>
      <c r="Y27" s="3">
        <f t="shared" si="20"/>
        <v>3941.1619999999998</v>
      </c>
      <c r="Z27" s="3">
        <f t="shared" si="20"/>
        <v>3378.703</v>
      </c>
      <c r="AA27" s="3">
        <f t="shared" si="20"/>
        <v>2483.6089999999999</v>
      </c>
    </row>
    <row r="28" spans="1:27" ht="15.5" x14ac:dyDescent="0.35">
      <c r="C28" t="s">
        <v>48</v>
      </c>
      <c r="D28" s="4">
        <f>IFERROR(_xlfn.RRI(5,I27,D27),"")</f>
        <v>-0.22967041700824264</v>
      </c>
      <c r="E28" s="4">
        <f>IFERROR(_xlfn.RRI(5,J27,E27),"")</f>
        <v>-0.26151468912094855</v>
      </c>
      <c r="H28" s="4">
        <f t="shared" ref="H28:AA28" si="21">IFERROR(_xlfn.RRI(5,M27,H27),"")</f>
        <v>3.9147380239451968E-2</v>
      </c>
      <c r="I28" s="4">
        <f t="shared" si="21"/>
        <v>7.2452223160353046E-3</v>
      </c>
      <c r="J28" s="4">
        <f t="shared" si="21"/>
        <v>7.8175751913081015E-3</v>
      </c>
      <c r="K28" s="4">
        <f t="shared" si="21"/>
        <v>-1.3639565685223953E-2</v>
      </c>
      <c r="L28" s="4">
        <f t="shared" si="21"/>
        <v>-1.8075104471564463E-2</v>
      </c>
      <c r="M28" s="4">
        <f t="shared" si="21"/>
        <v>5.6429986934614096E-3</v>
      </c>
      <c r="N28" s="4">
        <f t="shared" si="21"/>
        <v>3.1902220400269243E-2</v>
      </c>
      <c r="O28" s="4">
        <f t="shared" si="21"/>
        <v>6.5619884897325287E-2</v>
      </c>
      <c r="P28" s="4">
        <f t="shared" si="21"/>
        <v>4.7767063213175476E-2</v>
      </c>
      <c r="Q28" s="4">
        <f t="shared" si="21"/>
        <v>6.2334063474521084E-2</v>
      </c>
      <c r="R28" s="4">
        <f t="shared" si="21"/>
        <v>9.6675684094401193E-2</v>
      </c>
      <c r="S28" s="4">
        <f t="shared" si="21"/>
        <v>0.15653100984803059</v>
      </c>
      <c r="T28" s="4">
        <f t="shared" si="21"/>
        <v>0.15925243838006975</v>
      </c>
      <c r="U28" s="4">
        <f t="shared" si="21"/>
        <v>0.19005447792974928</v>
      </c>
      <c r="V28" s="4">
        <f t="shared" si="21"/>
        <v>0.22146696947903854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49</v>
      </c>
      <c r="H29" s="4" t="str">
        <f t="shared" ref="H29:AA29" si="22">IFERROR(((H25-I25)/I25)*100%,"")</f>
        <v/>
      </c>
      <c r="I29" s="4">
        <f t="shared" si="22"/>
        <v>-0.30961453501214925</v>
      </c>
      <c r="J29" s="4">
        <f t="shared" si="22"/>
        <v>-6.8542475759368324E-2</v>
      </c>
      <c r="K29" s="4">
        <f t="shared" si="22"/>
        <v>0.21082363785844194</v>
      </c>
      <c r="L29" s="4">
        <f t="shared" si="22"/>
        <v>0.32395481157747164</v>
      </c>
      <c r="M29" s="4">
        <f t="shared" si="22"/>
        <v>0.18246438565870698</v>
      </c>
      <c r="N29" s="4">
        <f t="shared" si="22"/>
        <v>-0.51364591286533345</v>
      </c>
      <c r="O29" s="4">
        <f t="shared" si="22"/>
        <v>0.16164626554873684</v>
      </c>
      <c r="P29" s="4">
        <f t="shared" si="22"/>
        <v>0.28819501117695057</v>
      </c>
      <c r="Q29" s="4">
        <f t="shared" si="22"/>
        <v>0.39609649774607425</v>
      </c>
      <c r="R29" s="4">
        <f t="shared" si="22"/>
        <v>0.51818482642440278</v>
      </c>
      <c r="S29" s="4">
        <f t="shared" si="22"/>
        <v>-0.16072510603918394</v>
      </c>
      <c r="T29" s="4">
        <f t="shared" si="22"/>
        <v>-0.53598875351452679</v>
      </c>
      <c r="U29" s="4">
        <f t="shared" si="22"/>
        <v>0.20340607906163644</v>
      </c>
      <c r="V29" s="4">
        <f t="shared" si="22"/>
        <v>-0.10400929692039503</v>
      </c>
      <c r="W29" s="4">
        <f t="shared" si="22"/>
        <v>7.8621986361561577E-2</v>
      </c>
      <c r="X29" s="4">
        <f t="shared" si="22"/>
        <v>0.210747278126031</v>
      </c>
      <c r="Y29" s="4">
        <f t="shared" si="22"/>
        <v>0.18835948756652918</v>
      </c>
      <c r="Z29" s="4">
        <f t="shared" si="22"/>
        <v>0.82278322702828244</v>
      </c>
      <c r="AA29" s="4" t="str">
        <f t="shared" si="22"/>
        <v/>
      </c>
    </row>
    <row r="30" spans="1:27" ht="15.5" x14ac:dyDescent="0.35">
      <c r="C30" t="s">
        <v>50</v>
      </c>
      <c r="H30" s="4">
        <f t="shared" ref="H30:AA30" si="23">IFERROR(((H27-I27)/I27)*100%,"")</f>
        <v>7.1897774291574484E-2</v>
      </c>
      <c r="I30" s="4">
        <f t="shared" si="23"/>
        <v>-0.17020530991836072</v>
      </c>
      <c r="J30" s="4">
        <f t="shared" si="23"/>
        <v>0.23979373436963292</v>
      </c>
      <c r="K30" s="4">
        <f t="shared" si="23"/>
        <v>0.13998045186126956</v>
      </c>
      <c r="L30" s="4">
        <f t="shared" si="23"/>
        <v>-3.613796744142566E-2</v>
      </c>
      <c r="M30" s="4">
        <f t="shared" si="23"/>
        <v>-8.2842938521390949E-2</v>
      </c>
      <c r="N30" s="4">
        <f t="shared" si="23"/>
        <v>-0.16784503347496665</v>
      </c>
      <c r="O30" s="4">
        <f t="shared" si="23"/>
        <v>0.11331488237884763</v>
      </c>
      <c r="P30" s="4">
        <f t="shared" si="23"/>
        <v>0.11457819959988466</v>
      </c>
      <c r="Q30" s="4">
        <f t="shared" si="23"/>
        <v>8.6032168503450704E-2</v>
      </c>
      <c r="R30" s="4">
        <f t="shared" si="23"/>
        <v>4.3319385740418631E-2</v>
      </c>
      <c r="S30" s="4">
        <f t="shared" si="23"/>
        <v>-2.2710900349866423E-2</v>
      </c>
      <c r="T30" s="4">
        <f t="shared" si="23"/>
        <v>2.3128412898502548E-2</v>
      </c>
      <c r="U30" s="4">
        <f t="shared" si="23"/>
        <v>0.19424207943107316</v>
      </c>
      <c r="V30" s="4">
        <f t="shared" si="23"/>
        <v>0.27329262698139895</v>
      </c>
      <c r="W30" s="4">
        <f t="shared" si="23"/>
        <v>0.36085738808909507</v>
      </c>
      <c r="X30" s="4">
        <f t="shared" si="23"/>
        <v>-1.1158384253171999E-2</v>
      </c>
      <c r="Y30" s="4">
        <f t="shared" si="23"/>
        <v>0.16647186805114264</v>
      </c>
      <c r="Z30" s="4">
        <f t="shared" si="23"/>
        <v>0.36040053003512229</v>
      </c>
      <c r="AA30" s="4" t="str">
        <f t="shared" si="23"/>
        <v/>
      </c>
    </row>
    <row r="32" spans="1:27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12519.37</v>
      </c>
      <c r="E32" s="3">
        <f>IFERROR(INDEX(E51:E500,MATCH($A$32,$C$51:$C$500,0)),"")</f>
        <v>12609.04</v>
      </c>
      <c r="H32" s="3">
        <f>IFERROR(INDEX(D32:G32,COUNT(D32:G32)),"")</f>
        <v>12609.04</v>
      </c>
      <c r="I32" s="3">
        <f t="shared" ref="I32:AA32" si="24">IFERROR(INDEX(I51:I500,MATCH($C$32,$C$51:$C$500,0)),"")</f>
        <v>12162.49</v>
      </c>
      <c r="J32" s="3">
        <f t="shared" si="24"/>
        <v>14549.03</v>
      </c>
      <c r="K32" s="3">
        <f t="shared" si="24"/>
        <v>11112.19</v>
      </c>
      <c r="L32" s="3">
        <f t="shared" si="24"/>
        <v>10032.39</v>
      </c>
      <c r="M32" s="3">
        <f t="shared" si="24"/>
        <v>8887.01</v>
      </c>
      <c r="N32" s="3">
        <f t="shared" si="24"/>
        <v>7925.27</v>
      </c>
      <c r="O32" s="3">
        <f t="shared" si="24"/>
        <v>8078.8</v>
      </c>
      <c r="P32" s="3">
        <f t="shared" si="24"/>
        <v>7028.2</v>
      </c>
      <c r="Q32" s="3">
        <f t="shared" si="24"/>
        <v>5745.41</v>
      </c>
      <c r="R32" s="3">
        <f t="shared" si="24"/>
        <v>4977.2</v>
      </c>
      <c r="S32" s="3">
        <f t="shared" si="24"/>
        <v>4360.79</v>
      </c>
      <c r="T32" s="3">
        <f t="shared" si="24"/>
        <v>4067.57</v>
      </c>
      <c r="U32" s="3">
        <f t="shared" si="24"/>
        <v>6021.98</v>
      </c>
      <c r="V32" s="3">
        <f t="shared" si="24"/>
        <v>5035.7700000000004</v>
      </c>
      <c r="W32" s="3">
        <f t="shared" si="24"/>
        <v>4421.37</v>
      </c>
      <c r="X32" s="3">
        <f t="shared" si="24"/>
        <v>3794.76</v>
      </c>
      <c r="Y32" s="3">
        <f t="shared" si="24"/>
        <v>2652.4</v>
      </c>
      <c r="Z32" s="3">
        <f t="shared" si="24"/>
        <v>1950</v>
      </c>
      <c r="AA32" s="3">
        <f t="shared" si="24"/>
        <v>1224.6099999999999</v>
      </c>
    </row>
    <row r="33" spans="1:27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0.64</v>
      </c>
      <c r="E33" s="3">
        <f>IFERROR(INDEX(E51:E500,MATCH($A$33,$C$51:$C$500,0)),"")</f>
        <v>0.67</v>
      </c>
      <c r="H33" s="3">
        <f>IFERROR(INDEX(D33:G33,COUNT(D33:G33)),"")</f>
        <v>0.67</v>
      </c>
      <c r="I33" s="3">
        <f t="shared" ref="I33:AA33" si="25">IFERROR(INDEX(I51:I500,MATCH($C$33,$C$51:$C$500,0)),"")</f>
        <v>0.71</v>
      </c>
      <c r="J33" s="3">
        <f t="shared" si="25"/>
        <v>0.68</v>
      </c>
      <c r="K33" s="3">
        <f t="shared" si="25"/>
        <v>0.99</v>
      </c>
      <c r="L33" s="3">
        <f t="shared" si="25"/>
        <v>0.9</v>
      </c>
      <c r="M33" s="3">
        <f t="shared" si="25"/>
        <v>0.87</v>
      </c>
      <c r="N33" s="3">
        <f t="shared" si="25"/>
        <v>1.1299999999999999</v>
      </c>
      <c r="O33" s="3">
        <f t="shared" si="25"/>
        <v>1.29</v>
      </c>
      <c r="P33" s="3">
        <f t="shared" si="25"/>
        <v>1.29</v>
      </c>
      <c r="Q33" s="3">
        <f t="shared" si="25"/>
        <v>1.24</v>
      </c>
      <c r="R33" s="3">
        <f t="shared" si="25"/>
        <v>1.36</v>
      </c>
      <c r="S33" s="3">
        <f t="shared" si="25"/>
        <v>0.8</v>
      </c>
      <c r="T33" s="3">
        <f t="shared" si="25"/>
        <v>1.77</v>
      </c>
      <c r="U33" s="3">
        <f t="shared" si="25"/>
        <v>1.35</v>
      </c>
      <c r="V33" s="3">
        <f t="shared" si="25"/>
        <v>1.95</v>
      </c>
      <c r="W33" s="3">
        <f t="shared" si="25"/>
        <v>2.87</v>
      </c>
      <c r="X33" s="3">
        <f t="shared" si="25"/>
        <v>3.16</v>
      </c>
      <c r="Y33" s="3">
        <f t="shared" si="25"/>
        <v>2.58</v>
      </c>
      <c r="Z33" s="3">
        <f t="shared" si="25"/>
        <v>0.74</v>
      </c>
      <c r="AA33" s="3">
        <f t="shared" si="25"/>
        <v>1.8</v>
      </c>
    </row>
    <row r="34" spans="1:27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15.36</v>
      </c>
      <c r="E34" s="3">
        <f>IFERROR(INDEX(E51:E500,MATCH($A$34,$C$51:$C$500,0)),"")</f>
        <v>21.44</v>
      </c>
      <c r="H34" s="3">
        <f>IFERROR(INDEX(D34:G34,COUNT(D34:G34)),"")</f>
        <v>21.44</v>
      </c>
      <c r="I34" s="3">
        <f t="shared" ref="I34:AA34" si="26">IFERROR(INDEX(I51:I500,MATCH($C$34,$C$51:$C$500,0)),"")</f>
        <v>6.88</v>
      </c>
      <c r="J34" s="3">
        <f t="shared" si="26"/>
        <v>5.44</v>
      </c>
      <c r="K34" s="3">
        <f t="shared" si="26"/>
        <v>5.63</v>
      </c>
      <c r="L34" s="3">
        <f t="shared" si="26"/>
        <v>5.61</v>
      </c>
      <c r="M34" s="3">
        <f t="shared" si="26"/>
        <v>6.35</v>
      </c>
      <c r="N34" s="3">
        <f t="shared" si="26"/>
        <v>8.75</v>
      </c>
      <c r="O34" s="3">
        <f t="shared" si="26"/>
        <v>4.93</v>
      </c>
      <c r="P34" s="3">
        <f t="shared" si="26"/>
        <v>5.01</v>
      </c>
      <c r="Q34" s="3">
        <f t="shared" si="26"/>
        <v>5.0599999999999996</v>
      </c>
      <c r="R34" s="3">
        <f t="shared" si="26"/>
        <v>6.69</v>
      </c>
      <c r="S34" s="3">
        <f t="shared" si="26"/>
        <v>5.22</v>
      </c>
      <c r="T34" s="3">
        <f t="shared" si="26"/>
        <v>9.09</v>
      </c>
      <c r="U34" s="3">
        <f t="shared" si="26"/>
        <v>4.74</v>
      </c>
      <c r="V34" s="3">
        <f t="shared" si="26"/>
        <v>6.91</v>
      </c>
      <c r="W34" s="3">
        <f t="shared" si="26"/>
        <v>8.02</v>
      </c>
      <c r="X34" s="3">
        <f t="shared" si="26"/>
        <v>8.17</v>
      </c>
      <c r="Y34" s="3">
        <f t="shared" si="26"/>
        <v>5.65</v>
      </c>
      <c r="Z34" s="3">
        <f t="shared" si="26"/>
        <v>1.42</v>
      </c>
      <c r="AA34" s="3">
        <f t="shared" si="26"/>
        <v>3.93</v>
      </c>
    </row>
    <row r="35" spans="1:27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2.99</v>
      </c>
      <c r="E35" s="3">
        <f>IFERROR(INDEX(E51:E500,MATCH($A$35,$C$51:$C$500,0)),"")</f>
        <v>3.23</v>
      </c>
      <c r="H35" s="3">
        <f>IFERROR(INDEX(D35:G35,COUNT(D35:G35)),"")</f>
        <v>3.23</v>
      </c>
      <c r="I35" s="3">
        <f t="shared" ref="I35:AA35" si="27">IFERROR(INDEX(I51:I500,MATCH($C$35,$C$51:$C$500,0)),"")</f>
        <v>0.88</v>
      </c>
      <c r="J35" s="3">
        <f t="shared" si="27"/>
        <v>0.84</v>
      </c>
      <c r="K35" s="3">
        <f t="shared" si="27"/>
        <v>1.1499999999999999</v>
      </c>
      <c r="L35" s="3">
        <f t="shared" si="27"/>
        <v>1.08</v>
      </c>
      <c r="M35" s="3">
        <f t="shared" si="27"/>
        <v>0.89</v>
      </c>
      <c r="N35" s="3">
        <f t="shared" si="27"/>
        <v>0.95</v>
      </c>
      <c r="O35" s="3">
        <f t="shared" si="27"/>
        <v>0.92</v>
      </c>
      <c r="P35" s="3">
        <f t="shared" si="27"/>
        <v>0.89</v>
      </c>
      <c r="Q35" s="3">
        <f t="shared" si="27"/>
        <v>0.78</v>
      </c>
      <c r="R35" s="3">
        <f t="shared" si="27"/>
        <v>0.8</v>
      </c>
      <c r="S35" s="3">
        <f t="shared" si="27"/>
        <v>0.43</v>
      </c>
      <c r="T35" s="3">
        <f t="shared" si="27"/>
        <v>0.87</v>
      </c>
      <c r="U35" s="3">
        <f t="shared" si="27"/>
        <v>1</v>
      </c>
      <c r="V35" s="3">
        <f t="shared" si="27"/>
        <v>1.45</v>
      </c>
      <c r="W35" s="3">
        <f t="shared" si="27"/>
        <v>2.39</v>
      </c>
      <c r="X35" s="3">
        <f t="shared" si="27"/>
        <v>3.08</v>
      </c>
      <c r="Y35" s="3">
        <f t="shared" si="27"/>
        <v>1.74</v>
      </c>
      <c r="Z35" s="3">
        <f t="shared" si="27"/>
        <v>0.43</v>
      </c>
      <c r="AA35" s="3">
        <f t="shared" si="27"/>
        <v>0.89</v>
      </c>
    </row>
    <row r="36" spans="1:27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  <c r="AA50" t="s">
        <v>1326</v>
      </c>
    </row>
    <row r="51" spans="2:27" ht="15.5" x14ac:dyDescent="0.35">
      <c r="B51" t="s">
        <v>71</v>
      </c>
      <c r="C51" t="s">
        <v>6</v>
      </c>
      <c r="D51" s="5">
        <v>3290113000000</v>
      </c>
      <c r="E51" s="5">
        <v>3210455000000</v>
      </c>
      <c r="F51" s="5">
        <v>5013132000000</v>
      </c>
      <c r="G51" s="5">
        <v>1131199000000</v>
      </c>
      <c r="I51" s="5">
        <v>12129082000000</v>
      </c>
      <c r="J51" s="5">
        <v>11787877000000</v>
      </c>
      <c r="K51" s="5">
        <v>9507934000000</v>
      </c>
      <c r="L51" s="5">
        <v>8340436000000</v>
      </c>
      <c r="M51" s="5">
        <v>8653143000000</v>
      </c>
      <c r="N51" s="5">
        <v>9434745000000</v>
      </c>
      <c r="O51" s="5">
        <v>11337726000000</v>
      </c>
      <c r="P51" s="5">
        <v>10183755000000</v>
      </c>
      <c r="Q51" s="5">
        <v>9136869000000</v>
      </c>
      <c r="R51" s="5">
        <v>8413074000000</v>
      </c>
      <c r="S51" s="5">
        <v>8063757000000</v>
      </c>
      <c r="T51" s="5">
        <v>8251148000000</v>
      </c>
      <c r="U51" s="5">
        <v>8064626000000</v>
      </c>
      <c r="V51" s="5">
        <v>6752924000000</v>
      </c>
      <c r="W51" s="5">
        <v>5303513000000</v>
      </c>
      <c r="X51" s="5">
        <v>3897185000000</v>
      </c>
      <c r="Y51" s="5">
        <v>3941162000000</v>
      </c>
      <c r="Z51" s="5">
        <v>3378703000000</v>
      </c>
      <c r="AA51" s="2">
        <v>2483609000000</v>
      </c>
    </row>
    <row r="52" spans="2:27" ht="15.5" x14ac:dyDescent="0.35">
      <c r="C52" t="s">
        <v>1327</v>
      </c>
      <c r="O52" s="5">
        <v>9222968000000</v>
      </c>
      <c r="P52" s="5">
        <v>8412296000000</v>
      </c>
      <c r="Q52" s="5">
        <v>7316347000000</v>
      </c>
      <c r="R52" s="5">
        <v>6323794000000</v>
      </c>
      <c r="S52" s="5">
        <v>5814343000000</v>
      </c>
      <c r="T52" s="5">
        <v>5749916000000</v>
      </c>
      <c r="U52" s="5">
        <v>5054872000000</v>
      </c>
      <c r="V52" s="5">
        <v>4180012000000</v>
      </c>
      <c r="W52" s="5">
        <v>3008350000000</v>
      </c>
      <c r="X52" s="5">
        <v>2118888000000</v>
      </c>
      <c r="Y52" s="5">
        <v>2777866000000</v>
      </c>
      <c r="Z52" s="5">
        <v>2330757000000</v>
      </c>
      <c r="AA52" s="2">
        <v>1726531000000</v>
      </c>
    </row>
    <row r="53" spans="2:27" ht="15.5" x14ac:dyDescent="0.35">
      <c r="C53" t="s">
        <v>1328</v>
      </c>
      <c r="D53" s="5">
        <v>2127806000000</v>
      </c>
      <c r="E53" s="5">
        <v>2102693000000</v>
      </c>
      <c r="F53" s="5">
        <v>3169125000000</v>
      </c>
      <c r="G53" s="5">
        <v>676846000000</v>
      </c>
      <c r="I53" s="5">
        <v>7557015000000</v>
      </c>
      <c r="J53" s="5">
        <v>7155547000000</v>
      </c>
      <c r="K53" s="5">
        <v>6041776000000</v>
      </c>
      <c r="L53" s="5">
        <v>5373674000000</v>
      </c>
      <c r="M53" s="5">
        <v>5794999000000</v>
      </c>
      <c r="N53" s="5">
        <v>7077116000000</v>
      </c>
    </row>
    <row r="54" spans="2:27" ht="15.5" x14ac:dyDescent="0.35">
      <c r="C54" t="s">
        <v>79</v>
      </c>
      <c r="D54" s="5">
        <v>21843000000</v>
      </c>
      <c r="E54" s="5">
        <v>25016000000</v>
      </c>
      <c r="F54" s="5">
        <v>46841000000</v>
      </c>
      <c r="G54" s="5">
        <v>-11874000000</v>
      </c>
      <c r="I54" s="5">
        <v>12684000000</v>
      </c>
      <c r="J54" s="5">
        <v>-8788000000</v>
      </c>
      <c r="K54" s="5">
        <v>-61247000000</v>
      </c>
      <c r="L54" s="5">
        <v>87459000000</v>
      </c>
      <c r="M54" s="5">
        <v>262031000000</v>
      </c>
      <c r="N54" s="5">
        <v>-10462000000</v>
      </c>
      <c r="O54" s="5">
        <v>-150095000000</v>
      </c>
      <c r="P54" s="5">
        <v>172021000000</v>
      </c>
      <c r="Q54" s="5">
        <v>-142684000000</v>
      </c>
      <c r="R54" s="5">
        <v>-60441000000</v>
      </c>
      <c r="S54" s="5">
        <v>58278000000</v>
      </c>
      <c r="T54" s="5">
        <v>-46581000000</v>
      </c>
      <c r="U54" s="5">
        <v>-11687000000</v>
      </c>
      <c r="V54" s="5">
        <v>-12740000000</v>
      </c>
    </row>
    <row r="55" spans="2:27" ht="15.5" x14ac:dyDescent="0.35">
      <c r="C55" t="s">
        <v>1329</v>
      </c>
      <c r="D55" s="5">
        <v>2542500000000</v>
      </c>
      <c r="E55" s="5">
        <v>2479729000000</v>
      </c>
      <c r="F55" s="5">
        <v>3833113000000</v>
      </c>
      <c r="G55" s="5">
        <v>884190000000</v>
      </c>
      <c r="I55" s="5">
        <v>9267247000000</v>
      </c>
      <c r="J55" s="5">
        <v>9094439000000</v>
      </c>
      <c r="K55" s="5">
        <v>7524636000000</v>
      </c>
      <c r="L55" s="5">
        <v>6568837000000</v>
      </c>
      <c r="M55" s="5">
        <v>6657091000000</v>
      </c>
      <c r="N55" s="5">
        <v>7772287000000</v>
      </c>
      <c r="O55" s="5">
        <v>9222968000000</v>
      </c>
      <c r="P55" s="5">
        <v>8412296000000</v>
      </c>
      <c r="Q55" s="5">
        <v>7316347000000</v>
      </c>
      <c r="R55" s="5">
        <v>6323794000000</v>
      </c>
      <c r="S55" s="5">
        <v>5814343000000</v>
      </c>
      <c r="T55" s="5">
        <v>5749916000000</v>
      </c>
      <c r="U55" s="5">
        <v>5054872000000</v>
      </c>
      <c r="V55" s="5">
        <v>4180012000000</v>
      </c>
      <c r="W55" s="5">
        <v>3008350000000</v>
      </c>
      <c r="X55" s="5">
        <v>2118888000000</v>
      </c>
      <c r="Y55" s="5">
        <v>2777866000000</v>
      </c>
      <c r="Z55" s="5">
        <v>2330757000000</v>
      </c>
      <c r="AA55" s="2">
        <v>1726531000000</v>
      </c>
    </row>
    <row r="56" spans="2:27" ht="15.5" x14ac:dyDescent="0.35">
      <c r="C56" t="s">
        <v>1330</v>
      </c>
      <c r="D56" s="5">
        <v>140896000000</v>
      </c>
      <c r="E56" s="5">
        <v>133102000000</v>
      </c>
      <c r="F56" s="5">
        <v>121999000000</v>
      </c>
      <c r="G56" s="5">
        <v>111959000000</v>
      </c>
      <c r="I56" s="5">
        <v>421506000000</v>
      </c>
      <c r="J56" s="5">
        <v>266455000000</v>
      </c>
      <c r="K56" s="5">
        <v>147862000000</v>
      </c>
      <c r="L56" s="5">
        <v>68220000000</v>
      </c>
      <c r="M56" s="5">
        <v>31622000000</v>
      </c>
      <c r="N56" s="5">
        <v>36693000000</v>
      </c>
      <c r="O56" s="5">
        <v>35636000000</v>
      </c>
      <c r="P56" s="5">
        <v>44747000000</v>
      </c>
      <c r="Q56" s="5">
        <v>99033000000</v>
      </c>
      <c r="R56" s="5">
        <v>191523000000</v>
      </c>
      <c r="S56" s="5">
        <v>264454000000</v>
      </c>
      <c r="T56" s="5">
        <v>241718000000</v>
      </c>
      <c r="U56" s="5">
        <v>107986000000</v>
      </c>
      <c r="V56" s="5">
        <v>28092000000</v>
      </c>
    </row>
    <row r="57" spans="2:27" ht="15.5" x14ac:dyDescent="0.35">
      <c r="C57" t="s">
        <v>74</v>
      </c>
      <c r="D57" s="5">
        <v>-2460679000000</v>
      </c>
      <c r="E57" s="5">
        <v>-2592193000000</v>
      </c>
      <c r="F57" s="5">
        <v>-4225766000000</v>
      </c>
      <c r="G57" s="5">
        <v>-968044000000</v>
      </c>
      <c r="I57" s="5">
        <v>-10140238000000</v>
      </c>
      <c r="J57" s="5">
        <v>-9501505000000</v>
      </c>
      <c r="K57" s="5">
        <v>-7035265000000</v>
      </c>
      <c r="L57" s="5">
        <v>-6300712000000</v>
      </c>
      <c r="M57" s="5">
        <v>-7054940000000</v>
      </c>
      <c r="N57" s="5">
        <v>-7958310000000</v>
      </c>
      <c r="O57" s="5">
        <v>-8458590000000</v>
      </c>
      <c r="P57" s="5">
        <v>-7699186000000</v>
      </c>
      <c r="Q57" s="5">
        <v>-7014907000000</v>
      </c>
      <c r="R57" s="5">
        <v>-6695570000000</v>
      </c>
      <c r="S57" s="5">
        <v>-7163202000000</v>
      </c>
      <c r="T57" s="5">
        <v>-7190585000000</v>
      </c>
      <c r="U57" s="5">
        <v>-5782424000000</v>
      </c>
      <c r="V57" s="5">
        <v>-4857006000000</v>
      </c>
      <c r="W57" s="5">
        <v>-3191974000000</v>
      </c>
      <c r="X57" s="5">
        <v>-1965462000000</v>
      </c>
      <c r="Y57" s="5">
        <v>-2282815000000</v>
      </c>
      <c r="Z57" s="5">
        <v>-1959381000000</v>
      </c>
      <c r="AA57" s="2">
        <v>-1682790000000</v>
      </c>
    </row>
    <row r="58" spans="2:27" ht="15.5" x14ac:dyDescent="0.35">
      <c r="C58" t="s">
        <v>941</v>
      </c>
      <c r="D58" s="5">
        <v>-839017000000</v>
      </c>
      <c r="E58" s="5">
        <v>-887447000000</v>
      </c>
      <c r="F58" s="5">
        <v>-1466853000000</v>
      </c>
      <c r="G58" s="5">
        <v>-281465000000</v>
      </c>
      <c r="I58" s="5">
        <v>-3338390000000</v>
      </c>
      <c r="J58" s="5">
        <v>-2908028000000</v>
      </c>
      <c r="K58" s="5">
        <v>-2419732000000</v>
      </c>
      <c r="L58" s="5">
        <v>-2304424000000</v>
      </c>
      <c r="M58" s="5">
        <v>-2101879000000</v>
      </c>
      <c r="N58" s="5">
        <v>-2026231000000</v>
      </c>
      <c r="O58" s="5">
        <v>-2138980000000</v>
      </c>
      <c r="P58" s="5">
        <v>-2031357000000</v>
      </c>
      <c r="Q58" s="5">
        <v>-1892567000000</v>
      </c>
      <c r="R58" s="5">
        <v>-1731674000000</v>
      </c>
      <c r="S58" s="5">
        <v>-1585363000000</v>
      </c>
      <c r="T58" s="5">
        <v>-1886966000000</v>
      </c>
      <c r="U58" s="5">
        <v>-1761574000000</v>
      </c>
      <c r="V58" s="5">
        <v>-1643577000000</v>
      </c>
      <c r="W58" s="5">
        <v>-1318487000000</v>
      </c>
      <c r="X58" s="5">
        <v>-979506000000</v>
      </c>
      <c r="Y58" s="5">
        <v>-732102000000</v>
      </c>
      <c r="Z58" s="5">
        <v>-654911000000</v>
      </c>
      <c r="AA58" s="2">
        <v>-503508000000</v>
      </c>
    </row>
    <row r="59" spans="2:27" ht="15.5" x14ac:dyDescent="0.35">
      <c r="C59" t="s">
        <v>928</v>
      </c>
      <c r="D59" s="5">
        <v>-303163000000</v>
      </c>
      <c r="E59" s="5">
        <v>-315438000000</v>
      </c>
      <c r="F59" s="5">
        <v>-473707000000</v>
      </c>
      <c r="G59" s="5">
        <v>-213068000000</v>
      </c>
      <c r="I59" s="5">
        <v>-1371733000000</v>
      </c>
      <c r="J59" s="5">
        <v>-1422426000000</v>
      </c>
      <c r="K59" s="5">
        <v>-982199000000</v>
      </c>
      <c r="L59" s="5">
        <v>-700133000000</v>
      </c>
      <c r="M59" s="5">
        <v>-1073499000000</v>
      </c>
      <c r="N59" s="5">
        <v>-1782414000000</v>
      </c>
      <c r="O59" s="5">
        <v>-1977700000000</v>
      </c>
      <c r="P59" s="5">
        <v>-1737669000000</v>
      </c>
      <c r="Q59" s="5">
        <v>-1796061000000</v>
      </c>
      <c r="R59" s="5">
        <v>-1937419000000</v>
      </c>
      <c r="S59" s="5">
        <v>-2197885000000</v>
      </c>
      <c r="T59" s="5">
        <v>-2261879000000</v>
      </c>
      <c r="U59" s="5">
        <v>-1670513000000</v>
      </c>
      <c r="V59" s="5">
        <v>-1193106000000</v>
      </c>
      <c r="W59" s="5">
        <v>-533215000000</v>
      </c>
      <c r="X59" s="5">
        <v>-134991000000</v>
      </c>
      <c r="Y59" s="5">
        <v>-123624000000</v>
      </c>
      <c r="Z59" s="5">
        <v>-142548000000</v>
      </c>
      <c r="AA59" s="2">
        <v>-195796000000</v>
      </c>
    </row>
    <row r="60" spans="2:27" ht="15.5" x14ac:dyDescent="0.35">
      <c r="C60" t="s">
        <v>1331</v>
      </c>
      <c r="Y60" s="5">
        <v>-32679000000</v>
      </c>
      <c r="Z60" s="5">
        <v>-26002000000</v>
      </c>
      <c r="AA60" s="2">
        <v>-47294000000</v>
      </c>
    </row>
    <row r="61" spans="2:27" ht="15.5" x14ac:dyDescent="0.35">
      <c r="C61" t="s">
        <v>1332</v>
      </c>
      <c r="D61" s="5">
        <v>-529893000000</v>
      </c>
      <c r="E61" s="5">
        <v>-635279000000</v>
      </c>
      <c r="F61" s="5">
        <v>-1224799000000</v>
      </c>
      <c r="G61" s="5">
        <v>-85251000000</v>
      </c>
      <c r="I61" s="5">
        <v>-2648254000000</v>
      </c>
      <c r="J61" s="5">
        <v>-2615827000000</v>
      </c>
      <c r="K61" s="5">
        <v>-1647654000000</v>
      </c>
      <c r="L61" s="5">
        <v>-1255670000000</v>
      </c>
      <c r="M61" s="5">
        <v>-1790616000000</v>
      </c>
      <c r="N61" s="5">
        <v>-2173497000000</v>
      </c>
      <c r="O61" s="5">
        <v>-1987359000000</v>
      </c>
      <c r="P61" s="5">
        <v>-1763901000000</v>
      </c>
      <c r="Q61" s="5">
        <v>-1661415000000</v>
      </c>
      <c r="R61" s="5">
        <v>-1652402000000</v>
      </c>
      <c r="S61" s="5">
        <v>-1778058000000</v>
      </c>
      <c r="T61" s="5">
        <v>-1809170000000</v>
      </c>
      <c r="U61" s="5">
        <v>-1278431000000</v>
      </c>
      <c r="V61" s="5">
        <v>-749855000000</v>
      </c>
      <c r="W61" s="5">
        <v>-456339000000</v>
      </c>
      <c r="X61" s="5">
        <v>-193466000000</v>
      </c>
      <c r="Y61" s="5">
        <v>-32679000000</v>
      </c>
      <c r="Z61" s="5">
        <v>-26002000000</v>
      </c>
      <c r="AA61" s="2">
        <v>-47294000000</v>
      </c>
    </row>
    <row r="62" spans="2:27" ht="15.5" x14ac:dyDescent="0.35">
      <c r="C62" t="s">
        <v>821</v>
      </c>
      <c r="D62" s="5">
        <v>-521313000000</v>
      </c>
      <c r="E62" s="5">
        <v>-490836000000</v>
      </c>
      <c r="F62" s="5">
        <v>-742025000000</v>
      </c>
      <c r="G62" s="5">
        <v>-270679000000</v>
      </c>
      <c r="I62" s="5">
        <v>-1976913000000</v>
      </c>
      <c r="J62" s="5">
        <v>-1773850000000</v>
      </c>
      <c r="K62" s="5">
        <v>-1338942000000</v>
      </c>
      <c r="L62" s="5">
        <v>-1320921000000</v>
      </c>
      <c r="M62" s="5">
        <v>-1643487000000</v>
      </c>
      <c r="N62" s="5">
        <v>-1461631000000</v>
      </c>
      <c r="O62" s="5">
        <v>-1522137000000</v>
      </c>
      <c r="P62" s="5">
        <v>-1362603000000</v>
      </c>
      <c r="Q62" s="5">
        <v>-1106800000000</v>
      </c>
      <c r="R62" s="5">
        <v>-1060817000000</v>
      </c>
      <c r="S62" s="5">
        <v>-928082000000</v>
      </c>
      <c r="T62" s="5">
        <v>-880440000000</v>
      </c>
      <c r="U62" s="5">
        <v>-778136000000</v>
      </c>
      <c r="V62" s="5">
        <v>-767019000000</v>
      </c>
      <c r="W62" s="5">
        <v>-618940000000</v>
      </c>
      <c r="X62" s="5">
        <v>-442598000000</v>
      </c>
      <c r="Y62" s="5">
        <v>-351020000000</v>
      </c>
      <c r="Z62" s="5">
        <v>-330737000000</v>
      </c>
      <c r="AA62" s="2">
        <v>-276613000000</v>
      </c>
    </row>
    <row r="63" spans="2:27" ht="15.5" x14ac:dyDescent="0.35">
      <c r="C63" t="s">
        <v>75</v>
      </c>
      <c r="D63" s="5">
        <v>-234837000000</v>
      </c>
      <c r="E63" s="5">
        <v>-233424000000</v>
      </c>
      <c r="F63" s="5">
        <v>-260042000000</v>
      </c>
      <c r="G63" s="5">
        <v>-129087000000</v>
      </c>
      <c r="I63" s="5">
        <v>-709729000000</v>
      </c>
      <c r="J63" s="5">
        <v>-671991000000</v>
      </c>
      <c r="K63" s="5">
        <v>-611583000000</v>
      </c>
      <c r="L63" s="5">
        <v>-653420000000</v>
      </c>
      <c r="M63" s="5">
        <v>-384651000000</v>
      </c>
      <c r="N63" s="5">
        <v>-445301000000</v>
      </c>
      <c r="O63" s="5">
        <v>-768918000000</v>
      </c>
      <c r="P63" s="5">
        <v>-722907000000</v>
      </c>
      <c r="Q63" s="5">
        <v>-437901000000</v>
      </c>
      <c r="R63" s="5">
        <v>-271435000000</v>
      </c>
      <c r="S63" s="5">
        <v>-282506000000</v>
      </c>
      <c r="T63" s="5">
        <v>-230419000000</v>
      </c>
      <c r="U63" s="5">
        <v>-176647000000</v>
      </c>
      <c r="V63" s="5">
        <v>-200111000000</v>
      </c>
      <c r="W63" s="5">
        <v>-110599000000</v>
      </c>
      <c r="X63" s="5">
        <v>-170445000000</v>
      </c>
      <c r="Y63" s="5">
        <v>-50528000000</v>
      </c>
      <c r="Z63" s="5">
        <v>-4480000000</v>
      </c>
      <c r="AA63" s="2">
        <v>-5536000000</v>
      </c>
    </row>
    <row r="64" spans="2:27" ht="15.5" x14ac:dyDescent="0.35">
      <c r="C64" t="s">
        <v>77</v>
      </c>
      <c r="D64" s="5">
        <v>829434000000</v>
      </c>
      <c r="E64" s="5">
        <v>618262000000</v>
      </c>
      <c r="F64" s="5">
        <v>787366000000</v>
      </c>
      <c r="G64" s="5">
        <v>163155000000</v>
      </c>
      <c r="I64" s="5">
        <v>1988844000000</v>
      </c>
      <c r="J64" s="5">
        <v>2286372000000</v>
      </c>
      <c r="K64" s="5">
        <v>2472669000000</v>
      </c>
      <c r="L64" s="5">
        <v>2039724000000</v>
      </c>
      <c r="M64" s="5">
        <v>1598203000000</v>
      </c>
      <c r="N64" s="5">
        <v>1476435000000</v>
      </c>
      <c r="O64" s="5">
        <v>2879136000000</v>
      </c>
      <c r="P64" s="5">
        <v>2484569000000</v>
      </c>
      <c r="Q64" s="5">
        <v>2121962000000</v>
      </c>
      <c r="R64" s="5">
        <v>1717504000000</v>
      </c>
      <c r="S64" s="5">
        <v>900555000000</v>
      </c>
      <c r="T64" s="5">
        <v>1060563000000</v>
      </c>
      <c r="U64" s="5">
        <v>2282202000000</v>
      </c>
      <c r="V64" s="5">
        <v>1895918000000</v>
      </c>
      <c r="W64" s="5">
        <v>2111539000000</v>
      </c>
      <c r="X64" s="5">
        <v>1931723000000</v>
      </c>
      <c r="Y64" s="5">
        <v>1658347000000</v>
      </c>
      <c r="Z64" s="5">
        <v>1419322000000</v>
      </c>
      <c r="AA64" s="2">
        <v>800819000000</v>
      </c>
    </row>
    <row r="65" spans="3:27" ht="15.5" x14ac:dyDescent="0.35">
      <c r="C65" t="s">
        <v>78</v>
      </c>
    </row>
    <row r="66" spans="3:27" ht="15.5" x14ac:dyDescent="0.35">
      <c r="C66" t="s">
        <v>29</v>
      </c>
      <c r="D66" s="5">
        <v>829434000000</v>
      </c>
      <c r="E66" s="5">
        <v>618262000000</v>
      </c>
      <c r="F66" s="5">
        <v>787366000000</v>
      </c>
      <c r="G66" s="5">
        <v>163155000000</v>
      </c>
      <c r="I66" s="5">
        <v>1988844000000</v>
      </c>
      <c r="J66" s="5">
        <v>2286372000000</v>
      </c>
      <c r="K66" s="5">
        <v>2472669000000</v>
      </c>
      <c r="L66" s="5">
        <v>2039724000000</v>
      </c>
      <c r="M66" s="5">
        <v>1598203000000</v>
      </c>
      <c r="N66" s="5">
        <v>1476435000000</v>
      </c>
      <c r="O66" s="5">
        <v>2879136000000</v>
      </c>
      <c r="P66" s="5">
        <v>2484569000000</v>
      </c>
      <c r="Q66" s="5">
        <v>2121962000000</v>
      </c>
      <c r="R66" s="5">
        <v>1717504000000</v>
      </c>
      <c r="S66" s="5">
        <v>900555000000</v>
      </c>
      <c r="T66" s="5">
        <v>1060563000000</v>
      </c>
      <c r="U66" s="5">
        <v>2282202000000</v>
      </c>
      <c r="V66" s="5">
        <v>1895918000000</v>
      </c>
      <c r="W66" s="5">
        <v>2111539000000</v>
      </c>
      <c r="X66" s="5">
        <v>1931723000000</v>
      </c>
      <c r="Y66" s="5">
        <v>1658347000000</v>
      </c>
      <c r="Z66" s="5">
        <v>1419322000000</v>
      </c>
      <c r="AA66" s="2">
        <v>800819000000</v>
      </c>
    </row>
    <row r="67" spans="3:27" ht="15.5" x14ac:dyDescent="0.35">
      <c r="C67" t="s">
        <v>28</v>
      </c>
      <c r="D67" s="5">
        <v>-189711000000</v>
      </c>
      <c r="E67" s="5">
        <v>-134131000000</v>
      </c>
      <c r="F67" s="5">
        <v>-181027000000</v>
      </c>
      <c r="G67" s="5">
        <v>-43185000000</v>
      </c>
      <c r="I67" s="5">
        <v>-443906000000</v>
      </c>
      <c r="J67" s="5">
        <v>-475571000000</v>
      </c>
      <c r="K67" s="5">
        <v>-528622000000</v>
      </c>
      <c r="L67" s="5">
        <v>-434169000000</v>
      </c>
      <c r="M67" s="5">
        <v>-385503000000</v>
      </c>
      <c r="N67" s="5">
        <v>-450862000000</v>
      </c>
      <c r="O67" s="5">
        <v>-770445000000</v>
      </c>
      <c r="P67" s="5">
        <v>-669306000000</v>
      </c>
      <c r="Q67" s="5">
        <v>-712812000000</v>
      </c>
      <c r="R67" s="5">
        <v>-708153000000</v>
      </c>
      <c r="S67" s="5">
        <v>-235719000000</v>
      </c>
      <c r="T67" s="5">
        <v>-268398000000</v>
      </c>
      <c r="U67" s="5">
        <v>-574997000000</v>
      </c>
      <c r="V67" s="5">
        <v>-477280000000</v>
      </c>
      <c r="W67" s="5">
        <v>-528218000000</v>
      </c>
      <c r="X67" s="5">
        <v>-463817000000</v>
      </c>
      <c r="Y67" s="5">
        <v>-445947000000</v>
      </c>
      <c r="Z67" s="5">
        <v>-399089000000</v>
      </c>
      <c r="AA67" s="2">
        <v>-241109000000</v>
      </c>
    </row>
    <row r="68" spans="3:27" ht="15.5" x14ac:dyDescent="0.35">
      <c r="C68" t="s">
        <v>83</v>
      </c>
    </row>
    <row r="69" spans="3:27" ht="15.5" x14ac:dyDescent="0.35">
      <c r="C69" t="s">
        <v>84</v>
      </c>
      <c r="D69" s="5">
        <v>-189711000000</v>
      </c>
      <c r="E69" s="5">
        <v>-134131000000</v>
      </c>
      <c r="F69" s="5">
        <v>-181027000000</v>
      </c>
      <c r="G69" s="5">
        <v>-43185000000</v>
      </c>
      <c r="I69" s="5">
        <v>-443906000000</v>
      </c>
      <c r="J69" s="5">
        <v>-475571000000</v>
      </c>
      <c r="K69" s="5">
        <v>-528622000000</v>
      </c>
      <c r="L69" s="5">
        <v>-434169000000</v>
      </c>
      <c r="M69" s="5">
        <v>-385503000000</v>
      </c>
      <c r="N69" s="5">
        <v>-450862000000</v>
      </c>
      <c r="O69" s="5">
        <v>-770445000000</v>
      </c>
      <c r="P69" s="5">
        <v>-669306000000</v>
      </c>
      <c r="Q69" s="5">
        <v>-712812000000</v>
      </c>
      <c r="R69" s="5">
        <v>-708153000000</v>
      </c>
      <c r="S69" s="5">
        <v>-235719000000</v>
      </c>
      <c r="T69" s="5">
        <v>-268398000000</v>
      </c>
      <c r="U69" s="5">
        <v>-574997000000</v>
      </c>
      <c r="V69" s="5">
        <v>-477280000000</v>
      </c>
      <c r="W69" s="5">
        <v>-528218000000</v>
      </c>
      <c r="X69" s="5">
        <v>-463817000000</v>
      </c>
      <c r="Y69" s="5">
        <v>-445947000000</v>
      </c>
      <c r="Z69" s="5">
        <v>-399089000000</v>
      </c>
      <c r="AA69" s="2">
        <v>-241109000000</v>
      </c>
    </row>
    <row r="70" spans="3:27" ht="15.5" x14ac:dyDescent="0.35">
      <c r="C70" t="s">
        <v>86</v>
      </c>
      <c r="D70" s="5">
        <v>639723000000</v>
      </c>
      <c r="E70" s="5">
        <v>484131000000</v>
      </c>
      <c r="F70" s="5">
        <v>606339000000</v>
      </c>
      <c r="G70" s="5">
        <v>119970000000</v>
      </c>
      <c r="I70" s="5">
        <v>1544938000000</v>
      </c>
      <c r="J70" s="5">
        <v>1810801000000</v>
      </c>
      <c r="K70" s="5">
        <v>1944047000000</v>
      </c>
      <c r="L70" s="5">
        <v>1605555000000</v>
      </c>
      <c r="M70" s="5">
        <v>1212700000000</v>
      </c>
      <c r="N70" s="5">
        <v>1025573000000</v>
      </c>
      <c r="O70" s="5">
        <v>2108691000000</v>
      </c>
      <c r="P70" s="5">
        <v>1815263000000</v>
      </c>
      <c r="Q70" s="5">
        <v>1409150000000</v>
      </c>
      <c r="R70" s="5">
        <v>1009351000000</v>
      </c>
      <c r="S70" s="5">
        <v>664836000000</v>
      </c>
      <c r="T70" s="5">
        <v>792165000000</v>
      </c>
      <c r="U70" s="5">
        <v>1707205000000</v>
      </c>
      <c r="V70" s="5">
        <v>1418638000000</v>
      </c>
      <c r="W70" s="5">
        <v>1583321000000</v>
      </c>
      <c r="X70" s="5">
        <v>1467906000000</v>
      </c>
      <c r="Y70" s="5">
        <v>1212400000000</v>
      </c>
      <c r="Z70" s="5">
        <v>1020233000000</v>
      </c>
      <c r="AA70" s="2">
        <v>559710000000</v>
      </c>
    </row>
    <row r="71" spans="3:27" ht="15.5" x14ac:dyDescent="0.35">
      <c r="C71" t="s">
        <v>87</v>
      </c>
      <c r="D71" s="5">
        <v>21843000000</v>
      </c>
      <c r="E71" s="5">
        <v>25016000000</v>
      </c>
      <c r="F71" s="5">
        <v>46841000000</v>
      </c>
      <c r="G71" s="5">
        <v>-11874000000</v>
      </c>
      <c r="I71" s="5">
        <v>12684000000</v>
      </c>
      <c r="J71" s="5">
        <v>-8788000000</v>
      </c>
      <c r="K71" s="5">
        <v>-61247000000</v>
      </c>
      <c r="L71" s="5">
        <v>87459000000</v>
      </c>
      <c r="M71" s="5">
        <v>262031000000</v>
      </c>
      <c r="N71" s="5">
        <v>-10462000000</v>
      </c>
      <c r="O71" s="5">
        <v>-150095000000</v>
      </c>
      <c r="P71" s="5">
        <v>172021000000</v>
      </c>
      <c r="Q71" s="5">
        <v>-142684000000</v>
      </c>
      <c r="R71" s="5">
        <v>-60441000000</v>
      </c>
      <c r="S71" s="5">
        <v>58278000000</v>
      </c>
      <c r="T71" s="5">
        <v>-46581000000</v>
      </c>
      <c r="U71" s="5">
        <v>-11687000000</v>
      </c>
      <c r="V71" s="5">
        <v>-12740000000</v>
      </c>
      <c r="W71" s="5">
        <v>-2571000000</v>
      </c>
    </row>
    <row r="72" spans="3:27" ht="15.5" x14ac:dyDescent="0.35">
      <c r="C72" t="s">
        <v>88</v>
      </c>
      <c r="D72" s="5">
        <v>21843000000</v>
      </c>
      <c r="E72" s="5">
        <v>25016000000</v>
      </c>
      <c r="F72" s="5">
        <v>46841000000</v>
      </c>
      <c r="G72" s="5">
        <v>-11874000000</v>
      </c>
      <c r="I72" s="5">
        <v>12684000000</v>
      </c>
      <c r="J72" s="5">
        <v>-8788000000</v>
      </c>
      <c r="K72" s="5">
        <v>-61247000000</v>
      </c>
      <c r="L72" s="5">
        <v>87459000000</v>
      </c>
      <c r="M72" s="5">
        <v>262031000000</v>
      </c>
      <c r="N72" s="5">
        <v>-10462000000</v>
      </c>
      <c r="O72" s="5">
        <v>-150095000000</v>
      </c>
      <c r="P72" s="5">
        <v>172021000000</v>
      </c>
      <c r="Q72" s="5">
        <v>-142684000000</v>
      </c>
      <c r="R72" s="5">
        <v>-60441000000</v>
      </c>
      <c r="S72" s="5">
        <v>58278000000</v>
      </c>
      <c r="T72" s="5">
        <v>-46581000000</v>
      </c>
      <c r="U72" s="5">
        <v>-11687000000</v>
      </c>
      <c r="V72" s="5">
        <v>-12740000000</v>
      </c>
      <c r="W72" s="5">
        <v>-2571000000</v>
      </c>
    </row>
    <row r="73" spans="3:27" ht="15.5" x14ac:dyDescent="0.35">
      <c r="C73" t="s">
        <v>89</v>
      </c>
      <c r="D73" s="5">
        <v>661566000000</v>
      </c>
      <c r="E73" s="5">
        <v>509147000000</v>
      </c>
      <c r="F73" s="5">
        <v>653180000000</v>
      </c>
      <c r="G73" s="5">
        <v>108096000000</v>
      </c>
      <c r="I73" s="5">
        <v>1557622000000</v>
      </c>
      <c r="J73" s="5">
        <v>1802013000000</v>
      </c>
      <c r="K73" s="5">
        <v>1882800000000</v>
      </c>
      <c r="L73" s="5">
        <v>1693014000000</v>
      </c>
      <c r="M73" s="5">
        <v>1474731000000</v>
      </c>
      <c r="N73" s="5">
        <v>1015111000000</v>
      </c>
      <c r="O73" s="5">
        <v>1958596000000</v>
      </c>
      <c r="P73" s="5">
        <v>1987284000000</v>
      </c>
      <c r="Q73" s="5">
        <v>1266466000000</v>
      </c>
      <c r="R73" s="5">
        <v>948910000000</v>
      </c>
      <c r="S73" s="5">
        <v>723114000000</v>
      </c>
      <c r="T73" s="5">
        <v>745584000000</v>
      </c>
      <c r="U73" s="5">
        <v>1695518000000</v>
      </c>
      <c r="V73" s="5">
        <v>1405898000000</v>
      </c>
      <c r="W73" s="5">
        <v>1580750000000</v>
      </c>
    </row>
    <row r="74" spans="3:27" ht="15.5" x14ac:dyDescent="0.35">
      <c r="C74" t="s">
        <v>90</v>
      </c>
      <c r="D74" s="5">
        <v>639723000000</v>
      </c>
      <c r="E74" s="5">
        <v>484131000000</v>
      </c>
      <c r="F74" s="5">
        <v>606339000000</v>
      </c>
      <c r="G74" s="5">
        <v>119970000000</v>
      </c>
      <c r="I74" s="5">
        <v>1544938000000</v>
      </c>
      <c r="J74" s="5">
        <v>1810801000000</v>
      </c>
      <c r="K74" s="5">
        <v>1944047000000</v>
      </c>
      <c r="L74" s="5">
        <v>1605555000000</v>
      </c>
      <c r="M74" s="5">
        <v>1212700000000</v>
      </c>
      <c r="N74" s="5">
        <v>1025573000000</v>
      </c>
      <c r="O74" s="5">
        <v>2108691000000</v>
      </c>
      <c r="P74" s="5">
        <v>1815263000000</v>
      </c>
      <c r="Q74" s="5">
        <v>1409150000000</v>
      </c>
      <c r="R74" s="5">
        <v>1009351000000</v>
      </c>
      <c r="S74" s="5">
        <v>664836000000</v>
      </c>
      <c r="T74" s="5">
        <v>792165000000</v>
      </c>
      <c r="U74" s="5">
        <v>1707205000000</v>
      </c>
      <c r="V74" s="5">
        <v>1418638000000</v>
      </c>
      <c r="W74" s="5">
        <v>1583321000000</v>
      </c>
      <c r="X74" s="5">
        <v>1467906000000</v>
      </c>
      <c r="Y74" s="5">
        <v>1212400000000</v>
      </c>
      <c r="Z74" s="5">
        <v>1020233000000</v>
      </c>
      <c r="AA74" s="2">
        <v>559710000000</v>
      </c>
    </row>
    <row r="75" spans="3:27" ht="15.5" x14ac:dyDescent="0.35">
      <c r="C75" t="s">
        <v>8</v>
      </c>
      <c r="D75" s="5">
        <v>661566000000</v>
      </c>
      <c r="E75" s="5">
        <v>509147000000</v>
      </c>
      <c r="F75" s="5">
        <v>653180000000</v>
      </c>
      <c r="G75" s="5">
        <v>108096000000</v>
      </c>
      <c r="I75" s="5">
        <v>1557622000000</v>
      </c>
      <c r="J75" s="5">
        <v>1802013000000</v>
      </c>
      <c r="K75" s="5">
        <v>1882800000000</v>
      </c>
      <c r="L75" s="5">
        <v>1693014000000</v>
      </c>
      <c r="M75" s="5">
        <v>1474731000000</v>
      </c>
      <c r="N75" s="5">
        <v>1015111000000</v>
      </c>
      <c r="O75" s="5">
        <v>1958596000000</v>
      </c>
      <c r="P75" s="5">
        <v>1987284000000</v>
      </c>
      <c r="Q75" s="5">
        <v>1266466000000</v>
      </c>
      <c r="R75" s="5">
        <v>948910000000</v>
      </c>
      <c r="S75" s="5">
        <v>723114000000</v>
      </c>
      <c r="T75" s="5">
        <v>745584000000</v>
      </c>
      <c r="U75" s="5">
        <v>1695518000000</v>
      </c>
      <c r="V75" s="5">
        <v>1405898000000</v>
      </c>
      <c r="W75" s="5">
        <v>1580750000000</v>
      </c>
    </row>
    <row r="76" spans="3:27" ht="15.5" x14ac:dyDescent="0.35">
      <c r="C76" t="s">
        <v>203</v>
      </c>
    </row>
    <row r="77" spans="3:27" ht="15.5" x14ac:dyDescent="0.35">
      <c r="C77" t="s">
        <v>91</v>
      </c>
      <c r="D77" s="5">
        <v>639723000000</v>
      </c>
      <c r="E77" s="5">
        <v>484131000000</v>
      </c>
      <c r="F77" s="5">
        <v>606339000000</v>
      </c>
      <c r="G77" s="5">
        <v>119970000000</v>
      </c>
      <c r="I77" s="5">
        <v>1544938000000</v>
      </c>
      <c r="J77" s="5">
        <v>1810801000000</v>
      </c>
      <c r="K77" s="5">
        <v>1944047000000</v>
      </c>
      <c r="L77" s="5">
        <v>1605555000000</v>
      </c>
      <c r="M77" s="5">
        <v>1212700000000</v>
      </c>
      <c r="N77" s="5">
        <v>1025573000000</v>
      </c>
      <c r="O77" s="5">
        <v>2108691000000</v>
      </c>
      <c r="P77" s="5">
        <v>1815263000000</v>
      </c>
      <c r="Q77" s="5">
        <v>1409150000000</v>
      </c>
      <c r="R77" s="5">
        <v>1009351000000</v>
      </c>
      <c r="S77" s="5">
        <v>664836000000</v>
      </c>
      <c r="T77" s="5">
        <v>792165000000</v>
      </c>
      <c r="U77" s="5">
        <v>1707205000000</v>
      </c>
      <c r="V77" s="5">
        <v>1418638000000</v>
      </c>
      <c r="W77" s="5">
        <v>1583321000000</v>
      </c>
      <c r="X77" s="5">
        <v>1467906000000</v>
      </c>
      <c r="Y77" s="5">
        <v>1212400000000</v>
      </c>
      <c r="Z77" s="5">
        <v>1020233000000</v>
      </c>
      <c r="AA77" s="2">
        <v>559710000000</v>
      </c>
    </row>
    <row r="78" spans="3:27" ht="15.5" x14ac:dyDescent="0.35">
      <c r="C78" t="s">
        <v>92</v>
      </c>
      <c r="D78" s="5">
        <v>661566000000</v>
      </c>
      <c r="E78" s="5">
        <v>509147000000</v>
      </c>
      <c r="F78" s="5">
        <v>653180000000</v>
      </c>
      <c r="G78" s="5">
        <v>108096000000</v>
      </c>
      <c r="I78" s="5">
        <v>1557622000000</v>
      </c>
      <c r="J78" s="5">
        <v>1802013000000</v>
      </c>
      <c r="K78" s="5">
        <v>1882800000000</v>
      </c>
      <c r="L78" s="5">
        <v>1693014000000</v>
      </c>
      <c r="M78" s="5">
        <v>1474731000000</v>
      </c>
      <c r="N78" s="5">
        <v>1015111000000</v>
      </c>
      <c r="O78" s="5">
        <v>1958596000000</v>
      </c>
      <c r="P78" s="5">
        <v>1987284000000</v>
      </c>
      <c r="Q78" s="5">
        <v>1266466000000</v>
      </c>
      <c r="R78" s="5">
        <v>948910000000</v>
      </c>
      <c r="S78" s="5">
        <v>723114000000</v>
      </c>
      <c r="T78" s="5">
        <v>745584000000</v>
      </c>
      <c r="U78" s="5">
        <v>1695518000000</v>
      </c>
      <c r="V78" s="5">
        <v>1405898000000</v>
      </c>
      <c r="W78" s="5">
        <v>1580750000000</v>
      </c>
    </row>
    <row r="79" spans="3:27" ht="15.5" x14ac:dyDescent="0.35">
      <c r="C79" t="s">
        <v>93</v>
      </c>
      <c r="D79" s="5">
        <v>661566000000</v>
      </c>
      <c r="E79" s="5">
        <v>509147000000</v>
      </c>
      <c r="F79" s="5">
        <v>653180000000</v>
      </c>
      <c r="G79" s="5">
        <v>108096000000</v>
      </c>
      <c r="I79" s="5">
        <v>1557622000000</v>
      </c>
      <c r="J79" s="5">
        <v>1802013000000</v>
      </c>
      <c r="K79" s="5">
        <v>1882800000000</v>
      </c>
      <c r="L79" s="5">
        <v>1693014000000</v>
      </c>
      <c r="M79" s="5">
        <v>1474731000000</v>
      </c>
      <c r="N79" s="5">
        <v>1015111000000</v>
      </c>
      <c r="O79" s="5">
        <v>1958596000000</v>
      </c>
      <c r="P79" s="5">
        <v>1987284000000</v>
      </c>
      <c r="Q79" s="5">
        <v>1266466000000</v>
      </c>
      <c r="R79" s="5">
        <v>948910000000</v>
      </c>
      <c r="S79" s="5">
        <v>723114000000</v>
      </c>
      <c r="T79" s="5">
        <v>745584000000</v>
      </c>
      <c r="U79" s="5">
        <v>1695518000000</v>
      </c>
      <c r="V79" s="5">
        <v>1405898000000</v>
      </c>
      <c r="W79" s="5">
        <v>1580750000000</v>
      </c>
    </row>
    <row r="81" spans="2:27" ht="15.5" x14ac:dyDescent="0.35">
      <c r="B81" t="s">
        <v>94</v>
      </c>
      <c r="C81" t="s">
        <v>95</v>
      </c>
    </row>
    <row r="82" spans="2:27" ht="15.5" x14ac:dyDescent="0.35">
      <c r="C82" t="s">
        <v>20</v>
      </c>
    </row>
    <row r="83" spans="2:27" ht="15.5" x14ac:dyDescent="0.35">
      <c r="C83" t="s">
        <v>79</v>
      </c>
      <c r="D83" s="5">
        <v>-77946000000</v>
      </c>
      <c r="E83" s="5">
        <v>-86184000000</v>
      </c>
      <c r="F83" s="5">
        <v>-111200000000</v>
      </c>
      <c r="G83" s="5">
        <v>-134060000000</v>
      </c>
      <c r="I83" s="5">
        <v>-111200000000</v>
      </c>
      <c r="J83" s="5">
        <v>2991505000000</v>
      </c>
      <c r="K83" s="5">
        <v>-748000000</v>
      </c>
      <c r="L83" s="5">
        <v>-3383000000</v>
      </c>
      <c r="M83" s="5">
        <v>-61241000000</v>
      </c>
      <c r="N83" s="5">
        <v>-216879000000</v>
      </c>
      <c r="O83" s="5">
        <v>-153435000000</v>
      </c>
      <c r="P83" s="5">
        <v>-60984000000</v>
      </c>
      <c r="Q83" s="5">
        <v>-41821000000</v>
      </c>
      <c r="R83" s="5">
        <v>-9150000000</v>
      </c>
      <c r="S83" s="5">
        <v>20170000000</v>
      </c>
      <c r="T83" s="5">
        <v>-73579000000</v>
      </c>
      <c r="U83" s="5">
        <v>-26998000000</v>
      </c>
      <c r="V83" s="5">
        <v>-15311000000</v>
      </c>
      <c r="W83" s="5">
        <v>-2571000000</v>
      </c>
    </row>
    <row r="84" spans="2:27" ht="15.5" x14ac:dyDescent="0.35">
      <c r="C84" t="s">
        <v>620</v>
      </c>
      <c r="D84" s="5">
        <v>1391600000000</v>
      </c>
      <c r="E84" s="5">
        <v>1044506000000</v>
      </c>
      <c r="F84" s="5">
        <v>820916000000</v>
      </c>
      <c r="G84" s="5">
        <v>1189581000000</v>
      </c>
      <c r="I84" s="5">
        <v>820916000000</v>
      </c>
      <c r="J84" s="5">
        <v>1959219000000</v>
      </c>
      <c r="K84" s="5">
        <v>1435491000000</v>
      </c>
      <c r="L84" s="5">
        <v>1286362000000</v>
      </c>
      <c r="M84" s="5">
        <v>1637550000000</v>
      </c>
      <c r="N84" s="5">
        <v>4227409000000</v>
      </c>
      <c r="O84" s="5">
        <v>1317589000000</v>
      </c>
      <c r="P84" s="5">
        <v>429668000000</v>
      </c>
      <c r="Q84" s="5">
        <v>490462000000</v>
      </c>
      <c r="R84" s="5">
        <v>360555000000</v>
      </c>
      <c r="S84" s="5">
        <v>433302000000</v>
      </c>
      <c r="T84" s="5">
        <v>422120000000</v>
      </c>
      <c r="U84" s="5">
        <v>342547000000</v>
      </c>
      <c r="V84" s="5">
        <v>2248641000000</v>
      </c>
      <c r="W84" s="5">
        <v>2793446000000</v>
      </c>
      <c r="X84" s="5">
        <v>618529000000</v>
      </c>
      <c r="Y84" s="5">
        <v>487007000000</v>
      </c>
      <c r="Z84" s="5">
        <v>474195000000</v>
      </c>
      <c r="AA84" s="2">
        <v>376303000000</v>
      </c>
    </row>
    <row r="85" spans="2:27" ht="15.5" x14ac:dyDescent="0.35">
      <c r="C85" t="s">
        <v>256</v>
      </c>
      <c r="O85" s="5">
        <v>1804903000000</v>
      </c>
      <c r="P85" s="5">
        <v>1259656000000</v>
      </c>
      <c r="Q85" s="5">
        <v>1731256000000</v>
      </c>
      <c r="R85" s="5">
        <v>580393000000</v>
      </c>
      <c r="S85" s="5">
        <v>626683000000</v>
      </c>
      <c r="T85" s="5">
        <v>457050000000</v>
      </c>
      <c r="U85" s="5">
        <v>921584000000</v>
      </c>
      <c r="AA85" s="2">
        <v>10000000</v>
      </c>
    </row>
    <row r="86" spans="2:27" ht="15.5" x14ac:dyDescent="0.35">
      <c r="C86" t="s">
        <v>950</v>
      </c>
    </row>
    <row r="87" spans="2:27" ht="15.5" x14ac:dyDescent="0.35">
      <c r="C87" t="s">
        <v>98</v>
      </c>
      <c r="D87" s="5">
        <v>1913850000000</v>
      </c>
      <c r="E87" s="5">
        <v>2113850000000</v>
      </c>
      <c r="F87" s="5">
        <v>1613850000000</v>
      </c>
      <c r="G87" s="5">
        <v>713850000000</v>
      </c>
      <c r="I87" s="5">
        <v>1613850000000</v>
      </c>
      <c r="J87" s="5">
        <v>1198330000000</v>
      </c>
      <c r="K87" s="5">
        <v>859000000000</v>
      </c>
      <c r="L87" s="5">
        <v>441000000000</v>
      </c>
      <c r="M87" s="5">
        <v>402000000000</v>
      </c>
      <c r="N87" s="5">
        <v>478000000000</v>
      </c>
      <c r="O87" s="5">
        <v>597000000000</v>
      </c>
      <c r="P87" s="5">
        <v>728000000000</v>
      </c>
      <c r="Q87" s="5">
        <v>661000000000</v>
      </c>
    </row>
    <row r="88" spans="2:27" ht="15.5" x14ac:dyDescent="0.35">
      <c r="C88" t="s">
        <v>99</v>
      </c>
      <c r="D88" s="5">
        <v>30000000000</v>
      </c>
      <c r="E88" s="5">
        <v>30000000000</v>
      </c>
      <c r="F88" s="5">
        <v>30000000000</v>
      </c>
      <c r="G88" s="5">
        <v>30000000000</v>
      </c>
      <c r="I88" s="5">
        <v>30000000000</v>
      </c>
      <c r="J88" s="5">
        <v>30000000000</v>
      </c>
      <c r="O88" s="5">
        <v>40000000000</v>
      </c>
      <c r="P88" s="5">
        <v>40000000000</v>
      </c>
      <c r="Q88" s="5">
        <v>40000000000</v>
      </c>
    </row>
    <row r="89" spans="2:27" ht="15.5" x14ac:dyDescent="0.35">
      <c r="C89" t="s">
        <v>1333</v>
      </c>
      <c r="D89" s="5">
        <v>25391018000000</v>
      </c>
      <c r="E89" s="5">
        <v>26540662000000</v>
      </c>
      <c r="F89" s="5">
        <v>25753573000000</v>
      </c>
      <c r="G89" s="5">
        <v>19990044000000</v>
      </c>
      <c r="I89" s="5">
        <v>25753573000000</v>
      </c>
      <c r="J89" s="5">
        <v>23921636000000</v>
      </c>
      <c r="K89" s="5">
        <v>20680629000000</v>
      </c>
      <c r="L89" s="5">
        <v>17204721000000</v>
      </c>
      <c r="M89" s="5">
        <v>16906874000000</v>
      </c>
      <c r="N89" s="5">
        <v>20155248000000</v>
      </c>
      <c r="O89" s="5">
        <v>26802194000000</v>
      </c>
      <c r="P89" s="5">
        <v>23260404000000</v>
      </c>
      <c r="Q89" s="5">
        <v>16939102000000</v>
      </c>
      <c r="R89" s="5">
        <v>24439773000000</v>
      </c>
      <c r="S89" s="5">
        <v>23389928000000</v>
      </c>
      <c r="T89" s="5">
        <v>26072975000000</v>
      </c>
      <c r="U89" s="5">
        <v>27008117000000</v>
      </c>
      <c r="V89" s="5">
        <v>22152175000000</v>
      </c>
      <c r="W89" s="5">
        <v>13240872000000</v>
      </c>
      <c r="X89" s="5">
        <v>6543826000000</v>
      </c>
      <c r="Y89" s="5">
        <v>2561914000000</v>
      </c>
      <c r="Z89" s="5">
        <v>1821454000000</v>
      </c>
      <c r="AA89" s="2">
        <v>1905356000000</v>
      </c>
    </row>
    <row r="90" spans="2:27" ht="15.5" x14ac:dyDescent="0.35">
      <c r="C90" t="s">
        <v>101</v>
      </c>
    </row>
    <row r="91" spans="2:27" ht="15.5" x14ac:dyDescent="0.35">
      <c r="C91" t="s">
        <v>1334</v>
      </c>
      <c r="D91" s="5">
        <v>251332000000</v>
      </c>
      <c r="E91" s="5">
        <v>255757000000</v>
      </c>
      <c r="F91" s="5">
        <v>237116000000</v>
      </c>
      <c r="G91" s="5">
        <v>258523000000</v>
      </c>
      <c r="I91" s="5">
        <v>237116000000</v>
      </c>
      <c r="J91" s="5">
        <v>194084000000</v>
      </c>
      <c r="K91" s="5">
        <v>341061000000</v>
      </c>
      <c r="L91" s="5">
        <v>268221000000</v>
      </c>
      <c r="M91" s="5">
        <v>355961000000</v>
      </c>
      <c r="N91" s="5">
        <v>399738000000</v>
      </c>
      <c r="O91" s="5">
        <v>467010000000</v>
      </c>
      <c r="P91" s="5">
        <v>196412000000</v>
      </c>
      <c r="Q91" s="5">
        <v>255758000000</v>
      </c>
      <c r="R91" s="5">
        <v>202546000000</v>
      </c>
      <c r="S91" s="5">
        <v>143803000000</v>
      </c>
      <c r="T91" s="5">
        <v>163606000000</v>
      </c>
      <c r="U91" s="5">
        <v>135705000000</v>
      </c>
      <c r="V91" s="5">
        <v>159580000000</v>
      </c>
      <c r="W91" s="5">
        <v>122701000000</v>
      </c>
      <c r="X91" s="5">
        <v>31400000000</v>
      </c>
      <c r="Y91" s="5">
        <v>17199000000</v>
      </c>
      <c r="Z91" s="5">
        <v>15540000000</v>
      </c>
      <c r="AA91" s="2">
        <v>14930000000</v>
      </c>
    </row>
    <row r="92" spans="2:27" ht="15.5" x14ac:dyDescent="0.35">
      <c r="C92" t="s">
        <v>106</v>
      </c>
      <c r="D92" s="5">
        <v>456605000000</v>
      </c>
      <c r="E92" s="5">
        <v>454797000000</v>
      </c>
      <c r="F92" s="5">
        <v>461209000000</v>
      </c>
      <c r="G92" s="5">
        <v>298573000000</v>
      </c>
      <c r="I92" s="5">
        <v>461209000000</v>
      </c>
      <c r="J92" s="5">
        <v>463934000000</v>
      </c>
      <c r="K92" s="5">
        <v>229704000000</v>
      </c>
      <c r="L92" s="5">
        <v>161763000000</v>
      </c>
      <c r="M92" s="5">
        <v>209397000000</v>
      </c>
      <c r="N92" s="5">
        <v>244529000000</v>
      </c>
      <c r="O92" s="5">
        <v>266149000000</v>
      </c>
      <c r="P92" s="5">
        <v>245488000000</v>
      </c>
      <c r="Q92" s="5">
        <v>208426000000</v>
      </c>
      <c r="R92" s="5">
        <v>224963000000</v>
      </c>
      <c r="S92" s="5">
        <v>243392000000</v>
      </c>
      <c r="T92" s="5">
        <v>296144000000</v>
      </c>
      <c r="U92" s="5">
        <v>282981000000</v>
      </c>
      <c r="V92" s="5">
        <v>289840000000</v>
      </c>
      <c r="W92" s="5">
        <v>263440000000</v>
      </c>
      <c r="X92" s="5">
        <v>191360000000</v>
      </c>
      <c r="Y92" s="5">
        <v>188514000000</v>
      </c>
      <c r="Z92" s="5">
        <v>201006000000</v>
      </c>
      <c r="AA92" s="2">
        <v>176620000000</v>
      </c>
    </row>
    <row r="93" spans="2:27" ht="15.5" x14ac:dyDescent="0.35">
      <c r="C93" t="s">
        <v>550</v>
      </c>
      <c r="G93" s="5">
        <v>861476000000</v>
      </c>
    </row>
    <row r="94" spans="2:27" ht="15.5" x14ac:dyDescent="0.35">
      <c r="C94" t="s">
        <v>205</v>
      </c>
      <c r="D94" s="5">
        <v>330754000000</v>
      </c>
      <c r="E94" s="5">
        <v>352265000000</v>
      </c>
      <c r="F94" s="5">
        <v>334387000000</v>
      </c>
      <c r="G94" s="5">
        <v>308485000000</v>
      </c>
      <c r="I94" s="5">
        <v>334387000000</v>
      </c>
      <c r="J94" s="5">
        <v>345323000000</v>
      </c>
      <c r="K94" s="5">
        <v>120659000000</v>
      </c>
      <c r="L94" s="5">
        <v>128726000000</v>
      </c>
      <c r="M94" s="5">
        <v>169299000000</v>
      </c>
      <c r="N94" s="5">
        <v>186542000000</v>
      </c>
      <c r="O94" s="5">
        <v>160496000000</v>
      </c>
      <c r="P94" s="5">
        <v>119831000000</v>
      </c>
      <c r="Q94" s="5">
        <v>106044000000</v>
      </c>
      <c r="R94" s="5">
        <v>80350000000</v>
      </c>
      <c r="S94" s="5">
        <v>73990000000</v>
      </c>
      <c r="T94" s="5">
        <v>62177000000</v>
      </c>
      <c r="U94" s="5">
        <v>47635000000</v>
      </c>
      <c r="V94" s="5">
        <v>41048000000</v>
      </c>
      <c r="W94" s="5">
        <v>28513000000</v>
      </c>
      <c r="X94" s="5">
        <v>34843000000</v>
      </c>
    </row>
    <row r="95" spans="2:27" ht="15.5" x14ac:dyDescent="0.35">
      <c r="C95" t="s">
        <v>107</v>
      </c>
      <c r="D95" s="5">
        <v>431151000000</v>
      </c>
      <c r="E95" s="5">
        <v>427349000000</v>
      </c>
      <c r="F95" s="5">
        <v>462015000000</v>
      </c>
      <c r="G95" s="5">
        <v>404263000000</v>
      </c>
      <c r="I95" s="5">
        <v>462015000000</v>
      </c>
      <c r="J95" s="5">
        <v>479111000000</v>
      </c>
      <c r="K95" s="5">
        <v>354965000000</v>
      </c>
      <c r="L95" s="5">
        <v>395417000000</v>
      </c>
      <c r="M95" s="5">
        <v>341751000000</v>
      </c>
      <c r="N95" s="5">
        <v>463396000000</v>
      </c>
      <c r="O95" s="5">
        <v>475226000000</v>
      </c>
      <c r="P95" s="5">
        <v>403799000000</v>
      </c>
      <c r="Q95" s="5">
        <v>387797000000</v>
      </c>
      <c r="R95" s="5">
        <v>311225000000</v>
      </c>
      <c r="S95" s="5">
        <v>65663000000</v>
      </c>
    </row>
    <row r="96" spans="2:27" ht="15.5" x14ac:dyDescent="0.35">
      <c r="C96" t="s">
        <v>109</v>
      </c>
      <c r="D96" s="5">
        <v>38617652000000</v>
      </c>
      <c r="E96" s="5">
        <v>39745951000000</v>
      </c>
      <c r="F96" s="5">
        <v>38529195000000</v>
      </c>
      <c r="G96" s="5">
        <v>32269699000000</v>
      </c>
      <c r="I96" s="5">
        <v>38529195000000</v>
      </c>
      <c r="J96" s="5">
        <v>38372929000000</v>
      </c>
      <c r="K96" s="5">
        <v>31007222000000</v>
      </c>
      <c r="L96" s="5">
        <v>24897205000000</v>
      </c>
      <c r="M96" s="5">
        <v>23725885000000</v>
      </c>
      <c r="N96" s="5">
        <v>29230513000000</v>
      </c>
      <c r="O96" s="5">
        <v>35116853000000</v>
      </c>
      <c r="P96" s="5">
        <v>31496441000000</v>
      </c>
      <c r="Q96" s="5">
        <v>29492933000000</v>
      </c>
      <c r="R96" s="5">
        <v>27643104000000</v>
      </c>
      <c r="S96" s="5">
        <v>27744207000000</v>
      </c>
      <c r="T96" s="5">
        <v>29930882000000</v>
      </c>
      <c r="U96" s="5">
        <v>30994411000000</v>
      </c>
      <c r="V96" s="5">
        <v>25460457000000</v>
      </c>
      <c r="W96" s="5">
        <v>16889452000000</v>
      </c>
      <c r="X96" s="5">
        <v>7599615000000</v>
      </c>
      <c r="Y96" s="5">
        <v>4329549000000</v>
      </c>
      <c r="Z96" s="5">
        <v>3592024000000</v>
      </c>
      <c r="AA96" s="2">
        <v>3301818000000</v>
      </c>
    </row>
    <row r="97" spans="3:27" ht="15.5" x14ac:dyDescent="0.35">
      <c r="C97" t="s">
        <v>110</v>
      </c>
    </row>
    <row r="98" spans="3:27" ht="15.5" x14ac:dyDescent="0.35">
      <c r="C98" t="s">
        <v>111</v>
      </c>
    </row>
    <row r="99" spans="3:27" ht="15.5" x14ac:dyDescent="0.35">
      <c r="C99" t="s">
        <v>958</v>
      </c>
      <c r="D99" s="5">
        <v>7928267000000</v>
      </c>
      <c r="E99" s="5">
        <v>8889335000000</v>
      </c>
      <c r="F99" s="5">
        <v>9884966000000</v>
      </c>
      <c r="G99" s="5">
        <v>9129738000000</v>
      </c>
      <c r="I99" s="5">
        <v>9884966000000</v>
      </c>
      <c r="J99" s="5">
        <v>12638222000000</v>
      </c>
      <c r="K99" s="5">
        <v>9312972000000</v>
      </c>
      <c r="L99" s="5">
        <v>5073084000000</v>
      </c>
      <c r="M99" s="5">
        <v>4954713000000</v>
      </c>
      <c r="N99" s="5">
        <v>9139941000000</v>
      </c>
      <c r="O99" s="5">
        <v>11850058000000</v>
      </c>
      <c r="P99" s="5">
        <v>11778092000000</v>
      </c>
      <c r="Q99" s="5">
        <v>10544286000000</v>
      </c>
      <c r="R99" s="5">
        <v>11619525000000</v>
      </c>
      <c r="S99" s="5">
        <v>11388433000000</v>
      </c>
      <c r="T99" s="5">
        <v>12454111000000</v>
      </c>
      <c r="U99" s="5">
        <v>11251911000000</v>
      </c>
      <c r="V99" s="5">
        <v>8285757000000</v>
      </c>
      <c r="W99" s="5">
        <v>2956654000000</v>
      </c>
      <c r="X99" s="5">
        <v>50000000000</v>
      </c>
      <c r="Y99" s="5">
        <v>225000000000</v>
      </c>
      <c r="Z99" s="5">
        <v>95833000000</v>
      </c>
      <c r="AA99" s="2">
        <v>145833000000</v>
      </c>
    </row>
    <row r="100" spans="3:27" ht="15.5" x14ac:dyDescent="0.35">
      <c r="C100" t="s">
        <v>1335</v>
      </c>
      <c r="D100" s="5">
        <v>7928267000000</v>
      </c>
      <c r="E100" s="5">
        <v>8889335000000</v>
      </c>
      <c r="F100" s="5">
        <v>9884966000000</v>
      </c>
      <c r="G100" s="5">
        <v>9129738000000</v>
      </c>
      <c r="I100" s="5">
        <v>9884966000000</v>
      </c>
      <c r="J100" s="5">
        <v>12638222000000</v>
      </c>
      <c r="K100" s="5">
        <v>9312972000000</v>
      </c>
      <c r="L100" s="5">
        <v>5073084000000</v>
      </c>
      <c r="M100" s="5">
        <v>4954713000000</v>
      </c>
      <c r="N100" s="5">
        <v>9139941000000</v>
      </c>
      <c r="O100" s="5">
        <v>11850058000000</v>
      </c>
      <c r="P100" s="5">
        <v>11778092000000</v>
      </c>
      <c r="Q100" s="5">
        <v>10544286000000</v>
      </c>
      <c r="R100" s="5">
        <v>11619525000000</v>
      </c>
      <c r="S100" s="5">
        <v>11388433000000</v>
      </c>
      <c r="T100" s="5">
        <v>12454111000000</v>
      </c>
      <c r="U100" s="5">
        <v>11251911000000</v>
      </c>
      <c r="V100" s="5">
        <v>8285757000000</v>
      </c>
      <c r="W100" s="5">
        <v>2956654000000</v>
      </c>
      <c r="X100" s="5">
        <v>50000000000</v>
      </c>
      <c r="Y100" s="5">
        <v>225000000000</v>
      </c>
      <c r="Z100" s="5">
        <v>95833000000</v>
      </c>
      <c r="AA100" s="2">
        <v>145833000000</v>
      </c>
    </row>
    <row r="101" spans="3:27" ht="15.5" x14ac:dyDescent="0.35">
      <c r="C101" t="s">
        <v>116</v>
      </c>
      <c r="D101" s="5">
        <v>885622000000</v>
      </c>
      <c r="E101" s="5">
        <v>805110000000</v>
      </c>
      <c r="F101" s="5">
        <v>755596000000</v>
      </c>
      <c r="G101" s="5">
        <v>660153000000</v>
      </c>
      <c r="I101" s="5">
        <v>755596000000</v>
      </c>
      <c r="J101" s="5">
        <v>684058000000</v>
      </c>
      <c r="K101" s="5">
        <v>927875000000</v>
      </c>
      <c r="L101" s="5">
        <v>1246244000000</v>
      </c>
      <c r="M101" s="5">
        <v>1075022000000</v>
      </c>
      <c r="N101" s="5">
        <v>1051216000000</v>
      </c>
      <c r="O101" s="5">
        <v>1011995000000</v>
      </c>
      <c r="P101" s="5">
        <v>828668000000</v>
      </c>
      <c r="Q101" s="5">
        <v>730725000000</v>
      </c>
      <c r="R101" s="5">
        <v>700223000000</v>
      </c>
      <c r="S101" s="5">
        <v>685099000000</v>
      </c>
      <c r="T101" s="5">
        <v>591797000000</v>
      </c>
      <c r="U101" s="5">
        <v>510476000000</v>
      </c>
      <c r="V101" s="5">
        <v>397037000000</v>
      </c>
      <c r="W101" s="5">
        <v>745302000000</v>
      </c>
      <c r="X101" s="5">
        <v>618286000000</v>
      </c>
      <c r="Y101" s="5">
        <v>353852000000</v>
      </c>
      <c r="Z101" s="5">
        <v>298885000000</v>
      </c>
      <c r="AA101" s="2">
        <v>259897000000</v>
      </c>
    </row>
    <row r="102" spans="3:27" ht="15.5" x14ac:dyDescent="0.35">
      <c r="C102" t="s">
        <v>1336</v>
      </c>
      <c r="D102" s="5">
        <v>885622000000</v>
      </c>
      <c r="E102" s="5">
        <v>805110000000</v>
      </c>
      <c r="F102" s="5">
        <v>755596000000</v>
      </c>
      <c r="G102" s="5">
        <v>660153000000</v>
      </c>
      <c r="I102" s="5">
        <v>755596000000</v>
      </c>
      <c r="J102" s="5">
        <v>684058000000</v>
      </c>
      <c r="K102" s="5">
        <v>927875000000</v>
      </c>
      <c r="L102" s="5">
        <v>1246244000000</v>
      </c>
      <c r="M102" s="5">
        <v>1075022000000</v>
      </c>
      <c r="N102" s="5">
        <v>1051216000000</v>
      </c>
      <c r="O102" s="5">
        <v>1011995000000</v>
      </c>
      <c r="P102" s="5">
        <v>828668000000</v>
      </c>
      <c r="Q102" s="5">
        <v>730725000000</v>
      </c>
      <c r="R102" s="5">
        <v>700223000000</v>
      </c>
      <c r="S102" s="5">
        <v>685099000000</v>
      </c>
      <c r="T102" s="5">
        <v>591797000000</v>
      </c>
      <c r="U102" s="5">
        <v>510476000000</v>
      </c>
      <c r="V102" s="5">
        <v>397037000000</v>
      </c>
      <c r="W102" s="5">
        <v>745302000000</v>
      </c>
      <c r="X102" s="5">
        <v>618286000000</v>
      </c>
      <c r="Y102" s="5">
        <v>353852000000</v>
      </c>
      <c r="Z102" s="5">
        <v>298885000000</v>
      </c>
      <c r="AA102" s="2">
        <v>259897000000</v>
      </c>
    </row>
    <row r="103" spans="3:27" ht="15.5" x14ac:dyDescent="0.35">
      <c r="C103" t="s">
        <v>1337</v>
      </c>
      <c r="V103" s="5">
        <v>399611000000</v>
      </c>
      <c r="W103" s="5">
        <v>399011000000</v>
      </c>
    </row>
    <row r="104" spans="3:27" ht="15.5" x14ac:dyDescent="0.35">
      <c r="C104" t="s">
        <v>1338</v>
      </c>
      <c r="V104" s="5">
        <v>399611000000</v>
      </c>
      <c r="W104" s="5">
        <v>399011000000</v>
      </c>
    </row>
    <row r="105" spans="3:27" ht="15.5" x14ac:dyDescent="0.35">
      <c r="C105" t="s">
        <v>465</v>
      </c>
      <c r="D105" s="5">
        <v>9600594000000</v>
      </c>
      <c r="E105" s="5">
        <v>9596614000000</v>
      </c>
      <c r="F105" s="5">
        <v>8596025000000</v>
      </c>
      <c r="G105" s="5">
        <v>7732252000000</v>
      </c>
      <c r="I105" s="5">
        <v>8596025000000</v>
      </c>
      <c r="J105" s="5">
        <v>6377830000000</v>
      </c>
      <c r="K105" s="5">
        <v>5885106000000</v>
      </c>
      <c r="L105" s="5">
        <v>4999207000000</v>
      </c>
      <c r="M105" s="5">
        <v>5573268000000</v>
      </c>
      <c r="N105" s="5">
        <v>7148326000000</v>
      </c>
      <c r="O105" s="5">
        <v>10398660000000</v>
      </c>
      <c r="P105" s="5">
        <v>9421907000000</v>
      </c>
      <c r="Q105" s="5">
        <v>9761165000000</v>
      </c>
      <c r="R105" s="5">
        <v>8432979000000</v>
      </c>
      <c r="S105" s="5">
        <v>9088134000000</v>
      </c>
      <c r="T105" s="5">
        <v>10724658000000</v>
      </c>
      <c r="U105" s="5">
        <v>10983556000000</v>
      </c>
      <c r="V105" s="5">
        <v>9401960000000</v>
      </c>
      <c r="W105" s="5">
        <v>7405932000000</v>
      </c>
      <c r="X105" s="5">
        <v>2535232000000</v>
      </c>
      <c r="Y105" s="5">
        <v>676854000000</v>
      </c>
      <c r="Z105" s="5">
        <v>749043000000</v>
      </c>
      <c r="AA105" s="2">
        <v>1199833000000</v>
      </c>
    </row>
    <row r="106" spans="3:27" ht="15.5" x14ac:dyDescent="0.35">
      <c r="C106" t="s">
        <v>1339</v>
      </c>
      <c r="D106" s="5">
        <v>9600594000000</v>
      </c>
      <c r="E106" s="5">
        <v>9596614000000</v>
      </c>
      <c r="F106" s="5">
        <v>8596025000000</v>
      </c>
      <c r="G106" s="5">
        <v>7732252000000</v>
      </c>
      <c r="I106" s="5">
        <v>8596025000000</v>
      </c>
      <c r="J106" s="5">
        <v>6377830000000</v>
      </c>
      <c r="K106" s="5">
        <v>5885106000000</v>
      </c>
      <c r="L106" s="5">
        <v>4999207000000</v>
      </c>
      <c r="M106" s="5">
        <v>5573268000000</v>
      </c>
      <c r="N106" s="5">
        <v>7148326000000</v>
      </c>
      <c r="O106" s="5">
        <v>10398660000000</v>
      </c>
      <c r="P106" s="5">
        <v>9421907000000</v>
      </c>
      <c r="Q106" s="5">
        <v>9761165000000</v>
      </c>
      <c r="R106" s="5">
        <v>8432979000000</v>
      </c>
      <c r="S106" s="5">
        <v>9088134000000</v>
      </c>
      <c r="T106" s="5">
        <v>10724658000000</v>
      </c>
      <c r="U106" s="5">
        <v>10983556000000</v>
      </c>
      <c r="V106" s="5">
        <v>9401960000000</v>
      </c>
      <c r="W106" s="5">
        <v>7405932000000</v>
      </c>
      <c r="X106" s="5">
        <v>2535232000000</v>
      </c>
      <c r="Y106" s="5">
        <v>676854000000</v>
      </c>
      <c r="Z106" s="5">
        <v>749043000000</v>
      </c>
      <c r="AA106" s="2">
        <v>1199833000000</v>
      </c>
    </row>
    <row r="107" spans="3:27" ht="15.5" x14ac:dyDescent="0.35">
      <c r="C107" t="s">
        <v>206</v>
      </c>
      <c r="D107" s="5">
        <v>1471522000000</v>
      </c>
      <c r="E107" s="5">
        <v>1456993000000</v>
      </c>
      <c r="F107" s="5">
        <v>1327328000000</v>
      </c>
      <c r="G107" s="5">
        <v>1181830000000</v>
      </c>
      <c r="I107" s="5">
        <v>1327328000000</v>
      </c>
      <c r="J107" s="5">
        <v>1404655000000</v>
      </c>
      <c r="K107" s="5">
        <v>1599067000000</v>
      </c>
      <c r="L107" s="5">
        <v>1704326000000</v>
      </c>
      <c r="M107" s="5">
        <v>1371716000000</v>
      </c>
      <c r="N107" s="5">
        <v>1589873000000</v>
      </c>
      <c r="O107" s="5">
        <v>1207519000000</v>
      </c>
      <c r="P107" s="5">
        <v>538548000000</v>
      </c>
      <c r="Q107" s="5">
        <v>1005268000000</v>
      </c>
      <c r="R107" s="5">
        <v>990200000000</v>
      </c>
      <c r="S107" s="5">
        <v>733280000000</v>
      </c>
      <c r="T107" s="5">
        <v>827406000000</v>
      </c>
      <c r="U107" s="5">
        <v>852113000000</v>
      </c>
      <c r="V107" s="5">
        <v>895056000000</v>
      </c>
      <c r="W107" s="5">
        <v>495580000000</v>
      </c>
      <c r="X107" s="5">
        <v>245057000000</v>
      </c>
      <c r="Y107" s="5">
        <v>151452000000</v>
      </c>
      <c r="Z107" s="5">
        <v>65330000000</v>
      </c>
      <c r="AA107" s="2">
        <v>243328000000</v>
      </c>
    </row>
    <row r="108" spans="3:27" ht="15.5" x14ac:dyDescent="0.35">
      <c r="C108" t="s">
        <v>1340</v>
      </c>
      <c r="D108" s="5">
        <v>1471522000000</v>
      </c>
      <c r="E108" s="5">
        <v>1456993000000</v>
      </c>
      <c r="F108" s="5">
        <v>1327328000000</v>
      </c>
      <c r="G108" s="5">
        <v>1181830000000</v>
      </c>
      <c r="I108" s="5">
        <v>1327328000000</v>
      </c>
      <c r="J108" s="5">
        <v>1404655000000</v>
      </c>
      <c r="K108" s="5">
        <v>1599067000000</v>
      </c>
      <c r="L108" s="5">
        <v>1704326000000</v>
      </c>
      <c r="M108" s="5">
        <v>1371716000000</v>
      </c>
      <c r="N108" s="5">
        <v>1589873000000</v>
      </c>
      <c r="O108" s="5">
        <v>1207519000000</v>
      </c>
      <c r="P108" s="5">
        <v>538548000000</v>
      </c>
      <c r="Q108" s="5">
        <v>1005268000000</v>
      </c>
      <c r="R108" s="5">
        <v>990200000000</v>
      </c>
      <c r="S108" s="5">
        <v>733280000000</v>
      </c>
      <c r="T108" s="5">
        <v>827406000000</v>
      </c>
      <c r="U108" s="5">
        <v>852113000000</v>
      </c>
      <c r="V108" s="5">
        <v>895056000000</v>
      </c>
      <c r="W108" s="5">
        <v>495580000000</v>
      </c>
      <c r="X108" s="5">
        <v>245057000000</v>
      </c>
      <c r="Y108" s="5">
        <v>151452000000</v>
      </c>
      <c r="Z108" s="5">
        <v>65330000000</v>
      </c>
      <c r="AA108" s="2">
        <v>243328000000</v>
      </c>
    </row>
    <row r="109" spans="3:27" ht="15.5" x14ac:dyDescent="0.35">
      <c r="C109" t="s">
        <v>117</v>
      </c>
      <c r="D109" s="5">
        <v>215640000000</v>
      </c>
      <c r="E109" s="5">
        <v>270685000000</v>
      </c>
      <c r="F109" s="5">
        <v>184088000000</v>
      </c>
      <c r="G109" s="5">
        <v>147967000000</v>
      </c>
      <c r="I109" s="5">
        <v>184088000000</v>
      </c>
      <c r="J109" s="5">
        <v>245089000000</v>
      </c>
      <c r="K109" s="5">
        <v>180796000000</v>
      </c>
      <c r="L109" s="5">
        <v>302147000000</v>
      </c>
      <c r="M109" s="5">
        <v>173686000000</v>
      </c>
      <c r="N109" s="5">
        <v>185896000000</v>
      </c>
      <c r="O109" s="5">
        <v>364455000000</v>
      </c>
      <c r="P109" s="5">
        <v>30174000000</v>
      </c>
      <c r="Q109" s="5">
        <v>30178000000</v>
      </c>
      <c r="R109" s="5">
        <v>33645000000</v>
      </c>
      <c r="S109" s="5">
        <v>58261000000</v>
      </c>
      <c r="T109" s="5">
        <v>64300000000</v>
      </c>
      <c r="U109" s="5">
        <v>88813000000</v>
      </c>
      <c r="V109" s="5">
        <v>145986000000</v>
      </c>
      <c r="W109" s="5">
        <v>62129000000</v>
      </c>
      <c r="X109" s="5">
        <v>53479000000</v>
      </c>
      <c r="Y109" s="5">
        <v>51004000000</v>
      </c>
      <c r="Z109" s="5">
        <v>224863000000</v>
      </c>
      <c r="AA109" s="2">
        <v>37081000000</v>
      </c>
    </row>
    <row r="110" spans="3:27" ht="15.5" x14ac:dyDescent="0.35">
      <c r="C110" t="s">
        <v>1341</v>
      </c>
      <c r="E110" s="5">
        <v>9869000000</v>
      </c>
      <c r="F110" s="5">
        <v>17746000000</v>
      </c>
      <c r="G110" s="5">
        <v>2807000000</v>
      </c>
      <c r="I110" s="5">
        <v>17746000000</v>
      </c>
      <c r="J110" s="5">
        <v>75416000000</v>
      </c>
      <c r="L110" s="5">
        <v>5693000000</v>
      </c>
      <c r="M110" s="5">
        <v>154114000000</v>
      </c>
      <c r="N110" s="5">
        <v>565782000000</v>
      </c>
      <c r="O110" s="5">
        <v>510219000000</v>
      </c>
      <c r="P110" s="5">
        <v>237970000000</v>
      </c>
      <c r="Q110" s="5">
        <v>7207000000</v>
      </c>
      <c r="T110" s="5">
        <v>27823000000</v>
      </c>
      <c r="U110" s="5">
        <v>2639000000</v>
      </c>
      <c r="V110" s="5">
        <v>16263000000</v>
      </c>
    </row>
    <row r="111" spans="3:27" ht="15.5" x14ac:dyDescent="0.35">
      <c r="C111" t="s">
        <v>1342</v>
      </c>
      <c r="D111" s="5">
        <v>1943850000000</v>
      </c>
      <c r="E111" s="5">
        <v>2143850000000</v>
      </c>
      <c r="F111" s="5">
        <v>1643850000000</v>
      </c>
      <c r="G111" s="5">
        <v>743850000000</v>
      </c>
      <c r="I111" s="5">
        <v>1643850000000</v>
      </c>
      <c r="J111" s="5">
        <v>1228330000000</v>
      </c>
      <c r="K111" s="5">
        <v>859000000000</v>
      </c>
      <c r="L111" s="5">
        <v>441000000000</v>
      </c>
      <c r="M111" s="5">
        <v>402000000000</v>
      </c>
      <c r="N111" s="5">
        <v>478000000000</v>
      </c>
      <c r="O111" s="5">
        <v>637000000000</v>
      </c>
      <c r="P111" s="5">
        <v>768000000000</v>
      </c>
      <c r="Q111" s="5">
        <v>701000000000</v>
      </c>
      <c r="R111" s="5">
        <v>190000000000</v>
      </c>
      <c r="S111" s="5">
        <v>831000000000</v>
      </c>
      <c r="T111" s="5">
        <v>446000000000</v>
      </c>
      <c r="U111" s="5">
        <v>379000000000</v>
      </c>
    </row>
    <row r="112" spans="3:27" ht="15.5" x14ac:dyDescent="0.35">
      <c r="C112" t="s">
        <v>1343</v>
      </c>
      <c r="D112" s="5">
        <v>1943850000000</v>
      </c>
      <c r="E112" s="5">
        <v>2143850000000</v>
      </c>
      <c r="F112" s="5">
        <v>1643850000000</v>
      </c>
      <c r="G112" s="5">
        <v>743850000000</v>
      </c>
      <c r="I112" s="5">
        <v>1643850000000</v>
      </c>
      <c r="J112" s="5">
        <v>1228330000000</v>
      </c>
      <c r="K112" s="5">
        <v>859000000000</v>
      </c>
      <c r="L112" s="5">
        <v>441000000000</v>
      </c>
      <c r="M112" s="5">
        <v>402000000000</v>
      </c>
      <c r="N112" s="5">
        <v>478000000000</v>
      </c>
      <c r="O112" s="5">
        <v>637000000000</v>
      </c>
      <c r="P112" s="5">
        <v>768000000000</v>
      </c>
      <c r="Q112" s="5">
        <v>701000000000</v>
      </c>
      <c r="R112" s="5">
        <v>190000000000</v>
      </c>
      <c r="S112" s="5">
        <v>831000000000</v>
      </c>
      <c r="T112" s="5">
        <v>446000000000</v>
      </c>
      <c r="U112" s="5">
        <v>379000000000</v>
      </c>
    </row>
    <row r="113" spans="2:27" ht="15.5" x14ac:dyDescent="0.35">
      <c r="C113" t="s">
        <v>633</v>
      </c>
      <c r="T113" s="5">
        <v>154939000000</v>
      </c>
      <c r="U113" s="5">
        <v>347425000000</v>
      </c>
      <c r="V113" s="5">
        <v>395722000000</v>
      </c>
      <c r="W113" s="5">
        <v>403475000000</v>
      </c>
      <c r="X113" s="5">
        <v>302802000000</v>
      </c>
      <c r="Y113" s="5">
        <v>218984000000</v>
      </c>
      <c r="Z113" s="5">
        <v>208067000000</v>
      </c>
      <c r="AA113" s="2">
        <v>191233000000</v>
      </c>
    </row>
    <row r="114" spans="2:27" ht="15.5" x14ac:dyDescent="0.35">
      <c r="C114" t="s">
        <v>127</v>
      </c>
      <c r="D114" s="5">
        <v>23146170000000</v>
      </c>
      <c r="E114" s="5">
        <v>24163663000000</v>
      </c>
      <c r="F114" s="5">
        <v>23498757000000</v>
      </c>
      <c r="G114" s="5">
        <v>20600982000000</v>
      </c>
      <c r="I114" s="5">
        <v>23498757000000</v>
      </c>
      <c r="J114" s="5">
        <v>23823898000000</v>
      </c>
      <c r="K114" s="5">
        <v>19895036000000</v>
      </c>
      <c r="L114" s="5">
        <v>14864819000000</v>
      </c>
      <c r="M114" s="5">
        <v>14838879000000</v>
      </c>
      <c r="N114" s="5">
        <v>21305238000000</v>
      </c>
      <c r="O114" s="5">
        <v>27038058000000</v>
      </c>
      <c r="P114" s="5">
        <v>24468242000000</v>
      </c>
      <c r="Q114" s="5">
        <v>23747518000000</v>
      </c>
      <c r="R114" s="5">
        <v>22665905000000</v>
      </c>
      <c r="S114" s="5">
        <v>23383418000000</v>
      </c>
      <c r="T114" s="5">
        <v>25863313000000</v>
      </c>
      <c r="U114" s="5">
        <v>24972426000000</v>
      </c>
      <c r="V114" s="5">
        <v>20424690000000</v>
      </c>
      <c r="W114" s="5">
        <v>12468083000000</v>
      </c>
      <c r="X114" s="5">
        <v>3804856000000</v>
      </c>
      <c r="Y114" s="5">
        <v>1677146000000</v>
      </c>
      <c r="Z114" s="5">
        <v>1642021000000</v>
      </c>
      <c r="AA114" s="2">
        <v>2077205000000</v>
      </c>
    </row>
    <row r="115" spans="2:27" ht="15.5" x14ac:dyDescent="0.35">
      <c r="C115" t="s">
        <v>128</v>
      </c>
    </row>
    <row r="116" spans="2:27" ht="15.5" x14ac:dyDescent="0.35">
      <c r="C116" t="s">
        <v>129</v>
      </c>
      <c r="D116" s="5">
        <v>123580000000</v>
      </c>
      <c r="E116" s="5">
        <v>123580000000</v>
      </c>
      <c r="F116" s="5">
        <v>123580000000</v>
      </c>
      <c r="G116" s="5">
        <v>100000000000</v>
      </c>
      <c r="I116" s="5">
        <v>123580000000</v>
      </c>
      <c r="J116" s="5">
        <v>100000000000</v>
      </c>
      <c r="K116" s="5">
        <v>100000000000</v>
      </c>
      <c r="L116" s="5">
        <v>100000000000</v>
      </c>
      <c r="M116" s="5">
        <v>100000000000</v>
      </c>
      <c r="N116" s="5">
        <v>100000000000</v>
      </c>
      <c r="O116" s="5">
        <v>100000000000</v>
      </c>
      <c r="P116" s="5">
        <v>100000000000</v>
      </c>
      <c r="Q116" s="5">
        <v>100000000000</v>
      </c>
      <c r="R116" s="5">
        <v>100000000000</v>
      </c>
      <c r="S116" s="5">
        <v>100000000000</v>
      </c>
      <c r="T116" s="5">
        <v>100000000000</v>
      </c>
      <c r="U116" s="5">
        <v>100000000000</v>
      </c>
      <c r="V116" s="5">
        <v>100000000000</v>
      </c>
      <c r="W116" s="5">
        <v>100000000000</v>
      </c>
      <c r="X116" s="5">
        <v>100000000000</v>
      </c>
      <c r="Y116" s="5">
        <v>100000000000</v>
      </c>
      <c r="Z116" s="5">
        <v>100000000000</v>
      </c>
      <c r="AA116" s="2">
        <v>100000000000</v>
      </c>
    </row>
    <row r="117" spans="2:27" ht="15.5" x14ac:dyDescent="0.35">
      <c r="C117" t="s">
        <v>130</v>
      </c>
      <c r="D117" s="5">
        <v>2847942000000</v>
      </c>
      <c r="E117" s="5">
        <v>2847942000000</v>
      </c>
      <c r="F117" s="5">
        <v>2847942000000</v>
      </c>
      <c r="G117" s="5">
        <v>6750000000</v>
      </c>
      <c r="I117" s="5">
        <v>2847942000000</v>
      </c>
      <c r="J117" s="5">
        <v>6750000000</v>
      </c>
      <c r="K117" s="5">
        <v>6750000000</v>
      </c>
      <c r="L117" s="5">
        <v>6750000000</v>
      </c>
      <c r="M117" s="5">
        <v>6750000000</v>
      </c>
      <c r="N117" s="5">
        <v>6750000000</v>
      </c>
      <c r="O117" s="5">
        <v>6750000000</v>
      </c>
      <c r="P117" s="5">
        <v>6750000000</v>
      </c>
      <c r="Q117" s="5">
        <v>6750000000</v>
      </c>
    </row>
    <row r="118" spans="2:27" ht="15.5" x14ac:dyDescent="0.35">
      <c r="C118" t="s">
        <v>131</v>
      </c>
      <c r="D118" s="5">
        <v>12577906000000</v>
      </c>
      <c r="E118" s="5">
        <v>12696950000000</v>
      </c>
      <c r="F118" s="5">
        <v>12170116000000</v>
      </c>
      <c r="G118" s="5">
        <v>11696027000000</v>
      </c>
      <c r="I118" s="5">
        <v>12170116000000</v>
      </c>
      <c r="J118" s="5">
        <v>11450776000000</v>
      </c>
      <c r="K118" s="5">
        <v>11006184000000</v>
      </c>
      <c r="L118" s="5">
        <v>9929019000000</v>
      </c>
      <c r="M118" s="5">
        <v>8841497000000</v>
      </c>
      <c r="N118" s="5">
        <v>8035404000000</v>
      </c>
      <c r="O118" s="5">
        <v>8125480000000</v>
      </c>
      <c r="P118" s="5">
        <v>6982433000000</v>
      </c>
      <c r="Q118" s="5">
        <v>5680486000000</v>
      </c>
      <c r="R118" s="5">
        <v>4886349000000</v>
      </c>
      <c r="S118" s="5">
        <v>4240619000000</v>
      </c>
      <c r="T118" s="5">
        <v>4041148000000</v>
      </c>
      <c r="U118" s="5">
        <v>5948983000000</v>
      </c>
      <c r="V118" s="5">
        <v>4951078000000</v>
      </c>
      <c r="W118" s="5">
        <v>4323940000000</v>
      </c>
      <c r="X118" s="5">
        <v>3694759000000</v>
      </c>
      <c r="Y118" s="5">
        <v>2552403000000</v>
      </c>
      <c r="Z118" s="5">
        <v>1850003000000</v>
      </c>
      <c r="AA118" s="2">
        <v>1124613000000</v>
      </c>
    </row>
    <row r="119" spans="2:27" ht="15.5" x14ac:dyDescent="0.35">
      <c r="C119" t="s">
        <v>132</v>
      </c>
      <c r="D119" s="5">
        <v>272094000000</v>
      </c>
      <c r="E119" s="5">
        <v>256645000000</v>
      </c>
      <c r="F119" s="5">
        <v>256645000000</v>
      </c>
      <c r="G119" s="5">
        <v>256645000000</v>
      </c>
      <c r="I119" s="5">
        <v>256645000000</v>
      </c>
      <c r="J119" s="5">
        <v>242578000000</v>
      </c>
      <c r="K119" s="5">
        <v>223137000000</v>
      </c>
      <c r="L119" s="5">
        <v>207082000000</v>
      </c>
      <c r="M119" s="5">
        <v>194955000000</v>
      </c>
      <c r="N119" s="5">
        <v>184699000000</v>
      </c>
      <c r="O119" s="5">
        <v>163612000000</v>
      </c>
      <c r="P119" s="5">
        <v>145460000000</v>
      </c>
      <c r="Q119" s="5">
        <v>131368000000</v>
      </c>
      <c r="R119" s="5">
        <v>121275000000</v>
      </c>
      <c r="S119" s="5">
        <v>114626000000</v>
      </c>
      <c r="T119" s="5">
        <v>106705000000</v>
      </c>
      <c r="U119" s="5">
        <v>89633000000</v>
      </c>
      <c r="V119" s="5">
        <v>75446000000</v>
      </c>
      <c r="W119" s="5">
        <v>59613000000</v>
      </c>
      <c r="X119" s="5">
        <v>44934000000</v>
      </c>
      <c r="Y119" s="5">
        <v>32810000000</v>
      </c>
      <c r="Z119" s="5">
        <v>22608000000</v>
      </c>
      <c r="AA119" s="2">
        <v>17008000000</v>
      </c>
    </row>
    <row r="120" spans="2:27" ht="15.5" x14ac:dyDescent="0.35">
      <c r="C120" t="s">
        <v>133</v>
      </c>
      <c r="D120" s="5">
        <v>12305812000000</v>
      </c>
      <c r="E120" s="5">
        <v>12440305000000</v>
      </c>
      <c r="F120" s="5">
        <v>11913471000000</v>
      </c>
      <c r="G120" s="5">
        <v>11439382000000</v>
      </c>
      <c r="I120" s="5">
        <v>11913471000000</v>
      </c>
      <c r="J120" s="5">
        <v>11208198000000</v>
      </c>
      <c r="K120" s="5">
        <v>10783047000000</v>
      </c>
      <c r="L120" s="5">
        <v>9721937000000</v>
      </c>
      <c r="M120" s="5">
        <v>8646542000000</v>
      </c>
      <c r="N120" s="5">
        <v>7850705000000</v>
      </c>
      <c r="O120" s="5">
        <v>7961868000000</v>
      </c>
      <c r="P120" s="5">
        <v>6836973000000</v>
      </c>
      <c r="Q120" s="5">
        <v>5549118000000</v>
      </c>
      <c r="R120" s="5">
        <v>4765074000000</v>
      </c>
      <c r="S120" s="5">
        <v>4125993000000</v>
      </c>
      <c r="T120" s="5">
        <v>3934443000000</v>
      </c>
      <c r="U120" s="5">
        <v>5859350000000</v>
      </c>
      <c r="V120" s="5">
        <v>4875632000000</v>
      </c>
      <c r="W120" s="5">
        <v>4264327000000</v>
      </c>
      <c r="X120" s="5">
        <v>3649825000000</v>
      </c>
      <c r="Y120" s="5">
        <v>2519593000000</v>
      </c>
      <c r="Z120" s="5">
        <v>1827395000000</v>
      </c>
      <c r="AA120" s="2">
        <v>1107605000000</v>
      </c>
    </row>
    <row r="121" spans="2:27" ht="15.5" x14ac:dyDescent="0.35">
      <c r="C121" t="s">
        <v>134</v>
      </c>
      <c r="D121" s="5">
        <v>12577906000000</v>
      </c>
      <c r="E121" s="5">
        <v>12696950000000</v>
      </c>
      <c r="F121" s="5">
        <v>12170116000000</v>
      </c>
      <c r="G121" s="5">
        <v>11696027000000</v>
      </c>
      <c r="I121" s="5">
        <v>12170116000000</v>
      </c>
      <c r="J121" s="5">
        <v>11450776000000</v>
      </c>
      <c r="K121" s="5">
        <v>11006184000000</v>
      </c>
      <c r="L121" s="5">
        <v>9929019000000</v>
      </c>
      <c r="M121" s="5">
        <v>8841497000000</v>
      </c>
      <c r="N121" s="5">
        <v>8035404000000</v>
      </c>
      <c r="O121" s="5">
        <v>8125480000000</v>
      </c>
      <c r="P121" s="5">
        <v>6982433000000</v>
      </c>
      <c r="Q121" s="5">
        <v>5680486000000</v>
      </c>
      <c r="R121" s="5">
        <v>4886349000000</v>
      </c>
      <c r="S121" s="5">
        <v>4240619000000</v>
      </c>
      <c r="T121" s="5">
        <v>4041148000000</v>
      </c>
      <c r="U121" s="5">
        <v>5948983000000</v>
      </c>
      <c r="V121" s="5">
        <v>4951078000000</v>
      </c>
      <c r="W121" s="5">
        <v>4323940000000</v>
      </c>
      <c r="X121" s="5">
        <v>3694759000000</v>
      </c>
      <c r="Y121" s="5">
        <v>2552403000000</v>
      </c>
      <c r="Z121" s="5">
        <v>1850003000000</v>
      </c>
      <c r="AA121" s="2">
        <v>1124613000000</v>
      </c>
    </row>
    <row r="122" spans="2:27" ht="15.5" x14ac:dyDescent="0.35">
      <c r="C122" t="s">
        <v>10</v>
      </c>
      <c r="D122" s="5">
        <v>15471482000000</v>
      </c>
      <c r="E122" s="5">
        <v>15582288000000</v>
      </c>
      <c r="F122" s="5">
        <v>15030438000000</v>
      </c>
      <c r="G122" s="5">
        <v>11668717000000</v>
      </c>
      <c r="I122" s="5">
        <v>15030438000000</v>
      </c>
      <c r="J122" s="5">
        <v>14549031000000</v>
      </c>
      <c r="K122" s="5">
        <v>11112186000000</v>
      </c>
      <c r="L122" s="5">
        <v>10032386000000</v>
      </c>
      <c r="M122" s="5">
        <v>8887006000000</v>
      </c>
      <c r="N122" s="5">
        <v>7925275000000</v>
      </c>
      <c r="O122" s="5">
        <v>8078795000000</v>
      </c>
      <c r="P122" s="5">
        <v>7028199000000</v>
      </c>
      <c r="Q122" s="5">
        <v>5745415000000</v>
      </c>
      <c r="R122" s="5">
        <v>4977199000000</v>
      </c>
      <c r="S122" s="5">
        <v>4360789000000</v>
      </c>
      <c r="T122" s="5">
        <v>4067569000000</v>
      </c>
      <c r="U122" s="5">
        <v>6021985000000</v>
      </c>
      <c r="V122" s="5">
        <v>5035767000000</v>
      </c>
      <c r="W122" s="5">
        <v>4421369000000</v>
      </c>
      <c r="X122" s="5">
        <v>3794759000000</v>
      </c>
      <c r="Y122" s="5">
        <v>2652403000000</v>
      </c>
      <c r="Z122" s="5">
        <v>1950003000000</v>
      </c>
      <c r="AA122" s="2">
        <v>1224613000000</v>
      </c>
    </row>
    <row r="123" spans="2:27" ht="15.5" x14ac:dyDescent="0.35">
      <c r="C123" t="s">
        <v>135</v>
      </c>
      <c r="D123" s="5">
        <v>38617652000000</v>
      </c>
      <c r="E123" s="5">
        <v>39745951000000</v>
      </c>
      <c r="F123" s="5">
        <v>38529195000000</v>
      </c>
      <c r="G123" s="5">
        <v>32269699000000</v>
      </c>
      <c r="I123" s="5">
        <v>38529195000000</v>
      </c>
      <c r="J123" s="5">
        <v>38372929000000</v>
      </c>
      <c r="K123" s="5">
        <v>31007222000000</v>
      </c>
      <c r="L123" s="5">
        <v>24897205000000</v>
      </c>
      <c r="M123" s="5">
        <v>23725885000000</v>
      </c>
      <c r="N123" s="5">
        <v>29230513000000</v>
      </c>
      <c r="O123" s="5">
        <v>35116853000000</v>
      </c>
      <c r="P123" s="5">
        <v>31496441000000</v>
      </c>
      <c r="Q123" s="5">
        <v>29492933000000</v>
      </c>
      <c r="R123" s="5">
        <v>27643104000000</v>
      </c>
      <c r="S123" s="5">
        <v>27744207000000</v>
      </c>
      <c r="T123" s="5">
        <v>29930882000000</v>
      </c>
      <c r="U123" s="5">
        <v>30994411000000</v>
      </c>
      <c r="V123" s="5">
        <v>25460457000000</v>
      </c>
      <c r="W123" s="5">
        <v>16889452000000</v>
      </c>
      <c r="X123" s="5">
        <v>7599615000000</v>
      </c>
      <c r="Y123" s="5">
        <v>4329549000000</v>
      </c>
      <c r="Z123" s="5">
        <v>3592024000000</v>
      </c>
      <c r="AA123" s="2">
        <v>3301818000000</v>
      </c>
    </row>
    <row r="124" spans="2:27" ht="15.5" x14ac:dyDescent="0.35">
      <c r="C124" t="s">
        <v>136</v>
      </c>
      <c r="D124" s="5">
        <v>1235803109</v>
      </c>
      <c r="E124" s="5">
        <v>1235803109</v>
      </c>
      <c r="F124" s="5">
        <v>1235803109</v>
      </c>
      <c r="G124" s="5">
        <v>1000000000</v>
      </c>
      <c r="I124" s="5">
        <v>1235803109</v>
      </c>
      <c r="J124" s="5">
        <v>1000000000</v>
      </c>
      <c r="K124" s="5">
        <v>1000000000</v>
      </c>
      <c r="L124" s="5">
        <v>1000000000</v>
      </c>
      <c r="M124" s="5">
        <v>1000000000</v>
      </c>
      <c r="N124" s="5">
        <v>1000000000</v>
      </c>
      <c r="O124" s="5">
        <v>1000000000</v>
      </c>
      <c r="P124" s="5">
        <v>1000000000</v>
      </c>
      <c r="Q124" s="5">
        <v>1000000000</v>
      </c>
      <c r="R124" s="5">
        <v>1000000000</v>
      </c>
      <c r="S124" s="5">
        <v>1000000000</v>
      </c>
      <c r="T124" s="5">
        <v>1000000000</v>
      </c>
      <c r="U124" s="5">
        <v>1000000000</v>
      </c>
      <c r="V124" s="5">
        <v>1000000000</v>
      </c>
      <c r="W124" s="5">
        <v>1000000000</v>
      </c>
      <c r="X124" s="5">
        <v>1000000000</v>
      </c>
      <c r="Y124" s="5">
        <v>1000000000</v>
      </c>
      <c r="Z124" s="5">
        <v>1000000000</v>
      </c>
      <c r="AA124" s="2">
        <v>1000000000</v>
      </c>
    </row>
    <row r="126" spans="2:27" ht="15.5" x14ac:dyDescent="0.35">
      <c r="B126" t="s">
        <v>137</v>
      </c>
      <c r="C126" t="s">
        <v>138</v>
      </c>
      <c r="D126" s="5">
        <v>2122241000000</v>
      </c>
      <c r="E126" s="5">
        <v>-193794000000</v>
      </c>
      <c r="F126" s="5">
        <v>-597364000000</v>
      </c>
      <c r="G126" s="5">
        <v>-254517000000</v>
      </c>
      <c r="I126" s="5">
        <v>453679000000</v>
      </c>
      <c r="J126" s="5">
        <v>461396000000</v>
      </c>
      <c r="K126" s="5">
        <v>-4052033000000</v>
      </c>
      <c r="L126" s="5">
        <v>819451000000</v>
      </c>
      <c r="M126" s="5">
        <v>4066425000000</v>
      </c>
      <c r="N126" s="5">
        <v>8452733000000</v>
      </c>
      <c r="O126" s="5">
        <v>1179409000000</v>
      </c>
      <c r="P126" s="5">
        <v>-656053000000</v>
      </c>
      <c r="Q126" s="5">
        <v>1006285000000</v>
      </c>
      <c r="R126" s="5">
        <v>2541812000000</v>
      </c>
      <c r="S126" s="5">
        <v>2657452000000</v>
      </c>
      <c r="T126" s="5">
        <v>-1031747000000</v>
      </c>
      <c r="U126" s="5">
        <v>-1538188000000</v>
      </c>
      <c r="V126" s="5">
        <v>-3136223000000</v>
      </c>
      <c r="W126" s="5">
        <v>-9906904000000</v>
      </c>
      <c r="X126" s="5">
        <v>-9504615000000</v>
      </c>
      <c r="Y126" s="5">
        <v>-1377367000000</v>
      </c>
      <c r="Z126" s="5">
        <v>-3068109000000</v>
      </c>
      <c r="AA126" s="2">
        <v>-1830500000000</v>
      </c>
    </row>
    <row r="127" spans="2:27" ht="15.5" x14ac:dyDescent="0.35">
      <c r="C127" t="s">
        <v>1344</v>
      </c>
    </row>
    <row r="128" spans="2:27" ht="15.5" x14ac:dyDescent="0.35">
      <c r="C128" t="s">
        <v>1345</v>
      </c>
      <c r="D128" s="5">
        <v>-11042043000000</v>
      </c>
      <c r="E128" s="5">
        <v>-11652826000000</v>
      </c>
      <c r="F128" s="5">
        <v>-17437638000000</v>
      </c>
      <c r="G128" s="5">
        <v>-7209271000000</v>
      </c>
      <c r="I128" s="5">
        <v>-43822398000000</v>
      </c>
      <c r="J128" s="5">
        <v>-37179612000000</v>
      </c>
      <c r="K128" s="5">
        <v>-42029559000000</v>
      </c>
      <c r="L128" s="5">
        <v>-31408947000000</v>
      </c>
      <c r="M128" s="5">
        <v>-26815000000000</v>
      </c>
      <c r="N128" s="5">
        <v>-18652655000000</v>
      </c>
      <c r="O128" s="5">
        <v>-36727533000000</v>
      </c>
      <c r="P128" s="5">
        <v>-37200088000000</v>
      </c>
      <c r="Q128" s="5">
        <v>-31479444000000</v>
      </c>
      <c r="R128" s="5">
        <v>-30186356000000</v>
      </c>
      <c r="S128" s="5">
        <v>-32385263000000</v>
      </c>
      <c r="T128" s="5">
        <v>-36739929000000</v>
      </c>
      <c r="U128" s="5">
        <v>-36280739000000</v>
      </c>
      <c r="V128" s="5">
        <v>-34097520000000</v>
      </c>
      <c r="W128" s="5">
        <v>-34600062000000</v>
      </c>
      <c r="X128" s="5">
        <v>-27588924000000</v>
      </c>
      <c r="Y128" s="5">
        <v>-15380057000000</v>
      </c>
      <c r="Z128" s="5">
        <v>-15089534000000</v>
      </c>
      <c r="AA128" s="2">
        <v>-11502712000000</v>
      </c>
    </row>
    <row r="129" spans="3:27" ht="15.5" x14ac:dyDescent="0.35">
      <c r="C129" t="s">
        <v>1346</v>
      </c>
      <c r="D129" s="5">
        <v>5774119000000</v>
      </c>
      <c r="E129" s="5">
        <v>4584540000000</v>
      </c>
      <c r="F129" s="5">
        <v>5072286000000</v>
      </c>
      <c r="G129" s="5">
        <v>4554288000000</v>
      </c>
      <c r="I129" s="5">
        <v>17125475000000</v>
      </c>
      <c r="J129" s="5">
        <v>17383114000000</v>
      </c>
      <c r="K129" s="5">
        <v>20392659000000</v>
      </c>
      <c r="L129" s="5">
        <v>15169087000000</v>
      </c>
      <c r="M129" s="5">
        <v>12593034000000</v>
      </c>
      <c r="N129" s="5">
        <v>8878703000000</v>
      </c>
      <c r="O129" s="5">
        <v>15764758000000</v>
      </c>
      <c r="P129" s="5">
        <v>17383425000000</v>
      </c>
      <c r="Q129" s="5">
        <v>13424133000000</v>
      </c>
    </row>
    <row r="130" spans="3:27" ht="15.5" x14ac:dyDescent="0.35">
      <c r="C130" t="s">
        <v>1347</v>
      </c>
      <c r="D130" s="5">
        <v>2879000000</v>
      </c>
      <c r="E130" s="5">
        <v>4549000000</v>
      </c>
      <c r="F130" s="5">
        <v>15634000000</v>
      </c>
      <c r="G130" s="5">
        <v>-1157000000</v>
      </c>
      <c r="I130" s="5">
        <v>38567000000</v>
      </c>
      <c r="J130" s="5">
        <v>61280000000</v>
      </c>
      <c r="K130" s="5">
        <v>25693000000</v>
      </c>
      <c r="L130" s="5">
        <v>25087000000</v>
      </c>
      <c r="M130" s="5">
        <v>42872000000</v>
      </c>
      <c r="N130" s="5">
        <v>61351000000</v>
      </c>
      <c r="O130" s="5">
        <v>33752000000</v>
      </c>
      <c r="P130" s="5">
        <v>25526000000</v>
      </c>
      <c r="Q130" s="5">
        <v>8220000000</v>
      </c>
      <c r="R130" s="5">
        <v>5607000000</v>
      </c>
      <c r="S130" s="5">
        <v>9910000000</v>
      </c>
      <c r="T130" s="5">
        <v>15659000000</v>
      </c>
      <c r="U130" s="5">
        <v>20183000000</v>
      </c>
      <c r="V130" s="5">
        <v>11569000000</v>
      </c>
      <c r="W130" s="5">
        <v>8491000000</v>
      </c>
      <c r="X130" s="5">
        <v>8255000000</v>
      </c>
      <c r="Y130" s="5">
        <v>25193000000</v>
      </c>
      <c r="Z130" s="5">
        <v>4563000000</v>
      </c>
      <c r="AA130" s="2">
        <v>2524000000</v>
      </c>
    </row>
    <row r="131" spans="3:27" ht="15.5" x14ac:dyDescent="0.35">
      <c r="C131" t="s">
        <v>1348</v>
      </c>
    </row>
    <row r="132" spans="3:27" ht="15.5" x14ac:dyDescent="0.35">
      <c r="C132" t="s">
        <v>1349</v>
      </c>
      <c r="D132" s="5">
        <v>20158047000000</v>
      </c>
      <c r="E132" s="5">
        <v>18398574000000</v>
      </c>
      <c r="F132" s="5">
        <v>24803626000000</v>
      </c>
      <c r="G132" s="5">
        <v>12535897000000</v>
      </c>
      <c r="I132" s="5">
        <v>71354431000000</v>
      </c>
      <c r="J132" s="5">
        <v>63686494000000</v>
      </c>
      <c r="K132" s="5">
        <v>61231368000000</v>
      </c>
      <c r="L132" s="5">
        <v>52010733000000</v>
      </c>
      <c r="M132" s="5">
        <v>50396256000000</v>
      </c>
      <c r="N132" s="5">
        <v>47364365000000</v>
      </c>
      <c r="O132" s="5">
        <v>61203726000000</v>
      </c>
      <c r="P132" s="5">
        <v>59622318000000</v>
      </c>
      <c r="Q132" s="5">
        <v>54560081000000</v>
      </c>
      <c r="R132" s="5">
        <v>42307075000000</v>
      </c>
      <c r="S132" s="5">
        <v>44844413000000</v>
      </c>
      <c r="T132" s="5">
        <v>45236525000000</v>
      </c>
      <c r="U132" s="5">
        <v>43630019000000</v>
      </c>
      <c r="V132" s="5">
        <v>39712816000000</v>
      </c>
      <c r="W132" s="5">
        <v>32166620000000</v>
      </c>
      <c r="X132" s="5">
        <v>23795411000000</v>
      </c>
      <c r="Y132" s="5">
        <v>18431061000000</v>
      </c>
      <c r="Z132" s="5">
        <v>15732708000000</v>
      </c>
      <c r="AA132" s="2">
        <v>12780842000000</v>
      </c>
    </row>
    <row r="133" spans="3:27" ht="15.5" x14ac:dyDescent="0.35">
      <c r="C133" t="s">
        <v>1350</v>
      </c>
    </row>
    <row r="134" spans="3:27" ht="15.5" x14ac:dyDescent="0.35">
      <c r="C134" t="s">
        <v>1351</v>
      </c>
      <c r="D134" s="5">
        <v>-4010227000000</v>
      </c>
      <c r="E134" s="5">
        <v>-3808068000000</v>
      </c>
      <c r="F134" s="5">
        <v>-3940068000000</v>
      </c>
      <c r="G134" s="5">
        <v>-3858293000000</v>
      </c>
      <c r="I134" s="5">
        <v>-15242847000000</v>
      </c>
      <c r="J134" s="5">
        <v>-15195132000000</v>
      </c>
      <c r="K134" s="5">
        <v>-13380622000000</v>
      </c>
      <c r="L134" s="5">
        <v>-11988671000000</v>
      </c>
      <c r="M134" s="5">
        <v>-11554610000000</v>
      </c>
      <c r="N134" s="5">
        <v>-11797994000000</v>
      </c>
      <c r="O134" s="5">
        <v>-13457038000000</v>
      </c>
      <c r="P134" s="5">
        <v>-12565381000000</v>
      </c>
      <c r="Q134" s="5">
        <v>-12515986000000</v>
      </c>
    </row>
    <row r="135" spans="3:27" ht="15.5" x14ac:dyDescent="0.35">
      <c r="C135" t="s">
        <v>1352</v>
      </c>
      <c r="D135" s="5">
        <v>-862257000000</v>
      </c>
      <c r="E135" s="5">
        <v>-856563000000</v>
      </c>
      <c r="F135" s="5">
        <v>-862433000000</v>
      </c>
      <c r="G135" s="5">
        <v>-840486000000</v>
      </c>
      <c r="I135" s="5">
        <v>-3336230000000</v>
      </c>
      <c r="J135" s="5">
        <v>-3254385000000</v>
      </c>
      <c r="K135" s="5">
        <v>-2655890000000</v>
      </c>
      <c r="L135" s="5">
        <v>-2376383000000</v>
      </c>
      <c r="M135" s="5">
        <v>-2272792000000</v>
      </c>
      <c r="N135" s="5">
        <v>-2350731000000</v>
      </c>
      <c r="O135" s="5">
        <v>-2729205000000</v>
      </c>
      <c r="P135" s="5">
        <v>-2382854000000</v>
      </c>
      <c r="Q135" s="5">
        <v>-2261606000000</v>
      </c>
      <c r="R135" s="5">
        <v>-2649653000000</v>
      </c>
      <c r="S135" s="5">
        <v>-2949169000000</v>
      </c>
      <c r="T135" s="5">
        <v>-2648250000000</v>
      </c>
      <c r="U135" s="5">
        <v>-2763173000000</v>
      </c>
      <c r="V135" s="5">
        <v>-3673261000000</v>
      </c>
      <c r="W135" s="5">
        <v>-3378355000000</v>
      </c>
      <c r="X135" s="5">
        <v>-2909247000000</v>
      </c>
      <c r="Y135" s="5">
        <v>-2291206000000</v>
      </c>
      <c r="Z135" s="5">
        <v>-1963161000000</v>
      </c>
      <c r="AA135" s="2">
        <v>-1742869000000</v>
      </c>
    </row>
    <row r="136" spans="3:27" ht="15.5" x14ac:dyDescent="0.35">
      <c r="C136" t="s">
        <v>1353</v>
      </c>
      <c r="D136" s="5">
        <v>-662177000000</v>
      </c>
      <c r="E136" s="5">
        <v>-1013258000000</v>
      </c>
      <c r="F136" s="5">
        <v>-1352651000000</v>
      </c>
      <c r="G136" s="5">
        <v>-287978000000</v>
      </c>
      <c r="I136" s="5">
        <v>-3312249000000</v>
      </c>
      <c r="J136" s="5">
        <v>-2526359000000</v>
      </c>
      <c r="K136" s="5">
        <v>-2404629000000</v>
      </c>
      <c r="L136" s="5">
        <v>-2175973000000</v>
      </c>
      <c r="M136" s="5">
        <v>-1968460000000</v>
      </c>
      <c r="N136" s="5">
        <v>-2048528000000</v>
      </c>
      <c r="O136" s="5">
        <v>-2228431000000</v>
      </c>
      <c r="P136" s="5">
        <v>-1981574000000</v>
      </c>
      <c r="Q136" s="5">
        <v>-1711116000000</v>
      </c>
      <c r="R136" s="5">
        <v>-1603307000000</v>
      </c>
      <c r="S136" s="5">
        <v>-1724134000000</v>
      </c>
      <c r="T136" s="5">
        <v>-1887822000000</v>
      </c>
      <c r="U136" s="5">
        <v>-1768471000000</v>
      </c>
      <c r="V136" s="5">
        <v>-1596543000000</v>
      </c>
      <c r="W136" s="5">
        <v>-1351155000000</v>
      </c>
      <c r="X136" s="5">
        <v>-955871000000</v>
      </c>
      <c r="Y136" s="5">
        <v>-677376000000</v>
      </c>
      <c r="Z136" s="5">
        <v>-624390000000</v>
      </c>
      <c r="AA136" s="2">
        <v>-495403000000</v>
      </c>
    </row>
    <row r="137" spans="3:27" ht="15.5" x14ac:dyDescent="0.35">
      <c r="C137" t="s">
        <v>1354</v>
      </c>
      <c r="D137" s="5">
        <v>-421808000000</v>
      </c>
      <c r="E137" s="5">
        <v>-442942000000</v>
      </c>
      <c r="F137" s="5">
        <v>-522981000000</v>
      </c>
      <c r="G137" s="5">
        <v>-346160000000</v>
      </c>
      <c r="I137" s="5">
        <v>-1603581000000</v>
      </c>
      <c r="J137" s="5">
        <v>-1580914000000</v>
      </c>
      <c r="K137" s="5">
        <v>-1829971000000</v>
      </c>
      <c r="L137" s="5">
        <v>-1331296000000</v>
      </c>
      <c r="M137" s="5">
        <v>-1153160000000</v>
      </c>
      <c r="N137" s="5">
        <v>-971552000000</v>
      </c>
      <c r="O137" s="5">
        <v>-1778059000000</v>
      </c>
      <c r="P137" s="5">
        <v>-1851020000000</v>
      </c>
      <c r="Q137" s="5">
        <v>-1582828000000</v>
      </c>
      <c r="R137" s="5">
        <v>-1316785000000</v>
      </c>
      <c r="S137" s="5">
        <v>-1035259000000</v>
      </c>
      <c r="T137" s="5">
        <v>-1240781000000</v>
      </c>
      <c r="U137" s="5">
        <v>-1167582000000</v>
      </c>
      <c r="V137" s="5">
        <v>-1025286000000</v>
      </c>
      <c r="W137" s="5">
        <v>-1026854000000</v>
      </c>
      <c r="X137" s="5">
        <v>-811280000000</v>
      </c>
      <c r="Y137" s="5">
        <v>-462387000000</v>
      </c>
      <c r="Z137" s="5">
        <v>-542561000000</v>
      </c>
      <c r="AA137" s="2">
        <v>-376949000000</v>
      </c>
    </row>
    <row r="138" spans="3:27" ht="15.5" x14ac:dyDescent="0.35">
      <c r="C138" t="s">
        <v>1355</v>
      </c>
      <c r="D138" s="5">
        <v>-146558000000</v>
      </c>
      <c r="E138" s="5">
        <v>-139095000000</v>
      </c>
      <c r="F138" s="5">
        <v>-128322000000</v>
      </c>
      <c r="G138" s="5">
        <v>-107781000000</v>
      </c>
      <c r="I138" s="5">
        <v>-464268000000</v>
      </c>
      <c r="J138" s="5">
        <v>-372318000000</v>
      </c>
      <c r="K138" s="5">
        <v>-319947000000</v>
      </c>
      <c r="L138" s="5">
        <v>-452152000000</v>
      </c>
      <c r="M138" s="5">
        <v>-496966000000</v>
      </c>
      <c r="N138" s="5">
        <v>-785792000000</v>
      </c>
      <c r="O138" s="5">
        <v>-829973000000</v>
      </c>
      <c r="P138" s="5">
        <v>-852630000000</v>
      </c>
      <c r="Q138" s="5">
        <v>-908136000000</v>
      </c>
      <c r="R138" s="5">
        <v>-957065000000</v>
      </c>
      <c r="S138" s="5">
        <v>-946908000000</v>
      </c>
      <c r="T138" s="5">
        <v>-1003988000000</v>
      </c>
      <c r="U138" s="5">
        <v>-858876000000</v>
      </c>
      <c r="V138" s="5">
        <v>-754188000000</v>
      </c>
      <c r="W138" s="5">
        <v>-360607000000</v>
      </c>
      <c r="X138" s="5">
        <v>-88380000000</v>
      </c>
    </row>
    <row r="139" spans="3:27" ht="15.5" x14ac:dyDescent="0.35">
      <c r="C139" t="s">
        <v>565</v>
      </c>
      <c r="D139" s="5">
        <v>-353581000000</v>
      </c>
      <c r="E139" s="5">
        <v>-162734000000</v>
      </c>
      <c r="F139" s="5">
        <v>-323926000000</v>
      </c>
      <c r="G139" s="5">
        <v>25954000000</v>
      </c>
      <c r="I139" s="5">
        <v>-824479000000</v>
      </c>
      <c r="J139" s="5">
        <v>-751466000000</v>
      </c>
      <c r="K139" s="5">
        <v>-897180000000</v>
      </c>
      <c r="L139" s="5">
        <v>-654018000000</v>
      </c>
      <c r="M139" s="5">
        <v>-558940000000</v>
      </c>
      <c r="N139" s="5">
        <v>-798008000000</v>
      </c>
      <c r="O139" s="5">
        <v>-734028000000</v>
      </c>
      <c r="P139" s="5">
        <v>-1238720000000</v>
      </c>
      <c r="Q139" s="5">
        <v>-923729000000</v>
      </c>
      <c r="R139" s="5">
        <v>-966743000000</v>
      </c>
      <c r="S139" s="5">
        <v>-741731000000</v>
      </c>
      <c r="T139" s="5">
        <v>-744315000000</v>
      </c>
      <c r="U139" s="5">
        <v>-884424000000</v>
      </c>
      <c r="V139" s="5">
        <v>-559285000000</v>
      </c>
      <c r="W139" s="5">
        <v>-558626000000</v>
      </c>
      <c r="X139" s="5">
        <v>-481609000000</v>
      </c>
      <c r="Y139" s="5">
        <v>-676952000000</v>
      </c>
      <c r="Z139" s="5">
        <v>-275189000000</v>
      </c>
      <c r="AA139" s="2">
        <v>-255992000000</v>
      </c>
    </row>
    <row r="140" spans="3:27" ht="15.5" x14ac:dyDescent="0.35">
      <c r="C140" t="s">
        <v>1356</v>
      </c>
      <c r="D140" s="5">
        <v>-141882000000</v>
      </c>
      <c r="E140" s="5">
        <v>-160881000000</v>
      </c>
      <c r="F140" s="5">
        <v>-320707000000</v>
      </c>
      <c r="G140" s="5">
        <v>-88075000000</v>
      </c>
      <c r="I140" s="5">
        <v>-830025000000</v>
      </c>
      <c r="J140" s="5">
        <v>-859647000000</v>
      </c>
      <c r="K140" s="5">
        <v>-608207000000</v>
      </c>
      <c r="L140" s="5">
        <v>-265473000000</v>
      </c>
      <c r="M140" s="5">
        <v>-565511000000</v>
      </c>
      <c r="N140" s="5">
        <v>-992572000000</v>
      </c>
      <c r="O140" s="5">
        <v>-1071109000000</v>
      </c>
      <c r="P140" s="5">
        <v>-801366000000</v>
      </c>
      <c r="Q140" s="5">
        <v>-909768000000</v>
      </c>
      <c r="R140" s="5">
        <v>-989675000000</v>
      </c>
      <c r="S140" s="5">
        <v>-1269904000000</v>
      </c>
      <c r="T140" s="5">
        <v>-1249710000000</v>
      </c>
      <c r="U140" s="5">
        <v>-776378000000</v>
      </c>
      <c r="V140" s="5">
        <v>-412952000000</v>
      </c>
      <c r="W140" s="5">
        <v>-124386000000</v>
      </c>
      <c r="X140" s="5">
        <v>-23052000000</v>
      </c>
      <c r="Y140" s="5">
        <v>-19518000000</v>
      </c>
      <c r="Z140" s="5">
        <v>-8070000000</v>
      </c>
      <c r="AA140" s="2">
        <v>-17128000000</v>
      </c>
    </row>
    <row r="141" spans="3:27" ht="15.5" x14ac:dyDescent="0.35">
      <c r="C141" t="s">
        <v>821</v>
      </c>
      <c r="D141" s="5">
        <v>-439510000000</v>
      </c>
      <c r="E141" s="5">
        <v>-502771000000</v>
      </c>
      <c r="F141" s="5">
        <v>-774296000000</v>
      </c>
      <c r="G141" s="5">
        <v>-120299000000</v>
      </c>
      <c r="I141" s="5">
        <v>-1922428000000</v>
      </c>
      <c r="J141" s="5">
        <v>-1685330000000</v>
      </c>
      <c r="K141" s="5">
        <v>-1386140000000</v>
      </c>
      <c r="L141" s="5">
        <v>-1138734000000</v>
      </c>
      <c r="M141" s="5">
        <v>-1274677000000</v>
      </c>
      <c r="N141" s="5">
        <v>-1266399000000</v>
      </c>
      <c r="O141" s="5">
        <v>-1279654000000</v>
      </c>
      <c r="P141" s="5">
        <v>-1020747000000</v>
      </c>
      <c r="Q141" s="5">
        <v>-1075734000000</v>
      </c>
      <c r="R141" s="5">
        <v>-1079671000000</v>
      </c>
      <c r="S141" s="5">
        <v>-783446000000</v>
      </c>
      <c r="T141" s="5">
        <v>-724910000000</v>
      </c>
      <c r="U141" s="5">
        <v>-634102000000</v>
      </c>
      <c r="V141" s="5">
        <v>-705271000000</v>
      </c>
      <c r="W141" s="5">
        <v>-598331000000</v>
      </c>
      <c r="X141" s="5">
        <v>-418117000000</v>
      </c>
      <c r="Y141" s="5">
        <v>-288992000000</v>
      </c>
      <c r="Z141" s="5">
        <v>-289267000000</v>
      </c>
      <c r="AA141" s="2">
        <v>-264323000000</v>
      </c>
    </row>
    <row r="142" spans="3:27" ht="15.5" x14ac:dyDescent="0.35">
      <c r="C142" t="s">
        <v>1357</v>
      </c>
      <c r="D142" s="5">
        <v>-28652000000</v>
      </c>
      <c r="I142" s="5">
        <v>-22858000000</v>
      </c>
      <c r="J142" s="5">
        <v>-28986000000</v>
      </c>
      <c r="K142" s="5">
        <v>-19538000000</v>
      </c>
      <c r="L142" s="5">
        <v>-21972000000</v>
      </c>
      <c r="M142" s="5">
        <v>-14100000000</v>
      </c>
      <c r="N142" s="5">
        <v>-27653000000</v>
      </c>
      <c r="O142" s="5">
        <v>-23187000000</v>
      </c>
      <c r="P142" s="5">
        <v>-14059000000</v>
      </c>
      <c r="Q142" s="5">
        <v>-22311000000</v>
      </c>
      <c r="R142" s="5">
        <v>-14535000000</v>
      </c>
      <c r="S142" s="5">
        <v>-25338000000</v>
      </c>
      <c r="T142" s="5">
        <v>-32906000000</v>
      </c>
      <c r="U142" s="5">
        <v>-28850000000</v>
      </c>
      <c r="V142" s="5">
        <v>-25380000000</v>
      </c>
      <c r="W142" s="5">
        <v>-23831000000</v>
      </c>
      <c r="X142" s="5">
        <v>-17814000000</v>
      </c>
      <c r="Y142" s="5">
        <v>-15594000000</v>
      </c>
      <c r="Z142" s="5">
        <v>-14843000000</v>
      </c>
      <c r="AA142" s="2">
        <v>-9748000000</v>
      </c>
    </row>
    <row r="143" spans="3:27" ht="15.5" x14ac:dyDescent="0.35">
      <c r="C143" t="s">
        <v>1358</v>
      </c>
      <c r="D143" s="5">
        <v>-31906000000</v>
      </c>
      <c r="E143" s="5">
        <v>-25669000000</v>
      </c>
      <c r="F143" s="5">
        <v>-41945000000</v>
      </c>
      <c r="G143" s="5">
        <v>10414000000</v>
      </c>
      <c r="I143" s="5">
        <v>-74868000000</v>
      </c>
      <c r="J143" s="5">
        <v>-62034000000</v>
      </c>
      <c r="K143" s="5">
        <v>-23330000000</v>
      </c>
      <c r="L143" s="5">
        <v>-31199000000</v>
      </c>
      <c r="M143" s="5">
        <v>-32264000000</v>
      </c>
      <c r="N143" s="5">
        <v>-39578000000</v>
      </c>
      <c r="O143" s="5">
        <v>-53695000000</v>
      </c>
      <c r="P143" s="5">
        <v>-61634000000</v>
      </c>
      <c r="Q143" s="5">
        <v>-41966000000</v>
      </c>
      <c r="R143" s="5">
        <v>-38507000000</v>
      </c>
      <c r="S143" s="5">
        <v>-58448000000</v>
      </c>
      <c r="T143" s="5">
        <v>-25678000000</v>
      </c>
      <c r="U143" s="5">
        <v>-21707000000</v>
      </c>
    </row>
    <row r="144" spans="3:27" ht="15.5" x14ac:dyDescent="0.35">
      <c r="C144" t="s">
        <v>1359</v>
      </c>
      <c r="D144" s="5">
        <v>-1852000000</v>
      </c>
      <c r="E144" s="5">
        <v>-1978000000</v>
      </c>
      <c r="F144" s="5">
        <v>-2102000000</v>
      </c>
      <c r="G144" s="5">
        <v>-2879000000</v>
      </c>
      <c r="I144" s="5">
        <v>-9786000000</v>
      </c>
      <c r="J144" s="5">
        <v>-11212000000</v>
      </c>
      <c r="K144" s="5">
        <v>-12653000000</v>
      </c>
      <c r="L144" s="5">
        <v>-14287000000</v>
      </c>
      <c r="M144" s="5">
        <v>-15296000000</v>
      </c>
      <c r="N144" s="5">
        <v>-16590000000</v>
      </c>
    </row>
    <row r="145" spans="3:27" ht="15.5" x14ac:dyDescent="0.35">
      <c r="C145" t="s">
        <v>1360</v>
      </c>
      <c r="D145" s="5">
        <v>106647000000</v>
      </c>
      <c r="E145" s="5">
        <v>174417000000</v>
      </c>
      <c r="F145" s="5">
        <v>306079000000</v>
      </c>
      <c r="G145" s="5">
        <v>34440000000</v>
      </c>
      <c r="I145" s="5">
        <v>565265000000</v>
      </c>
      <c r="J145" s="5">
        <v>282297000000</v>
      </c>
      <c r="K145" s="5">
        <v>284265000000</v>
      </c>
      <c r="L145" s="5">
        <v>667823000000</v>
      </c>
      <c r="M145" s="5">
        <v>391945000000</v>
      </c>
      <c r="N145" s="5">
        <v>836420000000</v>
      </c>
      <c r="O145" s="5">
        <v>887595000000</v>
      </c>
      <c r="P145" s="5">
        <v>-308298000000</v>
      </c>
      <c r="Q145" s="5">
        <v>-121172000000</v>
      </c>
      <c r="R145" s="5">
        <v>37034000000</v>
      </c>
      <c r="S145" s="5">
        <v>-267361000000</v>
      </c>
      <c r="T145" s="5">
        <v>30017000000</v>
      </c>
      <c r="U145" s="5">
        <v>16095000000</v>
      </c>
      <c r="V145" s="5">
        <v>647000000</v>
      </c>
      <c r="W145" s="5">
        <v>-51317000000</v>
      </c>
      <c r="X145" s="5">
        <v>-5732000000</v>
      </c>
      <c r="Y145" s="5">
        <v>3654000000</v>
      </c>
      <c r="Z145" s="5">
        <v>6198000000</v>
      </c>
      <c r="AA145" s="2">
        <v>53782000000</v>
      </c>
    </row>
    <row r="146" spans="3:27" ht="15.5" x14ac:dyDescent="0.35">
      <c r="C146" t="s">
        <v>1361</v>
      </c>
      <c r="D146" s="5">
        <v>-18035806000000</v>
      </c>
      <c r="E146" s="5">
        <v>-18592368000000</v>
      </c>
      <c r="F146" s="5">
        <v>-25400990000000</v>
      </c>
      <c r="G146" s="5">
        <v>-12790414000000</v>
      </c>
      <c r="I146" s="5">
        <v>-70900752000000</v>
      </c>
      <c r="J146" s="5">
        <v>-63225098000000</v>
      </c>
      <c r="K146" s="5">
        <v>-65283401000000</v>
      </c>
      <c r="L146" s="5">
        <v>-51191282000000</v>
      </c>
      <c r="M146" s="5">
        <v>-46329831000000</v>
      </c>
      <c r="N146" s="5">
        <v>-38911632000000</v>
      </c>
      <c r="O146" s="5">
        <v>-60024317000000</v>
      </c>
      <c r="P146" s="5">
        <v>-60278371000000</v>
      </c>
      <c r="Q146" s="5">
        <v>-53553796000000</v>
      </c>
      <c r="R146" s="5">
        <v>-39765263000000</v>
      </c>
      <c r="S146" s="5">
        <v>-42186961000000</v>
      </c>
      <c r="T146" s="5">
        <v>-46268272000000</v>
      </c>
      <c r="U146" s="5">
        <v>-45168207000000</v>
      </c>
      <c r="V146" s="5">
        <v>-42849039000000</v>
      </c>
      <c r="W146" s="5">
        <v>-42073524000000</v>
      </c>
      <c r="X146" s="5">
        <v>-33300026000000</v>
      </c>
      <c r="Y146" s="5">
        <v>-19808428000000</v>
      </c>
      <c r="Z146" s="5">
        <v>-18800817000000</v>
      </c>
      <c r="AA146" s="2">
        <v>-14611342000000</v>
      </c>
    </row>
    <row r="147" spans="3:27" ht="15.5" x14ac:dyDescent="0.35">
      <c r="C147" t="s">
        <v>145</v>
      </c>
      <c r="D147" s="5">
        <v>-2148081000000</v>
      </c>
      <c r="E147" s="5">
        <v>444794000000</v>
      </c>
      <c r="F147" s="5">
        <v>-86877000000</v>
      </c>
      <c r="G147" s="5">
        <v>299579000000</v>
      </c>
      <c r="I147" s="5">
        <v>-1354723000000</v>
      </c>
      <c r="J147" s="5">
        <v>804220000000</v>
      </c>
      <c r="K147" s="5">
        <v>4734650000000</v>
      </c>
      <c r="L147" s="5">
        <v>-1154063000000</v>
      </c>
      <c r="M147" s="5">
        <v>-6588432000000</v>
      </c>
      <c r="N147" s="5">
        <v>-7215525000000</v>
      </c>
      <c r="O147" s="5">
        <v>403117000000</v>
      </c>
      <c r="P147" s="5">
        <v>269127000000</v>
      </c>
      <c r="Q147" s="5">
        <v>366203000000</v>
      </c>
      <c r="R147" s="5">
        <v>-2576509000000</v>
      </c>
      <c r="S147" s="5">
        <v>-2403598000000</v>
      </c>
      <c r="T147" s="5">
        <v>788642000000</v>
      </c>
      <c r="U147" s="5">
        <v>651524000000</v>
      </c>
      <c r="V147" s="5">
        <v>2701758000000</v>
      </c>
      <c r="W147" s="5">
        <v>12217549000000</v>
      </c>
      <c r="X147" s="5">
        <v>9723523000000</v>
      </c>
      <c r="Y147" s="5">
        <v>1423829000000</v>
      </c>
      <c r="Z147" s="5">
        <v>3234922000000</v>
      </c>
      <c r="AA147" s="2">
        <v>1924746000000</v>
      </c>
    </row>
    <row r="148" spans="3:27" ht="15.5" x14ac:dyDescent="0.35">
      <c r="C148" t="s">
        <v>146</v>
      </c>
      <c r="D148" s="5">
        <v>372934000000</v>
      </c>
      <c r="E148" s="5">
        <v>-27410000000</v>
      </c>
      <c r="F148" s="5">
        <v>-89785000000</v>
      </c>
      <c r="G148" s="5">
        <v>27049000000</v>
      </c>
      <c r="I148" s="5">
        <v>-237259000000</v>
      </c>
      <c r="J148" s="5">
        <v>-1147249000000</v>
      </c>
      <c r="K148" s="5">
        <v>-533488000000</v>
      </c>
      <c r="L148" s="5">
        <v>-16576000000</v>
      </c>
      <c r="M148" s="5">
        <v>-67852000000</v>
      </c>
      <c r="N148" s="5">
        <v>-132291000000</v>
      </c>
      <c r="O148" s="5">
        <v>-149358000000</v>
      </c>
      <c r="P148" s="5">
        <v>-145468000000</v>
      </c>
      <c r="Q148" s="5">
        <v>-91718000000</v>
      </c>
      <c r="R148" s="5">
        <v>-84340000000</v>
      </c>
      <c r="S148" s="5">
        <v>-73039000000</v>
      </c>
      <c r="T148" s="5">
        <v>-141856000000</v>
      </c>
      <c r="U148" s="5">
        <v>-97846000000</v>
      </c>
      <c r="V148" s="5">
        <v>-110340000000</v>
      </c>
      <c r="W148" s="5">
        <v>-135728000000</v>
      </c>
      <c r="X148" s="5">
        <v>-87386000000</v>
      </c>
      <c r="Y148" s="5">
        <v>-33650000000</v>
      </c>
      <c r="Z148" s="5">
        <v>-68921000000</v>
      </c>
      <c r="AA148" s="2">
        <v>-63852000000</v>
      </c>
    </row>
    <row r="149" spans="3:27" ht="15.5" x14ac:dyDescent="0.35">
      <c r="C149" t="s">
        <v>222</v>
      </c>
      <c r="D149" s="5">
        <v>34000000</v>
      </c>
      <c r="E149" s="5">
        <v>138000000</v>
      </c>
      <c r="F149" s="5">
        <v>11663000000</v>
      </c>
      <c r="G149" s="5">
        <v>-1117000000</v>
      </c>
      <c r="I149" s="5">
        <v>11962000000</v>
      </c>
      <c r="J149" s="5">
        <v>667000000</v>
      </c>
      <c r="K149" s="5">
        <v>450000000</v>
      </c>
      <c r="L149" s="5">
        <v>31217000000</v>
      </c>
      <c r="M149" s="5">
        <v>2352000000</v>
      </c>
      <c r="N149" s="5">
        <v>2377000000</v>
      </c>
      <c r="O149" s="5">
        <v>5947000000</v>
      </c>
      <c r="P149" s="5">
        <v>5405000000</v>
      </c>
      <c r="Q149" s="5">
        <v>4328000000</v>
      </c>
      <c r="R149" s="5">
        <v>4145000000</v>
      </c>
      <c r="S149" s="5">
        <v>4707000000</v>
      </c>
      <c r="T149" s="5">
        <v>3352000000</v>
      </c>
      <c r="U149" s="5">
        <v>3621000000</v>
      </c>
      <c r="V149" s="5">
        <v>5555000000</v>
      </c>
      <c r="W149" s="5">
        <v>7136000000</v>
      </c>
      <c r="X149" s="5">
        <v>3884000000</v>
      </c>
      <c r="Y149" s="5">
        <v>6670000000</v>
      </c>
      <c r="Z149" s="5">
        <v>4238000000</v>
      </c>
      <c r="AA149" s="2">
        <v>3180000000</v>
      </c>
    </row>
    <row r="150" spans="3:27" ht="15.5" x14ac:dyDescent="0.35">
      <c r="C150" t="s">
        <v>1362</v>
      </c>
      <c r="F150" s="5">
        <v>-31054000000</v>
      </c>
      <c r="G150" s="5">
        <v>31054000000</v>
      </c>
      <c r="T150" s="5">
        <v>740000000</v>
      </c>
      <c r="U150" s="5">
        <v>807000000</v>
      </c>
      <c r="V150" s="5">
        <v>910000000</v>
      </c>
      <c r="W150" s="5">
        <v>303000000</v>
      </c>
    </row>
    <row r="151" spans="3:27" ht="15.5" x14ac:dyDescent="0.35">
      <c r="C151" t="s">
        <v>459</v>
      </c>
      <c r="I151" s="5">
        <v>-378000000</v>
      </c>
      <c r="J151" s="5">
        <v>-880653000000</v>
      </c>
    </row>
    <row r="152" spans="3:27" ht="15.5" x14ac:dyDescent="0.35">
      <c r="C152" t="s">
        <v>1363</v>
      </c>
      <c r="K152" s="5">
        <v>1441000000</v>
      </c>
    </row>
    <row r="153" spans="3:27" ht="15.5" x14ac:dyDescent="0.35">
      <c r="C153" t="s">
        <v>147</v>
      </c>
      <c r="D153" s="5">
        <v>-22269000000</v>
      </c>
      <c r="E153" s="5">
        <v>-9941000000</v>
      </c>
      <c r="F153" s="5">
        <v>-48172000000</v>
      </c>
      <c r="G153" s="5">
        <v>5346000000</v>
      </c>
      <c r="I153" s="5">
        <v>-95845000000</v>
      </c>
      <c r="J153" s="5">
        <v>-110575000000</v>
      </c>
      <c r="K153" s="5">
        <v>-108595000000</v>
      </c>
      <c r="L153" s="5">
        <v>-25958000000</v>
      </c>
      <c r="M153" s="5">
        <v>-27166000000</v>
      </c>
      <c r="N153" s="5">
        <v>-50430000000</v>
      </c>
      <c r="O153" s="5">
        <v>-79429000000</v>
      </c>
      <c r="P153" s="5">
        <v>-103992000000</v>
      </c>
      <c r="Q153" s="5">
        <v>-47561000000</v>
      </c>
      <c r="R153" s="5">
        <v>-60716000000</v>
      </c>
      <c r="S153" s="5">
        <v>-45559000000</v>
      </c>
      <c r="T153" s="5">
        <v>-111212000000</v>
      </c>
      <c r="U153" s="5">
        <v>-76093000000</v>
      </c>
      <c r="V153" s="5">
        <v>-92864000000</v>
      </c>
      <c r="W153" s="5">
        <v>-135608000000</v>
      </c>
      <c r="X153" s="5">
        <v>-86578000000</v>
      </c>
      <c r="Y153" s="5">
        <v>-39670000000</v>
      </c>
      <c r="Z153" s="5">
        <v>-73159000000</v>
      </c>
      <c r="AA153" s="2">
        <v>-67032000000</v>
      </c>
    </row>
    <row r="154" spans="3:27" ht="15.5" x14ac:dyDescent="0.35">
      <c r="C154" t="s">
        <v>270</v>
      </c>
      <c r="D154" s="5">
        <v>-4831000000</v>
      </c>
      <c r="E154" s="5">
        <v>-17607000000</v>
      </c>
      <c r="F154" s="5">
        <v>-23076000000</v>
      </c>
      <c r="G154" s="5">
        <v>-8233000000</v>
      </c>
      <c r="I154" s="5">
        <v>-155019000000</v>
      </c>
      <c r="J154" s="5">
        <v>-158470000000</v>
      </c>
      <c r="K154" s="5">
        <v>-40424000000</v>
      </c>
      <c r="L154" s="5">
        <v>-21835000000</v>
      </c>
      <c r="M154" s="5">
        <v>-43038000000</v>
      </c>
      <c r="N154" s="5">
        <v>-84238000000</v>
      </c>
      <c r="O154" s="5">
        <v>-75876000000</v>
      </c>
      <c r="P154" s="5">
        <v>-46881000000</v>
      </c>
      <c r="Q154" s="5">
        <v>-48485000000</v>
      </c>
      <c r="R154" s="5">
        <v>-27769000000</v>
      </c>
      <c r="S154" s="5">
        <v>-32187000000</v>
      </c>
      <c r="T154" s="5">
        <v>-34736000000</v>
      </c>
      <c r="U154" s="5">
        <v>-26181000000</v>
      </c>
      <c r="V154" s="5">
        <v>-23941000000</v>
      </c>
      <c r="W154" s="5">
        <v>-7559000000</v>
      </c>
      <c r="X154" s="5">
        <v>-4692000000</v>
      </c>
    </row>
    <row r="155" spans="3:27" ht="15.5" x14ac:dyDescent="0.35">
      <c r="C155" t="s">
        <v>1364</v>
      </c>
      <c r="D155" s="5">
        <v>400000000000</v>
      </c>
      <c r="F155" s="5">
        <v>854000000</v>
      </c>
      <c r="G155" s="5">
        <v>-1000000</v>
      </c>
      <c r="I155" s="5">
        <v>2021000000</v>
      </c>
      <c r="J155" s="5">
        <v>1782000000</v>
      </c>
      <c r="K155" s="5">
        <v>-386360000000</v>
      </c>
      <c r="Y155" s="5">
        <v>-650000000</v>
      </c>
    </row>
    <row r="156" spans="3:27" ht="15.5" x14ac:dyDescent="0.35">
      <c r="C156" t="s">
        <v>152</v>
      </c>
      <c r="D156" s="5">
        <v>-2148081000000</v>
      </c>
      <c r="E156" s="5">
        <v>444794000000</v>
      </c>
      <c r="F156" s="5">
        <v>-86877000000</v>
      </c>
      <c r="G156" s="5">
        <v>299579000000</v>
      </c>
      <c r="I156" s="5">
        <v>-1354723000000</v>
      </c>
      <c r="J156" s="5">
        <v>804220000000</v>
      </c>
      <c r="K156" s="5">
        <v>4734650000000</v>
      </c>
      <c r="L156" s="5">
        <v>-1154063000000</v>
      </c>
      <c r="M156" s="5">
        <v>-6588432000000</v>
      </c>
      <c r="N156" s="5">
        <v>-7215525000000</v>
      </c>
      <c r="O156" s="5">
        <v>403117000000</v>
      </c>
      <c r="P156" s="5">
        <v>269127000000</v>
      </c>
      <c r="Q156" s="5">
        <v>366203000000</v>
      </c>
      <c r="R156" s="5">
        <v>-2576509000000</v>
      </c>
      <c r="S156" s="5">
        <v>-2403598000000</v>
      </c>
      <c r="T156" s="5">
        <v>788642000000</v>
      </c>
      <c r="U156" s="5">
        <v>651524000000</v>
      </c>
      <c r="V156" s="5">
        <v>2701758000000</v>
      </c>
      <c r="W156" s="5">
        <v>12217549000000</v>
      </c>
      <c r="X156" s="5">
        <v>9723523000000</v>
      </c>
      <c r="Y156" s="5">
        <v>1423829000000</v>
      </c>
      <c r="Z156" s="5">
        <v>3234922000000</v>
      </c>
      <c r="AA156" s="2">
        <v>1924746000000</v>
      </c>
    </row>
    <row r="157" spans="3:27" ht="15.5" x14ac:dyDescent="0.35">
      <c r="C157" t="s">
        <v>278</v>
      </c>
      <c r="D157" s="5">
        <v>2420805000000</v>
      </c>
      <c r="E157" s="5">
        <v>3251225000000</v>
      </c>
      <c r="F157" s="5">
        <v>5012925000000</v>
      </c>
      <c r="G157" s="5">
        <v>364425000000</v>
      </c>
      <c r="I157" s="5">
        <v>10524775000000</v>
      </c>
      <c r="J157" s="5">
        <v>15545843000000</v>
      </c>
      <c r="K157" s="5">
        <v>21193215000000</v>
      </c>
      <c r="L157" s="5">
        <v>9234167000000</v>
      </c>
      <c r="M157" s="5">
        <v>5700000000000</v>
      </c>
      <c r="N157" s="5">
        <v>9713675000000</v>
      </c>
      <c r="O157" s="5">
        <v>15510770000000</v>
      </c>
      <c r="P157" s="5">
        <v>17692060000000</v>
      </c>
      <c r="Q157" s="5">
        <v>27736404000000</v>
      </c>
      <c r="R157" s="5">
        <v>32150056000000</v>
      </c>
      <c r="S157" s="5">
        <v>28360502000000</v>
      </c>
      <c r="T157" s="5">
        <v>28830293000000</v>
      </c>
      <c r="U157" s="5">
        <v>24788849000000</v>
      </c>
      <c r="V157" s="5">
        <v>25754036000000</v>
      </c>
      <c r="W157" s="5">
        <v>25091831000000</v>
      </c>
      <c r="X157" s="5">
        <v>22524856000000</v>
      </c>
      <c r="Y157" s="5">
        <v>13541387000000</v>
      </c>
      <c r="Z157" s="5">
        <v>13951950000000</v>
      </c>
      <c r="AA157" s="2">
        <v>10916108000000</v>
      </c>
    </row>
    <row r="158" spans="3:27" ht="15.5" x14ac:dyDescent="0.35">
      <c r="C158" t="s">
        <v>446</v>
      </c>
      <c r="E158" s="5">
        <v>500000000000</v>
      </c>
      <c r="F158" s="5">
        <v>700000000000</v>
      </c>
      <c r="G158" s="5">
        <v>300000000000</v>
      </c>
      <c r="I158" s="5">
        <v>1000000000000</v>
      </c>
      <c r="J158" s="5">
        <v>400000000000</v>
      </c>
      <c r="K158" s="5">
        <v>600000000000</v>
      </c>
      <c r="L158" s="5">
        <v>300000000000</v>
      </c>
      <c r="M158" s="5">
        <v>200000000000</v>
      </c>
      <c r="N158" s="5">
        <v>200000000000</v>
      </c>
      <c r="O158" s="5">
        <v>310000000000</v>
      </c>
      <c r="P158" s="5">
        <v>490000000000</v>
      </c>
      <c r="Q158" s="5">
        <v>586000000000</v>
      </c>
      <c r="R158" s="5">
        <v>86000000000</v>
      </c>
      <c r="S158" s="5">
        <v>500000000000</v>
      </c>
      <c r="T158" s="5">
        <v>133000000000</v>
      </c>
      <c r="U158" s="5">
        <v>379000000000</v>
      </c>
    </row>
    <row r="159" spans="3:27" ht="15.5" x14ac:dyDescent="0.35">
      <c r="C159" t="s">
        <v>670</v>
      </c>
      <c r="D159" s="5">
        <v>-3589876000000</v>
      </c>
      <c r="E159" s="5">
        <v>-4295250000000</v>
      </c>
      <c r="F159" s="5">
        <v>-6164146000000</v>
      </c>
      <c r="G159" s="5">
        <v>-1739018000000</v>
      </c>
      <c r="I159" s="5">
        <v>-13382267000000</v>
      </c>
      <c r="J159" s="5">
        <v>-14197828000000</v>
      </c>
      <c r="K159" s="5">
        <v>-16911131000000</v>
      </c>
      <c r="L159" s="5">
        <v>-9224112000000</v>
      </c>
      <c r="M159" s="5">
        <v>-10100009000000</v>
      </c>
      <c r="N159" s="5">
        <v>-12444120000000</v>
      </c>
      <c r="O159" s="5">
        <v>-15043903000000</v>
      </c>
      <c r="P159" s="5">
        <v>-16445433000000</v>
      </c>
      <c r="Q159" s="5">
        <v>-28707201000000</v>
      </c>
      <c r="R159" s="5">
        <v>-33096065000000</v>
      </c>
      <c r="S159" s="5">
        <v>-29115100000000</v>
      </c>
      <c r="T159" s="5">
        <v>-25146651000000</v>
      </c>
      <c r="U159" s="5">
        <v>-24991025000000</v>
      </c>
      <c r="V159" s="5">
        <v>-24255778000000</v>
      </c>
      <c r="W159" s="5">
        <v>-17202142000000</v>
      </c>
      <c r="X159" s="5">
        <v>-14422853000000</v>
      </c>
      <c r="Y159" s="5">
        <v>-11434567000000</v>
      </c>
      <c r="Z159" s="5">
        <v>-9844957000000</v>
      </c>
      <c r="AA159" s="2">
        <v>-8553587000000</v>
      </c>
    </row>
    <row r="160" spans="3:27" ht="15.5" x14ac:dyDescent="0.35">
      <c r="C160" t="s">
        <v>1365</v>
      </c>
      <c r="E160" s="5">
        <v>-997102000000</v>
      </c>
      <c r="F160" s="5">
        <v>-785000000000</v>
      </c>
      <c r="I160" s="5">
        <v>-2694204000000</v>
      </c>
      <c r="J160" s="5">
        <v>-3106140000000</v>
      </c>
      <c r="K160" s="5">
        <v>-2058800000000</v>
      </c>
      <c r="L160" s="5">
        <v>-2275750000000</v>
      </c>
      <c r="M160" s="5">
        <v>-2879950000000</v>
      </c>
      <c r="N160" s="5">
        <v>-4553000000000</v>
      </c>
      <c r="O160" s="5">
        <v>-2834750000000</v>
      </c>
      <c r="P160" s="5">
        <v>-4230000000000</v>
      </c>
      <c r="Q160" s="5">
        <v>-2752000000000</v>
      </c>
      <c r="R160" s="5">
        <v>-3458000000000</v>
      </c>
      <c r="S160" s="5">
        <v>-4054000000000</v>
      </c>
      <c r="T160" s="5">
        <v>-3265000000000</v>
      </c>
      <c r="U160" s="5">
        <v>-2908000000000</v>
      </c>
      <c r="V160" s="5">
        <v>-1482000000000</v>
      </c>
      <c r="W160" s="5">
        <v>-141000000000</v>
      </c>
      <c r="X160" s="5">
        <v>-136000000000</v>
      </c>
      <c r="Y160" s="5">
        <v>-570000000000</v>
      </c>
      <c r="Z160" s="5">
        <v>-452750000000</v>
      </c>
      <c r="AA160" s="2">
        <v>-31500000000</v>
      </c>
    </row>
    <row r="161" spans="2:27" ht="15.5" x14ac:dyDescent="0.35">
      <c r="C161" t="s">
        <v>1366</v>
      </c>
      <c r="D161" s="5">
        <v>-200000000000</v>
      </c>
      <c r="F161" s="5">
        <v>-196500000000</v>
      </c>
      <c r="I161" s="5">
        <v>-584480000000</v>
      </c>
      <c r="J161" s="5">
        <v>-427170000000</v>
      </c>
      <c r="K161" s="5">
        <v>-182000000000</v>
      </c>
      <c r="L161" s="5">
        <v>-261000000000</v>
      </c>
      <c r="M161" s="5">
        <v>-276000000000</v>
      </c>
      <c r="N161" s="5">
        <v>-359000000000</v>
      </c>
      <c r="O161" s="5">
        <v>-441000000000</v>
      </c>
      <c r="P161" s="5">
        <v>-423000000000</v>
      </c>
      <c r="Q161" s="5">
        <v>-75000000000</v>
      </c>
      <c r="R161" s="5">
        <v>-727000000000</v>
      </c>
      <c r="S161" s="5">
        <v>-115000000000</v>
      </c>
      <c r="T161" s="5">
        <v>-66000000000</v>
      </c>
    </row>
    <row r="162" spans="2:27" ht="15.5" x14ac:dyDescent="0.35">
      <c r="C162" t="s">
        <v>1367</v>
      </c>
      <c r="E162" s="5">
        <v>-6036000000</v>
      </c>
      <c r="F162" s="5">
        <v>-4848000000</v>
      </c>
      <c r="G162" s="5">
        <v>-5984000000</v>
      </c>
      <c r="I162" s="5">
        <v>-17082000000</v>
      </c>
      <c r="J162" s="5">
        <v>-10628000000</v>
      </c>
      <c r="K162" s="5">
        <v>-11037000000</v>
      </c>
    </row>
    <row r="163" spans="2:27" ht="15.5" x14ac:dyDescent="0.35">
      <c r="C163" t="s">
        <v>537</v>
      </c>
      <c r="F163" s="5">
        <v>-1019000000</v>
      </c>
      <c r="I163" s="5">
        <v>-1019000000</v>
      </c>
      <c r="K163" s="5">
        <v>-250000000</v>
      </c>
    </row>
    <row r="164" spans="2:27" ht="15.5" x14ac:dyDescent="0.35">
      <c r="C164" t="s">
        <v>1368</v>
      </c>
      <c r="E164" s="5">
        <v>-1681000000</v>
      </c>
      <c r="F164" s="5">
        <v>-2215000000</v>
      </c>
      <c r="G164" s="5">
        <v>-1644000000</v>
      </c>
      <c r="I164" s="5">
        <v>-3859000000</v>
      </c>
      <c r="J164" s="5">
        <v>-1374000000</v>
      </c>
      <c r="K164" s="5">
        <v>-2508000000</v>
      </c>
    </row>
    <row r="165" spans="2:27" ht="15.5" x14ac:dyDescent="0.35">
      <c r="C165" t="s">
        <v>1057</v>
      </c>
      <c r="F165" s="5">
        <v>-5280000000</v>
      </c>
      <c r="G165" s="5">
        <v>-88469000000</v>
      </c>
      <c r="I165" s="5">
        <v>-93749000000</v>
      </c>
    </row>
    <row r="166" spans="2:27" ht="15.5" x14ac:dyDescent="0.35">
      <c r="C166" t="s">
        <v>1369</v>
      </c>
      <c r="D166" s="5">
        <v>-6387000000</v>
      </c>
      <c r="E166" s="5">
        <v>-6262000000</v>
      </c>
      <c r="F166" s="5">
        <v>-6136000000</v>
      </c>
      <c r="G166" s="5">
        <v>-10739000000</v>
      </c>
      <c r="I166" s="5">
        <v>-28549000000</v>
      </c>
      <c r="J166" s="5">
        <v>-20037000000</v>
      </c>
      <c r="K166" s="5">
        <v>-26060000000</v>
      </c>
      <c r="L166" s="5">
        <v>-20368000000</v>
      </c>
      <c r="M166" s="5">
        <v>-19473000000</v>
      </c>
      <c r="N166" s="5">
        <v>-18580000000</v>
      </c>
    </row>
    <row r="167" spans="2:27" ht="15.5" x14ac:dyDescent="0.35">
      <c r="C167" t="s">
        <v>1370</v>
      </c>
      <c r="Y167" s="5">
        <v>-102991000000</v>
      </c>
      <c r="Z167" s="5">
        <v>-139321000000</v>
      </c>
      <c r="AA167" s="2">
        <v>-174275000000</v>
      </c>
    </row>
    <row r="168" spans="2:27" ht="15.5" x14ac:dyDescent="0.35">
      <c r="C168" t="s">
        <v>317</v>
      </c>
      <c r="D168" s="5">
        <v>-772372000000</v>
      </c>
      <c r="F168" s="5">
        <v>-279466000000</v>
      </c>
      <c r="G168" s="5">
        <v>279466000000</v>
      </c>
      <c r="I168" s="5">
        <v>-982466000000</v>
      </c>
      <c r="J168" s="5">
        <v>-972000000000</v>
      </c>
      <c r="K168" s="5">
        <v>-803000000000</v>
      </c>
      <c r="L168" s="5">
        <v>-607000000000</v>
      </c>
      <c r="M168" s="5">
        <v>-513000000000</v>
      </c>
      <c r="N168" s="5">
        <v>-1054500000000</v>
      </c>
      <c r="O168" s="5">
        <v>-908000000000</v>
      </c>
      <c r="P168" s="5">
        <v>-704500000000</v>
      </c>
      <c r="Q168" s="5">
        <v>-505000000000</v>
      </c>
      <c r="R168" s="5">
        <v>-332500000000</v>
      </c>
      <c r="S168" s="5">
        <v>-396000000000</v>
      </c>
      <c r="T168" s="5">
        <v>-2700000000000</v>
      </c>
      <c r="U168" s="5">
        <v>-709300000000</v>
      </c>
      <c r="V168" s="5">
        <v>-791500000000</v>
      </c>
      <c r="W168" s="5">
        <v>-954140000000</v>
      </c>
      <c r="X168" s="5">
        <v>-242480000000</v>
      </c>
      <c r="Y168" s="5">
        <v>-510000000000</v>
      </c>
      <c r="Z168" s="5">
        <v>-280000000000</v>
      </c>
      <c r="AA168" s="2">
        <v>-232000000000</v>
      </c>
    </row>
    <row r="169" spans="2:27" ht="15.5" x14ac:dyDescent="0.35">
      <c r="C169" t="s">
        <v>167</v>
      </c>
      <c r="D169" s="5">
        <v>347094000000</v>
      </c>
      <c r="E169" s="5">
        <v>223590000000</v>
      </c>
      <c r="F169" s="5">
        <v>-774026000000</v>
      </c>
      <c r="G169" s="5">
        <v>72111000000</v>
      </c>
      <c r="I169" s="5">
        <v>-1138303000000</v>
      </c>
      <c r="J169" s="5">
        <v>118367000000</v>
      </c>
      <c r="K169" s="5">
        <v>149129000000</v>
      </c>
      <c r="L169" s="5">
        <v>-351188000000</v>
      </c>
      <c r="M169" s="5">
        <v>-2589859000000</v>
      </c>
      <c r="N169" s="5">
        <v>1104917000000</v>
      </c>
      <c r="O169" s="5">
        <v>1433168000000</v>
      </c>
      <c r="P169" s="5">
        <v>-532394000000</v>
      </c>
      <c r="Q169" s="5">
        <v>1280770000000</v>
      </c>
      <c r="R169" s="5">
        <v>-119037000000</v>
      </c>
      <c r="S169" s="5">
        <v>180815000000</v>
      </c>
      <c r="T169" s="5">
        <v>-384961000000</v>
      </c>
      <c r="U169" s="5">
        <v>-984510000000</v>
      </c>
      <c r="V169" s="5">
        <v>-544805000000</v>
      </c>
      <c r="W169" s="5">
        <v>2174917000000</v>
      </c>
      <c r="X169" s="5">
        <v>131522000000</v>
      </c>
      <c r="Y169" s="5">
        <v>12812000000</v>
      </c>
      <c r="Z169" s="5">
        <v>97892000000</v>
      </c>
      <c r="AA169" s="2">
        <v>30394000000</v>
      </c>
    </row>
    <row r="170" spans="2:27" ht="15.5" x14ac:dyDescent="0.35">
      <c r="C170" t="s">
        <v>168</v>
      </c>
      <c r="E170" s="5">
        <v>820916000000</v>
      </c>
      <c r="F170" s="5">
        <v>405361000000</v>
      </c>
      <c r="G170" s="5">
        <v>-405361000000</v>
      </c>
      <c r="I170" s="5">
        <v>1959219000000</v>
      </c>
      <c r="J170" s="5">
        <v>1435491000000</v>
      </c>
      <c r="K170" s="5">
        <v>1286362000000</v>
      </c>
      <c r="L170" s="5">
        <v>1637550000000</v>
      </c>
      <c r="M170" s="5">
        <v>4227409000000</v>
      </c>
      <c r="N170" s="5">
        <v>3122492000000</v>
      </c>
      <c r="O170" s="5">
        <v>1689324000000</v>
      </c>
      <c r="P170" s="5">
        <v>2221718000000</v>
      </c>
      <c r="Q170" s="5">
        <v>940948000000</v>
      </c>
      <c r="R170" s="5">
        <v>1059985000000</v>
      </c>
      <c r="S170" s="5">
        <v>879170000000</v>
      </c>
      <c r="T170" s="5">
        <v>1264131000000</v>
      </c>
      <c r="U170" s="5">
        <v>2248641000000</v>
      </c>
      <c r="V170" s="5">
        <v>2793446000000</v>
      </c>
      <c r="W170" s="5">
        <v>618529000000</v>
      </c>
      <c r="X170" s="5">
        <v>487007000000</v>
      </c>
      <c r="Y170" s="5">
        <v>474195000000</v>
      </c>
      <c r="Z170" s="5">
        <v>376303000000</v>
      </c>
      <c r="AA170" s="2">
        <v>345909000000</v>
      </c>
    </row>
    <row r="171" spans="2:27" ht="15.5" x14ac:dyDescent="0.35">
      <c r="C171" t="s">
        <v>1371</v>
      </c>
    </row>
    <row r="172" spans="2:27" ht="15.5" x14ac:dyDescent="0.35">
      <c r="C172" t="s">
        <v>169</v>
      </c>
      <c r="D172" s="5">
        <v>347094000000</v>
      </c>
      <c r="E172" s="5">
        <v>1044506000000</v>
      </c>
      <c r="F172" s="5">
        <v>-368665000000</v>
      </c>
      <c r="G172" s="5">
        <v>-333250000000</v>
      </c>
      <c r="I172" s="5">
        <v>820916000000</v>
      </c>
      <c r="J172" s="5">
        <v>1553858000000</v>
      </c>
      <c r="K172" s="5">
        <v>1435491000000</v>
      </c>
      <c r="L172" s="5">
        <v>1286362000000</v>
      </c>
      <c r="M172" s="5">
        <v>1637550000000</v>
      </c>
      <c r="N172" s="5">
        <v>4227409000000</v>
      </c>
      <c r="O172" s="5">
        <v>3122492000000</v>
      </c>
      <c r="P172" s="5">
        <v>1689324000000</v>
      </c>
      <c r="Q172" s="5">
        <v>2221718000000</v>
      </c>
      <c r="R172" s="5">
        <v>940948000000</v>
      </c>
      <c r="S172" s="5">
        <v>1059985000000</v>
      </c>
      <c r="T172" s="5">
        <v>879170000000</v>
      </c>
      <c r="U172" s="5">
        <v>1264131000000</v>
      </c>
      <c r="V172" s="5">
        <v>2248641000000</v>
      </c>
      <c r="W172" s="5">
        <v>2793446000000</v>
      </c>
      <c r="X172" s="5">
        <v>618529000000</v>
      </c>
      <c r="Y172" s="5">
        <v>487007000000</v>
      </c>
      <c r="Z172" s="5">
        <v>474195000000</v>
      </c>
      <c r="AA172" s="2">
        <v>376303000000</v>
      </c>
    </row>
    <row r="174" spans="2:27" ht="15.5" x14ac:dyDescent="0.35">
      <c r="B174" t="s">
        <v>170</v>
      </c>
      <c r="C174" t="s">
        <v>12</v>
      </c>
      <c r="D174" s="5">
        <v>1240000000</v>
      </c>
      <c r="E174" s="5">
        <v>1240000000</v>
      </c>
      <c r="F174" s="5">
        <v>1240000000</v>
      </c>
      <c r="G174" s="5">
        <v>1000000000</v>
      </c>
      <c r="I174" s="5">
        <v>1240000000</v>
      </c>
      <c r="J174" s="5">
        <v>1000000000</v>
      </c>
      <c r="K174" s="5">
        <v>1000000000</v>
      </c>
      <c r="L174" s="5">
        <v>1000000000</v>
      </c>
      <c r="M174" s="5">
        <v>1000000000</v>
      </c>
      <c r="N174" s="5">
        <v>1000000000</v>
      </c>
      <c r="O174" s="5">
        <v>1000000000</v>
      </c>
      <c r="P174" s="5">
        <v>1000000000</v>
      </c>
      <c r="Q174" s="5">
        <v>1000000000</v>
      </c>
      <c r="R174" s="5">
        <v>1000000000</v>
      </c>
      <c r="S174" s="5">
        <v>1000000000</v>
      </c>
      <c r="T174" s="5">
        <v>1000000000</v>
      </c>
      <c r="U174" s="5">
        <v>1000000000</v>
      </c>
      <c r="V174" s="5">
        <v>1000000000</v>
      </c>
      <c r="W174" s="5">
        <v>1000000000</v>
      </c>
      <c r="X174" s="5">
        <v>1000000000</v>
      </c>
      <c r="Y174" s="5">
        <v>1000000000</v>
      </c>
      <c r="Z174" s="5">
        <v>1000000000</v>
      </c>
      <c r="AA174" s="2">
        <v>1000000000</v>
      </c>
    </row>
    <row r="175" spans="2:27" ht="15.5" x14ac:dyDescent="0.35">
      <c r="C175" t="s">
        <v>171</v>
      </c>
      <c r="D175" s="6">
        <v>517.66</v>
      </c>
      <c r="E175" s="6">
        <v>391.75</v>
      </c>
      <c r="F175" s="6">
        <v>490.64</v>
      </c>
      <c r="G175" s="6">
        <v>119.97</v>
      </c>
    </row>
    <row r="176" spans="2:27" ht="15.5" x14ac:dyDescent="0.35">
      <c r="C176" t="s">
        <v>172</v>
      </c>
      <c r="D176" s="6">
        <v>15.36</v>
      </c>
      <c r="E176" s="6">
        <v>21.44</v>
      </c>
      <c r="F176" s="6">
        <v>17.53</v>
      </c>
      <c r="G176" s="6">
        <v>74.39</v>
      </c>
    </row>
    <row r="177" spans="3:7" ht="15.5" x14ac:dyDescent="0.35">
      <c r="C177" t="s">
        <v>60</v>
      </c>
      <c r="D177" s="6">
        <v>2.99</v>
      </c>
      <c r="E177" s="6">
        <v>3.23</v>
      </c>
      <c r="F177" s="6">
        <v>2.12</v>
      </c>
      <c r="G177" s="6">
        <v>7.89</v>
      </c>
    </row>
    <row r="178" spans="3:7" ht="15.5" x14ac:dyDescent="0.35">
      <c r="C178" t="s">
        <v>173</v>
      </c>
      <c r="D178" s="5">
        <v>898930000000</v>
      </c>
      <c r="E178" s="5">
        <v>688510000000</v>
      </c>
      <c r="F178" s="5">
        <v>916190000000</v>
      </c>
      <c r="G178" s="5">
        <v>214610000000</v>
      </c>
    </row>
    <row r="179" spans="3:7" ht="15.5" x14ac:dyDescent="0.35">
      <c r="C179" t="s">
        <v>174</v>
      </c>
      <c r="D179" s="6">
        <v>1.66E-2</v>
      </c>
      <c r="E179" s="6">
        <v>1.2199999999999999E-2</v>
      </c>
      <c r="F179" s="6">
        <v>1.5700000000000002E-2</v>
      </c>
      <c r="G179" s="6">
        <v>3.7000000000000002E-3</v>
      </c>
    </row>
    <row r="180" spans="3:7" ht="15.5" x14ac:dyDescent="0.35">
      <c r="C180" t="s">
        <v>175</v>
      </c>
      <c r="D180" s="6">
        <v>4.1299999999999996E-2</v>
      </c>
      <c r="E180" s="6">
        <v>3.1099999999999999E-2</v>
      </c>
      <c r="F180" s="6">
        <v>4.0300000000000002E-2</v>
      </c>
      <c r="G180" s="6">
        <v>1.03E-2</v>
      </c>
    </row>
    <row r="181" spans="3:7" ht="15.5" x14ac:dyDescent="0.35">
      <c r="C181" t="s">
        <v>176</v>
      </c>
      <c r="D181" s="6">
        <v>2.12E-2</v>
      </c>
      <c r="E181" s="6">
        <v>1.5800000000000002E-2</v>
      </c>
      <c r="F181" s="6">
        <v>2.2200000000000001E-2</v>
      </c>
      <c r="G181" s="6">
        <v>5.1000000000000004E-3</v>
      </c>
    </row>
    <row r="182" spans="3:7" ht="15.5" x14ac:dyDescent="0.35">
      <c r="C182" t="s">
        <v>177</v>
      </c>
    </row>
    <row r="183" spans="3:7" ht="15.5" x14ac:dyDescent="0.35">
      <c r="C183" t="s">
        <v>178</v>
      </c>
      <c r="D183" s="5">
        <v>15471000000000</v>
      </c>
      <c r="E183" s="5">
        <v>15582000000000</v>
      </c>
      <c r="F183" s="5">
        <v>15030000000000</v>
      </c>
      <c r="G183" s="5">
        <v>11669000000000</v>
      </c>
    </row>
    <row r="184" spans="3:7" ht="15.5" x14ac:dyDescent="0.35">
      <c r="C184" t="s">
        <v>179</v>
      </c>
      <c r="D184" s="6">
        <v>0.64</v>
      </c>
      <c r="E184" s="6">
        <v>0.67</v>
      </c>
      <c r="F184" s="6">
        <v>0.71</v>
      </c>
      <c r="G184" s="6">
        <v>0.76</v>
      </c>
    </row>
    <row r="185" spans="3:7" ht="15.5" x14ac:dyDescent="0.35">
      <c r="C185" t="s">
        <v>180</v>
      </c>
      <c r="D185" s="6">
        <v>12519.37</v>
      </c>
      <c r="E185" s="6">
        <v>12609.04</v>
      </c>
      <c r="F185" s="6">
        <v>12162.49</v>
      </c>
      <c r="G185" s="6">
        <v>11668.72</v>
      </c>
    </row>
    <row r="186" spans="3:7" ht="15.5" x14ac:dyDescent="0.35">
      <c r="C186" t="s">
        <v>181</v>
      </c>
      <c r="D186" s="6">
        <v>0.65</v>
      </c>
      <c r="E186" s="6">
        <v>0.68</v>
      </c>
      <c r="F186" s="6">
        <v>0.72</v>
      </c>
      <c r="G186" s="6">
        <v>0.79</v>
      </c>
    </row>
    <row r="187" spans="3:7" ht="15.5" x14ac:dyDescent="0.35">
      <c r="C187" t="s">
        <v>182</v>
      </c>
      <c r="D187" s="6">
        <v>12251.73</v>
      </c>
      <c r="E187" s="6">
        <v>12323.99</v>
      </c>
      <c r="F187" s="6">
        <v>11891.9</v>
      </c>
      <c r="G187" s="6">
        <v>11360.23</v>
      </c>
    </row>
    <row r="188" spans="3:7" ht="15.5" x14ac:dyDescent="0.35">
      <c r="C188" t="s">
        <v>183</v>
      </c>
    </row>
    <row r="189" spans="3:7" ht="15.5" x14ac:dyDescent="0.35">
      <c r="C189" t="s">
        <v>184</v>
      </c>
    </row>
    <row r="190" spans="3:7" ht="15.5" x14ac:dyDescent="0.35">
      <c r="C190" t="s">
        <v>185</v>
      </c>
      <c r="D190" s="5">
        <v>15471000000000</v>
      </c>
      <c r="E190" s="5">
        <v>15582000000000</v>
      </c>
      <c r="F190" s="5">
        <v>15030000000000</v>
      </c>
      <c r="G190" s="5">
        <v>11669000000000</v>
      </c>
    </row>
    <row r="191" spans="3:7" ht="15.5" x14ac:dyDescent="0.35">
      <c r="C191" t="s">
        <v>24</v>
      </c>
    </row>
    <row r="192" spans="3:7" ht="15.5" x14ac:dyDescent="0.35">
      <c r="C192" t="s">
        <v>21</v>
      </c>
    </row>
    <row r="193" spans="3:27" ht="15.5" x14ac:dyDescent="0.35">
      <c r="C193" t="s">
        <v>186</v>
      </c>
    </row>
    <row r="194" spans="3:27" ht="15.5" x14ac:dyDescent="0.35">
      <c r="C194" t="s">
        <v>187</v>
      </c>
      <c r="D194" s="5">
        <v>2122000000000</v>
      </c>
      <c r="E194" s="5">
        <v>-194000000000</v>
      </c>
      <c r="F194" s="5">
        <v>-597000000000</v>
      </c>
      <c r="G194" s="5">
        <v>-255000000000</v>
      </c>
    </row>
    <row r="195" spans="3:27" ht="15.5" x14ac:dyDescent="0.35">
      <c r="C195" t="s">
        <v>188</v>
      </c>
      <c r="D195" s="5">
        <v>-27000000000</v>
      </c>
      <c r="E195" s="5">
        <v>-28000000000</v>
      </c>
      <c r="F195" s="5">
        <v>-71000000000</v>
      </c>
      <c r="G195" s="5">
        <v>-3000000000</v>
      </c>
    </row>
    <row r="196" spans="3:27" ht="15.5" x14ac:dyDescent="0.35">
      <c r="C196" t="s">
        <v>13</v>
      </c>
      <c r="D196" s="5">
        <v>2095000000000</v>
      </c>
      <c r="E196" s="5">
        <v>-221000000000</v>
      </c>
      <c r="F196" s="5">
        <v>-669000000000</v>
      </c>
      <c r="G196" s="5">
        <v>-257000000000</v>
      </c>
    </row>
    <row r="197" spans="3:27" ht="15.5" x14ac:dyDescent="0.35">
      <c r="C197" t="s">
        <v>16</v>
      </c>
      <c r="D197" s="6">
        <v>1695.37</v>
      </c>
      <c r="E197" s="6">
        <v>-179.11</v>
      </c>
      <c r="F197" s="6">
        <v>-541.03</v>
      </c>
      <c r="G197" s="6">
        <v>-257.39999999999998</v>
      </c>
    </row>
    <row r="198" spans="3:27" ht="15.5" x14ac:dyDescent="0.35">
      <c r="C198" t="s">
        <v>45</v>
      </c>
      <c r="I198" s="6">
        <v>1250.1500000000001</v>
      </c>
      <c r="J198" s="6">
        <v>1810.8</v>
      </c>
      <c r="K198" s="6">
        <v>1944.05</v>
      </c>
      <c r="L198" s="6">
        <v>1605.56</v>
      </c>
      <c r="M198" s="6">
        <v>1212.7</v>
      </c>
      <c r="N198" s="6">
        <v>1025.57</v>
      </c>
      <c r="O198" s="6">
        <v>2108.69</v>
      </c>
      <c r="P198" s="6">
        <v>1815.26</v>
      </c>
      <c r="Q198" s="6">
        <v>1409.15</v>
      </c>
      <c r="R198" s="6">
        <v>1009.35</v>
      </c>
      <c r="S198" s="6">
        <v>664.84</v>
      </c>
      <c r="T198" s="6">
        <v>792.16</v>
      </c>
      <c r="U198" s="6">
        <v>1707.2</v>
      </c>
      <c r="V198" s="6">
        <v>1418.64</v>
      </c>
      <c r="W198" s="6">
        <v>1583.32</v>
      </c>
      <c r="X198" s="6">
        <v>1467.91</v>
      </c>
      <c r="Y198" s="6">
        <v>1212.4000000000001</v>
      </c>
      <c r="Z198" s="6">
        <v>1020.23</v>
      </c>
      <c r="AA198" s="3">
        <v>559.71</v>
      </c>
    </row>
    <row r="199" spans="3:27" ht="15.5" x14ac:dyDescent="0.35">
      <c r="C199" t="s">
        <v>59</v>
      </c>
      <c r="I199" s="6">
        <v>6.88</v>
      </c>
      <c r="J199" s="6">
        <v>5.44</v>
      </c>
      <c r="K199" s="6">
        <v>5.63</v>
      </c>
      <c r="L199" s="6">
        <v>5.61</v>
      </c>
      <c r="M199" s="6">
        <v>6.35</v>
      </c>
      <c r="N199" s="6">
        <v>8.75</v>
      </c>
      <c r="O199" s="6">
        <v>4.93</v>
      </c>
      <c r="P199" s="6">
        <v>5.01</v>
      </c>
      <c r="Q199" s="6">
        <v>5.0599999999999996</v>
      </c>
      <c r="R199" s="6">
        <v>6.69</v>
      </c>
      <c r="S199" s="6">
        <v>5.22</v>
      </c>
      <c r="T199" s="6">
        <v>9.09</v>
      </c>
      <c r="U199" s="6">
        <v>4.74</v>
      </c>
      <c r="V199" s="6">
        <v>6.91</v>
      </c>
      <c r="W199" s="6">
        <v>8.02</v>
      </c>
      <c r="X199" s="6">
        <v>8.17</v>
      </c>
      <c r="Y199" s="6">
        <v>5.65</v>
      </c>
      <c r="Z199" s="6">
        <v>1.42</v>
      </c>
      <c r="AA199" s="3">
        <v>3.93</v>
      </c>
    </row>
    <row r="200" spans="3:27" ht="15.5" x14ac:dyDescent="0.35">
      <c r="C200" t="s">
        <v>62</v>
      </c>
      <c r="I200" s="6">
        <v>0.88</v>
      </c>
      <c r="J200" s="6">
        <v>0.84</v>
      </c>
      <c r="K200" s="6">
        <v>1.1499999999999999</v>
      </c>
      <c r="L200" s="6">
        <v>1.08</v>
      </c>
      <c r="M200" s="6">
        <v>0.89</v>
      </c>
      <c r="N200" s="6">
        <v>0.95</v>
      </c>
      <c r="O200" s="6">
        <v>0.92</v>
      </c>
      <c r="P200" s="6">
        <v>0.89</v>
      </c>
      <c r="Q200" s="6">
        <v>0.78</v>
      </c>
      <c r="R200" s="6">
        <v>0.8</v>
      </c>
      <c r="S200" s="6">
        <v>0.43</v>
      </c>
      <c r="T200" s="6">
        <v>0.87</v>
      </c>
      <c r="U200" s="5">
        <v>1</v>
      </c>
      <c r="V200" s="6">
        <v>1.45</v>
      </c>
      <c r="W200" s="6">
        <v>2.39</v>
      </c>
      <c r="X200" s="6">
        <v>3.08</v>
      </c>
      <c r="Y200" s="6">
        <v>1.74</v>
      </c>
      <c r="Z200" s="6">
        <v>0.43</v>
      </c>
      <c r="AA200" s="3">
        <v>0.89</v>
      </c>
    </row>
    <row r="201" spans="3:27" ht="15.5" x14ac:dyDescent="0.35">
      <c r="C201" t="s">
        <v>189</v>
      </c>
      <c r="I201" s="5">
        <v>2280040000000</v>
      </c>
      <c r="J201" s="5">
        <v>2488590000000</v>
      </c>
      <c r="K201" s="5">
        <v>2671800000000</v>
      </c>
      <c r="L201" s="5">
        <v>2247780000000</v>
      </c>
      <c r="M201" s="5">
        <v>1818400000000</v>
      </c>
      <c r="N201" s="5">
        <v>1692920000000</v>
      </c>
      <c r="O201" s="5">
        <v>2974730000000</v>
      </c>
      <c r="P201" s="5">
        <v>2577320000000</v>
      </c>
    </row>
    <row r="202" spans="3:27" ht="15.5" x14ac:dyDescent="0.35">
      <c r="C202" t="s">
        <v>190</v>
      </c>
      <c r="I202" s="6">
        <v>4.0099999999999997E-2</v>
      </c>
      <c r="J202" s="6">
        <v>4.7199999999999999E-2</v>
      </c>
      <c r="K202" s="6">
        <v>6.2699999999999992E-2</v>
      </c>
      <c r="L202" s="6">
        <v>6.4500000000000002E-2</v>
      </c>
      <c r="M202" s="6">
        <v>5.1100000000000007E-2</v>
      </c>
      <c r="N202" s="6">
        <v>3.5099999999999999E-2</v>
      </c>
      <c r="O202" s="6">
        <v>0.06</v>
      </c>
      <c r="P202" s="6">
        <v>5.7599999999999998E-2</v>
      </c>
      <c r="Q202" s="6">
        <v>4.7800000000000002E-2</v>
      </c>
      <c r="R202" s="6">
        <v>3.6499999999999998E-2</v>
      </c>
      <c r="S202" s="6">
        <v>2.4E-2</v>
      </c>
      <c r="T202" s="6">
        <v>2.6499999999999999E-2</v>
      </c>
      <c r="U202" s="6">
        <v>5.5099999999999996E-2</v>
      </c>
      <c r="V202" s="6">
        <v>5.57E-2</v>
      </c>
      <c r="W202" s="6">
        <v>9.3699999999999992E-2</v>
      </c>
      <c r="X202" s="6">
        <v>0.19320000000000001</v>
      </c>
      <c r="Y202" s="6">
        <v>0.28000000000000003</v>
      </c>
      <c r="Z202" s="6">
        <v>0.28399999999999997</v>
      </c>
      <c r="AA202" s="3">
        <v>0.16949999999999998</v>
      </c>
    </row>
    <row r="203" spans="3:27" ht="15.5" x14ac:dyDescent="0.35">
      <c r="C203" t="s">
        <v>191</v>
      </c>
      <c r="I203" s="6">
        <v>0.10279999999999999</v>
      </c>
      <c r="J203" s="6">
        <v>0.1245</v>
      </c>
      <c r="K203" s="6">
        <v>0.17489999999999997</v>
      </c>
      <c r="L203" s="6">
        <v>0.16</v>
      </c>
      <c r="M203" s="6">
        <v>0.13650000000000001</v>
      </c>
      <c r="N203" s="6">
        <v>0.12939999999999999</v>
      </c>
      <c r="O203" s="6">
        <v>0.26100000000000001</v>
      </c>
      <c r="P203" s="6">
        <v>0.25829999999999997</v>
      </c>
      <c r="Q203" s="6">
        <v>0.24530000000000002</v>
      </c>
      <c r="R203" s="6">
        <v>0.20280000000000001</v>
      </c>
      <c r="S203" s="6">
        <v>0.1525</v>
      </c>
      <c r="T203" s="6">
        <v>0.1948</v>
      </c>
      <c r="U203" s="6">
        <v>0.28350000000000003</v>
      </c>
      <c r="V203" s="6">
        <v>0.28170000000000001</v>
      </c>
      <c r="W203" s="6">
        <v>0.35810000000000003</v>
      </c>
      <c r="X203" s="6">
        <v>0.38679999999999998</v>
      </c>
      <c r="Y203" s="6">
        <v>0.45710000000000001</v>
      </c>
      <c r="Z203" s="6">
        <v>0.5232</v>
      </c>
      <c r="AA203" s="3">
        <v>0.45710000000000001</v>
      </c>
    </row>
    <row r="204" spans="3:27" ht="15.5" x14ac:dyDescent="0.35">
      <c r="C204" t="s">
        <v>192</v>
      </c>
      <c r="I204" s="6">
        <v>5.1699999999999996E-2</v>
      </c>
      <c r="J204" s="6">
        <v>6.59E-2</v>
      </c>
      <c r="K204" s="6">
        <v>8.8499999999999995E-2</v>
      </c>
      <c r="L204" s="6">
        <v>8.3900000000000002E-2</v>
      </c>
      <c r="M204" s="6">
        <v>6.0400000000000002E-2</v>
      </c>
      <c r="N204" s="6">
        <v>4.5899999999999996E-2</v>
      </c>
      <c r="O204" s="6">
        <v>8.6400000000000005E-2</v>
      </c>
      <c r="P204" s="6">
        <v>8.1500000000000003E-2</v>
      </c>
      <c r="Q204" s="6">
        <v>7.4299999999999991E-2</v>
      </c>
      <c r="R204" s="6">
        <v>6.2E-2</v>
      </c>
      <c r="S204" s="6">
        <v>3.1200000000000002E-2</v>
      </c>
      <c r="T204" s="6">
        <v>3.4799999999999998E-2</v>
      </c>
      <c r="U204" s="6">
        <v>8.09E-2</v>
      </c>
      <c r="V204" s="6">
        <v>8.9499999999999996E-2</v>
      </c>
      <c r="W204" s="6">
        <v>0.1724</v>
      </c>
      <c r="X204" s="6">
        <v>0.32390000000000002</v>
      </c>
      <c r="Y204" s="6">
        <v>0.41869999999999996</v>
      </c>
      <c r="Z204" s="6">
        <v>0.4118</v>
      </c>
      <c r="AA204" s="3">
        <v>0.48509999999999998</v>
      </c>
    </row>
    <row r="205" spans="3:27" ht="15.5" x14ac:dyDescent="0.35">
      <c r="C205" t="s">
        <v>193</v>
      </c>
    </row>
    <row r="206" spans="3:27" ht="15.5" x14ac:dyDescent="0.35">
      <c r="C206" t="s">
        <v>56</v>
      </c>
      <c r="I206" s="6">
        <v>0.71</v>
      </c>
      <c r="J206" s="6">
        <v>0.68</v>
      </c>
      <c r="K206" s="6">
        <v>0.99</v>
      </c>
      <c r="L206" s="6">
        <v>0.9</v>
      </c>
      <c r="M206" s="6">
        <v>0.87</v>
      </c>
      <c r="N206" s="6">
        <v>1.1299999999999999</v>
      </c>
      <c r="O206" s="6">
        <v>1.29</v>
      </c>
      <c r="P206" s="6">
        <v>1.29</v>
      </c>
      <c r="Q206" s="6">
        <v>1.24</v>
      </c>
      <c r="R206" s="6">
        <v>1.36</v>
      </c>
      <c r="S206" s="6">
        <v>0.8</v>
      </c>
      <c r="T206" s="6">
        <v>1.77</v>
      </c>
      <c r="U206" s="6">
        <v>1.35</v>
      </c>
      <c r="V206" s="6">
        <v>1.95</v>
      </c>
      <c r="W206" s="6">
        <v>2.87</v>
      </c>
      <c r="X206" s="6">
        <v>3.16</v>
      </c>
      <c r="Y206" s="6">
        <v>2.58</v>
      </c>
      <c r="Z206" s="6">
        <v>0.74</v>
      </c>
      <c r="AA206" s="3">
        <v>1.8</v>
      </c>
    </row>
    <row r="207" spans="3:27" ht="15.5" x14ac:dyDescent="0.35">
      <c r="C207" t="s">
        <v>53</v>
      </c>
      <c r="I207" s="6">
        <v>12162.49</v>
      </c>
      <c r="J207" s="6">
        <v>14549.03</v>
      </c>
      <c r="K207" s="6">
        <v>11112.19</v>
      </c>
      <c r="L207" s="6">
        <v>10032.39</v>
      </c>
      <c r="M207" s="6">
        <v>8887.01</v>
      </c>
      <c r="N207" s="6">
        <v>7925.27</v>
      </c>
      <c r="O207" s="6">
        <v>8078.8</v>
      </c>
      <c r="P207" s="6">
        <v>7028.2</v>
      </c>
      <c r="Q207" s="6">
        <v>5745.41</v>
      </c>
      <c r="R207" s="6">
        <v>4977.2</v>
      </c>
      <c r="S207" s="6">
        <v>4360.79</v>
      </c>
      <c r="T207" s="6">
        <v>4067.57</v>
      </c>
      <c r="U207" s="6">
        <v>6021.98</v>
      </c>
      <c r="V207" s="6">
        <v>5035.7700000000004</v>
      </c>
      <c r="W207" s="6">
        <v>4421.37</v>
      </c>
      <c r="X207" s="6">
        <v>3794.76</v>
      </c>
      <c r="Y207" s="6">
        <v>2652.4</v>
      </c>
      <c r="Z207" s="5">
        <v>1950</v>
      </c>
      <c r="AA207" s="2">
        <v>1224.6099999999999</v>
      </c>
    </row>
    <row r="208" spans="3:27" ht="15.5" x14ac:dyDescent="0.35">
      <c r="C208" t="s">
        <v>194</v>
      </c>
      <c r="I208" s="6">
        <v>0.72</v>
      </c>
      <c r="J208" s="6">
        <v>0.69</v>
      </c>
      <c r="K208" s="5">
        <v>1</v>
      </c>
      <c r="L208" s="6">
        <v>0.91</v>
      </c>
      <c r="M208" s="6">
        <v>0.88</v>
      </c>
      <c r="N208" s="6">
        <v>1.1599999999999999</v>
      </c>
      <c r="O208" s="6">
        <v>1.31</v>
      </c>
      <c r="P208" s="6">
        <v>1.32</v>
      </c>
      <c r="Q208" s="6">
        <v>1.26</v>
      </c>
      <c r="R208" s="6">
        <v>1.38</v>
      </c>
      <c r="S208" s="6">
        <v>0.81</v>
      </c>
      <c r="T208" s="6">
        <v>1.8</v>
      </c>
      <c r="U208" s="6">
        <v>1.36</v>
      </c>
      <c r="V208" s="6">
        <v>1.96</v>
      </c>
      <c r="W208" s="6">
        <v>2.89</v>
      </c>
      <c r="X208" s="6">
        <v>3.19</v>
      </c>
      <c r="Y208" s="6">
        <v>2.58</v>
      </c>
      <c r="Z208" s="6">
        <v>0.74</v>
      </c>
      <c r="AA208" s="3">
        <v>1.8</v>
      </c>
    </row>
    <row r="209" spans="3:27" ht="15.5" x14ac:dyDescent="0.35">
      <c r="C209" t="s">
        <v>195</v>
      </c>
      <c r="I209" s="6">
        <v>11891.9</v>
      </c>
      <c r="J209" s="6">
        <v>14203.71</v>
      </c>
      <c r="K209" s="6">
        <v>10991.53</v>
      </c>
      <c r="L209" s="6">
        <v>9903.66</v>
      </c>
      <c r="M209" s="6">
        <v>8717.7099999999991</v>
      </c>
      <c r="N209" s="6">
        <v>7738.73</v>
      </c>
      <c r="O209" s="6">
        <v>7918.3</v>
      </c>
      <c r="P209" s="6">
        <v>6908.37</v>
      </c>
      <c r="Q209" s="6">
        <v>5639.37</v>
      </c>
      <c r="R209" s="6">
        <v>4896.8500000000004</v>
      </c>
      <c r="S209" s="6">
        <v>4286.8</v>
      </c>
      <c r="T209" s="6">
        <v>4005.39</v>
      </c>
      <c r="U209" s="6">
        <v>5974.35</v>
      </c>
      <c r="V209" s="6">
        <v>4994.72</v>
      </c>
      <c r="W209" s="6">
        <v>4392.8599999999997</v>
      </c>
      <c r="X209" s="6">
        <v>3759.92</v>
      </c>
      <c r="Y209" s="6">
        <v>2652.4</v>
      </c>
      <c r="Z209" s="5">
        <v>1950</v>
      </c>
      <c r="AA209" s="2">
        <v>1224.6099999999999</v>
      </c>
    </row>
    <row r="210" spans="3:27" ht="15.5" x14ac:dyDescent="0.35">
      <c r="C210" t="s">
        <v>196</v>
      </c>
    </row>
    <row r="211" spans="3:27" ht="15.5" x14ac:dyDescent="0.35">
      <c r="C211" t="s">
        <v>197</v>
      </c>
    </row>
    <row r="212" spans="3:27" ht="15.5" x14ac:dyDescent="0.35">
      <c r="C212" t="s">
        <v>26</v>
      </c>
    </row>
    <row r="213" spans="3:27" ht="15.5" x14ac:dyDescent="0.35">
      <c r="C213" t="s">
        <v>23</v>
      </c>
    </row>
    <row r="214" spans="3:27" ht="15.5" x14ac:dyDescent="0.35">
      <c r="C214" t="s">
        <v>198</v>
      </c>
    </row>
    <row r="215" spans="3:27" ht="15.5" x14ac:dyDescent="0.35">
      <c r="C215" t="s">
        <v>199</v>
      </c>
      <c r="I215" s="5">
        <v>454000000000</v>
      </c>
      <c r="J215" s="5">
        <v>461000000000</v>
      </c>
      <c r="K215" s="5">
        <v>-4052000000000</v>
      </c>
      <c r="L215" s="5">
        <v>819000000000</v>
      </c>
      <c r="M215" s="5">
        <v>4066000000000</v>
      </c>
      <c r="N215" s="5">
        <v>8453000000000</v>
      </c>
      <c r="O215" s="5">
        <v>1179000000000</v>
      </c>
      <c r="P215" s="5">
        <v>-656000000000</v>
      </c>
      <c r="Q215" s="5">
        <v>1006000000000</v>
      </c>
      <c r="R215" s="5">
        <v>2542000000000</v>
      </c>
      <c r="S215" s="5">
        <v>2657000000000</v>
      </c>
      <c r="T215" s="5">
        <v>-1032000000000</v>
      </c>
      <c r="U215" s="5">
        <v>-1538000000000</v>
      </c>
      <c r="V215" s="5">
        <v>-3136000000000</v>
      </c>
      <c r="W215" s="5">
        <v>-9907000000000</v>
      </c>
      <c r="X215" s="5">
        <v>-9505000000000</v>
      </c>
      <c r="Y215" s="5">
        <v>-1377000000000</v>
      </c>
      <c r="Z215" s="5">
        <v>-3068000000000</v>
      </c>
      <c r="AA215" s="2">
        <v>-1830000000000</v>
      </c>
    </row>
    <row r="216" spans="3:27" ht="15.5" x14ac:dyDescent="0.35">
      <c r="C216" t="s">
        <v>200</v>
      </c>
      <c r="I216" s="5">
        <v>-251000000000</v>
      </c>
      <c r="J216" s="5">
        <v>-269000000000</v>
      </c>
      <c r="K216" s="5">
        <v>-149000000000</v>
      </c>
      <c r="L216" s="5">
        <v>-48000000000</v>
      </c>
      <c r="M216" s="5">
        <v>-70000000000</v>
      </c>
      <c r="N216" s="5">
        <v>-135000000000</v>
      </c>
      <c r="O216" s="5">
        <v>-155000000000</v>
      </c>
      <c r="P216" s="5">
        <v>-151000000000</v>
      </c>
      <c r="Q216" s="5">
        <v>-96000000000</v>
      </c>
      <c r="R216" s="5">
        <v>-88000000000</v>
      </c>
      <c r="S216" s="5">
        <v>-78000000000</v>
      </c>
      <c r="T216" s="5">
        <v>-146000000000</v>
      </c>
      <c r="U216" s="5">
        <v>-102000000000</v>
      </c>
      <c r="V216" s="5">
        <v>-117000000000</v>
      </c>
      <c r="W216" s="5">
        <v>-143000000000</v>
      </c>
      <c r="X216" s="5">
        <v>-91000000000</v>
      </c>
      <c r="Y216" s="5">
        <v>-40000000000</v>
      </c>
      <c r="Z216" s="5">
        <v>-73000000000</v>
      </c>
      <c r="AA216" s="2">
        <v>-67000000000</v>
      </c>
    </row>
    <row r="217" spans="3:27" ht="15.5" x14ac:dyDescent="0.35">
      <c r="C217" t="s">
        <v>15</v>
      </c>
      <c r="I217" s="5">
        <v>203000000000</v>
      </c>
      <c r="J217" s="5">
        <v>192000000000</v>
      </c>
      <c r="K217" s="5">
        <v>-4201000000000</v>
      </c>
      <c r="L217" s="5">
        <v>772000000000</v>
      </c>
      <c r="M217" s="5">
        <v>3996000000000</v>
      </c>
      <c r="N217" s="5">
        <v>8318000000000</v>
      </c>
      <c r="O217" s="5">
        <v>1024000000000</v>
      </c>
      <c r="P217" s="5">
        <v>-807000000000</v>
      </c>
      <c r="Q217" s="5">
        <v>910000000000</v>
      </c>
      <c r="R217" s="5">
        <v>2453000000000</v>
      </c>
      <c r="S217" s="5">
        <v>2580000000000</v>
      </c>
      <c r="T217" s="5">
        <v>-1178000000000</v>
      </c>
      <c r="U217" s="5">
        <v>-1640000000000</v>
      </c>
      <c r="V217" s="5">
        <v>-3253000000000</v>
      </c>
      <c r="W217" s="5">
        <v>-10050000000000</v>
      </c>
      <c r="X217" s="5">
        <v>-9596000000000</v>
      </c>
      <c r="Y217" s="5">
        <v>-1417000000000</v>
      </c>
      <c r="Z217" s="5">
        <v>-3141000000000</v>
      </c>
      <c r="AA217" s="2">
        <v>-1898000000000</v>
      </c>
    </row>
    <row r="218" spans="3:27" ht="15.5" x14ac:dyDescent="0.35">
      <c r="C218" t="s">
        <v>17</v>
      </c>
      <c r="I218" s="6">
        <v>164.12</v>
      </c>
      <c r="J218" s="6">
        <v>192.35</v>
      </c>
      <c r="K218" s="6">
        <v>-4201.05</v>
      </c>
      <c r="L218" s="6">
        <v>771.66</v>
      </c>
      <c r="M218" s="6">
        <v>3996.22</v>
      </c>
      <c r="N218" s="6">
        <v>8318.07</v>
      </c>
      <c r="O218" s="6">
        <v>1024.0999999999999</v>
      </c>
      <c r="P218" s="6">
        <v>-806.93</v>
      </c>
      <c r="Q218" s="6">
        <v>910.24</v>
      </c>
      <c r="R218" s="6">
        <v>2453.33</v>
      </c>
      <c r="S218" s="6">
        <v>2579.71</v>
      </c>
      <c r="T218" s="6">
        <v>-1177.69</v>
      </c>
      <c r="U218" s="6">
        <v>-1640.46</v>
      </c>
      <c r="V218" s="6">
        <v>-3253.03</v>
      </c>
      <c r="W218" s="6">
        <v>-10050.07</v>
      </c>
      <c r="X218" s="6">
        <v>-9595.89</v>
      </c>
      <c r="Y218" s="6">
        <v>-1417.04</v>
      </c>
      <c r="Z218" s="6">
        <v>-3141.27</v>
      </c>
      <c r="AA218" s="2">
        <v>-1897.53</v>
      </c>
    </row>
  </sheetData>
  <pageMargins left="0.7" right="0.7" top="0.75" bottom="0.75" header="0.3" footer="0.3"/>
  <ignoredErrors>
    <ignoredError sqref="A1:AA219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2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1373</v>
      </c>
      <c r="D2" s="2" vm="252">
        <f ca="1">IFERROR(_xlfn.STOCKHISTORY("XIDX:" &amp; $C$1, D3, , 0, 0, 1), "Libur")</f>
        <v>200</v>
      </c>
      <c r="E2" s="2" vm="252">
        <f ca="1">IFERROR(_xlfn.STOCKHISTORY("XIDX:" &amp; $C$1, E3, , 0, 0, 1), "Libur")</f>
        <v>200</v>
      </c>
      <c r="H2" s="2" vm="252">
        <f ca="1">IFERROR(INDEX(D2:G2,COUNT(D2:G2)),"")</f>
        <v>200</v>
      </c>
      <c r="I2" s="2" vm="9">
        <f t="shared" ref="I2:Z2" ca="1" si="0">IFERROR(_xlfn.STOCKHISTORY("XIDX:" &amp; $C$1, I1, , 0, 0, 1), "Libur")</f>
        <v>220</v>
      </c>
      <c r="J2" s="2" vm="57">
        <f t="shared" ca="1" si="0"/>
        <v>109</v>
      </c>
      <c r="K2" s="2" vm="14">
        <f t="shared" ca="1" si="0"/>
        <v>137</v>
      </c>
      <c r="L2" s="2" vm="16">
        <f t="shared" ca="1" si="0"/>
        <v>151</v>
      </c>
      <c r="M2" s="2" vm="79">
        <f t="shared" ca="1" si="0"/>
        <v>202</v>
      </c>
      <c r="N2" s="2" vm="253">
        <f t="shared" ca="1" si="0"/>
        <v>234</v>
      </c>
      <c r="O2" s="2" vm="254">
        <f t="shared" ca="1" si="0"/>
        <v>186</v>
      </c>
      <c r="P2" s="2" vm="255">
        <f t="shared" ca="1" si="0"/>
        <v>314</v>
      </c>
      <c r="Q2" s="2" vm="256">
        <f t="shared" ca="1" si="0"/>
        <v>246</v>
      </c>
      <c r="R2" s="2" vm="257">
        <f t="shared" ca="1" si="0"/>
        <v>126</v>
      </c>
      <c r="S2" s="2" vm="258">
        <f t="shared" ca="1" si="0"/>
        <v>89</v>
      </c>
      <c r="T2" s="2" vm="259">
        <f t="shared" ca="1" si="0"/>
        <v>165</v>
      </c>
      <c r="U2" s="2" vm="9">
        <f t="shared" ca="1" si="0"/>
        <v>220</v>
      </c>
      <c r="V2" s="2" vm="260">
        <f t="shared" ca="1" si="0"/>
        <v>365</v>
      </c>
      <c r="W2" s="2" vm="76">
        <f t="shared" ca="1" si="0"/>
        <v>580</v>
      </c>
      <c r="X2" s="2" vm="261">
        <f t="shared" ca="1" si="0"/>
        <v>215</v>
      </c>
      <c r="Y2" s="2" vm="17">
        <f t="shared" ca="1" si="0"/>
        <v>130</v>
      </c>
      <c r="Z2" s="2" vm="71">
        <f t="shared" ca="1" si="0"/>
        <v>70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58574522</v>
      </c>
      <c r="E4" s="2">
        <f>IFERROR(INDEX(E51:E500,MATCH($C$4,$C$51:$C$500,0)),"")</f>
        <v>32431376</v>
      </c>
      <c r="H4" s="2">
        <f>IFERROR(SUM(D4:G4)*(4/MAX(1,COUNT(D4:G4))),"")</f>
        <v>182011796</v>
      </c>
      <c r="I4" s="2">
        <f t="shared" ref="I4:Z4" si="1">IFERROR(INDEX(I51:I500,MATCH($C$4,$C$51:$C$500,0)),"")</f>
        <v>144667786</v>
      </c>
      <c r="J4" s="2">
        <f t="shared" si="1"/>
        <v>109676008</v>
      </c>
      <c r="K4" s="2">
        <f t="shared" si="1"/>
        <v>104802680</v>
      </c>
      <c r="L4" s="2">
        <f t="shared" si="1"/>
        <v>142773920</v>
      </c>
      <c r="M4" s="2">
        <f t="shared" si="1"/>
        <v>190192551</v>
      </c>
      <c r="N4" s="2">
        <f t="shared" si="1"/>
        <v>152712749</v>
      </c>
      <c r="O4" s="2">
        <f t="shared" si="1"/>
        <v>233390689</v>
      </c>
      <c r="P4" s="2">
        <f t="shared" si="1"/>
        <v>356636089</v>
      </c>
      <c r="Q4" s="2">
        <f t="shared" si="1"/>
        <v>355097424</v>
      </c>
      <c r="R4" s="2">
        <f t="shared" si="1"/>
        <v>279954690</v>
      </c>
      <c r="S4" s="2">
        <f t="shared" si="1"/>
        <v>310873522</v>
      </c>
      <c r="T4" s="2">
        <f t="shared" si="1"/>
        <v>449082197</v>
      </c>
      <c r="U4" s="2">
        <f t="shared" si="1"/>
        <v>505319535</v>
      </c>
      <c r="V4" s="2">
        <f t="shared" si="1"/>
        <v>487866446</v>
      </c>
      <c r="W4" s="2">
        <f t="shared" si="1"/>
        <v>4861469233000</v>
      </c>
      <c r="X4" s="2">
        <f t="shared" si="1"/>
        <v>3627172193000</v>
      </c>
      <c r="Y4" s="2">
        <f t="shared" si="1"/>
        <v>3142960044000</v>
      </c>
      <c r="Z4" s="2">
        <f t="shared" si="1"/>
        <v>4002532044000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3770881</v>
      </c>
      <c r="E5" s="2">
        <f>IFERROR(INDEX(E51:E500,MATCH($C$5,$C$51:$C$500,0)),"")</f>
        <v>1916599</v>
      </c>
      <c r="H5" s="2">
        <f>IFERROR(SUM(D5:G5)*(4/MAX(1,COUNT(D5:G5))),"")</f>
        <v>11374960</v>
      </c>
      <c r="I5" s="2">
        <f t="shared" ref="I5:Z5" si="2">IFERROR(INDEX(I51:I500,MATCH($C$5,$C$51:$C$500,0)),"")</f>
        <v>-3442818</v>
      </c>
      <c r="J5" s="2">
        <f t="shared" si="2"/>
        <v>-9904636</v>
      </c>
      <c r="K5" s="2">
        <f t="shared" si="2"/>
        <v>-19258657</v>
      </c>
      <c r="L5" s="2">
        <f t="shared" si="2"/>
        <v>-26605734</v>
      </c>
      <c r="M5" s="2">
        <f t="shared" si="2"/>
        <v>3147953</v>
      </c>
      <c r="N5" s="2">
        <f t="shared" si="2"/>
        <v>-40363792</v>
      </c>
      <c r="O5" s="2">
        <f t="shared" si="2"/>
        <v>-35920955</v>
      </c>
      <c r="P5" s="2">
        <f t="shared" si="2"/>
        <v>3584644</v>
      </c>
      <c r="Q5" s="2">
        <f t="shared" si="2"/>
        <v>-5327380</v>
      </c>
      <c r="R5" s="2">
        <f t="shared" si="2"/>
        <v>-22617436</v>
      </c>
      <c r="S5" s="2">
        <f t="shared" si="2"/>
        <v>-22904577</v>
      </c>
      <c r="T5" s="2">
        <f t="shared" si="2"/>
        <v>-23920983</v>
      </c>
      <c r="U5" s="2">
        <f t="shared" si="2"/>
        <v>-1541309</v>
      </c>
      <c r="V5" s="2">
        <f t="shared" si="2"/>
        <v>11113054</v>
      </c>
      <c r="W5" s="2">
        <f t="shared" si="2"/>
        <v>299184413000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118347357</v>
      </c>
      <c r="E6" s="2">
        <f>IFERROR(INDEX(E51:E500,MATCH($C$6,$C$51:$C$500,0)),"")</f>
        <v>114576293</v>
      </c>
      <c r="H6" s="2">
        <f>IFERROR(INDEX(D6:G6,COUNT(D6:G6)),"")</f>
        <v>114576293</v>
      </c>
      <c r="I6" s="2">
        <f t="shared" ref="I6:Z6" si="3">IFERROR(INDEX(I51:I500,MATCH($C$6,$C$51:$C$500,0)),"")</f>
        <v>112659646</v>
      </c>
      <c r="J6" s="2">
        <f t="shared" si="3"/>
        <v>116093413</v>
      </c>
      <c r="K6" s="2">
        <f t="shared" si="3"/>
        <v>125999415</v>
      </c>
      <c r="L6" s="2">
        <f t="shared" si="3"/>
        <v>145262523</v>
      </c>
      <c r="M6" s="2">
        <f t="shared" si="3"/>
        <v>171869114</v>
      </c>
      <c r="N6" s="2">
        <f t="shared" si="3"/>
        <v>167451668</v>
      </c>
      <c r="O6" s="2">
        <f t="shared" si="3"/>
        <v>207823368</v>
      </c>
      <c r="P6" s="2">
        <f t="shared" si="3"/>
        <v>243775962</v>
      </c>
      <c r="Q6" s="2">
        <f t="shared" si="3"/>
        <v>239591879</v>
      </c>
      <c r="R6" s="2">
        <f t="shared" si="3"/>
        <v>245458505</v>
      </c>
      <c r="S6" s="2">
        <f t="shared" si="3"/>
        <v>267767695</v>
      </c>
      <c r="T6" s="2">
        <f t="shared" si="3"/>
        <v>294911960</v>
      </c>
      <c r="U6" s="2">
        <f t="shared" si="3"/>
        <v>319417878</v>
      </c>
      <c r="V6" s="2">
        <f t="shared" si="3"/>
        <v>320029861</v>
      </c>
      <c r="W6" s="2">
        <f t="shared" si="3"/>
        <v>2572212511000</v>
      </c>
      <c r="X6" s="2">
        <f t="shared" si="3"/>
        <v>1249347500000</v>
      </c>
      <c r="Y6" s="2">
        <f t="shared" si="3"/>
        <v>1090334158000</v>
      </c>
      <c r="Z6" s="2">
        <f t="shared" si="3"/>
        <v>1011855236000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3.89</v>
      </c>
      <c r="E7" s="3">
        <f>IFERROR(INDEX(E51:E500,MATCH($C$7,$C$51:$C$500,0))/1000000000,"")</f>
        <v>3.89</v>
      </c>
      <c r="H7" s="3">
        <f>IFERROR(INDEX(D7:G7,COUNT(D7:G7)),"")</f>
        <v>3.89</v>
      </c>
      <c r="I7" s="3">
        <f t="shared" ref="I7:Z7" si="4">IFERROR(INDEX(I51:I500,MATCH($C$7,$C$51:$C$500,0))/1000000000,"")</f>
        <v>3.89</v>
      </c>
      <c r="J7" s="3">
        <f t="shared" si="4"/>
        <v>3.89</v>
      </c>
      <c r="K7" s="3">
        <f t="shared" si="4"/>
        <v>3.89</v>
      </c>
      <c r="L7" s="3">
        <f t="shared" si="4"/>
        <v>3.89</v>
      </c>
      <c r="M7" s="3">
        <f t="shared" si="4"/>
        <v>3.89</v>
      </c>
      <c r="N7" s="3">
        <f t="shared" si="4"/>
        <v>3.89</v>
      </c>
      <c r="O7" s="3">
        <f t="shared" si="4"/>
        <v>3.89</v>
      </c>
      <c r="P7" s="3">
        <f t="shared" si="4"/>
        <v>3.89</v>
      </c>
      <c r="Q7" s="3">
        <f t="shared" si="4"/>
        <v>3.89</v>
      </c>
      <c r="R7" s="3">
        <f t="shared" si="4"/>
        <v>3.89</v>
      </c>
      <c r="S7" s="3">
        <f t="shared" si="4"/>
        <v>3.89</v>
      </c>
      <c r="T7" s="3">
        <f t="shared" si="4"/>
        <v>3.89</v>
      </c>
      <c r="U7" s="3">
        <f t="shared" si="4"/>
        <v>3.89</v>
      </c>
      <c r="V7" s="3">
        <f t="shared" si="4"/>
        <v>3.89</v>
      </c>
      <c r="W7" s="3">
        <f t="shared" si="4"/>
        <v>3.89</v>
      </c>
      <c r="X7" s="3">
        <f t="shared" si="4"/>
        <v>3.89</v>
      </c>
      <c r="Y7" s="3">
        <f t="shared" si="4"/>
        <v>3.89</v>
      </c>
      <c r="Z7" s="3">
        <f t="shared" si="4"/>
        <v>3.89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127000000000</v>
      </c>
      <c r="E8" s="2">
        <f>IFERROR(INDEX(E51:E500,MATCH("Free cash flow (Quarter)",$C$51:$C$500,0)),"")</f>
        <v>18000000000</v>
      </c>
      <c r="H8" s="2">
        <f>IFERROR(INDEX(D8:G8,COUNT(D8:G8)),"")</f>
        <v>18000000000</v>
      </c>
      <c r="I8" s="2">
        <f t="shared" ref="I8:Z8" si="5">IFERROR(INDEX(I51:I500,MATCH($C$8,$C$51:$C$500,0)),"")</f>
        <v>41000000000</v>
      </c>
      <c r="J8" s="2">
        <f t="shared" si="5"/>
        <v>23000000000</v>
      </c>
      <c r="K8" s="2">
        <f t="shared" si="5"/>
        <v>-42000000000</v>
      </c>
      <c r="L8" s="2">
        <f t="shared" si="5"/>
        <v>-76000000000</v>
      </c>
      <c r="M8" s="2">
        <f t="shared" si="5"/>
        <v>5000000000</v>
      </c>
      <c r="N8" s="2">
        <f t="shared" si="5"/>
        <v>-43000000000</v>
      </c>
      <c r="O8" s="2">
        <f t="shared" si="5"/>
        <v>64000000000</v>
      </c>
      <c r="P8" s="2">
        <f t="shared" si="5"/>
        <v>-18000000000</v>
      </c>
      <c r="Q8" s="2">
        <f t="shared" si="5"/>
        <v>205000000000</v>
      </c>
      <c r="R8" s="2">
        <f t="shared" si="5"/>
        <v>110000000000</v>
      </c>
      <c r="S8" s="2">
        <f t="shared" si="5"/>
        <v>290000000000</v>
      </c>
      <c r="T8" s="2">
        <f t="shared" si="5"/>
        <v>200000000000</v>
      </c>
      <c r="U8" s="2">
        <f t="shared" si="5"/>
        <v>329000000000</v>
      </c>
      <c r="V8" s="2">
        <f t="shared" si="5"/>
        <v>132000000000</v>
      </c>
      <c r="W8" s="2">
        <f t="shared" si="5"/>
        <v>187000000000</v>
      </c>
      <c r="X8" s="2">
        <f t="shared" si="5"/>
        <v>36000000000</v>
      </c>
      <c r="Y8" s="2">
        <f t="shared" si="5"/>
        <v>21000000000</v>
      </c>
      <c r="Z8" s="2">
        <f t="shared" si="5"/>
        <v>146000000000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32.72</v>
      </c>
      <c r="E9" s="3">
        <f>IFERROR(INDEX(E51:E500,MATCH("Free cash flow per share (Quarter)",$C$51:$C$500,0)),"")</f>
        <v>4.63</v>
      </c>
      <c r="H9" s="3">
        <f>IFERROR(INDEX(D9:G9,COUNT(D9:G9)),"")</f>
        <v>4.63</v>
      </c>
      <c r="I9" s="3">
        <f t="shared" ref="I9:Z9" si="6">IFERROR(INDEX(I51:I500,MATCH($C$9,$C$51:$C$500,0)),"")</f>
        <v>10.63</v>
      </c>
      <c r="J9" s="3">
        <f t="shared" si="6"/>
        <v>5.97</v>
      </c>
      <c r="K9" s="3">
        <f t="shared" si="6"/>
        <v>-10.69</v>
      </c>
      <c r="L9" s="3">
        <f t="shared" si="6"/>
        <v>-19.440000000000001</v>
      </c>
      <c r="M9" s="3">
        <f t="shared" si="6"/>
        <v>1.28</v>
      </c>
      <c r="N9" s="3">
        <f t="shared" si="6"/>
        <v>-11.06</v>
      </c>
      <c r="O9" s="3">
        <f t="shared" si="6"/>
        <v>16.34</v>
      </c>
      <c r="P9" s="3">
        <f t="shared" si="6"/>
        <v>-4.75</v>
      </c>
      <c r="Q9" s="3">
        <f t="shared" si="6"/>
        <v>52.82</v>
      </c>
      <c r="R9" s="3">
        <f t="shared" si="6"/>
        <v>28.16</v>
      </c>
      <c r="S9" s="3">
        <f t="shared" si="6"/>
        <v>74.5</v>
      </c>
      <c r="T9" s="3">
        <f t="shared" si="6"/>
        <v>51.46</v>
      </c>
      <c r="U9" s="3">
        <f t="shared" si="6"/>
        <v>84.68</v>
      </c>
      <c r="V9" s="3">
        <f t="shared" si="6"/>
        <v>34.020000000000003</v>
      </c>
      <c r="W9" s="3">
        <f t="shared" si="6"/>
        <v>48.03</v>
      </c>
      <c r="X9" s="3">
        <f t="shared" si="6"/>
        <v>9.3000000000000007</v>
      </c>
      <c r="Y9" s="3">
        <f t="shared" si="6"/>
        <v>5.38</v>
      </c>
      <c r="Z9" s="3">
        <f t="shared" si="6"/>
        <v>37.65</v>
      </c>
    </row>
    <row r="10" spans="1:26" ht="15.5" x14ac:dyDescent="0.35">
      <c r="C10" t="s">
        <v>18</v>
      </c>
      <c r="D10" s="3">
        <f ca="1">IFERROR(IF(D9=0,"",D2/D9),"")</f>
        <v>6.1124694376528117</v>
      </c>
      <c r="E10" s="3">
        <f ca="1">IFERROR(IF(E9=0,"",E2/E9),"")</f>
        <v>43.196544276457885</v>
      </c>
      <c r="I10" s="3">
        <f t="shared" ref="I10:Z10" ca="1" si="7">IFERROR(IF(I9=0,"",I2/I9),"")</f>
        <v>20.696142991533396</v>
      </c>
      <c r="J10" s="3">
        <f t="shared" ca="1" si="7"/>
        <v>18.257956448911223</v>
      </c>
      <c r="K10" s="3">
        <f t="shared" ca="1" si="7"/>
        <v>-12.815715622076707</v>
      </c>
      <c r="L10" s="3">
        <f t="shared" ca="1" si="7"/>
        <v>-7.7674897119341555</v>
      </c>
      <c r="M10" s="3">
        <f t="shared" ca="1" si="7"/>
        <v>157.8125</v>
      </c>
      <c r="N10" s="3">
        <f t="shared" ca="1" si="7"/>
        <v>-21.157323688969257</v>
      </c>
      <c r="O10" s="3">
        <f t="shared" ca="1" si="7"/>
        <v>11.383108935128519</v>
      </c>
      <c r="P10" s="3">
        <f t="shared" ca="1" si="7"/>
        <v>-66.10526315789474</v>
      </c>
      <c r="Q10" s="3">
        <f t="shared" ca="1" si="7"/>
        <v>4.6573267701628174</v>
      </c>
      <c r="R10" s="3">
        <f t="shared" ca="1" si="7"/>
        <v>4.4744318181818183</v>
      </c>
      <c r="S10" s="3">
        <f t="shared" ca="1" si="7"/>
        <v>1.1946308724832215</v>
      </c>
      <c r="T10" s="3">
        <f t="shared" ca="1" si="7"/>
        <v>3.2063738826272834</v>
      </c>
      <c r="U10" s="3">
        <f t="shared" ca="1" si="7"/>
        <v>2.598016060462919</v>
      </c>
      <c r="V10" s="3">
        <f t="shared" ca="1" si="7"/>
        <v>10.728982951205172</v>
      </c>
      <c r="W10" s="3">
        <f t="shared" ca="1" si="7"/>
        <v>12.075785967103894</v>
      </c>
      <c r="X10" s="3">
        <f t="shared" ca="1" si="7"/>
        <v>23.118279569892472</v>
      </c>
      <c r="Y10" s="3">
        <f t="shared" ca="1" si="7"/>
        <v>24.1635687732342</v>
      </c>
      <c r="Z10" s="3">
        <f t="shared" ca="1" si="7"/>
        <v>1.8592297476759629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17649729</v>
      </c>
      <c r="E11" s="2">
        <f>IFERROR(INDEX(E51:E500,MATCH($C$11,$C$51:$C$500,0)),"")</f>
        <v>11035888</v>
      </c>
      <c r="H11" s="2">
        <f>IFERROR(INDEX(D11:G11,COUNT(D11:G11)),"")</f>
        <v>11035888</v>
      </c>
      <c r="I11" s="2">
        <f t="shared" ref="I11:Z11" si="8">IFERROR(INDEX(I51:I500,MATCH($C$11,$C$51:$C$500,0)),"")</f>
        <v>10040790</v>
      </c>
      <c r="J11" s="2">
        <f t="shared" si="8"/>
        <v>7363464</v>
      </c>
      <c r="K11" s="2">
        <f t="shared" si="8"/>
        <v>5865322</v>
      </c>
      <c r="L11" s="2">
        <f t="shared" si="8"/>
        <v>8539274</v>
      </c>
      <c r="M11" s="2">
        <f t="shared" si="8"/>
        <v>11354939</v>
      </c>
      <c r="N11" s="2">
        <f t="shared" si="8"/>
        <v>11041822</v>
      </c>
      <c r="O11" s="2">
        <f t="shared" si="8"/>
        <v>13585236</v>
      </c>
      <c r="P11" s="2">
        <f t="shared" si="8"/>
        <v>14090912</v>
      </c>
      <c r="Q11" s="2">
        <f t="shared" si="8"/>
        <v>27434955</v>
      </c>
      <c r="R11" s="2">
        <f t="shared" si="8"/>
        <v>20157821</v>
      </c>
      <c r="S11" s="2">
        <f t="shared" si="8"/>
        <v>30853541</v>
      </c>
      <c r="T11" s="2">
        <f t="shared" si="8"/>
        <v>28437832</v>
      </c>
      <c r="U11" s="2">
        <f t="shared" si="8"/>
        <v>24185638</v>
      </c>
      <c r="V11" s="2">
        <f t="shared" si="8"/>
        <v>25847832</v>
      </c>
      <c r="W11" s="2">
        <f t="shared" si="8"/>
        <v>309330444000</v>
      </c>
      <c r="X11" s="2">
        <f t="shared" si="8"/>
        <v>144178251000</v>
      </c>
      <c r="Y11" s="2">
        <f t="shared" si="8"/>
        <v>118541427000</v>
      </c>
      <c r="Z11" s="2">
        <f t="shared" si="8"/>
        <v>162076044000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-316000000000</v>
      </c>
      <c r="E12" s="2">
        <f>IFERROR(INDEX(E51:E500,MATCH("Net Debt (Quarter)",$C$51:$C$500,0)),"")</f>
        <v>-188000000000</v>
      </c>
      <c r="H12" s="2">
        <f>IFERROR(INDEX(D12:G12,COUNT(D12:G12)),"")</f>
        <v>-188000000000</v>
      </c>
      <c r="I12" s="2">
        <f t="shared" ref="I12:Z12" si="9">IFERROR(INDEX(I51:I500,MATCH($C$12,$C$51:$C$500,0)),"")</f>
        <v>-168000000000</v>
      </c>
      <c r="J12" s="2">
        <f t="shared" si="9"/>
        <v>-119000000000</v>
      </c>
      <c r="K12" s="2">
        <f t="shared" si="9"/>
        <v>-91000000000</v>
      </c>
      <c r="L12" s="2">
        <f t="shared" si="9"/>
        <v>-133000000000</v>
      </c>
      <c r="M12" s="2">
        <f t="shared" si="9"/>
        <v>-162000000000</v>
      </c>
      <c r="N12" s="2">
        <f t="shared" si="9"/>
        <v>-156000000000</v>
      </c>
      <c r="O12" s="2">
        <f t="shared" si="9"/>
        <v>-189000000000</v>
      </c>
      <c r="P12" s="2">
        <f t="shared" si="9"/>
        <v>-125000000000</v>
      </c>
      <c r="Q12" s="2">
        <f t="shared" si="9"/>
        <v>-122000000000</v>
      </c>
      <c r="R12" s="2">
        <f t="shared" si="9"/>
        <v>45000000000</v>
      </c>
      <c r="S12" s="2">
        <f t="shared" si="9"/>
        <v>125000000000</v>
      </c>
      <c r="T12" s="2">
        <f t="shared" si="9"/>
        <v>583000000000</v>
      </c>
      <c r="U12" s="2">
        <f t="shared" si="9"/>
        <v>776000000000</v>
      </c>
      <c r="V12" s="2">
        <f t="shared" si="9"/>
        <v>1347000000000</v>
      </c>
      <c r="W12" s="2">
        <f t="shared" si="9"/>
        <v>2537000000000</v>
      </c>
      <c r="X12" s="2">
        <f t="shared" si="9"/>
        <v>2717000000000</v>
      </c>
      <c r="Y12" s="2">
        <f t="shared" si="9"/>
        <v>3065000000000</v>
      </c>
      <c r="Z12" s="2">
        <f t="shared" si="9"/>
        <v>3484000000000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79000000000</v>
      </c>
      <c r="Q13" s="2">
        <f t="shared" si="10"/>
        <v>250000000000</v>
      </c>
      <c r="R13" s="2">
        <f t="shared" si="10"/>
        <v>315000000000</v>
      </c>
      <c r="S13" s="2">
        <f t="shared" si="10"/>
        <v>551000000000</v>
      </c>
      <c r="T13" s="2">
        <f t="shared" si="10"/>
        <v>937000000000</v>
      </c>
      <c r="U13" s="2">
        <f t="shared" si="10"/>
        <v>1071000000000</v>
      </c>
      <c r="V13" s="2">
        <f t="shared" si="10"/>
        <v>1597000000000</v>
      </c>
      <c r="W13" s="2">
        <f t="shared" si="10"/>
        <v>2846000000000</v>
      </c>
      <c r="X13" s="2">
        <f t="shared" si="10"/>
        <v>2862000000000</v>
      </c>
      <c r="Y13" s="2">
        <f t="shared" si="10"/>
        <v>3184000000000</v>
      </c>
      <c r="Z13" s="2">
        <f t="shared" si="10"/>
        <v>3646000000000</v>
      </c>
    </row>
    <row r="14" spans="1:26" ht="15.5" x14ac:dyDescent="0.35">
      <c r="C14" t="s">
        <v>27</v>
      </c>
      <c r="D14" s="2">
        <f>IFERROR(INDEX(D51:D500,MATCH($C$14,$C$51:$C$500,0)),"")</f>
        <v>-25156</v>
      </c>
      <c r="E14" s="2">
        <f>IFERROR(INDEX(E51:E500,MATCH($C$14,$C$51:$C$500,0)),"")</f>
        <v>-10449</v>
      </c>
      <c r="H14" s="2">
        <f>IFERROR(SUM(D14:G14)*(4/MAX(1,COUNT(D14:G14))),"")</f>
        <v>-71210</v>
      </c>
      <c r="I14" s="2">
        <f t="shared" ref="I14:Z14" si="11">IFERROR(INDEX(I51:I500,MATCH($C$14,$C$51:$C$500,0)),"")</f>
        <v>-42520</v>
      </c>
      <c r="J14" s="2">
        <f t="shared" si="11"/>
        <v>-105918</v>
      </c>
      <c r="K14" s="2">
        <f t="shared" si="11"/>
        <v>-120378</v>
      </c>
      <c r="L14" s="2">
        <f t="shared" si="11"/>
        <v>-163017</v>
      </c>
      <c r="M14" s="2">
        <f t="shared" si="11"/>
        <v>-308585</v>
      </c>
      <c r="N14" s="2">
        <f t="shared" si="11"/>
        <v>-317642</v>
      </c>
      <c r="O14" s="2">
        <f t="shared" si="11"/>
        <v>-562885</v>
      </c>
      <c r="P14" s="2">
        <f t="shared" si="11"/>
        <v>-949260</v>
      </c>
      <c r="Q14" s="2">
        <f t="shared" si="11"/>
        <v>-4077942</v>
      </c>
      <c r="R14" s="2">
        <f t="shared" si="11"/>
        <v>-4977003</v>
      </c>
      <c r="S14" s="2">
        <f t="shared" si="11"/>
        <v>-5397567</v>
      </c>
      <c r="T14" s="2">
        <f t="shared" si="11"/>
        <v>-6416621</v>
      </c>
      <c r="U14" s="2">
        <f t="shared" si="11"/>
        <v>-7102451</v>
      </c>
      <c r="V14" s="2">
        <f t="shared" si="11"/>
        <v>-8448700</v>
      </c>
      <c r="W14" s="2">
        <f t="shared" si="11"/>
        <v>-85307161000</v>
      </c>
      <c r="X14" s="2">
        <f t="shared" si="11"/>
        <v>-69245149000</v>
      </c>
      <c r="Y14" s="2">
        <f t="shared" si="11"/>
        <v>-36484683000</v>
      </c>
      <c r="Z14" s="2">
        <f t="shared" si="11"/>
        <v>-44642616000</v>
      </c>
    </row>
    <row r="15" spans="1:26" ht="15.5" x14ac:dyDescent="0.35">
      <c r="C15" t="s">
        <v>28</v>
      </c>
      <c r="D15" s="2">
        <f>IFERROR(INDEX(D51:D500,MATCH($C$15,$C$51:$C$500,0)),"")</f>
        <v>-269905</v>
      </c>
      <c r="E15" s="2">
        <f>IFERROR(INDEX(E51:E500,MATCH($C$15,$C$51:$C$500,0)),"")</f>
        <v>32600</v>
      </c>
      <c r="H15" s="2">
        <f>IFERROR(SUM(D15:G15)*(4/MAX(1,COUNT(D15:G15))),"")</f>
        <v>-474610</v>
      </c>
      <c r="I15" s="2">
        <f t="shared" ref="I15:Z15" si="12">IFERROR(INDEX(I51:I500,MATCH($C$15,$C$51:$C$500,0)),"")</f>
        <v>77597</v>
      </c>
      <c r="J15" s="2">
        <f t="shared" si="12"/>
        <v>737434</v>
      </c>
      <c r="K15" s="2">
        <f t="shared" si="12"/>
        <v>-4308</v>
      </c>
      <c r="L15" s="2">
        <f t="shared" si="12"/>
        <v>-107323</v>
      </c>
      <c r="M15" s="2">
        <f t="shared" si="12"/>
        <v>-101817</v>
      </c>
      <c r="N15" s="2">
        <f t="shared" si="12"/>
        <v>-3985496</v>
      </c>
      <c r="O15" s="2">
        <f t="shared" si="12"/>
        <v>157511</v>
      </c>
      <c r="P15" s="2">
        <f t="shared" si="12"/>
        <v>824307</v>
      </c>
      <c r="Q15" s="2">
        <f t="shared" si="12"/>
        <v>3113199</v>
      </c>
      <c r="R15" s="2">
        <f t="shared" si="12"/>
        <v>7544646</v>
      </c>
      <c r="S15" s="2">
        <f t="shared" si="12"/>
        <v>4760985</v>
      </c>
      <c r="T15" s="2">
        <f t="shared" si="12"/>
        <v>9522633</v>
      </c>
      <c r="U15" s="2">
        <f t="shared" si="12"/>
        <v>-12740366</v>
      </c>
      <c r="V15" s="2">
        <f t="shared" si="12"/>
        <v>-2491126</v>
      </c>
      <c r="W15" s="2">
        <f t="shared" si="12"/>
        <v>-133689722000</v>
      </c>
      <c r="X15" s="2">
        <f t="shared" si="12"/>
        <v>-26967052000</v>
      </c>
      <c r="Y15" s="2">
        <f t="shared" si="12"/>
        <v>-21076028000</v>
      </c>
      <c r="Z15" s="2">
        <f t="shared" si="12"/>
        <v>65668134000</v>
      </c>
    </row>
    <row r="16" spans="1:26" ht="15.5" x14ac:dyDescent="0.35">
      <c r="C16" t="s">
        <v>29</v>
      </c>
      <c r="D16" s="2">
        <f>IFERROR(INDEX(D51:D500,MATCH($C$16,$C$51:$C$500,0)),"")</f>
        <v>4022663</v>
      </c>
      <c r="E16" s="2">
        <f>IFERROR(INDEX(E51:E500,MATCH($C$16,$C$51:$C$500,0)),"")</f>
        <v>1879285</v>
      </c>
      <c r="H16" s="2">
        <f>IFERROR(SUM(D16:G16)*(4/MAX(1,COUNT(D16:G16))),"")</f>
        <v>11803896</v>
      </c>
      <c r="I16" s="2">
        <f t="shared" ref="I16:Z16" si="13">IFERROR(INDEX(I51:I500,MATCH($C$16,$C$51:$C$500,0)),"")</f>
        <v>-2742607</v>
      </c>
      <c r="J16" s="2">
        <f t="shared" si="13"/>
        <v>-10930647</v>
      </c>
      <c r="K16" s="2">
        <f t="shared" si="13"/>
        <v>-19115273</v>
      </c>
      <c r="L16" s="2">
        <f t="shared" si="13"/>
        <v>-26638933</v>
      </c>
      <c r="M16" s="2">
        <f t="shared" si="13"/>
        <v>457690</v>
      </c>
      <c r="N16" s="2">
        <f t="shared" si="13"/>
        <v>-34690549</v>
      </c>
      <c r="O16" s="2">
        <f t="shared" si="13"/>
        <v>-29748345</v>
      </c>
      <c r="P16" s="2">
        <f t="shared" si="13"/>
        <v>-1395757</v>
      </c>
      <c r="Q16" s="2">
        <f t="shared" si="13"/>
        <v>-11751064</v>
      </c>
      <c r="R16" s="2">
        <f t="shared" si="13"/>
        <v>-28114407</v>
      </c>
      <c r="S16" s="2">
        <f t="shared" si="13"/>
        <v>-28922199</v>
      </c>
      <c r="T16" s="2">
        <f t="shared" si="13"/>
        <v>-34229828</v>
      </c>
      <c r="U16" s="2">
        <f t="shared" si="13"/>
        <v>14718267</v>
      </c>
      <c r="V16" s="2">
        <f t="shared" si="13"/>
        <v>10892072</v>
      </c>
      <c r="W16" s="2">
        <f t="shared" si="13"/>
        <v>417751249000</v>
      </c>
      <c r="X16" s="2">
        <f t="shared" si="13"/>
        <v>63946042000</v>
      </c>
      <c r="Y16" s="2">
        <f t="shared" si="13"/>
        <v>74848973000</v>
      </c>
      <c r="Z16" s="2">
        <f t="shared" si="13"/>
        <v>-329190976000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778000000000</v>
      </c>
      <c r="E20" s="2">
        <f ca="1">IFERROR(E21*E2,"")</f>
        <v>778000000000</v>
      </c>
      <c r="H20" s="2">
        <f t="shared" ref="H20:Z20" ca="1" si="14">IFERROR(H21*H2,"")</f>
        <v>778000000000</v>
      </c>
      <c r="I20" s="2">
        <f t="shared" ca="1" si="14"/>
        <v>855800000000</v>
      </c>
      <c r="J20" s="2">
        <f t="shared" ca="1" si="14"/>
        <v>424010000000</v>
      </c>
      <c r="K20" s="2">
        <f t="shared" ca="1" si="14"/>
        <v>532930000000</v>
      </c>
      <c r="L20" s="2">
        <f t="shared" ca="1" si="14"/>
        <v>587390000000</v>
      </c>
      <c r="M20" s="2">
        <f t="shared" ca="1" si="14"/>
        <v>785780000000</v>
      </c>
      <c r="N20" s="2">
        <f t="shared" ca="1" si="14"/>
        <v>910260000000</v>
      </c>
      <c r="O20" s="2">
        <f t="shared" ca="1" si="14"/>
        <v>723540000000</v>
      </c>
      <c r="P20" s="2">
        <f t="shared" ca="1" si="14"/>
        <v>1221460000000</v>
      </c>
      <c r="Q20" s="2">
        <f t="shared" ca="1" si="14"/>
        <v>956940000000</v>
      </c>
      <c r="R20" s="2">
        <f t="shared" ca="1" si="14"/>
        <v>490140000000</v>
      </c>
      <c r="S20" s="2">
        <f t="shared" ca="1" si="14"/>
        <v>346210000000</v>
      </c>
      <c r="T20" s="2">
        <f t="shared" ca="1" si="14"/>
        <v>641850000000</v>
      </c>
      <c r="U20" s="2">
        <f t="shared" ca="1" si="14"/>
        <v>855800000000</v>
      </c>
      <c r="V20" s="2">
        <f t="shared" ca="1" si="14"/>
        <v>1419850000000</v>
      </c>
      <c r="W20" s="2">
        <f t="shared" ca="1" si="14"/>
        <v>2256200000000</v>
      </c>
      <c r="X20" s="2">
        <f t="shared" ca="1" si="14"/>
        <v>836350000000</v>
      </c>
      <c r="Y20" s="2">
        <f t="shared" ca="1" si="14"/>
        <v>505700000000</v>
      </c>
      <c r="Z20" s="2">
        <f t="shared" ca="1" si="14"/>
        <v>272300000000</v>
      </c>
    </row>
    <row r="21" spans="1:26" ht="15.5" x14ac:dyDescent="0.35">
      <c r="C21" t="s">
        <v>12</v>
      </c>
      <c r="D21" s="2">
        <f>IFERROR(INDEX(D51:D500,MATCH($C$7,$C$51:$C$500,0)),"")</f>
        <v>3890000000</v>
      </c>
      <c r="E21" s="2">
        <f>IFERROR(INDEX(E51:E500,MATCH($C$7,$C$51:$C$500,0)),"")</f>
        <v>3890000000</v>
      </c>
      <c r="H21" s="2">
        <f>IFERROR(INDEX(D21:G21,COUNT(D21:G21)),"")</f>
        <v>3890000000</v>
      </c>
      <c r="I21" s="2">
        <f t="shared" ref="I21:Z21" si="15">IFERROR(INDEX(I51:I500,MATCH($C$7,$C$51:$C$500,0)),"")</f>
        <v>3890000000</v>
      </c>
      <c r="J21" s="2">
        <f t="shared" si="15"/>
        <v>3890000000</v>
      </c>
      <c r="K21" s="2">
        <f t="shared" si="15"/>
        <v>3890000000</v>
      </c>
      <c r="L21" s="2">
        <f t="shared" si="15"/>
        <v>3890000000</v>
      </c>
      <c r="M21" s="2">
        <f t="shared" si="15"/>
        <v>3890000000</v>
      </c>
      <c r="N21" s="2">
        <f t="shared" si="15"/>
        <v>3890000000</v>
      </c>
      <c r="O21" s="2">
        <f t="shared" si="15"/>
        <v>3890000000</v>
      </c>
      <c r="P21" s="2">
        <f t="shared" si="15"/>
        <v>3890000000</v>
      </c>
      <c r="Q21" s="2">
        <f t="shared" si="15"/>
        <v>3890000000</v>
      </c>
      <c r="R21" s="2">
        <f t="shared" si="15"/>
        <v>3890000000</v>
      </c>
      <c r="S21" s="2">
        <f t="shared" si="15"/>
        <v>3890000000</v>
      </c>
      <c r="T21" s="2">
        <f t="shared" si="15"/>
        <v>3890000000</v>
      </c>
      <c r="U21" s="2">
        <f t="shared" si="15"/>
        <v>3890000000</v>
      </c>
      <c r="V21" s="2">
        <f t="shared" si="15"/>
        <v>3890000000</v>
      </c>
      <c r="W21" s="2">
        <f t="shared" si="15"/>
        <v>3890000000</v>
      </c>
      <c r="X21" s="2">
        <f t="shared" si="15"/>
        <v>3890000000</v>
      </c>
      <c r="Y21" s="2">
        <f t="shared" si="15"/>
        <v>3890000000</v>
      </c>
      <c r="Z21" s="2">
        <f t="shared" si="15"/>
        <v>3890000000</v>
      </c>
    </row>
    <row r="23" spans="1:26" ht="15.5" x14ac:dyDescent="0.35">
      <c r="B23" t="s">
        <v>41</v>
      </c>
      <c r="C23" t="s">
        <v>42</v>
      </c>
      <c r="D23" s="3">
        <f>IFERROR(D5/D6*100,"")</f>
        <v>3.1862823941222445</v>
      </c>
      <c r="E23" s="3">
        <f>IFERROR(E5/E6*100,"")</f>
        <v>1.6727709980981842</v>
      </c>
      <c r="H23" s="3">
        <f t="shared" ref="H23:Z23" si="16">IFERROR(H5/H6*100,"")</f>
        <v>9.9278478140325248</v>
      </c>
      <c r="I23" s="3">
        <f t="shared" si="16"/>
        <v>-3.0559460483303846</v>
      </c>
      <c r="J23" s="3">
        <f t="shared" si="16"/>
        <v>-8.531608938054049</v>
      </c>
      <c r="K23" s="3">
        <f t="shared" si="16"/>
        <v>-15.284719377466951</v>
      </c>
      <c r="L23" s="3">
        <f t="shared" si="16"/>
        <v>-18.315621572950374</v>
      </c>
      <c r="M23" s="3">
        <f t="shared" si="16"/>
        <v>1.8315990155159585</v>
      </c>
      <c r="N23" s="3">
        <f t="shared" si="16"/>
        <v>-24.104741673878099</v>
      </c>
      <c r="O23" s="3">
        <f t="shared" si="16"/>
        <v>-17.284367655902873</v>
      </c>
      <c r="P23" s="3">
        <f t="shared" si="16"/>
        <v>1.4704665589628563</v>
      </c>
      <c r="Q23" s="3">
        <f t="shared" si="16"/>
        <v>-2.2235227764126346</v>
      </c>
      <c r="R23" s="3">
        <f t="shared" si="16"/>
        <v>-9.2143623216478083</v>
      </c>
      <c r="S23" s="3">
        <f t="shared" si="16"/>
        <v>-8.5538985574790871</v>
      </c>
      <c r="T23" s="3">
        <f t="shared" si="16"/>
        <v>-8.1112285171479659</v>
      </c>
      <c r="U23" s="3">
        <f t="shared" si="16"/>
        <v>-0.48253686038199778</v>
      </c>
      <c r="V23" s="3">
        <f t="shared" si="16"/>
        <v>3.4725053359942559</v>
      </c>
      <c r="W23" s="3">
        <f t="shared" si="16"/>
        <v>11.631403382129028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 t="str">
        <f>IFERROR(_xlfn.RRI(5,I23,D23),"")</f>
        <v/>
      </c>
      <c r="E24" s="4" t="str">
        <f>IFERROR(_xlfn.RRI(5,J23,E23),"")</f>
        <v/>
      </c>
      <c r="H24" s="4">
        <f t="shared" ref="H24:Z24" si="17">IFERROR(_xlfn.RRI(5,M23,H23),"")</f>
        <v>0.40218378941786481</v>
      </c>
      <c r="I24" s="4">
        <f t="shared" si="17"/>
        <v>-0.33837997676040743</v>
      </c>
      <c r="J24" s="4">
        <f t="shared" si="17"/>
        <v>-0.13168862778304424</v>
      </c>
      <c r="K24" s="4" t="str">
        <f t="shared" si="17"/>
        <v/>
      </c>
      <c r="L24" s="4">
        <f t="shared" si="17"/>
        <v>0.52460035257901261</v>
      </c>
      <c r="M24" s="4" t="str">
        <f t="shared" si="17"/>
        <v/>
      </c>
      <c r="N24" s="4">
        <f t="shared" si="17"/>
        <v>0.23023386331454088</v>
      </c>
      <c r="O24" s="4">
        <f t="shared" si="17"/>
        <v>0.16335797605328239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-13.33</v>
      </c>
      <c r="J25" s="3">
        <f t="shared" si="18"/>
        <v>-41.53</v>
      </c>
      <c r="K25" s="3">
        <f t="shared" si="18"/>
        <v>-74.98</v>
      </c>
      <c r="L25" s="3">
        <f t="shared" si="18"/>
        <v>-102.29</v>
      </c>
      <c r="M25" s="3">
        <f t="shared" si="18"/>
        <v>1.29</v>
      </c>
      <c r="N25" s="3">
        <f t="shared" si="18"/>
        <v>-144.93</v>
      </c>
      <c r="O25" s="3">
        <f t="shared" si="18"/>
        <v>-107.63</v>
      </c>
      <c r="P25" s="3">
        <f t="shared" si="18"/>
        <v>-4.5999999999999996</v>
      </c>
      <c r="Q25" s="3">
        <f t="shared" si="18"/>
        <v>-28.01</v>
      </c>
      <c r="R25" s="3">
        <f t="shared" si="18"/>
        <v>-71.52</v>
      </c>
      <c r="S25" s="3">
        <f t="shared" si="18"/>
        <v>-83.15</v>
      </c>
      <c r="T25" s="3">
        <f t="shared" si="18"/>
        <v>-77.16</v>
      </c>
      <c r="U25" s="3">
        <f t="shared" si="18"/>
        <v>3.28</v>
      </c>
      <c r="V25" s="3">
        <f t="shared" si="18"/>
        <v>21.51</v>
      </c>
      <c r="W25" s="3">
        <f t="shared" si="18"/>
        <v>74.3</v>
      </c>
      <c r="X25" s="3">
        <f t="shared" si="18"/>
        <v>9.51</v>
      </c>
      <c r="Y25" s="3">
        <f t="shared" si="18"/>
        <v>13.83</v>
      </c>
      <c r="Z25" s="3">
        <f t="shared" si="18"/>
        <v>-67.760000000000005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-0.37951059325390746</v>
      </c>
      <c r="J26" s="4">
        <f t="shared" si="19"/>
        <v>-0.17341842919054962</v>
      </c>
      <c r="K26" s="4">
        <f t="shared" si="19"/>
        <v>0.7475818311140745</v>
      </c>
      <c r="L26" s="4">
        <f t="shared" si="19"/>
        <v>0.2956986729275739</v>
      </c>
      <c r="M26" s="4" t="str">
        <f t="shared" si="19"/>
        <v/>
      </c>
      <c r="N26" s="4">
        <f t="shared" si="19"/>
        <v>0.11753004418296276</v>
      </c>
      <c r="O26" s="4">
        <f t="shared" si="19"/>
        <v>6.882898886500155E-2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1.5057717737789203E-2</v>
      </c>
      <c r="E27" s="3">
        <f>IFERROR(E4/E21,"")</f>
        <v>8.337114652956298E-3</v>
      </c>
      <c r="H27" s="3">
        <f t="shared" ref="H27:Z27" si="20">IFERROR(H4/H21,"")</f>
        <v>4.6789664781491005E-2</v>
      </c>
      <c r="I27" s="3">
        <f t="shared" si="20"/>
        <v>3.7189662210796913E-2</v>
      </c>
      <c r="J27" s="3">
        <f t="shared" si="20"/>
        <v>2.8194346529562982E-2</v>
      </c>
      <c r="K27" s="3">
        <f t="shared" si="20"/>
        <v>2.6941562982005143E-2</v>
      </c>
      <c r="L27" s="3">
        <f t="shared" si="20"/>
        <v>3.6702807197943443E-2</v>
      </c>
      <c r="M27" s="3">
        <f t="shared" si="20"/>
        <v>4.8892686632390749E-2</v>
      </c>
      <c r="N27" s="3">
        <f t="shared" si="20"/>
        <v>3.9257776092544987E-2</v>
      </c>
      <c r="O27" s="3">
        <f t="shared" si="20"/>
        <v>5.9997606426735219E-2</v>
      </c>
      <c r="P27" s="3">
        <f t="shared" si="20"/>
        <v>9.1680228534704367E-2</v>
      </c>
      <c r="Q27" s="3">
        <f t="shared" si="20"/>
        <v>9.1284684832904889E-2</v>
      </c>
      <c r="R27" s="3">
        <f t="shared" si="20"/>
        <v>7.1967786632390743E-2</v>
      </c>
      <c r="S27" s="3">
        <f t="shared" si="20"/>
        <v>7.991607249357327E-2</v>
      </c>
      <c r="T27" s="3">
        <f t="shared" si="20"/>
        <v>0.11544529485861182</v>
      </c>
      <c r="U27" s="3">
        <f t="shared" si="20"/>
        <v>0.12990219408740361</v>
      </c>
      <c r="V27" s="3">
        <f t="shared" si="20"/>
        <v>0.12541553881748072</v>
      </c>
      <c r="W27" s="3">
        <f t="shared" si="20"/>
        <v>1249.7350213367608</v>
      </c>
      <c r="X27" s="3">
        <f t="shared" si="20"/>
        <v>932.43501105398457</v>
      </c>
      <c r="Y27" s="3">
        <f t="shared" si="20"/>
        <v>807.95888020565553</v>
      </c>
      <c r="Z27" s="3">
        <f t="shared" si="20"/>
        <v>1028.9285460154242</v>
      </c>
    </row>
    <row r="28" spans="1:26" ht="15.5" x14ac:dyDescent="0.35">
      <c r="C28" t="s">
        <v>48</v>
      </c>
      <c r="D28" s="4">
        <f>IFERROR(_xlfn.RRI(5,I27,D27),"")</f>
        <v>-0.16542113259291091</v>
      </c>
      <c r="E28" s="4">
        <f>IFERROR(_xlfn.RRI(5,J27,E27),"")</f>
        <v>-0.21626228179262985</v>
      </c>
      <c r="H28" s="4">
        <f t="shared" ref="H28:Z28" si="21">IFERROR(_xlfn.RRI(5,M27,H27),"")</f>
        <v>-8.7545512103972545E-3</v>
      </c>
      <c r="I28" s="4">
        <f t="shared" si="21"/>
        <v>-1.0765377362407791E-2</v>
      </c>
      <c r="J28" s="4">
        <f t="shared" si="21"/>
        <v>-0.14018380358302729</v>
      </c>
      <c r="K28" s="4">
        <f t="shared" si="21"/>
        <v>-0.21723856634670236</v>
      </c>
      <c r="L28" s="4">
        <f t="shared" si="21"/>
        <v>-0.16658699643943164</v>
      </c>
      <c r="M28" s="4">
        <f t="shared" si="21"/>
        <v>-7.4404677568189692E-2</v>
      </c>
      <c r="N28" s="4">
        <f t="shared" si="21"/>
        <v>-0.13252231402348369</v>
      </c>
      <c r="O28" s="4">
        <f t="shared" si="21"/>
        <v>-0.12269311534276972</v>
      </c>
      <c r="P28" s="4">
        <f t="shared" si="21"/>
        <v>-6.7321769368528295E-2</v>
      </c>
      <c r="Q28" s="4">
        <f t="shared" si="21"/>
        <v>-6.155394188336083E-2</v>
      </c>
      <c r="R28" s="4">
        <f t="shared" si="21"/>
        <v>-0.85807332082525734</v>
      </c>
      <c r="S28" s="4">
        <f t="shared" si="21"/>
        <v>-0.84632503884064358</v>
      </c>
      <c r="T28" s="4">
        <f t="shared" si="21"/>
        <v>-0.82978516986153306</v>
      </c>
      <c r="U28" s="4">
        <f t="shared" si="21"/>
        <v>-0.83394718052237926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-0.67902720924632798</v>
      </c>
      <c r="J29" s="4">
        <f t="shared" si="22"/>
        <v>-0.44611896505734866</v>
      </c>
      <c r="K29" s="4">
        <f t="shared" si="22"/>
        <v>-0.266986020138821</v>
      </c>
      <c r="L29" s="4">
        <f t="shared" si="22"/>
        <v>-80.294573643410857</v>
      </c>
      <c r="M29" s="4">
        <f t="shared" si="22"/>
        <v>-1.0089008486855724</v>
      </c>
      <c r="N29" s="4">
        <f t="shared" si="22"/>
        <v>0.34655765121248733</v>
      </c>
      <c r="O29" s="4">
        <f t="shared" si="22"/>
        <v>22.397826086956524</v>
      </c>
      <c r="P29" s="4">
        <f t="shared" si="22"/>
        <v>-0.83577293823634424</v>
      </c>
      <c r="Q29" s="4">
        <f t="shared" si="22"/>
        <v>-0.6083612975391498</v>
      </c>
      <c r="R29" s="4">
        <f t="shared" si="22"/>
        <v>-0.13986770895971148</v>
      </c>
      <c r="S29" s="4">
        <f t="shared" si="22"/>
        <v>7.7630896837739882E-2</v>
      </c>
      <c r="T29" s="4">
        <f t="shared" si="22"/>
        <v>-24.524390243902438</v>
      </c>
      <c r="U29" s="4">
        <f t="shared" si="22"/>
        <v>-0.84751278475127845</v>
      </c>
      <c r="V29" s="4">
        <f t="shared" si="22"/>
        <v>-0.71049798115746965</v>
      </c>
      <c r="W29" s="4">
        <f t="shared" si="22"/>
        <v>6.812828601472134</v>
      </c>
      <c r="X29" s="4">
        <f t="shared" si="22"/>
        <v>-0.31236442516268981</v>
      </c>
      <c r="Y29" s="4">
        <f t="shared" si="22"/>
        <v>-1.2041027154663517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0.2581363206871779</v>
      </c>
      <c r="I30" s="4">
        <f t="shared" si="23"/>
        <v>0.31904678733383501</v>
      </c>
      <c r="J30" s="4">
        <f t="shared" si="23"/>
        <v>4.6500032251083623E-2</v>
      </c>
      <c r="K30" s="4">
        <f t="shared" si="23"/>
        <v>-0.2659536139373353</v>
      </c>
      <c r="L30" s="4">
        <f t="shared" si="23"/>
        <v>-0.24931907559302896</v>
      </c>
      <c r="M30" s="4">
        <f t="shared" si="23"/>
        <v>0.24542680454269089</v>
      </c>
      <c r="N30" s="4">
        <f t="shared" si="23"/>
        <v>-0.34567762898201992</v>
      </c>
      <c r="O30" s="4">
        <f t="shared" si="23"/>
        <v>-0.34557747743807271</v>
      </c>
      <c r="P30" s="4">
        <f t="shared" si="23"/>
        <v>4.3330784624333648E-3</v>
      </c>
      <c r="Q30" s="4">
        <f t="shared" si="23"/>
        <v>0.26841034168779254</v>
      </c>
      <c r="R30" s="4">
        <f t="shared" si="23"/>
        <v>-9.9457913948683058E-2</v>
      </c>
      <c r="S30" s="4">
        <f t="shared" si="23"/>
        <v>-0.30775808064375343</v>
      </c>
      <c r="T30" s="4">
        <f t="shared" si="23"/>
        <v>-0.11129064701605103</v>
      </c>
      <c r="U30" s="4">
        <f t="shared" si="23"/>
        <v>3.5774317219594287E-2</v>
      </c>
      <c r="V30" s="4">
        <f t="shared" si="23"/>
        <v>-0.99989964629567374</v>
      </c>
      <c r="W30" s="4">
        <f t="shared" si="23"/>
        <v>0.3402918235814783</v>
      </c>
      <c r="X30" s="4">
        <f t="shared" si="23"/>
        <v>0.15406245775359909</v>
      </c>
      <c r="Y30" s="4">
        <f t="shared" si="23"/>
        <v>-0.21475705642095794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544.67999999999995</v>
      </c>
      <c r="E32" s="3">
        <f>IFERROR(INDEX(E51:E500,MATCH($A$32,$C$51:$C$500,0)),"")</f>
        <v>500.81</v>
      </c>
      <c r="H32" s="3">
        <f>IFERROR(INDEX(D32:G32,COUNT(D32:G32)),"")</f>
        <v>500.81</v>
      </c>
      <c r="I32" s="3">
        <f t="shared" ref="I32:Z32" si="24">IFERROR(INDEX(I51:I500,MATCH($C$32,$C$51:$C$500,0)),"")</f>
        <v>484.35</v>
      </c>
      <c r="J32" s="3">
        <f t="shared" si="24"/>
        <v>482.35</v>
      </c>
      <c r="K32" s="3">
        <f t="shared" si="24"/>
        <v>500.23</v>
      </c>
      <c r="L32" s="3">
        <f t="shared" si="24"/>
        <v>582.4</v>
      </c>
      <c r="M32" s="3">
        <f t="shared" si="24"/>
        <v>630.99</v>
      </c>
      <c r="N32" s="3">
        <f t="shared" si="24"/>
        <v>607.34</v>
      </c>
      <c r="O32" s="3">
        <f t="shared" si="24"/>
        <v>742.83</v>
      </c>
      <c r="P32" s="3">
        <f t="shared" si="24"/>
        <v>907.57</v>
      </c>
      <c r="Q32" s="3">
        <f t="shared" si="24"/>
        <v>836.61</v>
      </c>
      <c r="R32" s="3">
        <f t="shared" si="24"/>
        <v>848.1</v>
      </c>
      <c r="S32" s="3">
        <f t="shared" si="24"/>
        <v>950.99</v>
      </c>
      <c r="T32" s="3">
        <f t="shared" si="24"/>
        <v>944.32</v>
      </c>
      <c r="U32" s="3">
        <f t="shared" si="24"/>
        <v>1000.9</v>
      </c>
      <c r="V32" s="3">
        <f t="shared" si="24"/>
        <v>797.3</v>
      </c>
      <c r="W32" s="3">
        <f t="shared" si="24"/>
        <v>662.62</v>
      </c>
      <c r="X32" s="3">
        <f t="shared" si="24"/>
        <v>321.22000000000003</v>
      </c>
      <c r="Y32" s="3">
        <f t="shared" si="24"/>
        <v>280.18</v>
      </c>
      <c r="Z32" s="3">
        <f t="shared" si="24"/>
        <v>259.99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0.37</v>
      </c>
      <c r="E33" s="3">
        <f>IFERROR(INDEX(E51:E500,MATCH($A$33,$C$51:$C$500,0)),"")</f>
        <v>0.41</v>
      </c>
      <c r="H33" s="3">
        <f>IFERROR(INDEX(D33:G33,COUNT(D33:G33)),"")</f>
        <v>0.41</v>
      </c>
      <c r="I33" s="3">
        <f t="shared" ref="I33:Z33" si="25">IFERROR(INDEX(I51:I500,MATCH($C$33,$C$51:$C$500,0)),"")</f>
        <v>0.45</v>
      </c>
      <c r="J33" s="3">
        <f t="shared" si="25"/>
        <v>0.23</v>
      </c>
      <c r="K33" s="3">
        <f t="shared" si="25"/>
        <v>0.27</v>
      </c>
      <c r="L33" s="3">
        <f t="shared" si="25"/>
        <v>0.26</v>
      </c>
      <c r="M33" s="3">
        <f t="shared" si="25"/>
        <v>0.32</v>
      </c>
      <c r="N33" s="3">
        <f t="shared" si="25"/>
        <v>0.39</v>
      </c>
      <c r="O33" s="3">
        <f t="shared" si="25"/>
        <v>0.25</v>
      </c>
      <c r="P33" s="3">
        <f t="shared" si="25"/>
        <v>0.35</v>
      </c>
      <c r="Q33" s="3">
        <f t="shared" si="25"/>
        <v>0.28999999999999998</v>
      </c>
      <c r="R33" s="3">
        <f t="shared" si="25"/>
        <v>0.15</v>
      </c>
      <c r="S33" s="3">
        <f t="shared" si="25"/>
        <v>0.09</v>
      </c>
      <c r="T33" s="3">
        <f t="shared" si="25"/>
        <v>0.17</v>
      </c>
      <c r="U33" s="3">
        <f t="shared" si="25"/>
        <v>0.22</v>
      </c>
      <c r="V33" s="3">
        <f t="shared" si="25"/>
        <v>0.46</v>
      </c>
      <c r="W33" s="3">
        <f t="shared" si="25"/>
        <v>0.88</v>
      </c>
      <c r="X33" s="3">
        <f t="shared" si="25"/>
        <v>0.67</v>
      </c>
      <c r="Y33" s="3">
        <f t="shared" si="25"/>
        <v>0.48</v>
      </c>
      <c r="Z33" s="3">
        <f t="shared" si="25"/>
        <v>0.27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11.81</v>
      </c>
      <c r="E34" s="3">
        <f>IFERROR(INDEX(E51:E500,MATCH($A$34,$C$51:$C$500,0)),"")</f>
        <v>24.85</v>
      </c>
      <c r="H34" s="3">
        <f>IFERROR(INDEX(D34:G34,COUNT(D34:G34)),"")</f>
        <v>24.85</v>
      </c>
      <c r="I34" s="3">
        <f t="shared" ref="I34:Z34" si="26">IFERROR(INDEX(I51:I500,MATCH($C$34,$C$51:$C$500,0)),"")</f>
        <v>-16.5</v>
      </c>
      <c r="J34" s="3">
        <f t="shared" si="26"/>
        <v>-2.62</v>
      </c>
      <c r="K34" s="3">
        <f t="shared" si="26"/>
        <v>-1.83</v>
      </c>
      <c r="L34" s="3">
        <f t="shared" si="26"/>
        <v>-1.48</v>
      </c>
      <c r="M34" s="3">
        <f t="shared" si="26"/>
        <v>156.59</v>
      </c>
      <c r="N34" s="3">
        <f t="shared" si="26"/>
        <v>-1.61</v>
      </c>
      <c r="O34" s="3">
        <f t="shared" si="26"/>
        <v>-1.73</v>
      </c>
      <c r="P34" s="3">
        <f t="shared" si="26"/>
        <v>-68.260000000000005</v>
      </c>
      <c r="Q34" s="3">
        <f t="shared" si="26"/>
        <v>-8.7799999999999994</v>
      </c>
      <c r="R34" s="3">
        <f t="shared" si="26"/>
        <v>-1.76</v>
      </c>
      <c r="S34" s="3">
        <f t="shared" si="26"/>
        <v>-1.07</v>
      </c>
      <c r="T34" s="3">
        <f t="shared" si="26"/>
        <v>-2.14</v>
      </c>
      <c r="U34" s="3">
        <f t="shared" si="26"/>
        <v>67.069999999999993</v>
      </c>
      <c r="V34" s="3">
        <f t="shared" si="26"/>
        <v>16.97</v>
      </c>
      <c r="W34" s="3">
        <f t="shared" si="26"/>
        <v>7.81</v>
      </c>
      <c r="X34" s="3">
        <f t="shared" si="26"/>
        <v>22.61</v>
      </c>
      <c r="Y34" s="3">
        <f t="shared" si="26"/>
        <v>9.69</v>
      </c>
      <c r="Z34" s="3">
        <f t="shared" si="26"/>
        <v>-1.03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0.76</v>
      </c>
      <c r="E35" s="3">
        <f>IFERROR(INDEX(E51:E500,MATCH($A$35,$C$51:$C$500,0)),"")</f>
        <v>1.47</v>
      </c>
      <c r="H35" s="3">
        <f>IFERROR(INDEX(D35:G35,COUNT(D35:G35)),"")</f>
        <v>1.47</v>
      </c>
      <c r="I35" s="3">
        <f t="shared" ref="I35:Z35" si="27">IFERROR(INDEX(I51:I500,MATCH($C$35,$C$51:$C$500,0)),"")</f>
        <v>0.36</v>
      </c>
      <c r="J35" s="3">
        <f t="shared" si="27"/>
        <v>0.24</v>
      </c>
      <c r="K35" s="3">
        <f t="shared" si="27"/>
        <v>0.33</v>
      </c>
      <c r="L35" s="3">
        <f t="shared" si="27"/>
        <v>0.28000000000000003</v>
      </c>
      <c r="M35" s="3">
        <f t="shared" si="27"/>
        <v>0.28999999999999998</v>
      </c>
      <c r="N35" s="3">
        <f t="shared" si="27"/>
        <v>0.41</v>
      </c>
      <c r="O35" s="3">
        <f t="shared" si="27"/>
        <v>0.22</v>
      </c>
      <c r="P35" s="3">
        <f t="shared" si="27"/>
        <v>0.24</v>
      </c>
      <c r="Q35" s="3">
        <f t="shared" si="27"/>
        <v>0.2</v>
      </c>
      <c r="R35" s="3">
        <f t="shared" si="27"/>
        <v>0.13</v>
      </c>
      <c r="S35" s="3">
        <f t="shared" si="27"/>
        <v>0.08</v>
      </c>
      <c r="T35" s="3">
        <f t="shared" si="27"/>
        <v>0.11</v>
      </c>
      <c r="U35" s="3">
        <f t="shared" si="27"/>
        <v>0.14000000000000001</v>
      </c>
      <c r="V35" s="3">
        <f t="shared" si="27"/>
        <v>0.3</v>
      </c>
      <c r="W35" s="3">
        <f t="shared" si="27"/>
        <v>0.46</v>
      </c>
      <c r="X35" s="3">
        <f t="shared" si="27"/>
        <v>0.23</v>
      </c>
      <c r="Y35" s="3">
        <f t="shared" si="27"/>
        <v>0.17</v>
      </c>
      <c r="Z35" s="3">
        <f t="shared" si="27"/>
        <v>7.0000000000000007E-2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58574522</v>
      </c>
      <c r="E51" s="5">
        <v>32431376</v>
      </c>
      <c r="F51" s="5">
        <v>38400477</v>
      </c>
      <c r="G51" s="5">
        <v>38709028</v>
      </c>
      <c r="I51" s="5">
        <v>144667786</v>
      </c>
      <c r="J51" s="5">
        <v>109676008</v>
      </c>
      <c r="K51" s="5">
        <v>104802680</v>
      </c>
      <c r="L51" s="5">
        <v>142773920</v>
      </c>
      <c r="M51" s="5">
        <v>190192551</v>
      </c>
      <c r="N51" s="5">
        <v>152712749</v>
      </c>
      <c r="O51" s="5">
        <v>233390689</v>
      </c>
      <c r="P51" s="5">
        <v>356636089</v>
      </c>
      <c r="Q51" s="5">
        <v>355097424</v>
      </c>
      <c r="R51" s="5">
        <v>279954690</v>
      </c>
      <c r="S51" s="5">
        <v>310873522</v>
      </c>
      <c r="T51" s="5">
        <v>449082197</v>
      </c>
      <c r="U51" s="5">
        <v>505319535</v>
      </c>
      <c r="V51" s="5">
        <v>487866446</v>
      </c>
      <c r="W51" s="5">
        <v>4861469233000</v>
      </c>
      <c r="X51" s="5">
        <v>3627172193000</v>
      </c>
      <c r="Y51" s="5">
        <v>3142960044000</v>
      </c>
      <c r="Z51" s="5">
        <v>4002532044000</v>
      </c>
    </row>
    <row r="52" spans="2:26" ht="15.5" x14ac:dyDescent="0.35">
      <c r="C52" t="s">
        <v>72</v>
      </c>
      <c r="D52" s="5">
        <v>-55176831</v>
      </c>
      <c r="E52" s="5">
        <v>-31324240</v>
      </c>
      <c r="F52" s="5">
        <v>-38109911</v>
      </c>
      <c r="G52" s="5">
        <v>-38540752</v>
      </c>
      <c r="I52" s="5">
        <v>-143033544</v>
      </c>
      <c r="J52" s="5">
        <v>-108643906</v>
      </c>
      <c r="K52" s="5">
        <v>-106757502</v>
      </c>
      <c r="L52" s="5">
        <v>-152971363</v>
      </c>
      <c r="M52" s="5">
        <v>-190495645</v>
      </c>
      <c r="N52" s="5">
        <v>-170623336</v>
      </c>
      <c r="O52" s="5">
        <v>-252062560</v>
      </c>
      <c r="P52" s="5">
        <v>-342042822</v>
      </c>
      <c r="Q52" s="5">
        <v>-349094534</v>
      </c>
      <c r="R52" s="5">
        <v>-300446576</v>
      </c>
      <c r="S52" s="5">
        <v>-325832201</v>
      </c>
      <c r="T52" s="5">
        <v>-464881408</v>
      </c>
      <c r="U52" s="5">
        <v>-490629676</v>
      </c>
      <c r="V52" s="5">
        <v>-467395877</v>
      </c>
      <c r="W52" s="5">
        <v>-4241661213000</v>
      </c>
      <c r="X52" s="5">
        <v>-3436408830000</v>
      </c>
      <c r="Y52" s="5">
        <v>-3086607608000</v>
      </c>
      <c r="Z52" s="5">
        <v>-3822528643000</v>
      </c>
    </row>
    <row r="53" spans="2:26" ht="15.5" x14ac:dyDescent="0.35">
      <c r="C53" t="s">
        <v>73</v>
      </c>
      <c r="D53" s="5">
        <v>3397691</v>
      </c>
      <c r="E53" s="5">
        <v>1107136</v>
      </c>
      <c r="F53" s="5">
        <v>290566</v>
      </c>
      <c r="G53" s="5">
        <v>168276</v>
      </c>
      <c r="I53" s="5">
        <v>1634242</v>
      </c>
      <c r="J53" s="5">
        <v>1032102</v>
      </c>
      <c r="K53" s="5">
        <v>-1954822</v>
      </c>
      <c r="L53" s="5">
        <v>-10197443</v>
      </c>
      <c r="M53" s="5">
        <v>-303094</v>
      </c>
      <c r="N53" s="5">
        <v>-17910587</v>
      </c>
      <c r="O53" s="5">
        <v>-18671871</v>
      </c>
      <c r="P53" s="5">
        <v>14593267</v>
      </c>
      <c r="Q53" s="5">
        <v>6002890</v>
      </c>
      <c r="R53" s="5">
        <v>-20491886</v>
      </c>
      <c r="S53" s="5">
        <v>-14958679</v>
      </c>
      <c r="T53" s="5">
        <v>-15799211</v>
      </c>
      <c r="U53" s="5">
        <v>14689859</v>
      </c>
      <c r="V53" s="5">
        <v>20470569</v>
      </c>
      <c r="W53" s="5">
        <v>619808020000</v>
      </c>
      <c r="X53" s="5">
        <v>190763363000</v>
      </c>
      <c r="Y53" s="5">
        <v>56352436000</v>
      </c>
      <c r="Z53" s="5">
        <v>180003401000</v>
      </c>
    </row>
    <row r="54" spans="2:26" ht="15.5" x14ac:dyDescent="0.35">
      <c r="C54" t="s">
        <v>74</v>
      </c>
      <c r="D54" s="5">
        <v>-1269976</v>
      </c>
      <c r="E54" s="5">
        <v>-1313990</v>
      </c>
      <c r="F54" s="5">
        <v>-1416733</v>
      </c>
      <c r="G54" s="5">
        <v>-1171666</v>
      </c>
      <c r="I54" s="5">
        <v>-4972867</v>
      </c>
      <c r="J54" s="5">
        <v>-5132849</v>
      </c>
      <c r="K54" s="5">
        <v>-5210316</v>
      </c>
      <c r="L54" s="5">
        <v>-5459599</v>
      </c>
      <c r="M54" s="5">
        <v>-5784411</v>
      </c>
      <c r="N54" s="5">
        <v>-7357141</v>
      </c>
      <c r="O54" s="5">
        <v>-8530258</v>
      </c>
      <c r="P54" s="5">
        <v>-8483498</v>
      </c>
      <c r="Q54" s="5">
        <v>-8434225</v>
      </c>
      <c r="R54" s="5">
        <v>-8722617</v>
      </c>
      <c r="S54" s="5">
        <v>-8063340</v>
      </c>
      <c r="T54" s="5">
        <v>-9604020</v>
      </c>
      <c r="U54" s="5">
        <v>-10006671</v>
      </c>
      <c r="V54" s="5">
        <v>-9648181</v>
      </c>
      <c r="W54" s="5">
        <v>-96253801000</v>
      </c>
      <c r="X54" s="5">
        <v>-98275547000</v>
      </c>
      <c r="Y54" s="5">
        <v>-81166654000</v>
      </c>
      <c r="Z54" s="5">
        <v>-123941853000</v>
      </c>
    </row>
    <row r="55" spans="2:26" ht="15.5" x14ac:dyDescent="0.35">
      <c r="C55" t="s">
        <v>75</v>
      </c>
      <c r="D55" s="5">
        <v>-49218</v>
      </c>
      <c r="E55" s="5">
        <v>-73577</v>
      </c>
      <c r="F55" s="5">
        <v>-62912</v>
      </c>
      <c r="G55" s="5">
        <v>-66003</v>
      </c>
      <c r="I55" s="5">
        <v>-220478</v>
      </c>
      <c r="J55" s="5">
        <v>-244970</v>
      </c>
      <c r="K55" s="5">
        <v>-311407</v>
      </c>
      <c r="L55" s="5">
        <v>-511276</v>
      </c>
      <c r="M55" s="5">
        <v>-1212270</v>
      </c>
      <c r="N55" s="5">
        <v>-1094269</v>
      </c>
      <c r="O55" s="5">
        <v>-1506880</v>
      </c>
      <c r="P55" s="5">
        <v>-1504757</v>
      </c>
      <c r="Q55" s="5">
        <v>-1609023</v>
      </c>
      <c r="R55" s="5">
        <v>-1387947</v>
      </c>
      <c r="S55" s="5">
        <v>-1402186</v>
      </c>
      <c r="T55" s="5">
        <v>-2102265</v>
      </c>
      <c r="U55" s="5">
        <v>-2131717</v>
      </c>
      <c r="V55" s="5">
        <v>-2284215</v>
      </c>
      <c r="W55" s="5">
        <v>-24919999000</v>
      </c>
      <c r="X55" s="5">
        <v>-22447879000</v>
      </c>
      <c r="Y55" s="5">
        <v>-19817482000</v>
      </c>
      <c r="Z55" s="5">
        <v>-38609564000</v>
      </c>
    </row>
    <row r="56" spans="2:26" ht="15.5" x14ac:dyDescent="0.35">
      <c r="C56" t="s">
        <v>76</v>
      </c>
      <c r="D56" s="5">
        <v>-1220758</v>
      </c>
      <c r="E56" s="5">
        <v>-1240413</v>
      </c>
      <c r="F56" s="5">
        <v>-1353821</v>
      </c>
      <c r="G56" s="5">
        <v>-1105663</v>
      </c>
      <c r="I56" s="5">
        <v>-4752389</v>
      </c>
      <c r="J56" s="5">
        <v>-4887879</v>
      </c>
      <c r="K56" s="5">
        <v>-4898909</v>
      </c>
      <c r="L56" s="5">
        <v>-4948323</v>
      </c>
      <c r="M56" s="5">
        <v>-4572141</v>
      </c>
      <c r="N56" s="5">
        <v>-6262872</v>
      </c>
      <c r="O56" s="5">
        <v>-7023378</v>
      </c>
      <c r="P56" s="5">
        <v>-6978741</v>
      </c>
      <c r="Q56" s="5">
        <v>-6825202</v>
      </c>
      <c r="R56" s="5">
        <v>-7334670</v>
      </c>
      <c r="S56" s="5">
        <v>-6661154</v>
      </c>
      <c r="T56" s="5">
        <v>-7501755</v>
      </c>
      <c r="U56" s="5">
        <v>-7874954</v>
      </c>
      <c r="V56" s="5">
        <v>-7363966</v>
      </c>
      <c r="W56" s="5">
        <v>-71333802000</v>
      </c>
      <c r="X56" s="5">
        <v>-75827668000</v>
      </c>
      <c r="Y56" s="5">
        <v>-61349172000</v>
      </c>
      <c r="Z56" s="5">
        <v>-85332289000</v>
      </c>
    </row>
    <row r="57" spans="2:26" ht="15.5" x14ac:dyDescent="0.35">
      <c r="C57" t="s">
        <v>77</v>
      </c>
      <c r="D57" s="5">
        <v>2127715</v>
      </c>
      <c r="E57" s="5">
        <v>-206854</v>
      </c>
      <c r="F57" s="5">
        <v>-1126167</v>
      </c>
      <c r="G57" s="5">
        <v>-1003390</v>
      </c>
      <c r="I57" s="5">
        <v>-3338625</v>
      </c>
      <c r="J57" s="5">
        <v>-4100747</v>
      </c>
      <c r="K57" s="5">
        <v>-7165138</v>
      </c>
      <c r="L57" s="5">
        <v>-15657042</v>
      </c>
      <c r="M57" s="5">
        <v>-6087505</v>
      </c>
      <c r="N57" s="5">
        <v>-25267728</v>
      </c>
      <c r="O57" s="5">
        <v>-27202129</v>
      </c>
      <c r="P57" s="5">
        <v>6109769</v>
      </c>
      <c r="Q57" s="5">
        <v>-2431335</v>
      </c>
      <c r="R57" s="5">
        <v>-29214503</v>
      </c>
      <c r="S57" s="5">
        <v>-23022019</v>
      </c>
      <c r="T57" s="5">
        <v>-25403231</v>
      </c>
      <c r="U57" s="5">
        <v>4683188</v>
      </c>
      <c r="V57" s="5">
        <v>10822388</v>
      </c>
      <c r="W57" s="5">
        <v>523554219000</v>
      </c>
      <c r="X57" s="5">
        <v>92487816000</v>
      </c>
      <c r="Y57" s="5">
        <v>-24814218000</v>
      </c>
      <c r="Z57" s="5">
        <v>56061548000</v>
      </c>
    </row>
    <row r="58" spans="2:26" ht="15.5" x14ac:dyDescent="0.35">
      <c r="C58" t="s">
        <v>78</v>
      </c>
      <c r="D58" s="5">
        <v>1894948</v>
      </c>
      <c r="E58" s="5">
        <v>2086139</v>
      </c>
      <c r="F58" s="5">
        <v>-2558114</v>
      </c>
      <c r="G58" s="5">
        <v>2019304</v>
      </c>
      <c r="I58" s="5">
        <v>596018</v>
      </c>
      <c r="J58" s="5">
        <v>-6829900</v>
      </c>
      <c r="K58" s="5">
        <v>-11950135</v>
      </c>
      <c r="L58" s="5">
        <v>-10981891</v>
      </c>
      <c r="M58" s="5">
        <v>6545195</v>
      </c>
      <c r="N58" s="5">
        <v>-9422821</v>
      </c>
      <c r="O58" s="5">
        <v>-2546216</v>
      </c>
      <c r="P58" s="5">
        <v>-7505526</v>
      </c>
      <c r="Q58" s="5">
        <v>-9319729</v>
      </c>
      <c r="R58" s="5">
        <v>1100096</v>
      </c>
      <c r="S58" s="5">
        <v>-5900180</v>
      </c>
      <c r="T58" s="5">
        <v>-8826597</v>
      </c>
      <c r="U58" s="5">
        <v>10035079</v>
      </c>
      <c r="V58" s="5">
        <v>69684</v>
      </c>
      <c r="W58" s="5">
        <v>-105802970000</v>
      </c>
      <c r="X58" s="5">
        <v>-28541774000</v>
      </c>
      <c r="Y58" s="5">
        <v>99663191000</v>
      </c>
      <c r="Z58" s="5">
        <v>-385252524000</v>
      </c>
    </row>
    <row r="59" spans="2:26" ht="15.5" x14ac:dyDescent="0.35">
      <c r="C59" t="s">
        <v>27</v>
      </c>
      <c r="D59" s="5">
        <v>-25156</v>
      </c>
      <c r="E59" s="5">
        <v>-10449</v>
      </c>
      <c r="F59" s="5">
        <v>-7177</v>
      </c>
      <c r="G59" s="5">
        <v>-4429</v>
      </c>
      <c r="I59" s="5">
        <v>-42520</v>
      </c>
      <c r="J59" s="5">
        <v>-105918</v>
      </c>
      <c r="K59" s="5">
        <v>-120378</v>
      </c>
      <c r="L59" s="5">
        <v>-163017</v>
      </c>
      <c r="M59" s="5">
        <v>-308585</v>
      </c>
      <c r="N59" s="5">
        <v>-317642</v>
      </c>
      <c r="O59" s="5">
        <v>-562885</v>
      </c>
      <c r="P59" s="5">
        <v>-949260</v>
      </c>
      <c r="Q59" s="5">
        <v>-4077942</v>
      </c>
      <c r="R59" s="5">
        <v>-4977003</v>
      </c>
      <c r="S59" s="5">
        <v>-5397567</v>
      </c>
      <c r="T59" s="5">
        <v>-6416621</v>
      </c>
      <c r="U59" s="5">
        <v>-7102451</v>
      </c>
      <c r="V59" s="5">
        <v>-8448700</v>
      </c>
      <c r="W59" s="5">
        <v>-85307161000</v>
      </c>
      <c r="X59" s="5">
        <v>-69245149000</v>
      </c>
      <c r="Y59" s="5">
        <v>-36484683000</v>
      </c>
      <c r="Z59" s="5">
        <v>-44642616000</v>
      </c>
    </row>
    <row r="60" spans="2:26" ht="15.5" x14ac:dyDescent="0.35">
      <c r="C60" t="s">
        <v>248</v>
      </c>
      <c r="D60" s="5">
        <v>386602</v>
      </c>
      <c r="E60" s="5">
        <v>24880</v>
      </c>
      <c r="F60" s="5">
        <v>124161</v>
      </c>
      <c r="G60" s="5">
        <v>39196</v>
      </c>
      <c r="I60" s="5">
        <v>163799</v>
      </c>
      <c r="J60" s="5">
        <v>44251</v>
      </c>
      <c r="K60" s="5">
        <v>-132570</v>
      </c>
      <c r="L60" s="5">
        <v>208196</v>
      </c>
      <c r="M60" s="5">
        <v>220719</v>
      </c>
      <c r="N60" s="5">
        <v>321463</v>
      </c>
      <c r="O60" s="5">
        <v>444793</v>
      </c>
      <c r="P60" s="5">
        <v>507813</v>
      </c>
      <c r="Q60" s="5">
        <v>-34099</v>
      </c>
      <c r="R60" s="5">
        <v>-1756300</v>
      </c>
      <c r="S60" s="5">
        <v>6540687</v>
      </c>
      <c r="T60" s="5">
        <v>1377279</v>
      </c>
      <c r="U60" s="5">
        <v>12777642</v>
      </c>
      <c r="V60" s="5">
        <v>4201837</v>
      </c>
      <c r="X60" s="5">
        <v>32729656000</v>
      </c>
      <c r="Y60" s="5">
        <v>136199107000</v>
      </c>
      <c r="Z60" s="5">
        <v>-173768771000</v>
      </c>
    </row>
    <row r="61" spans="2:26" ht="15.5" x14ac:dyDescent="0.35">
      <c r="C61" t="s">
        <v>254</v>
      </c>
      <c r="P61" s="5">
        <v>4567071</v>
      </c>
    </row>
    <row r="62" spans="2:26" ht="15.5" x14ac:dyDescent="0.35">
      <c r="C62" t="s">
        <v>79</v>
      </c>
      <c r="D62" s="5">
        <v>183</v>
      </c>
      <c r="E62" s="5">
        <v>48</v>
      </c>
      <c r="F62" s="5">
        <v>9129</v>
      </c>
      <c r="G62" s="5">
        <v>-219</v>
      </c>
      <c r="I62" s="5">
        <v>9051</v>
      </c>
      <c r="J62" s="5">
        <v>-1366</v>
      </c>
      <c r="K62" s="5">
        <v>-4451</v>
      </c>
      <c r="L62" s="5">
        <v>-857</v>
      </c>
      <c r="M62" s="5">
        <v>5410</v>
      </c>
      <c r="N62" s="5">
        <v>-7908</v>
      </c>
      <c r="O62" s="5">
        <v>-8146</v>
      </c>
      <c r="P62" s="5">
        <v>-49551</v>
      </c>
      <c r="Q62" s="5">
        <v>-539246</v>
      </c>
      <c r="R62" s="5">
        <v>308246</v>
      </c>
      <c r="S62" s="5">
        <v>17966</v>
      </c>
      <c r="T62" s="5">
        <v>-584935</v>
      </c>
      <c r="U62" s="5">
        <v>929326</v>
      </c>
      <c r="V62" s="5">
        <v>-249561</v>
      </c>
      <c r="W62" s="5">
        <v>-4898552000</v>
      </c>
    </row>
    <row r="63" spans="2:26" ht="15.5" x14ac:dyDescent="0.35">
      <c r="C63" t="s">
        <v>80</v>
      </c>
      <c r="D63" s="5">
        <v>1894948</v>
      </c>
      <c r="E63" s="5">
        <v>2086139</v>
      </c>
      <c r="F63" s="5">
        <v>-2558114</v>
      </c>
      <c r="G63" s="5">
        <v>2019304</v>
      </c>
      <c r="I63" s="5">
        <v>596018</v>
      </c>
      <c r="J63" s="5">
        <v>-6829900</v>
      </c>
      <c r="K63" s="5">
        <v>-11950135</v>
      </c>
      <c r="L63" s="5">
        <v>-10981891</v>
      </c>
      <c r="M63" s="5">
        <v>6545195</v>
      </c>
      <c r="N63" s="5">
        <v>-9422821</v>
      </c>
      <c r="O63" s="5">
        <v>-2546216</v>
      </c>
      <c r="P63" s="5">
        <v>-7505526</v>
      </c>
      <c r="Q63" s="5">
        <v>-9319729</v>
      </c>
      <c r="R63" s="5">
        <v>1100096</v>
      </c>
      <c r="S63" s="5">
        <v>-5900180</v>
      </c>
      <c r="T63" s="5">
        <v>-8826597</v>
      </c>
      <c r="U63" s="5">
        <v>10035079</v>
      </c>
      <c r="V63" s="5">
        <v>69684</v>
      </c>
      <c r="W63" s="5">
        <v>-105802970000</v>
      </c>
      <c r="X63" s="5">
        <v>-28541774000</v>
      </c>
      <c r="Y63" s="5">
        <v>99663191000</v>
      </c>
      <c r="Z63" s="5">
        <v>-385252524000</v>
      </c>
    </row>
    <row r="64" spans="2:26" ht="15.5" x14ac:dyDescent="0.35">
      <c r="C64" t="s">
        <v>29</v>
      </c>
      <c r="D64" s="5">
        <v>4022663</v>
      </c>
      <c r="E64" s="5">
        <v>1879285</v>
      </c>
      <c r="F64" s="5">
        <v>-3684281</v>
      </c>
      <c r="G64" s="5">
        <v>1015914</v>
      </c>
      <c r="I64" s="5">
        <v>-2742607</v>
      </c>
      <c r="J64" s="5">
        <v>-10930647</v>
      </c>
      <c r="K64" s="5">
        <v>-19115273</v>
      </c>
      <c r="L64" s="5">
        <v>-26638933</v>
      </c>
      <c r="M64" s="5">
        <v>457690</v>
      </c>
      <c r="N64" s="5">
        <v>-34690549</v>
      </c>
      <c r="O64" s="5">
        <v>-29748345</v>
      </c>
      <c r="P64" s="5">
        <v>-1395757</v>
      </c>
      <c r="Q64" s="5">
        <v>-11751064</v>
      </c>
      <c r="R64" s="5">
        <v>-28114407</v>
      </c>
      <c r="S64" s="5">
        <v>-28922199</v>
      </c>
      <c r="T64" s="5">
        <v>-34229828</v>
      </c>
      <c r="U64" s="5">
        <v>14718267</v>
      </c>
      <c r="V64" s="5">
        <v>10892072</v>
      </c>
      <c r="W64" s="5">
        <v>417751249000</v>
      </c>
      <c r="X64" s="5">
        <v>63946042000</v>
      </c>
      <c r="Y64" s="5">
        <v>74848973000</v>
      </c>
      <c r="Z64" s="5">
        <v>-329190976000</v>
      </c>
    </row>
    <row r="65" spans="2:26" ht="15.5" x14ac:dyDescent="0.35">
      <c r="C65" t="s">
        <v>28</v>
      </c>
      <c r="D65" s="5">
        <v>-269905</v>
      </c>
      <c r="E65" s="5">
        <v>32600</v>
      </c>
      <c r="F65" s="5">
        <v>-36230</v>
      </c>
      <c r="G65" s="5">
        <v>47875</v>
      </c>
      <c r="I65" s="5">
        <v>77597</v>
      </c>
      <c r="J65" s="5">
        <v>737434</v>
      </c>
      <c r="K65" s="5">
        <v>-4308</v>
      </c>
      <c r="L65" s="5">
        <v>-107323</v>
      </c>
      <c r="M65" s="5">
        <v>-101817</v>
      </c>
      <c r="N65" s="5">
        <v>-3985496</v>
      </c>
      <c r="O65" s="5">
        <v>157511</v>
      </c>
      <c r="P65" s="5">
        <v>824307</v>
      </c>
      <c r="Q65" s="5">
        <v>3113199</v>
      </c>
      <c r="R65" s="5">
        <v>7544646</v>
      </c>
      <c r="S65" s="5">
        <v>4760985</v>
      </c>
      <c r="T65" s="5">
        <v>9522633</v>
      </c>
      <c r="U65" s="5">
        <v>-12740366</v>
      </c>
      <c r="V65" s="5">
        <v>-2491126</v>
      </c>
      <c r="W65" s="5">
        <v>-133689722000</v>
      </c>
      <c r="X65" s="5">
        <v>-26967052000</v>
      </c>
      <c r="Y65" s="5">
        <v>-21076028000</v>
      </c>
      <c r="Z65" s="5">
        <v>65668134000</v>
      </c>
    </row>
    <row r="66" spans="2:26" ht="15.5" x14ac:dyDescent="0.35">
      <c r="C66" t="s">
        <v>327</v>
      </c>
      <c r="D66" s="5">
        <v>3752758</v>
      </c>
      <c r="E66" s="5">
        <v>1911885</v>
      </c>
      <c r="F66" s="5">
        <v>-3720511</v>
      </c>
      <c r="G66" s="5">
        <v>1063789</v>
      </c>
      <c r="I66" s="5">
        <v>-2665010</v>
      </c>
      <c r="J66" s="5">
        <v>-10193213</v>
      </c>
      <c r="K66" s="5">
        <v>-19119581</v>
      </c>
      <c r="L66" s="5">
        <v>-26746256</v>
      </c>
      <c r="M66" s="5">
        <v>355873</v>
      </c>
      <c r="N66" s="5">
        <v>-38676045</v>
      </c>
      <c r="O66" s="5">
        <v>-29590834</v>
      </c>
      <c r="P66" s="5">
        <v>-571450</v>
      </c>
      <c r="Q66" s="5">
        <v>-8637865</v>
      </c>
      <c r="R66" s="5">
        <v>-20569761</v>
      </c>
      <c r="S66" s="5">
        <v>-24161214</v>
      </c>
      <c r="T66" s="5">
        <v>-24707195</v>
      </c>
      <c r="U66" s="5">
        <v>1977901</v>
      </c>
      <c r="V66" s="5">
        <v>8400946</v>
      </c>
      <c r="W66" s="5">
        <v>284061527000</v>
      </c>
      <c r="X66" s="5">
        <v>36978990000</v>
      </c>
      <c r="Y66" s="5">
        <v>53772945000</v>
      </c>
      <c r="Z66" s="5">
        <v>-263522842000</v>
      </c>
    </row>
    <row r="67" spans="2:26" ht="15.5" x14ac:dyDescent="0.35">
      <c r="C67" t="s">
        <v>800</v>
      </c>
      <c r="X67" s="5">
        <v>606940000</v>
      </c>
      <c r="Y67" s="5">
        <v>38342000</v>
      </c>
      <c r="Z67" s="5">
        <v>136215000</v>
      </c>
    </row>
    <row r="68" spans="2:26" ht="15.5" x14ac:dyDescent="0.35">
      <c r="C68" t="s">
        <v>1087</v>
      </c>
      <c r="F68" s="5">
        <v>-472832</v>
      </c>
      <c r="I68" s="5">
        <v>-472832</v>
      </c>
      <c r="P68" s="5">
        <v>-733131</v>
      </c>
    </row>
    <row r="69" spans="2:26" ht="15.5" x14ac:dyDescent="0.35">
      <c r="C69" t="s">
        <v>86</v>
      </c>
      <c r="D69" s="5">
        <v>3752758</v>
      </c>
      <c r="E69" s="5">
        <v>1911885</v>
      </c>
      <c r="F69" s="5">
        <v>-4193343</v>
      </c>
      <c r="G69" s="5">
        <v>1063789</v>
      </c>
      <c r="I69" s="5">
        <v>-3137842</v>
      </c>
      <c r="J69" s="5">
        <v>-10193213</v>
      </c>
      <c r="K69" s="5">
        <v>-19119581</v>
      </c>
      <c r="L69" s="5">
        <v>-26746256</v>
      </c>
      <c r="M69" s="5">
        <v>355873</v>
      </c>
      <c r="N69" s="5">
        <v>-38676045</v>
      </c>
      <c r="O69" s="5">
        <v>-29590834</v>
      </c>
      <c r="P69" s="5">
        <v>-1304581</v>
      </c>
      <c r="Q69" s="5">
        <v>-8637865</v>
      </c>
      <c r="R69" s="5">
        <v>-20569761</v>
      </c>
      <c r="S69" s="5">
        <v>-24161214</v>
      </c>
      <c r="T69" s="5">
        <v>-24707195</v>
      </c>
      <c r="U69" s="5">
        <v>1977901</v>
      </c>
      <c r="V69" s="5">
        <v>8400946</v>
      </c>
      <c r="W69" s="5">
        <v>284061527000</v>
      </c>
      <c r="X69" s="5">
        <v>37585930000</v>
      </c>
      <c r="Y69" s="5">
        <v>53811287000</v>
      </c>
      <c r="Z69" s="5">
        <v>-263386627000</v>
      </c>
    </row>
    <row r="70" spans="2:26" ht="15.5" x14ac:dyDescent="0.35">
      <c r="C70" t="s">
        <v>87</v>
      </c>
      <c r="D70" s="5">
        <v>18306</v>
      </c>
      <c r="E70" s="5">
        <v>4762</v>
      </c>
      <c r="F70" s="5">
        <v>-349577</v>
      </c>
      <c r="G70" s="5">
        <v>46860</v>
      </c>
      <c r="I70" s="5">
        <v>-295925</v>
      </c>
      <c r="J70" s="5">
        <v>287211</v>
      </c>
      <c r="K70" s="5">
        <v>-143527</v>
      </c>
      <c r="L70" s="5">
        <v>139665</v>
      </c>
      <c r="M70" s="5">
        <v>2797490</v>
      </c>
      <c r="N70" s="5">
        <v>-1695655</v>
      </c>
      <c r="O70" s="5">
        <v>-6338267</v>
      </c>
      <c r="P70" s="5">
        <v>4839674</v>
      </c>
      <c r="Q70" s="5">
        <v>2771239</v>
      </c>
      <c r="R70" s="5">
        <v>-1739429</v>
      </c>
      <c r="S70" s="5">
        <v>1274603</v>
      </c>
      <c r="T70" s="5">
        <v>201277</v>
      </c>
      <c r="U70" s="5">
        <v>-2589884</v>
      </c>
      <c r="V70" s="5">
        <v>2462547</v>
      </c>
      <c r="W70" s="5">
        <v>10224334000</v>
      </c>
    </row>
    <row r="71" spans="2:26" ht="15.5" x14ac:dyDescent="0.35">
      <c r="C71" t="s">
        <v>89</v>
      </c>
      <c r="D71" s="5">
        <v>3771064</v>
      </c>
      <c r="E71" s="5">
        <v>1916647</v>
      </c>
      <c r="F71" s="5">
        <v>-4542920</v>
      </c>
      <c r="G71" s="5">
        <v>1110649</v>
      </c>
      <c r="I71" s="5">
        <v>-3433767</v>
      </c>
      <c r="J71" s="5">
        <v>-9906002</v>
      </c>
      <c r="K71" s="5">
        <v>-19263108</v>
      </c>
      <c r="L71" s="5">
        <v>-26606591</v>
      </c>
      <c r="M71" s="5">
        <v>3153363</v>
      </c>
      <c r="N71" s="5">
        <v>-40371700</v>
      </c>
      <c r="O71" s="5">
        <v>-35929101</v>
      </c>
      <c r="P71" s="5">
        <v>3535093</v>
      </c>
      <c r="Q71" s="5">
        <v>-5866626</v>
      </c>
      <c r="R71" s="5">
        <v>-22309190</v>
      </c>
      <c r="S71" s="5">
        <v>-22886611</v>
      </c>
      <c r="T71" s="5">
        <v>-24505918</v>
      </c>
      <c r="U71" s="5">
        <v>-611983</v>
      </c>
      <c r="V71" s="5">
        <v>10863493</v>
      </c>
      <c r="W71" s="5">
        <v>294285861000</v>
      </c>
    </row>
    <row r="72" spans="2:26" ht="15.5" x14ac:dyDescent="0.35">
      <c r="C72" t="s">
        <v>90</v>
      </c>
      <c r="D72" s="5">
        <v>3752758</v>
      </c>
      <c r="E72" s="5">
        <v>1911885</v>
      </c>
      <c r="F72" s="5">
        <v>-4193343</v>
      </c>
      <c r="G72" s="5">
        <v>1063789</v>
      </c>
      <c r="I72" s="5">
        <v>-3137842</v>
      </c>
      <c r="J72" s="5">
        <v>-10193213</v>
      </c>
      <c r="K72" s="5">
        <v>-19119581</v>
      </c>
      <c r="L72" s="5">
        <v>-26746256</v>
      </c>
      <c r="M72" s="5">
        <v>355873</v>
      </c>
      <c r="N72" s="5">
        <v>-38676045</v>
      </c>
      <c r="O72" s="5">
        <v>-29590834</v>
      </c>
      <c r="P72" s="5">
        <v>-1304581</v>
      </c>
      <c r="Q72" s="5">
        <v>-8637865</v>
      </c>
      <c r="R72" s="5">
        <v>-20569761</v>
      </c>
      <c r="S72" s="5">
        <v>-24161214</v>
      </c>
      <c r="T72" s="5">
        <v>-24707195</v>
      </c>
      <c r="U72" s="5">
        <v>1977901</v>
      </c>
      <c r="V72" s="5">
        <v>8400946</v>
      </c>
      <c r="W72" s="5">
        <v>284061527000</v>
      </c>
      <c r="X72" s="5">
        <v>37585930000</v>
      </c>
      <c r="Y72" s="5">
        <v>53811287000</v>
      </c>
      <c r="Z72" s="5">
        <v>-263386627000</v>
      </c>
    </row>
    <row r="73" spans="2:26" ht="15.5" x14ac:dyDescent="0.35">
      <c r="C73" t="s">
        <v>8</v>
      </c>
      <c r="D73" s="5">
        <v>3770881</v>
      </c>
      <c r="E73" s="5">
        <v>1916599</v>
      </c>
      <c r="F73" s="5">
        <v>-4552049</v>
      </c>
      <c r="G73" s="5">
        <v>1110868</v>
      </c>
      <c r="I73" s="5">
        <v>-3442818</v>
      </c>
      <c r="J73" s="5">
        <v>-9904636</v>
      </c>
      <c r="K73" s="5">
        <v>-19258657</v>
      </c>
      <c r="L73" s="5">
        <v>-26605734</v>
      </c>
      <c r="M73" s="5">
        <v>3147953</v>
      </c>
      <c r="N73" s="5">
        <v>-40363792</v>
      </c>
      <c r="O73" s="5">
        <v>-35920955</v>
      </c>
      <c r="P73" s="5">
        <v>3584644</v>
      </c>
      <c r="Q73" s="5">
        <v>-5327380</v>
      </c>
      <c r="R73" s="5">
        <v>-22617436</v>
      </c>
      <c r="S73" s="5">
        <v>-22904577</v>
      </c>
      <c r="T73" s="5">
        <v>-23920983</v>
      </c>
      <c r="U73" s="5">
        <v>-1541309</v>
      </c>
      <c r="V73" s="5">
        <v>11113054</v>
      </c>
      <c r="W73" s="5">
        <v>299184413000</v>
      </c>
    </row>
    <row r="74" spans="2:26" ht="15.5" x14ac:dyDescent="0.35">
      <c r="C74" t="s">
        <v>91</v>
      </c>
      <c r="D74" s="5">
        <v>3752758</v>
      </c>
      <c r="E74" s="5">
        <v>1911885</v>
      </c>
      <c r="F74" s="5">
        <v>-4193343</v>
      </c>
      <c r="G74" s="5">
        <v>1063789</v>
      </c>
      <c r="I74" s="5">
        <v>-3137842</v>
      </c>
      <c r="J74" s="5">
        <v>-10193213</v>
      </c>
      <c r="K74" s="5">
        <v>-19119581</v>
      </c>
      <c r="L74" s="5">
        <v>-26746256</v>
      </c>
      <c r="M74" s="5">
        <v>355873</v>
      </c>
      <c r="N74" s="5">
        <v>-38676045</v>
      </c>
      <c r="O74" s="5">
        <v>-29590834</v>
      </c>
      <c r="P74" s="5">
        <v>-1304581</v>
      </c>
      <c r="Q74" s="5">
        <v>-8637865</v>
      </c>
      <c r="R74" s="5">
        <v>-20569761</v>
      </c>
      <c r="S74" s="5">
        <v>-24161214</v>
      </c>
      <c r="T74" s="5">
        <v>-24707195</v>
      </c>
      <c r="U74" s="5">
        <v>1977901</v>
      </c>
      <c r="V74" s="5">
        <v>8400946</v>
      </c>
      <c r="W74" s="5">
        <v>284061527000</v>
      </c>
      <c r="X74" s="5">
        <v>37585930000</v>
      </c>
      <c r="Y74" s="5">
        <v>53811287000</v>
      </c>
      <c r="Z74" s="5">
        <v>-263386627000</v>
      </c>
    </row>
    <row r="75" spans="2:26" ht="15.5" x14ac:dyDescent="0.35">
      <c r="C75" t="s">
        <v>92</v>
      </c>
      <c r="D75" s="5">
        <v>3771064</v>
      </c>
      <c r="E75" s="5">
        <v>1916647</v>
      </c>
      <c r="F75" s="5">
        <v>-4542920</v>
      </c>
      <c r="G75" s="5">
        <v>1110649</v>
      </c>
      <c r="I75" s="5">
        <v>-3433767</v>
      </c>
      <c r="J75" s="5">
        <v>-9906002</v>
      </c>
      <c r="K75" s="5">
        <v>-19263108</v>
      </c>
      <c r="L75" s="5">
        <v>-26606591</v>
      </c>
      <c r="M75" s="5">
        <v>3153363</v>
      </c>
      <c r="N75" s="5">
        <v>-40371700</v>
      </c>
      <c r="O75" s="5">
        <v>-35929101</v>
      </c>
      <c r="P75" s="5">
        <v>3535093</v>
      </c>
      <c r="Q75" s="5">
        <v>-5866626</v>
      </c>
      <c r="R75" s="5">
        <v>-22309190</v>
      </c>
      <c r="S75" s="5">
        <v>-22886611</v>
      </c>
      <c r="T75" s="5">
        <v>-24505918</v>
      </c>
      <c r="U75" s="5">
        <v>-611983</v>
      </c>
      <c r="V75" s="5">
        <v>10863493</v>
      </c>
      <c r="W75" s="5">
        <v>294285861000</v>
      </c>
    </row>
    <row r="76" spans="2:26" ht="15.5" x14ac:dyDescent="0.35">
      <c r="C76" t="s">
        <v>93</v>
      </c>
      <c r="D76" s="5">
        <v>3771064</v>
      </c>
      <c r="E76" s="5">
        <v>1916647</v>
      </c>
      <c r="F76" s="5">
        <v>-4542920</v>
      </c>
      <c r="G76" s="5">
        <v>1110649</v>
      </c>
      <c r="I76" s="5">
        <v>-3433767</v>
      </c>
      <c r="J76" s="5">
        <v>-9906002</v>
      </c>
      <c r="K76" s="5">
        <v>-19263108</v>
      </c>
      <c r="L76" s="5">
        <v>-26606591</v>
      </c>
      <c r="M76" s="5">
        <v>3153363</v>
      </c>
      <c r="N76" s="5">
        <v>-40371700</v>
      </c>
      <c r="O76" s="5">
        <v>-35929101</v>
      </c>
      <c r="P76" s="5">
        <v>3535093</v>
      </c>
      <c r="Q76" s="5">
        <v>-5866626</v>
      </c>
      <c r="R76" s="5">
        <v>-22309190</v>
      </c>
      <c r="S76" s="5">
        <v>-22886611</v>
      </c>
      <c r="T76" s="5">
        <v>-24505918</v>
      </c>
      <c r="U76" s="5">
        <v>-611983</v>
      </c>
      <c r="V76" s="5">
        <v>10863493</v>
      </c>
      <c r="W76" s="5">
        <v>294285861000</v>
      </c>
    </row>
    <row r="78" spans="2:26" ht="15.5" x14ac:dyDescent="0.35">
      <c r="B78" t="s">
        <v>94</v>
      </c>
      <c r="C78" t="s">
        <v>95</v>
      </c>
    </row>
    <row r="79" spans="2:26" ht="15.5" x14ac:dyDescent="0.35">
      <c r="C79" t="s">
        <v>96</v>
      </c>
    </row>
    <row r="80" spans="2:26" ht="15.5" x14ac:dyDescent="0.35">
      <c r="C80" t="s">
        <v>20</v>
      </c>
      <c r="D80" s="5">
        <v>17649729</v>
      </c>
      <c r="E80" s="5">
        <v>11035888</v>
      </c>
      <c r="F80" s="5">
        <v>10040790</v>
      </c>
      <c r="G80" s="5">
        <v>13001651</v>
      </c>
      <c r="I80" s="5">
        <v>10040790</v>
      </c>
      <c r="J80" s="5">
        <v>7363464</v>
      </c>
      <c r="K80" s="5">
        <v>5865322</v>
      </c>
      <c r="L80" s="5">
        <v>8539274</v>
      </c>
      <c r="M80" s="5">
        <v>11354939</v>
      </c>
      <c r="N80" s="5">
        <v>11041822</v>
      </c>
      <c r="O80" s="5">
        <v>13585236</v>
      </c>
      <c r="P80" s="5">
        <v>14090912</v>
      </c>
      <c r="Q80" s="5">
        <v>27434955</v>
      </c>
      <c r="R80" s="5">
        <v>20157821</v>
      </c>
      <c r="S80" s="5">
        <v>30853541</v>
      </c>
      <c r="T80" s="5">
        <v>28437832</v>
      </c>
      <c r="U80" s="5">
        <v>24185638</v>
      </c>
      <c r="V80" s="5">
        <v>25847832</v>
      </c>
      <c r="W80" s="5">
        <v>309330444000</v>
      </c>
      <c r="X80" s="5">
        <v>144178251000</v>
      </c>
      <c r="Y80" s="5">
        <v>118541427000</v>
      </c>
      <c r="Z80" s="5">
        <v>162076044000</v>
      </c>
    </row>
    <row r="81" spans="3:26" ht="15.5" x14ac:dyDescent="0.35">
      <c r="C81" t="s">
        <v>97</v>
      </c>
      <c r="W81" s="5">
        <v>70725751000</v>
      </c>
      <c r="X81" s="5">
        <v>107637746000</v>
      </c>
      <c r="Y81" s="5">
        <v>102174291000</v>
      </c>
      <c r="Z81" s="5">
        <v>113905722000</v>
      </c>
    </row>
    <row r="82" spans="3:26" ht="15.5" x14ac:dyDescent="0.35">
      <c r="C82" t="s">
        <v>99</v>
      </c>
      <c r="D82" s="5">
        <v>135667</v>
      </c>
      <c r="E82" s="5">
        <v>142557</v>
      </c>
      <c r="F82" s="5">
        <v>144349</v>
      </c>
      <c r="G82" s="5">
        <v>145232</v>
      </c>
      <c r="I82" s="5">
        <v>144349</v>
      </c>
      <c r="J82" s="5">
        <v>149887</v>
      </c>
      <c r="K82" s="5">
        <v>157139</v>
      </c>
      <c r="L82" s="5">
        <v>153993</v>
      </c>
      <c r="M82" s="5">
        <v>169771</v>
      </c>
      <c r="N82" s="5">
        <v>171743</v>
      </c>
      <c r="O82" s="5">
        <v>172200</v>
      </c>
      <c r="P82" s="5">
        <v>165300</v>
      </c>
      <c r="Q82" s="5">
        <v>21134898</v>
      </c>
      <c r="R82" s="5">
        <v>18481280</v>
      </c>
      <c r="S82" s="5">
        <v>15510300</v>
      </c>
      <c r="T82" s="5">
        <v>14473757</v>
      </c>
      <c r="U82" s="5">
        <v>12187027</v>
      </c>
      <c r="V82" s="5">
        <v>11953878</v>
      </c>
      <c r="W82" s="5">
        <v>82134652000</v>
      </c>
      <c r="X82" s="5">
        <v>64580660000</v>
      </c>
      <c r="Y82" s="5">
        <v>13246940000</v>
      </c>
      <c r="Z82" s="5">
        <v>4406278000</v>
      </c>
    </row>
    <row r="83" spans="3:26" ht="15.5" x14ac:dyDescent="0.35">
      <c r="C83" t="s">
        <v>98</v>
      </c>
      <c r="D83" s="5">
        <v>3713</v>
      </c>
      <c r="G83" s="5">
        <v>421</v>
      </c>
      <c r="J83" s="5">
        <v>22095</v>
      </c>
      <c r="K83" s="5">
        <v>68</v>
      </c>
      <c r="L83" s="5">
        <v>50</v>
      </c>
      <c r="M83" s="5">
        <v>6367</v>
      </c>
      <c r="N83" s="5">
        <v>110</v>
      </c>
      <c r="O83" s="5">
        <v>51</v>
      </c>
      <c r="P83" s="5">
        <v>31</v>
      </c>
      <c r="Q83" s="5">
        <v>184998</v>
      </c>
      <c r="R83" s="5">
        <v>6183434</v>
      </c>
      <c r="S83" s="5">
        <v>1282232</v>
      </c>
      <c r="T83" s="5">
        <v>208552</v>
      </c>
      <c r="U83" s="5">
        <v>585675</v>
      </c>
      <c r="V83" s="5">
        <v>435948</v>
      </c>
      <c r="W83" s="5">
        <v>5901837000</v>
      </c>
      <c r="X83" s="5">
        <v>10968831000</v>
      </c>
      <c r="Y83" s="5">
        <v>13097050000</v>
      </c>
      <c r="Z83" s="5">
        <v>47292461000</v>
      </c>
    </row>
    <row r="84" spans="3:26" ht="15.5" x14ac:dyDescent="0.35">
      <c r="C84" t="s">
        <v>100</v>
      </c>
      <c r="D84" s="5">
        <v>26883627</v>
      </c>
      <c r="E84" s="5">
        <v>14846601</v>
      </c>
      <c r="F84" s="5">
        <v>10508084</v>
      </c>
      <c r="G84" s="5">
        <v>16241174</v>
      </c>
      <c r="I84" s="5">
        <v>10508084</v>
      </c>
      <c r="J84" s="5">
        <v>10049919</v>
      </c>
      <c r="K84" s="5">
        <v>7181691</v>
      </c>
      <c r="L84" s="5">
        <v>8057582</v>
      </c>
      <c r="M84" s="5">
        <v>14388980</v>
      </c>
      <c r="N84" s="5">
        <v>15769228</v>
      </c>
      <c r="O84" s="5">
        <v>19012726</v>
      </c>
      <c r="P84" s="5">
        <v>24249840</v>
      </c>
      <c r="Q84" s="5">
        <v>41271874</v>
      </c>
      <c r="R84" s="5">
        <v>39091151</v>
      </c>
      <c r="S84" s="5">
        <v>39285770</v>
      </c>
      <c r="T84" s="5">
        <v>40188429</v>
      </c>
      <c r="U84" s="5">
        <v>51296293</v>
      </c>
      <c r="V84" s="5">
        <v>55647692</v>
      </c>
      <c r="W84" s="5">
        <v>469889122000</v>
      </c>
      <c r="X84" s="5">
        <v>316758828000</v>
      </c>
      <c r="Y84" s="5">
        <v>375257568000</v>
      </c>
      <c r="Z84" s="5">
        <v>388233910000</v>
      </c>
    </row>
    <row r="85" spans="3:26" ht="15.5" x14ac:dyDescent="0.35">
      <c r="C85" t="s">
        <v>101</v>
      </c>
      <c r="D85" s="5">
        <v>3163916</v>
      </c>
      <c r="E85" s="5">
        <v>3302687</v>
      </c>
      <c r="F85" s="5">
        <v>3322268</v>
      </c>
      <c r="G85" s="5">
        <v>3320263</v>
      </c>
      <c r="I85" s="5">
        <v>3322268</v>
      </c>
      <c r="J85" s="5">
        <v>3357566</v>
      </c>
      <c r="L85" s="5">
        <v>3259423</v>
      </c>
      <c r="M85" s="5">
        <v>3488724</v>
      </c>
    </row>
    <row r="86" spans="3:26" ht="15.5" x14ac:dyDescent="0.35">
      <c r="C86" t="s">
        <v>102</v>
      </c>
      <c r="D86" s="5">
        <v>3163916</v>
      </c>
      <c r="E86" s="5">
        <v>3302687</v>
      </c>
      <c r="F86" s="5">
        <v>3322268</v>
      </c>
      <c r="G86" s="5">
        <v>3320263</v>
      </c>
      <c r="I86" s="5">
        <v>3322268</v>
      </c>
      <c r="J86" s="5">
        <v>3357566</v>
      </c>
      <c r="L86" s="5">
        <v>3259423</v>
      </c>
      <c r="M86" s="5">
        <v>3488724</v>
      </c>
    </row>
    <row r="87" spans="3:26" ht="15.5" x14ac:dyDescent="0.35">
      <c r="C87" t="s">
        <v>103</v>
      </c>
      <c r="D87" s="5">
        <v>28361639</v>
      </c>
      <c r="E87" s="5">
        <v>22155170</v>
      </c>
      <c r="F87" s="5">
        <v>24365820</v>
      </c>
      <c r="G87" s="5">
        <v>24363258</v>
      </c>
      <c r="I87" s="5">
        <v>24365820</v>
      </c>
      <c r="J87" s="5">
        <v>28427643</v>
      </c>
      <c r="K87" s="5">
        <v>28772102</v>
      </c>
      <c r="L87" s="5">
        <v>29825367</v>
      </c>
      <c r="M87" s="5">
        <v>35114481</v>
      </c>
      <c r="N87" s="5">
        <v>34609594</v>
      </c>
      <c r="O87" s="5">
        <v>52145310</v>
      </c>
      <c r="P87" s="5">
        <v>56746999</v>
      </c>
      <c r="Q87" s="5">
        <v>61916793</v>
      </c>
      <c r="R87" s="5">
        <v>57819311</v>
      </c>
      <c r="S87" s="5">
        <v>61283901</v>
      </c>
      <c r="T87" s="5">
        <v>78033665</v>
      </c>
      <c r="U87" s="5">
        <v>110441806</v>
      </c>
      <c r="V87" s="5">
        <v>99038524</v>
      </c>
      <c r="W87" s="5">
        <v>892803167000</v>
      </c>
      <c r="X87" s="5">
        <v>649984168000</v>
      </c>
      <c r="Y87" s="5">
        <v>542528387000</v>
      </c>
      <c r="Z87" s="5">
        <v>535380577000</v>
      </c>
    </row>
    <row r="88" spans="3:26" ht="15.5" x14ac:dyDescent="0.35">
      <c r="C88" t="s">
        <v>79</v>
      </c>
      <c r="D88" s="5">
        <v>-4916407</v>
      </c>
      <c r="E88" s="5">
        <v>-4934530</v>
      </c>
      <c r="F88" s="5">
        <v>-4939244</v>
      </c>
      <c r="G88" s="5">
        <v>-4589549</v>
      </c>
      <c r="I88" s="5">
        <v>-4939244</v>
      </c>
      <c r="J88" s="5">
        <v>-4642664</v>
      </c>
      <c r="K88" s="5">
        <v>-4929090</v>
      </c>
      <c r="L88" s="5">
        <v>-4785860</v>
      </c>
      <c r="M88" s="5">
        <v>-4924019</v>
      </c>
      <c r="N88" s="5">
        <v>-7721337</v>
      </c>
      <c r="O88" s="5">
        <v>-1918346</v>
      </c>
      <c r="P88" s="5">
        <v>4411295</v>
      </c>
      <c r="Q88" s="5">
        <v>-2176468</v>
      </c>
      <c r="R88" s="5">
        <v>-4987171</v>
      </c>
      <c r="S88" s="5">
        <v>-3272098</v>
      </c>
      <c r="T88" s="5">
        <v>1123524</v>
      </c>
      <c r="U88" s="5">
        <v>922097</v>
      </c>
      <c r="V88" s="5">
        <v>54721220</v>
      </c>
      <c r="W88" s="5">
        <v>277995394000</v>
      </c>
      <c r="X88" s="5">
        <v>536070932000</v>
      </c>
      <c r="Y88" s="5">
        <v>545833938000</v>
      </c>
      <c r="Z88" s="5">
        <v>521127961000</v>
      </c>
    </row>
    <row r="89" spans="3:26" ht="15.5" x14ac:dyDescent="0.35">
      <c r="C89" t="s">
        <v>104</v>
      </c>
      <c r="D89" s="5">
        <v>85854293</v>
      </c>
      <c r="E89" s="5">
        <v>60497198</v>
      </c>
      <c r="F89" s="5">
        <v>55459154</v>
      </c>
      <c r="G89" s="5">
        <v>63697786</v>
      </c>
      <c r="I89" s="5">
        <v>55459154</v>
      </c>
      <c r="J89" s="5">
        <v>54873539</v>
      </c>
      <c r="K89" s="5">
        <v>55259401</v>
      </c>
      <c r="L89" s="5">
        <v>58105339</v>
      </c>
      <c r="M89" s="5">
        <v>82113507</v>
      </c>
      <c r="N89" s="5">
        <v>77977126</v>
      </c>
      <c r="O89" s="5">
        <v>110385770</v>
      </c>
      <c r="P89" s="5">
        <v>124180421</v>
      </c>
      <c r="Q89" s="5">
        <v>149564786</v>
      </c>
      <c r="R89" s="5">
        <v>132444530</v>
      </c>
      <c r="S89" s="5">
        <v>151004588</v>
      </c>
      <c r="T89" s="5">
        <v>171561893</v>
      </c>
      <c r="U89" s="5">
        <v>242818736</v>
      </c>
      <c r="V89" s="5">
        <v>254151811</v>
      </c>
      <c r="W89" s="5">
        <v>2077786418000</v>
      </c>
      <c r="X89" s="5">
        <v>1549777567000</v>
      </c>
      <c r="Y89" s="5">
        <v>1418653353000</v>
      </c>
      <c r="Z89" s="5">
        <v>1414429980000</v>
      </c>
    </row>
    <row r="90" spans="3:26" ht="15.5" x14ac:dyDescent="0.35">
      <c r="C90" t="s">
        <v>105</v>
      </c>
    </row>
    <row r="91" spans="3:26" ht="15.5" x14ac:dyDescent="0.35">
      <c r="C91" t="s">
        <v>545</v>
      </c>
      <c r="O91" s="5">
        <v>3014124</v>
      </c>
      <c r="P91" s="5">
        <v>2654498</v>
      </c>
      <c r="Y91" s="5">
        <v>1825886000</v>
      </c>
      <c r="Z91" s="5">
        <v>3144447000</v>
      </c>
    </row>
    <row r="92" spans="3:26" ht="15.5" x14ac:dyDescent="0.35">
      <c r="C92" t="s">
        <v>106</v>
      </c>
      <c r="D92" s="5">
        <v>90850165</v>
      </c>
      <c r="E92" s="5">
        <v>91822016</v>
      </c>
      <c r="F92" s="5">
        <v>92786006</v>
      </c>
      <c r="G92" s="5">
        <v>93438015</v>
      </c>
      <c r="I92" s="5">
        <v>92786006</v>
      </c>
      <c r="J92" s="5">
        <v>96202339</v>
      </c>
      <c r="K92" s="5">
        <v>102935629</v>
      </c>
      <c r="L92" s="5">
        <v>109306298</v>
      </c>
      <c r="M92" s="5">
        <v>116072083</v>
      </c>
      <c r="N92" s="5">
        <v>124193828</v>
      </c>
      <c r="O92" s="5">
        <v>134902220</v>
      </c>
      <c r="P92" s="5">
        <v>147589985</v>
      </c>
      <c r="Q92" s="5">
        <v>219511077</v>
      </c>
      <c r="R92" s="5">
        <v>245681622</v>
      </c>
      <c r="S92" s="5">
        <v>268955010</v>
      </c>
      <c r="T92" s="5">
        <v>292890647</v>
      </c>
      <c r="U92" s="5">
        <v>314973896</v>
      </c>
      <c r="V92" s="5">
        <v>329929757</v>
      </c>
      <c r="W92" s="5">
        <v>2934477634000</v>
      </c>
      <c r="X92" s="5">
        <v>1982057657000</v>
      </c>
      <c r="Y92" s="5">
        <v>2094961771000</v>
      </c>
      <c r="Z92" s="5">
        <v>2217190137000</v>
      </c>
    </row>
    <row r="93" spans="3:26" ht="15.5" x14ac:dyDescent="0.35">
      <c r="C93" t="s">
        <v>677</v>
      </c>
      <c r="D93" s="5">
        <v>165158</v>
      </c>
      <c r="E93" s="5">
        <v>192685</v>
      </c>
      <c r="F93" s="5">
        <v>220212</v>
      </c>
      <c r="G93" s="5">
        <v>247739</v>
      </c>
      <c r="I93" s="5">
        <v>220212</v>
      </c>
      <c r="J93" s="5">
        <v>330320</v>
      </c>
      <c r="K93" s="5">
        <v>440429</v>
      </c>
      <c r="L93" s="5">
        <v>834555</v>
      </c>
      <c r="M93" s="5">
        <v>1055607</v>
      </c>
      <c r="N93" s="5">
        <v>1276657</v>
      </c>
    </row>
    <row r="94" spans="3:26" ht="15.5" x14ac:dyDescent="0.35">
      <c r="C94" t="s">
        <v>107</v>
      </c>
      <c r="D94" s="5">
        <v>407179</v>
      </c>
      <c r="E94" s="5">
        <v>677084</v>
      </c>
      <c r="F94" s="5">
        <v>644484</v>
      </c>
      <c r="G94" s="5">
        <v>578770</v>
      </c>
      <c r="I94" s="5">
        <v>644484</v>
      </c>
      <c r="J94" s="5">
        <v>464943</v>
      </c>
      <c r="L94" s="5">
        <v>352594</v>
      </c>
      <c r="M94" s="5">
        <v>456795</v>
      </c>
      <c r="N94" s="5">
        <v>1853097</v>
      </c>
      <c r="O94" s="5">
        <v>5776258</v>
      </c>
      <c r="P94" s="5">
        <v>5198623</v>
      </c>
      <c r="Q94" s="5">
        <v>4564781</v>
      </c>
      <c r="R94" s="5">
        <v>2616894</v>
      </c>
    </row>
    <row r="95" spans="3:26" ht="15.5" x14ac:dyDescent="0.35">
      <c r="C95" t="s">
        <v>108</v>
      </c>
      <c r="D95" s="5">
        <v>94644247</v>
      </c>
      <c r="E95" s="5">
        <v>96104930</v>
      </c>
      <c r="F95" s="5">
        <v>97105517</v>
      </c>
      <c r="G95" s="5">
        <v>97738784</v>
      </c>
      <c r="I95" s="5">
        <v>97105517</v>
      </c>
      <c r="J95" s="5">
        <v>100574159</v>
      </c>
      <c r="K95" s="5">
        <v>103456237</v>
      </c>
      <c r="L95" s="5">
        <v>113894837</v>
      </c>
      <c r="M95" s="5">
        <v>121554714</v>
      </c>
      <c r="N95" s="5">
        <v>127787042</v>
      </c>
      <c r="O95" s="5">
        <v>144842425</v>
      </c>
      <c r="P95" s="5">
        <v>156499433</v>
      </c>
      <c r="Q95" s="5">
        <v>224545517</v>
      </c>
      <c r="R95" s="5">
        <v>248402992</v>
      </c>
      <c r="S95" s="5">
        <v>269005644</v>
      </c>
      <c r="T95" s="5">
        <v>294504662</v>
      </c>
      <c r="U95" s="5">
        <v>317917497</v>
      </c>
      <c r="V95" s="5">
        <v>344686535</v>
      </c>
      <c r="W95" s="5">
        <v>3169417350000</v>
      </c>
      <c r="X95" s="5">
        <v>2216357493000</v>
      </c>
      <c r="Y95" s="5">
        <v>2301218794000</v>
      </c>
      <c r="Z95" s="5">
        <v>2441500141000</v>
      </c>
    </row>
    <row r="96" spans="3:26" ht="15.5" x14ac:dyDescent="0.35">
      <c r="C96" t="s">
        <v>109</v>
      </c>
      <c r="D96" s="5">
        <v>180498540</v>
      </c>
      <c r="E96" s="5">
        <v>156602128</v>
      </c>
      <c r="F96" s="5">
        <v>152564671</v>
      </c>
      <c r="G96" s="5">
        <v>161436570</v>
      </c>
      <c r="I96" s="5">
        <v>152564671</v>
      </c>
      <c r="J96" s="5">
        <v>155447698</v>
      </c>
      <c r="K96" s="5">
        <v>158715638</v>
      </c>
      <c r="L96" s="5">
        <v>172000176</v>
      </c>
      <c r="M96" s="5">
        <v>203668221</v>
      </c>
      <c r="N96" s="5">
        <v>205764168</v>
      </c>
      <c r="O96" s="5">
        <v>255228195</v>
      </c>
      <c r="P96" s="5">
        <v>280679854</v>
      </c>
      <c r="Q96" s="5">
        <v>374110303</v>
      </c>
      <c r="R96" s="5">
        <v>380847522</v>
      </c>
      <c r="S96" s="5">
        <v>420010232</v>
      </c>
      <c r="T96" s="5">
        <v>466066555</v>
      </c>
      <c r="U96" s="5">
        <v>560736233</v>
      </c>
      <c r="V96" s="5">
        <v>598838346</v>
      </c>
      <c r="W96" s="5">
        <v>5247203768000</v>
      </c>
      <c r="X96" s="5">
        <v>3766135060000</v>
      </c>
      <c r="Y96" s="5">
        <v>3719872147000</v>
      </c>
      <c r="Z96" s="5">
        <v>3855930121000</v>
      </c>
    </row>
    <row r="97" spans="3:26" ht="15.5" x14ac:dyDescent="0.35">
      <c r="C97" t="s">
        <v>110</v>
      </c>
    </row>
    <row r="98" spans="3:26" ht="15.5" x14ac:dyDescent="0.35">
      <c r="C98" t="s">
        <v>111</v>
      </c>
    </row>
    <row r="99" spans="3:26" ht="15.5" x14ac:dyDescent="0.35">
      <c r="C99" t="s">
        <v>112</v>
      </c>
      <c r="D99" s="5">
        <v>58008718</v>
      </c>
      <c r="E99" s="5">
        <v>37614829</v>
      </c>
      <c r="F99" s="5">
        <v>35319303</v>
      </c>
      <c r="G99" s="5">
        <v>40008378</v>
      </c>
      <c r="I99" s="5">
        <v>35319303</v>
      </c>
      <c r="J99" s="5">
        <v>34696733</v>
      </c>
      <c r="K99" s="5">
        <v>27434627</v>
      </c>
      <c r="L99" s="5">
        <v>21395255</v>
      </c>
      <c r="M99" s="5">
        <v>23754846</v>
      </c>
      <c r="N99" s="5">
        <v>22365962</v>
      </c>
      <c r="O99" s="5">
        <v>33969979</v>
      </c>
      <c r="P99" s="5">
        <v>26463482</v>
      </c>
      <c r="Q99" s="5">
        <v>69487329</v>
      </c>
      <c r="R99" s="5">
        <v>71253970</v>
      </c>
      <c r="S99" s="5">
        <v>59097702</v>
      </c>
      <c r="T99" s="5">
        <v>67254242</v>
      </c>
      <c r="U99" s="5">
        <v>92136958</v>
      </c>
      <c r="V99" s="5">
        <v>118002853</v>
      </c>
      <c r="W99" s="5">
        <v>1554531475000</v>
      </c>
      <c r="X99" s="5">
        <v>1362587188000</v>
      </c>
      <c r="Y99" s="5">
        <v>1299925455000</v>
      </c>
      <c r="Z99" s="5">
        <v>1435701285000</v>
      </c>
    </row>
    <row r="100" spans="3:26" ht="15.5" x14ac:dyDescent="0.35">
      <c r="C100" t="s">
        <v>113</v>
      </c>
    </row>
    <row r="101" spans="3:26" ht="15.5" x14ac:dyDescent="0.35">
      <c r="C101" t="s">
        <v>114</v>
      </c>
      <c r="D101" s="5">
        <v>51333288</v>
      </c>
      <c r="E101" s="5">
        <v>31429941</v>
      </c>
      <c r="F101" s="5">
        <v>30816790</v>
      </c>
      <c r="G101" s="5">
        <v>35665840</v>
      </c>
      <c r="I101" s="5">
        <v>30816790</v>
      </c>
      <c r="J101" s="5">
        <v>31896432</v>
      </c>
      <c r="K101" s="5">
        <v>24617141</v>
      </c>
      <c r="L101" s="5">
        <v>19036222</v>
      </c>
      <c r="M101" s="5">
        <v>20353859</v>
      </c>
      <c r="N101" s="5">
        <v>17933119</v>
      </c>
      <c r="O101" s="5">
        <v>29147608</v>
      </c>
      <c r="P101" s="5">
        <v>20456228</v>
      </c>
      <c r="Q101" s="5">
        <v>33102149</v>
      </c>
      <c r="R101" s="5">
        <v>31321568</v>
      </c>
      <c r="S101" s="5">
        <v>23862657</v>
      </c>
      <c r="T101" s="5">
        <v>18115048</v>
      </c>
      <c r="U101" s="5">
        <v>41290146</v>
      </c>
      <c r="V101" s="5">
        <v>27281772</v>
      </c>
      <c r="W101" s="5">
        <v>286811786000</v>
      </c>
      <c r="X101" s="5">
        <v>179450030000</v>
      </c>
      <c r="Y101" s="5">
        <v>109450902000</v>
      </c>
      <c r="Z101" s="5">
        <v>44937032000</v>
      </c>
    </row>
    <row r="102" spans="3:26" ht="15.5" x14ac:dyDescent="0.35">
      <c r="C102" t="s">
        <v>206</v>
      </c>
      <c r="Q102" s="5">
        <v>47863586</v>
      </c>
      <c r="R102" s="5">
        <v>48262568</v>
      </c>
      <c r="S102" s="5">
        <v>47006586</v>
      </c>
      <c r="T102" s="5">
        <v>52126677</v>
      </c>
      <c r="U102" s="5">
        <v>53200087</v>
      </c>
      <c r="V102" s="5">
        <v>67058517</v>
      </c>
    </row>
    <row r="103" spans="3:26" ht="15.5" x14ac:dyDescent="0.35">
      <c r="C103" t="s">
        <v>207</v>
      </c>
      <c r="D103" s="5">
        <v>139380</v>
      </c>
      <c r="E103" s="5">
        <v>142557</v>
      </c>
      <c r="F103" s="5">
        <v>144349</v>
      </c>
      <c r="G103" s="5">
        <v>145653</v>
      </c>
      <c r="I103" s="5">
        <v>144349</v>
      </c>
      <c r="J103" s="5">
        <v>171982</v>
      </c>
      <c r="K103" s="5">
        <v>157207</v>
      </c>
      <c r="L103" s="5">
        <v>154043</v>
      </c>
      <c r="M103" s="5">
        <v>176138</v>
      </c>
      <c r="N103" s="5">
        <v>171853</v>
      </c>
      <c r="O103" s="5">
        <v>172251</v>
      </c>
      <c r="P103" s="5">
        <v>165331</v>
      </c>
      <c r="Q103" s="5">
        <v>21319896</v>
      </c>
      <c r="R103" s="5">
        <v>24664714</v>
      </c>
      <c r="S103" s="5">
        <v>16792532</v>
      </c>
      <c r="T103" s="5">
        <v>14682309</v>
      </c>
      <c r="U103" s="5">
        <v>12772702</v>
      </c>
      <c r="V103" s="5">
        <v>12389826</v>
      </c>
      <c r="W103" s="5">
        <v>88036489000</v>
      </c>
      <c r="X103" s="5">
        <v>75549491000</v>
      </c>
      <c r="Y103" s="5">
        <v>26343990000</v>
      </c>
      <c r="Z103" s="5">
        <v>51698739000</v>
      </c>
    </row>
    <row r="104" spans="3:26" ht="15.5" x14ac:dyDescent="0.35">
      <c r="C104" t="s">
        <v>117</v>
      </c>
      <c r="D104" s="5">
        <v>2089557</v>
      </c>
      <c r="E104" s="5">
        <v>956654</v>
      </c>
      <c r="F104" s="5">
        <v>1125021</v>
      </c>
      <c r="G104" s="5">
        <v>1204905</v>
      </c>
      <c r="I104" s="5">
        <v>1125021</v>
      </c>
      <c r="J104" s="5">
        <v>175323</v>
      </c>
      <c r="K104" s="5">
        <v>128303</v>
      </c>
      <c r="L104" s="5">
        <v>123260</v>
      </c>
      <c r="M104" s="5">
        <v>164466</v>
      </c>
      <c r="N104" s="5">
        <v>178915</v>
      </c>
      <c r="O104" s="5">
        <v>456459</v>
      </c>
      <c r="P104" s="5">
        <v>616355</v>
      </c>
      <c r="Q104" s="5">
        <v>362738</v>
      </c>
      <c r="R104" s="5">
        <v>454517</v>
      </c>
      <c r="S104" s="5">
        <v>526191</v>
      </c>
      <c r="T104" s="5">
        <v>504336</v>
      </c>
      <c r="U104" s="5">
        <v>707042</v>
      </c>
      <c r="V104" s="5">
        <v>1702722</v>
      </c>
      <c r="W104" s="5">
        <v>74274688000</v>
      </c>
      <c r="X104" s="5">
        <v>20751237000</v>
      </c>
      <c r="Y104" s="5">
        <v>3414261000</v>
      </c>
      <c r="Z104" s="5">
        <v>3299610000</v>
      </c>
    </row>
    <row r="105" spans="3:26" ht="15.5" x14ac:dyDescent="0.35">
      <c r="C105" t="s">
        <v>116</v>
      </c>
      <c r="D105" s="5">
        <v>1907933</v>
      </c>
      <c r="E105" s="5">
        <v>815970</v>
      </c>
      <c r="F105" s="5">
        <v>575339</v>
      </c>
      <c r="G105" s="5">
        <v>880103</v>
      </c>
      <c r="I105" s="5">
        <v>575339</v>
      </c>
      <c r="J105" s="5">
        <v>846208</v>
      </c>
      <c r="K105" s="5">
        <v>1325452</v>
      </c>
      <c r="L105" s="5">
        <v>1016570</v>
      </c>
      <c r="M105" s="5">
        <v>915042</v>
      </c>
      <c r="N105" s="5">
        <v>2441668</v>
      </c>
      <c r="O105" s="5">
        <v>1668942</v>
      </c>
      <c r="P105" s="5">
        <v>1246490</v>
      </c>
      <c r="Q105" s="5">
        <v>1839383</v>
      </c>
      <c r="R105" s="5">
        <v>1706507</v>
      </c>
      <c r="S105" s="5">
        <v>1465111</v>
      </c>
      <c r="T105" s="5">
        <v>1549013</v>
      </c>
      <c r="U105" s="5">
        <v>1327006</v>
      </c>
      <c r="V105" s="5">
        <v>2672904</v>
      </c>
      <c r="W105" s="5">
        <v>116965354000</v>
      </c>
      <c r="X105" s="5">
        <v>98080316000</v>
      </c>
      <c r="Y105" s="5">
        <v>101456044000</v>
      </c>
      <c r="Z105" s="5">
        <v>96617969000</v>
      </c>
    </row>
    <row r="106" spans="3:26" ht="15.5" x14ac:dyDescent="0.35">
      <c r="C106" t="s">
        <v>119</v>
      </c>
    </row>
    <row r="107" spans="3:26" ht="15.5" x14ac:dyDescent="0.35">
      <c r="C107" t="s">
        <v>121</v>
      </c>
      <c r="S107" s="5">
        <v>14910538</v>
      </c>
      <c r="T107" s="5">
        <v>19657914</v>
      </c>
      <c r="U107" s="5">
        <v>23656527</v>
      </c>
      <c r="V107" s="5">
        <v>28688369</v>
      </c>
      <c r="W107" s="5">
        <v>294454999000</v>
      </c>
      <c r="X107" s="5">
        <v>321212418000</v>
      </c>
      <c r="Y107" s="5">
        <v>470483049000</v>
      </c>
      <c r="Z107" s="5">
        <v>568430303000</v>
      </c>
    </row>
    <row r="108" spans="3:26" ht="15.5" x14ac:dyDescent="0.35">
      <c r="C108" t="s">
        <v>122</v>
      </c>
      <c r="S108" s="5">
        <v>5160872</v>
      </c>
      <c r="T108" s="5">
        <v>4871288</v>
      </c>
      <c r="U108" s="5">
        <v>4599693</v>
      </c>
      <c r="V108" s="5">
        <v>4388958</v>
      </c>
      <c r="W108" s="5">
        <v>37886398000</v>
      </c>
      <c r="X108" s="5">
        <v>42751234000</v>
      </c>
      <c r="Y108" s="5">
        <v>34779981000</v>
      </c>
      <c r="Z108" s="5">
        <v>39640724000</v>
      </c>
    </row>
    <row r="109" spans="3:26" ht="15.5" x14ac:dyDescent="0.35">
      <c r="C109" t="s">
        <v>123</v>
      </c>
      <c r="D109" s="5">
        <v>4142465</v>
      </c>
      <c r="E109" s="5">
        <v>4411006</v>
      </c>
      <c r="F109" s="5">
        <v>4585722</v>
      </c>
      <c r="G109" s="5">
        <v>4225626</v>
      </c>
      <c r="I109" s="5">
        <v>4585722</v>
      </c>
      <c r="J109" s="5">
        <v>4657552</v>
      </c>
      <c r="K109" s="5">
        <v>5281596</v>
      </c>
      <c r="L109" s="5">
        <v>5342398</v>
      </c>
      <c r="M109" s="5">
        <v>8044261</v>
      </c>
      <c r="N109" s="5">
        <v>15946538</v>
      </c>
      <c r="O109" s="5">
        <v>13434848</v>
      </c>
      <c r="P109" s="5">
        <v>10440410</v>
      </c>
      <c r="Q109" s="5">
        <v>65031095</v>
      </c>
      <c r="R109" s="5">
        <v>64135047</v>
      </c>
      <c r="S109" s="5">
        <v>93144835</v>
      </c>
      <c r="T109" s="5">
        <v>103900353</v>
      </c>
      <c r="U109" s="5">
        <v>149181397</v>
      </c>
      <c r="V109" s="5">
        <v>160805632</v>
      </c>
      <c r="W109" s="5">
        <v>1120459782000</v>
      </c>
      <c r="X109" s="5">
        <v>1154200372000</v>
      </c>
      <c r="Y109" s="5">
        <v>1329612534000</v>
      </c>
      <c r="Z109" s="5">
        <v>1408373600000</v>
      </c>
    </row>
    <row r="110" spans="3:26" ht="15.5" x14ac:dyDescent="0.35">
      <c r="C110" t="s">
        <v>124</v>
      </c>
      <c r="D110" s="5">
        <v>4142465</v>
      </c>
      <c r="E110" s="5">
        <v>4411006</v>
      </c>
      <c r="F110" s="5">
        <v>4585722</v>
      </c>
      <c r="G110" s="5">
        <v>4225626</v>
      </c>
      <c r="I110" s="5">
        <v>4585722</v>
      </c>
      <c r="J110" s="5">
        <v>4657552</v>
      </c>
      <c r="K110" s="5">
        <v>5281596</v>
      </c>
      <c r="L110" s="5">
        <v>5342398</v>
      </c>
      <c r="M110" s="5">
        <v>8044261</v>
      </c>
      <c r="N110" s="5">
        <v>15946538</v>
      </c>
      <c r="O110" s="5">
        <v>13434848</v>
      </c>
      <c r="P110" s="5">
        <v>10440410</v>
      </c>
      <c r="Q110" s="5">
        <v>65031095</v>
      </c>
      <c r="R110" s="5">
        <v>64135047</v>
      </c>
      <c r="S110" s="5">
        <v>93144835</v>
      </c>
      <c r="T110" s="5">
        <v>103900353</v>
      </c>
      <c r="U110" s="5">
        <v>149181397</v>
      </c>
      <c r="V110" s="5">
        <v>160805632</v>
      </c>
      <c r="W110" s="5">
        <v>1120459782000</v>
      </c>
      <c r="X110" s="5">
        <v>1154200372000</v>
      </c>
      <c r="Y110" s="5">
        <v>1329612534000</v>
      </c>
      <c r="Z110" s="5">
        <v>1408373600000</v>
      </c>
    </row>
    <row r="111" spans="3:26" ht="15.5" x14ac:dyDescent="0.35">
      <c r="C111" t="s">
        <v>211</v>
      </c>
      <c r="K111" s="5">
        <v>213615</v>
      </c>
      <c r="Q111" s="5">
        <v>327980</v>
      </c>
      <c r="R111" s="5">
        <v>2069744</v>
      </c>
      <c r="S111" s="5">
        <v>7342041</v>
      </c>
      <c r="T111" s="5">
        <v>13038408</v>
      </c>
      <c r="U111" s="5">
        <v>22561041</v>
      </c>
      <c r="V111" s="5">
        <v>12931727</v>
      </c>
      <c r="W111" s="5">
        <v>138286561000</v>
      </c>
      <c r="X111" s="5">
        <v>139885947000</v>
      </c>
      <c r="Y111" s="5">
        <v>128807371000</v>
      </c>
      <c r="Z111" s="5">
        <v>119369434000</v>
      </c>
    </row>
    <row r="112" spans="3:26" ht="15.5" x14ac:dyDescent="0.35">
      <c r="C112" t="s">
        <v>125</v>
      </c>
    </row>
    <row r="113" spans="3:26" ht="15.5" x14ac:dyDescent="0.35">
      <c r="C113" t="s">
        <v>1374</v>
      </c>
      <c r="S113" s="5">
        <v>14067287</v>
      </c>
      <c r="T113" s="5">
        <v>13149195</v>
      </c>
      <c r="U113" s="5">
        <v>44752074</v>
      </c>
      <c r="V113" s="5">
        <v>47528856</v>
      </c>
    </row>
    <row r="114" spans="3:26" ht="15.5" x14ac:dyDescent="0.35">
      <c r="C114" t="s">
        <v>126</v>
      </c>
      <c r="S114" s="5">
        <v>28977825</v>
      </c>
      <c r="T114" s="5">
        <v>32807109</v>
      </c>
      <c r="U114" s="5">
        <v>68408601</v>
      </c>
      <c r="V114" s="5">
        <v>76217225</v>
      </c>
      <c r="W114" s="5">
        <v>294454999000</v>
      </c>
      <c r="X114" s="5">
        <v>321212418000</v>
      </c>
      <c r="Y114" s="5">
        <v>470483049000</v>
      </c>
      <c r="Z114" s="5">
        <v>568430303000</v>
      </c>
    </row>
    <row r="115" spans="3:26" ht="15.5" x14ac:dyDescent="0.35">
      <c r="C115" t="s">
        <v>512</v>
      </c>
      <c r="W115" s="5">
        <v>648455862000</v>
      </c>
      <c r="X115" s="5">
        <v>648455862000</v>
      </c>
      <c r="Y115" s="5">
        <v>648455862000</v>
      </c>
      <c r="Z115" s="5">
        <v>648455862000</v>
      </c>
    </row>
    <row r="116" spans="3:26" ht="15.5" x14ac:dyDescent="0.35">
      <c r="C116" t="s">
        <v>127</v>
      </c>
      <c r="D116" s="5">
        <v>62151183</v>
      </c>
      <c r="E116" s="5">
        <v>42025835</v>
      </c>
      <c r="F116" s="5">
        <v>39905025</v>
      </c>
      <c r="G116" s="5">
        <v>44234004</v>
      </c>
      <c r="I116" s="5">
        <v>39905025</v>
      </c>
      <c r="J116" s="5">
        <v>39354285</v>
      </c>
      <c r="K116" s="5">
        <v>32716223</v>
      </c>
      <c r="L116" s="5">
        <v>26737653</v>
      </c>
      <c r="M116" s="5">
        <v>31799107</v>
      </c>
      <c r="N116" s="5">
        <v>38312500</v>
      </c>
      <c r="O116" s="5">
        <v>47404827</v>
      </c>
      <c r="P116" s="5">
        <v>36903892</v>
      </c>
      <c r="Q116" s="5">
        <v>134518424</v>
      </c>
      <c r="R116" s="5">
        <v>135389017</v>
      </c>
      <c r="S116" s="5">
        <v>152242537</v>
      </c>
      <c r="T116" s="5">
        <v>171154595</v>
      </c>
      <c r="U116" s="5">
        <v>241318355</v>
      </c>
      <c r="V116" s="5">
        <v>278808485</v>
      </c>
      <c r="W116" s="5">
        <v>2674991257000</v>
      </c>
      <c r="X116" s="5">
        <v>2516787560000</v>
      </c>
      <c r="Y116" s="5">
        <v>2629537989000</v>
      </c>
      <c r="Z116" s="5">
        <v>2844074885000</v>
      </c>
    </row>
    <row r="117" spans="3:26" ht="15.5" x14ac:dyDescent="0.35">
      <c r="C117" t="s">
        <v>128</v>
      </c>
    </row>
    <row r="118" spans="3:26" ht="15.5" x14ac:dyDescent="0.35">
      <c r="C118" t="s">
        <v>129</v>
      </c>
      <c r="D118" s="5">
        <v>216281813</v>
      </c>
      <c r="E118" s="5">
        <v>216281813</v>
      </c>
      <c r="F118" s="5">
        <v>216281813</v>
      </c>
      <c r="G118" s="5">
        <v>216281813</v>
      </c>
      <c r="I118" s="5">
        <v>216281813</v>
      </c>
      <c r="J118" s="5">
        <v>216281813</v>
      </c>
      <c r="K118" s="5">
        <v>216281813</v>
      </c>
      <c r="L118" s="5">
        <v>216281813</v>
      </c>
      <c r="M118" s="5">
        <v>216281813</v>
      </c>
      <c r="N118" s="5">
        <v>216281813</v>
      </c>
      <c r="O118" s="5">
        <v>216281813</v>
      </c>
      <c r="P118" s="5">
        <v>216281813</v>
      </c>
      <c r="Q118" s="5">
        <v>216281813</v>
      </c>
      <c r="R118" s="5">
        <v>216281813</v>
      </c>
      <c r="S118" s="5">
        <v>216281813</v>
      </c>
      <c r="T118" s="5">
        <v>216281813</v>
      </c>
      <c r="U118" s="5">
        <v>216281813</v>
      </c>
      <c r="V118" s="5">
        <v>216281813</v>
      </c>
      <c r="W118" s="5">
        <v>1944589780000</v>
      </c>
      <c r="X118" s="5">
        <v>1944589780000</v>
      </c>
      <c r="Y118" s="5">
        <v>1944589780000</v>
      </c>
      <c r="Z118" s="5">
        <v>1944589780000</v>
      </c>
    </row>
    <row r="119" spans="3:26" ht="15.5" x14ac:dyDescent="0.35">
      <c r="C119" t="s">
        <v>130</v>
      </c>
      <c r="D119" s="5">
        <v>58441593</v>
      </c>
      <c r="E119" s="5">
        <v>58441593</v>
      </c>
      <c r="F119" s="5">
        <v>58441593</v>
      </c>
      <c r="G119" s="5">
        <v>58441593</v>
      </c>
      <c r="I119" s="5">
        <v>58441593</v>
      </c>
      <c r="J119" s="5">
        <v>58441593</v>
      </c>
      <c r="K119" s="5">
        <v>58441593</v>
      </c>
      <c r="L119" s="5">
        <v>58441593</v>
      </c>
      <c r="M119" s="5">
        <v>58441593</v>
      </c>
      <c r="N119" s="5">
        <v>58441593</v>
      </c>
      <c r="O119" s="5">
        <v>58441593</v>
      </c>
      <c r="P119" s="5">
        <v>58441593</v>
      </c>
      <c r="Q119" s="5">
        <v>58441593</v>
      </c>
      <c r="R119" s="5">
        <v>58441593</v>
      </c>
      <c r="S119" s="5">
        <v>58441593</v>
      </c>
      <c r="T119" s="5">
        <v>58441593</v>
      </c>
      <c r="U119" s="5">
        <v>58441593</v>
      </c>
      <c r="V119" s="5">
        <v>7229452</v>
      </c>
      <c r="W119" s="5">
        <v>65000000000</v>
      </c>
      <c r="X119" s="5">
        <v>65000000000</v>
      </c>
      <c r="Y119" s="5">
        <v>65000000000</v>
      </c>
      <c r="Z119" s="5">
        <v>65000000000</v>
      </c>
    </row>
    <row r="120" spans="3:26" ht="15.5" x14ac:dyDescent="0.35">
      <c r="C120" t="s">
        <v>131</v>
      </c>
      <c r="D120" s="5">
        <v>-151456036</v>
      </c>
      <c r="E120" s="5">
        <v>-155208794</v>
      </c>
      <c r="F120" s="5">
        <v>-157120679</v>
      </c>
      <c r="G120" s="5">
        <v>-152918325</v>
      </c>
      <c r="I120" s="5">
        <v>-157120679</v>
      </c>
      <c r="J120" s="5">
        <v>-153974441</v>
      </c>
      <c r="K120" s="5">
        <v>-143783379</v>
      </c>
      <c r="L120" s="5">
        <v>-124667952</v>
      </c>
      <c r="M120" s="5">
        <v>-97924059</v>
      </c>
      <c r="N120" s="5">
        <v>-99538777</v>
      </c>
      <c r="O120" s="5">
        <v>-64977976</v>
      </c>
      <c r="P120" s="5">
        <v>-35386662</v>
      </c>
      <c r="Q120" s="5">
        <v>-32383543</v>
      </c>
      <c r="R120" s="5">
        <v>-24245460</v>
      </c>
      <c r="S120" s="5">
        <v>-3343097</v>
      </c>
      <c r="T120" s="5">
        <v>19356034</v>
      </c>
      <c r="U120" s="5">
        <v>43478444</v>
      </c>
      <c r="V120" s="5">
        <v>42432771</v>
      </c>
      <c r="W120" s="5">
        <v>289477749000</v>
      </c>
      <c r="X120" s="5">
        <v>-1296361352000</v>
      </c>
      <c r="Y120" s="5">
        <v>-1465744640000</v>
      </c>
      <c r="Z120" s="5">
        <v>-1519555927000</v>
      </c>
    </row>
    <row r="121" spans="3:26" ht="15.5" x14ac:dyDescent="0.35">
      <c r="C121" t="s">
        <v>132</v>
      </c>
      <c r="D121" s="5">
        <v>1527983</v>
      </c>
      <c r="E121" s="5">
        <v>1527983</v>
      </c>
      <c r="F121" s="5">
        <v>1527983</v>
      </c>
      <c r="G121" s="5">
        <v>1527983</v>
      </c>
      <c r="I121" s="5">
        <v>1527983</v>
      </c>
      <c r="J121" s="5">
        <v>1527983</v>
      </c>
      <c r="K121" s="5">
        <v>1527983</v>
      </c>
      <c r="L121" s="5">
        <v>1527983</v>
      </c>
      <c r="M121" s="5">
        <v>1527983</v>
      </c>
      <c r="N121" s="5">
        <v>1527983</v>
      </c>
      <c r="O121" s="5">
        <v>1527983</v>
      </c>
      <c r="P121" s="5">
        <v>1527983</v>
      </c>
      <c r="Q121" s="5">
        <v>1527983</v>
      </c>
      <c r="R121" s="5">
        <v>1527983</v>
      </c>
      <c r="S121" s="5">
        <v>1527983</v>
      </c>
      <c r="T121" s="5">
        <v>1527983</v>
      </c>
      <c r="U121" s="5">
        <v>1027983</v>
      </c>
      <c r="V121" s="5">
        <v>527983</v>
      </c>
    </row>
    <row r="122" spans="3:26" ht="15.5" x14ac:dyDescent="0.35">
      <c r="C122" t="s">
        <v>133</v>
      </c>
      <c r="D122" s="5">
        <v>-152984019</v>
      </c>
      <c r="E122" s="5">
        <v>-156736777</v>
      </c>
      <c r="F122" s="5">
        <v>-158648662</v>
      </c>
      <c r="G122" s="5">
        <v>-154446308</v>
      </c>
      <c r="I122" s="5">
        <v>-158648662</v>
      </c>
      <c r="J122" s="5">
        <v>-155502424</v>
      </c>
      <c r="K122" s="5">
        <v>-145311362</v>
      </c>
      <c r="L122" s="5">
        <v>-126195935</v>
      </c>
      <c r="M122" s="5">
        <v>-99452042</v>
      </c>
      <c r="N122" s="5">
        <v>-101066760</v>
      </c>
      <c r="O122" s="5">
        <v>-66505959</v>
      </c>
      <c r="P122" s="5">
        <v>-36914645</v>
      </c>
      <c r="Q122" s="5">
        <v>-33911526</v>
      </c>
      <c r="R122" s="5">
        <v>-25773443</v>
      </c>
      <c r="S122" s="5">
        <v>-4871080</v>
      </c>
      <c r="T122" s="5">
        <v>17828051</v>
      </c>
      <c r="U122" s="5">
        <v>42450461</v>
      </c>
      <c r="V122" s="5">
        <v>41904788</v>
      </c>
    </row>
    <row r="123" spans="3:26" ht="15.5" x14ac:dyDescent="0.35">
      <c r="C123" t="s">
        <v>134</v>
      </c>
      <c r="D123" s="5">
        <v>-151456036</v>
      </c>
      <c r="E123" s="5">
        <v>-155208794</v>
      </c>
      <c r="F123" s="5">
        <v>-157120679</v>
      </c>
      <c r="G123" s="5">
        <v>-152918325</v>
      </c>
      <c r="I123" s="5">
        <v>-157120679</v>
      </c>
      <c r="J123" s="5">
        <v>-153974441</v>
      </c>
      <c r="K123" s="5">
        <v>-143783379</v>
      </c>
      <c r="L123" s="5">
        <v>-124667952</v>
      </c>
      <c r="M123" s="5">
        <v>-97924059</v>
      </c>
      <c r="N123" s="5">
        <v>-99538777</v>
      </c>
      <c r="O123" s="5">
        <v>-64977976</v>
      </c>
      <c r="P123" s="5">
        <v>-35386662</v>
      </c>
      <c r="Q123" s="5">
        <v>-32383543</v>
      </c>
      <c r="R123" s="5">
        <v>-24245460</v>
      </c>
      <c r="S123" s="5">
        <v>-3343097</v>
      </c>
      <c r="T123" s="5">
        <v>19356034</v>
      </c>
      <c r="U123" s="5">
        <v>43478444</v>
      </c>
      <c r="V123" s="5">
        <v>42432771</v>
      </c>
      <c r="W123" s="5">
        <v>289477749000</v>
      </c>
      <c r="X123" s="5">
        <v>-1296361352000</v>
      </c>
      <c r="Y123" s="5">
        <v>-1465744640000</v>
      </c>
      <c r="Z123" s="5">
        <v>-1519555927000</v>
      </c>
    </row>
    <row r="124" spans="3:26" ht="15.5" x14ac:dyDescent="0.35">
      <c r="C124" t="s">
        <v>212</v>
      </c>
      <c r="D124" s="5">
        <v>-3606</v>
      </c>
      <c r="E124" s="5">
        <v>-3789</v>
      </c>
      <c r="F124" s="5">
        <v>-3837</v>
      </c>
      <c r="G124" s="5">
        <v>-12966</v>
      </c>
      <c r="I124" s="5">
        <v>-3837</v>
      </c>
      <c r="J124" s="5">
        <v>-12888</v>
      </c>
      <c r="K124" s="5">
        <v>-11522</v>
      </c>
      <c r="L124" s="5">
        <v>-7071</v>
      </c>
      <c r="M124" s="5">
        <v>-6214</v>
      </c>
      <c r="N124" s="5">
        <v>-11624</v>
      </c>
      <c r="O124" s="5">
        <v>-3716</v>
      </c>
      <c r="P124" s="5">
        <v>27923</v>
      </c>
      <c r="Q124" s="5">
        <v>-571516</v>
      </c>
      <c r="R124" s="5">
        <v>-32270</v>
      </c>
      <c r="S124" s="5">
        <v>-340516</v>
      </c>
      <c r="T124" s="5">
        <v>-291004</v>
      </c>
      <c r="U124" s="5">
        <v>293931</v>
      </c>
      <c r="V124" s="5">
        <v>-635395</v>
      </c>
      <c r="W124" s="5">
        <v>-4850412000</v>
      </c>
      <c r="X124" s="5">
        <v>48140000</v>
      </c>
      <c r="Y124" s="5">
        <v>655080000</v>
      </c>
      <c r="Z124" s="5">
        <v>693422000</v>
      </c>
    </row>
    <row r="125" spans="3:26" ht="15.5" x14ac:dyDescent="0.35">
      <c r="C125" t="s">
        <v>10</v>
      </c>
      <c r="D125" s="5">
        <v>118347357</v>
      </c>
      <c r="E125" s="5">
        <v>114576293</v>
      </c>
      <c r="F125" s="5">
        <v>112659646</v>
      </c>
      <c r="G125" s="5">
        <v>117202566</v>
      </c>
      <c r="I125" s="5">
        <v>112659646</v>
      </c>
      <c r="J125" s="5">
        <v>116093413</v>
      </c>
      <c r="K125" s="5">
        <v>125999415</v>
      </c>
      <c r="L125" s="5">
        <v>145262523</v>
      </c>
      <c r="M125" s="5">
        <v>171869114</v>
      </c>
      <c r="N125" s="5">
        <v>167451668</v>
      </c>
      <c r="O125" s="5">
        <v>207823368</v>
      </c>
      <c r="P125" s="5">
        <v>243775962</v>
      </c>
      <c r="Q125" s="5">
        <v>239591879</v>
      </c>
      <c r="R125" s="5">
        <v>245458505</v>
      </c>
      <c r="S125" s="5">
        <v>267767695</v>
      </c>
      <c r="T125" s="5">
        <v>294911960</v>
      </c>
      <c r="U125" s="5">
        <v>319417878</v>
      </c>
      <c r="V125" s="5">
        <v>320029861</v>
      </c>
      <c r="W125" s="5">
        <v>2572212511000</v>
      </c>
      <c r="X125" s="5">
        <v>1249347500000</v>
      </c>
      <c r="Y125" s="5">
        <v>1090334158000</v>
      </c>
      <c r="Z125" s="5">
        <v>1011855236000</v>
      </c>
    </row>
    <row r="126" spans="3:26" ht="15.5" x14ac:dyDescent="0.35">
      <c r="C126" t="s">
        <v>135</v>
      </c>
      <c r="D126" s="5">
        <v>180498540</v>
      </c>
      <c r="E126" s="5">
        <v>156602128</v>
      </c>
      <c r="F126" s="5">
        <v>152564671</v>
      </c>
      <c r="G126" s="5">
        <v>161436570</v>
      </c>
      <c r="I126" s="5">
        <v>152564671</v>
      </c>
      <c r="J126" s="5">
        <v>155447698</v>
      </c>
      <c r="K126" s="5">
        <v>158715638</v>
      </c>
      <c r="L126" s="5">
        <v>172000176</v>
      </c>
      <c r="M126" s="5">
        <v>203668221</v>
      </c>
      <c r="N126" s="5">
        <v>205764168</v>
      </c>
      <c r="O126" s="5">
        <v>255228195</v>
      </c>
      <c r="P126" s="5">
        <v>280679854</v>
      </c>
      <c r="Q126" s="5">
        <v>374110303</v>
      </c>
      <c r="R126" s="5">
        <v>380847522</v>
      </c>
      <c r="S126" s="5">
        <v>420010232</v>
      </c>
      <c r="T126" s="5">
        <v>466066555</v>
      </c>
      <c r="U126" s="5">
        <v>560736233</v>
      </c>
      <c r="V126" s="5">
        <v>598838346</v>
      </c>
      <c r="W126" s="5">
        <v>5247203768000</v>
      </c>
      <c r="X126" s="5">
        <v>3766135060000</v>
      </c>
      <c r="Y126" s="5">
        <v>3719872147000</v>
      </c>
      <c r="Z126" s="5">
        <v>3855930121000</v>
      </c>
    </row>
    <row r="127" spans="3:26" ht="15.5" x14ac:dyDescent="0.35">
      <c r="C127" t="s">
        <v>136</v>
      </c>
      <c r="D127" s="5">
        <v>3889179559</v>
      </c>
      <c r="E127" s="5">
        <v>3889179559</v>
      </c>
      <c r="F127" s="5">
        <v>3889179559</v>
      </c>
      <c r="G127" s="5">
        <v>3889179559</v>
      </c>
      <c r="I127" s="5">
        <v>3889179559</v>
      </c>
      <c r="J127" s="5">
        <v>3889179559</v>
      </c>
      <c r="K127" s="5">
        <v>3889179559</v>
      </c>
      <c r="L127" s="5">
        <v>3889179559</v>
      </c>
      <c r="M127" s="5">
        <v>3889179559</v>
      </c>
      <c r="N127" s="5">
        <v>3889179559</v>
      </c>
      <c r="O127" s="5">
        <v>3889179559</v>
      </c>
      <c r="P127" s="5">
        <v>3889179559</v>
      </c>
      <c r="Q127" s="5">
        <v>3889179559</v>
      </c>
      <c r="R127" s="5">
        <v>3889179559</v>
      </c>
      <c r="S127" s="5">
        <v>3889179559</v>
      </c>
      <c r="T127" s="5">
        <v>3889179559</v>
      </c>
      <c r="U127" s="5">
        <v>3889179559</v>
      </c>
      <c r="V127" s="5">
        <v>3889179559</v>
      </c>
      <c r="W127" s="5">
        <v>3889179559</v>
      </c>
      <c r="X127" s="5">
        <v>3889179559</v>
      </c>
      <c r="Y127" s="5">
        <v>3889179559</v>
      </c>
      <c r="Z127" s="5">
        <v>3889179559</v>
      </c>
    </row>
    <row r="129" spans="2:26" ht="15.5" x14ac:dyDescent="0.35">
      <c r="B129" t="s">
        <v>137</v>
      </c>
      <c r="C129" t="s">
        <v>138</v>
      </c>
      <c r="D129" s="5">
        <v>7078763</v>
      </c>
      <c r="E129" s="5">
        <v>1127002</v>
      </c>
      <c r="F129" s="5">
        <v>-2804384</v>
      </c>
      <c r="G129" s="5">
        <v>2450853</v>
      </c>
      <c r="I129" s="5">
        <v>3172858</v>
      </c>
      <c r="J129" s="5">
        <v>1845224</v>
      </c>
      <c r="K129" s="5">
        <v>-1657752</v>
      </c>
      <c r="L129" s="5">
        <v>-3731403</v>
      </c>
      <c r="M129" s="5">
        <v>1297594</v>
      </c>
      <c r="N129" s="5">
        <v>-1654302</v>
      </c>
      <c r="O129" s="5">
        <v>9457131</v>
      </c>
      <c r="P129" s="5">
        <v>1503016</v>
      </c>
      <c r="Q129" s="5">
        <v>16913184</v>
      </c>
      <c r="R129" s="5">
        <v>13215889</v>
      </c>
      <c r="S129" s="5">
        <v>22937126</v>
      </c>
      <c r="T129" s="5">
        <v>20410930</v>
      </c>
      <c r="U129" s="5">
        <v>38623964</v>
      </c>
      <c r="V129" s="5">
        <v>23151023</v>
      </c>
      <c r="W129" s="5">
        <v>347091222000</v>
      </c>
      <c r="X129" s="5">
        <v>170451080000</v>
      </c>
      <c r="Y129" s="5">
        <v>114930902000</v>
      </c>
      <c r="Z129" s="5">
        <v>289039500000</v>
      </c>
    </row>
    <row r="130" spans="2:26" ht="15.5" x14ac:dyDescent="0.35">
      <c r="C130" t="s">
        <v>139</v>
      </c>
      <c r="D130" s="5">
        <v>44852728</v>
      </c>
      <c r="E130" s="5">
        <v>29712952</v>
      </c>
      <c r="F130" s="5">
        <v>45941353</v>
      </c>
      <c r="G130" s="5">
        <v>39161649</v>
      </c>
      <c r="I130" s="5">
        <v>146581517</v>
      </c>
      <c r="J130" s="5">
        <v>108554979</v>
      </c>
      <c r="K130" s="5">
        <v>107855428</v>
      </c>
      <c r="L130" s="5">
        <v>149950940</v>
      </c>
      <c r="M130" s="5">
        <v>197632592</v>
      </c>
      <c r="N130" s="5">
        <v>158320306</v>
      </c>
      <c r="O130" s="5">
        <v>238922652</v>
      </c>
      <c r="P130" s="5">
        <v>408728663</v>
      </c>
      <c r="Q130" s="5">
        <v>386454528</v>
      </c>
      <c r="R130" s="5">
        <v>279608385</v>
      </c>
      <c r="S130" s="5">
        <v>311011669</v>
      </c>
      <c r="T130" s="5">
        <v>460664785</v>
      </c>
      <c r="U130" s="5">
        <v>507822087</v>
      </c>
      <c r="V130" s="5">
        <v>487506257</v>
      </c>
      <c r="W130" s="5">
        <v>4741767442000</v>
      </c>
      <c r="X130" s="5">
        <v>3697533573000</v>
      </c>
      <c r="Y130" s="5">
        <v>3160610705000</v>
      </c>
      <c r="Z130" s="5">
        <v>4061013664000</v>
      </c>
    </row>
    <row r="131" spans="2:26" ht="15.5" x14ac:dyDescent="0.35">
      <c r="C131" t="s">
        <v>140</v>
      </c>
    </row>
    <row r="132" spans="2:26" ht="15.5" x14ac:dyDescent="0.35">
      <c r="C132" t="s">
        <v>1375</v>
      </c>
      <c r="D132" s="5">
        <v>-37226494</v>
      </c>
      <c r="E132" s="5">
        <v>-26801210</v>
      </c>
      <c r="F132" s="5">
        <v>-46263286</v>
      </c>
      <c r="G132" s="5">
        <v>-35114943</v>
      </c>
      <c r="I132" s="5">
        <v>-136932684</v>
      </c>
      <c r="J132" s="5">
        <v>-100136788</v>
      </c>
      <c r="K132" s="5">
        <v>-100843139</v>
      </c>
      <c r="L132" s="5">
        <v>-145638455</v>
      </c>
      <c r="M132" s="5">
        <v>-187366512</v>
      </c>
      <c r="N132" s="5">
        <v>-151237099</v>
      </c>
      <c r="O132" s="5">
        <v>-220507904</v>
      </c>
      <c r="P132" s="5">
        <v>-396122335</v>
      </c>
      <c r="Q132" s="5">
        <v>-359375805</v>
      </c>
      <c r="R132" s="5">
        <v>-257484069</v>
      </c>
      <c r="S132" s="5">
        <v>-276794372</v>
      </c>
      <c r="T132" s="5">
        <v>-432634235</v>
      </c>
      <c r="U132" s="5">
        <v>-462097293</v>
      </c>
      <c r="V132" s="5">
        <v>-441398993</v>
      </c>
      <c r="W132" s="5">
        <v>-4296128504000</v>
      </c>
      <c r="X132" s="5">
        <v>-3513770539000</v>
      </c>
      <c r="Y132" s="5">
        <v>-3011085280000</v>
      </c>
      <c r="Z132" s="5">
        <v>-3736005855000</v>
      </c>
    </row>
    <row r="133" spans="2:26" ht="15.5" x14ac:dyDescent="0.35">
      <c r="C133" t="s">
        <v>1376</v>
      </c>
      <c r="D133" s="5">
        <v>-1344265</v>
      </c>
      <c r="E133" s="5">
        <v>-1625518</v>
      </c>
      <c r="F133" s="5">
        <v>-2356736</v>
      </c>
      <c r="G133" s="5">
        <v>-1406786</v>
      </c>
      <c r="I133" s="5">
        <v>-7011834</v>
      </c>
      <c r="J133" s="5">
        <v>-6806511</v>
      </c>
      <c r="K133" s="5">
        <v>-7405682</v>
      </c>
      <c r="L133" s="5">
        <v>-8543171</v>
      </c>
      <c r="M133" s="5">
        <v>-9319805</v>
      </c>
      <c r="N133" s="5">
        <v>-9560569</v>
      </c>
      <c r="O133" s="5">
        <v>-8655469</v>
      </c>
      <c r="P133" s="5">
        <v>-9755063</v>
      </c>
      <c r="Q133" s="5">
        <v>-10044952</v>
      </c>
      <c r="R133" s="5">
        <v>-8851778</v>
      </c>
      <c r="S133" s="5">
        <v>-8445930</v>
      </c>
      <c r="T133" s="5">
        <v>-10245017</v>
      </c>
    </row>
    <row r="134" spans="2:26" ht="15.5" x14ac:dyDescent="0.35">
      <c r="C134" t="s">
        <v>669</v>
      </c>
      <c r="D134" s="5">
        <v>-38570759</v>
      </c>
      <c r="E134" s="5">
        <v>-28426728</v>
      </c>
      <c r="F134" s="5">
        <v>-48620022</v>
      </c>
      <c r="G134" s="5">
        <v>-36521729</v>
      </c>
      <c r="I134" s="5">
        <v>-143944518</v>
      </c>
      <c r="J134" s="5">
        <v>-106943299</v>
      </c>
      <c r="K134" s="5">
        <v>-108248821</v>
      </c>
      <c r="L134" s="5">
        <v>-154181626</v>
      </c>
      <c r="M134" s="5">
        <v>-196686317</v>
      </c>
      <c r="N134" s="5">
        <v>-160797668</v>
      </c>
      <c r="O134" s="5">
        <v>-229163373</v>
      </c>
      <c r="P134" s="5">
        <v>-405877398</v>
      </c>
      <c r="Q134" s="5">
        <v>-369420757</v>
      </c>
      <c r="R134" s="5">
        <v>-266335847</v>
      </c>
      <c r="S134" s="5">
        <v>-285240302</v>
      </c>
      <c r="T134" s="5">
        <v>-442879252</v>
      </c>
      <c r="U134" s="5">
        <v>-462097293</v>
      </c>
      <c r="V134" s="5">
        <v>-441398993</v>
      </c>
      <c r="W134" s="5">
        <v>-4296128504000</v>
      </c>
      <c r="X134" s="5">
        <v>-3513770539000</v>
      </c>
      <c r="Y134" s="5">
        <v>-3011085280000</v>
      </c>
      <c r="Z134" s="5">
        <v>-3736005855000</v>
      </c>
    </row>
    <row r="135" spans="2:26" ht="15.5" x14ac:dyDescent="0.35">
      <c r="C135" t="s">
        <v>517</v>
      </c>
      <c r="D135" s="5">
        <v>-25156</v>
      </c>
      <c r="E135" s="5">
        <v>-10449</v>
      </c>
      <c r="F135" s="5">
        <v>-7177</v>
      </c>
      <c r="G135" s="5">
        <v>-4429</v>
      </c>
      <c r="I135" s="5">
        <v>-42520</v>
      </c>
      <c r="J135" s="5">
        <v>-105918</v>
      </c>
      <c r="K135" s="5">
        <v>-120378</v>
      </c>
      <c r="L135" s="5">
        <v>-163017</v>
      </c>
      <c r="M135" s="5">
        <v>-308585</v>
      </c>
      <c r="N135" s="5">
        <v>-317642</v>
      </c>
      <c r="O135" s="5">
        <v>-562885</v>
      </c>
      <c r="P135" s="5">
        <v>-1220839</v>
      </c>
      <c r="Q135" s="5">
        <v>-1016658</v>
      </c>
      <c r="R135" s="5">
        <v>-1102491</v>
      </c>
      <c r="S135" s="5">
        <v>-1405920</v>
      </c>
      <c r="T135" s="5">
        <v>-2038595</v>
      </c>
      <c r="U135" s="5">
        <v>-2268088</v>
      </c>
      <c r="V135" s="5">
        <v>-2213416</v>
      </c>
      <c r="W135" s="5">
        <v>-17993327000</v>
      </c>
      <c r="X135" s="5">
        <v>-8624798000</v>
      </c>
      <c r="Y135" s="5">
        <v>-23448005000</v>
      </c>
      <c r="Z135" s="5">
        <v>-25257402000</v>
      </c>
    </row>
    <row r="136" spans="2:26" ht="15.5" x14ac:dyDescent="0.35">
      <c r="C136" t="s">
        <v>514</v>
      </c>
      <c r="D136" s="5">
        <v>970524</v>
      </c>
      <c r="I136" s="5">
        <v>1143981</v>
      </c>
      <c r="J136" s="5">
        <v>1309986</v>
      </c>
      <c r="L136" s="5">
        <v>1973063</v>
      </c>
      <c r="M136" s="5">
        <v>1804139</v>
      </c>
      <c r="N136" s="5">
        <v>1969530</v>
      </c>
      <c r="O136" s="5">
        <v>2064876</v>
      </c>
      <c r="P136" s="5">
        <v>2283403</v>
      </c>
      <c r="Q136" s="5">
        <v>3617031</v>
      </c>
      <c r="R136" s="5">
        <v>3628661</v>
      </c>
      <c r="S136" s="5">
        <v>2188806</v>
      </c>
      <c r="T136" s="5">
        <v>8293888</v>
      </c>
      <c r="U136" s="5">
        <v>995634</v>
      </c>
      <c r="W136" s="5">
        <v>15733324000</v>
      </c>
      <c r="X136" s="5">
        <v>25786275000</v>
      </c>
      <c r="Y136" s="5">
        <v>17252542000</v>
      </c>
      <c r="Z136" s="5">
        <v>17564031000</v>
      </c>
    </row>
    <row r="137" spans="2:26" ht="15.5" x14ac:dyDescent="0.35">
      <c r="C137" t="s">
        <v>265</v>
      </c>
      <c r="D137" s="5">
        <v>-148574</v>
      </c>
      <c r="E137" s="5">
        <v>-148773</v>
      </c>
      <c r="F137" s="5">
        <v>-118538</v>
      </c>
      <c r="G137" s="5">
        <v>-184638</v>
      </c>
      <c r="I137" s="5">
        <v>-565602</v>
      </c>
      <c r="J137" s="5">
        <v>-970524</v>
      </c>
      <c r="K137" s="5">
        <v>-1143981</v>
      </c>
      <c r="L137" s="5">
        <v>-1310763</v>
      </c>
      <c r="M137" s="5">
        <v>-1144235</v>
      </c>
      <c r="N137" s="5">
        <v>-828828</v>
      </c>
      <c r="O137" s="5">
        <v>-1804139</v>
      </c>
      <c r="P137" s="5">
        <v>-2410813</v>
      </c>
      <c r="Q137" s="5">
        <v>-2720960</v>
      </c>
      <c r="R137" s="5">
        <v>-2582819</v>
      </c>
      <c r="S137" s="5">
        <v>-3617127</v>
      </c>
      <c r="T137" s="5">
        <v>-3629896</v>
      </c>
      <c r="U137" s="5">
        <v>-5828376</v>
      </c>
      <c r="V137" s="5">
        <v>-20742825</v>
      </c>
      <c r="W137" s="5">
        <v>-96287713000</v>
      </c>
      <c r="X137" s="5">
        <v>-30473431000</v>
      </c>
      <c r="Y137" s="5">
        <v>-28399060000</v>
      </c>
      <c r="Z137" s="5">
        <v>-28274938000</v>
      </c>
    </row>
    <row r="138" spans="2:26" ht="15.5" x14ac:dyDescent="0.35">
      <c r="C138" t="s">
        <v>145</v>
      </c>
      <c r="D138" s="5">
        <v>-46379</v>
      </c>
      <c r="E138" s="5">
        <v>-8190</v>
      </c>
      <c r="F138" s="5">
        <v>-14645</v>
      </c>
      <c r="G138" s="5">
        <v>-39193</v>
      </c>
      <c r="I138" s="5">
        <v>-73666</v>
      </c>
      <c r="J138" s="5">
        <v>-142843</v>
      </c>
      <c r="O138" s="5">
        <v>-2712972</v>
      </c>
      <c r="P138" s="5">
        <v>-6500000</v>
      </c>
      <c r="Q138" s="5">
        <v>-8240000</v>
      </c>
      <c r="R138" s="5">
        <v>-19593736</v>
      </c>
      <c r="S138" s="5">
        <v>-18886712</v>
      </c>
      <c r="T138" s="5">
        <v>-38985842</v>
      </c>
      <c r="U138" s="5">
        <v>-40400000</v>
      </c>
      <c r="V138" s="5">
        <v>-4200000</v>
      </c>
      <c r="W138" s="5">
        <v>-42234935000</v>
      </c>
      <c r="X138" s="5">
        <v>-34513162000</v>
      </c>
      <c r="Y138" s="5">
        <v>-45422842000</v>
      </c>
      <c r="Z138" s="5">
        <v>-42055708000</v>
      </c>
    </row>
    <row r="139" spans="2:26" ht="15.5" x14ac:dyDescent="0.35">
      <c r="C139" t="s">
        <v>146</v>
      </c>
      <c r="D139" s="5">
        <v>26947</v>
      </c>
      <c r="E139" s="5">
        <v>-32178</v>
      </c>
      <c r="F139" s="5">
        <v>-314713</v>
      </c>
      <c r="G139" s="5">
        <v>-55285</v>
      </c>
      <c r="I139" s="5">
        <v>-486728</v>
      </c>
      <c r="J139" s="5">
        <v>-281930</v>
      </c>
      <c r="K139" s="5">
        <v>-986838</v>
      </c>
      <c r="L139" s="5">
        <v>766508</v>
      </c>
      <c r="M139" s="5">
        <v>-1001578</v>
      </c>
      <c r="N139" s="5">
        <v>-908291</v>
      </c>
      <c r="O139" s="5">
        <v>-7421926</v>
      </c>
      <c r="P139" s="5">
        <v>-8036183</v>
      </c>
      <c r="Q139" s="5">
        <v>-1369643</v>
      </c>
      <c r="R139" s="5">
        <v>-4385558</v>
      </c>
      <c r="S139" s="5">
        <v>-1389397</v>
      </c>
      <c r="T139" s="5">
        <v>22877882</v>
      </c>
      <c r="U139" s="5">
        <v>468946</v>
      </c>
      <c r="V139" s="5">
        <v>-27093321</v>
      </c>
      <c r="W139" s="5">
        <v>-140274904000</v>
      </c>
      <c r="X139" s="5">
        <v>-107175836000</v>
      </c>
      <c r="Y139" s="5">
        <v>-101879203000</v>
      </c>
      <c r="Z139" s="5">
        <v>-183927810000</v>
      </c>
    </row>
    <row r="140" spans="2:26" ht="15.5" x14ac:dyDescent="0.35">
      <c r="C140" t="s">
        <v>276</v>
      </c>
      <c r="L140" s="5">
        <v>-104806</v>
      </c>
      <c r="M140" s="5">
        <v>-455006</v>
      </c>
      <c r="N140" s="5">
        <v>-426160</v>
      </c>
      <c r="O140" s="5">
        <v>-1093858</v>
      </c>
      <c r="P140" s="5">
        <v>-989233</v>
      </c>
      <c r="Q140" s="5">
        <v>-380899</v>
      </c>
      <c r="R140" s="5">
        <v>-54185</v>
      </c>
      <c r="T140" s="5">
        <v>-1551892</v>
      </c>
      <c r="U140" s="5">
        <v>-2306078</v>
      </c>
      <c r="V140" s="5">
        <v>-4819031</v>
      </c>
      <c r="W140" s="5">
        <v>-66610181000</v>
      </c>
      <c r="X140" s="5">
        <v>-35226722000</v>
      </c>
      <c r="Y140" s="5">
        <v>-38025514000</v>
      </c>
      <c r="Z140" s="5">
        <v>-68393227000</v>
      </c>
    </row>
    <row r="141" spans="2:26" ht="15.5" x14ac:dyDescent="0.35">
      <c r="C141" t="s">
        <v>222</v>
      </c>
      <c r="L141" s="5">
        <v>1742160</v>
      </c>
      <c r="N141" s="5">
        <v>143884</v>
      </c>
      <c r="O141" s="5">
        <v>144046</v>
      </c>
      <c r="P141" s="5">
        <v>387664</v>
      </c>
      <c r="Q141" s="5">
        <v>35781</v>
      </c>
      <c r="R141" s="5">
        <v>10933</v>
      </c>
      <c r="T141" s="5">
        <v>29192</v>
      </c>
      <c r="U141" s="5">
        <v>8889</v>
      </c>
      <c r="W141" s="5">
        <v>99000000</v>
      </c>
      <c r="X141" s="5">
        <v>678319000</v>
      </c>
      <c r="Y141" s="5">
        <v>324687000</v>
      </c>
      <c r="Z141" s="5">
        <v>3898935000</v>
      </c>
    </row>
    <row r="142" spans="2:26" ht="15.5" x14ac:dyDescent="0.35">
      <c r="C142" t="s">
        <v>147</v>
      </c>
      <c r="D142" s="5">
        <v>-22094</v>
      </c>
      <c r="E142" s="5">
        <v>-67503</v>
      </c>
      <c r="F142" s="5">
        <v>-372500</v>
      </c>
      <c r="G142" s="5">
        <v>-118866</v>
      </c>
      <c r="I142" s="5">
        <v>-700800</v>
      </c>
      <c r="J142" s="5">
        <v>-407313</v>
      </c>
      <c r="K142" s="5">
        <v>-1035034</v>
      </c>
      <c r="L142" s="5">
        <v>-1013173</v>
      </c>
      <c r="M142" s="5">
        <v>-492894</v>
      </c>
      <c r="N142" s="5">
        <v>-970496</v>
      </c>
      <c r="O142" s="5">
        <v>-3790652</v>
      </c>
      <c r="P142" s="5">
        <v>-1789306</v>
      </c>
      <c r="Q142" s="5">
        <v>-1369350</v>
      </c>
      <c r="R142" s="5">
        <v>-5011951</v>
      </c>
      <c r="S142" s="5">
        <v>-1932591</v>
      </c>
      <c r="T142" s="5">
        <v>-2771900</v>
      </c>
      <c r="U142" s="5">
        <v>-9318575</v>
      </c>
      <c r="V142" s="5">
        <v>-4648433</v>
      </c>
      <c r="W142" s="5">
        <v>-93666615000</v>
      </c>
      <c r="X142" s="5">
        <v>-99037396000</v>
      </c>
      <c r="Y142" s="5">
        <v>-55972456000</v>
      </c>
      <c r="Z142" s="5">
        <v>-74201357000</v>
      </c>
    </row>
    <row r="143" spans="2:26" ht="15.5" x14ac:dyDescent="0.35">
      <c r="C143" t="s">
        <v>313</v>
      </c>
      <c r="M143" s="5">
        <v>-315114</v>
      </c>
      <c r="N143" s="5">
        <v>-6768</v>
      </c>
      <c r="O143" s="5">
        <v>-116115</v>
      </c>
      <c r="P143" s="5">
        <v>-223311</v>
      </c>
      <c r="Q143" s="5">
        <v>-8706</v>
      </c>
    </row>
    <row r="144" spans="2:26" ht="15.5" x14ac:dyDescent="0.35">
      <c r="C144" t="s">
        <v>1377</v>
      </c>
      <c r="U144" s="5">
        <v>11851851</v>
      </c>
    </row>
    <row r="145" spans="3:26" ht="15.5" x14ac:dyDescent="0.35">
      <c r="C145" t="s">
        <v>1378</v>
      </c>
      <c r="X145" s="5">
        <v>-8769301000</v>
      </c>
      <c r="Y145" s="5">
        <v>-7701439000</v>
      </c>
      <c r="Z145" s="5">
        <v>-842625000</v>
      </c>
    </row>
    <row r="146" spans="3:26" ht="15.5" x14ac:dyDescent="0.35">
      <c r="C146" t="s">
        <v>101</v>
      </c>
    </row>
    <row r="147" spans="3:26" ht="15.5" x14ac:dyDescent="0.35">
      <c r="C147" t="s">
        <v>216</v>
      </c>
      <c r="D147" s="5">
        <v>49041</v>
      </c>
      <c r="E147" s="5">
        <v>36482</v>
      </c>
      <c r="F147" s="5">
        <v>57787</v>
      </c>
      <c r="G147" s="5">
        <v>63581</v>
      </c>
      <c r="I147" s="5">
        <v>198578</v>
      </c>
      <c r="J147" s="5">
        <v>76693</v>
      </c>
      <c r="K147" s="5">
        <v>79862</v>
      </c>
      <c r="L147" s="5">
        <v>143818</v>
      </c>
      <c r="M147" s="5">
        <v>239973</v>
      </c>
      <c r="N147" s="5">
        <v>281417</v>
      </c>
      <c r="O147" s="5">
        <v>133733</v>
      </c>
      <c r="P147" s="5">
        <v>370724</v>
      </c>
      <c r="Q147" s="5">
        <v>356587</v>
      </c>
      <c r="R147" s="5">
        <v>489939</v>
      </c>
      <c r="S147" s="5">
        <v>546065</v>
      </c>
      <c r="T147" s="5">
        <v>305620</v>
      </c>
      <c r="U147" s="5">
        <v>232859</v>
      </c>
      <c r="V147" s="5">
        <v>269051</v>
      </c>
      <c r="W147" s="5">
        <v>19600562000</v>
      </c>
      <c r="X147" s="5">
        <v>11156235000</v>
      </c>
      <c r="Y147" s="5">
        <v>10791730000</v>
      </c>
      <c r="Z147" s="5">
        <v>5256017000</v>
      </c>
    </row>
    <row r="148" spans="3:26" ht="15.5" x14ac:dyDescent="0.35">
      <c r="C148" t="s">
        <v>1379</v>
      </c>
      <c r="E148" s="5">
        <v>-1157</v>
      </c>
      <c r="F148" s="5">
        <v>-15494</v>
      </c>
    </row>
    <row r="149" spans="3:26" ht="15.5" x14ac:dyDescent="0.35">
      <c r="C149" t="s">
        <v>1380</v>
      </c>
      <c r="P149" s="5">
        <v>-3129758</v>
      </c>
    </row>
    <row r="150" spans="3:26" ht="15.5" x14ac:dyDescent="0.35">
      <c r="C150" t="s">
        <v>1381</v>
      </c>
    </row>
    <row r="151" spans="3:26" ht="15.5" x14ac:dyDescent="0.35">
      <c r="C151" t="s">
        <v>1382</v>
      </c>
      <c r="T151" s="5">
        <v>27124420</v>
      </c>
      <c r="X151" s="5">
        <v>15253728000</v>
      </c>
    </row>
    <row r="152" spans="3:26" ht="15.5" x14ac:dyDescent="0.35">
      <c r="C152" t="s">
        <v>1383</v>
      </c>
      <c r="F152" s="5">
        <v>15494</v>
      </c>
      <c r="I152" s="5">
        <v>15494</v>
      </c>
      <c r="J152" s="5">
        <v>48690</v>
      </c>
      <c r="K152" s="5">
        <v>-31666</v>
      </c>
      <c r="L152" s="5">
        <v>-1491</v>
      </c>
      <c r="M152" s="5">
        <v>21463</v>
      </c>
      <c r="N152" s="5">
        <v>69832</v>
      </c>
      <c r="O152" s="5">
        <v>-2699080</v>
      </c>
      <c r="P152" s="5">
        <v>-2662963</v>
      </c>
      <c r="Q152" s="5">
        <v>-3056</v>
      </c>
      <c r="R152" s="5">
        <v>179706</v>
      </c>
      <c r="S152" s="5">
        <v>-2871</v>
      </c>
      <c r="T152" s="5">
        <v>-257558</v>
      </c>
      <c r="V152" s="5">
        <v>-17950000</v>
      </c>
      <c r="Y152" s="5">
        <v>-18997650000</v>
      </c>
      <c r="Z152" s="5">
        <v>-50488178000</v>
      </c>
    </row>
    <row r="153" spans="3:26" ht="15.5" x14ac:dyDescent="0.35">
      <c r="C153" t="s">
        <v>152</v>
      </c>
      <c r="D153" s="5">
        <v>-46379</v>
      </c>
      <c r="E153" s="5">
        <v>-8190</v>
      </c>
      <c r="F153" s="5">
        <v>-14645</v>
      </c>
      <c r="G153" s="5">
        <v>-39193</v>
      </c>
      <c r="I153" s="5">
        <v>-73666</v>
      </c>
      <c r="J153" s="5">
        <v>-142843</v>
      </c>
      <c r="O153" s="5">
        <v>-2712972</v>
      </c>
      <c r="P153" s="5">
        <v>-6500000</v>
      </c>
      <c r="Q153" s="5">
        <v>-8240000</v>
      </c>
      <c r="R153" s="5">
        <v>-19593736</v>
      </c>
      <c r="S153" s="5">
        <v>-18886712</v>
      </c>
      <c r="T153" s="5">
        <v>-38985842</v>
      </c>
      <c r="U153" s="5">
        <v>-40400000</v>
      </c>
      <c r="V153" s="5">
        <v>-4200000</v>
      </c>
      <c r="W153" s="5">
        <v>-42234935000</v>
      </c>
      <c r="X153" s="5">
        <v>-34513162000</v>
      </c>
      <c r="Y153" s="5">
        <v>-45422842000</v>
      </c>
      <c r="Z153" s="5">
        <v>-42055708000</v>
      </c>
    </row>
    <row r="154" spans="3:26" ht="15.5" x14ac:dyDescent="0.35">
      <c r="C154" t="s">
        <v>231</v>
      </c>
      <c r="R154" s="5">
        <v>-7413736</v>
      </c>
      <c r="S154" s="5">
        <v>-4886712</v>
      </c>
      <c r="T154" s="5">
        <v>-4667637</v>
      </c>
      <c r="U154" s="5">
        <v>-4400000</v>
      </c>
      <c r="V154" s="5">
        <v>-4200000</v>
      </c>
      <c r="W154" s="5">
        <v>-42234935000</v>
      </c>
      <c r="X154" s="5">
        <v>-25743861000</v>
      </c>
      <c r="Y154" s="5">
        <v>-37721403000</v>
      </c>
      <c r="Z154" s="5">
        <v>-41213083000</v>
      </c>
    </row>
    <row r="155" spans="3:26" ht="15.5" x14ac:dyDescent="0.35">
      <c r="C155" t="s">
        <v>442</v>
      </c>
    </row>
    <row r="156" spans="3:26" ht="15.5" x14ac:dyDescent="0.35">
      <c r="C156" t="s">
        <v>158</v>
      </c>
      <c r="D156" s="5">
        <v>-46379</v>
      </c>
      <c r="E156" s="5">
        <v>-8190</v>
      </c>
      <c r="F156" s="5">
        <v>-14645</v>
      </c>
      <c r="G156" s="5">
        <v>-39193</v>
      </c>
      <c r="I156" s="5">
        <v>-73666</v>
      </c>
      <c r="J156" s="5">
        <v>-142843</v>
      </c>
    </row>
    <row r="157" spans="3:26" ht="15.5" x14ac:dyDescent="0.35">
      <c r="C157" t="s">
        <v>441</v>
      </c>
      <c r="Q157" s="5">
        <v>-5740000</v>
      </c>
    </row>
    <row r="158" spans="3:26" ht="15.5" x14ac:dyDescent="0.35">
      <c r="C158" t="s">
        <v>1384</v>
      </c>
      <c r="O158" s="5">
        <v>-2712972</v>
      </c>
      <c r="P158" s="5">
        <v>-6500000</v>
      </c>
      <c r="Q158" s="5">
        <v>-2500000</v>
      </c>
      <c r="R158" s="5">
        <v>-12180000</v>
      </c>
      <c r="S158" s="5">
        <v>-14000000</v>
      </c>
      <c r="T158" s="5">
        <v>-34318205</v>
      </c>
      <c r="U158" s="5">
        <v>-36000000</v>
      </c>
    </row>
    <row r="159" spans="3:26" ht="15.5" x14ac:dyDescent="0.35">
      <c r="C159" t="s">
        <v>167</v>
      </c>
      <c r="D159" s="5">
        <v>7059331</v>
      </c>
      <c r="E159" s="5">
        <v>1086634</v>
      </c>
      <c r="F159" s="5">
        <v>-3133742</v>
      </c>
      <c r="G159" s="5">
        <v>2356375</v>
      </c>
      <c r="I159" s="5">
        <v>2612464</v>
      </c>
      <c r="J159" s="5">
        <v>1420451</v>
      </c>
      <c r="K159" s="5">
        <v>-2644590</v>
      </c>
      <c r="L159" s="5">
        <v>-2964895</v>
      </c>
      <c r="M159" s="5">
        <v>296016</v>
      </c>
      <c r="N159" s="5">
        <v>-2562593</v>
      </c>
      <c r="O159" s="5">
        <v>-677767</v>
      </c>
      <c r="P159" s="5">
        <v>-13033167</v>
      </c>
      <c r="Q159" s="5">
        <v>7303541</v>
      </c>
      <c r="R159" s="5">
        <v>-10763405</v>
      </c>
      <c r="S159" s="5">
        <v>2661017</v>
      </c>
      <c r="T159" s="5">
        <v>4302970</v>
      </c>
      <c r="U159" s="5">
        <v>-1307090</v>
      </c>
      <c r="V159" s="5">
        <v>-8142298</v>
      </c>
      <c r="W159" s="5">
        <v>164581383000</v>
      </c>
      <c r="X159" s="5">
        <v>28762082000</v>
      </c>
      <c r="Y159" s="5">
        <v>-32371143000</v>
      </c>
      <c r="Z159" s="5">
        <v>63055982000</v>
      </c>
    </row>
    <row r="160" spans="3:26" ht="15.5" x14ac:dyDescent="0.35">
      <c r="C160" t="s">
        <v>168</v>
      </c>
      <c r="E160" s="5">
        <v>10040790</v>
      </c>
      <c r="I160" s="5">
        <v>7363464</v>
      </c>
      <c r="J160" s="5">
        <v>5865322</v>
      </c>
      <c r="K160" s="5">
        <v>8539274</v>
      </c>
      <c r="L160" s="5">
        <v>11354939</v>
      </c>
      <c r="M160" s="5">
        <v>11041822</v>
      </c>
      <c r="N160" s="5">
        <v>13585236</v>
      </c>
      <c r="O160" s="5">
        <v>14090912</v>
      </c>
      <c r="P160" s="5">
        <v>27434955</v>
      </c>
      <c r="Q160" s="5">
        <v>20157821</v>
      </c>
      <c r="R160" s="5">
        <v>30853541</v>
      </c>
      <c r="S160" s="5">
        <v>28437832</v>
      </c>
      <c r="T160" s="5">
        <v>24185638</v>
      </c>
      <c r="U160" s="5">
        <v>25847832</v>
      </c>
      <c r="V160" s="5">
        <v>34112312</v>
      </c>
      <c r="W160" s="5">
        <v>144178251000</v>
      </c>
      <c r="X160" s="5">
        <v>118541427000</v>
      </c>
      <c r="Y160" s="5">
        <v>162076044000</v>
      </c>
      <c r="Z160" s="5">
        <v>87985596000</v>
      </c>
    </row>
    <row r="161" spans="2:26" ht="15.5" x14ac:dyDescent="0.35">
      <c r="C161" t="s">
        <v>242</v>
      </c>
      <c r="D161" s="5">
        <v>-445490</v>
      </c>
      <c r="E161" s="5">
        <v>-91536</v>
      </c>
      <c r="F161" s="5">
        <v>172881</v>
      </c>
      <c r="G161" s="5">
        <v>-97236</v>
      </c>
      <c r="I161" s="5">
        <v>64862</v>
      </c>
      <c r="J161" s="5">
        <v>77691</v>
      </c>
      <c r="K161" s="5">
        <v>-29362</v>
      </c>
      <c r="L161" s="5">
        <v>149230</v>
      </c>
      <c r="M161" s="5">
        <v>17101</v>
      </c>
      <c r="N161" s="5">
        <v>19179</v>
      </c>
      <c r="O161" s="5">
        <v>172091</v>
      </c>
      <c r="P161" s="5">
        <v>-310876</v>
      </c>
      <c r="Q161" s="5">
        <v>-26407</v>
      </c>
      <c r="R161" s="5">
        <v>67685</v>
      </c>
      <c r="S161" s="5">
        <v>-245308</v>
      </c>
      <c r="T161" s="5">
        <v>-50776</v>
      </c>
      <c r="U161" s="5">
        <v>-355104</v>
      </c>
      <c r="V161" s="5">
        <v>-122182</v>
      </c>
      <c r="W161" s="5">
        <v>570810000</v>
      </c>
      <c r="X161" s="5">
        <v>-3125258000</v>
      </c>
      <c r="Y161" s="5">
        <v>-11163474000</v>
      </c>
      <c r="Z161" s="5">
        <v>11034466000</v>
      </c>
    </row>
    <row r="162" spans="2:26" ht="15.5" x14ac:dyDescent="0.35">
      <c r="C162" t="s">
        <v>169</v>
      </c>
      <c r="D162" s="5">
        <v>6613841</v>
      </c>
      <c r="E162" s="5">
        <v>11035888</v>
      </c>
      <c r="F162" s="5">
        <v>-2960861</v>
      </c>
      <c r="G162" s="5">
        <v>2259139</v>
      </c>
      <c r="I162" s="5">
        <v>10040790</v>
      </c>
      <c r="J162" s="5">
        <v>7363464</v>
      </c>
      <c r="K162" s="5">
        <v>5865322</v>
      </c>
      <c r="L162" s="5">
        <v>8539274</v>
      </c>
      <c r="M162" s="5">
        <v>11354939</v>
      </c>
      <c r="N162" s="5">
        <v>11041822</v>
      </c>
      <c r="O162" s="5">
        <v>13585236</v>
      </c>
      <c r="P162" s="5">
        <v>14090912</v>
      </c>
      <c r="Q162" s="5">
        <v>27434955</v>
      </c>
      <c r="R162" s="5">
        <v>20157821</v>
      </c>
      <c r="S162" s="5">
        <v>30853541</v>
      </c>
      <c r="T162" s="5">
        <v>28437832</v>
      </c>
      <c r="U162" s="5">
        <v>24185638</v>
      </c>
      <c r="V162" s="5">
        <v>25847832</v>
      </c>
      <c r="W162" s="5">
        <v>309330444000</v>
      </c>
      <c r="X162" s="5">
        <v>144178251000</v>
      </c>
      <c r="Y162" s="5">
        <v>118541427000</v>
      </c>
      <c r="Z162" s="5">
        <v>162076044000</v>
      </c>
    </row>
    <row r="164" spans="2:26" ht="15.5" x14ac:dyDescent="0.35">
      <c r="B164" t="s">
        <v>170</v>
      </c>
      <c r="C164" t="s">
        <v>12</v>
      </c>
      <c r="D164" s="5">
        <v>3890000000</v>
      </c>
      <c r="E164" s="5">
        <v>3890000000</v>
      </c>
      <c r="F164" s="5">
        <v>3890000000</v>
      </c>
      <c r="G164" s="5">
        <v>3890000000</v>
      </c>
      <c r="I164" s="5">
        <v>3890000000</v>
      </c>
      <c r="J164" s="5">
        <v>3890000000</v>
      </c>
      <c r="K164" s="5">
        <v>3890000000</v>
      </c>
      <c r="L164" s="5">
        <v>3890000000</v>
      </c>
      <c r="M164" s="5">
        <v>3890000000</v>
      </c>
      <c r="N164" s="5">
        <v>3890000000</v>
      </c>
      <c r="O164" s="5">
        <v>3890000000</v>
      </c>
      <c r="P164" s="5">
        <v>3890000000</v>
      </c>
      <c r="Q164" s="5">
        <v>3890000000</v>
      </c>
      <c r="R164" s="5">
        <v>3890000000</v>
      </c>
      <c r="S164" s="5">
        <v>3890000000</v>
      </c>
      <c r="T164" s="5">
        <v>3890000000</v>
      </c>
      <c r="U164" s="5">
        <v>3890000000</v>
      </c>
      <c r="V164" s="5">
        <v>3890000000</v>
      </c>
      <c r="W164" s="5">
        <v>3890000000</v>
      </c>
      <c r="X164" s="5">
        <v>3890000000</v>
      </c>
      <c r="Y164" s="5">
        <v>3890000000</v>
      </c>
      <c r="Z164" s="5">
        <v>3890000000</v>
      </c>
    </row>
    <row r="165" spans="2:26" ht="15.5" x14ac:dyDescent="0.35">
      <c r="C165" t="s">
        <v>171</v>
      </c>
      <c r="D165" s="6">
        <v>16.93</v>
      </c>
      <c r="E165" s="6">
        <v>8.2899999999999991</v>
      </c>
      <c r="F165" s="6">
        <v>-18.010000000000002</v>
      </c>
      <c r="G165" s="6">
        <v>4.4800000000000004</v>
      </c>
    </row>
    <row r="166" spans="2:26" ht="15.5" x14ac:dyDescent="0.35">
      <c r="C166" t="s">
        <v>172</v>
      </c>
      <c r="D166" s="6">
        <v>11.81</v>
      </c>
      <c r="E166" s="6">
        <v>24.85</v>
      </c>
      <c r="F166" s="6">
        <v>-12.22</v>
      </c>
      <c r="G166" s="6">
        <v>31.7</v>
      </c>
    </row>
    <row r="167" spans="2:26" ht="15.5" x14ac:dyDescent="0.35">
      <c r="C167" t="s">
        <v>60</v>
      </c>
      <c r="D167" s="6">
        <v>0.76</v>
      </c>
      <c r="E167" s="6">
        <v>1.47</v>
      </c>
      <c r="F167" s="6">
        <v>1.34</v>
      </c>
      <c r="G167" s="6">
        <v>0.87</v>
      </c>
    </row>
    <row r="168" spans="2:26" ht="15.5" x14ac:dyDescent="0.35">
      <c r="C168" t="s">
        <v>173</v>
      </c>
      <c r="D168" s="5">
        <v>54500000000</v>
      </c>
      <c r="E168" s="5">
        <v>13900000000</v>
      </c>
      <c r="F168" s="5">
        <v>-1640000000</v>
      </c>
      <c r="G168" s="5">
        <v>330000000</v>
      </c>
    </row>
    <row r="169" spans="2:26" ht="15.5" x14ac:dyDescent="0.35">
      <c r="C169" t="s">
        <v>174</v>
      </c>
      <c r="D169" s="6">
        <v>2.0400000000000001E-2</v>
      </c>
      <c r="E169" s="6">
        <v>1.21E-2</v>
      </c>
      <c r="F169" s="6">
        <v>-2.75E-2</v>
      </c>
      <c r="G169" s="6">
        <v>6.5000000000000006E-3</v>
      </c>
    </row>
    <row r="170" spans="2:26" ht="15.5" x14ac:dyDescent="0.35">
      <c r="C170" t="s">
        <v>175</v>
      </c>
      <c r="D170" s="6">
        <v>3.1099999999999999E-2</v>
      </c>
      <c r="E170" s="6">
        <v>1.6500000000000001E-2</v>
      </c>
      <c r="F170" s="6">
        <v>-3.7200000000000004E-2</v>
      </c>
      <c r="G170" s="6">
        <v>8.8999999999999999E-3</v>
      </c>
    </row>
    <row r="171" spans="2:26" ht="15.5" x14ac:dyDescent="0.35">
      <c r="C171" t="s">
        <v>176</v>
      </c>
      <c r="D171" s="6">
        <v>1.77E-2</v>
      </c>
      <c r="E171" s="6">
        <v>-1.8E-3</v>
      </c>
      <c r="F171" s="6">
        <v>-9.3999999999999986E-3</v>
      </c>
      <c r="G171" s="6">
        <v>-8.3000000000000001E-3</v>
      </c>
    </row>
    <row r="172" spans="2:26" ht="15.5" x14ac:dyDescent="0.35">
      <c r="C172" t="s">
        <v>177</v>
      </c>
      <c r="D172" s="6">
        <v>84.58</v>
      </c>
      <c r="E172" s="6">
        <v>-19.8</v>
      </c>
      <c r="F172" s="6">
        <v>-156.91</v>
      </c>
      <c r="G172" s="6">
        <v>-226.55</v>
      </c>
    </row>
    <row r="173" spans="2:26" ht="15.5" x14ac:dyDescent="0.35">
      <c r="C173" t="s">
        <v>178</v>
      </c>
      <c r="D173" s="5">
        <v>2118000000000</v>
      </c>
      <c r="E173" s="5">
        <v>1948000000000</v>
      </c>
      <c r="F173" s="5">
        <v>1884000000000</v>
      </c>
      <c r="G173" s="5">
        <v>1956000000000</v>
      </c>
    </row>
    <row r="174" spans="2:26" ht="15.5" x14ac:dyDescent="0.35">
      <c r="C174" t="s">
        <v>179</v>
      </c>
      <c r="D174" s="6">
        <v>0.37</v>
      </c>
      <c r="E174" s="6">
        <v>0.41</v>
      </c>
      <c r="F174" s="6">
        <v>0.45</v>
      </c>
      <c r="G174" s="6">
        <v>0.28000000000000003</v>
      </c>
    </row>
    <row r="175" spans="2:26" ht="15.5" x14ac:dyDescent="0.35">
      <c r="C175" t="s">
        <v>180</v>
      </c>
      <c r="D175" s="6">
        <v>544.67999999999995</v>
      </c>
      <c r="E175" s="6">
        <v>500.81</v>
      </c>
      <c r="F175" s="6">
        <v>484.35</v>
      </c>
      <c r="G175" s="6">
        <v>503.08</v>
      </c>
    </row>
    <row r="176" spans="2:26" ht="15.5" x14ac:dyDescent="0.35">
      <c r="C176" t="s">
        <v>181</v>
      </c>
      <c r="D176" s="6">
        <v>0.37</v>
      </c>
      <c r="E176" s="6">
        <v>0.41</v>
      </c>
      <c r="F176" s="6">
        <v>0.45</v>
      </c>
      <c r="G176" s="6">
        <v>0.28000000000000003</v>
      </c>
    </row>
    <row r="177" spans="3:26" ht="15.5" x14ac:dyDescent="0.35">
      <c r="C177" t="s">
        <v>182</v>
      </c>
      <c r="D177" s="6">
        <v>544.67999999999995</v>
      </c>
      <c r="E177" s="6">
        <v>500.81</v>
      </c>
      <c r="F177" s="6">
        <v>484.35</v>
      </c>
      <c r="G177" s="6">
        <v>503.08</v>
      </c>
    </row>
    <row r="178" spans="3:26" ht="15.5" x14ac:dyDescent="0.35">
      <c r="C178" t="s">
        <v>183</v>
      </c>
    </row>
    <row r="179" spans="3:26" ht="15.5" x14ac:dyDescent="0.35">
      <c r="C179" t="s">
        <v>184</v>
      </c>
    </row>
    <row r="180" spans="3:26" ht="15.5" x14ac:dyDescent="0.35">
      <c r="C180" t="s">
        <v>185</v>
      </c>
      <c r="D180" s="5">
        <v>2118000000000</v>
      </c>
      <c r="E180" s="5">
        <v>1948000000000</v>
      </c>
      <c r="F180" s="5">
        <v>1884000000000</v>
      </c>
      <c r="G180" s="5">
        <v>1957000000000</v>
      </c>
    </row>
    <row r="181" spans="3:26" ht="15.5" x14ac:dyDescent="0.35">
      <c r="C181" t="s">
        <v>24</v>
      </c>
    </row>
    <row r="182" spans="3:26" ht="15.5" x14ac:dyDescent="0.35">
      <c r="C182" t="s">
        <v>21</v>
      </c>
      <c r="D182" s="5">
        <v>-316000000000</v>
      </c>
      <c r="E182" s="5">
        <v>-188000000000</v>
      </c>
      <c r="F182" s="5">
        <v>-168000000000</v>
      </c>
      <c r="G182" s="5">
        <v>-217000000000</v>
      </c>
    </row>
    <row r="183" spans="3:26" ht="15.5" x14ac:dyDescent="0.35">
      <c r="C183" t="s">
        <v>186</v>
      </c>
      <c r="D183" s="5">
        <v>498000000000</v>
      </c>
      <c r="E183" s="5">
        <v>389000000000</v>
      </c>
      <c r="F183" s="5">
        <v>337000000000</v>
      </c>
      <c r="G183" s="5">
        <v>395000000000</v>
      </c>
    </row>
    <row r="184" spans="3:26" ht="15.5" x14ac:dyDescent="0.35">
      <c r="C184" t="s">
        <v>187</v>
      </c>
      <c r="D184" s="5">
        <v>128000000000</v>
      </c>
      <c r="E184" s="5">
        <v>19000000000</v>
      </c>
      <c r="F184" s="5">
        <v>-47000000000</v>
      </c>
      <c r="G184" s="5">
        <v>43000000000</v>
      </c>
    </row>
    <row r="185" spans="3:26" ht="15.5" x14ac:dyDescent="0.35">
      <c r="C185" t="s">
        <v>188</v>
      </c>
      <c r="D185" s="5">
        <v>0</v>
      </c>
      <c r="E185" s="5">
        <v>-1000000000</v>
      </c>
      <c r="F185" s="5">
        <v>-6000000000</v>
      </c>
      <c r="G185" s="5">
        <v>-2000000000</v>
      </c>
    </row>
    <row r="186" spans="3:26" ht="15.5" x14ac:dyDescent="0.35">
      <c r="C186" t="s">
        <v>13</v>
      </c>
      <c r="D186" s="5">
        <v>127000000000</v>
      </c>
      <c r="E186" s="5">
        <v>18000000000</v>
      </c>
      <c r="F186" s="5">
        <v>-53000000000</v>
      </c>
      <c r="G186" s="5">
        <v>40000000000</v>
      </c>
    </row>
    <row r="187" spans="3:26" ht="15.5" x14ac:dyDescent="0.35">
      <c r="C187" t="s">
        <v>16</v>
      </c>
      <c r="D187" s="6">
        <v>32.72</v>
      </c>
      <c r="E187" s="6">
        <v>4.63</v>
      </c>
      <c r="F187" s="6">
        <v>-13.62</v>
      </c>
      <c r="G187" s="6">
        <v>10.4</v>
      </c>
    </row>
    <row r="188" spans="3:26" ht="15.5" x14ac:dyDescent="0.35">
      <c r="C188" t="s">
        <v>45</v>
      </c>
      <c r="I188" s="6">
        <v>-13.33</v>
      </c>
      <c r="J188" s="6">
        <v>-41.53</v>
      </c>
      <c r="K188" s="6">
        <v>-74.98</v>
      </c>
      <c r="L188" s="6">
        <v>-102.29</v>
      </c>
      <c r="M188" s="6">
        <v>1.29</v>
      </c>
      <c r="N188" s="6">
        <v>-144.93</v>
      </c>
      <c r="O188" s="6">
        <v>-107.63</v>
      </c>
      <c r="P188" s="6">
        <v>-4.5999999999999996</v>
      </c>
      <c r="Q188" s="6">
        <v>-28.01</v>
      </c>
      <c r="R188" s="6">
        <v>-71.52</v>
      </c>
      <c r="S188" s="6">
        <v>-83.15</v>
      </c>
      <c r="T188" s="6">
        <v>-77.16</v>
      </c>
      <c r="U188" s="6">
        <v>3.28</v>
      </c>
      <c r="V188" s="6">
        <v>21.51</v>
      </c>
      <c r="W188" s="6">
        <v>74.3</v>
      </c>
      <c r="X188" s="6">
        <v>9.51</v>
      </c>
      <c r="Y188" s="6">
        <v>13.83</v>
      </c>
      <c r="Z188" s="6">
        <v>-67.760000000000005</v>
      </c>
    </row>
    <row r="189" spans="3:26" ht="15.5" x14ac:dyDescent="0.35">
      <c r="C189" t="s">
        <v>59</v>
      </c>
      <c r="I189" s="6">
        <v>-16.5</v>
      </c>
      <c r="J189" s="6">
        <v>-2.62</v>
      </c>
      <c r="K189" s="6">
        <v>-1.83</v>
      </c>
      <c r="L189" s="6">
        <v>-1.48</v>
      </c>
      <c r="M189" s="6">
        <v>156.59</v>
      </c>
      <c r="N189" s="6">
        <v>-1.61</v>
      </c>
      <c r="O189" s="6">
        <v>-1.73</v>
      </c>
      <c r="P189" s="6">
        <v>-68.260000000000005</v>
      </c>
      <c r="Q189" s="6">
        <v>-8.7799999999999994</v>
      </c>
      <c r="R189" s="6">
        <v>-1.76</v>
      </c>
      <c r="S189" s="6">
        <v>-1.07</v>
      </c>
      <c r="T189" s="6">
        <v>-2.14</v>
      </c>
      <c r="U189" s="6">
        <v>67.069999999999993</v>
      </c>
      <c r="V189" s="6">
        <v>16.97</v>
      </c>
      <c r="W189" s="6">
        <v>7.81</v>
      </c>
      <c r="X189" s="6">
        <v>22.61</v>
      </c>
      <c r="Y189" s="6">
        <v>9.69</v>
      </c>
      <c r="Z189" s="6">
        <v>-1.03</v>
      </c>
    </row>
    <row r="190" spans="3:26" ht="15.5" x14ac:dyDescent="0.35">
      <c r="C190" t="s">
        <v>62</v>
      </c>
      <c r="I190" s="6">
        <v>0.36</v>
      </c>
      <c r="J190" s="6">
        <v>0.24</v>
      </c>
      <c r="K190" s="6">
        <v>0.33</v>
      </c>
      <c r="L190" s="6">
        <v>0.28000000000000003</v>
      </c>
      <c r="M190" s="6">
        <v>0.28999999999999998</v>
      </c>
      <c r="N190" s="6">
        <v>0.41</v>
      </c>
      <c r="O190" s="6">
        <v>0.22</v>
      </c>
      <c r="P190" s="6">
        <v>0.24</v>
      </c>
      <c r="Q190" s="6">
        <v>0.2</v>
      </c>
      <c r="R190" s="6">
        <v>0.13</v>
      </c>
      <c r="S190" s="6">
        <v>0.08</v>
      </c>
      <c r="T190" s="6">
        <v>0.11</v>
      </c>
      <c r="U190" s="6">
        <v>0.14000000000000001</v>
      </c>
      <c r="V190" s="6">
        <v>0.3</v>
      </c>
      <c r="W190" s="6">
        <v>0.46</v>
      </c>
      <c r="X190" s="6">
        <v>0.23</v>
      </c>
      <c r="Y190" s="6">
        <v>0.17</v>
      </c>
      <c r="Z190" s="6">
        <v>7.0000000000000007E-2</v>
      </c>
    </row>
    <row r="191" spans="3:26" ht="15.5" x14ac:dyDescent="0.35">
      <c r="C191" t="s">
        <v>189</v>
      </c>
      <c r="I191" s="5">
        <v>12830000000</v>
      </c>
      <c r="J191" s="5">
        <v>8910000000</v>
      </c>
      <c r="K191" s="5">
        <v>-7550000000</v>
      </c>
      <c r="L191" s="5">
        <v>-126810000000</v>
      </c>
      <c r="M191" s="5">
        <v>42240000000</v>
      </c>
      <c r="N191" s="5">
        <v>-204550000000</v>
      </c>
      <c r="O191" s="5">
        <v>-144420000000</v>
      </c>
      <c r="P191" s="5">
        <v>439200000000</v>
      </c>
    </row>
    <row r="192" spans="3:26" ht="15.5" x14ac:dyDescent="0.35">
      <c r="C192" t="s">
        <v>190</v>
      </c>
      <c r="I192" s="6">
        <v>-2.0299999999999999E-2</v>
      </c>
      <c r="J192" s="6">
        <v>-6.4299999999999996E-2</v>
      </c>
      <c r="K192" s="6">
        <v>-0.11900000000000001</v>
      </c>
      <c r="L192" s="6">
        <v>-0.14829999999999999</v>
      </c>
      <c r="M192" s="6">
        <v>1.7000000000000001E-3</v>
      </c>
      <c r="N192" s="6">
        <v>-0.19420000000000001</v>
      </c>
      <c r="O192" s="6">
        <v>-0.11800000000000001</v>
      </c>
      <c r="P192" s="6">
        <v>-4.4000000000000003E-3</v>
      </c>
      <c r="Q192" s="6">
        <v>-2.1499999999999998E-2</v>
      </c>
      <c r="R192" s="6">
        <v>-5.4400000000000004E-2</v>
      </c>
      <c r="S192" s="6">
        <v>-5.5800000000000002E-2</v>
      </c>
      <c r="T192" s="6">
        <v>-5.1799999999999999E-2</v>
      </c>
      <c r="U192" s="6">
        <v>1.9E-3</v>
      </c>
      <c r="V192" s="6">
        <v>1.44E-2</v>
      </c>
      <c r="W192" s="6">
        <v>5.5099999999999996E-2</v>
      </c>
      <c r="X192" s="6">
        <v>9.7999999999999997E-3</v>
      </c>
      <c r="Y192" s="6">
        <v>1.4499999999999999E-2</v>
      </c>
      <c r="Z192" s="6">
        <v>-6.83E-2</v>
      </c>
    </row>
    <row r="193" spans="3:26" ht="15.5" x14ac:dyDescent="0.35">
      <c r="C193" t="s">
        <v>191</v>
      </c>
      <c r="I193" s="6">
        <v>-2.75E-2</v>
      </c>
      <c r="J193" s="6">
        <v>-8.6099999999999996E-2</v>
      </c>
      <c r="K193" s="6">
        <v>-0.14990000000000001</v>
      </c>
      <c r="L193" s="6">
        <v>-0.17559999999999998</v>
      </c>
      <c r="M193" s="6">
        <v>2E-3</v>
      </c>
      <c r="N193" s="6">
        <v>-0.23860000000000001</v>
      </c>
      <c r="O193" s="6">
        <v>-0.1449</v>
      </c>
      <c r="P193" s="6">
        <v>-5.1000000000000004E-3</v>
      </c>
      <c r="Q193" s="6">
        <v>-3.3500000000000002E-2</v>
      </c>
      <c r="R193" s="6">
        <v>-8.43E-2</v>
      </c>
      <c r="S193" s="6">
        <v>-8.7400000000000005E-2</v>
      </c>
      <c r="T193" s="6">
        <v>-8.1699999999999995E-2</v>
      </c>
      <c r="U193" s="6">
        <v>3.3E-3</v>
      </c>
      <c r="V193" s="6">
        <v>2.7000000000000003E-2</v>
      </c>
      <c r="W193" s="6">
        <v>0.11210000000000001</v>
      </c>
      <c r="X193" s="6">
        <v>2.9600000000000001E-2</v>
      </c>
      <c r="Y193" s="6">
        <v>4.9299999999999997E-2</v>
      </c>
      <c r="Z193" s="6">
        <v>-0.2606</v>
      </c>
    </row>
    <row r="194" spans="3:26" ht="15.5" x14ac:dyDescent="0.35">
      <c r="C194" t="s">
        <v>192</v>
      </c>
      <c r="I194" s="6">
        <v>-2.81E-2</v>
      </c>
      <c r="J194" s="6">
        <v>-3.27E-2</v>
      </c>
      <c r="K194" s="6">
        <v>-0.05</v>
      </c>
      <c r="L194" s="6">
        <v>-9.4700000000000006E-2</v>
      </c>
      <c r="M194" s="6">
        <v>-3.3799999999999997E-2</v>
      </c>
      <c r="N194" s="6">
        <v>-0.13009999999999999</v>
      </c>
      <c r="O194" s="6">
        <v>-0.1139</v>
      </c>
      <c r="P194" s="6">
        <v>2.23E-2</v>
      </c>
      <c r="Q194" s="6">
        <v>-7.9000000000000008E-3</v>
      </c>
      <c r="R194" s="6">
        <v>-8.5099999999999995E-2</v>
      </c>
      <c r="S194" s="6">
        <v>-6.2E-2</v>
      </c>
      <c r="T194" s="6">
        <v>-5.9200000000000003E-2</v>
      </c>
      <c r="U194" s="6">
        <v>1.1000000000000001E-2</v>
      </c>
      <c r="V194" s="6">
        <v>2.5099999999999997E-2</v>
      </c>
      <c r="W194" s="6">
        <v>0.17180000000000001</v>
      </c>
      <c r="X194" s="6">
        <v>3.8300000000000001E-2</v>
      </c>
      <c r="Y194" s="6">
        <v>-1.03E-2</v>
      </c>
      <c r="Z194" s="6">
        <v>4.6300000000000001E-2</v>
      </c>
    </row>
    <row r="195" spans="3:26" ht="15.5" x14ac:dyDescent="0.35">
      <c r="C195" t="s">
        <v>193</v>
      </c>
      <c r="I195" s="6">
        <v>-78.52</v>
      </c>
      <c r="J195" s="6">
        <v>-38.72</v>
      </c>
      <c r="K195" s="6">
        <v>-59.52</v>
      </c>
      <c r="L195" s="6">
        <v>-96.05</v>
      </c>
      <c r="M195" s="6">
        <v>-19.73</v>
      </c>
      <c r="N195" s="6">
        <v>-79.55</v>
      </c>
      <c r="O195" s="6">
        <v>-48.33</v>
      </c>
      <c r="P195" s="6">
        <v>6.44</v>
      </c>
      <c r="Q195" s="6">
        <v>-0.6</v>
      </c>
      <c r="R195" s="6">
        <v>-5.87</v>
      </c>
      <c r="S195" s="6">
        <v>-4.2699999999999996</v>
      </c>
      <c r="T195" s="6">
        <v>-3.96</v>
      </c>
      <c r="U195" s="6">
        <v>0.66</v>
      </c>
      <c r="V195" s="6">
        <v>1.28</v>
      </c>
      <c r="W195" s="6">
        <v>6.14</v>
      </c>
      <c r="X195" s="6">
        <v>1.34</v>
      </c>
      <c r="Y195" s="6">
        <v>-0.68</v>
      </c>
      <c r="Z195" s="6">
        <v>1.26</v>
      </c>
    </row>
    <row r="196" spans="3:26" ht="15.5" x14ac:dyDescent="0.35">
      <c r="C196" t="s">
        <v>56</v>
      </c>
      <c r="I196" s="6">
        <v>0.45</v>
      </c>
      <c r="J196" s="6">
        <v>0.23</v>
      </c>
      <c r="K196" s="6">
        <v>0.27</v>
      </c>
      <c r="L196" s="6">
        <v>0.26</v>
      </c>
      <c r="M196" s="6">
        <v>0.32</v>
      </c>
      <c r="N196" s="6">
        <v>0.39</v>
      </c>
      <c r="O196" s="6">
        <v>0.25</v>
      </c>
      <c r="P196" s="6">
        <v>0.35</v>
      </c>
      <c r="Q196" s="6">
        <v>0.28999999999999998</v>
      </c>
      <c r="R196" s="6">
        <v>0.15</v>
      </c>
      <c r="S196" s="6">
        <v>0.09</v>
      </c>
      <c r="T196" s="6">
        <v>0.17</v>
      </c>
      <c r="U196" s="6">
        <v>0.22</v>
      </c>
      <c r="V196" s="6">
        <v>0.46</v>
      </c>
      <c r="W196" s="6">
        <v>0.88</v>
      </c>
      <c r="X196" s="6">
        <v>0.67</v>
      </c>
      <c r="Y196" s="6">
        <v>0.48</v>
      </c>
      <c r="Z196" s="6">
        <v>0.27</v>
      </c>
    </row>
    <row r="197" spans="3:26" ht="15.5" x14ac:dyDescent="0.35">
      <c r="C197" t="s">
        <v>53</v>
      </c>
      <c r="I197" s="6">
        <v>484.35</v>
      </c>
      <c r="J197" s="6">
        <v>482.35</v>
      </c>
      <c r="K197" s="6">
        <v>500.23</v>
      </c>
      <c r="L197" s="6">
        <v>582.4</v>
      </c>
      <c r="M197" s="6">
        <v>630.99</v>
      </c>
      <c r="N197" s="6">
        <v>607.34</v>
      </c>
      <c r="O197" s="6">
        <v>742.83</v>
      </c>
      <c r="P197" s="6">
        <v>907.57</v>
      </c>
      <c r="Q197" s="6">
        <v>836.61</v>
      </c>
      <c r="R197" s="6">
        <v>848.1</v>
      </c>
      <c r="S197" s="6">
        <v>950.99</v>
      </c>
      <c r="T197" s="6">
        <v>944.32</v>
      </c>
      <c r="U197" s="6">
        <v>1000.9</v>
      </c>
      <c r="V197" s="6">
        <v>797.3</v>
      </c>
      <c r="W197" s="6">
        <v>662.62</v>
      </c>
      <c r="X197" s="6">
        <v>321.22000000000003</v>
      </c>
      <c r="Y197" s="6">
        <v>280.18</v>
      </c>
      <c r="Z197" s="6">
        <v>259.99</v>
      </c>
    </row>
    <row r="198" spans="3:26" ht="15.5" x14ac:dyDescent="0.35">
      <c r="C198" t="s">
        <v>194</v>
      </c>
      <c r="I198" s="6">
        <v>0.45</v>
      </c>
      <c r="J198" s="6">
        <v>0.23</v>
      </c>
      <c r="K198" s="6">
        <v>0.27</v>
      </c>
      <c r="L198" s="6">
        <v>0.26</v>
      </c>
      <c r="M198" s="6">
        <v>0.32</v>
      </c>
      <c r="N198" s="6">
        <v>0.39</v>
      </c>
      <c r="O198" s="6">
        <v>0.25</v>
      </c>
      <c r="P198" s="6">
        <v>0.35</v>
      </c>
      <c r="Q198" s="6">
        <v>0.28999999999999998</v>
      </c>
      <c r="R198" s="6">
        <v>0.15</v>
      </c>
      <c r="S198" s="6">
        <v>0.09</v>
      </c>
      <c r="T198" s="6">
        <v>0.17</v>
      </c>
      <c r="U198" s="6">
        <v>0.22</v>
      </c>
      <c r="V198" s="6">
        <v>0.46</v>
      </c>
      <c r="W198" s="6">
        <v>0.88</v>
      </c>
      <c r="X198" s="6">
        <v>0.67</v>
      </c>
      <c r="Y198" s="6">
        <v>0.48</v>
      </c>
      <c r="Z198" s="6">
        <v>0.27</v>
      </c>
    </row>
    <row r="199" spans="3:26" ht="15.5" x14ac:dyDescent="0.35">
      <c r="C199" t="s">
        <v>195</v>
      </c>
      <c r="I199" s="6">
        <v>484.35</v>
      </c>
      <c r="J199" s="6">
        <v>482.35</v>
      </c>
      <c r="K199" s="6">
        <v>500.23</v>
      </c>
      <c r="L199" s="6">
        <v>582.4</v>
      </c>
      <c r="M199" s="6">
        <v>630.99</v>
      </c>
      <c r="N199" s="6">
        <v>607.34</v>
      </c>
      <c r="O199" s="6">
        <v>742.83</v>
      </c>
      <c r="P199" s="6">
        <v>907.57</v>
      </c>
      <c r="Q199" s="6">
        <v>836.61</v>
      </c>
      <c r="R199" s="6">
        <v>848.1</v>
      </c>
      <c r="S199" s="6">
        <v>950.99</v>
      </c>
      <c r="T199" s="6">
        <v>944.32</v>
      </c>
      <c r="U199" s="6">
        <v>1000.9</v>
      </c>
      <c r="V199" s="6">
        <v>797.3</v>
      </c>
      <c r="W199" s="6">
        <v>662.62</v>
      </c>
      <c r="X199" s="6">
        <v>321.22000000000003</v>
      </c>
      <c r="Y199" s="6">
        <v>280.18</v>
      </c>
      <c r="Z199" s="6">
        <v>259.99</v>
      </c>
    </row>
    <row r="200" spans="3:26" ht="15.5" x14ac:dyDescent="0.35">
      <c r="C200" t="s">
        <v>196</v>
      </c>
      <c r="P200" s="5">
        <v>39000000000</v>
      </c>
      <c r="Q200" s="5">
        <v>125000000000</v>
      </c>
      <c r="R200" s="5">
        <v>158000000000</v>
      </c>
      <c r="S200" s="5">
        <v>208000000000</v>
      </c>
      <c r="T200" s="5">
        <v>377000000000</v>
      </c>
      <c r="U200" s="5">
        <v>419000000000</v>
      </c>
      <c r="V200" s="5">
        <v>681000000000</v>
      </c>
      <c r="W200" s="5">
        <v>970000000000</v>
      </c>
      <c r="X200" s="5">
        <v>967000000000</v>
      </c>
      <c r="Y200" s="5">
        <v>1050000000000</v>
      </c>
      <c r="Z200" s="5">
        <v>1234000000000</v>
      </c>
    </row>
    <row r="201" spans="3:26" ht="15.5" x14ac:dyDescent="0.35">
      <c r="C201" t="s">
        <v>197</v>
      </c>
      <c r="P201" s="5">
        <v>39000000000</v>
      </c>
      <c r="Q201" s="5">
        <v>125000000000</v>
      </c>
      <c r="R201" s="5">
        <v>158000000000</v>
      </c>
      <c r="S201" s="5">
        <v>343000000000</v>
      </c>
      <c r="T201" s="5">
        <v>561000000000</v>
      </c>
      <c r="U201" s="5">
        <v>652000000000</v>
      </c>
      <c r="V201" s="5">
        <v>916000000000</v>
      </c>
      <c r="W201" s="5">
        <v>1875000000000</v>
      </c>
      <c r="X201" s="5">
        <v>1894000000000</v>
      </c>
      <c r="Y201" s="5">
        <v>2134000000000</v>
      </c>
      <c r="Z201" s="5">
        <v>2412000000000</v>
      </c>
    </row>
    <row r="202" spans="3:26" ht="15.5" x14ac:dyDescent="0.35">
      <c r="C202" t="s">
        <v>26</v>
      </c>
      <c r="P202" s="5">
        <v>79000000000</v>
      </c>
      <c r="Q202" s="5">
        <v>250000000000</v>
      </c>
      <c r="R202" s="5">
        <v>315000000000</v>
      </c>
      <c r="S202" s="5">
        <v>551000000000</v>
      </c>
      <c r="T202" s="5">
        <v>937000000000</v>
      </c>
      <c r="U202" s="5">
        <v>1071000000000</v>
      </c>
      <c r="V202" s="5">
        <v>1597000000000</v>
      </c>
      <c r="W202" s="5">
        <v>2846000000000</v>
      </c>
      <c r="X202" s="5">
        <v>2862000000000</v>
      </c>
      <c r="Y202" s="5">
        <v>3184000000000</v>
      </c>
      <c r="Z202" s="5">
        <v>3646000000000</v>
      </c>
    </row>
    <row r="203" spans="3:26" ht="15.5" x14ac:dyDescent="0.35">
      <c r="C203" t="s">
        <v>23</v>
      </c>
      <c r="I203" s="5">
        <v>-168000000000</v>
      </c>
      <c r="J203" s="5">
        <v>-119000000000</v>
      </c>
      <c r="K203" s="5">
        <v>-91000000000</v>
      </c>
      <c r="L203" s="5">
        <v>-133000000000</v>
      </c>
      <c r="M203" s="5">
        <v>-162000000000</v>
      </c>
      <c r="N203" s="5">
        <v>-156000000000</v>
      </c>
      <c r="O203" s="5">
        <v>-189000000000</v>
      </c>
      <c r="P203" s="5">
        <v>-125000000000</v>
      </c>
      <c r="Q203" s="5">
        <v>-122000000000</v>
      </c>
      <c r="R203" s="5">
        <v>45000000000</v>
      </c>
      <c r="S203" s="5">
        <v>125000000000</v>
      </c>
      <c r="T203" s="5">
        <v>583000000000</v>
      </c>
      <c r="U203" s="5">
        <v>776000000000</v>
      </c>
      <c r="V203" s="5">
        <v>1347000000000</v>
      </c>
      <c r="W203" s="5">
        <v>2537000000000</v>
      </c>
      <c r="X203" s="5">
        <v>2717000000000</v>
      </c>
      <c r="Y203" s="5">
        <v>3065000000000</v>
      </c>
      <c r="Z203" s="5">
        <v>3484000000000</v>
      </c>
    </row>
    <row r="204" spans="3:26" ht="15.5" x14ac:dyDescent="0.35">
      <c r="C204" t="s">
        <v>198</v>
      </c>
      <c r="I204" s="5">
        <v>337000000000</v>
      </c>
      <c r="J204" s="5">
        <v>326000000000</v>
      </c>
      <c r="K204" s="5">
        <v>430000000000</v>
      </c>
      <c r="L204" s="5">
        <v>572000000000</v>
      </c>
      <c r="M204" s="5">
        <v>833000000000</v>
      </c>
      <c r="N204" s="5">
        <v>784000000000</v>
      </c>
      <c r="O204" s="5">
        <v>1062000000000</v>
      </c>
      <c r="P204" s="5">
        <v>1415000000000</v>
      </c>
      <c r="Q204" s="5">
        <v>1085000000000</v>
      </c>
      <c r="R204" s="5">
        <v>822000000000</v>
      </c>
      <c r="S204" s="5">
        <v>1268000000000</v>
      </c>
      <c r="T204" s="5">
        <v>1298000000000</v>
      </c>
      <c r="U204" s="5">
        <v>1838000000000</v>
      </c>
      <c r="V204" s="5">
        <v>1317000000000</v>
      </c>
      <c r="W204" s="5">
        <v>523000000000</v>
      </c>
      <c r="X204" s="5">
        <v>187000000000</v>
      </c>
      <c r="Y204" s="5">
        <v>119000000000</v>
      </c>
      <c r="Z204" s="5">
        <v>-21000000000</v>
      </c>
    </row>
    <row r="205" spans="3:26" ht="15.5" x14ac:dyDescent="0.35">
      <c r="C205" t="s">
        <v>199</v>
      </c>
      <c r="I205" s="5">
        <v>53000000000</v>
      </c>
      <c r="J205" s="5">
        <v>30000000000</v>
      </c>
      <c r="K205" s="5">
        <v>-26000000000</v>
      </c>
      <c r="L205" s="5">
        <v>-58000000000</v>
      </c>
      <c r="M205" s="5">
        <v>19000000000</v>
      </c>
      <c r="N205" s="5">
        <v>-23000000000</v>
      </c>
      <c r="O205" s="5">
        <v>131000000000</v>
      </c>
      <c r="P205" s="5">
        <v>22000000000</v>
      </c>
      <c r="Q205" s="5">
        <v>229000000000</v>
      </c>
      <c r="R205" s="5">
        <v>178000000000</v>
      </c>
      <c r="S205" s="5">
        <v>316000000000</v>
      </c>
      <c r="T205" s="5">
        <v>254000000000</v>
      </c>
      <c r="U205" s="5">
        <v>471000000000</v>
      </c>
      <c r="V205" s="5">
        <v>224000000000</v>
      </c>
      <c r="W205" s="5">
        <v>347000000000</v>
      </c>
      <c r="X205" s="5">
        <v>170000000000</v>
      </c>
      <c r="Y205" s="5">
        <v>115000000000</v>
      </c>
      <c r="Z205" s="5">
        <v>289000000000</v>
      </c>
    </row>
    <row r="206" spans="3:26" ht="15.5" x14ac:dyDescent="0.35">
      <c r="C206" t="s">
        <v>200</v>
      </c>
      <c r="I206" s="5">
        <v>-12000000000</v>
      </c>
      <c r="J206" s="5">
        <v>-7000000000</v>
      </c>
      <c r="K206" s="5">
        <v>-16000000000</v>
      </c>
      <c r="L206" s="5">
        <v>-17000000000</v>
      </c>
      <c r="M206" s="5">
        <v>-14000000000</v>
      </c>
      <c r="N206" s="5">
        <v>-20000000000</v>
      </c>
      <c r="O206" s="5">
        <v>-68000000000</v>
      </c>
      <c r="P206" s="5">
        <v>-40000000000</v>
      </c>
      <c r="Q206" s="5">
        <v>-24000000000</v>
      </c>
      <c r="R206" s="5">
        <v>-68000000000</v>
      </c>
      <c r="S206" s="5">
        <v>-27000000000</v>
      </c>
      <c r="T206" s="5">
        <v>-54000000000</v>
      </c>
      <c r="U206" s="5">
        <v>-142000000000</v>
      </c>
      <c r="V206" s="5">
        <v>-92000000000</v>
      </c>
      <c r="W206" s="5">
        <v>-160000000000</v>
      </c>
      <c r="X206" s="5">
        <v>-134000000000</v>
      </c>
      <c r="Y206" s="5">
        <v>-94000000000</v>
      </c>
      <c r="Z206" s="5">
        <v>-143000000000</v>
      </c>
    </row>
    <row r="207" spans="3:26" ht="15.5" x14ac:dyDescent="0.35">
      <c r="C207" t="s">
        <v>15</v>
      </c>
      <c r="I207" s="5">
        <v>41000000000</v>
      </c>
      <c r="J207" s="5">
        <v>23000000000</v>
      </c>
      <c r="K207" s="5">
        <v>-42000000000</v>
      </c>
      <c r="L207" s="5">
        <v>-76000000000</v>
      </c>
      <c r="M207" s="5">
        <v>5000000000</v>
      </c>
      <c r="N207" s="5">
        <v>-43000000000</v>
      </c>
      <c r="O207" s="5">
        <v>64000000000</v>
      </c>
      <c r="P207" s="5">
        <v>-18000000000</v>
      </c>
      <c r="Q207" s="5">
        <v>205000000000</v>
      </c>
      <c r="R207" s="5">
        <v>110000000000</v>
      </c>
      <c r="S207" s="5">
        <v>290000000000</v>
      </c>
      <c r="T207" s="5">
        <v>200000000000</v>
      </c>
      <c r="U207" s="5">
        <v>329000000000</v>
      </c>
      <c r="V207" s="5">
        <v>132000000000</v>
      </c>
      <c r="W207" s="5">
        <v>187000000000</v>
      </c>
      <c r="X207" s="5">
        <v>36000000000</v>
      </c>
      <c r="Y207" s="5">
        <v>21000000000</v>
      </c>
      <c r="Z207" s="5">
        <v>146000000000</v>
      </c>
    </row>
    <row r="208" spans="3:26" ht="15.5" x14ac:dyDescent="0.35">
      <c r="C208" t="s">
        <v>17</v>
      </c>
      <c r="I208" s="6">
        <v>10.63</v>
      </c>
      <c r="J208" s="6">
        <v>5.97</v>
      </c>
      <c r="K208" s="6">
        <v>-10.69</v>
      </c>
      <c r="L208" s="6">
        <v>-19.440000000000001</v>
      </c>
      <c r="M208" s="6">
        <v>1.28</v>
      </c>
      <c r="N208" s="6">
        <v>-11.06</v>
      </c>
      <c r="O208" s="6">
        <v>16.34</v>
      </c>
      <c r="P208" s="6">
        <v>-4.75</v>
      </c>
      <c r="Q208" s="6">
        <v>52.82</v>
      </c>
      <c r="R208" s="6">
        <v>28.16</v>
      </c>
      <c r="S208" s="6">
        <v>74.5</v>
      </c>
      <c r="T208" s="6">
        <v>51.46</v>
      </c>
      <c r="U208" s="6">
        <v>84.68</v>
      </c>
      <c r="V208" s="6">
        <v>34.020000000000003</v>
      </c>
      <c r="W208" s="6">
        <v>48.03</v>
      </c>
      <c r="X208" s="6">
        <v>9.3000000000000007</v>
      </c>
      <c r="Y208" s="6">
        <v>5.38</v>
      </c>
      <c r="Z208" s="6">
        <v>37.65</v>
      </c>
    </row>
  </sheetData>
  <pageMargins left="0.7" right="0.7" top="0.75" bottom="0.75" header="0.3" footer="0.3"/>
  <ignoredErrors>
    <ignoredError sqref="A1:Z209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Z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1386</v>
      </c>
      <c r="D2" s="2" vm="262">
        <f ca="1">IFERROR(_xlfn.STOCKHISTORY("XIDX:" &amp; $C$1, D3, , 0, 0, 1), "Libur")</f>
        <v>2620</v>
      </c>
      <c r="E2" s="2" vm="263">
        <f ca="1">IFERROR(_xlfn.STOCKHISTORY("XIDX:" &amp; $C$1, E3, , 0, 0, 1), "Libur")</f>
        <v>2260</v>
      </c>
      <c r="H2" s="2" vm="263">
        <f ca="1">IFERROR(INDEX(D2:G2,COUNT(D2:G2)),"")</f>
        <v>2260</v>
      </c>
      <c r="I2" s="2" vm="264">
        <f t="shared" ref="I2:Z2" ca="1" si="0">IFERROR(_xlfn.STOCKHISTORY("XIDX:" &amp; $C$1, I1, , 0, 0, 1), "Libur")</f>
        <v>1810</v>
      </c>
      <c r="J2" s="2" vm="265">
        <f t="shared" ca="1" si="0"/>
        <v>2430</v>
      </c>
      <c r="K2" s="2" vm="266">
        <f t="shared" ca="1" si="0"/>
        <v>2380</v>
      </c>
      <c r="L2" s="2" vm="267">
        <f t="shared" ca="1" si="0"/>
        <v>3850</v>
      </c>
      <c r="M2" s="2" vm="268">
        <f t="shared" ca="1" si="0"/>
        <v>2250</v>
      </c>
      <c r="N2" s="2" vm="269">
        <f t="shared" ca="1" si="0"/>
        <v>1430</v>
      </c>
      <c r="O2" s="2" vm="192">
        <f t="shared" ca="1" si="0"/>
        <v>1555</v>
      </c>
      <c r="P2" s="2" vm="270">
        <f t="shared" ca="1" si="0"/>
        <v>1215</v>
      </c>
      <c r="Q2" s="2" vm="271">
        <f t="shared" ca="1" si="0"/>
        <v>1860</v>
      </c>
      <c r="R2" s="2" vm="272">
        <f t="shared" ca="1" si="0"/>
        <v>1695</v>
      </c>
      <c r="S2" s="2" vm="273">
        <f t="shared" ca="1" si="0"/>
        <v>515</v>
      </c>
      <c r="T2" s="2" vm="274">
        <f t="shared" ca="1" si="0"/>
        <v>1040</v>
      </c>
      <c r="U2" s="2" vm="275">
        <f t="shared" ca="1" si="0"/>
        <v>1090</v>
      </c>
      <c r="V2" s="2" vm="276">
        <f t="shared" ca="1" si="0"/>
        <v>1590</v>
      </c>
      <c r="W2" s="2" vm="277">
        <f t="shared" ca="1" si="0"/>
        <v>1770</v>
      </c>
      <c r="X2" s="2" vm="278">
        <f t="shared" ca="1" si="0"/>
        <v>2550</v>
      </c>
      <c r="Y2" s="2" vm="279">
        <f t="shared" ca="1" si="0"/>
        <v>1730</v>
      </c>
      <c r="Z2" s="2" vm="280">
        <f t="shared" ca="1" si="0"/>
        <v>485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528337000</v>
      </c>
      <c r="E4" s="2">
        <f>IFERROR(INDEX(E51:E500,MATCH($C$4,$C$51:$C$500,0)),"")</f>
        <v>470905000</v>
      </c>
      <c r="H4" s="2">
        <f>IFERROR(SUM(D4:G4)*(4/MAX(1,COUNT(D4:G4))),"")</f>
        <v>1998484000</v>
      </c>
      <c r="I4" s="2">
        <f t="shared" ref="I4:Z4" si="1">IFERROR(INDEX(I51:I500,MATCH($C$4,$C$51:$C$500,0)),"")</f>
        <v>1873528000</v>
      </c>
      <c r="J4" s="2">
        <f t="shared" si="1"/>
        <v>2078689000</v>
      </c>
      <c r="K4" s="2">
        <f t="shared" si="1"/>
        <v>2135412000</v>
      </c>
      <c r="L4" s="2">
        <f t="shared" si="1"/>
        <v>8102399000</v>
      </c>
      <c r="M4" s="2">
        <f t="shared" si="1"/>
        <v>3992718000</v>
      </c>
      <c r="N4" s="2">
        <f t="shared" si="1"/>
        <v>2534842000</v>
      </c>
      <c r="O4" s="2">
        <f t="shared" si="1"/>
        <v>3457154000</v>
      </c>
      <c r="P4" s="2">
        <f t="shared" si="1"/>
        <v>3619751000</v>
      </c>
      <c r="Q4" s="2">
        <f t="shared" si="1"/>
        <v>3258333000</v>
      </c>
      <c r="R4" s="2">
        <f t="shared" si="1"/>
        <v>2524239000</v>
      </c>
      <c r="S4" s="2">
        <f t="shared" si="1"/>
        <v>2684476000</v>
      </c>
      <c r="T4" s="2">
        <f t="shared" si="1"/>
        <v>3325444000</v>
      </c>
      <c r="U4" s="2">
        <f t="shared" si="1"/>
        <v>3285142000</v>
      </c>
      <c r="V4" s="2">
        <f t="shared" si="1"/>
        <v>3722489000</v>
      </c>
      <c r="W4" s="2">
        <f t="shared" si="1"/>
        <v>3987405000</v>
      </c>
      <c r="X4" s="2">
        <f t="shared" si="1"/>
        <v>24689333000000</v>
      </c>
      <c r="Y4" s="2">
        <f t="shared" si="1"/>
        <v>26938020000000</v>
      </c>
      <c r="Z4" s="2">
        <f t="shared" si="1"/>
        <v>18092502000000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-89419000</v>
      </c>
      <c r="E5" s="2">
        <f>IFERROR(INDEX(E51:E500,MATCH($C$5,$C$51:$C$500,0)),"")</f>
        <v>423759000</v>
      </c>
      <c r="H5" s="2">
        <f>IFERROR(SUM(D5:G5)*(4/MAX(1,COUNT(D5:G5))),"")</f>
        <v>668680000</v>
      </c>
      <c r="I5" s="2">
        <f t="shared" ref="I5:Z5" si="2">IFERROR(INDEX(I51:I500,MATCH($C$5,$C$51:$C$500,0)),"")</f>
        <v>288103000</v>
      </c>
      <c r="J5" s="2">
        <f t="shared" si="2"/>
        <v>1551199000</v>
      </c>
      <c r="K5" s="2">
        <f t="shared" si="2"/>
        <v>1662235000</v>
      </c>
      <c r="L5" s="2">
        <f t="shared" si="2"/>
        <v>2584924000</v>
      </c>
      <c r="M5" s="2">
        <f t="shared" si="2"/>
        <v>1009826000</v>
      </c>
      <c r="N5" s="2">
        <f t="shared" si="2"/>
        <v>86473000</v>
      </c>
      <c r="O5" s="2">
        <f t="shared" si="2"/>
        <v>354658000</v>
      </c>
      <c r="P5" s="2">
        <f t="shared" si="2"/>
        <v>410850000</v>
      </c>
      <c r="Q5" s="2">
        <f t="shared" si="2"/>
        <v>465293000</v>
      </c>
      <c r="R5" s="2">
        <f t="shared" si="2"/>
        <v>374510000</v>
      </c>
      <c r="S5" s="2">
        <f t="shared" si="2"/>
        <v>178883000</v>
      </c>
      <c r="T5" s="2">
        <f t="shared" si="2"/>
        <v>147711000</v>
      </c>
      <c r="U5" s="2">
        <f t="shared" si="2"/>
        <v>226100000</v>
      </c>
      <c r="V5" s="2">
        <f t="shared" si="2"/>
        <v>383785000</v>
      </c>
      <c r="W5" s="2">
        <f t="shared" si="2"/>
        <v>557779000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5127407000</v>
      </c>
      <c r="E6" s="2">
        <f>IFERROR(INDEX(E51:E500,MATCH($C$6,$C$51:$C$500,0)),"")</f>
        <v>5423561000</v>
      </c>
      <c r="H6" s="2">
        <f>IFERROR(INDEX(D6:G6,COUNT(D6:G6)),"")</f>
        <v>5423561000</v>
      </c>
      <c r="I6" s="2">
        <f t="shared" ref="I6:Z6" si="3">IFERROR(INDEX(I51:I500,MATCH($C$6,$C$51:$C$500,0)),"")</f>
        <v>5003953000</v>
      </c>
      <c r="J6" s="2">
        <f t="shared" si="3"/>
        <v>5370832000</v>
      </c>
      <c r="K6" s="2">
        <f t="shared" si="3"/>
        <v>7408750000</v>
      </c>
      <c r="L6" s="2">
        <f t="shared" si="3"/>
        <v>6527338000</v>
      </c>
      <c r="M6" s="2">
        <f t="shared" si="3"/>
        <v>4458315000</v>
      </c>
      <c r="N6" s="2">
        <f t="shared" si="3"/>
        <v>3951714000</v>
      </c>
      <c r="O6" s="2">
        <f t="shared" si="3"/>
        <v>3983395000</v>
      </c>
      <c r="P6" s="2">
        <f t="shared" si="3"/>
        <v>4302692000</v>
      </c>
      <c r="Q6" s="2">
        <f t="shared" si="3"/>
        <v>4091627000</v>
      </c>
      <c r="R6" s="2">
        <f t="shared" si="3"/>
        <v>3785882000</v>
      </c>
      <c r="S6" s="2">
        <f t="shared" si="3"/>
        <v>3353043000</v>
      </c>
      <c r="T6" s="2">
        <f t="shared" si="3"/>
        <v>3258148000</v>
      </c>
      <c r="U6" s="2">
        <f t="shared" si="3"/>
        <v>3195003000</v>
      </c>
      <c r="V6" s="2">
        <f t="shared" si="3"/>
        <v>2995054000</v>
      </c>
      <c r="W6" s="2">
        <f t="shared" si="3"/>
        <v>2442223000</v>
      </c>
      <c r="X6" s="2">
        <f t="shared" si="3"/>
        <v>18630552000000</v>
      </c>
      <c r="Y6" s="2">
        <f t="shared" si="3"/>
        <v>17511934000000</v>
      </c>
      <c r="Z6" s="2">
        <f t="shared" si="3"/>
        <v>14027624000000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28.8</v>
      </c>
      <c r="E7" s="3">
        <f>IFERROR(INDEX(E51:E500,MATCH($C$7,$C$51:$C$500,0))/1000000000,"")</f>
        <v>29.39</v>
      </c>
      <c r="H7" s="3">
        <f>IFERROR(INDEX(D7:G7,COUNT(D7:G7)),"")</f>
        <v>29.39</v>
      </c>
      <c r="I7" s="3">
        <f t="shared" ref="I7:Z7" si="4">IFERROR(INDEX(I51:I500,MATCH($C$7,$C$51:$C$500,0))/1000000000,"")</f>
        <v>29.39</v>
      </c>
      <c r="J7" s="3">
        <f t="shared" si="4"/>
        <v>30.76</v>
      </c>
      <c r="K7" s="3">
        <f t="shared" si="4"/>
        <v>31.99</v>
      </c>
      <c r="L7" s="3">
        <f t="shared" si="4"/>
        <v>31.99</v>
      </c>
      <c r="M7" s="3">
        <f t="shared" si="4"/>
        <v>31.99</v>
      </c>
      <c r="N7" s="3">
        <f t="shared" si="4"/>
        <v>31.99</v>
      </c>
      <c r="O7" s="3">
        <f t="shared" si="4"/>
        <v>31.99</v>
      </c>
      <c r="P7" s="3">
        <f t="shared" si="4"/>
        <v>31.99</v>
      </c>
      <c r="Q7" s="3">
        <f t="shared" si="4"/>
        <v>31.99</v>
      </c>
      <c r="R7" s="3">
        <f t="shared" si="4"/>
        <v>31.99</v>
      </c>
      <c r="S7" s="3">
        <f t="shared" si="4"/>
        <v>31.99</v>
      </c>
      <c r="T7" s="3">
        <f t="shared" si="4"/>
        <v>31.99</v>
      </c>
      <c r="U7" s="3">
        <f t="shared" si="4"/>
        <v>31.99</v>
      </c>
      <c r="V7" s="3">
        <f t="shared" si="4"/>
        <v>31.99</v>
      </c>
      <c r="W7" s="3">
        <f t="shared" si="4"/>
        <v>31.99</v>
      </c>
      <c r="X7" s="3">
        <f t="shared" si="4"/>
        <v>31.99</v>
      </c>
      <c r="Y7" s="3">
        <f t="shared" si="4"/>
        <v>31.99</v>
      </c>
      <c r="Z7" s="3">
        <f t="shared" si="4"/>
        <v>31.99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-2012000000000</v>
      </c>
      <c r="E8" s="2">
        <f>IFERROR(INDEX(E51:E500,MATCH("Free cash flow (Quarter)",$C$51:$C$500,0)),"")</f>
        <v>613000000000</v>
      </c>
      <c r="H8" s="2">
        <f>IFERROR(INDEX(D8:G8,COUNT(D8:G8)),"")</f>
        <v>613000000000</v>
      </c>
      <c r="I8" s="2">
        <f t="shared" ref="I8:Z8" si="5">IFERROR(INDEX(I51:I500,MATCH($C$8,$C$51:$C$500,0)),"")</f>
        <v>-3468000000000</v>
      </c>
      <c r="J8" s="2">
        <f t="shared" si="5"/>
        <v>19044000000000</v>
      </c>
      <c r="K8" s="2">
        <f t="shared" si="5"/>
        <v>8723000000000</v>
      </c>
      <c r="L8" s="2">
        <f t="shared" si="5"/>
        <v>53958000000000</v>
      </c>
      <c r="M8" s="2">
        <f t="shared" si="5"/>
        <v>17928000000000</v>
      </c>
      <c r="N8" s="2">
        <f t="shared" si="5"/>
        <v>7887000000000</v>
      </c>
      <c r="O8" s="2">
        <f t="shared" si="5"/>
        <v>6264000000000</v>
      </c>
      <c r="P8" s="2">
        <f t="shared" si="5"/>
        <v>7151000000000</v>
      </c>
      <c r="Q8" s="2">
        <f t="shared" si="5"/>
        <v>9043000000000</v>
      </c>
      <c r="R8" s="2">
        <f t="shared" si="5"/>
        <v>7601000000000</v>
      </c>
      <c r="S8" s="2">
        <f t="shared" si="5"/>
        <v>5662000000000</v>
      </c>
      <c r="T8" s="2">
        <f t="shared" si="5"/>
        <v>6080000000000</v>
      </c>
      <c r="U8" s="2">
        <f t="shared" si="5"/>
        <v>6605000000000</v>
      </c>
      <c r="V8" s="2">
        <f t="shared" si="5"/>
        <v>-558000000000</v>
      </c>
      <c r="W8" s="2">
        <f t="shared" si="5"/>
        <v>787000000000</v>
      </c>
      <c r="X8" s="2">
        <f t="shared" si="5"/>
        <v>339000000000</v>
      </c>
      <c r="Y8" s="2">
        <f t="shared" si="5"/>
        <v>5983000000000</v>
      </c>
      <c r="Z8" s="2">
        <f t="shared" si="5"/>
        <v>-379000000000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-69.86</v>
      </c>
      <c r="E9" s="3">
        <f>IFERROR(INDEX(E51:E500,MATCH("Free cash flow per share (Quarter)",$C$51:$C$500,0)),"")</f>
        <v>20.84</v>
      </c>
      <c r="H9" s="3">
        <f>IFERROR(INDEX(D9:G9,COUNT(D9:G9)),"")</f>
        <v>20.84</v>
      </c>
      <c r="I9" s="3">
        <f t="shared" ref="I9:Z9" si="6">IFERROR(INDEX(I51:I500,MATCH($C$9,$C$51:$C$500,0)),"")</f>
        <v>-118.02</v>
      </c>
      <c r="J9" s="3">
        <f t="shared" si="6"/>
        <v>619.14</v>
      </c>
      <c r="K9" s="3">
        <f t="shared" si="6"/>
        <v>272.70999999999998</v>
      </c>
      <c r="L9" s="3">
        <f t="shared" si="6"/>
        <v>1686.94</v>
      </c>
      <c r="M9" s="3">
        <f t="shared" si="6"/>
        <v>560.49</v>
      </c>
      <c r="N9" s="3">
        <f t="shared" si="6"/>
        <v>246.57</v>
      </c>
      <c r="O9" s="3">
        <f t="shared" si="6"/>
        <v>195.83</v>
      </c>
      <c r="P9" s="3">
        <f t="shared" si="6"/>
        <v>223.57</v>
      </c>
      <c r="Q9" s="3">
        <f t="shared" si="6"/>
        <v>282.72000000000003</v>
      </c>
      <c r="R9" s="3">
        <f t="shared" si="6"/>
        <v>237.63</v>
      </c>
      <c r="S9" s="3">
        <f t="shared" si="6"/>
        <v>177.01</v>
      </c>
      <c r="T9" s="3">
        <f t="shared" si="6"/>
        <v>190.09</v>
      </c>
      <c r="U9" s="3">
        <f t="shared" si="6"/>
        <v>206.51</v>
      </c>
      <c r="V9" s="3">
        <f t="shared" si="6"/>
        <v>-17.43</v>
      </c>
      <c r="W9" s="3">
        <f t="shared" si="6"/>
        <v>24.61</v>
      </c>
      <c r="X9" s="3">
        <f t="shared" si="6"/>
        <v>10.6</v>
      </c>
      <c r="Y9" s="3">
        <f t="shared" si="6"/>
        <v>187.05</v>
      </c>
      <c r="Z9" s="3">
        <f t="shared" si="6"/>
        <v>-11.85</v>
      </c>
    </row>
    <row r="10" spans="1:26" ht="15.5" x14ac:dyDescent="0.35">
      <c r="C10" t="s">
        <v>18</v>
      </c>
      <c r="D10" s="3">
        <f ca="1">IFERROR(IF(D9=0,"",D2/D9),"")</f>
        <v>-37.503578585742915</v>
      </c>
      <c r="E10" s="3">
        <f ca="1">IFERROR(IF(E9=0,"",E2/E9),"")</f>
        <v>108.44529750479846</v>
      </c>
      <c r="I10" s="3">
        <f t="shared" ref="I10:Z10" ca="1" si="7">IFERROR(IF(I9=0,"",I2/I9),"")</f>
        <v>-15.336383663785799</v>
      </c>
      <c r="J10" s="3">
        <f t="shared" ca="1" si="7"/>
        <v>3.9247989146235103</v>
      </c>
      <c r="K10" s="3">
        <f t="shared" ca="1" si="7"/>
        <v>8.7272193905614035</v>
      </c>
      <c r="L10" s="3">
        <f t="shared" ca="1" si="7"/>
        <v>2.2822388466691166</v>
      </c>
      <c r="M10" s="3">
        <f t="shared" ca="1" si="7"/>
        <v>4.0143445913397207</v>
      </c>
      <c r="N10" s="3">
        <f t="shared" ca="1" si="7"/>
        <v>5.7995701017966503</v>
      </c>
      <c r="O10" s="3">
        <f t="shared" ca="1" si="7"/>
        <v>7.9405606903947294</v>
      </c>
      <c r="P10" s="3">
        <f t="shared" ca="1" si="7"/>
        <v>5.4345395178243949</v>
      </c>
      <c r="Q10" s="3">
        <f t="shared" ca="1" si="7"/>
        <v>6.5789473684210522</v>
      </c>
      <c r="R10" s="3">
        <f t="shared" ca="1" si="7"/>
        <v>7.1329377603837898</v>
      </c>
      <c r="S10" s="3">
        <f t="shared" ca="1" si="7"/>
        <v>2.9094401446245977</v>
      </c>
      <c r="T10" s="3">
        <f t="shared" ca="1" si="7"/>
        <v>5.4710926403282656</v>
      </c>
      <c r="U10" s="3">
        <f t="shared" ca="1" si="7"/>
        <v>5.2781947605442836</v>
      </c>
      <c r="V10" s="3">
        <f t="shared" ca="1" si="7"/>
        <v>-91.222030981067121</v>
      </c>
      <c r="W10" s="3">
        <f t="shared" ca="1" si="7"/>
        <v>71.921982933766756</v>
      </c>
      <c r="X10" s="3">
        <f t="shared" ca="1" si="7"/>
        <v>240.56603773584905</v>
      </c>
      <c r="Y10" s="3">
        <f t="shared" ca="1" si="7"/>
        <v>9.2488639401229609</v>
      </c>
      <c r="Z10" s="3">
        <f t="shared" ca="1" si="7"/>
        <v>-40.928270042194093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978223000</v>
      </c>
      <c r="E11" s="2">
        <f>IFERROR(INDEX(E51:E500,MATCH($C$11,$C$51:$C$500,0)),"")</f>
        <v>1158549000</v>
      </c>
      <c r="H11" s="2">
        <f>IFERROR(INDEX(D11:G11,COUNT(D11:G11)),"")</f>
        <v>1158549000</v>
      </c>
      <c r="I11" s="2">
        <f t="shared" ref="I11:Z11" si="8">IFERROR(INDEX(I51:I500,MATCH($C$11,$C$51:$C$500,0)),"")</f>
        <v>1044123000</v>
      </c>
      <c r="J11" s="2">
        <f t="shared" si="8"/>
        <v>1405918000</v>
      </c>
      <c r="K11" s="2">
        <f t="shared" si="8"/>
        <v>3311232000</v>
      </c>
      <c r="L11" s="2">
        <f t="shared" si="8"/>
        <v>4067358000</v>
      </c>
      <c r="M11" s="2">
        <f t="shared" si="8"/>
        <v>1811141000</v>
      </c>
      <c r="N11" s="2">
        <f t="shared" si="8"/>
        <v>1173703000</v>
      </c>
      <c r="O11" s="2">
        <f t="shared" si="8"/>
        <v>1576191000</v>
      </c>
      <c r="P11" s="2">
        <f t="shared" si="8"/>
        <v>927896000</v>
      </c>
      <c r="Q11" s="2">
        <f t="shared" si="8"/>
        <v>1206848000</v>
      </c>
      <c r="R11" s="2">
        <f t="shared" si="8"/>
        <v>1076948000</v>
      </c>
      <c r="S11" s="2">
        <f t="shared" si="8"/>
        <v>702452000</v>
      </c>
      <c r="T11" s="2">
        <f t="shared" si="8"/>
        <v>745248000</v>
      </c>
      <c r="U11" s="2">
        <f t="shared" si="8"/>
        <v>680904000</v>
      </c>
      <c r="V11" s="2">
        <f t="shared" si="8"/>
        <v>500368000</v>
      </c>
      <c r="W11" s="2">
        <f t="shared" si="8"/>
        <v>558872000</v>
      </c>
      <c r="X11" s="2">
        <f t="shared" si="8"/>
        <v>5459971000000</v>
      </c>
      <c r="Y11" s="2">
        <f t="shared" si="8"/>
        <v>11274623000000</v>
      </c>
      <c r="Z11" s="2">
        <f t="shared" si="8"/>
        <v>2415853000000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17273000000000</v>
      </c>
      <c r="E12" s="2">
        <f>IFERROR(INDEX(E51:E500,MATCH("Net Debt (Quarter)",$C$51:$C$500,0)),"")</f>
        <v>-1505000000000</v>
      </c>
      <c r="H12" s="2">
        <f>IFERROR(INDEX(D12:G12,COUNT(D12:G12)),"")</f>
        <v>-1505000000000</v>
      </c>
      <c r="I12" s="2">
        <f t="shared" ref="I12:Z12" si="9">IFERROR(INDEX(I51:I500,MATCH($C$12,$C$51:$C$500,0)),"")</f>
        <v>-3387000000000</v>
      </c>
      <c r="J12" s="2">
        <f t="shared" si="9"/>
        <v>-13347000000000</v>
      </c>
      <c r="K12" s="2">
        <f t="shared" si="9"/>
        <v>-28948000000000</v>
      </c>
      <c r="L12" s="2">
        <f t="shared" si="9"/>
        <v>-38792000000000</v>
      </c>
      <c r="M12" s="2">
        <f t="shared" si="9"/>
        <v>-2962000000000</v>
      </c>
      <c r="N12" s="2">
        <f t="shared" si="9"/>
        <v>4589000000000</v>
      </c>
      <c r="O12" s="2">
        <f t="shared" si="9"/>
        <v>5536000000000</v>
      </c>
      <c r="P12" s="2">
        <f t="shared" si="9"/>
        <v>7132000000000</v>
      </c>
      <c r="Q12" s="2">
        <f t="shared" si="9"/>
        <v>2307000000000</v>
      </c>
      <c r="R12" s="2">
        <f t="shared" si="9"/>
        <v>5465000000000</v>
      </c>
      <c r="S12" s="2">
        <f t="shared" si="9"/>
        <v>20570000000000</v>
      </c>
      <c r="T12" s="2">
        <f t="shared" si="9"/>
        <v>14894000000000</v>
      </c>
      <c r="U12" s="2">
        <f t="shared" si="9"/>
        <v>18784000000000</v>
      </c>
      <c r="V12" s="2">
        <f t="shared" si="9"/>
        <v>18838000000000</v>
      </c>
      <c r="W12" s="2">
        <f t="shared" si="9"/>
        <v>14071000000000</v>
      </c>
      <c r="X12" s="2">
        <f t="shared" si="9"/>
        <v>9006000000000</v>
      </c>
      <c r="Y12" s="2">
        <f t="shared" si="9"/>
        <v>4754000000000</v>
      </c>
      <c r="Z12" s="2">
        <f t="shared" si="9"/>
        <v>8838000000000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34782000000000</v>
      </c>
      <c r="E13" s="2">
        <f>IFERROR(INDEX(E51:E500,MATCH("Total Debt (Quarter)",$C$51:$C$500,0)),"")</f>
        <v>18189000000000</v>
      </c>
      <c r="H13" s="2">
        <f>IFERROR(INDEX(D13:G13,COUNT(D13:G13)),"")</f>
        <v>18189000000000</v>
      </c>
      <c r="I13" s="2">
        <f t="shared" ref="I13:Z13" si="10">IFERROR(INDEX(I51:I500,MATCH($C$13,$C$51:$C$500,0)),"")</f>
        <v>14070000000000</v>
      </c>
      <c r="J13" s="2">
        <f t="shared" si="10"/>
        <v>9369000000000</v>
      </c>
      <c r="K13" s="2">
        <f t="shared" si="10"/>
        <v>22174000000000</v>
      </c>
      <c r="L13" s="2">
        <f t="shared" si="10"/>
        <v>24626000000000</v>
      </c>
      <c r="M13" s="2">
        <f t="shared" si="10"/>
        <v>22898000000000</v>
      </c>
      <c r="N13" s="2">
        <f t="shared" si="10"/>
        <v>21144000000000</v>
      </c>
      <c r="O13" s="2">
        <f t="shared" si="10"/>
        <v>27447000000000</v>
      </c>
      <c r="P13" s="2">
        <f t="shared" si="10"/>
        <v>20569000000000</v>
      </c>
      <c r="Q13" s="2">
        <f t="shared" si="10"/>
        <v>18658000000000</v>
      </c>
      <c r="R13" s="2">
        <f t="shared" si="10"/>
        <v>19935000000000</v>
      </c>
      <c r="S13" s="2">
        <f t="shared" si="10"/>
        <v>30261000000000</v>
      </c>
      <c r="T13" s="2">
        <f t="shared" si="10"/>
        <v>24165000000000</v>
      </c>
      <c r="U13" s="2">
        <f t="shared" si="10"/>
        <v>27089000000000</v>
      </c>
      <c r="V13" s="2">
        <f t="shared" si="10"/>
        <v>23676000000000</v>
      </c>
      <c r="W13" s="2">
        <f t="shared" si="10"/>
        <v>19138000000000</v>
      </c>
      <c r="X13" s="2">
        <f t="shared" si="10"/>
        <v>14466000000000</v>
      </c>
      <c r="Y13" s="2">
        <f t="shared" si="10"/>
        <v>16028000000000</v>
      </c>
      <c r="Z13" s="2">
        <f t="shared" si="10"/>
        <v>11254000000000</v>
      </c>
    </row>
    <row r="14" spans="1:26" ht="15.5" x14ac:dyDescent="0.35">
      <c r="C14" t="s">
        <v>27</v>
      </c>
      <c r="D14" s="2">
        <f>IFERROR(INDEX(D51:D500,MATCH($C$14,$C$51:$C$500,0)),"")</f>
        <v>-28012000</v>
      </c>
      <c r="E14" s="2">
        <f>IFERROR(INDEX(E51:E500,MATCH($C$14,$C$51:$C$500,0)),"")</f>
        <v>-1745000</v>
      </c>
      <c r="H14" s="2">
        <f>IFERROR(SUM(D14:G14)*(4/MAX(1,COUNT(D14:G14))),"")</f>
        <v>-59514000</v>
      </c>
      <c r="I14" s="2">
        <f t="shared" ref="I14:Z14" si="11">IFERROR(INDEX(I51:I500,MATCH($C$14,$C$51:$C$500,0)),"")</f>
        <v>-18505000</v>
      </c>
      <c r="J14" s="2">
        <f t="shared" si="11"/>
        <v>-54142000</v>
      </c>
      <c r="K14" s="2">
        <f t="shared" si="11"/>
        <v>-64508000</v>
      </c>
      <c r="L14" s="2">
        <f t="shared" si="11"/>
        <v>-89314000</v>
      </c>
      <c r="M14" s="2">
        <f t="shared" si="11"/>
        <v>-83334000</v>
      </c>
      <c r="N14" s="2">
        <f t="shared" si="11"/>
        <v>-89425000</v>
      </c>
      <c r="O14" s="2">
        <f t="shared" si="11"/>
        <v>-66336000</v>
      </c>
      <c r="P14" s="2">
        <f t="shared" si="11"/>
        <v>-65084000</v>
      </c>
      <c r="Q14" s="2">
        <f t="shared" si="11"/>
        <v>-52994000</v>
      </c>
      <c r="R14" s="2">
        <f t="shared" si="11"/>
        <v>-50006000</v>
      </c>
      <c r="S14" s="2">
        <f t="shared" si="11"/>
        <v>-60762000</v>
      </c>
      <c r="T14" s="2">
        <f t="shared" si="11"/>
        <v>-189717000</v>
      </c>
      <c r="U14" s="2">
        <f t="shared" si="11"/>
        <v>-116582000</v>
      </c>
      <c r="V14" s="2">
        <f t="shared" si="11"/>
        <v>-118347000</v>
      </c>
      <c r="W14" s="2">
        <f t="shared" si="11"/>
        <v>-119758000</v>
      </c>
      <c r="X14" s="2">
        <f t="shared" si="11"/>
        <v>-1048252000000</v>
      </c>
      <c r="Y14" s="2">
        <f t="shared" si="11"/>
        <v>-915813000000</v>
      </c>
      <c r="Z14" s="2">
        <f t="shared" si="11"/>
        <v>-616310000000</v>
      </c>
    </row>
    <row r="15" spans="1:26" ht="15.5" x14ac:dyDescent="0.35">
      <c r="C15" t="s">
        <v>28</v>
      </c>
      <c r="D15" s="2">
        <f>IFERROR(INDEX(D51:D500,MATCH($C$15,$C$51:$C$500,0)),"")</f>
        <v>-50161000</v>
      </c>
      <c r="E15" s="2">
        <f>IFERROR(INDEX(E51:E500,MATCH($C$15,$C$51:$C$500,0)),"")</f>
        <v>-36640000</v>
      </c>
      <c r="H15" s="2">
        <f>IFERROR(SUM(D15:G15)*(4/MAX(1,COUNT(D15:G15))),"")</f>
        <v>-173602000</v>
      </c>
      <c r="I15" s="2">
        <f t="shared" ref="I15:Z15" si="12">IFERROR(INDEX(I51:I500,MATCH($C$15,$C$51:$C$500,0)),"")</f>
        <v>-122616000</v>
      </c>
      <c r="J15" s="2">
        <f t="shared" si="12"/>
        <v>-172336000</v>
      </c>
      <c r="K15" s="2">
        <f t="shared" si="12"/>
        <v>-165282000</v>
      </c>
      <c r="L15" s="2">
        <f t="shared" si="12"/>
        <v>-1645096000</v>
      </c>
      <c r="M15" s="2">
        <f t="shared" si="12"/>
        <v>-457658000</v>
      </c>
      <c r="N15" s="2">
        <f t="shared" si="12"/>
        <v>-63660000</v>
      </c>
      <c r="O15" s="2">
        <f t="shared" si="12"/>
        <v>-224101000</v>
      </c>
      <c r="P15" s="2">
        <f t="shared" si="12"/>
        <v>-343457000</v>
      </c>
      <c r="Q15" s="2">
        <f t="shared" si="12"/>
        <v>-393093000</v>
      </c>
      <c r="R15" s="2">
        <f t="shared" si="12"/>
        <v>-205834000</v>
      </c>
      <c r="S15" s="2">
        <f t="shared" si="12"/>
        <v>-128970000</v>
      </c>
      <c r="T15" s="2">
        <f t="shared" si="12"/>
        <v>-141820000</v>
      </c>
      <c r="U15" s="2">
        <f t="shared" si="12"/>
        <v>-190021000</v>
      </c>
      <c r="V15" s="2">
        <f t="shared" si="12"/>
        <v>-330417000</v>
      </c>
      <c r="W15" s="2">
        <f t="shared" si="12"/>
        <v>-450508000</v>
      </c>
      <c r="X15" s="2">
        <f t="shared" si="12"/>
        <v>-2668668000000</v>
      </c>
      <c r="Y15" s="2">
        <f t="shared" si="12"/>
        <v>-4119101000000</v>
      </c>
      <c r="Z15" s="2">
        <f t="shared" si="12"/>
        <v>-1601976000000</v>
      </c>
    </row>
    <row r="16" spans="1:26" ht="15.5" x14ac:dyDescent="0.35">
      <c r="C16" t="s">
        <v>29</v>
      </c>
      <c r="D16" s="2">
        <f>IFERROR(INDEX(D51:D500,MATCH($C$16,$C$51:$C$500,0)),"")</f>
        <v>235684000</v>
      </c>
      <c r="E16" s="2">
        <f>IFERROR(INDEX(E51:E500,MATCH($C$16,$C$51:$C$500,0)),"")</f>
        <v>180312000</v>
      </c>
      <c r="H16" s="2">
        <f>IFERROR(SUM(D16:G16)*(4/MAX(1,COUNT(D16:G16))),"")</f>
        <v>831992000</v>
      </c>
      <c r="I16" s="2">
        <f t="shared" ref="I16:Z16" si="13">IFERROR(INDEX(I51:I500,MATCH($C$16,$C$51:$C$500,0)),"")</f>
        <v>612461000</v>
      </c>
      <c r="J16" s="2">
        <f t="shared" si="13"/>
        <v>809820000</v>
      </c>
      <c r="K16" s="2">
        <f t="shared" si="13"/>
        <v>818588000</v>
      </c>
      <c r="L16" s="2">
        <f t="shared" si="13"/>
        <v>4476219000</v>
      </c>
      <c r="M16" s="2">
        <f t="shared" si="13"/>
        <v>1486251000</v>
      </c>
      <c r="N16" s="2">
        <f t="shared" si="13"/>
        <v>222165000</v>
      </c>
      <c r="O16" s="2">
        <f t="shared" si="13"/>
        <v>659103000</v>
      </c>
      <c r="P16" s="2">
        <f t="shared" si="13"/>
        <v>820998000</v>
      </c>
      <c r="Q16" s="2">
        <f t="shared" si="13"/>
        <v>929531000</v>
      </c>
      <c r="R16" s="2">
        <f t="shared" si="13"/>
        <v>546520000</v>
      </c>
      <c r="S16" s="2">
        <f t="shared" si="13"/>
        <v>279973000</v>
      </c>
      <c r="T16" s="2">
        <f t="shared" si="13"/>
        <v>325360000</v>
      </c>
      <c r="U16" s="2">
        <f t="shared" si="13"/>
        <v>419284000</v>
      </c>
      <c r="V16" s="2">
        <f t="shared" si="13"/>
        <v>713724000</v>
      </c>
      <c r="W16" s="2">
        <f t="shared" si="13"/>
        <v>1002611000</v>
      </c>
      <c r="X16" s="2">
        <f t="shared" si="13"/>
        <v>5049918000000</v>
      </c>
      <c r="Y16" s="2">
        <f t="shared" si="13"/>
        <v>8578381000000</v>
      </c>
      <c r="Z16" s="2">
        <f t="shared" si="13"/>
        <v>2924704000000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75456000000000</v>
      </c>
      <c r="E20" s="2">
        <f ca="1">IFERROR(E21*E2,"")</f>
        <v>66421400000000</v>
      </c>
      <c r="H20" s="2">
        <f t="shared" ref="H20:Z20" ca="1" si="14">IFERROR(H21*H2,"")</f>
        <v>66421400000000</v>
      </c>
      <c r="I20" s="2">
        <f t="shared" ca="1" si="14"/>
        <v>53195900000000</v>
      </c>
      <c r="J20" s="2">
        <f t="shared" ca="1" si="14"/>
        <v>74746800000000</v>
      </c>
      <c r="K20" s="2">
        <f t="shared" ca="1" si="14"/>
        <v>76136200000000</v>
      </c>
      <c r="L20" s="2">
        <f t="shared" ca="1" si="14"/>
        <v>123161500000000</v>
      </c>
      <c r="M20" s="2">
        <f t="shared" ca="1" si="14"/>
        <v>71977500000000</v>
      </c>
      <c r="N20" s="2">
        <f t="shared" ca="1" si="14"/>
        <v>45745700000000</v>
      </c>
      <c r="O20" s="2">
        <f t="shared" ca="1" si="14"/>
        <v>49744450000000</v>
      </c>
      <c r="P20" s="2">
        <f t="shared" ca="1" si="14"/>
        <v>38867850000000</v>
      </c>
      <c r="Q20" s="2">
        <f t="shared" ca="1" si="14"/>
        <v>59501400000000</v>
      </c>
      <c r="R20" s="2">
        <f t="shared" ca="1" si="14"/>
        <v>54223050000000</v>
      </c>
      <c r="S20" s="2">
        <f t="shared" ca="1" si="14"/>
        <v>16474850000000</v>
      </c>
      <c r="T20" s="2">
        <f t="shared" ca="1" si="14"/>
        <v>33269600000000</v>
      </c>
      <c r="U20" s="2">
        <f t="shared" ca="1" si="14"/>
        <v>34869100000000</v>
      </c>
      <c r="V20" s="2">
        <f t="shared" ca="1" si="14"/>
        <v>50864100000000</v>
      </c>
      <c r="W20" s="2">
        <f t="shared" ca="1" si="14"/>
        <v>56622300000000</v>
      </c>
      <c r="X20" s="2">
        <f t="shared" ca="1" si="14"/>
        <v>81574500000000</v>
      </c>
      <c r="Y20" s="2">
        <f t="shared" ca="1" si="14"/>
        <v>55342700000000</v>
      </c>
      <c r="Z20" s="2">
        <f t="shared" ca="1" si="14"/>
        <v>15515150000000</v>
      </c>
    </row>
    <row r="21" spans="1:26" ht="15.5" x14ac:dyDescent="0.35">
      <c r="C21" t="s">
        <v>12</v>
      </c>
      <c r="D21" s="2">
        <f>IFERROR(INDEX(D51:D500,MATCH($C$7,$C$51:$C$500,0)),"")</f>
        <v>28800000000</v>
      </c>
      <c r="E21" s="2">
        <f>IFERROR(INDEX(E51:E500,MATCH($C$7,$C$51:$C$500,0)),"")</f>
        <v>29390000000</v>
      </c>
      <c r="H21" s="2">
        <f>IFERROR(INDEX(D21:G21,COUNT(D21:G21)),"")</f>
        <v>29390000000</v>
      </c>
      <c r="I21" s="2">
        <f t="shared" ref="I21:Z21" si="15">IFERROR(INDEX(I51:I500,MATCH($C$7,$C$51:$C$500,0)),"")</f>
        <v>29390000000</v>
      </c>
      <c r="J21" s="2">
        <f t="shared" si="15"/>
        <v>30760000000</v>
      </c>
      <c r="K21" s="2">
        <f t="shared" si="15"/>
        <v>31990000000</v>
      </c>
      <c r="L21" s="2">
        <f t="shared" si="15"/>
        <v>31990000000</v>
      </c>
      <c r="M21" s="2">
        <f t="shared" si="15"/>
        <v>31990000000</v>
      </c>
      <c r="N21" s="2">
        <f t="shared" si="15"/>
        <v>31990000000</v>
      </c>
      <c r="O21" s="2">
        <f t="shared" si="15"/>
        <v>31990000000</v>
      </c>
      <c r="P21" s="2">
        <f t="shared" si="15"/>
        <v>31990000000</v>
      </c>
      <c r="Q21" s="2">
        <f t="shared" si="15"/>
        <v>31990000000</v>
      </c>
      <c r="R21" s="2">
        <f t="shared" si="15"/>
        <v>31990000000</v>
      </c>
      <c r="S21" s="2">
        <f t="shared" si="15"/>
        <v>31990000000</v>
      </c>
      <c r="T21" s="2">
        <f t="shared" si="15"/>
        <v>31990000000</v>
      </c>
      <c r="U21" s="2">
        <f t="shared" si="15"/>
        <v>31990000000</v>
      </c>
      <c r="V21" s="2">
        <f t="shared" si="15"/>
        <v>31990000000</v>
      </c>
      <c r="W21" s="2">
        <f t="shared" si="15"/>
        <v>31990000000</v>
      </c>
      <c r="X21" s="2">
        <f t="shared" si="15"/>
        <v>31990000000</v>
      </c>
      <c r="Y21" s="2">
        <f t="shared" si="15"/>
        <v>31990000000</v>
      </c>
      <c r="Z21" s="2">
        <f t="shared" si="15"/>
        <v>31990000000</v>
      </c>
    </row>
    <row r="23" spans="1:26" ht="15.5" x14ac:dyDescent="0.35">
      <c r="B23" t="s">
        <v>41</v>
      </c>
      <c r="C23" t="s">
        <v>42</v>
      </c>
      <c r="D23" s="3">
        <f>IFERROR(D5/D6*100,"")</f>
        <v>-1.7439419184004701</v>
      </c>
      <c r="E23" s="3">
        <f>IFERROR(E5/E6*100,"")</f>
        <v>7.8132983108330487</v>
      </c>
      <c r="H23" s="3">
        <f t="shared" ref="H23:Z23" si="16">IFERROR(H5/H6*100,"")</f>
        <v>12.329168972193729</v>
      </c>
      <c r="I23" s="3">
        <f t="shared" si="16"/>
        <v>5.7575081140850051</v>
      </c>
      <c r="J23" s="3">
        <f t="shared" si="16"/>
        <v>28.881912523050435</v>
      </c>
      <c r="K23" s="3">
        <f t="shared" si="16"/>
        <v>22.436105955795512</v>
      </c>
      <c r="L23" s="3">
        <f t="shared" si="16"/>
        <v>39.601503706411407</v>
      </c>
      <c r="M23" s="3">
        <f t="shared" si="16"/>
        <v>22.65039594555342</v>
      </c>
      <c r="N23" s="3">
        <f t="shared" si="16"/>
        <v>2.1882403433041966</v>
      </c>
      <c r="O23" s="3">
        <f t="shared" si="16"/>
        <v>8.9034102819328726</v>
      </c>
      <c r="P23" s="3">
        <f t="shared" si="16"/>
        <v>9.5486732492123547</v>
      </c>
      <c r="Q23" s="3">
        <f t="shared" si="16"/>
        <v>11.371833258505724</v>
      </c>
      <c r="R23" s="3">
        <f t="shared" si="16"/>
        <v>9.8922787345194596</v>
      </c>
      <c r="S23" s="3">
        <f t="shared" si="16"/>
        <v>5.3349450036876949</v>
      </c>
      <c r="T23" s="3">
        <f t="shared" si="16"/>
        <v>4.5335877928197243</v>
      </c>
      <c r="U23" s="3">
        <f t="shared" si="16"/>
        <v>7.0766756713530468</v>
      </c>
      <c r="V23" s="3">
        <f t="shared" si="16"/>
        <v>12.813959280867723</v>
      </c>
      <c r="W23" s="3">
        <f t="shared" si="16"/>
        <v>22.83898726692853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 t="str">
        <f>IFERROR(_xlfn.RRI(5,I23,D23),"")</f>
        <v/>
      </c>
      <c r="E24" s="4">
        <f>IFERROR(_xlfn.RRI(5,J23,E23),"")</f>
        <v>-0.23008693126924828</v>
      </c>
      <c r="H24" s="4">
        <f t="shared" ref="H24:Z24" si="17">IFERROR(_xlfn.RRI(5,M23,H23),"")</f>
        <v>-0.11453458836486241</v>
      </c>
      <c r="I24" s="4">
        <f t="shared" si="17"/>
        <v>0.21346682492936564</v>
      </c>
      <c r="J24" s="4">
        <f t="shared" si="17"/>
        <v>0.26535944842318959</v>
      </c>
      <c r="K24" s="4">
        <f t="shared" si="17"/>
        <v>0.18631737176641572</v>
      </c>
      <c r="L24" s="4">
        <f t="shared" si="17"/>
        <v>0.2834419748046908</v>
      </c>
      <c r="M24" s="4">
        <f t="shared" si="17"/>
        <v>0.18020076183761891</v>
      </c>
      <c r="N24" s="4">
        <f t="shared" si="17"/>
        <v>-0.16325521411034349</v>
      </c>
      <c r="O24" s="4">
        <f t="shared" si="17"/>
        <v>0.14451864308845863</v>
      </c>
      <c r="P24" s="4">
        <f t="shared" si="17"/>
        <v>6.1751169519855376E-2</v>
      </c>
      <c r="Q24" s="4">
        <f t="shared" si="17"/>
        <v>-2.359627248183882E-2</v>
      </c>
      <c r="R24" s="4">
        <f t="shared" si="17"/>
        <v>-0.15409050354892906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251</v>
      </c>
      <c r="J25" s="3">
        <f t="shared" si="18"/>
        <v>711.12</v>
      </c>
      <c r="K25" s="3">
        <f t="shared" si="18"/>
        <v>782.82</v>
      </c>
      <c r="L25" s="3">
        <f t="shared" si="18"/>
        <v>1159.48</v>
      </c>
      <c r="M25" s="3">
        <f t="shared" si="18"/>
        <v>417.68</v>
      </c>
      <c r="N25" s="3">
        <f t="shared" si="18"/>
        <v>66.959999999999994</v>
      </c>
      <c r="O25" s="3">
        <f t="shared" si="18"/>
        <v>178.76</v>
      </c>
      <c r="P25" s="3">
        <f t="shared" si="18"/>
        <v>186.09</v>
      </c>
      <c r="Q25" s="3">
        <f t="shared" si="18"/>
        <v>202.23</v>
      </c>
      <c r="R25" s="3">
        <f t="shared" si="18"/>
        <v>139.22</v>
      </c>
      <c r="S25" s="3">
        <f t="shared" si="18"/>
        <v>63.82</v>
      </c>
      <c r="T25" s="3">
        <f t="shared" si="18"/>
        <v>69.3</v>
      </c>
      <c r="U25" s="3">
        <f t="shared" si="18"/>
        <v>88.18</v>
      </c>
      <c r="V25" s="3">
        <f t="shared" si="18"/>
        <v>116.5</v>
      </c>
      <c r="W25" s="3">
        <f t="shared" si="18"/>
        <v>156.03</v>
      </c>
      <c r="X25" s="3">
        <f t="shared" si="18"/>
        <v>74.45</v>
      </c>
      <c r="Y25" s="3">
        <f t="shared" si="18"/>
        <v>139.41</v>
      </c>
      <c r="Z25" s="3">
        <f t="shared" si="18"/>
        <v>41.35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0.30248177547550759</v>
      </c>
      <c r="J26" s="4">
        <f t="shared" si="19"/>
        <v>0.31805796361073124</v>
      </c>
      <c r="K26" s="4">
        <f t="shared" si="19"/>
        <v>0.33286994576665441</v>
      </c>
      <c r="L26" s="4">
        <f t="shared" si="19"/>
        <v>0.41802385199561409</v>
      </c>
      <c r="M26" s="4">
        <f t="shared" si="19"/>
        <v>0.24574286996153227</v>
      </c>
      <c r="N26" s="4">
        <f t="shared" si="19"/>
        <v>9.6520444661116755E-3</v>
      </c>
      <c r="O26" s="4">
        <f t="shared" si="19"/>
        <v>0.20866910806620798</v>
      </c>
      <c r="P26" s="4">
        <f t="shared" si="19"/>
        <v>0.16110257519939974</v>
      </c>
      <c r="Q26" s="4">
        <f t="shared" si="19"/>
        <v>0.11661621785224408</v>
      </c>
      <c r="R26" s="4">
        <f t="shared" si="19"/>
        <v>-2.2540652421597085E-2</v>
      </c>
      <c r="S26" s="4">
        <f t="shared" si="19"/>
        <v>-3.0342369130977098E-2</v>
      </c>
      <c r="T26" s="4">
        <f t="shared" si="19"/>
        <v>-0.13046341060584499</v>
      </c>
      <c r="U26" s="4">
        <f t="shared" si="19"/>
        <v>0.16353356505279848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1.8345034722222223E-2</v>
      </c>
      <c r="E27" s="3">
        <f>IFERROR(E4/E21,"")</f>
        <v>1.6022626743790406E-2</v>
      </c>
      <c r="H27" s="3">
        <f t="shared" ref="H27:Z27" si="20">IFERROR(H4/H21,"")</f>
        <v>6.7998775093569247E-2</v>
      </c>
      <c r="I27" s="3">
        <f t="shared" si="20"/>
        <v>6.3747124872405581E-2</v>
      </c>
      <c r="J27" s="3">
        <f t="shared" si="20"/>
        <v>6.7577665799739922E-2</v>
      </c>
      <c r="K27" s="3">
        <f t="shared" si="20"/>
        <v>6.6752485151609878E-2</v>
      </c>
      <c r="L27" s="3">
        <f t="shared" si="20"/>
        <v>0.25327911847452328</v>
      </c>
      <c r="M27" s="3">
        <f t="shared" si="20"/>
        <v>0.12481144107533604</v>
      </c>
      <c r="N27" s="3">
        <f t="shared" si="20"/>
        <v>7.9238574554548302E-2</v>
      </c>
      <c r="O27" s="3">
        <f t="shared" si="20"/>
        <v>0.10806983432322601</v>
      </c>
      <c r="P27" s="3">
        <f t="shared" si="20"/>
        <v>0.11315257893091592</v>
      </c>
      <c r="Q27" s="3">
        <f t="shared" si="20"/>
        <v>0.10185473585495468</v>
      </c>
      <c r="R27" s="3">
        <f t="shared" si="20"/>
        <v>7.8907127227258525E-2</v>
      </c>
      <c r="S27" s="3">
        <f t="shared" si="20"/>
        <v>8.3916098780869017E-2</v>
      </c>
      <c r="T27" s="3">
        <f t="shared" si="20"/>
        <v>0.10395261019068459</v>
      </c>
      <c r="U27" s="3">
        <f t="shared" si="20"/>
        <v>0.10269277899343544</v>
      </c>
      <c r="V27" s="3">
        <f t="shared" si="20"/>
        <v>0.11636414504532666</v>
      </c>
      <c r="W27" s="3">
        <f t="shared" si="20"/>
        <v>0.12464535792435136</v>
      </c>
      <c r="X27" s="3">
        <f t="shared" si="20"/>
        <v>771.78283838699599</v>
      </c>
      <c r="Y27" s="3">
        <f t="shared" si="20"/>
        <v>842.0762738355736</v>
      </c>
      <c r="Z27" s="3">
        <f t="shared" si="20"/>
        <v>565.56742732103783</v>
      </c>
    </row>
    <row r="28" spans="1:26" ht="15.5" x14ac:dyDescent="0.35">
      <c r="C28" t="s">
        <v>48</v>
      </c>
      <c r="D28" s="4">
        <f>IFERROR(_xlfn.RRI(5,I27,D27),"")</f>
        <v>-0.22050813482249765</v>
      </c>
      <c r="E28" s="4">
        <f>IFERROR(_xlfn.RRI(5,J27,E27),"")</f>
        <v>-0.25012978135404829</v>
      </c>
      <c r="H28" s="4">
        <f t="shared" ref="H28:Z28" si="21">IFERROR(_xlfn.RRI(5,M27,H27),"")</f>
        <v>-0.11437607915936887</v>
      </c>
      <c r="I28" s="4">
        <f t="shared" si="21"/>
        <v>-4.2574942523817993E-2</v>
      </c>
      <c r="J28" s="4">
        <f t="shared" si="21"/>
        <v>-8.9626221569841347E-2</v>
      </c>
      <c r="K28" s="4">
        <f t="shared" si="21"/>
        <v>-0.10016973449555555</v>
      </c>
      <c r="L28" s="4">
        <f t="shared" si="21"/>
        <v>0.19984081659005981</v>
      </c>
      <c r="M28" s="4">
        <f t="shared" si="21"/>
        <v>9.6043101749799575E-2</v>
      </c>
      <c r="N28" s="4">
        <f t="shared" si="21"/>
        <v>-1.1405309241730333E-2</v>
      </c>
      <c r="O28" s="4">
        <f t="shared" si="21"/>
        <v>7.7987547415769853E-3</v>
      </c>
      <c r="P28" s="4">
        <f t="shared" si="21"/>
        <v>1.9588456878395499E-2</v>
      </c>
      <c r="Q28" s="4">
        <f t="shared" si="21"/>
        <v>-2.6283770365498005E-2</v>
      </c>
      <c r="R28" s="4">
        <f t="shared" si="21"/>
        <v>-8.7384113278721864E-2</v>
      </c>
      <c r="S28" s="4">
        <f t="shared" si="21"/>
        <v>-0.83883525934651848</v>
      </c>
      <c r="T28" s="4">
        <f t="shared" si="21"/>
        <v>-0.83469088777812495</v>
      </c>
      <c r="U28" s="4">
        <f t="shared" si="21"/>
        <v>-0.82142892895632236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-0.64703566205422436</v>
      </c>
      <c r="J29" s="4">
        <f t="shared" si="22"/>
        <v>-9.1591936843718913E-2</v>
      </c>
      <c r="K29" s="4">
        <f t="shared" si="22"/>
        <v>-0.32485252009521509</v>
      </c>
      <c r="L29" s="4">
        <f t="shared" si="22"/>
        <v>1.7760007661367552</v>
      </c>
      <c r="M29" s="4">
        <f t="shared" si="22"/>
        <v>5.2377538829151744</v>
      </c>
      <c r="N29" s="4">
        <f t="shared" si="22"/>
        <v>-0.62541955694786311</v>
      </c>
      <c r="O29" s="4">
        <f t="shared" si="22"/>
        <v>-3.9389542694395249E-2</v>
      </c>
      <c r="P29" s="4">
        <f t="shared" si="22"/>
        <v>-7.98101171932947E-2</v>
      </c>
      <c r="Q29" s="4">
        <f t="shared" si="22"/>
        <v>0.45259301824450504</v>
      </c>
      <c r="R29" s="4">
        <f t="shared" si="22"/>
        <v>1.1814478219993734</v>
      </c>
      <c r="S29" s="4">
        <f t="shared" si="22"/>
        <v>-7.9076479076479037E-2</v>
      </c>
      <c r="T29" s="4">
        <f t="shared" si="22"/>
        <v>-0.21410750737128609</v>
      </c>
      <c r="U29" s="4">
        <f t="shared" si="22"/>
        <v>-0.24309012875536476</v>
      </c>
      <c r="V29" s="4">
        <f t="shared" si="22"/>
        <v>-0.25334871499070694</v>
      </c>
      <c r="W29" s="4">
        <f t="shared" si="22"/>
        <v>1.0957689724647415</v>
      </c>
      <c r="X29" s="4">
        <f t="shared" si="22"/>
        <v>-0.46596370418190947</v>
      </c>
      <c r="Y29" s="4">
        <f t="shared" si="22"/>
        <v>2.3714631197097944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6.6695560461332931E-2</v>
      </c>
      <c r="I30" s="4">
        <f t="shared" si="23"/>
        <v>-5.6683534152922516E-2</v>
      </c>
      <c r="J30" s="4">
        <f t="shared" si="23"/>
        <v>1.2361796662039981E-2</v>
      </c>
      <c r="K30" s="4">
        <f t="shared" si="23"/>
        <v>-0.73644694614520967</v>
      </c>
      <c r="L30" s="4">
        <f t="shared" si="23"/>
        <v>1.0292940798724077</v>
      </c>
      <c r="M30" s="4">
        <f t="shared" si="23"/>
        <v>0.57513486047651075</v>
      </c>
      <c r="N30" s="4">
        <f t="shared" si="23"/>
        <v>-0.26678360292888303</v>
      </c>
      <c r="O30" s="4">
        <f t="shared" si="23"/>
        <v>-4.4919388101557343E-2</v>
      </c>
      <c r="P30" s="4">
        <f t="shared" si="23"/>
        <v>0.11092113666712396</v>
      </c>
      <c r="Q30" s="4">
        <f t="shared" si="23"/>
        <v>0.29081794552734502</v>
      </c>
      <c r="R30" s="4">
        <f t="shared" si="23"/>
        <v>-5.9690233773741927E-2</v>
      </c>
      <c r="S30" s="4">
        <f t="shared" si="23"/>
        <v>-0.19274659263544966</v>
      </c>
      <c r="T30" s="4">
        <f t="shared" si="23"/>
        <v>1.2267962846050589E-2</v>
      </c>
      <c r="U30" s="4">
        <f t="shared" si="23"/>
        <v>-0.11748778841253797</v>
      </c>
      <c r="V30" s="4">
        <f t="shared" si="23"/>
        <v>-6.643819727366547E-2</v>
      </c>
      <c r="W30" s="4">
        <f t="shared" si="23"/>
        <v>-0.99983849685206161</v>
      </c>
      <c r="X30" s="4">
        <f t="shared" si="23"/>
        <v>-8.3476328252781673E-2</v>
      </c>
      <c r="Y30" s="4">
        <f t="shared" si="23"/>
        <v>0.48890518293158125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2864.41</v>
      </c>
      <c r="E32" s="3">
        <f>IFERROR(INDEX(E51:E500,MATCH($A$32,$C$51:$C$500,0)),"")</f>
        <v>2831.8</v>
      </c>
      <c r="H32" s="3">
        <f>IFERROR(INDEX(D32:G32,COUNT(D32:G32)),"")</f>
        <v>2831.8</v>
      </c>
      <c r="I32" s="3">
        <f t="shared" ref="I32:Z32" si="24">IFERROR(INDEX(I51:I500,MATCH($C$32,$C$51:$C$500,0)),"")</f>
        <v>2551.79</v>
      </c>
      <c r="J32" s="3">
        <f t="shared" si="24"/>
        <v>2587.9899999999998</v>
      </c>
      <c r="K32" s="3">
        <f t="shared" si="24"/>
        <v>3269.03</v>
      </c>
      <c r="L32" s="3">
        <f t="shared" si="24"/>
        <v>2936.77</v>
      </c>
      <c r="M32" s="3">
        <f t="shared" si="24"/>
        <v>1846.59</v>
      </c>
      <c r="N32" s="3">
        <f t="shared" si="24"/>
        <v>1636.93</v>
      </c>
      <c r="O32" s="3">
        <f t="shared" si="24"/>
        <v>1621.08</v>
      </c>
      <c r="P32" s="3">
        <f t="shared" si="24"/>
        <v>1652.64</v>
      </c>
      <c r="Q32" s="3">
        <f t="shared" si="24"/>
        <v>1469.02</v>
      </c>
      <c r="R32" s="3">
        <f t="shared" si="24"/>
        <v>1321.7</v>
      </c>
      <c r="S32" s="3">
        <f t="shared" si="24"/>
        <v>1236.01</v>
      </c>
      <c r="T32" s="3">
        <f t="shared" si="24"/>
        <v>1076.01</v>
      </c>
      <c r="U32" s="3">
        <f t="shared" si="24"/>
        <v>1031.48</v>
      </c>
      <c r="V32" s="3">
        <f t="shared" si="24"/>
        <v>773.63</v>
      </c>
      <c r="W32" s="3">
        <f t="shared" si="24"/>
        <v>690.57</v>
      </c>
      <c r="X32" s="3">
        <f t="shared" si="24"/>
        <v>580.77</v>
      </c>
      <c r="Y32" s="3">
        <f t="shared" si="24"/>
        <v>545.39</v>
      </c>
      <c r="Z32" s="3">
        <f t="shared" si="24"/>
        <v>437.98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0.79</v>
      </c>
      <c r="E33" s="3">
        <f>IFERROR(INDEX(E51:E500,MATCH($A$33,$C$51:$C$500,0)),"")</f>
        <v>0.91</v>
      </c>
      <c r="H33" s="3">
        <f>IFERROR(INDEX(D33:G33,COUNT(D33:G33)),"")</f>
        <v>0.91</v>
      </c>
      <c r="I33" s="3">
        <f t="shared" ref="I33:Z33" si="25">IFERROR(INDEX(I51:I500,MATCH($C$33,$C$51:$C$500,0)),"")</f>
        <v>0.71</v>
      </c>
      <c r="J33" s="3">
        <f t="shared" si="25"/>
        <v>0.94</v>
      </c>
      <c r="K33" s="3">
        <f t="shared" si="25"/>
        <v>0.73</v>
      </c>
      <c r="L33" s="3">
        <f t="shared" si="25"/>
        <v>1.31</v>
      </c>
      <c r="M33" s="3">
        <f t="shared" si="25"/>
        <v>1.22</v>
      </c>
      <c r="N33" s="3">
        <f t="shared" si="25"/>
        <v>0.87</v>
      </c>
      <c r="O33" s="3">
        <f t="shared" si="25"/>
        <v>0.96</v>
      </c>
      <c r="P33" s="3">
        <f t="shared" si="25"/>
        <v>0.74</v>
      </c>
      <c r="Q33" s="3">
        <f t="shared" si="25"/>
        <v>1.27</v>
      </c>
      <c r="R33" s="3">
        <f t="shared" si="25"/>
        <v>1.28</v>
      </c>
      <c r="S33" s="3">
        <f t="shared" si="25"/>
        <v>0.42</v>
      </c>
      <c r="T33" s="3">
        <f t="shared" si="25"/>
        <v>0.97</v>
      </c>
      <c r="U33" s="3">
        <f t="shared" si="25"/>
        <v>1.06</v>
      </c>
      <c r="V33" s="3">
        <f t="shared" si="25"/>
        <v>2.06</v>
      </c>
      <c r="W33" s="3">
        <f t="shared" si="25"/>
        <v>2.56</v>
      </c>
      <c r="X33" s="3">
        <f t="shared" si="25"/>
        <v>4.3899999999999997</v>
      </c>
      <c r="Y33" s="3">
        <f t="shared" si="25"/>
        <v>3.17</v>
      </c>
      <c r="Z33" s="3">
        <f t="shared" si="25"/>
        <v>1.1100000000000001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20.47</v>
      </c>
      <c r="E34" s="3">
        <f>IFERROR(INDEX(E51:E500,MATCH($A$34,$C$51:$C$500,0)),"")</f>
        <v>35.1</v>
      </c>
      <c r="H34" s="3">
        <f>IFERROR(INDEX(D34:G34,COUNT(D34:G34)),"")</f>
        <v>35.1</v>
      </c>
      <c r="I34" s="3">
        <f t="shared" ref="I34:Z34" si="26">IFERROR(INDEX(I51:I500,MATCH($C$34,$C$51:$C$500,0)),"")</f>
        <v>7.21</v>
      </c>
      <c r="J34" s="3">
        <f t="shared" si="26"/>
        <v>3.42</v>
      </c>
      <c r="K34" s="3">
        <f t="shared" si="26"/>
        <v>3.04</v>
      </c>
      <c r="L34" s="3">
        <f t="shared" si="26"/>
        <v>3.32</v>
      </c>
      <c r="M34" s="3">
        <f t="shared" si="26"/>
        <v>5.39</v>
      </c>
      <c r="N34" s="3">
        <f t="shared" si="26"/>
        <v>21.36</v>
      </c>
      <c r="O34" s="3">
        <f t="shared" si="26"/>
        <v>8.6999999999999993</v>
      </c>
      <c r="P34" s="3">
        <f t="shared" si="26"/>
        <v>6.53</v>
      </c>
      <c r="Q34" s="3">
        <f t="shared" si="26"/>
        <v>9.1999999999999993</v>
      </c>
      <c r="R34" s="3">
        <f t="shared" si="26"/>
        <v>12.17</v>
      </c>
      <c r="S34" s="3">
        <f t="shared" si="26"/>
        <v>8.07</v>
      </c>
      <c r="T34" s="3">
        <f t="shared" si="26"/>
        <v>15.01</v>
      </c>
      <c r="U34" s="3">
        <f t="shared" si="26"/>
        <v>12.36</v>
      </c>
      <c r="V34" s="3">
        <f t="shared" si="26"/>
        <v>13.65</v>
      </c>
      <c r="W34" s="3">
        <f t="shared" si="26"/>
        <v>11.34</v>
      </c>
      <c r="X34" s="3">
        <f t="shared" si="26"/>
        <v>34.25</v>
      </c>
      <c r="Y34" s="3">
        <f t="shared" si="26"/>
        <v>12.41</v>
      </c>
      <c r="Z34" s="3">
        <f t="shared" si="26"/>
        <v>11.73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7.02</v>
      </c>
      <c r="E35" s="3">
        <f>IFERROR(INDEX(E51:E500,MATCH($A$35,$C$51:$C$500,0)),"")</f>
        <v>9.5500000000000007</v>
      </c>
      <c r="H35" s="3">
        <f>IFERROR(INDEX(D35:G35,COUNT(D35:G35)),"")</f>
        <v>9.5500000000000007</v>
      </c>
      <c r="I35" s="3">
        <f t="shared" ref="I35:Z35" si="27">IFERROR(INDEX(I51:I500,MATCH($C$35,$C$51:$C$500,0)),"")</f>
        <v>1.72</v>
      </c>
      <c r="J35" s="3">
        <f t="shared" si="27"/>
        <v>2.27</v>
      </c>
      <c r="K35" s="3">
        <f t="shared" si="27"/>
        <v>2.34</v>
      </c>
      <c r="L35" s="3">
        <f t="shared" si="27"/>
        <v>1.02</v>
      </c>
      <c r="M35" s="3">
        <f t="shared" si="27"/>
        <v>1.26</v>
      </c>
      <c r="N35" s="3">
        <f t="shared" si="27"/>
        <v>1.24</v>
      </c>
      <c r="O35" s="3">
        <f t="shared" si="27"/>
        <v>1.02</v>
      </c>
      <c r="P35" s="3">
        <f t="shared" si="27"/>
        <v>0.75</v>
      </c>
      <c r="Q35" s="3">
        <f t="shared" si="27"/>
        <v>1.36</v>
      </c>
      <c r="R35" s="3">
        <f t="shared" si="27"/>
        <v>1.61</v>
      </c>
      <c r="S35" s="3">
        <f t="shared" si="27"/>
        <v>0.46</v>
      </c>
      <c r="T35" s="3">
        <f t="shared" si="27"/>
        <v>0.8</v>
      </c>
      <c r="U35" s="3">
        <f t="shared" si="27"/>
        <v>0.87</v>
      </c>
      <c r="V35" s="3">
        <f t="shared" si="27"/>
        <v>1.41</v>
      </c>
      <c r="W35" s="3">
        <f t="shared" si="27"/>
        <v>1.57</v>
      </c>
      <c r="X35" s="3">
        <f t="shared" si="27"/>
        <v>3.3</v>
      </c>
      <c r="Y35" s="3">
        <f t="shared" si="27"/>
        <v>2.0499999999999998</v>
      </c>
      <c r="Z35" s="3">
        <f t="shared" si="27"/>
        <v>0.86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528337000</v>
      </c>
      <c r="E51" s="5">
        <v>470905000</v>
      </c>
      <c r="F51" s="5">
        <v>525350000</v>
      </c>
      <c r="G51" s="5">
        <v>490488000</v>
      </c>
      <c r="I51" s="5">
        <v>1873528000</v>
      </c>
      <c r="J51" s="5">
        <v>2078689000</v>
      </c>
      <c r="K51" s="5">
        <v>2135412000</v>
      </c>
      <c r="L51" s="5">
        <v>8102399000</v>
      </c>
      <c r="M51" s="5">
        <v>3992718000</v>
      </c>
      <c r="N51" s="5">
        <v>2534842000</v>
      </c>
      <c r="O51" s="5">
        <v>3457154000</v>
      </c>
      <c r="P51" s="5">
        <v>3619751000</v>
      </c>
      <c r="Q51" s="5">
        <v>3258333000</v>
      </c>
      <c r="R51" s="5">
        <v>2524239000</v>
      </c>
      <c r="S51" s="5">
        <v>2684476000</v>
      </c>
      <c r="T51" s="5">
        <v>3325444000</v>
      </c>
      <c r="U51" s="5">
        <v>3285142000</v>
      </c>
      <c r="V51" s="5">
        <v>3722489000</v>
      </c>
      <c r="W51" s="5">
        <v>3987405000</v>
      </c>
      <c r="X51" s="5">
        <v>24689333000000</v>
      </c>
      <c r="Y51" s="5">
        <v>26938020000000</v>
      </c>
      <c r="Z51" s="5">
        <v>18092502000000</v>
      </c>
    </row>
    <row r="52" spans="2:26" ht="15.5" x14ac:dyDescent="0.35">
      <c r="C52" t="s">
        <v>72</v>
      </c>
      <c r="D52" s="5">
        <v>-284209000</v>
      </c>
      <c r="E52" s="5">
        <v>-292349000</v>
      </c>
      <c r="F52" s="5">
        <v>-352235000</v>
      </c>
      <c r="G52" s="5">
        <v>-311237000</v>
      </c>
      <c r="I52" s="5">
        <v>-1236892000</v>
      </c>
      <c r="J52" s="5">
        <v>-1204690000</v>
      </c>
      <c r="K52" s="5">
        <v>-1267731000</v>
      </c>
      <c r="L52" s="5">
        <v>-3449427000</v>
      </c>
      <c r="M52" s="5">
        <v>-2222972000</v>
      </c>
      <c r="N52" s="5">
        <v>-1958113000</v>
      </c>
      <c r="O52" s="5">
        <v>-2492563000</v>
      </c>
      <c r="P52" s="5">
        <v>-2409544000</v>
      </c>
      <c r="Q52" s="5">
        <v>-2116831000</v>
      </c>
      <c r="R52" s="5">
        <v>-1838963000</v>
      </c>
      <c r="S52" s="5">
        <v>-2141176000</v>
      </c>
      <c r="T52" s="5">
        <v>-2605444000</v>
      </c>
      <c r="U52" s="5">
        <v>-2545956000</v>
      </c>
      <c r="V52" s="5">
        <v>-2679867000</v>
      </c>
      <c r="W52" s="5">
        <v>-2559012000</v>
      </c>
      <c r="X52" s="5">
        <v>-16957291000000</v>
      </c>
      <c r="Y52" s="5">
        <v>-15900123000000</v>
      </c>
      <c r="Z52" s="5">
        <v>-13149270000000</v>
      </c>
    </row>
    <row r="53" spans="2:26" ht="15.5" x14ac:dyDescent="0.35">
      <c r="C53" t="s">
        <v>73</v>
      </c>
      <c r="D53" s="5">
        <v>244128000</v>
      </c>
      <c r="E53" s="5">
        <v>178556000</v>
      </c>
      <c r="F53" s="5">
        <v>173115000</v>
      </c>
      <c r="G53" s="5">
        <v>179251000</v>
      </c>
      <c r="I53" s="5">
        <v>636636000</v>
      </c>
      <c r="J53" s="5">
        <v>873999000</v>
      </c>
      <c r="K53" s="5">
        <v>867681000</v>
      </c>
      <c r="L53" s="5">
        <v>4652972000</v>
      </c>
      <c r="M53" s="5">
        <v>1769746000</v>
      </c>
      <c r="N53" s="5">
        <v>576729000</v>
      </c>
      <c r="O53" s="5">
        <v>964591000</v>
      </c>
      <c r="P53" s="5">
        <v>1210207000</v>
      </c>
      <c r="Q53" s="5">
        <v>1141502000</v>
      </c>
      <c r="R53" s="5">
        <v>685276000</v>
      </c>
      <c r="S53" s="5">
        <v>543300000</v>
      </c>
      <c r="T53" s="5">
        <v>720000000</v>
      </c>
      <c r="U53" s="5">
        <v>739186000</v>
      </c>
      <c r="V53" s="5">
        <v>1042622000</v>
      </c>
      <c r="W53" s="5">
        <v>1428393000</v>
      </c>
      <c r="X53" s="5">
        <v>7732042000000</v>
      </c>
      <c r="Y53" s="5">
        <v>11037897000000</v>
      </c>
      <c r="Z53" s="5">
        <v>4943232000000</v>
      </c>
    </row>
    <row r="54" spans="2:26" ht="15.5" x14ac:dyDescent="0.35">
      <c r="C54" t="s">
        <v>74</v>
      </c>
      <c r="D54" s="5">
        <v>-3995000</v>
      </c>
      <c r="E54" s="5">
        <v>-36925000</v>
      </c>
      <c r="F54" s="5">
        <v>-11361000</v>
      </c>
      <c r="G54" s="5">
        <v>-26755000</v>
      </c>
      <c r="I54" s="5">
        <v>-119061000</v>
      </c>
      <c r="J54" s="5">
        <v>-162598000</v>
      </c>
      <c r="K54" s="5">
        <v>-102746000</v>
      </c>
      <c r="L54" s="5">
        <v>-344625000</v>
      </c>
      <c r="M54" s="5">
        <v>-241467000</v>
      </c>
      <c r="N54" s="5">
        <v>-291832000</v>
      </c>
      <c r="O54" s="5">
        <v>-347049000</v>
      </c>
      <c r="P54" s="5">
        <v>-318295000</v>
      </c>
      <c r="Q54" s="5">
        <v>-189677000</v>
      </c>
      <c r="R54" s="5">
        <v>-97658000</v>
      </c>
      <c r="S54" s="5">
        <v>-211419000</v>
      </c>
      <c r="T54" s="5">
        <v>-226447000</v>
      </c>
      <c r="U54" s="5">
        <v>-204901000</v>
      </c>
      <c r="V54" s="5">
        <v>-206238000</v>
      </c>
      <c r="W54" s="5">
        <v>-144822000</v>
      </c>
      <c r="X54" s="5">
        <v>-957764000000</v>
      </c>
      <c r="Y54" s="5">
        <v>-1109450000000</v>
      </c>
      <c r="Z54" s="5">
        <v>-731374000000</v>
      </c>
    </row>
    <row r="55" spans="2:26" ht="15.5" x14ac:dyDescent="0.35">
      <c r="C55" t="s">
        <v>245</v>
      </c>
      <c r="D55" s="5">
        <v>-26110000</v>
      </c>
      <c r="E55" s="5">
        <v>-32236000</v>
      </c>
      <c r="F55" s="5">
        <v>-19769000</v>
      </c>
      <c r="G55" s="5">
        <v>-27035000</v>
      </c>
      <c r="I55" s="5">
        <v>-107149000</v>
      </c>
      <c r="J55" s="5">
        <v>-140357000</v>
      </c>
      <c r="K55" s="5">
        <v>-93945000</v>
      </c>
      <c r="L55" s="5">
        <v>-375490000</v>
      </c>
      <c r="M55" s="5">
        <v>-185045000</v>
      </c>
      <c r="N55" s="5">
        <v>-165381000</v>
      </c>
      <c r="O55" s="5">
        <v>-232585000</v>
      </c>
      <c r="P55" s="5">
        <v>-193998000</v>
      </c>
      <c r="Q55" s="5">
        <v>-183651000</v>
      </c>
      <c r="R55" s="5">
        <v>-151175000</v>
      </c>
      <c r="S55" s="5">
        <v>-133010000</v>
      </c>
      <c r="T55" s="5">
        <v>-159734000</v>
      </c>
      <c r="U55" s="5">
        <v>-173089000</v>
      </c>
      <c r="V55" s="5">
        <v>-173067000</v>
      </c>
    </row>
    <row r="56" spans="2:26" ht="15.5" x14ac:dyDescent="0.35">
      <c r="C56" t="s">
        <v>75</v>
      </c>
      <c r="W56" s="5">
        <v>-66081000</v>
      </c>
      <c r="X56" s="5">
        <v>-497646000000</v>
      </c>
      <c r="Y56" s="5">
        <v>-637457000000</v>
      </c>
      <c r="Z56" s="5">
        <v>-528316000000</v>
      </c>
    </row>
    <row r="57" spans="2:26" ht="15.5" x14ac:dyDescent="0.35">
      <c r="C57" t="s">
        <v>76</v>
      </c>
      <c r="W57" s="5">
        <v>-78741000</v>
      </c>
      <c r="X57" s="5">
        <v>-460118000000</v>
      </c>
      <c r="Y57" s="5">
        <v>-471993000000</v>
      </c>
      <c r="Z57" s="5">
        <v>-203058000000</v>
      </c>
    </row>
    <row r="58" spans="2:26" ht="15.5" x14ac:dyDescent="0.35">
      <c r="C58" t="s">
        <v>79</v>
      </c>
      <c r="D58" s="5">
        <v>16648000</v>
      </c>
      <c r="E58" s="5">
        <v>16081000</v>
      </c>
      <c r="F58" s="5">
        <v>11104000</v>
      </c>
      <c r="G58" s="5">
        <v>10490000</v>
      </c>
      <c r="I58" s="5">
        <v>38977000</v>
      </c>
      <c r="J58" s="5">
        <v>179566000</v>
      </c>
      <c r="K58" s="5">
        <v>214622000</v>
      </c>
      <c r="L58" s="5">
        <v>338004000</v>
      </c>
      <c r="M58" s="5">
        <v>97279000</v>
      </c>
      <c r="N58" s="5">
        <v>12529000</v>
      </c>
      <c r="O58" s="5">
        <v>32850000</v>
      </c>
      <c r="P58" s="5">
        <v>57761000</v>
      </c>
      <c r="Q58" s="5">
        <v>52838000</v>
      </c>
      <c r="R58" s="5">
        <v>7260000</v>
      </c>
      <c r="S58" s="5">
        <v>-2486000</v>
      </c>
      <c r="T58" s="5">
        <v>2812000</v>
      </c>
      <c r="U58" s="5">
        <v>-689000</v>
      </c>
      <c r="V58" s="5">
        <v>-2040000</v>
      </c>
      <c r="W58" s="5">
        <v>1721000</v>
      </c>
    </row>
    <row r="59" spans="2:26" ht="15.5" x14ac:dyDescent="0.35">
      <c r="C59" t="s">
        <v>77</v>
      </c>
      <c r="D59" s="5">
        <v>240133000</v>
      </c>
      <c r="E59" s="5">
        <v>141631000</v>
      </c>
      <c r="F59" s="5">
        <v>161754000</v>
      </c>
      <c r="G59" s="5">
        <v>152496000</v>
      </c>
      <c r="I59" s="5">
        <v>517575000</v>
      </c>
      <c r="J59" s="5">
        <v>711401000</v>
      </c>
      <c r="K59" s="5">
        <v>764935000</v>
      </c>
      <c r="L59" s="5">
        <v>4308347000</v>
      </c>
      <c r="M59" s="5">
        <v>1528279000</v>
      </c>
      <c r="N59" s="5">
        <v>284897000</v>
      </c>
      <c r="O59" s="5">
        <v>617542000</v>
      </c>
      <c r="P59" s="5">
        <v>891912000</v>
      </c>
      <c r="Q59" s="5">
        <v>951825000</v>
      </c>
      <c r="R59" s="5">
        <v>587618000</v>
      </c>
      <c r="S59" s="5">
        <v>331881000</v>
      </c>
      <c r="T59" s="5">
        <v>493553000</v>
      </c>
      <c r="U59" s="5">
        <v>534285000</v>
      </c>
      <c r="V59" s="5">
        <v>836384000</v>
      </c>
      <c r="W59" s="5">
        <v>1283571000</v>
      </c>
      <c r="X59" s="5">
        <v>6774278000000</v>
      </c>
      <c r="Y59" s="5">
        <v>9928447000000</v>
      </c>
      <c r="Z59" s="5">
        <v>4211858000000</v>
      </c>
    </row>
    <row r="60" spans="2:26" ht="15.5" x14ac:dyDescent="0.35">
      <c r="C60" t="s">
        <v>78</v>
      </c>
      <c r="D60" s="5">
        <v>-4449000</v>
      </c>
      <c r="E60" s="5">
        <v>38681000</v>
      </c>
      <c r="F60" s="5">
        <v>29526000</v>
      </c>
      <c r="G60" s="5">
        <v>19860000</v>
      </c>
      <c r="I60" s="5">
        <v>94886000</v>
      </c>
      <c r="J60" s="5">
        <v>98419000</v>
      </c>
      <c r="K60" s="5">
        <v>53653000</v>
      </c>
      <c r="L60" s="5">
        <v>167872000</v>
      </c>
      <c r="M60" s="5">
        <v>-42028000</v>
      </c>
      <c r="N60" s="5">
        <v>-62732000</v>
      </c>
      <c r="O60" s="5">
        <v>41561000</v>
      </c>
      <c r="P60" s="5">
        <v>-70914000</v>
      </c>
      <c r="Q60" s="5">
        <v>-22294000</v>
      </c>
      <c r="R60" s="5">
        <v>-41098000</v>
      </c>
      <c r="S60" s="5">
        <v>-51908000</v>
      </c>
      <c r="T60" s="5">
        <v>-168193000</v>
      </c>
      <c r="U60" s="5">
        <v>-115001000</v>
      </c>
      <c r="V60" s="5">
        <v>-122660000</v>
      </c>
      <c r="W60" s="5">
        <v>-280960000</v>
      </c>
      <c r="X60" s="5">
        <v>-1724360000000</v>
      </c>
      <c r="Y60" s="5">
        <v>-1350066000000</v>
      </c>
      <c r="Z60" s="5">
        <v>-1287154000000</v>
      </c>
    </row>
    <row r="61" spans="2:26" ht="15.5" x14ac:dyDescent="0.35">
      <c r="C61" t="s">
        <v>27</v>
      </c>
      <c r="D61" s="5">
        <v>-28012000</v>
      </c>
      <c r="E61" s="5">
        <v>-1745000</v>
      </c>
      <c r="F61" s="5">
        <v>-2033000</v>
      </c>
      <c r="G61" s="5">
        <v>-6767000</v>
      </c>
      <c r="I61" s="5">
        <v>-18505000</v>
      </c>
      <c r="J61" s="5">
        <v>-54142000</v>
      </c>
      <c r="K61" s="5">
        <v>-64508000</v>
      </c>
      <c r="L61" s="5">
        <v>-89314000</v>
      </c>
      <c r="M61" s="5">
        <v>-83334000</v>
      </c>
      <c r="N61" s="5">
        <v>-89425000</v>
      </c>
      <c r="O61" s="5">
        <v>-66336000</v>
      </c>
      <c r="P61" s="5">
        <v>-65084000</v>
      </c>
      <c r="Q61" s="5">
        <v>-52994000</v>
      </c>
      <c r="R61" s="5">
        <v>-50006000</v>
      </c>
      <c r="S61" s="5">
        <v>-60762000</v>
      </c>
      <c r="T61" s="5">
        <v>-189717000</v>
      </c>
      <c r="U61" s="5">
        <v>-116582000</v>
      </c>
      <c r="V61" s="5">
        <v>-118347000</v>
      </c>
      <c r="W61" s="5">
        <v>-119758000</v>
      </c>
      <c r="X61" s="5">
        <v>-1048252000000</v>
      </c>
      <c r="Y61" s="5">
        <v>-915813000000</v>
      </c>
      <c r="Z61" s="5">
        <v>-616310000000</v>
      </c>
    </row>
    <row r="62" spans="2:26" ht="15.5" x14ac:dyDescent="0.35">
      <c r="C62" t="s">
        <v>247</v>
      </c>
      <c r="D62" s="5">
        <v>15266000</v>
      </c>
      <c r="E62" s="5">
        <v>15175000</v>
      </c>
      <c r="F62" s="5">
        <v>17354000</v>
      </c>
      <c r="G62" s="5">
        <v>21111000</v>
      </c>
      <c r="I62" s="5">
        <v>97534000</v>
      </c>
      <c r="J62" s="5">
        <v>119962000</v>
      </c>
      <c r="K62" s="5">
        <v>66102000</v>
      </c>
      <c r="L62" s="5">
        <v>47647000</v>
      </c>
      <c r="M62" s="5">
        <v>34003000</v>
      </c>
      <c r="N62" s="5">
        <v>35709000</v>
      </c>
      <c r="O62" s="5">
        <v>28256000</v>
      </c>
      <c r="P62" s="5">
        <v>23606000</v>
      </c>
      <c r="Q62" s="5">
        <v>18733000</v>
      </c>
      <c r="R62" s="5">
        <v>9092000</v>
      </c>
      <c r="S62" s="5">
        <v>11859000</v>
      </c>
      <c r="T62" s="5">
        <v>25260000</v>
      </c>
      <c r="U62" s="5">
        <v>16139000</v>
      </c>
      <c r="V62" s="5">
        <v>11119000</v>
      </c>
      <c r="W62" s="5">
        <v>6718000</v>
      </c>
      <c r="X62" s="5">
        <v>42377000000</v>
      </c>
      <c r="Y62" s="5">
        <v>68185000000</v>
      </c>
      <c r="Z62" s="5">
        <v>47933000000</v>
      </c>
    </row>
    <row r="63" spans="2:26" ht="15.5" x14ac:dyDescent="0.35">
      <c r="C63" t="s">
        <v>251</v>
      </c>
      <c r="D63" s="5">
        <v>8297000</v>
      </c>
      <c r="E63" s="5">
        <v>25251000</v>
      </c>
      <c r="F63" s="5">
        <v>14205000</v>
      </c>
      <c r="G63" s="5">
        <v>5516000</v>
      </c>
      <c r="I63" s="5">
        <v>15857000</v>
      </c>
      <c r="J63" s="5">
        <v>32599000</v>
      </c>
      <c r="K63" s="5">
        <v>52059000</v>
      </c>
      <c r="L63" s="5">
        <v>209539000</v>
      </c>
      <c r="M63" s="5">
        <v>7303000</v>
      </c>
      <c r="N63" s="5">
        <v>-9016000</v>
      </c>
      <c r="O63" s="5">
        <v>79641000</v>
      </c>
      <c r="P63" s="5">
        <v>-29436000</v>
      </c>
      <c r="Q63" s="5">
        <v>11967000</v>
      </c>
      <c r="R63" s="5">
        <v>-184000</v>
      </c>
      <c r="S63" s="5">
        <v>-3005000</v>
      </c>
      <c r="T63" s="5">
        <v>-3736000</v>
      </c>
      <c r="U63" s="5">
        <v>-14558000</v>
      </c>
      <c r="V63" s="5">
        <v>-15432000</v>
      </c>
      <c r="W63" s="5">
        <v>-15555000</v>
      </c>
      <c r="X63" s="5">
        <v>-13485000000</v>
      </c>
      <c r="Y63" s="5">
        <v>-19000000</v>
      </c>
    </row>
    <row r="64" spans="2:26" ht="15.5" x14ac:dyDescent="0.35">
      <c r="C64" t="s">
        <v>249</v>
      </c>
      <c r="W64" s="5">
        <v>-2824000</v>
      </c>
      <c r="X64" s="5">
        <v>-51235000000</v>
      </c>
      <c r="Y64" s="5">
        <v>-6650000000</v>
      </c>
      <c r="Z64" s="5">
        <v>-3059000000</v>
      </c>
    </row>
    <row r="65" spans="3:26" ht="15.5" x14ac:dyDescent="0.35">
      <c r="C65" t="s">
        <v>254</v>
      </c>
      <c r="Z65" s="5">
        <v>95203000000</v>
      </c>
    </row>
    <row r="66" spans="3:26" ht="15.5" x14ac:dyDescent="0.35">
      <c r="C66" t="s">
        <v>248</v>
      </c>
      <c r="W66" s="5">
        <v>1992000</v>
      </c>
      <c r="X66" s="5">
        <v>-28286000000</v>
      </c>
      <c r="Y66" s="5">
        <v>100215000000</v>
      </c>
      <c r="Z66" s="5">
        <v>-455357000000</v>
      </c>
    </row>
    <row r="67" spans="3:26" ht="15.5" x14ac:dyDescent="0.35">
      <c r="C67" t="s">
        <v>80</v>
      </c>
      <c r="D67" s="5">
        <v>-4449000</v>
      </c>
      <c r="E67" s="5">
        <v>38681000</v>
      </c>
      <c r="F67" s="5">
        <v>29526000</v>
      </c>
      <c r="G67" s="5">
        <v>19860000</v>
      </c>
      <c r="I67" s="5">
        <v>94886000</v>
      </c>
      <c r="J67" s="5">
        <v>98419000</v>
      </c>
      <c r="K67" s="5">
        <v>53653000</v>
      </c>
      <c r="L67" s="5">
        <v>167872000</v>
      </c>
      <c r="M67" s="5">
        <v>-42028000</v>
      </c>
      <c r="N67" s="5">
        <v>-62732000</v>
      </c>
      <c r="O67" s="5">
        <v>41561000</v>
      </c>
      <c r="P67" s="5">
        <v>-70914000</v>
      </c>
      <c r="Q67" s="5">
        <v>-22294000</v>
      </c>
      <c r="R67" s="5">
        <v>-41098000</v>
      </c>
      <c r="S67" s="5">
        <v>-51908000</v>
      </c>
      <c r="T67" s="5">
        <v>-168193000</v>
      </c>
      <c r="U67" s="5">
        <v>-115001000</v>
      </c>
      <c r="V67" s="5">
        <v>-122660000</v>
      </c>
      <c r="W67" s="5">
        <v>-280960000</v>
      </c>
      <c r="X67" s="5">
        <v>-1724360000000</v>
      </c>
      <c r="Y67" s="5">
        <v>-1350066000000</v>
      </c>
      <c r="Z67" s="5">
        <v>-1287154000000</v>
      </c>
    </row>
    <row r="68" spans="3:26" ht="15.5" x14ac:dyDescent="0.35">
      <c r="C68" t="s">
        <v>29</v>
      </c>
      <c r="D68" s="5">
        <v>235684000</v>
      </c>
      <c r="E68" s="5">
        <v>180312000</v>
      </c>
      <c r="F68" s="5">
        <v>191280000</v>
      </c>
      <c r="G68" s="5">
        <v>172356000</v>
      </c>
      <c r="I68" s="5">
        <v>612461000</v>
      </c>
      <c r="J68" s="5">
        <v>809820000</v>
      </c>
      <c r="K68" s="5">
        <v>818588000</v>
      </c>
      <c r="L68" s="5">
        <v>4476219000</v>
      </c>
      <c r="M68" s="5">
        <v>1486251000</v>
      </c>
      <c r="N68" s="5">
        <v>222165000</v>
      </c>
      <c r="O68" s="5">
        <v>659103000</v>
      </c>
      <c r="P68" s="5">
        <v>820998000</v>
      </c>
      <c r="Q68" s="5">
        <v>929531000</v>
      </c>
      <c r="R68" s="5">
        <v>546520000</v>
      </c>
      <c r="S68" s="5">
        <v>279973000</v>
      </c>
      <c r="T68" s="5">
        <v>325360000</v>
      </c>
      <c r="U68" s="5">
        <v>419284000</v>
      </c>
      <c r="V68" s="5">
        <v>713724000</v>
      </c>
      <c r="W68" s="5">
        <v>1002611000</v>
      </c>
      <c r="X68" s="5">
        <v>5049918000000</v>
      </c>
      <c r="Y68" s="5">
        <v>8578381000000</v>
      </c>
      <c r="Z68" s="5">
        <v>2924704000000</v>
      </c>
    </row>
    <row r="69" spans="3:26" ht="15.5" x14ac:dyDescent="0.35">
      <c r="C69" t="s">
        <v>28</v>
      </c>
      <c r="D69" s="5">
        <v>-50161000</v>
      </c>
      <c r="E69" s="5">
        <v>-36640000</v>
      </c>
      <c r="F69" s="5">
        <v>-33950000</v>
      </c>
      <c r="G69" s="5">
        <v>-34779000</v>
      </c>
      <c r="I69" s="5">
        <v>-122616000</v>
      </c>
      <c r="J69" s="5">
        <v>-172336000</v>
      </c>
      <c r="K69" s="5">
        <v>-165282000</v>
      </c>
      <c r="L69" s="5">
        <v>-1645096000</v>
      </c>
      <c r="M69" s="5">
        <v>-457658000</v>
      </c>
      <c r="N69" s="5">
        <v>-63660000</v>
      </c>
      <c r="O69" s="5">
        <v>-224101000</v>
      </c>
      <c r="P69" s="5">
        <v>-343457000</v>
      </c>
      <c r="Q69" s="5">
        <v>-393093000</v>
      </c>
      <c r="R69" s="5">
        <v>-205834000</v>
      </c>
      <c r="S69" s="5">
        <v>-128970000</v>
      </c>
      <c r="T69" s="5">
        <v>-141820000</v>
      </c>
      <c r="U69" s="5">
        <v>-190021000</v>
      </c>
      <c r="V69" s="5">
        <v>-330417000</v>
      </c>
      <c r="W69" s="5">
        <v>-450508000</v>
      </c>
      <c r="X69" s="5">
        <v>-2668668000000</v>
      </c>
      <c r="Y69" s="5">
        <v>-4119101000000</v>
      </c>
      <c r="Z69" s="5">
        <v>-1601976000000</v>
      </c>
    </row>
    <row r="70" spans="3:26" ht="15.5" x14ac:dyDescent="0.35">
      <c r="C70" t="s">
        <v>327</v>
      </c>
      <c r="D70" s="5">
        <v>185523000</v>
      </c>
      <c r="E70" s="5">
        <v>143672000</v>
      </c>
      <c r="F70" s="5">
        <v>157330000</v>
      </c>
      <c r="G70" s="5">
        <v>137577000</v>
      </c>
      <c r="I70" s="5">
        <v>489845000</v>
      </c>
      <c r="J70" s="5">
        <v>637484000</v>
      </c>
      <c r="K70" s="5">
        <v>653306000</v>
      </c>
      <c r="L70" s="5">
        <v>2831123000</v>
      </c>
      <c r="M70" s="5">
        <v>1028593000</v>
      </c>
      <c r="N70" s="5">
        <v>158505000</v>
      </c>
      <c r="O70" s="5">
        <v>435002000</v>
      </c>
      <c r="P70" s="5">
        <v>477541000</v>
      </c>
      <c r="Q70" s="5">
        <v>536438000</v>
      </c>
      <c r="R70" s="5">
        <v>340686000</v>
      </c>
      <c r="S70" s="5">
        <v>151003000</v>
      </c>
      <c r="T70" s="5">
        <v>183540000</v>
      </c>
      <c r="U70" s="5">
        <v>229263000</v>
      </c>
      <c r="V70" s="5">
        <v>383307000</v>
      </c>
      <c r="W70" s="5">
        <v>552103000</v>
      </c>
      <c r="X70" s="5">
        <v>2381250000000</v>
      </c>
      <c r="Y70" s="5">
        <v>4459280000000</v>
      </c>
      <c r="Z70" s="5">
        <v>1322728000000</v>
      </c>
    </row>
    <row r="71" spans="3:26" ht="15.5" x14ac:dyDescent="0.35">
      <c r="C71" t="s">
        <v>1087</v>
      </c>
      <c r="J71" s="5">
        <v>918648000</v>
      </c>
      <c r="K71" s="5">
        <v>1201572000</v>
      </c>
    </row>
    <row r="72" spans="3:26" ht="15.5" x14ac:dyDescent="0.35">
      <c r="C72" t="s">
        <v>1387</v>
      </c>
      <c r="X72" s="5">
        <v>200000000</v>
      </c>
      <c r="Y72" s="5">
        <v>-43469000000</v>
      </c>
      <c r="Z72" s="5">
        <v>-126390000000</v>
      </c>
    </row>
    <row r="73" spans="3:26" ht="15.5" x14ac:dyDescent="0.35">
      <c r="C73" t="s">
        <v>255</v>
      </c>
      <c r="X73" s="5">
        <v>-171544000000</v>
      </c>
      <c r="Z73" s="5">
        <v>-372741000000</v>
      </c>
    </row>
    <row r="74" spans="3:26" ht="15.5" x14ac:dyDescent="0.35">
      <c r="C74" t="s">
        <v>800</v>
      </c>
      <c r="X74" s="5">
        <v>-2593000000</v>
      </c>
      <c r="Y74" s="5">
        <v>-48559000000</v>
      </c>
      <c r="Z74" s="5">
        <v>63601000000</v>
      </c>
    </row>
    <row r="75" spans="3:26" ht="15.5" x14ac:dyDescent="0.35">
      <c r="C75" t="s">
        <v>86</v>
      </c>
      <c r="D75" s="5">
        <v>185523000</v>
      </c>
      <c r="E75" s="5">
        <v>143672000</v>
      </c>
      <c r="F75" s="5">
        <v>157330000</v>
      </c>
      <c r="G75" s="5">
        <v>137577000</v>
      </c>
      <c r="I75" s="5">
        <v>489845000</v>
      </c>
      <c r="J75" s="5">
        <v>1556132000</v>
      </c>
      <c r="K75" s="5">
        <v>1854878000</v>
      </c>
      <c r="L75" s="5">
        <v>2831123000</v>
      </c>
      <c r="M75" s="5">
        <v>1028593000</v>
      </c>
      <c r="N75" s="5">
        <v>158505000</v>
      </c>
      <c r="O75" s="5">
        <v>435002000</v>
      </c>
      <c r="P75" s="5">
        <v>477541000</v>
      </c>
      <c r="Q75" s="5">
        <v>536438000</v>
      </c>
      <c r="R75" s="5">
        <v>340686000</v>
      </c>
      <c r="S75" s="5">
        <v>151003000</v>
      </c>
      <c r="T75" s="5">
        <v>183540000</v>
      </c>
      <c r="U75" s="5">
        <v>229263000</v>
      </c>
      <c r="V75" s="5">
        <v>383307000</v>
      </c>
      <c r="W75" s="5">
        <v>552103000</v>
      </c>
      <c r="X75" s="5">
        <v>2207313000000</v>
      </c>
      <c r="Y75" s="5">
        <v>4367252000000</v>
      </c>
      <c r="Z75" s="5">
        <v>887198000000</v>
      </c>
    </row>
    <row r="76" spans="3:26" ht="15.5" x14ac:dyDescent="0.35">
      <c r="C76" t="s">
        <v>87</v>
      </c>
      <c r="D76" s="5">
        <v>-258294000</v>
      </c>
      <c r="E76" s="5">
        <v>296168000</v>
      </c>
      <c r="F76" s="5">
        <v>-39918000</v>
      </c>
      <c r="G76" s="5">
        <v>27420000</v>
      </c>
      <c r="I76" s="5">
        <v>-162765000</v>
      </c>
      <c r="J76" s="5">
        <v>174633000</v>
      </c>
      <c r="K76" s="5">
        <v>21979000</v>
      </c>
      <c r="L76" s="5">
        <v>91805000</v>
      </c>
      <c r="M76" s="5">
        <v>78512000</v>
      </c>
      <c r="N76" s="5">
        <v>-59503000</v>
      </c>
      <c r="O76" s="5">
        <v>-47494000</v>
      </c>
      <c r="P76" s="5">
        <v>-8930000</v>
      </c>
      <c r="Q76" s="5">
        <v>-18307000</v>
      </c>
      <c r="R76" s="5">
        <v>41084000</v>
      </c>
      <c r="S76" s="5">
        <v>25394000</v>
      </c>
      <c r="T76" s="5">
        <v>-33017000</v>
      </c>
      <c r="U76" s="5">
        <v>-3852000</v>
      </c>
      <c r="V76" s="5">
        <v>-1562000</v>
      </c>
      <c r="W76" s="5">
        <v>7397000</v>
      </c>
    </row>
    <row r="77" spans="3:26" ht="15.5" x14ac:dyDescent="0.35">
      <c r="C77" t="s">
        <v>89</v>
      </c>
      <c r="D77" s="5">
        <v>-72771000</v>
      </c>
      <c r="E77" s="5">
        <v>439840000</v>
      </c>
      <c r="F77" s="5">
        <v>117412000</v>
      </c>
      <c r="G77" s="5">
        <v>164997000</v>
      </c>
      <c r="I77" s="5">
        <v>327080000</v>
      </c>
      <c r="J77" s="5">
        <v>1730765000</v>
      </c>
      <c r="K77" s="5">
        <v>1876857000</v>
      </c>
      <c r="L77" s="5">
        <v>2922928000</v>
      </c>
      <c r="M77" s="5">
        <v>1107105000</v>
      </c>
      <c r="N77" s="5">
        <v>99002000</v>
      </c>
      <c r="O77" s="5">
        <v>387508000</v>
      </c>
      <c r="P77" s="5">
        <v>468611000</v>
      </c>
      <c r="Q77" s="5">
        <v>518131000</v>
      </c>
      <c r="R77" s="5">
        <v>381770000</v>
      </c>
      <c r="S77" s="5">
        <v>176397000</v>
      </c>
      <c r="T77" s="5">
        <v>150523000</v>
      </c>
      <c r="U77" s="5">
        <v>225411000</v>
      </c>
      <c r="V77" s="5">
        <v>381745000</v>
      </c>
      <c r="W77" s="5">
        <v>559500000</v>
      </c>
    </row>
    <row r="78" spans="3:26" ht="15.5" x14ac:dyDescent="0.35">
      <c r="C78" t="s">
        <v>90</v>
      </c>
      <c r="D78" s="5">
        <v>185523000</v>
      </c>
      <c r="E78" s="5">
        <v>143672000</v>
      </c>
      <c r="F78" s="5">
        <v>157330000</v>
      </c>
      <c r="G78" s="5">
        <v>137577000</v>
      </c>
      <c r="I78" s="5">
        <v>489845000</v>
      </c>
      <c r="J78" s="5">
        <v>1556132000</v>
      </c>
      <c r="K78" s="5">
        <v>1854878000</v>
      </c>
      <c r="L78" s="5">
        <v>2831123000</v>
      </c>
      <c r="M78" s="5">
        <v>1028593000</v>
      </c>
      <c r="N78" s="5">
        <v>158505000</v>
      </c>
      <c r="O78" s="5">
        <v>435002000</v>
      </c>
      <c r="P78" s="5">
        <v>477541000</v>
      </c>
      <c r="Q78" s="5">
        <v>536438000</v>
      </c>
      <c r="R78" s="5">
        <v>340686000</v>
      </c>
      <c r="S78" s="5">
        <v>151003000</v>
      </c>
      <c r="T78" s="5">
        <v>183540000</v>
      </c>
      <c r="U78" s="5">
        <v>229263000</v>
      </c>
      <c r="V78" s="5">
        <v>383307000</v>
      </c>
      <c r="W78" s="5">
        <v>552103000</v>
      </c>
      <c r="X78" s="5">
        <v>2207313000000</v>
      </c>
      <c r="Y78" s="5">
        <v>4367252000000</v>
      </c>
      <c r="Z78" s="5">
        <v>887198000000</v>
      </c>
    </row>
    <row r="79" spans="3:26" ht="15.5" x14ac:dyDescent="0.35">
      <c r="C79" t="s">
        <v>8</v>
      </c>
      <c r="D79" s="5">
        <v>-89419000</v>
      </c>
      <c r="E79" s="5">
        <v>423759000</v>
      </c>
      <c r="F79" s="5">
        <v>106308000</v>
      </c>
      <c r="G79" s="5">
        <v>154507000</v>
      </c>
      <c r="I79" s="5">
        <v>288103000</v>
      </c>
      <c r="J79" s="5">
        <v>1551199000</v>
      </c>
      <c r="K79" s="5">
        <v>1662235000</v>
      </c>
      <c r="L79" s="5">
        <v>2584924000</v>
      </c>
      <c r="M79" s="5">
        <v>1009826000</v>
      </c>
      <c r="N79" s="5">
        <v>86473000</v>
      </c>
      <c r="O79" s="5">
        <v>354658000</v>
      </c>
      <c r="P79" s="5">
        <v>410850000</v>
      </c>
      <c r="Q79" s="5">
        <v>465293000</v>
      </c>
      <c r="R79" s="5">
        <v>374510000</v>
      </c>
      <c r="S79" s="5">
        <v>178883000</v>
      </c>
      <c r="T79" s="5">
        <v>147711000</v>
      </c>
      <c r="U79" s="5">
        <v>226100000</v>
      </c>
      <c r="V79" s="5">
        <v>383785000</v>
      </c>
      <c r="W79" s="5">
        <v>557779000</v>
      </c>
    </row>
    <row r="80" spans="3:26" ht="15.5" x14ac:dyDescent="0.35">
      <c r="C80" t="s">
        <v>91</v>
      </c>
      <c r="D80" s="5">
        <v>185523000</v>
      </c>
      <c r="E80" s="5">
        <v>143672000</v>
      </c>
      <c r="F80" s="5">
        <v>157330000</v>
      </c>
      <c r="G80" s="5">
        <v>137577000</v>
      </c>
      <c r="I80" s="5">
        <v>489845000</v>
      </c>
      <c r="J80" s="5">
        <v>1556132000</v>
      </c>
      <c r="K80" s="5">
        <v>1854878000</v>
      </c>
      <c r="L80" s="5">
        <v>2831123000</v>
      </c>
      <c r="M80" s="5">
        <v>1028593000</v>
      </c>
      <c r="N80" s="5">
        <v>158505000</v>
      </c>
      <c r="O80" s="5">
        <v>435002000</v>
      </c>
      <c r="P80" s="5">
        <v>477541000</v>
      </c>
      <c r="Q80" s="5">
        <v>536438000</v>
      </c>
      <c r="R80" s="5">
        <v>340686000</v>
      </c>
      <c r="S80" s="5">
        <v>151003000</v>
      </c>
      <c r="T80" s="5">
        <v>183540000</v>
      </c>
      <c r="U80" s="5">
        <v>229263000</v>
      </c>
      <c r="V80" s="5">
        <v>383307000</v>
      </c>
      <c r="W80" s="5">
        <v>552103000</v>
      </c>
      <c r="X80" s="5">
        <v>2207313000000</v>
      </c>
      <c r="Y80" s="5">
        <v>4367252000000</v>
      </c>
      <c r="Z80" s="5">
        <v>887198000000</v>
      </c>
    </row>
    <row r="81" spans="2:26" ht="15.5" x14ac:dyDescent="0.35">
      <c r="C81" t="s">
        <v>92</v>
      </c>
      <c r="D81" s="5">
        <v>-72771000</v>
      </c>
      <c r="E81" s="5">
        <v>439840000</v>
      </c>
      <c r="F81" s="5">
        <v>117412000</v>
      </c>
      <c r="G81" s="5">
        <v>164997000</v>
      </c>
      <c r="I81" s="5">
        <v>327080000</v>
      </c>
      <c r="J81" s="5">
        <v>1730765000</v>
      </c>
      <c r="K81" s="5">
        <v>1876857000</v>
      </c>
      <c r="L81" s="5">
        <v>2922928000</v>
      </c>
      <c r="M81" s="5">
        <v>1107105000</v>
      </c>
      <c r="N81" s="5">
        <v>99002000</v>
      </c>
      <c r="O81" s="5">
        <v>387508000</v>
      </c>
      <c r="P81" s="5">
        <v>468611000</v>
      </c>
      <c r="Q81" s="5">
        <v>518131000</v>
      </c>
      <c r="R81" s="5">
        <v>381770000</v>
      </c>
      <c r="S81" s="5">
        <v>176397000</v>
      </c>
      <c r="T81" s="5">
        <v>150523000</v>
      </c>
      <c r="U81" s="5">
        <v>225411000</v>
      </c>
      <c r="V81" s="5">
        <v>381745000</v>
      </c>
      <c r="W81" s="5">
        <v>559500000</v>
      </c>
    </row>
    <row r="82" spans="2:26" ht="15.5" x14ac:dyDescent="0.35">
      <c r="C82" t="s">
        <v>93</v>
      </c>
      <c r="D82" s="5">
        <v>-72771000</v>
      </c>
      <c r="E82" s="5">
        <v>439840000</v>
      </c>
      <c r="F82" s="5">
        <v>117412000</v>
      </c>
      <c r="G82" s="5">
        <v>164997000</v>
      </c>
      <c r="I82" s="5">
        <v>327080000</v>
      </c>
      <c r="J82" s="5">
        <v>1730765000</v>
      </c>
      <c r="K82" s="5">
        <v>1876857000</v>
      </c>
      <c r="L82" s="5">
        <v>2922928000</v>
      </c>
      <c r="M82" s="5">
        <v>1107105000</v>
      </c>
      <c r="N82" s="5">
        <v>99002000</v>
      </c>
      <c r="O82" s="5">
        <v>387508000</v>
      </c>
      <c r="P82" s="5">
        <v>468611000</v>
      </c>
      <c r="Q82" s="5">
        <v>518131000</v>
      </c>
      <c r="R82" s="5">
        <v>381770000</v>
      </c>
      <c r="S82" s="5">
        <v>176397000</v>
      </c>
      <c r="T82" s="5">
        <v>150523000</v>
      </c>
      <c r="U82" s="5">
        <v>225411000</v>
      </c>
      <c r="V82" s="5">
        <v>381745000</v>
      </c>
      <c r="W82" s="5">
        <v>559500000</v>
      </c>
    </row>
    <row r="84" spans="2:26" ht="15.5" x14ac:dyDescent="0.35">
      <c r="B84" t="s">
        <v>94</v>
      </c>
      <c r="C84" t="s">
        <v>95</v>
      </c>
    </row>
    <row r="85" spans="2:26" ht="15.5" x14ac:dyDescent="0.35">
      <c r="C85" t="s">
        <v>96</v>
      </c>
    </row>
    <row r="86" spans="2:26" ht="15.5" x14ac:dyDescent="0.35">
      <c r="C86" t="s">
        <v>20</v>
      </c>
      <c r="D86" s="5">
        <v>978223000</v>
      </c>
      <c r="E86" s="5">
        <v>1158549000</v>
      </c>
      <c r="F86" s="5">
        <v>1044123000</v>
      </c>
      <c r="G86" s="5">
        <v>1073779000</v>
      </c>
      <c r="I86" s="5">
        <v>1044123000</v>
      </c>
      <c r="J86" s="5">
        <v>1405918000</v>
      </c>
      <c r="K86" s="5">
        <v>3311232000</v>
      </c>
      <c r="L86" s="5">
        <v>4067358000</v>
      </c>
      <c r="M86" s="5">
        <v>1811141000</v>
      </c>
      <c r="N86" s="5">
        <v>1173703000</v>
      </c>
      <c r="O86" s="5">
        <v>1576191000</v>
      </c>
      <c r="P86" s="5">
        <v>927896000</v>
      </c>
      <c r="Q86" s="5">
        <v>1206848000</v>
      </c>
      <c r="R86" s="5">
        <v>1076948000</v>
      </c>
      <c r="S86" s="5">
        <v>702452000</v>
      </c>
      <c r="T86" s="5">
        <v>745248000</v>
      </c>
      <c r="U86" s="5">
        <v>680904000</v>
      </c>
      <c r="V86" s="5">
        <v>500368000</v>
      </c>
      <c r="W86" s="5">
        <v>558872000</v>
      </c>
      <c r="X86" s="5">
        <v>5459971000000</v>
      </c>
      <c r="Y86" s="5">
        <v>11274623000000</v>
      </c>
      <c r="Z86" s="5">
        <v>2415853000000</v>
      </c>
    </row>
    <row r="87" spans="2:26" ht="15.5" x14ac:dyDescent="0.35">
      <c r="C87" t="s">
        <v>97</v>
      </c>
      <c r="D87" s="5">
        <v>423740000</v>
      </c>
      <c r="E87" s="5">
        <v>308929000</v>
      </c>
      <c r="F87" s="5">
        <v>392936000</v>
      </c>
      <c r="G87" s="5">
        <v>412436000</v>
      </c>
      <c r="I87" s="5">
        <v>392936000</v>
      </c>
      <c r="J87" s="5">
        <v>349973000</v>
      </c>
      <c r="K87" s="5">
        <v>520494000</v>
      </c>
      <c r="L87" s="5">
        <v>647153000</v>
      </c>
      <c r="M87" s="5">
        <v>451989000</v>
      </c>
      <c r="N87" s="5">
        <v>224146000</v>
      </c>
      <c r="O87" s="5">
        <v>310324000</v>
      </c>
      <c r="P87" s="5">
        <v>370894000</v>
      </c>
      <c r="Q87" s="5">
        <v>314718000</v>
      </c>
      <c r="R87" s="5">
        <v>300689000</v>
      </c>
      <c r="S87" s="5">
        <v>195694000</v>
      </c>
      <c r="T87" s="5">
        <v>285560000</v>
      </c>
      <c r="U87" s="5">
        <v>309565000</v>
      </c>
      <c r="V87" s="5">
        <v>474013000</v>
      </c>
      <c r="W87" s="5">
        <v>471342000</v>
      </c>
      <c r="X87" s="5">
        <v>2476369000000</v>
      </c>
      <c r="Y87" s="5">
        <v>2882459000000</v>
      </c>
      <c r="Z87" s="5">
        <v>2331886000000</v>
      </c>
    </row>
    <row r="88" spans="2:26" ht="15.5" x14ac:dyDescent="0.35">
      <c r="C88" t="s">
        <v>98</v>
      </c>
      <c r="W88" s="5">
        <v>370941000</v>
      </c>
      <c r="X88" s="5">
        <v>2303985000000</v>
      </c>
      <c r="Y88" s="5">
        <v>2025321000000</v>
      </c>
      <c r="Z88" s="5">
        <v>2352129000000</v>
      </c>
    </row>
    <row r="89" spans="2:26" ht="15.5" x14ac:dyDescent="0.35">
      <c r="C89" t="s">
        <v>99</v>
      </c>
      <c r="W89" s="5">
        <v>17401000</v>
      </c>
      <c r="X89" s="5">
        <v>109144000000</v>
      </c>
      <c r="Y89" s="5">
        <v>142783000000</v>
      </c>
      <c r="Z89" s="5">
        <v>249386000000</v>
      </c>
    </row>
    <row r="90" spans="2:26" ht="15.5" x14ac:dyDescent="0.35">
      <c r="C90" t="s">
        <v>100</v>
      </c>
      <c r="D90" s="5">
        <v>423740000</v>
      </c>
      <c r="E90" s="5">
        <v>308929000</v>
      </c>
      <c r="F90" s="5">
        <v>392936000</v>
      </c>
      <c r="G90" s="5">
        <v>412436000</v>
      </c>
      <c r="I90" s="5">
        <v>392936000</v>
      </c>
      <c r="J90" s="5">
        <v>349973000</v>
      </c>
      <c r="K90" s="5">
        <v>520494000</v>
      </c>
      <c r="L90" s="5">
        <v>647153000</v>
      </c>
      <c r="M90" s="5">
        <v>451989000</v>
      </c>
      <c r="N90" s="5">
        <v>224146000</v>
      </c>
      <c r="O90" s="5">
        <v>310324000</v>
      </c>
      <c r="P90" s="5">
        <v>370894000</v>
      </c>
      <c r="Q90" s="5">
        <v>314718000</v>
      </c>
      <c r="R90" s="5">
        <v>300689000</v>
      </c>
      <c r="S90" s="5">
        <v>195694000</v>
      </c>
      <c r="T90" s="5">
        <v>285560000</v>
      </c>
      <c r="U90" s="5">
        <v>309565000</v>
      </c>
      <c r="V90" s="5">
        <v>474013000</v>
      </c>
      <c r="W90" s="5">
        <v>471342000</v>
      </c>
      <c r="X90" s="5">
        <v>2476369000000</v>
      </c>
      <c r="Y90" s="5">
        <v>2882459000000</v>
      </c>
      <c r="Z90" s="5">
        <v>2331886000000</v>
      </c>
    </row>
    <row r="91" spans="2:26" ht="15.5" x14ac:dyDescent="0.35">
      <c r="C91" t="s">
        <v>101</v>
      </c>
      <c r="D91" s="5">
        <v>664000</v>
      </c>
      <c r="E91" s="5">
        <v>1213000</v>
      </c>
      <c r="F91" s="5">
        <v>1252000</v>
      </c>
      <c r="G91" s="5">
        <v>1295000</v>
      </c>
      <c r="I91" s="5">
        <v>1252000</v>
      </c>
      <c r="J91" s="5">
        <v>38970000</v>
      </c>
      <c r="K91" s="5">
        <v>102510000</v>
      </c>
      <c r="L91" s="5">
        <v>90299000</v>
      </c>
      <c r="M91" s="5">
        <v>10786000</v>
      </c>
      <c r="Z91" s="5">
        <v>2243000000</v>
      </c>
    </row>
    <row r="92" spans="2:26" ht="15.5" x14ac:dyDescent="0.35">
      <c r="C92" t="s">
        <v>102</v>
      </c>
      <c r="D92" s="5">
        <v>664000</v>
      </c>
      <c r="E92" s="5">
        <v>1213000</v>
      </c>
      <c r="F92" s="5">
        <v>1252000</v>
      </c>
      <c r="G92" s="5">
        <v>1295000</v>
      </c>
      <c r="I92" s="5">
        <v>1252000</v>
      </c>
      <c r="J92" s="5">
        <v>38970000</v>
      </c>
      <c r="K92" s="5">
        <v>102510000</v>
      </c>
      <c r="L92" s="5">
        <v>90299000</v>
      </c>
      <c r="M92" s="5">
        <v>10786000</v>
      </c>
      <c r="Z92" s="5">
        <v>2243000000</v>
      </c>
    </row>
    <row r="93" spans="2:26" ht="15.5" x14ac:dyDescent="0.35">
      <c r="C93" t="s">
        <v>103</v>
      </c>
      <c r="D93" s="5">
        <v>505126000</v>
      </c>
      <c r="E93" s="5">
        <v>130801000</v>
      </c>
      <c r="F93" s="5">
        <v>115978000</v>
      </c>
      <c r="G93" s="5">
        <v>117125000</v>
      </c>
      <c r="I93" s="5">
        <v>115978000</v>
      </c>
      <c r="J93" s="5">
        <v>99997000</v>
      </c>
      <c r="K93" s="5">
        <v>171076000</v>
      </c>
      <c r="L93" s="5">
        <v>199200000</v>
      </c>
      <c r="M93" s="5">
        <v>125738000</v>
      </c>
      <c r="N93" s="5">
        <v>105134000</v>
      </c>
      <c r="O93" s="5">
        <v>121030000</v>
      </c>
      <c r="P93" s="5">
        <v>112005000</v>
      </c>
      <c r="Q93" s="5">
        <v>85466000</v>
      </c>
      <c r="R93" s="5">
        <v>73417000</v>
      </c>
      <c r="S93" s="5">
        <v>72791000</v>
      </c>
      <c r="T93" s="5">
        <v>96743000</v>
      </c>
      <c r="U93" s="5">
        <v>102747000</v>
      </c>
      <c r="V93" s="5">
        <v>64487000</v>
      </c>
      <c r="W93" s="5">
        <v>52420000</v>
      </c>
      <c r="X93" s="5">
        <v>288732000000</v>
      </c>
      <c r="Y93" s="5">
        <v>250450000000</v>
      </c>
      <c r="Z93" s="5">
        <v>304670000000</v>
      </c>
    </row>
    <row r="94" spans="2:26" ht="15.5" x14ac:dyDescent="0.35">
      <c r="C94" t="s">
        <v>79</v>
      </c>
      <c r="D94" s="5">
        <v>219525000</v>
      </c>
      <c r="E94" s="5">
        <v>423395000</v>
      </c>
      <c r="F94" s="5">
        <v>141034000</v>
      </c>
      <c r="G94" s="5">
        <v>190877000</v>
      </c>
      <c r="I94" s="5">
        <v>141034000</v>
      </c>
      <c r="J94" s="5">
        <v>311503000</v>
      </c>
      <c r="K94" s="5">
        <v>55080000</v>
      </c>
      <c r="L94" s="5">
        <v>45713000</v>
      </c>
      <c r="M94" s="5">
        <v>-144149000</v>
      </c>
      <c r="N94" s="5">
        <v>-132415000</v>
      </c>
      <c r="O94" s="5">
        <v>-55959000</v>
      </c>
      <c r="P94" s="5">
        <v>-8312000</v>
      </c>
      <c r="Q94" s="5">
        <v>4115000</v>
      </c>
      <c r="R94" s="5">
        <v>21415000</v>
      </c>
      <c r="S94" s="5">
        <v>-18555000</v>
      </c>
      <c r="T94" s="5">
        <v>-40707000</v>
      </c>
      <c r="U94" s="5">
        <v>-10256000</v>
      </c>
      <c r="V94" s="5">
        <v>-5125000</v>
      </c>
      <c r="W94" s="5">
        <v>-24350000</v>
      </c>
      <c r="X94" s="5">
        <v>-731435000000</v>
      </c>
      <c r="Y94" s="5">
        <v>-514495000000</v>
      </c>
      <c r="Z94" s="5">
        <v>-344155000000</v>
      </c>
    </row>
    <row r="95" spans="2:26" ht="15.5" x14ac:dyDescent="0.35">
      <c r="C95" t="s">
        <v>104</v>
      </c>
      <c r="D95" s="5">
        <v>2655794000</v>
      </c>
      <c r="E95" s="5">
        <v>2546747000</v>
      </c>
      <c r="F95" s="5">
        <v>2207191000</v>
      </c>
      <c r="G95" s="5">
        <v>2311863000</v>
      </c>
      <c r="I95" s="5">
        <v>2207191000</v>
      </c>
      <c r="J95" s="5">
        <v>2605762000</v>
      </c>
      <c r="K95" s="5">
        <v>4302033000</v>
      </c>
      <c r="L95" s="5">
        <v>5319309000</v>
      </c>
      <c r="M95" s="5">
        <v>2838132000</v>
      </c>
      <c r="N95" s="5">
        <v>1731619000</v>
      </c>
      <c r="O95" s="5">
        <v>2109924000</v>
      </c>
      <c r="P95" s="5">
        <v>1600294000</v>
      </c>
      <c r="Q95" s="5">
        <v>1979162000</v>
      </c>
      <c r="R95" s="5">
        <v>1592715000</v>
      </c>
      <c r="S95" s="5">
        <v>1092519000</v>
      </c>
      <c r="T95" s="5">
        <v>1271632000</v>
      </c>
      <c r="U95" s="5">
        <v>1370879000</v>
      </c>
      <c r="V95" s="5">
        <v>1413875000</v>
      </c>
      <c r="W95" s="5">
        <v>1297525000</v>
      </c>
      <c r="X95" s="5">
        <v>10200290000000</v>
      </c>
      <c r="Y95" s="5">
        <v>15836859000000</v>
      </c>
      <c r="Z95" s="5">
        <v>7856799000000</v>
      </c>
    </row>
    <row r="96" spans="2:26" ht="15.5" x14ac:dyDescent="0.35">
      <c r="C96" t="s">
        <v>105</v>
      </c>
    </row>
    <row r="97" spans="3:26" ht="15.5" x14ac:dyDescent="0.35">
      <c r="C97" t="s">
        <v>257</v>
      </c>
      <c r="D97" s="5">
        <v>696758000</v>
      </c>
      <c r="E97" s="5">
        <v>692613000</v>
      </c>
      <c r="F97" s="5">
        <v>661462000</v>
      </c>
      <c r="G97" s="5">
        <v>638063000</v>
      </c>
      <c r="I97" s="5">
        <v>661462000</v>
      </c>
      <c r="J97" s="5">
        <v>653516000</v>
      </c>
      <c r="K97" s="5">
        <v>1363594000</v>
      </c>
      <c r="L97" s="5">
        <v>1277509000</v>
      </c>
      <c r="M97" s="5">
        <v>831991000</v>
      </c>
      <c r="N97" s="5">
        <v>590528000</v>
      </c>
      <c r="O97" s="5">
        <v>685226000</v>
      </c>
      <c r="P97" s="5">
        <v>576888000</v>
      </c>
      <c r="Q97" s="5">
        <v>45810000</v>
      </c>
      <c r="R97" s="5">
        <v>46675000</v>
      </c>
      <c r="S97" s="5">
        <v>327460000</v>
      </c>
      <c r="T97" s="5">
        <v>395626000</v>
      </c>
      <c r="U97" s="5">
        <v>402021000</v>
      </c>
      <c r="V97" s="5">
        <v>393647000</v>
      </c>
      <c r="W97" s="5">
        <v>395783000</v>
      </c>
      <c r="X97" s="5">
        <v>3212904000000</v>
      </c>
      <c r="Y97" s="5">
        <v>4776000000</v>
      </c>
      <c r="Z97" s="5">
        <v>5593000000</v>
      </c>
    </row>
    <row r="98" spans="3:26" ht="15.5" x14ac:dyDescent="0.35">
      <c r="C98" t="s">
        <v>1388</v>
      </c>
      <c r="V98" s="5">
        <v>42808000</v>
      </c>
      <c r="W98" s="5">
        <v>47911000</v>
      </c>
    </row>
    <row r="99" spans="3:26" ht="15.5" x14ac:dyDescent="0.35">
      <c r="C99" t="s">
        <v>1183</v>
      </c>
      <c r="W99" s="5">
        <v>10322000</v>
      </c>
      <c r="X99" s="5">
        <v>71408000000</v>
      </c>
      <c r="Y99" s="5">
        <v>81010000000</v>
      </c>
      <c r="Z99" s="5">
        <v>97651000000</v>
      </c>
    </row>
    <row r="100" spans="3:26" ht="15.5" x14ac:dyDescent="0.35">
      <c r="C100" t="s">
        <v>1389</v>
      </c>
      <c r="T100" s="5">
        <v>213000</v>
      </c>
      <c r="U100" s="5">
        <v>111000</v>
      </c>
      <c r="V100" s="5">
        <v>570000</v>
      </c>
    </row>
    <row r="101" spans="3:26" ht="15.5" x14ac:dyDescent="0.35">
      <c r="C101" t="s">
        <v>506</v>
      </c>
      <c r="D101" s="5">
        <v>534593000</v>
      </c>
      <c r="E101" s="5">
        <v>538027000</v>
      </c>
      <c r="F101" s="5">
        <v>540631000</v>
      </c>
      <c r="G101" s="5">
        <v>540481000</v>
      </c>
      <c r="I101" s="5">
        <v>540631000</v>
      </c>
      <c r="J101" s="5">
        <v>547119000</v>
      </c>
      <c r="K101" s="5">
        <v>994553000</v>
      </c>
      <c r="L101" s="5">
        <v>1033258000</v>
      </c>
      <c r="M101" s="5">
        <v>1217484000</v>
      </c>
      <c r="N101" s="5">
        <v>1369495000</v>
      </c>
      <c r="O101" s="5">
        <v>1534233000</v>
      </c>
      <c r="P101" s="5">
        <v>2296723000</v>
      </c>
      <c r="Q101" s="5">
        <v>2355258000</v>
      </c>
      <c r="R101" s="5">
        <v>2436565000</v>
      </c>
      <c r="S101" s="5">
        <v>2026965000</v>
      </c>
      <c r="T101" s="5">
        <v>2098603000</v>
      </c>
      <c r="U101" s="5">
        <v>2186801000</v>
      </c>
      <c r="V101" s="5">
        <v>1927467000</v>
      </c>
      <c r="W101" s="5">
        <v>1244650000</v>
      </c>
      <c r="X101" s="5">
        <v>9245886000000</v>
      </c>
      <c r="Y101" s="5">
        <v>9791657000000</v>
      </c>
      <c r="Z101" s="5">
        <v>10470181000000</v>
      </c>
    </row>
    <row r="102" spans="3:26" ht="15.5" x14ac:dyDescent="0.35">
      <c r="C102" t="s">
        <v>106</v>
      </c>
      <c r="D102" s="5">
        <v>2984332000</v>
      </c>
      <c r="E102" s="5">
        <v>2470829000</v>
      </c>
      <c r="F102" s="5">
        <v>2360892000</v>
      </c>
      <c r="G102" s="5">
        <v>2150050000</v>
      </c>
      <c r="I102" s="5">
        <v>2360892000</v>
      </c>
      <c r="J102" s="5">
        <v>1529381000</v>
      </c>
      <c r="K102" s="5">
        <v>1754405000</v>
      </c>
      <c r="L102" s="5">
        <v>1451993000</v>
      </c>
      <c r="M102" s="5">
        <v>1397105000</v>
      </c>
      <c r="N102" s="5">
        <v>1539435000</v>
      </c>
      <c r="O102" s="5">
        <v>1722413000</v>
      </c>
      <c r="P102" s="5">
        <v>1609701000</v>
      </c>
      <c r="Q102" s="5">
        <v>1506553000</v>
      </c>
      <c r="R102" s="5">
        <v>1544187000</v>
      </c>
      <c r="S102" s="5">
        <v>1467111000</v>
      </c>
      <c r="T102" s="5">
        <v>1616603000</v>
      </c>
      <c r="U102" s="5">
        <v>1705799000</v>
      </c>
      <c r="V102" s="5">
        <v>1769016000</v>
      </c>
      <c r="W102" s="5">
        <v>1432299000</v>
      </c>
      <c r="X102" s="5">
        <v>8810252000000</v>
      </c>
      <c r="Y102" s="5">
        <v>7415677000000</v>
      </c>
      <c r="Z102" s="5">
        <v>5924184000000</v>
      </c>
    </row>
    <row r="103" spans="3:26" ht="15.5" x14ac:dyDescent="0.35">
      <c r="C103" t="s">
        <v>464</v>
      </c>
      <c r="D103" s="5">
        <v>39665000</v>
      </c>
      <c r="E103" s="5">
        <v>39665000</v>
      </c>
      <c r="F103" s="5">
        <v>39665000</v>
      </c>
      <c r="G103" s="5">
        <v>39665000</v>
      </c>
      <c r="I103" s="5">
        <v>39665000</v>
      </c>
      <c r="J103" s="5">
        <v>39665000</v>
      </c>
      <c r="K103" s="5">
        <v>776943000</v>
      </c>
      <c r="L103" s="5">
        <v>776943000</v>
      </c>
      <c r="M103" s="5">
        <v>776943000</v>
      </c>
      <c r="N103" s="5">
        <v>776943000</v>
      </c>
      <c r="O103" s="5">
        <v>776943000</v>
      </c>
      <c r="P103" s="5">
        <v>793610000</v>
      </c>
      <c r="Q103" s="5">
        <v>793610000</v>
      </c>
      <c r="R103" s="5">
        <v>793610000</v>
      </c>
      <c r="S103" s="5">
        <v>903553000</v>
      </c>
      <c r="T103" s="5">
        <v>903553000</v>
      </c>
      <c r="U103" s="5">
        <v>920296000</v>
      </c>
      <c r="V103" s="5">
        <v>1022173000</v>
      </c>
      <c r="W103" s="5">
        <v>1005506000</v>
      </c>
      <c r="X103" s="5">
        <v>8462275000000</v>
      </c>
      <c r="Y103" s="5">
        <v>9091776000000</v>
      </c>
      <c r="Z103" s="5">
        <v>9128419000000</v>
      </c>
    </row>
    <row r="104" spans="3:26" ht="15.5" x14ac:dyDescent="0.35">
      <c r="C104" t="s">
        <v>205</v>
      </c>
      <c r="K104" s="5">
        <v>5090000</v>
      </c>
      <c r="L104" s="5">
        <v>5279000</v>
      </c>
      <c r="M104" s="5">
        <v>4849000</v>
      </c>
    </row>
    <row r="105" spans="3:26" ht="15.5" x14ac:dyDescent="0.35">
      <c r="C105" t="s">
        <v>107</v>
      </c>
      <c r="D105" s="5">
        <v>52947000</v>
      </c>
      <c r="E105" s="5">
        <v>53805000</v>
      </c>
      <c r="F105" s="5">
        <v>54459000</v>
      </c>
      <c r="G105" s="5">
        <v>47406000</v>
      </c>
      <c r="I105" s="5">
        <v>54459000</v>
      </c>
      <c r="J105" s="5">
        <v>44944000</v>
      </c>
      <c r="K105" s="5">
        <v>85492000</v>
      </c>
      <c r="L105" s="5">
        <v>81263000</v>
      </c>
      <c r="M105" s="5">
        <v>92933000</v>
      </c>
      <c r="N105" s="5">
        <v>25136000</v>
      </c>
      <c r="O105" s="5">
        <v>33212000</v>
      </c>
      <c r="P105" s="5">
        <v>27336000</v>
      </c>
      <c r="Q105" s="5">
        <v>8766000</v>
      </c>
      <c r="R105" s="5">
        <v>3766000</v>
      </c>
      <c r="S105" s="5">
        <v>4746000</v>
      </c>
      <c r="T105" s="5">
        <v>4539000</v>
      </c>
      <c r="U105" s="5">
        <v>8694000</v>
      </c>
      <c r="V105" s="5">
        <v>8340000</v>
      </c>
      <c r="W105" s="5">
        <v>5544000</v>
      </c>
      <c r="X105" s="5">
        <v>44293000000</v>
      </c>
      <c r="Y105" s="5">
        <v>37587000000</v>
      </c>
      <c r="Z105" s="5">
        <v>43824000000</v>
      </c>
    </row>
    <row r="106" spans="3:26" ht="15.5" x14ac:dyDescent="0.35">
      <c r="C106" t="s">
        <v>108</v>
      </c>
      <c r="D106" s="5">
        <v>5149088000</v>
      </c>
      <c r="E106" s="5">
        <v>4638635000</v>
      </c>
      <c r="F106" s="5">
        <v>4609802000</v>
      </c>
      <c r="G106" s="5">
        <v>4283184000</v>
      </c>
      <c r="I106" s="5">
        <v>4609802000</v>
      </c>
      <c r="J106" s="5">
        <v>4096365000</v>
      </c>
      <c r="K106" s="5">
        <v>6170678000</v>
      </c>
      <c r="L106" s="5">
        <v>5462998000</v>
      </c>
      <c r="M106" s="5">
        <v>4748804000</v>
      </c>
      <c r="N106" s="5">
        <v>4649947000</v>
      </c>
      <c r="O106" s="5">
        <v>5107181000</v>
      </c>
      <c r="P106" s="5">
        <v>5460461000</v>
      </c>
      <c r="Q106" s="5">
        <v>4834985000</v>
      </c>
      <c r="R106" s="5">
        <v>4929542000</v>
      </c>
      <c r="S106" s="5">
        <v>4866110000</v>
      </c>
      <c r="T106" s="5">
        <v>5142016000</v>
      </c>
      <c r="U106" s="5">
        <v>5362908000</v>
      </c>
      <c r="V106" s="5">
        <v>5278381000</v>
      </c>
      <c r="W106" s="5">
        <v>4361436000</v>
      </c>
      <c r="X106" s="5">
        <v>30400631000000</v>
      </c>
      <c r="Y106" s="5">
        <v>26628549000000</v>
      </c>
      <c r="Z106" s="5">
        <v>25863371000000</v>
      </c>
    </row>
    <row r="107" spans="3:26" ht="15.5" x14ac:dyDescent="0.35">
      <c r="C107" t="s">
        <v>109</v>
      </c>
      <c r="D107" s="5">
        <v>7804882000</v>
      </c>
      <c r="E107" s="5">
        <v>7185382000</v>
      </c>
      <c r="F107" s="5">
        <v>6816993000</v>
      </c>
      <c r="G107" s="5">
        <v>6595047000</v>
      </c>
      <c r="I107" s="5">
        <v>6816993000</v>
      </c>
      <c r="J107" s="5">
        <v>6702127000</v>
      </c>
      <c r="K107" s="5">
        <v>10472711000</v>
      </c>
      <c r="L107" s="5">
        <v>10782307000</v>
      </c>
      <c r="M107" s="5">
        <v>7586936000</v>
      </c>
      <c r="N107" s="5">
        <v>6381566000</v>
      </c>
      <c r="O107" s="5">
        <v>7217105000</v>
      </c>
      <c r="P107" s="5">
        <v>7060755000</v>
      </c>
      <c r="Q107" s="5">
        <v>6814147000</v>
      </c>
      <c r="R107" s="5">
        <v>6522257000</v>
      </c>
      <c r="S107" s="5">
        <v>5958629000</v>
      </c>
      <c r="T107" s="5">
        <v>6413648000</v>
      </c>
      <c r="U107" s="5">
        <v>6733787000</v>
      </c>
      <c r="V107" s="5">
        <v>6692256000</v>
      </c>
      <c r="W107" s="5">
        <v>5658961000</v>
      </c>
      <c r="X107" s="5">
        <v>40600921000000</v>
      </c>
      <c r="Y107" s="5">
        <v>42465408000000</v>
      </c>
      <c r="Z107" s="5">
        <v>33720170000000</v>
      </c>
    </row>
    <row r="108" spans="3:26" ht="15.5" x14ac:dyDescent="0.35">
      <c r="C108" t="s">
        <v>110</v>
      </c>
    </row>
    <row r="109" spans="3:26" ht="15.5" x14ac:dyDescent="0.35">
      <c r="C109" t="s">
        <v>111</v>
      </c>
    </row>
    <row r="110" spans="3:26" ht="15.5" x14ac:dyDescent="0.35">
      <c r="C110" t="s">
        <v>112</v>
      </c>
      <c r="D110" s="5">
        <v>910086000</v>
      </c>
      <c r="E110" s="5">
        <v>589425000</v>
      </c>
      <c r="F110" s="5">
        <v>860884000</v>
      </c>
      <c r="G110" s="5">
        <v>565713000</v>
      </c>
      <c r="I110" s="5">
        <v>860884000</v>
      </c>
      <c r="J110" s="5">
        <v>647395000</v>
      </c>
      <c r="K110" s="5">
        <v>2135234000</v>
      </c>
      <c r="L110" s="5">
        <v>2447512000</v>
      </c>
      <c r="M110" s="5">
        <v>1361558000</v>
      </c>
      <c r="N110" s="5">
        <v>1144923000</v>
      </c>
      <c r="O110" s="5">
        <v>1232601000</v>
      </c>
      <c r="P110" s="5">
        <v>816443000</v>
      </c>
      <c r="Q110" s="5">
        <v>773302000</v>
      </c>
      <c r="R110" s="5">
        <v>644555000</v>
      </c>
      <c r="S110" s="5">
        <v>454473000</v>
      </c>
      <c r="T110" s="5">
        <v>774595000</v>
      </c>
      <c r="U110" s="5">
        <v>773679000</v>
      </c>
      <c r="V110" s="5">
        <v>899223000</v>
      </c>
      <c r="W110" s="5">
        <v>779201000</v>
      </c>
      <c r="X110" s="5">
        <v>5793531000000</v>
      </c>
      <c r="Y110" s="5">
        <v>7996026000000</v>
      </c>
      <c r="Z110" s="5">
        <v>6721627000000</v>
      </c>
    </row>
    <row r="111" spans="3:26" ht="15.5" x14ac:dyDescent="0.35">
      <c r="C111" t="s">
        <v>115</v>
      </c>
      <c r="Y111" s="5">
        <v>188000000000</v>
      </c>
      <c r="Z111" s="5">
        <v>876000000000</v>
      </c>
    </row>
    <row r="112" spans="3:26" ht="15.5" x14ac:dyDescent="0.35">
      <c r="C112" t="s">
        <v>662</v>
      </c>
    </row>
    <row r="113" spans="3:26" ht="15.5" x14ac:dyDescent="0.35">
      <c r="C113" t="s">
        <v>113</v>
      </c>
      <c r="D113" s="5">
        <v>139599000</v>
      </c>
      <c r="E113" s="5">
        <v>153532000</v>
      </c>
      <c r="F113" s="5">
        <v>171406000</v>
      </c>
      <c r="G113" s="5">
        <v>210148000</v>
      </c>
      <c r="I113" s="5">
        <v>171406000</v>
      </c>
      <c r="J113" s="5">
        <v>158360000</v>
      </c>
      <c r="K113" s="5">
        <v>344743000</v>
      </c>
      <c r="L113" s="5">
        <v>333212000</v>
      </c>
      <c r="M113" s="5">
        <v>272409000</v>
      </c>
      <c r="N113" s="5">
        <v>214273000</v>
      </c>
      <c r="O113" s="5">
        <v>335521000</v>
      </c>
      <c r="P113" s="5">
        <v>341766000</v>
      </c>
      <c r="Q113" s="5">
        <v>279163000</v>
      </c>
      <c r="R113" s="5">
        <v>207794000</v>
      </c>
      <c r="S113" s="5">
        <v>196419000</v>
      </c>
      <c r="T113" s="5">
        <v>351145000</v>
      </c>
      <c r="U113" s="5">
        <v>326987000</v>
      </c>
      <c r="V113" s="5">
        <v>352675000</v>
      </c>
    </row>
    <row r="114" spans="3:26" ht="15.5" x14ac:dyDescent="0.35">
      <c r="C114" t="s">
        <v>114</v>
      </c>
      <c r="D114" s="5">
        <v>139599000</v>
      </c>
      <c r="E114" s="5">
        <v>153532000</v>
      </c>
      <c r="F114" s="5">
        <v>171406000</v>
      </c>
      <c r="G114" s="5">
        <v>210148000</v>
      </c>
      <c r="I114" s="5">
        <v>171406000</v>
      </c>
      <c r="J114" s="5">
        <v>158360000</v>
      </c>
      <c r="K114" s="5">
        <v>344743000</v>
      </c>
      <c r="L114" s="5">
        <v>333212000</v>
      </c>
      <c r="M114" s="5">
        <v>272409000</v>
      </c>
      <c r="N114" s="5">
        <v>214273000</v>
      </c>
      <c r="O114" s="5">
        <v>335521000</v>
      </c>
      <c r="P114" s="5">
        <v>341766000</v>
      </c>
      <c r="Q114" s="5">
        <v>279163000</v>
      </c>
      <c r="R114" s="5">
        <v>207794000</v>
      </c>
      <c r="S114" s="5">
        <v>196419000</v>
      </c>
      <c r="T114" s="5">
        <v>351145000</v>
      </c>
      <c r="U114" s="5">
        <v>326987000</v>
      </c>
      <c r="V114" s="5">
        <v>352675000</v>
      </c>
      <c r="W114" s="5">
        <v>388342000</v>
      </c>
      <c r="X114" s="5">
        <v>2413129000000</v>
      </c>
      <c r="Y114" s="5">
        <v>2168104000000</v>
      </c>
      <c r="Z114" s="5">
        <v>2601515000000</v>
      </c>
    </row>
    <row r="115" spans="3:26" ht="15.5" x14ac:dyDescent="0.35">
      <c r="C115" t="s">
        <v>116</v>
      </c>
      <c r="D115" s="5">
        <v>331039000</v>
      </c>
      <c r="E115" s="5">
        <v>288553000</v>
      </c>
      <c r="F115" s="5">
        <v>292640000</v>
      </c>
      <c r="G115" s="5">
        <v>240333000</v>
      </c>
      <c r="I115" s="5">
        <v>292640000</v>
      </c>
      <c r="J115" s="5">
        <v>151668000</v>
      </c>
      <c r="K115" s="5">
        <v>257975000</v>
      </c>
      <c r="L115" s="5">
        <v>164056000</v>
      </c>
      <c r="M115" s="5">
        <v>59936000</v>
      </c>
      <c r="N115" s="5">
        <v>53864000</v>
      </c>
      <c r="O115" s="5">
        <v>60713000</v>
      </c>
      <c r="P115" s="5">
        <v>52207000</v>
      </c>
      <c r="Q115" s="5">
        <v>37396000</v>
      </c>
      <c r="R115" s="5">
        <v>28969000</v>
      </c>
      <c r="S115" s="5">
        <v>28380000</v>
      </c>
      <c r="T115" s="5">
        <v>26887000</v>
      </c>
      <c r="U115" s="5">
        <v>44836000</v>
      </c>
      <c r="V115" s="5">
        <v>35539000</v>
      </c>
      <c r="W115" s="5">
        <v>39192000</v>
      </c>
      <c r="X115" s="5">
        <v>737982000000</v>
      </c>
      <c r="Y115" s="5">
        <v>302161000000</v>
      </c>
      <c r="Z115" s="5">
        <v>265093000000</v>
      </c>
    </row>
    <row r="116" spans="3:26" ht="15.5" x14ac:dyDescent="0.35">
      <c r="C116" t="s">
        <v>117</v>
      </c>
      <c r="L116" s="5">
        <v>1176047000</v>
      </c>
      <c r="M116" s="5">
        <v>345444000</v>
      </c>
      <c r="N116" s="5">
        <v>66195000</v>
      </c>
      <c r="O116" s="5">
        <v>58643000</v>
      </c>
      <c r="P116" s="5">
        <v>82948000</v>
      </c>
      <c r="Q116" s="5">
        <v>56713000</v>
      </c>
      <c r="R116" s="5">
        <v>118981000</v>
      </c>
      <c r="S116" s="5">
        <v>13069000</v>
      </c>
      <c r="T116" s="5">
        <v>47744000</v>
      </c>
      <c r="U116" s="5">
        <v>37468000</v>
      </c>
      <c r="V116" s="5">
        <v>40637000</v>
      </c>
      <c r="W116" s="5">
        <v>69591000</v>
      </c>
      <c r="X116" s="5">
        <v>135857000000</v>
      </c>
      <c r="Y116" s="5">
        <v>2252058000000</v>
      </c>
      <c r="Z116" s="5">
        <v>1151214000000</v>
      </c>
    </row>
    <row r="117" spans="3:26" ht="15.5" x14ac:dyDescent="0.35">
      <c r="C117" t="s">
        <v>507</v>
      </c>
      <c r="D117" s="5">
        <v>34748000</v>
      </c>
      <c r="E117" s="5">
        <v>22115000</v>
      </c>
      <c r="F117" s="5">
        <v>24679000</v>
      </c>
      <c r="G117" s="5">
        <v>17389000</v>
      </c>
      <c r="I117" s="5">
        <v>24679000</v>
      </c>
      <c r="J117" s="5">
        <v>25619000</v>
      </c>
      <c r="K117" s="5">
        <v>114229000</v>
      </c>
      <c r="L117" s="5">
        <v>1176047000</v>
      </c>
      <c r="M117" s="5">
        <v>345444000</v>
      </c>
      <c r="N117" s="5">
        <v>66195000</v>
      </c>
      <c r="O117" s="5">
        <v>58643000</v>
      </c>
      <c r="P117" s="5">
        <v>82948000</v>
      </c>
      <c r="Q117" s="5">
        <v>56713000</v>
      </c>
      <c r="R117" s="5">
        <v>118981000</v>
      </c>
      <c r="S117" s="5">
        <v>13069000</v>
      </c>
      <c r="T117" s="5">
        <v>47744000</v>
      </c>
      <c r="U117" s="5">
        <v>37468000</v>
      </c>
      <c r="V117" s="5">
        <v>40637000</v>
      </c>
      <c r="W117" s="5">
        <v>69591000</v>
      </c>
      <c r="X117" s="5">
        <v>135857000000</v>
      </c>
      <c r="Y117" s="5">
        <v>2252058000000</v>
      </c>
      <c r="Z117" s="5">
        <v>1151214000000</v>
      </c>
    </row>
    <row r="118" spans="3:26" ht="15.5" x14ac:dyDescent="0.35">
      <c r="C118" t="s">
        <v>508</v>
      </c>
      <c r="D118" s="5">
        <v>33270000</v>
      </c>
      <c r="E118" s="5">
        <v>34419000</v>
      </c>
      <c r="F118" s="5">
        <v>31874000</v>
      </c>
      <c r="G118" s="5">
        <v>27506000</v>
      </c>
      <c r="I118" s="5">
        <v>31874000</v>
      </c>
      <c r="J118" s="5">
        <v>22232000</v>
      </c>
      <c r="K118" s="5">
        <v>26988000</v>
      </c>
      <c r="L118" s="5">
        <v>49511000</v>
      </c>
      <c r="M118" s="5">
        <v>16773000</v>
      </c>
      <c r="N118" s="5">
        <v>131839000</v>
      </c>
      <c r="O118" s="5">
        <v>39641000</v>
      </c>
      <c r="P118" s="5">
        <v>8516000</v>
      </c>
      <c r="Q118" s="5">
        <v>31269000</v>
      </c>
      <c r="R118" s="5">
        <v>42041000</v>
      </c>
      <c r="S118" s="5">
        <v>43372000</v>
      </c>
      <c r="T118" s="5">
        <v>44786000</v>
      </c>
      <c r="U118" s="5">
        <v>117022000</v>
      </c>
      <c r="V118" s="5">
        <v>128392000</v>
      </c>
      <c r="W118" s="5">
        <v>132429000</v>
      </c>
      <c r="X118" s="5">
        <v>682473000000</v>
      </c>
      <c r="Y118" s="5">
        <v>738044000000</v>
      </c>
      <c r="Z118" s="5">
        <v>576500000000</v>
      </c>
    </row>
    <row r="119" spans="3:26" ht="15.5" x14ac:dyDescent="0.35">
      <c r="C119" t="s">
        <v>119</v>
      </c>
    </row>
    <row r="120" spans="3:26" ht="15.5" x14ac:dyDescent="0.35">
      <c r="C120" t="s">
        <v>121</v>
      </c>
      <c r="D120" s="5">
        <v>956155000</v>
      </c>
      <c r="E120" s="5">
        <v>938174000</v>
      </c>
      <c r="F120" s="5">
        <v>704367000</v>
      </c>
      <c r="G120" s="5">
        <v>620973000</v>
      </c>
      <c r="I120" s="5">
        <v>704367000</v>
      </c>
      <c r="J120" s="5">
        <v>432656000</v>
      </c>
      <c r="K120" s="5">
        <v>404361000</v>
      </c>
      <c r="L120" s="5">
        <v>667904000</v>
      </c>
      <c r="M120" s="5">
        <v>550594000</v>
      </c>
      <c r="N120" s="5">
        <v>42603000</v>
      </c>
      <c r="O120" s="5">
        <v>551602000</v>
      </c>
      <c r="P120" s="5">
        <v>1072527000</v>
      </c>
      <c r="Q120" s="5">
        <v>1090830000</v>
      </c>
      <c r="R120" s="5">
        <v>1241198000</v>
      </c>
      <c r="S120" s="5">
        <v>1383481000</v>
      </c>
      <c r="T120" s="5">
        <v>1613437000</v>
      </c>
      <c r="U120" s="5">
        <v>1195541000</v>
      </c>
      <c r="V120" s="5">
        <v>1298082000</v>
      </c>
      <c r="W120" s="5">
        <v>1139480000</v>
      </c>
      <c r="X120" s="5">
        <v>5102587000000</v>
      </c>
      <c r="Y120" s="5">
        <v>5620345000000</v>
      </c>
      <c r="Z120" s="5">
        <v>8325942000000</v>
      </c>
    </row>
    <row r="121" spans="3:26" ht="15.5" x14ac:dyDescent="0.35">
      <c r="C121" t="s">
        <v>509</v>
      </c>
      <c r="D121" s="5">
        <v>638256000</v>
      </c>
      <c r="E121" s="5">
        <v>52944000</v>
      </c>
      <c r="F121" s="5">
        <v>56570000</v>
      </c>
      <c r="G121" s="5">
        <v>70340000</v>
      </c>
      <c r="I121" s="5">
        <v>56570000</v>
      </c>
      <c r="J121" s="5">
        <v>88450000</v>
      </c>
      <c r="K121" s="5">
        <v>83117000</v>
      </c>
      <c r="L121" s="5">
        <v>34895000</v>
      </c>
      <c r="M121" s="5">
        <v>42271000</v>
      </c>
      <c r="N121" s="5">
        <v>76858000</v>
      </c>
      <c r="O121" s="5">
        <v>111015000</v>
      </c>
      <c r="P121" s="5">
        <v>125289000</v>
      </c>
      <c r="Q121" s="5">
        <v>49594000</v>
      </c>
      <c r="R121" s="5">
        <v>39224000</v>
      </c>
      <c r="S121" s="5">
        <v>45443000</v>
      </c>
      <c r="T121" s="5">
        <v>74322000</v>
      </c>
      <c r="U121" s="5">
        <v>47511000</v>
      </c>
      <c r="V121" s="5">
        <v>58819000</v>
      </c>
      <c r="W121" s="5">
        <v>39551000</v>
      </c>
      <c r="X121" s="5">
        <v>429406000000</v>
      </c>
      <c r="Y121" s="5">
        <v>475755000000</v>
      </c>
      <c r="Z121" s="5">
        <v>683651000000</v>
      </c>
    </row>
    <row r="122" spans="3:26" ht="15.5" x14ac:dyDescent="0.35">
      <c r="C122" t="s">
        <v>1390</v>
      </c>
      <c r="O122" s="5">
        <v>28857000</v>
      </c>
      <c r="P122" s="5">
        <v>2522000</v>
      </c>
      <c r="R122" s="5">
        <v>49527000</v>
      </c>
      <c r="S122" s="5">
        <v>51344000</v>
      </c>
      <c r="V122" s="5">
        <v>467000</v>
      </c>
      <c r="W122" s="5">
        <v>1385000</v>
      </c>
      <c r="X122" s="5">
        <v>55127000000</v>
      </c>
      <c r="Y122" s="5">
        <v>40505000000</v>
      </c>
      <c r="Z122" s="5">
        <v>157633000000</v>
      </c>
    </row>
    <row r="123" spans="3:26" ht="15.5" x14ac:dyDescent="0.35">
      <c r="C123" t="s">
        <v>772</v>
      </c>
    </row>
    <row r="124" spans="3:26" ht="15.5" x14ac:dyDescent="0.35">
      <c r="C124" t="s">
        <v>122</v>
      </c>
      <c r="D124" s="5">
        <v>344977000</v>
      </c>
      <c r="E124" s="5">
        <v>68447000</v>
      </c>
      <c r="F124" s="5">
        <v>60327000</v>
      </c>
      <c r="G124" s="5">
        <v>40373000</v>
      </c>
      <c r="I124" s="5">
        <v>60327000</v>
      </c>
      <c r="J124" s="5">
        <v>58739000</v>
      </c>
      <c r="K124" s="5">
        <v>251576000</v>
      </c>
      <c r="L124" s="5">
        <v>175700000</v>
      </c>
      <c r="M124" s="5">
        <v>270736000</v>
      </c>
      <c r="N124" s="5">
        <v>642607000</v>
      </c>
      <c r="O124" s="5">
        <v>548943000</v>
      </c>
      <c r="P124" s="5">
        <v>220075000</v>
      </c>
      <c r="Q124" s="5">
        <v>236731000</v>
      </c>
      <c r="R124" s="5">
        <v>153726000</v>
      </c>
      <c r="S124" s="5">
        <v>131028000</v>
      </c>
      <c r="T124" s="5">
        <v>254635000</v>
      </c>
      <c r="U124" s="5">
        <v>187866000</v>
      </c>
      <c r="V124" s="5">
        <v>302030000</v>
      </c>
      <c r="W124" s="5">
        <v>142341000</v>
      </c>
      <c r="X124" s="5">
        <v>1806431000000</v>
      </c>
      <c r="Y124" s="5">
        <v>2319005000000</v>
      </c>
      <c r="Z124" s="5">
        <v>1204460000000</v>
      </c>
    </row>
    <row r="125" spans="3:26" ht="15.5" x14ac:dyDescent="0.35">
      <c r="C125" t="s">
        <v>510</v>
      </c>
      <c r="L125" s="5">
        <v>700890000</v>
      </c>
      <c r="M125" s="5">
        <v>740118000</v>
      </c>
      <c r="N125" s="5">
        <v>736963000</v>
      </c>
      <c r="O125" s="5">
        <v>734014000</v>
      </c>
      <c r="U125" s="5">
        <v>789870000</v>
      </c>
      <c r="V125" s="5">
        <v>788530000</v>
      </c>
      <c r="W125" s="5">
        <v>787292000</v>
      </c>
      <c r="X125" s="5">
        <v>7068256000000</v>
      </c>
      <c r="Y125" s="5">
        <v>7379848000000</v>
      </c>
    </row>
    <row r="126" spans="3:26" ht="15.5" x14ac:dyDescent="0.35">
      <c r="C126" t="s">
        <v>206</v>
      </c>
      <c r="D126" s="5">
        <v>21751000</v>
      </c>
      <c r="E126" s="5">
        <v>22096000</v>
      </c>
      <c r="F126" s="5">
        <v>29517000</v>
      </c>
      <c r="G126" s="5">
        <v>28207000</v>
      </c>
      <c r="I126" s="5">
        <v>29517000</v>
      </c>
      <c r="J126" s="5">
        <v>25909000</v>
      </c>
      <c r="K126" s="5">
        <v>5244000</v>
      </c>
      <c r="L126" s="5">
        <v>9121000</v>
      </c>
      <c r="M126" s="5">
        <v>8809000</v>
      </c>
      <c r="N126" s="5">
        <v>19710000</v>
      </c>
      <c r="O126" s="5">
        <v>17907000</v>
      </c>
      <c r="P126" s="5">
        <v>6296000</v>
      </c>
      <c r="Q126" s="5">
        <v>17509000</v>
      </c>
      <c r="R126" s="5">
        <v>20566000</v>
      </c>
      <c r="S126" s="5">
        <v>5443000</v>
      </c>
      <c r="T126" s="5">
        <v>3790000</v>
      </c>
      <c r="U126" s="5">
        <v>19517000</v>
      </c>
      <c r="V126" s="5">
        <v>4765000</v>
      </c>
      <c r="W126" s="5">
        <v>7306000</v>
      </c>
      <c r="X126" s="5">
        <v>17659000000</v>
      </c>
      <c r="Y126" s="5">
        <v>28654000000</v>
      </c>
      <c r="Z126" s="5">
        <v>7051000000</v>
      </c>
    </row>
    <row r="127" spans="3:26" ht="15.5" x14ac:dyDescent="0.35">
      <c r="C127" t="s">
        <v>123</v>
      </c>
      <c r="D127" s="5">
        <v>1767389000</v>
      </c>
      <c r="E127" s="5">
        <v>1172396000</v>
      </c>
      <c r="F127" s="5">
        <v>952156000</v>
      </c>
      <c r="G127" s="5">
        <v>872782000</v>
      </c>
      <c r="I127" s="5">
        <v>952156000</v>
      </c>
      <c r="J127" s="5">
        <v>683900000</v>
      </c>
      <c r="K127" s="5">
        <v>928727000</v>
      </c>
      <c r="L127" s="5">
        <v>1807457000</v>
      </c>
      <c r="M127" s="5">
        <v>1767063000</v>
      </c>
      <c r="N127" s="5">
        <v>1284929000</v>
      </c>
      <c r="O127" s="5">
        <v>2001109000</v>
      </c>
      <c r="P127" s="5">
        <v>1941620000</v>
      </c>
      <c r="Q127" s="5">
        <v>1949218000</v>
      </c>
      <c r="R127" s="5">
        <v>2091820000</v>
      </c>
      <c r="S127" s="5">
        <v>2151113000</v>
      </c>
      <c r="T127" s="5">
        <v>2380905000</v>
      </c>
      <c r="U127" s="5">
        <v>2765105000</v>
      </c>
      <c r="V127" s="5">
        <v>2797979000</v>
      </c>
      <c r="W127" s="5">
        <v>2437537000</v>
      </c>
      <c r="X127" s="5">
        <v>16176838000000</v>
      </c>
      <c r="Y127" s="5">
        <v>16957448000000</v>
      </c>
      <c r="Z127" s="5">
        <v>12970919000000</v>
      </c>
    </row>
    <row r="128" spans="3:26" ht="15.5" x14ac:dyDescent="0.35">
      <c r="C128" t="s">
        <v>124</v>
      </c>
      <c r="D128" s="5">
        <v>1767389000</v>
      </c>
      <c r="E128" s="5">
        <v>1172396000</v>
      </c>
      <c r="F128" s="5">
        <v>952156000</v>
      </c>
      <c r="G128" s="5">
        <v>872782000</v>
      </c>
      <c r="I128" s="5">
        <v>952156000</v>
      </c>
      <c r="J128" s="5">
        <v>683900000</v>
      </c>
      <c r="K128" s="5">
        <v>928727000</v>
      </c>
      <c r="L128" s="5">
        <v>1807457000</v>
      </c>
      <c r="M128" s="5">
        <v>1767063000</v>
      </c>
      <c r="N128" s="5">
        <v>1284929000</v>
      </c>
      <c r="O128" s="5">
        <v>2001109000</v>
      </c>
      <c r="P128" s="5">
        <v>1941620000</v>
      </c>
      <c r="Q128" s="5">
        <v>1949218000</v>
      </c>
      <c r="R128" s="5">
        <v>2091820000</v>
      </c>
      <c r="S128" s="5">
        <v>2151113000</v>
      </c>
      <c r="T128" s="5">
        <v>2380905000</v>
      </c>
      <c r="U128" s="5">
        <v>2765105000</v>
      </c>
      <c r="V128" s="5">
        <v>2797979000</v>
      </c>
      <c r="W128" s="5">
        <v>2437537000</v>
      </c>
      <c r="X128" s="5">
        <v>16176838000000</v>
      </c>
      <c r="Y128" s="5">
        <v>16957448000000</v>
      </c>
      <c r="Z128" s="5">
        <v>12970919000000</v>
      </c>
    </row>
    <row r="129" spans="3:26" ht="15.5" x14ac:dyDescent="0.35">
      <c r="C129" t="s">
        <v>125</v>
      </c>
    </row>
    <row r="130" spans="3:26" ht="15.5" x14ac:dyDescent="0.35">
      <c r="C130" t="s">
        <v>1374</v>
      </c>
    </row>
    <row r="131" spans="3:26" ht="15.5" x14ac:dyDescent="0.35">
      <c r="C131" t="s">
        <v>1391</v>
      </c>
      <c r="G131" s="5">
        <v>17076000</v>
      </c>
    </row>
    <row r="132" spans="3:26" ht="15.5" x14ac:dyDescent="0.35">
      <c r="C132" t="s">
        <v>467</v>
      </c>
    </row>
    <row r="133" spans="3:26" ht="15.5" x14ac:dyDescent="0.35">
      <c r="C133" t="s">
        <v>468</v>
      </c>
      <c r="G133" s="5">
        <v>17076000</v>
      </c>
      <c r="S133" s="5">
        <v>582305000</v>
      </c>
    </row>
    <row r="134" spans="3:26" ht="15.5" x14ac:dyDescent="0.35">
      <c r="C134" t="s">
        <v>1392</v>
      </c>
    </row>
    <row r="135" spans="3:26" ht="15.5" x14ac:dyDescent="0.35">
      <c r="C135" t="s">
        <v>126</v>
      </c>
      <c r="D135" s="5">
        <v>1642075000</v>
      </c>
      <c r="E135" s="5">
        <v>1040451000</v>
      </c>
      <c r="F135" s="5">
        <v>810128000</v>
      </c>
      <c r="G135" s="5">
        <v>753792000</v>
      </c>
      <c r="I135" s="5">
        <v>810128000</v>
      </c>
      <c r="J135" s="5">
        <v>563770000</v>
      </c>
      <c r="K135" s="5">
        <v>561416000</v>
      </c>
      <c r="L135" s="5">
        <v>1462977000</v>
      </c>
      <c r="M135" s="5">
        <v>1399852000</v>
      </c>
      <c r="N135" s="5">
        <v>919212000</v>
      </c>
      <c r="O135" s="5">
        <v>1507152000</v>
      </c>
      <c r="P135" s="5">
        <v>1263585000</v>
      </c>
      <c r="Q135" s="5">
        <v>1205349000</v>
      </c>
      <c r="R135" s="5">
        <v>1329949000</v>
      </c>
      <c r="S135" s="5">
        <v>2062573000</v>
      </c>
      <c r="T135" s="5">
        <v>1687759000</v>
      </c>
      <c r="U135" s="5">
        <v>2032922000</v>
      </c>
      <c r="V135" s="5">
        <v>2145898000</v>
      </c>
      <c r="W135" s="5">
        <v>1967708000</v>
      </c>
      <c r="X135" s="5">
        <v>12655376000000</v>
      </c>
      <c r="Y135" s="5">
        <v>13516453000000</v>
      </c>
      <c r="Z135" s="5">
        <v>9167226000000</v>
      </c>
    </row>
    <row r="136" spans="3:26" ht="15.5" x14ac:dyDescent="0.35">
      <c r="C136" t="s">
        <v>211</v>
      </c>
      <c r="D136" s="5">
        <v>94362000</v>
      </c>
      <c r="E136" s="5">
        <v>93636000</v>
      </c>
      <c r="F136" s="5">
        <v>92772000</v>
      </c>
      <c r="G136" s="5">
        <v>91660000</v>
      </c>
      <c r="I136" s="5">
        <v>92772000</v>
      </c>
      <c r="J136" s="5">
        <v>94656000</v>
      </c>
      <c r="K136" s="5">
        <v>155532000</v>
      </c>
      <c r="L136" s="5">
        <v>163410000</v>
      </c>
      <c r="M136" s="5">
        <v>187396000</v>
      </c>
      <c r="N136" s="5">
        <v>225395000</v>
      </c>
      <c r="O136" s="5">
        <v>337202000</v>
      </c>
      <c r="P136" s="5">
        <v>539503000</v>
      </c>
      <c r="Q136" s="5">
        <v>612253000</v>
      </c>
      <c r="R136" s="5">
        <v>653364000</v>
      </c>
      <c r="T136" s="5">
        <v>574855000</v>
      </c>
      <c r="U136" s="5">
        <v>648760000</v>
      </c>
      <c r="V136" s="5">
        <v>601089000</v>
      </c>
      <c r="W136" s="5">
        <v>435694000</v>
      </c>
      <c r="X136" s="5">
        <v>2981363000000</v>
      </c>
      <c r="Y136" s="5">
        <v>2933399000000</v>
      </c>
      <c r="Z136" s="5">
        <v>3144306000000</v>
      </c>
    </row>
    <row r="137" spans="3:26" ht="15.5" x14ac:dyDescent="0.35">
      <c r="C137" t="s">
        <v>512</v>
      </c>
      <c r="D137" s="5">
        <v>3837000</v>
      </c>
      <c r="E137" s="5">
        <v>10466000</v>
      </c>
      <c r="F137" s="5">
        <v>20270000</v>
      </c>
      <c r="I137" s="5">
        <v>20270000</v>
      </c>
      <c r="V137" s="5">
        <v>500000</v>
      </c>
      <c r="W137" s="5">
        <v>500000</v>
      </c>
      <c r="X137" s="5">
        <v>4495000000</v>
      </c>
      <c r="Y137" s="5">
        <v>4700000000</v>
      </c>
      <c r="Z137" s="5">
        <v>6339000000</v>
      </c>
    </row>
    <row r="138" spans="3:26" ht="15.5" x14ac:dyDescent="0.35">
      <c r="C138" t="s">
        <v>127</v>
      </c>
      <c r="D138" s="5">
        <v>2677475000</v>
      </c>
      <c r="E138" s="5">
        <v>1761821000</v>
      </c>
      <c r="F138" s="5">
        <v>1813040000</v>
      </c>
      <c r="G138" s="5">
        <v>1438495000</v>
      </c>
      <c r="I138" s="5">
        <v>1813040000</v>
      </c>
      <c r="J138" s="5">
        <v>1331295000</v>
      </c>
      <c r="K138" s="5">
        <v>3063961000</v>
      </c>
      <c r="L138" s="5">
        <v>4254969000</v>
      </c>
      <c r="M138" s="5">
        <v>3128621000</v>
      </c>
      <c r="N138" s="5">
        <v>2429852000</v>
      </c>
      <c r="O138" s="5">
        <v>3233710000</v>
      </c>
      <c r="P138" s="5">
        <v>2758063000</v>
      </c>
      <c r="Q138" s="5">
        <v>2722520000</v>
      </c>
      <c r="R138" s="5">
        <v>2736375000</v>
      </c>
      <c r="S138" s="5">
        <v>2605586000</v>
      </c>
      <c r="T138" s="5">
        <v>3155500000</v>
      </c>
      <c r="U138" s="5">
        <v>3538784000</v>
      </c>
      <c r="V138" s="5">
        <v>3697202000</v>
      </c>
      <c r="W138" s="5">
        <v>3216738000</v>
      </c>
      <c r="X138" s="5">
        <v>21970369000000</v>
      </c>
      <c r="Y138" s="5">
        <v>24953474000000</v>
      </c>
      <c r="Z138" s="5">
        <v>19692546000000</v>
      </c>
    </row>
    <row r="139" spans="3:26" ht="15.5" x14ac:dyDescent="0.35">
      <c r="C139" t="s">
        <v>128</v>
      </c>
    </row>
    <row r="140" spans="3:26" ht="15.5" x14ac:dyDescent="0.35">
      <c r="C140" t="s">
        <v>129</v>
      </c>
      <c r="D140" s="5">
        <v>308786000</v>
      </c>
      <c r="E140" s="5">
        <v>315103000</v>
      </c>
      <c r="F140" s="5">
        <v>315103000</v>
      </c>
      <c r="G140" s="5">
        <v>315103000</v>
      </c>
      <c r="I140" s="5">
        <v>315103000</v>
      </c>
      <c r="J140" s="5">
        <v>329256000</v>
      </c>
      <c r="K140" s="5">
        <v>342940000</v>
      </c>
      <c r="L140" s="5">
        <v>342940000</v>
      </c>
      <c r="M140" s="5">
        <v>342940000</v>
      </c>
      <c r="N140" s="5">
        <v>342940000</v>
      </c>
      <c r="O140" s="5">
        <v>342940000</v>
      </c>
      <c r="P140" s="5">
        <v>342940000</v>
      </c>
      <c r="Q140" s="5">
        <v>342940000</v>
      </c>
      <c r="R140" s="5">
        <v>342940000</v>
      </c>
      <c r="S140" s="5">
        <v>342940000</v>
      </c>
      <c r="T140" s="5">
        <v>342940000</v>
      </c>
      <c r="U140" s="5">
        <v>342940000</v>
      </c>
      <c r="V140" s="5">
        <v>342940000</v>
      </c>
      <c r="W140" s="5">
        <v>342940000</v>
      </c>
      <c r="X140" s="5">
        <v>3198596000000</v>
      </c>
      <c r="Y140" s="5">
        <v>3198596000000</v>
      </c>
      <c r="Z140" s="5">
        <v>3198596000000</v>
      </c>
    </row>
    <row r="141" spans="3:26" ht="15.5" x14ac:dyDescent="0.35">
      <c r="C141" t="s">
        <v>130</v>
      </c>
      <c r="D141" s="5">
        <v>677971000</v>
      </c>
      <c r="E141" s="5">
        <v>738435000</v>
      </c>
      <c r="F141" s="5">
        <v>738435000</v>
      </c>
      <c r="G141" s="5">
        <v>738435000</v>
      </c>
      <c r="I141" s="5">
        <v>738435000</v>
      </c>
      <c r="J141" s="5">
        <v>891557000</v>
      </c>
      <c r="K141" s="5">
        <v>1154494000</v>
      </c>
      <c r="L141" s="5">
        <v>1154494000</v>
      </c>
      <c r="M141" s="5">
        <v>1154494000</v>
      </c>
      <c r="N141" s="5">
        <v>1154494000</v>
      </c>
      <c r="O141" s="5">
        <v>1154494000</v>
      </c>
      <c r="P141" s="5">
        <v>1154494000</v>
      </c>
      <c r="Q141" s="5">
        <v>1154494000</v>
      </c>
      <c r="R141" s="5">
        <v>1154494000</v>
      </c>
      <c r="S141" s="5">
        <v>1154494000</v>
      </c>
      <c r="T141" s="5">
        <v>1154494000</v>
      </c>
      <c r="U141" s="5">
        <v>1154494000</v>
      </c>
      <c r="V141" s="5">
        <v>1154494000</v>
      </c>
      <c r="W141" s="5">
        <v>1175281000</v>
      </c>
      <c r="X141" s="5">
        <v>10732663000000</v>
      </c>
      <c r="Y141" s="5">
        <v>10732663000000</v>
      </c>
      <c r="Z141" s="5">
        <v>10732663000000</v>
      </c>
    </row>
    <row r="142" spans="3:26" ht="15.5" x14ac:dyDescent="0.35">
      <c r="C142" t="s">
        <v>131</v>
      </c>
      <c r="D142" s="5">
        <v>3402720000</v>
      </c>
      <c r="E142" s="5">
        <v>3418988000</v>
      </c>
      <c r="F142" s="5">
        <v>3290851000</v>
      </c>
      <c r="G142" s="5">
        <v>3396130000</v>
      </c>
      <c r="I142" s="5">
        <v>3290851000</v>
      </c>
      <c r="J142" s="5">
        <v>3394540000</v>
      </c>
      <c r="K142" s="5">
        <v>5220150000</v>
      </c>
      <c r="L142" s="5">
        <v>4481453000</v>
      </c>
      <c r="M142" s="5">
        <v>2783495000</v>
      </c>
      <c r="N142" s="5">
        <v>2347061000</v>
      </c>
      <c r="O142" s="5">
        <v>2288597000</v>
      </c>
      <c r="P142" s="5">
        <v>2161277000</v>
      </c>
      <c r="Q142" s="5">
        <v>1966721000</v>
      </c>
      <c r="R142" s="5">
        <v>1627609000</v>
      </c>
      <c r="S142" s="5">
        <v>1387009000</v>
      </c>
      <c r="T142" s="5">
        <v>1309707000</v>
      </c>
      <c r="U142" s="5">
        <v>1217607000</v>
      </c>
      <c r="V142" s="5">
        <v>1066661000</v>
      </c>
      <c r="W142" s="5">
        <v>942000000</v>
      </c>
      <c r="X142" s="5">
        <v>5376617000000</v>
      </c>
      <c r="Y142" s="5">
        <v>4028127000000</v>
      </c>
      <c r="Z142" s="5">
        <v>422141000000</v>
      </c>
    </row>
    <row r="143" spans="3:26" ht="15.5" x14ac:dyDescent="0.35">
      <c r="C143" t="s">
        <v>132</v>
      </c>
      <c r="D143" s="5">
        <v>68588000</v>
      </c>
      <c r="E143" s="5">
        <v>68588000</v>
      </c>
      <c r="F143" s="5">
        <v>68588000</v>
      </c>
      <c r="G143" s="5">
        <v>68588000</v>
      </c>
      <c r="I143" s="5">
        <v>68588000</v>
      </c>
      <c r="J143" s="5">
        <v>68588000</v>
      </c>
      <c r="K143" s="5">
        <v>68588000</v>
      </c>
      <c r="L143" s="5">
        <v>68588000</v>
      </c>
      <c r="W143" s="5">
        <v>37731000</v>
      </c>
      <c r="X143" s="5">
        <v>262723000000</v>
      </c>
      <c r="Y143" s="5">
        <v>44360000000</v>
      </c>
    </row>
    <row r="144" spans="3:26" ht="15.5" x14ac:dyDescent="0.35">
      <c r="C144" t="s">
        <v>133</v>
      </c>
      <c r="D144" s="5">
        <v>3334132000</v>
      </c>
      <c r="E144" s="5">
        <v>3350400000</v>
      </c>
      <c r="F144" s="5">
        <v>3222263000</v>
      </c>
      <c r="G144" s="5">
        <v>3327542000</v>
      </c>
      <c r="I144" s="5">
        <v>3222263000</v>
      </c>
      <c r="J144" s="5">
        <v>3325952000</v>
      </c>
      <c r="K144" s="5">
        <v>5151562000</v>
      </c>
      <c r="L144" s="5">
        <v>4412865000</v>
      </c>
      <c r="W144" s="5">
        <v>904269000</v>
      </c>
      <c r="X144" s="5">
        <v>5113894000000</v>
      </c>
      <c r="Y144" s="5">
        <v>3983767000000</v>
      </c>
      <c r="Z144" s="5">
        <v>422141000000</v>
      </c>
    </row>
    <row r="145" spans="2:26" ht="15.5" x14ac:dyDescent="0.35">
      <c r="C145" t="s">
        <v>134</v>
      </c>
      <c r="D145" s="5">
        <v>3402720000</v>
      </c>
      <c r="E145" s="5">
        <v>3418988000</v>
      </c>
      <c r="F145" s="5">
        <v>3290851000</v>
      </c>
      <c r="G145" s="5">
        <v>3396130000</v>
      </c>
      <c r="I145" s="5">
        <v>3290851000</v>
      </c>
      <c r="J145" s="5">
        <v>3394540000</v>
      </c>
      <c r="K145" s="5">
        <v>5220150000</v>
      </c>
      <c r="L145" s="5">
        <v>4481453000</v>
      </c>
      <c r="M145" s="5">
        <v>2783495000</v>
      </c>
      <c r="N145" s="5">
        <v>2347061000</v>
      </c>
      <c r="O145" s="5">
        <v>2288597000</v>
      </c>
      <c r="P145" s="5">
        <v>2161277000</v>
      </c>
      <c r="Q145" s="5">
        <v>1966721000</v>
      </c>
      <c r="R145" s="5">
        <v>1627609000</v>
      </c>
      <c r="S145" s="5">
        <v>1387009000</v>
      </c>
      <c r="T145" s="5">
        <v>1309707000</v>
      </c>
      <c r="U145" s="5">
        <v>1217607000</v>
      </c>
      <c r="V145" s="5">
        <v>1066661000</v>
      </c>
      <c r="W145" s="5">
        <v>942000000</v>
      </c>
      <c r="X145" s="5">
        <v>5376617000000</v>
      </c>
      <c r="Y145" s="5">
        <v>4028127000000</v>
      </c>
      <c r="Z145" s="5">
        <v>422141000000</v>
      </c>
    </row>
    <row r="146" spans="2:26" ht="15.5" x14ac:dyDescent="0.35">
      <c r="C146" t="s">
        <v>212</v>
      </c>
      <c r="D146" s="5">
        <v>518405000</v>
      </c>
      <c r="E146" s="5">
        <v>527640000</v>
      </c>
      <c r="F146" s="5">
        <v>518530000</v>
      </c>
      <c r="G146" s="5">
        <v>516007000</v>
      </c>
      <c r="I146" s="5">
        <v>518530000</v>
      </c>
      <c r="J146" s="5">
        <v>443976000</v>
      </c>
      <c r="K146" s="5">
        <v>636086000</v>
      </c>
      <c r="L146" s="5">
        <v>502738000</v>
      </c>
      <c r="M146" s="5">
        <v>321535000</v>
      </c>
      <c r="N146" s="5">
        <v>239634000</v>
      </c>
      <c r="O146" s="5">
        <v>253323000</v>
      </c>
      <c r="P146" s="5">
        <v>652293000</v>
      </c>
      <c r="Q146" s="5">
        <v>623357000</v>
      </c>
      <c r="R146" s="5">
        <v>639424000</v>
      </c>
      <c r="S146" s="5">
        <v>487155000</v>
      </c>
      <c r="T146" s="5">
        <v>491714000</v>
      </c>
      <c r="U146" s="5">
        <v>490218000</v>
      </c>
      <c r="V146" s="5">
        <v>436084000</v>
      </c>
      <c r="W146" s="5">
        <v>6352000</v>
      </c>
      <c r="X146" s="5">
        <v>54111000000</v>
      </c>
      <c r="Y146" s="5">
        <v>67043000000</v>
      </c>
      <c r="Z146" s="5">
        <v>18379000000</v>
      </c>
    </row>
    <row r="147" spans="2:26" ht="15.5" x14ac:dyDescent="0.35">
      <c r="C147" t="s">
        <v>10</v>
      </c>
      <c r="D147" s="5">
        <v>5127407000</v>
      </c>
      <c r="E147" s="5">
        <v>5423561000</v>
      </c>
      <c r="F147" s="5">
        <v>5003953000</v>
      </c>
      <c r="G147" s="5">
        <v>5156552000</v>
      </c>
      <c r="I147" s="5">
        <v>5003953000</v>
      </c>
      <c r="J147" s="5">
        <v>5370832000</v>
      </c>
      <c r="K147" s="5">
        <v>7408750000</v>
      </c>
      <c r="L147" s="5">
        <v>6527338000</v>
      </c>
      <c r="M147" s="5">
        <v>4458315000</v>
      </c>
      <c r="N147" s="5">
        <v>3951714000</v>
      </c>
      <c r="O147" s="5">
        <v>3983395000</v>
      </c>
      <c r="P147" s="5">
        <v>4302692000</v>
      </c>
      <c r="Q147" s="5">
        <v>4091627000</v>
      </c>
      <c r="R147" s="5">
        <v>3785882000</v>
      </c>
      <c r="S147" s="5">
        <v>3353043000</v>
      </c>
      <c r="T147" s="5">
        <v>3258148000</v>
      </c>
      <c r="U147" s="5">
        <v>3195003000</v>
      </c>
      <c r="V147" s="5">
        <v>2995054000</v>
      </c>
      <c r="W147" s="5">
        <v>2442223000</v>
      </c>
      <c r="X147" s="5">
        <v>18630552000000</v>
      </c>
      <c r="Y147" s="5">
        <v>17511934000000</v>
      </c>
      <c r="Z147" s="5">
        <v>14027624000000</v>
      </c>
    </row>
    <row r="148" spans="2:26" ht="15.5" x14ac:dyDescent="0.35">
      <c r="C148" t="s">
        <v>135</v>
      </c>
      <c r="D148" s="5">
        <v>7804882000</v>
      </c>
      <c r="E148" s="5">
        <v>7185382000</v>
      </c>
      <c r="F148" s="5">
        <v>6816993000</v>
      </c>
      <c r="G148" s="5">
        <v>6595047000</v>
      </c>
      <c r="I148" s="5">
        <v>6816993000</v>
      </c>
      <c r="J148" s="5">
        <v>6702127000</v>
      </c>
      <c r="K148" s="5">
        <v>10472711000</v>
      </c>
      <c r="L148" s="5">
        <v>10782307000</v>
      </c>
      <c r="M148" s="5">
        <v>7586936000</v>
      </c>
      <c r="N148" s="5">
        <v>6381566000</v>
      </c>
      <c r="O148" s="5">
        <v>7217105000</v>
      </c>
      <c r="P148" s="5">
        <v>7060755000</v>
      </c>
      <c r="Q148" s="5">
        <v>6814147000</v>
      </c>
      <c r="R148" s="5">
        <v>6522257000</v>
      </c>
      <c r="S148" s="5">
        <v>5958629000</v>
      </c>
      <c r="T148" s="5">
        <v>6413648000</v>
      </c>
      <c r="U148" s="5">
        <v>6733787000</v>
      </c>
      <c r="V148" s="5">
        <v>6692256000</v>
      </c>
      <c r="W148" s="5">
        <v>5658961000</v>
      </c>
      <c r="X148" s="5">
        <v>40600921000000</v>
      </c>
      <c r="Y148" s="5">
        <v>42465408000000</v>
      </c>
      <c r="Z148" s="5">
        <v>33720170000000</v>
      </c>
    </row>
    <row r="149" spans="2:26" ht="15.5" x14ac:dyDescent="0.35">
      <c r="C149" t="s">
        <v>136</v>
      </c>
      <c r="D149" s="5">
        <v>28800494200</v>
      </c>
      <c r="E149" s="5">
        <v>29389689400</v>
      </c>
      <c r="F149" s="5">
        <v>29389689400</v>
      </c>
      <c r="G149" s="5">
        <v>29389689400</v>
      </c>
      <c r="I149" s="5">
        <v>29389689400</v>
      </c>
      <c r="J149" s="5">
        <v>30758665900</v>
      </c>
      <c r="K149" s="5">
        <v>31985962000</v>
      </c>
      <c r="L149" s="5">
        <v>31985962000</v>
      </c>
      <c r="M149" s="5">
        <v>31985962000</v>
      </c>
      <c r="N149" s="5">
        <v>31985962000</v>
      </c>
      <c r="O149" s="5">
        <v>31985962000</v>
      </c>
      <c r="P149" s="5">
        <v>31985962000</v>
      </c>
      <c r="Q149" s="5">
        <v>31985962000</v>
      </c>
      <c r="R149" s="5">
        <v>31985962000</v>
      </c>
      <c r="S149" s="5">
        <v>31985962000</v>
      </c>
      <c r="T149" s="5">
        <v>31985962000</v>
      </c>
      <c r="U149" s="5">
        <v>31985962000</v>
      </c>
      <c r="V149" s="5">
        <v>31985962000</v>
      </c>
      <c r="W149" s="5">
        <v>31985962000</v>
      </c>
      <c r="X149" s="5">
        <v>31985962000</v>
      </c>
      <c r="Y149" s="5">
        <v>31985962000</v>
      </c>
      <c r="Z149" s="5">
        <v>31985962000</v>
      </c>
    </row>
    <row r="151" spans="2:26" ht="15.5" x14ac:dyDescent="0.35">
      <c r="B151" t="s">
        <v>137</v>
      </c>
      <c r="C151" t="s">
        <v>138</v>
      </c>
      <c r="D151" s="5">
        <v>-238045000</v>
      </c>
      <c r="E151" s="5">
        <v>195128000</v>
      </c>
      <c r="F151" s="5">
        <v>201962000</v>
      </c>
      <c r="G151" s="5">
        <v>59001000</v>
      </c>
      <c r="I151" s="5">
        <v>594125000</v>
      </c>
      <c r="J151" s="5">
        <v>2016146000</v>
      </c>
      <c r="K151" s="5">
        <v>1152758000</v>
      </c>
      <c r="L151" s="5">
        <v>3864254000</v>
      </c>
      <c r="M151" s="5">
        <v>1436332000</v>
      </c>
      <c r="N151" s="5">
        <v>736431000</v>
      </c>
      <c r="O151" s="5">
        <v>917283000</v>
      </c>
      <c r="P151" s="5">
        <v>905910000</v>
      </c>
      <c r="Q151" s="5">
        <v>853680000</v>
      </c>
      <c r="R151" s="5">
        <v>675523000</v>
      </c>
      <c r="S151" s="5">
        <v>511594000</v>
      </c>
      <c r="T151" s="5">
        <v>592106000</v>
      </c>
      <c r="U151" s="5">
        <v>721745000</v>
      </c>
      <c r="V151" s="5">
        <v>432717000</v>
      </c>
      <c r="W151" s="5">
        <v>712367000</v>
      </c>
      <c r="X151" s="5">
        <v>2589628000000</v>
      </c>
      <c r="Y151" s="5">
        <v>7097275000000</v>
      </c>
      <c r="Z151" s="5">
        <v>1085050000000</v>
      </c>
    </row>
    <row r="152" spans="2:26" ht="15.5" x14ac:dyDescent="0.35">
      <c r="C152" t="s">
        <v>139</v>
      </c>
      <c r="D152" s="5">
        <v>413526000</v>
      </c>
      <c r="E152" s="5">
        <v>554912000</v>
      </c>
      <c r="F152" s="5">
        <v>544850000</v>
      </c>
      <c r="G152" s="5">
        <v>423922000</v>
      </c>
      <c r="I152" s="5">
        <v>1830565000</v>
      </c>
      <c r="J152" s="5">
        <v>5775450000</v>
      </c>
      <c r="K152" s="5">
        <v>6631344000</v>
      </c>
      <c r="L152" s="5">
        <v>7897725000</v>
      </c>
      <c r="M152" s="5">
        <v>3752731000</v>
      </c>
      <c r="N152" s="5">
        <v>2623147000</v>
      </c>
      <c r="O152" s="5">
        <v>3526559000</v>
      </c>
      <c r="P152" s="5">
        <v>3564084000</v>
      </c>
      <c r="Q152" s="5">
        <v>3271603000</v>
      </c>
      <c r="R152" s="5">
        <v>2417173000</v>
      </c>
      <c r="S152" s="5">
        <v>2776552000</v>
      </c>
      <c r="T152" s="5">
        <v>3342921000</v>
      </c>
      <c r="U152" s="5">
        <v>3439590000</v>
      </c>
      <c r="V152" s="5">
        <v>3709818000</v>
      </c>
      <c r="W152" s="5">
        <v>3791489000</v>
      </c>
      <c r="X152" s="5">
        <v>25056231000000</v>
      </c>
      <c r="Y152" s="5">
        <v>25865653000000</v>
      </c>
      <c r="Z152" s="5">
        <v>17468809000000</v>
      </c>
    </row>
    <row r="153" spans="2:26" ht="15.5" x14ac:dyDescent="0.35">
      <c r="C153" t="s">
        <v>140</v>
      </c>
      <c r="D153" s="5">
        <v>-541406000</v>
      </c>
      <c r="E153" s="5">
        <v>-262426000</v>
      </c>
      <c r="F153" s="5">
        <v>-231957000</v>
      </c>
      <c r="G153" s="5">
        <v>-261070000</v>
      </c>
      <c r="I153" s="5">
        <v>-832941000</v>
      </c>
      <c r="J153" s="5">
        <v>-2215968000</v>
      </c>
      <c r="K153" s="5">
        <v>-2169391000</v>
      </c>
      <c r="L153" s="5">
        <v>-1716831000</v>
      </c>
      <c r="M153" s="5">
        <v>-1230480000</v>
      </c>
      <c r="N153" s="5">
        <v>-1269639000</v>
      </c>
      <c r="O153" s="5">
        <v>-1712219000</v>
      </c>
      <c r="P153" s="5">
        <v>-1667439000</v>
      </c>
      <c r="Q153" s="5">
        <v>-1390939000</v>
      </c>
      <c r="R153" s="5">
        <v>-1194301000</v>
      </c>
      <c r="S153" s="5">
        <v>-1713618000</v>
      </c>
      <c r="T153" s="5">
        <v>-1988783000</v>
      </c>
      <c r="U153" s="5">
        <v>-2002640000</v>
      </c>
      <c r="V153" s="5">
        <v>-2371050000</v>
      </c>
      <c r="W153" s="5">
        <v>-2195407000</v>
      </c>
      <c r="X153" s="5">
        <v>-14134714000000</v>
      </c>
      <c r="Y153" s="5">
        <v>-13353699000000</v>
      </c>
      <c r="Z153" s="5">
        <v>-12055441000000</v>
      </c>
    </row>
    <row r="154" spans="2:26" ht="15.5" x14ac:dyDescent="0.35">
      <c r="C154" t="s">
        <v>141</v>
      </c>
      <c r="D154" s="5">
        <v>-46465000</v>
      </c>
      <c r="E154" s="5">
        <v>-67100000</v>
      </c>
      <c r="F154" s="5">
        <v>-44188000</v>
      </c>
      <c r="G154" s="5">
        <v>-39808000</v>
      </c>
      <c r="I154" s="5">
        <v>-192765000</v>
      </c>
      <c r="J154" s="5">
        <v>-291071000</v>
      </c>
      <c r="K154" s="5">
        <v>-288155000</v>
      </c>
      <c r="L154" s="5">
        <v>-237727000</v>
      </c>
      <c r="M154" s="5">
        <v>-197278000</v>
      </c>
      <c r="N154" s="5">
        <v>-214468000</v>
      </c>
      <c r="O154" s="5">
        <v>-203800000</v>
      </c>
      <c r="P154" s="5">
        <v>-191770000</v>
      </c>
      <c r="Q154" s="5">
        <v>-158206000</v>
      </c>
      <c r="R154" s="5">
        <v>-134996000</v>
      </c>
      <c r="S154" s="5">
        <v>-129645000</v>
      </c>
      <c r="T154" s="5">
        <v>-131744000</v>
      </c>
      <c r="U154" s="5">
        <v>-131974000</v>
      </c>
      <c r="V154" s="5">
        <v>-131694000</v>
      </c>
      <c r="W154" s="5">
        <v>-110410000</v>
      </c>
      <c r="X154" s="5">
        <v>-740775000000</v>
      </c>
      <c r="Y154" s="5">
        <v>-627951000000</v>
      </c>
      <c r="Z154" s="5">
        <v>-458178000000</v>
      </c>
    </row>
    <row r="155" spans="2:26" ht="15.5" x14ac:dyDescent="0.35">
      <c r="C155" t="s">
        <v>216</v>
      </c>
      <c r="D155" s="5">
        <v>12610000</v>
      </c>
      <c r="E155" s="5">
        <v>60178000</v>
      </c>
      <c r="F155" s="5">
        <v>14905000</v>
      </c>
      <c r="G155" s="5">
        <v>18418000</v>
      </c>
      <c r="I155" s="5">
        <v>81562000</v>
      </c>
      <c r="J155" s="5">
        <v>134648000</v>
      </c>
      <c r="K155" s="5">
        <v>113152000</v>
      </c>
      <c r="L155" s="5">
        <v>29036000</v>
      </c>
      <c r="M155" s="5">
        <v>12840000</v>
      </c>
      <c r="N155" s="5">
        <v>18198000</v>
      </c>
      <c r="O155" s="5">
        <v>26990000</v>
      </c>
      <c r="P155" s="5">
        <v>25961000</v>
      </c>
      <c r="Q155" s="5">
        <v>14960000</v>
      </c>
      <c r="R155" s="5">
        <v>9092000</v>
      </c>
      <c r="S155" s="5">
        <v>11391000</v>
      </c>
      <c r="T155" s="5">
        <v>25260000</v>
      </c>
      <c r="U155" s="5">
        <v>10377000</v>
      </c>
      <c r="V155" s="5">
        <v>7173000</v>
      </c>
      <c r="W155" s="5">
        <v>6210000</v>
      </c>
      <c r="X155" s="5">
        <v>33876000000</v>
      </c>
      <c r="Y155" s="5">
        <v>67295000000</v>
      </c>
      <c r="Z155" s="5">
        <v>46309000000</v>
      </c>
    </row>
    <row r="156" spans="2:26" ht="15.5" x14ac:dyDescent="0.35">
      <c r="C156" t="s">
        <v>513</v>
      </c>
      <c r="D156" s="5">
        <v>-44942000</v>
      </c>
      <c r="E156" s="5">
        <v>-37319000</v>
      </c>
      <c r="F156" s="5">
        <v>-32474000</v>
      </c>
      <c r="G156" s="5">
        <v>-27120000</v>
      </c>
      <c r="I156" s="5">
        <v>-111146000</v>
      </c>
      <c r="J156" s="5">
        <v>-1041235000</v>
      </c>
      <c r="K156" s="5">
        <v>-1517850000</v>
      </c>
      <c r="L156" s="5">
        <v>-1182467000</v>
      </c>
      <c r="M156" s="5">
        <v>-534461000</v>
      </c>
      <c r="N156" s="5">
        <v>-157903000</v>
      </c>
      <c r="O156" s="5">
        <v>-344945000</v>
      </c>
      <c r="P156" s="5">
        <v>-372362000</v>
      </c>
      <c r="Q156" s="5">
        <v>-335641000</v>
      </c>
      <c r="R156" s="5">
        <v>-252577000</v>
      </c>
      <c r="S156" s="5">
        <v>-234959000</v>
      </c>
      <c r="T156" s="5">
        <v>-396338000</v>
      </c>
      <c r="U156" s="5">
        <v>-235267000</v>
      </c>
      <c r="V156" s="5">
        <v>-201759000</v>
      </c>
      <c r="W156" s="5">
        <v>-198333000</v>
      </c>
      <c r="X156" s="5">
        <v>-1496687000000</v>
      </c>
      <c r="Y156" s="5">
        <v>-1395926000000</v>
      </c>
      <c r="Z156" s="5">
        <v>-1075532000000</v>
      </c>
    </row>
    <row r="157" spans="2:26" ht="15.5" x14ac:dyDescent="0.35">
      <c r="C157" t="s">
        <v>265</v>
      </c>
      <c r="D157" s="5">
        <v>-37155000</v>
      </c>
      <c r="E157" s="5">
        <v>-43796000</v>
      </c>
      <c r="F157" s="5">
        <v>-48054000</v>
      </c>
      <c r="G157" s="5">
        <v>-40870000</v>
      </c>
      <c r="I157" s="5">
        <v>-174148000</v>
      </c>
      <c r="J157" s="5">
        <v>-445896000</v>
      </c>
      <c r="K157" s="5">
        <v>-1529593000</v>
      </c>
      <c r="L157" s="5">
        <v>-850013000</v>
      </c>
      <c r="M157" s="5">
        <v>-299793000</v>
      </c>
      <c r="N157" s="5">
        <v>-180234000</v>
      </c>
      <c r="O157" s="5">
        <v>-306943000</v>
      </c>
      <c r="P157" s="5">
        <v>-407365000</v>
      </c>
      <c r="Q157" s="5">
        <v>-515462000</v>
      </c>
      <c r="R157" s="5">
        <v>-155474000</v>
      </c>
      <c r="S157" s="5">
        <v>-207055000</v>
      </c>
      <c r="T157" s="5">
        <v>-182635000</v>
      </c>
      <c r="U157" s="5">
        <v>-247260000</v>
      </c>
      <c r="V157" s="5">
        <v>-445866000</v>
      </c>
      <c r="W157" s="5">
        <v>-329933000</v>
      </c>
      <c r="X157" s="5">
        <v>-5039939000000</v>
      </c>
      <c r="Y157" s="5">
        <v>-2867312000000</v>
      </c>
      <c r="Z157" s="5">
        <v>-1625751000000</v>
      </c>
    </row>
    <row r="158" spans="2:26" ht="15.5" x14ac:dyDescent="0.35">
      <c r="C158" t="s">
        <v>515</v>
      </c>
      <c r="D158" s="5">
        <v>7276000</v>
      </c>
      <c r="E158" s="5">
        <v>11862000</v>
      </c>
      <c r="F158" s="5">
        <v>296000</v>
      </c>
      <c r="G158" s="5">
        <v>5439000</v>
      </c>
      <c r="I158" s="5">
        <v>32986000</v>
      </c>
      <c r="J158" s="5">
        <v>222251000</v>
      </c>
    </row>
    <row r="159" spans="2:26" ht="15.5" x14ac:dyDescent="0.35">
      <c r="C159" t="s">
        <v>1393</v>
      </c>
      <c r="J159" s="5">
        <v>-32123000</v>
      </c>
    </row>
    <row r="160" spans="2:26" ht="15.5" x14ac:dyDescent="0.35">
      <c r="C160" t="s">
        <v>514</v>
      </c>
      <c r="D160" s="5">
        <v>1000</v>
      </c>
      <c r="E160" s="5">
        <v>2838000</v>
      </c>
      <c r="I160" s="5">
        <v>2160000</v>
      </c>
      <c r="J160" s="5">
        <v>6930000</v>
      </c>
      <c r="K160" s="5">
        <v>5501000</v>
      </c>
      <c r="L160" s="5">
        <v>3704000</v>
      </c>
      <c r="M160" s="5">
        <v>3457000</v>
      </c>
      <c r="N160" s="5">
        <v>4231000</v>
      </c>
      <c r="O160" s="5">
        <v>7082000</v>
      </c>
      <c r="P160" s="5">
        <v>14552000</v>
      </c>
      <c r="Q160" s="5">
        <v>11363000</v>
      </c>
      <c r="R160" s="5">
        <v>17808000</v>
      </c>
      <c r="S160" s="5">
        <v>50950000</v>
      </c>
      <c r="T160" s="5">
        <v>88726000</v>
      </c>
    </row>
    <row r="161" spans="3:26" ht="15.5" x14ac:dyDescent="0.35">
      <c r="C161" t="s">
        <v>517</v>
      </c>
      <c r="D161" s="5">
        <v>-1490000</v>
      </c>
      <c r="E161" s="5">
        <v>-24021000</v>
      </c>
      <c r="F161" s="5">
        <v>-1415000</v>
      </c>
      <c r="G161" s="5">
        <v>-19910000</v>
      </c>
      <c r="I161" s="5">
        <v>-42148000</v>
      </c>
      <c r="J161" s="5">
        <v>-95625000</v>
      </c>
      <c r="K161" s="5">
        <v>-102004000</v>
      </c>
      <c r="L161" s="5">
        <v>-74075000</v>
      </c>
      <c r="M161" s="5">
        <v>-70189000</v>
      </c>
      <c r="N161" s="5">
        <v>-85202000</v>
      </c>
      <c r="O161" s="5">
        <v>-69150000</v>
      </c>
      <c r="P161" s="5">
        <v>-59841000</v>
      </c>
      <c r="Q161" s="5">
        <v>-46804000</v>
      </c>
      <c r="R161" s="5">
        <v>-43768000</v>
      </c>
      <c r="S161" s="5">
        <v>-45427000</v>
      </c>
      <c r="T161" s="5">
        <v>-164298000</v>
      </c>
      <c r="U161" s="5">
        <v>-104597000</v>
      </c>
      <c r="V161" s="5">
        <v>-114879000</v>
      </c>
      <c r="W161" s="5">
        <v>-106013000</v>
      </c>
      <c r="X161" s="5">
        <v>-1068719000000</v>
      </c>
      <c r="Y161" s="5">
        <v>-729260000000</v>
      </c>
      <c r="Z161" s="5">
        <v>-606757000000</v>
      </c>
    </row>
    <row r="162" spans="3:26" ht="15.5" x14ac:dyDescent="0.35">
      <c r="C162" t="s">
        <v>1394</v>
      </c>
      <c r="M162" s="5">
        <v>-6502000</v>
      </c>
      <c r="N162" s="5">
        <v>-7827000</v>
      </c>
      <c r="O162" s="5">
        <v>-9164000</v>
      </c>
      <c r="P162" s="5">
        <v>-7484000</v>
      </c>
      <c r="Q162" s="5">
        <v>-7372000</v>
      </c>
      <c r="R162" s="5">
        <v>-26280000</v>
      </c>
    </row>
    <row r="163" spans="3:26" ht="15.5" x14ac:dyDescent="0.35">
      <c r="C163" t="s">
        <v>1395</v>
      </c>
      <c r="F163" s="5">
        <v>-1000</v>
      </c>
      <c r="M163" s="5">
        <v>6007000</v>
      </c>
      <c r="N163" s="5">
        <v>6128000</v>
      </c>
      <c r="O163" s="5">
        <v>2873000</v>
      </c>
      <c r="P163" s="5">
        <v>7574000</v>
      </c>
      <c r="Q163" s="5">
        <v>10178000</v>
      </c>
      <c r="R163" s="5">
        <v>38846000</v>
      </c>
      <c r="S163" s="5">
        <v>3405000</v>
      </c>
      <c r="T163" s="5">
        <v>-1003000</v>
      </c>
      <c r="U163" s="5">
        <v>-6484000</v>
      </c>
      <c r="V163" s="5">
        <v>-19026000</v>
      </c>
      <c r="W163" s="5">
        <v>-145447000</v>
      </c>
      <c r="X163" s="5">
        <v>99382000000</v>
      </c>
      <c r="Y163" s="5">
        <v>138475000000</v>
      </c>
      <c r="Z163" s="5">
        <v>38917000000</v>
      </c>
    </row>
    <row r="164" spans="3:26" ht="15.5" x14ac:dyDescent="0.35">
      <c r="C164" t="s">
        <v>215</v>
      </c>
      <c r="J164" s="5">
        <v>-1215000</v>
      </c>
      <c r="K164" s="5">
        <v>9754000</v>
      </c>
      <c r="L164" s="5">
        <v>-5098000</v>
      </c>
    </row>
    <row r="165" spans="3:26" ht="15.5" x14ac:dyDescent="0.35">
      <c r="C165" t="s">
        <v>1396</v>
      </c>
      <c r="W165" s="5">
        <v>211000</v>
      </c>
    </row>
    <row r="166" spans="3:26" ht="15.5" x14ac:dyDescent="0.35">
      <c r="C166" t="s">
        <v>1397</v>
      </c>
      <c r="X166" s="5">
        <v>-119027000000</v>
      </c>
      <c r="Z166" s="5">
        <v>-647326000000</v>
      </c>
    </row>
    <row r="167" spans="3:26" ht="15.5" x14ac:dyDescent="0.35">
      <c r="C167" t="s">
        <v>145</v>
      </c>
      <c r="D167" s="5">
        <v>-24173000</v>
      </c>
      <c r="E167" s="5">
        <v>-28439000</v>
      </c>
      <c r="F167" s="5">
        <v>66963000</v>
      </c>
      <c r="G167" s="5">
        <v>33712000</v>
      </c>
      <c r="I167" s="5">
        <v>-405079000</v>
      </c>
      <c r="J167" s="5">
        <v>-3642189000</v>
      </c>
      <c r="K167" s="5">
        <v>-1333690000</v>
      </c>
      <c r="L167" s="5">
        <v>-798315000</v>
      </c>
      <c r="M167" s="5">
        <v>-153422000</v>
      </c>
      <c r="N167" s="5">
        <v>-777967000</v>
      </c>
      <c r="O167" s="5">
        <v>263300000</v>
      </c>
      <c r="P167" s="5">
        <v>-378401000</v>
      </c>
      <c r="Q167" s="5">
        <v>-288661000</v>
      </c>
      <c r="R167" s="5">
        <v>-72994000</v>
      </c>
      <c r="S167" s="5">
        <v>-422813000</v>
      </c>
      <c r="T167" s="5">
        <v>-496321000</v>
      </c>
      <c r="U167" s="5">
        <v>-331500000</v>
      </c>
      <c r="V167" s="5">
        <v>24665000</v>
      </c>
      <c r="W167" s="5">
        <v>304264000</v>
      </c>
      <c r="X167" s="5">
        <v>-2040352000000</v>
      </c>
      <c r="Y167" s="5">
        <v>3628873000000</v>
      </c>
      <c r="Z167" s="5">
        <v>11285200000000</v>
      </c>
    </row>
    <row r="168" spans="3:26" ht="15.5" x14ac:dyDescent="0.35">
      <c r="C168" t="s">
        <v>146</v>
      </c>
      <c r="D168" s="5">
        <v>99585000</v>
      </c>
      <c r="E168" s="5">
        <v>-50998000</v>
      </c>
      <c r="F168" s="5">
        <v>-292145000</v>
      </c>
      <c r="G168" s="5">
        <v>-77149000</v>
      </c>
      <c r="I168" s="5">
        <v>-531370000</v>
      </c>
      <c r="J168" s="5">
        <v>1434295000</v>
      </c>
      <c r="K168" s="5">
        <v>-582426000</v>
      </c>
      <c r="L168" s="5">
        <v>-767196000</v>
      </c>
      <c r="M168" s="5">
        <v>-644612000</v>
      </c>
      <c r="N168" s="5">
        <v>-359335000</v>
      </c>
      <c r="O168" s="5">
        <v>-538504000</v>
      </c>
      <c r="P168" s="5">
        <v>-793156000</v>
      </c>
      <c r="Q168" s="5">
        <v>-433383000</v>
      </c>
      <c r="R168" s="5">
        <v>-228384000</v>
      </c>
      <c r="S168" s="5">
        <v>-118449000</v>
      </c>
      <c r="T168" s="5">
        <v>-26013000</v>
      </c>
      <c r="U168" s="5">
        <v>-183527000</v>
      </c>
      <c r="V168" s="5">
        <v>-509780000</v>
      </c>
      <c r="W168" s="5">
        <v>-1064458000</v>
      </c>
      <c r="X168" s="5">
        <v>-5963038000000</v>
      </c>
      <c r="Y168" s="5">
        <v>-1207966000000</v>
      </c>
      <c r="Z168" s="5">
        <v>-10989958000000</v>
      </c>
    </row>
    <row r="169" spans="3:26" ht="15.5" x14ac:dyDescent="0.35">
      <c r="C169" t="s">
        <v>147</v>
      </c>
      <c r="D169" s="5">
        <v>124687000</v>
      </c>
      <c r="E169" s="5">
        <v>-158072000</v>
      </c>
      <c r="F169" s="5">
        <v>-227490000</v>
      </c>
      <c r="G169" s="5">
        <v>-204531000</v>
      </c>
      <c r="I169" s="5">
        <v>-790104000</v>
      </c>
      <c r="J169" s="5">
        <v>-813451000</v>
      </c>
      <c r="K169" s="5">
        <v>-560301000</v>
      </c>
      <c r="L169" s="5">
        <v>-382379000</v>
      </c>
      <c r="M169" s="5">
        <v>-152911000</v>
      </c>
      <c r="N169" s="5">
        <v>-134350000</v>
      </c>
      <c r="O169" s="5">
        <v>-389865000</v>
      </c>
      <c r="P169" s="5">
        <v>-342792000</v>
      </c>
      <c r="Q169" s="5">
        <v>-155352000</v>
      </c>
      <c r="R169" s="5">
        <v>-77839000</v>
      </c>
      <c r="S169" s="5">
        <v>-69978000</v>
      </c>
      <c r="T169" s="5">
        <v>-55226000</v>
      </c>
      <c r="U169" s="5">
        <v>-136397000</v>
      </c>
      <c r="V169" s="5">
        <v>-490034000</v>
      </c>
      <c r="W169" s="5">
        <v>-625022000</v>
      </c>
      <c r="X169" s="5">
        <v>-2250548000000</v>
      </c>
      <c r="Y169" s="5">
        <v>-1106262000000</v>
      </c>
      <c r="Z169" s="5">
        <v>-1463972000000</v>
      </c>
    </row>
    <row r="170" spans="3:26" ht="15.5" x14ac:dyDescent="0.35">
      <c r="C170" t="s">
        <v>222</v>
      </c>
      <c r="D170" s="5">
        <v>2985000</v>
      </c>
      <c r="E170" s="5">
        <v>356000</v>
      </c>
      <c r="F170" s="5">
        <v>3619000</v>
      </c>
      <c r="G170" s="5">
        <v>307000</v>
      </c>
      <c r="I170" s="5">
        <v>4902000</v>
      </c>
      <c r="J170" s="5">
        <v>10198000</v>
      </c>
      <c r="K170" s="5">
        <v>6977000</v>
      </c>
      <c r="L170" s="5">
        <v>1761000</v>
      </c>
      <c r="M170" s="5">
        <v>2827000</v>
      </c>
      <c r="N170" s="5">
        <v>15587000</v>
      </c>
      <c r="O170" s="5">
        <v>10442000</v>
      </c>
      <c r="P170" s="5">
        <v>32966000</v>
      </c>
      <c r="Q170" s="5">
        <v>6069000</v>
      </c>
      <c r="R170" s="5">
        <v>560000</v>
      </c>
      <c r="S170" s="5">
        <v>2712000</v>
      </c>
      <c r="T170" s="5">
        <v>5086000</v>
      </c>
      <c r="U170" s="5">
        <v>15087000</v>
      </c>
      <c r="V170" s="5">
        <v>5723000</v>
      </c>
      <c r="W170" s="5">
        <v>5699000</v>
      </c>
      <c r="X170" s="5">
        <v>34518000000</v>
      </c>
      <c r="Y170" s="5">
        <v>6286000000</v>
      </c>
      <c r="Z170" s="5">
        <v>6250000000</v>
      </c>
    </row>
    <row r="171" spans="3:26" ht="15.5" x14ac:dyDescent="0.35">
      <c r="C171" t="s">
        <v>575</v>
      </c>
      <c r="D171" s="5">
        <v>3201000</v>
      </c>
      <c r="E171" s="5">
        <v>-3201000</v>
      </c>
      <c r="U171" s="5">
        <v>-17426000</v>
      </c>
      <c r="X171" s="5">
        <v>-449544000000</v>
      </c>
    </row>
    <row r="172" spans="3:26" ht="15.5" x14ac:dyDescent="0.35">
      <c r="C172" t="s">
        <v>1398</v>
      </c>
      <c r="D172" s="5">
        <v>-6380000</v>
      </c>
      <c r="T172" s="5">
        <v>-9750000</v>
      </c>
      <c r="W172" s="5">
        <v>-25887000</v>
      </c>
      <c r="X172" s="5">
        <v>-3203195000000</v>
      </c>
    </row>
    <row r="173" spans="3:26" ht="15.5" x14ac:dyDescent="0.35">
      <c r="C173" t="s">
        <v>1399</v>
      </c>
      <c r="D173" s="5">
        <v>34276000</v>
      </c>
      <c r="F173" s="5">
        <v>-22168000</v>
      </c>
      <c r="I173" s="5">
        <v>-22168000</v>
      </c>
      <c r="W173" s="5">
        <v>-65708000</v>
      </c>
    </row>
    <row r="174" spans="3:26" ht="15.5" x14ac:dyDescent="0.35">
      <c r="C174" t="s">
        <v>1400</v>
      </c>
      <c r="D174" s="5">
        <v>-744000</v>
      </c>
      <c r="E174" s="5">
        <v>744000</v>
      </c>
      <c r="F174" s="5">
        <v>110000</v>
      </c>
      <c r="I174" s="5">
        <v>110000</v>
      </c>
      <c r="J174" s="5">
        <v>17036000</v>
      </c>
      <c r="K174" s="5">
        <v>146660000</v>
      </c>
      <c r="L174" s="5">
        <v>138769000</v>
      </c>
      <c r="M174" s="5">
        <v>13607000</v>
      </c>
      <c r="N174" s="5">
        <v>30711000</v>
      </c>
      <c r="O174" s="5">
        <v>98061000</v>
      </c>
      <c r="P174" s="5">
        <v>155413000</v>
      </c>
      <c r="Q174" s="5">
        <v>56095000</v>
      </c>
      <c r="Y174" s="5">
        <v>1088814000000</v>
      </c>
      <c r="Z174" s="5">
        <v>701492000000</v>
      </c>
    </row>
    <row r="175" spans="3:26" ht="15.5" x14ac:dyDescent="0.35">
      <c r="C175" t="s">
        <v>520</v>
      </c>
      <c r="D175" s="5">
        <v>12606000</v>
      </c>
      <c r="E175" s="5">
        <v>114284000</v>
      </c>
      <c r="F175" s="5">
        <v>711904000</v>
      </c>
      <c r="G175" s="5">
        <v>-581604000</v>
      </c>
      <c r="I175" s="5">
        <v>711904000</v>
      </c>
      <c r="J175" s="5">
        <v>70428000</v>
      </c>
      <c r="K175" s="5">
        <v>3381000</v>
      </c>
      <c r="L175" s="5">
        <v>1708000</v>
      </c>
    </row>
    <row r="176" spans="3:26" ht="15.5" x14ac:dyDescent="0.35">
      <c r="C176" t="s">
        <v>425</v>
      </c>
      <c r="I176" s="5">
        <v>6045000</v>
      </c>
      <c r="J176" s="5">
        <v>12049000</v>
      </c>
      <c r="K176" s="5">
        <v>18525000</v>
      </c>
      <c r="L176" s="5">
        <v>8775000</v>
      </c>
    </row>
    <row r="177" spans="3:26" ht="15.5" x14ac:dyDescent="0.35">
      <c r="C177" t="s">
        <v>600</v>
      </c>
      <c r="F177" s="5">
        <v>38435000</v>
      </c>
      <c r="I177" s="5">
        <v>38435000</v>
      </c>
    </row>
    <row r="178" spans="3:26" ht="15.5" x14ac:dyDescent="0.35">
      <c r="C178" t="s">
        <v>1401</v>
      </c>
    </row>
    <row r="179" spans="3:26" ht="15.5" x14ac:dyDescent="0.35">
      <c r="C179" t="s">
        <v>1402</v>
      </c>
      <c r="F179" s="5">
        <v>90000</v>
      </c>
      <c r="G179" s="5">
        <v>1000</v>
      </c>
      <c r="I179" s="5">
        <v>-340000</v>
      </c>
      <c r="J179" s="5">
        <v>-18720000</v>
      </c>
      <c r="K179" s="5">
        <v>-42172000</v>
      </c>
      <c r="L179" s="5">
        <v>-149034000</v>
      </c>
      <c r="M179" s="5">
        <v>-20486000</v>
      </c>
      <c r="O179" s="5">
        <v>-100000000</v>
      </c>
      <c r="S179" s="5">
        <v>-20000000</v>
      </c>
    </row>
    <row r="180" spans="3:26" ht="15.5" x14ac:dyDescent="0.35">
      <c r="C180" t="s">
        <v>1403</v>
      </c>
      <c r="F180" s="5">
        <v>-711904000</v>
      </c>
      <c r="G180" s="5">
        <v>711904000</v>
      </c>
      <c r="T180" s="5">
        <v>40233000</v>
      </c>
    </row>
    <row r="181" spans="3:26" ht="15.5" x14ac:dyDescent="0.35">
      <c r="C181" t="s">
        <v>1404</v>
      </c>
      <c r="D181" s="5">
        <v>-65000000</v>
      </c>
      <c r="F181" s="5">
        <v>-90487000</v>
      </c>
      <c r="I181" s="5">
        <v>-125697000</v>
      </c>
      <c r="J181" s="5">
        <v>-36014000</v>
      </c>
      <c r="K181" s="5">
        <v>-114363000</v>
      </c>
      <c r="L181" s="5">
        <v>-344940000</v>
      </c>
      <c r="M181" s="5">
        <v>-112920000</v>
      </c>
      <c r="N181" s="5">
        <v>-213090000</v>
      </c>
      <c r="O181" s="5">
        <v>-30123000</v>
      </c>
      <c r="P181" s="5">
        <v>-22024000</v>
      </c>
      <c r="Q181" s="5">
        <v>-309354000</v>
      </c>
    </row>
    <row r="182" spans="3:26" ht="15.5" x14ac:dyDescent="0.35">
      <c r="C182" t="s">
        <v>1405</v>
      </c>
      <c r="O182" s="5">
        <v>3000000</v>
      </c>
    </row>
    <row r="183" spans="3:26" ht="15.5" x14ac:dyDescent="0.35">
      <c r="C183" t="s">
        <v>1406</v>
      </c>
    </row>
    <row r="184" spans="3:26" ht="15.5" x14ac:dyDescent="0.35">
      <c r="C184" t="s">
        <v>1407</v>
      </c>
      <c r="D184" s="5">
        <v>-5181000</v>
      </c>
      <c r="E184" s="5">
        <v>-4090000</v>
      </c>
      <c r="F184" s="5">
        <v>12040000</v>
      </c>
      <c r="G184" s="5">
        <v>-3702000</v>
      </c>
      <c r="I184" s="5">
        <v>-4080000</v>
      </c>
      <c r="J184" s="5">
        <v>-20354000</v>
      </c>
      <c r="K184" s="5">
        <v>-24761000</v>
      </c>
      <c r="L184" s="5">
        <v>-16020000</v>
      </c>
      <c r="M184" s="5">
        <v>-4499000</v>
      </c>
      <c r="N184" s="5">
        <v>-12067000</v>
      </c>
      <c r="O184" s="5">
        <v>-9362000</v>
      </c>
    </row>
    <row r="185" spans="3:26" ht="15.5" x14ac:dyDescent="0.35">
      <c r="C185" t="s">
        <v>269</v>
      </c>
      <c r="F185" s="5">
        <v>-11477000</v>
      </c>
      <c r="G185" s="5">
        <v>3784000</v>
      </c>
      <c r="J185" s="5">
        <v>25572000</v>
      </c>
      <c r="K185" s="5">
        <v>17604000</v>
      </c>
      <c r="L185" s="5">
        <v>10400000</v>
      </c>
      <c r="M185" s="5">
        <v>400000</v>
      </c>
    </row>
    <row r="186" spans="3:26" ht="15.5" x14ac:dyDescent="0.35">
      <c r="C186" t="s">
        <v>1408</v>
      </c>
      <c r="L186" s="5">
        <v>131764000</v>
      </c>
    </row>
    <row r="187" spans="3:26" ht="15.5" x14ac:dyDescent="0.35">
      <c r="C187" t="s">
        <v>1409</v>
      </c>
      <c r="J187" s="5">
        <v>2181049000</v>
      </c>
    </row>
    <row r="188" spans="3:26" ht="15.5" x14ac:dyDescent="0.35">
      <c r="C188" t="s">
        <v>1410</v>
      </c>
      <c r="U188" s="5">
        <v>-20949000</v>
      </c>
      <c r="V188" s="5">
        <v>1345000</v>
      </c>
      <c r="W188" s="5">
        <v>-301458000</v>
      </c>
      <c r="X188" s="5">
        <v>-352000000</v>
      </c>
      <c r="Y188" s="5">
        <v>-1017893000000</v>
      </c>
      <c r="Z188" s="5">
        <v>-10299789000000</v>
      </c>
    </row>
    <row r="189" spans="3:26" ht="15.5" x14ac:dyDescent="0.35">
      <c r="C189" t="s">
        <v>1411</v>
      </c>
      <c r="F189" s="5">
        <v>-1086000</v>
      </c>
    </row>
    <row r="190" spans="3:26" ht="15.5" x14ac:dyDescent="0.35">
      <c r="C190" t="s">
        <v>1412</v>
      </c>
      <c r="F190" s="5">
        <v>1086000</v>
      </c>
      <c r="I190" s="5">
        <v>1086000</v>
      </c>
      <c r="J190" s="5">
        <v>-156000</v>
      </c>
      <c r="K190" s="5">
        <v>-107000</v>
      </c>
      <c r="R190" s="5">
        <v>-119120000</v>
      </c>
    </row>
    <row r="191" spans="3:26" ht="15.5" x14ac:dyDescent="0.35">
      <c r="C191" t="s">
        <v>1413</v>
      </c>
      <c r="I191" s="5">
        <v>1086000</v>
      </c>
      <c r="J191" s="5">
        <v>-156000</v>
      </c>
      <c r="K191" s="5">
        <v>-107000</v>
      </c>
      <c r="R191" s="5">
        <v>-119120000</v>
      </c>
      <c r="U191" s="5">
        <v>-20949000</v>
      </c>
      <c r="V191" s="5">
        <v>1345000</v>
      </c>
      <c r="W191" s="5">
        <v>-301458000</v>
      </c>
      <c r="X191" s="5">
        <v>-352000000</v>
      </c>
      <c r="Y191" s="5">
        <v>-1017893000000</v>
      </c>
      <c r="Z191" s="5">
        <v>-10299789000000</v>
      </c>
    </row>
    <row r="192" spans="3:26" ht="15.5" x14ac:dyDescent="0.35">
      <c r="C192" t="s">
        <v>526</v>
      </c>
      <c r="D192" s="5">
        <v>1019000</v>
      </c>
      <c r="E192" s="5">
        <v>-1019000</v>
      </c>
      <c r="F192" s="5">
        <v>-6163000</v>
      </c>
      <c r="G192" s="5">
        <v>-1988000</v>
      </c>
      <c r="I192" s="5">
        <v>-11463000</v>
      </c>
      <c r="J192" s="5">
        <v>-23134000</v>
      </c>
      <c r="K192" s="5">
        <v>-24981000</v>
      </c>
      <c r="L192" s="5">
        <v>-19606000</v>
      </c>
      <c r="M192" s="5">
        <v>-27055000</v>
      </c>
      <c r="N192" s="5">
        <v>-42923000</v>
      </c>
      <c r="O192" s="5">
        <v>-76813000</v>
      </c>
      <c r="P192" s="5">
        <v>-69294000</v>
      </c>
      <c r="Q192" s="5">
        <v>-30841000</v>
      </c>
      <c r="R192" s="5">
        <v>-31985000</v>
      </c>
      <c r="S192" s="5">
        <v>-31175000</v>
      </c>
      <c r="T192" s="5">
        <v>-48054000</v>
      </c>
      <c r="U192" s="5">
        <v>-43805000</v>
      </c>
    </row>
    <row r="193" spans="3:26" ht="15.5" x14ac:dyDescent="0.35">
      <c r="C193" t="s">
        <v>270</v>
      </c>
      <c r="J193" s="5">
        <v>-881000</v>
      </c>
      <c r="K193" s="5">
        <v>-2491000</v>
      </c>
      <c r="L193" s="5">
        <v>-1624000</v>
      </c>
      <c r="M193" s="5">
        <v>-748000</v>
      </c>
    </row>
    <row r="194" spans="3:26" ht="15.5" x14ac:dyDescent="0.35">
      <c r="C194" t="s">
        <v>1195</v>
      </c>
      <c r="W194" s="5">
        <v>-540000</v>
      </c>
      <c r="Y194" s="5">
        <v>-8079000000</v>
      </c>
    </row>
    <row r="195" spans="3:26" ht="15.5" x14ac:dyDescent="0.35">
      <c r="C195" t="s">
        <v>1414</v>
      </c>
      <c r="D195" s="5">
        <v>-1884000</v>
      </c>
      <c r="S195" s="5">
        <v>-8000</v>
      </c>
      <c r="T195" s="5">
        <v>-102000</v>
      </c>
      <c r="U195" s="5">
        <v>-37000</v>
      </c>
      <c r="V195" s="5">
        <v>-340000</v>
      </c>
    </row>
    <row r="196" spans="3:26" ht="15.5" x14ac:dyDescent="0.35">
      <c r="C196" t="s">
        <v>1415</v>
      </c>
    </row>
    <row r="197" spans="3:26" ht="15.5" x14ac:dyDescent="0.35">
      <c r="C197" t="s">
        <v>1416</v>
      </c>
      <c r="F197" s="5">
        <v>13771000</v>
      </c>
      <c r="G197" s="5">
        <v>-13771000</v>
      </c>
      <c r="V197" s="5">
        <v>-231000</v>
      </c>
    </row>
    <row r="198" spans="3:26" ht="15.5" x14ac:dyDescent="0.35">
      <c r="C198" t="s">
        <v>1417</v>
      </c>
      <c r="T198" s="5">
        <v>25130000</v>
      </c>
      <c r="X198" s="5">
        <v>83000000</v>
      </c>
      <c r="Z198" s="5">
        <v>20000000000</v>
      </c>
    </row>
    <row r="199" spans="3:26" ht="15.5" x14ac:dyDescent="0.35">
      <c r="C199" t="s">
        <v>1418</v>
      </c>
      <c r="J199" s="5">
        <v>49957000</v>
      </c>
    </row>
    <row r="200" spans="3:26" ht="15.5" x14ac:dyDescent="0.35">
      <c r="C200" t="s">
        <v>1419</v>
      </c>
      <c r="K200" s="5">
        <v>-7030000</v>
      </c>
      <c r="L200" s="5">
        <v>-42927000</v>
      </c>
    </row>
    <row r="201" spans="3:26" ht="15.5" x14ac:dyDescent="0.35">
      <c r="C201" t="s">
        <v>1420</v>
      </c>
      <c r="F201" s="5">
        <v>11437000</v>
      </c>
      <c r="G201" s="5">
        <v>-1411000</v>
      </c>
      <c r="X201" s="5">
        <v>-94000000000</v>
      </c>
      <c r="Y201" s="5">
        <v>-170832000000</v>
      </c>
    </row>
    <row r="202" spans="3:26" ht="15.5" x14ac:dyDescent="0.35">
      <c r="C202" t="s">
        <v>1421</v>
      </c>
    </row>
    <row r="203" spans="3:26" ht="15.5" x14ac:dyDescent="0.35">
      <c r="C203" t="s">
        <v>1422</v>
      </c>
    </row>
    <row r="204" spans="3:26" ht="15.5" x14ac:dyDescent="0.35">
      <c r="C204" t="s">
        <v>1423</v>
      </c>
      <c r="J204" s="5">
        <v>-8623000</v>
      </c>
      <c r="K204" s="5">
        <v>-4205000</v>
      </c>
      <c r="L204" s="5">
        <v>-103843000</v>
      </c>
      <c r="M204" s="5">
        <v>-197588000</v>
      </c>
      <c r="O204" s="5">
        <v>-43844000</v>
      </c>
      <c r="P204" s="5">
        <v>-547425000</v>
      </c>
    </row>
    <row r="205" spans="3:26" ht="15.5" x14ac:dyDescent="0.35">
      <c r="C205" t="s">
        <v>152</v>
      </c>
      <c r="D205" s="5">
        <v>-24173000</v>
      </c>
      <c r="E205" s="5">
        <v>-28439000</v>
      </c>
      <c r="F205" s="5">
        <v>66963000</v>
      </c>
      <c r="G205" s="5">
        <v>33712000</v>
      </c>
      <c r="I205" s="5">
        <v>-405079000</v>
      </c>
      <c r="J205" s="5">
        <v>-3642189000</v>
      </c>
      <c r="K205" s="5">
        <v>-1333690000</v>
      </c>
      <c r="L205" s="5">
        <v>-798315000</v>
      </c>
      <c r="M205" s="5">
        <v>-153422000</v>
      </c>
      <c r="N205" s="5">
        <v>-777967000</v>
      </c>
      <c r="O205" s="5">
        <v>263300000</v>
      </c>
      <c r="P205" s="5">
        <v>-378401000</v>
      </c>
      <c r="Q205" s="5">
        <v>-288661000</v>
      </c>
      <c r="R205" s="5">
        <v>-72994000</v>
      </c>
      <c r="S205" s="5">
        <v>-422813000</v>
      </c>
      <c r="T205" s="5">
        <v>-496321000</v>
      </c>
      <c r="U205" s="5">
        <v>-331500000</v>
      </c>
      <c r="V205" s="5">
        <v>24665000</v>
      </c>
      <c r="W205" s="5">
        <v>304264000</v>
      </c>
      <c r="X205" s="5">
        <v>-2040352000000</v>
      </c>
      <c r="Y205" s="5">
        <v>3628873000000</v>
      </c>
      <c r="Z205" s="5">
        <v>11285200000000</v>
      </c>
    </row>
    <row r="206" spans="3:26" ht="15.5" x14ac:dyDescent="0.35">
      <c r="C206" t="s">
        <v>1424</v>
      </c>
      <c r="J206" s="5">
        <v>-5338000</v>
      </c>
      <c r="K206" s="5">
        <v>-21474000</v>
      </c>
      <c r="L206" s="5">
        <v>-11644000</v>
      </c>
      <c r="M206" s="5">
        <v>-10897000</v>
      </c>
      <c r="N206" s="5">
        <v>-9446000</v>
      </c>
      <c r="S206" s="5">
        <v>-6874000</v>
      </c>
      <c r="T206" s="5">
        <v>-22762000</v>
      </c>
      <c r="U206" s="5">
        <v>-10556000</v>
      </c>
      <c r="V206" s="5">
        <v>-5451000</v>
      </c>
      <c r="W206" s="5">
        <v>-44659000</v>
      </c>
    </row>
    <row r="207" spans="3:26" ht="15.5" x14ac:dyDescent="0.35">
      <c r="C207" t="s">
        <v>541</v>
      </c>
      <c r="K207" s="5">
        <v>15400000</v>
      </c>
      <c r="L207" s="5">
        <v>66700000</v>
      </c>
    </row>
    <row r="208" spans="3:26" ht="15.5" x14ac:dyDescent="0.35">
      <c r="C208" t="s">
        <v>286</v>
      </c>
      <c r="D208" s="5">
        <v>203222000</v>
      </c>
      <c r="E208" s="5">
        <v>250052000</v>
      </c>
      <c r="F208" s="5">
        <v>123034000</v>
      </c>
      <c r="G208" s="5">
        <v>99962000</v>
      </c>
      <c r="I208" s="5">
        <v>422888000</v>
      </c>
      <c r="J208" s="5">
        <v>1134957000</v>
      </c>
      <c r="K208" s="5">
        <v>210988000</v>
      </c>
      <c r="L208" s="5">
        <v>418520000</v>
      </c>
      <c r="M208" s="5">
        <v>813000000</v>
      </c>
      <c r="N208" s="5">
        <v>40000000</v>
      </c>
      <c r="O208" s="5">
        <v>70000000</v>
      </c>
      <c r="P208" s="5">
        <v>220000000</v>
      </c>
      <c r="Q208" s="5">
        <v>50784000</v>
      </c>
      <c r="R208" s="5">
        <v>25000000</v>
      </c>
      <c r="S208" s="5">
        <v>320000000</v>
      </c>
      <c r="T208" s="5">
        <v>1156000000</v>
      </c>
      <c r="U208" s="5">
        <v>380000000</v>
      </c>
      <c r="V208" s="5">
        <v>495000000</v>
      </c>
      <c r="W208" s="5">
        <v>870000000</v>
      </c>
      <c r="X208" s="5">
        <v>363400000000</v>
      </c>
      <c r="Y208" s="5">
        <v>2013300000000</v>
      </c>
      <c r="Z208" s="5">
        <v>3438993000000</v>
      </c>
    </row>
    <row r="209" spans="3:26" ht="15.5" x14ac:dyDescent="0.35">
      <c r="C209" t="s">
        <v>285</v>
      </c>
      <c r="D209" s="5">
        <v>-3400000</v>
      </c>
      <c r="E209" s="5">
        <v>-3200000</v>
      </c>
      <c r="F209" s="5">
        <v>-10290000</v>
      </c>
      <c r="G209" s="5">
        <v>-61120000</v>
      </c>
      <c r="I209" s="5">
        <v>-137434000</v>
      </c>
      <c r="J209" s="5">
        <v>-600194000</v>
      </c>
      <c r="K209" s="5">
        <v>-400600000</v>
      </c>
      <c r="L209" s="5">
        <v>-372430000</v>
      </c>
      <c r="M209" s="5">
        <v>-672900000</v>
      </c>
      <c r="N209" s="5">
        <v>-466768000</v>
      </c>
      <c r="O209" s="5">
        <v>-276273000</v>
      </c>
      <c r="P209" s="5">
        <v>-257783000</v>
      </c>
      <c r="Q209" s="5">
        <v>-128825000</v>
      </c>
      <c r="R209" s="5">
        <v>-144000000</v>
      </c>
      <c r="S209" s="5">
        <v>-625250000</v>
      </c>
      <c r="T209" s="5">
        <v>-729249000</v>
      </c>
      <c r="U209" s="5">
        <v>-594000000</v>
      </c>
      <c r="V209" s="5">
        <v>-162500000</v>
      </c>
      <c r="W209" s="5">
        <v>-326410000</v>
      </c>
      <c r="X209" s="5">
        <v>-1180632000000</v>
      </c>
      <c r="Y209" s="5">
        <v>-3904703000000</v>
      </c>
      <c r="Z209" s="5">
        <v>-3456832000000</v>
      </c>
    </row>
    <row r="210" spans="3:26" ht="15.5" x14ac:dyDescent="0.35">
      <c r="C210" t="s">
        <v>280</v>
      </c>
      <c r="P210" s="5">
        <v>-5839000</v>
      </c>
      <c r="Y210" s="5">
        <v>-109068000000</v>
      </c>
      <c r="Z210" s="5">
        <v>-116752000000</v>
      </c>
    </row>
    <row r="211" spans="3:26" ht="15.5" x14ac:dyDescent="0.35">
      <c r="C211" t="s">
        <v>1425</v>
      </c>
      <c r="O211" s="5">
        <v>741690000</v>
      </c>
      <c r="Y211" s="5">
        <v>-395000000000</v>
      </c>
    </row>
    <row r="212" spans="3:26" ht="15.5" x14ac:dyDescent="0.35">
      <c r="C212" t="s">
        <v>1426</v>
      </c>
      <c r="J212" s="5">
        <v>-750000000</v>
      </c>
      <c r="O212" s="5">
        <v>-8154000</v>
      </c>
      <c r="T212" s="5">
        <v>-800000000</v>
      </c>
    </row>
    <row r="213" spans="3:26" ht="15.5" x14ac:dyDescent="0.35">
      <c r="C213" t="s">
        <v>343</v>
      </c>
      <c r="K213" s="5">
        <v>-3256000</v>
      </c>
      <c r="L213" s="5">
        <v>-358000</v>
      </c>
      <c r="M213" s="5">
        <v>-9046000</v>
      </c>
      <c r="N213" s="5">
        <v>-1926000</v>
      </c>
      <c r="O213" s="5">
        <v>-2460000</v>
      </c>
      <c r="P213" s="5">
        <v>-2460000</v>
      </c>
      <c r="V213" s="5">
        <v>-35745000</v>
      </c>
      <c r="Z213" s="5">
        <v>-471392000000</v>
      </c>
    </row>
    <row r="214" spans="3:26" ht="15.5" x14ac:dyDescent="0.35">
      <c r="C214" t="s">
        <v>538</v>
      </c>
      <c r="J214" s="5">
        <v>15596000</v>
      </c>
      <c r="K214" s="5">
        <v>3076000</v>
      </c>
      <c r="M214" s="5">
        <v>3614000</v>
      </c>
      <c r="T214" s="5">
        <v>15541000</v>
      </c>
      <c r="Z214" s="5">
        <v>245350000000</v>
      </c>
    </row>
    <row r="215" spans="3:26" ht="15.5" x14ac:dyDescent="0.35">
      <c r="C215" t="s">
        <v>1427</v>
      </c>
      <c r="P215" s="5">
        <v>-7529000</v>
      </c>
      <c r="Q215" s="5">
        <v>-5022000</v>
      </c>
      <c r="R215" s="5">
        <v>-792000</v>
      </c>
      <c r="S215" s="5">
        <v>-1160000</v>
      </c>
      <c r="T215" s="5">
        <v>-176000</v>
      </c>
      <c r="U215" s="5">
        <v>-189000</v>
      </c>
      <c r="V215" s="5">
        <v>140000</v>
      </c>
      <c r="W215" s="5">
        <v>142000</v>
      </c>
      <c r="X215" s="5">
        <v>-2534000000</v>
      </c>
    </row>
    <row r="216" spans="3:26" ht="15.5" x14ac:dyDescent="0.35">
      <c r="C216" t="s">
        <v>1428</v>
      </c>
      <c r="X216" s="5">
        <v>-858823000000</v>
      </c>
      <c r="Y216" s="5">
        <v>-761266000000</v>
      </c>
    </row>
    <row r="217" spans="3:26" ht="15.5" x14ac:dyDescent="0.35">
      <c r="C217" t="s">
        <v>239</v>
      </c>
      <c r="D217" s="5">
        <v>-21162000</v>
      </c>
      <c r="I217" s="5">
        <v>-18659000</v>
      </c>
      <c r="J217" s="5">
        <v>-183738000</v>
      </c>
      <c r="K217" s="5">
        <v>-131701000</v>
      </c>
      <c r="L217" s="5">
        <v>-207809000</v>
      </c>
      <c r="M217" s="5">
        <v>-17339000</v>
      </c>
      <c r="N217" s="5">
        <v>-34066000</v>
      </c>
      <c r="O217" s="5">
        <v>-18558000</v>
      </c>
      <c r="P217" s="5">
        <v>-52184000</v>
      </c>
      <c r="Q217" s="5">
        <v>-85469000</v>
      </c>
      <c r="R217" s="5">
        <v>-1038000</v>
      </c>
      <c r="S217" s="5">
        <v>-2221000</v>
      </c>
      <c r="T217" s="5">
        <v>-1032000</v>
      </c>
      <c r="U217" s="5">
        <v>-705000</v>
      </c>
      <c r="V217" s="5">
        <v>-487000</v>
      </c>
    </row>
    <row r="218" spans="3:26" ht="15.5" x14ac:dyDescent="0.35">
      <c r="C218" t="s">
        <v>427</v>
      </c>
      <c r="G218" s="5">
        <v>-31111000</v>
      </c>
      <c r="Q218" s="5">
        <v>2871000</v>
      </c>
    </row>
    <row r="219" spans="3:26" ht="15.5" x14ac:dyDescent="0.35">
      <c r="C219" t="s">
        <v>1222</v>
      </c>
      <c r="K219" s="5">
        <v>121000</v>
      </c>
      <c r="M219" s="5">
        <v>-3627000</v>
      </c>
      <c r="N219" s="5">
        <v>-2046000</v>
      </c>
      <c r="O219" s="5">
        <v>-1173000</v>
      </c>
    </row>
    <row r="220" spans="3:26" ht="15.5" x14ac:dyDescent="0.35">
      <c r="C220" t="s">
        <v>1429</v>
      </c>
      <c r="D220" s="5">
        <v>-17000</v>
      </c>
      <c r="E220" s="5">
        <v>-20332000</v>
      </c>
      <c r="G220" s="5">
        <v>13771000</v>
      </c>
      <c r="Q220" s="5">
        <v>-678000</v>
      </c>
    </row>
    <row r="221" spans="3:26" ht="15.5" x14ac:dyDescent="0.35">
      <c r="C221" t="s">
        <v>446</v>
      </c>
      <c r="Y221" s="5">
        <v>7440270000000</v>
      </c>
    </row>
    <row r="222" spans="3:26" ht="15.5" x14ac:dyDescent="0.35">
      <c r="C222" t="s">
        <v>340</v>
      </c>
      <c r="G222" s="5">
        <v>71872000</v>
      </c>
      <c r="I222" s="5">
        <v>71872000</v>
      </c>
      <c r="J222" s="5">
        <v>31115000</v>
      </c>
      <c r="K222" s="5">
        <v>48563000</v>
      </c>
      <c r="L222" s="5">
        <v>23697000</v>
      </c>
      <c r="M222" s="5">
        <v>46574000</v>
      </c>
      <c r="O222" s="5">
        <v>424000</v>
      </c>
      <c r="P222" s="5">
        <v>16709000</v>
      </c>
      <c r="Q222" s="5">
        <v>12234000</v>
      </c>
      <c r="R222" s="5">
        <v>164308000</v>
      </c>
      <c r="T222" s="5">
        <v>219000</v>
      </c>
      <c r="U222" s="5">
        <v>444000</v>
      </c>
    </row>
    <row r="223" spans="3:26" ht="15.5" x14ac:dyDescent="0.35">
      <c r="C223" t="s">
        <v>284</v>
      </c>
      <c r="J223" s="5">
        <v>-3225000</v>
      </c>
      <c r="M223" s="5">
        <v>-1443000</v>
      </c>
    </row>
    <row r="224" spans="3:26" ht="15.5" x14ac:dyDescent="0.35">
      <c r="C224" t="s">
        <v>1430</v>
      </c>
      <c r="G224" s="5">
        <v>-38507000</v>
      </c>
      <c r="I224" s="5">
        <v>-163389000</v>
      </c>
      <c r="J224" s="5">
        <v>-89378000</v>
      </c>
      <c r="K224" s="5">
        <v>-18372000</v>
      </c>
      <c r="L224" s="5">
        <v>-42866000</v>
      </c>
      <c r="M224" s="5">
        <v>-97070000</v>
      </c>
    </row>
    <row r="225" spans="2:26" ht="15.5" x14ac:dyDescent="0.35">
      <c r="C225" t="s">
        <v>318</v>
      </c>
      <c r="F225" s="5">
        <v>-33783000</v>
      </c>
      <c r="I225" s="5">
        <v>-33783000</v>
      </c>
      <c r="L225" s="5">
        <v>31244000</v>
      </c>
    </row>
    <row r="226" spans="2:26" ht="15.5" x14ac:dyDescent="0.35">
      <c r="C226" t="s">
        <v>536</v>
      </c>
      <c r="D226" s="5">
        <v>-5316000</v>
      </c>
      <c r="E226" s="5">
        <v>-4959000</v>
      </c>
      <c r="F226" s="5">
        <v>-25769000</v>
      </c>
      <c r="G226" s="5">
        <v>-7384000</v>
      </c>
      <c r="I226" s="5">
        <v>-46574000</v>
      </c>
      <c r="J226" s="5">
        <v>-34754000</v>
      </c>
      <c r="K226" s="5">
        <v>-36435000</v>
      </c>
      <c r="L226" s="5">
        <v>-53369000</v>
      </c>
      <c r="M226" s="5">
        <v>-57472000</v>
      </c>
      <c r="N226" s="5">
        <v>-53585000</v>
      </c>
      <c r="O226" s="5">
        <v>-41964000</v>
      </c>
      <c r="P226" s="5">
        <v>-39185000</v>
      </c>
      <c r="Q226" s="5">
        <v>-33481000</v>
      </c>
      <c r="R226" s="5">
        <v>-40985000</v>
      </c>
      <c r="S226" s="5">
        <v>-31821000</v>
      </c>
      <c r="T226" s="5">
        <v>-39694000</v>
      </c>
      <c r="U226" s="5">
        <v>-31007000</v>
      </c>
      <c r="V226" s="5">
        <v>-40560000</v>
      </c>
      <c r="W226" s="5">
        <v>-44498000</v>
      </c>
      <c r="X226" s="5">
        <v>-361763000000</v>
      </c>
      <c r="Y226" s="5">
        <v>-656978000000</v>
      </c>
      <c r="Z226" s="5">
        <v>-200763000000</v>
      </c>
    </row>
    <row r="227" spans="2:26" ht="15.5" x14ac:dyDescent="0.35">
      <c r="C227" t="s">
        <v>167</v>
      </c>
      <c r="D227" s="5">
        <v>-162633000</v>
      </c>
      <c r="E227" s="5">
        <v>115691000</v>
      </c>
      <c r="F227" s="5">
        <v>-23220000</v>
      </c>
      <c r="G227" s="5">
        <v>15564000</v>
      </c>
      <c r="I227" s="5">
        <v>-342324000</v>
      </c>
      <c r="J227" s="5">
        <v>-191748000</v>
      </c>
      <c r="K227" s="5">
        <v>-763358000</v>
      </c>
      <c r="L227" s="5">
        <v>2298743000</v>
      </c>
      <c r="M227" s="5">
        <v>638298000</v>
      </c>
      <c r="N227" s="5">
        <v>-400871000</v>
      </c>
      <c r="O227" s="5">
        <v>642079000</v>
      </c>
      <c r="P227" s="5">
        <v>-265647000</v>
      </c>
      <c r="Q227" s="5">
        <v>131636000</v>
      </c>
      <c r="R227" s="5">
        <v>374145000</v>
      </c>
      <c r="S227" s="5">
        <v>-29668000</v>
      </c>
      <c r="T227" s="5">
        <v>69772000</v>
      </c>
      <c r="U227" s="5">
        <v>206718000</v>
      </c>
      <c r="V227" s="5">
        <v>-52398000</v>
      </c>
      <c r="W227" s="5">
        <v>-47827000</v>
      </c>
      <c r="X227" s="5">
        <v>-5413762000000</v>
      </c>
      <c r="Y227" s="5">
        <v>9518182000000</v>
      </c>
      <c r="Z227" s="5">
        <v>1380292000000</v>
      </c>
    </row>
    <row r="228" spans="2:26" ht="15.5" x14ac:dyDescent="0.35">
      <c r="C228" t="s">
        <v>168</v>
      </c>
      <c r="E228" s="5">
        <v>1044123000</v>
      </c>
      <c r="I228" s="5">
        <v>1405918000</v>
      </c>
      <c r="J228" s="5">
        <v>3311232000</v>
      </c>
      <c r="K228" s="5">
        <v>4067358000</v>
      </c>
      <c r="L228" s="5">
        <v>1811141000</v>
      </c>
      <c r="M228" s="5">
        <v>1173703000</v>
      </c>
      <c r="N228" s="5">
        <v>1576191000</v>
      </c>
      <c r="O228" s="5">
        <v>927896000</v>
      </c>
      <c r="P228" s="5">
        <v>1206848000</v>
      </c>
      <c r="Q228" s="5">
        <v>1076948000</v>
      </c>
      <c r="R228" s="5">
        <v>702452000</v>
      </c>
      <c r="S228" s="5">
        <v>745248000</v>
      </c>
      <c r="T228" s="5">
        <v>680904000</v>
      </c>
      <c r="U228" s="5">
        <v>500368000</v>
      </c>
      <c r="V228" s="5">
        <v>558872000</v>
      </c>
      <c r="W228" s="5">
        <v>607271000</v>
      </c>
      <c r="X228" s="5">
        <v>11274623000000</v>
      </c>
      <c r="Y228" s="5">
        <v>2415853000000</v>
      </c>
      <c r="Z228" s="5">
        <v>831840000000</v>
      </c>
    </row>
    <row r="229" spans="2:26" ht="15.5" x14ac:dyDescent="0.35">
      <c r="C229" t="s">
        <v>242</v>
      </c>
      <c r="D229" s="5">
        <v>-17593000</v>
      </c>
      <c r="E229" s="5">
        <v>-1365000</v>
      </c>
      <c r="F229" s="5">
        <v>-6436000</v>
      </c>
      <c r="G229" s="5">
        <v>-3403000</v>
      </c>
      <c r="I229" s="5">
        <v>-19471000</v>
      </c>
      <c r="J229" s="5">
        <v>-32512000</v>
      </c>
      <c r="K229" s="5">
        <v>7232000</v>
      </c>
      <c r="L229" s="5">
        <v>-42526000</v>
      </c>
      <c r="M229" s="5">
        <v>-860000</v>
      </c>
      <c r="N229" s="5">
        <v>-1617000</v>
      </c>
      <c r="O229" s="5">
        <v>7652000</v>
      </c>
      <c r="P229" s="5">
        <v>-13305000</v>
      </c>
      <c r="Q229" s="5">
        <v>-1736000</v>
      </c>
      <c r="R229" s="5">
        <v>351000</v>
      </c>
      <c r="S229" s="5">
        <v>-13128000</v>
      </c>
      <c r="T229" s="5">
        <v>-5428000</v>
      </c>
      <c r="U229" s="5">
        <v>-26182000</v>
      </c>
      <c r="V229" s="5">
        <v>-6106000</v>
      </c>
      <c r="W229" s="5">
        <v>-572000</v>
      </c>
      <c r="X229" s="5">
        <v>-400890000000</v>
      </c>
      <c r="Y229" s="5">
        <v>-659412000000</v>
      </c>
      <c r="Z229" s="5">
        <v>203721000000</v>
      </c>
    </row>
    <row r="230" spans="2:26" ht="15.5" x14ac:dyDescent="0.35">
      <c r="C230" t="s">
        <v>1431</v>
      </c>
      <c r="J230" s="5">
        <v>-1681054000</v>
      </c>
    </row>
    <row r="231" spans="2:26" ht="15.5" x14ac:dyDescent="0.35">
      <c r="C231" t="s">
        <v>1432</v>
      </c>
      <c r="O231" s="5">
        <v>-1436000</v>
      </c>
    </row>
    <row r="232" spans="2:26" ht="15.5" x14ac:dyDescent="0.35">
      <c r="C232" t="s">
        <v>169</v>
      </c>
      <c r="D232" s="5">
        <v>-180226000</v>
      </c>
      <c r="E232" s="5">
        <v>1158449000</v>
      </c>
      <c r="F232" s="5">
        <v>-29656000</v>
      </c>
      <c r="G232" s="5">
        <v>12161000</v>
      </c>
      <c r="I232" s="5">
        <v>1044123000</v>
      </c>
      <c r="J232" s="5">
        <v>1405918000</v>
      </c>
      <c r="K232" s="5">
        <v>3311232000</v>
      </c>
      <c r="L232" s="5">
        <v>4067358000</v>
      </c>
      <c r="M232" s="5">
        <v>1811141000</v>
      </c>
      <c r="N232" s="5">
        <v>1173703000</v>
      </c>
      <c r="O232" s="5">
        <v>1576191000</v>
      </c>
      <c r="P232" s="5">
        <v>927896000</v>
      </c>
      <c r="Q232" s="5">
        <v>1206848000</v>
      </c>
      <c r="R232" s="5">
        <v>1076948000</v>
      </c>
      <c r="S232" s="5">
        <v>702452000</v>
      </c>
      <c r="T232" s="5">
        <v>745248000</v>
      </c>
      <c r="U232" s="5">
        <v>680904000</v>
      </c>
      <c r="V232" s="5">
        <v>500368000</v>
      </c>
      <c r="W232" s="5">
        <v>558872000</v>
      </c>
      <c r="X232" s="5">
        <v>5459971000000</v>
      </c>
      <c r="Y232" s="5">
        <v>11274623000000</v>
      </c>
      <c r="Z232" s="5">
        <v>2415853000000</v>
      </c>
    </row>
    <row r="234" spans="2:26" ht="15.5" x14ac:dyDescent="0.35">
      <c r="B234" t="s">
        <v>170</v>
      </c>
      <c r="C234" t="s">
        <v>12</v>
      </c>
      <c r="D234" s="5">
        <v>28800000000</v>
      </c>
      <c r="E234" s="5">
        <v>29390000000</v>
      </c>
      <c r="F234" s="5">
        <v>29390000000</v>
      </c>
      <c r="G234" s="5">
        <v>29390000000</v>
      </c>
      <c r="I234" s="5">
        <v>29390000000</v>
      </c>
      <c r="J234" s="5">
        <v>30760000000</v>
      </c>
      <c r="K234" s="5">
        <v>31990000000</v>
      </c>
      <c r="L234" s="5">
        <v>31990000000</v>
      </c>
      <c r="M234" s="5">
        <v>31990000000</v>
      </c>
      <c r="N234" s="5">
        <v>31990000000</v>
      </c>
      <c r="O234" s="5">
        <v>31990000000</v>
      </c>
      <c r="P234" s="5">
        <v>31990000000</v>
      </c>
      <c r="Q234" s="5">
        <v>31990000000</v>
      </c>
      <c r="R234" s="5">
        <v>31990000000</v>
      </c>
      <c r="S234" s="5">
        <v>31990000000</v>
      </c>
      <c r="T234" s="5">
        <v>31990000000</v>
      </c>
      <c r="U234" s="5">
        <v>31990000000</v>
      </c>
      <c r="V234" s="5">
        <v>31990000000</v>
      </c>
      <c r="W234" s="5">
        <v>31990000000</v>
      </c>
      <c r="X234" s="5">
        <v>31990000000</v>
      </c>
      <c r="Y234" s="5">
        <v>31990000000</v>
      </c>
      <c r="Z234" s="5">
        <v>31990000000</v>
      </c>
    </row>
    <row r="235" spans="2:26" ht="15.5" x14ac:dyDescent="0.35">
      <c r="C235" t="s">
        <v>171</v>
      </c>
      <c r="D235" s="6">
        <v>110.4</v>
      </c>
      <c r="E235" s="6">
        <v>73.5</v>
      </c>
      <c r="F235" s="6">
        <v>82.86</v>
      </c>
      <c r="G235" s="6">
        <v>70.55</v>
      </c>
    </row>
    <row r="236" spans="2:26" ht="15.5" x14ac:dyDescent="0.35">
      <c r="C236" t="s">
        <v>172</v>
      </c>
      <c r="D236" s="6">
        <v>20.47</v>
      </c>
      <c r="E236" s="6">
        <v>35.1</v>
      </c>
      <c r="F236" s="6">
        <v>21.84</v>
      </c>
      <c r="G236" s="6">
        <v>23.95</v>
      </c>
    </row>
    <row r="237" spans="2:26" ht="15.5" x14ac:dyDescent="0.35">
      <c r="C237" t="s">
        <v>60</v>
      </c>
      <c r="D237" s="6">
        <v>7.02</v>
      </c>
      <c r="E237" s="6">
        <v>9.5500000000000007</v>
      </c>
      <c r="F237" s="6">
        <v>6.07</v>
      </c>
      <c r="G237" s="6">
        <v>6.19</v>
      </c>
    </row>
    <row r="238" spans="2:26" ht="15.5" x14ac:dyDescent="0.35">
      <c r="C238" t="s">
        <v>173</v>
      </c>
      <c r="D238" s="5">
        <v>5597710000000</v>
      </c>
      <c r="E238" s="5">
        <v>3321090000000</v>
      </c>
      <c r="F238" s="6">
        <v>4098970000000.0005</v>
      </c>
      <c r="G238" s="5">
        <v>3481760000000</v>
      </c>
    </row>
    <row r="239" spans="2:26" ht="15.5" x14ac:dyDescent="0.35">
      <c r="C239" t="s">
        <v>174</v>
      </c>
      <c r="D239" s="6">
        <v>2.2799999999999997E-2</v>
      </c>
      <c r="E239" s="6">
        <v>1.77E-2</v>
      </c>
      <c r="F239" s="6">
        <v>2.1400000000000002E-2</v>
      </c>
      <c r="G239" s="6">
        <v>1.8799999999999997E-2</v>
      </c>
    </row>
    <row r="240" spans="2:26" ht="15.5" x14ac:dyDescent="0.35">
      <c r="C240" t="s">
        <v>175</v>
      </c>
      <c r="D240" s="6">
        <v>3.85E-2</v>
      </c>
      <c r="E240" s="6">
        <v>2.6000000000000002E-2</v>
      </c>
      <c r="F240" s="6">
        <v>3.2500000000000001E-2</v>
      </c>
      <c r="G240" s="6">
        <v>2.6800000000000001E-2</v>
      </c>
    </row>
    <row r="241" spans="3:7" ht="15.5" x14ac:dyDescent="0.35">
      <c r="C241" t="s">
        <v>176</v>
      </c>
      <c r="D241" s="6">
        <v>3.5799999999999998E-2</v>
      </c>
      <c r="E241" s="6">
        <v>2.2599999999999999E-2</v>
      </c>
      <c r="F241" s="6">
        <v>2.69E-2</v>
      </c>
      <c r="G241" s="6">
        <v>2.5600000000000001E-2</v>
      </c>
    </row>
    <row r="242" spans="3:7" ht="15.5" x14ac:dyDescent="0.35">
      <c r="C242" t="s">
        <v>177</v>
      </c>
      <c r="D242" s="6">
        <v>8.57</v>
      </c>
      <c r="E242" s="6">
        <v>81.16</v>
      </c>
      <c r="F242" s="6">
        <v>79.56</v>
      </c>
      <c r="G242" s="6">
        <v>22.54</v>
      </c>
    </row>
    <row r="243" spans="3:7" ht="15.5" x14ac:dyDescent="0.35">
      <c r="C243" t="s">
        <v>178</v>
      </c>
      <c r="D243" s="5">
        <v>91775000000000</v>
      </c>
      <c r="E243" s="5">
        <v>92195000000000</v>
      </c>
      <c r="F243" s="5">
        <v>83666000000000</v>
      </c>
      <c r="G243" s="5">
        <v>86073000000000</v>
      </c>
    </row>
    <row r="244" spans="3:7" ht="15.5" x14ac:dyDescent="0.35">
      <c r="C244" t="s">
        <v>179</v>
      </c>
      <c r="D244" s="6">
        <v>0.79</v>
      </c>
      <c r="E244" s="6">
        <v>0.91</v>
      </c>
      <c r="F244" s="6">
        <v>0.71</v>
      </c>
      <c r="G244" s="6">
        <v>0.64</v>
      </c>
    </row>
    <row r="245" spans="3:7" ht="15.5" x14ac:dyDescent="0.35">
      <c r="C245" t="s">
        <v>180</v>
      </c>
      <c r="D245" s="6">
        <v>2864.41</v>
      </c>
      <c r="E245" s="6">
        <v>2831.8</v>
      </c>
      <c r="F245" s="6">
        <v>2551.79</v>
      </c>
      <c r="G245" s="6">
        <v>2635.62</v>
      </c>
    </row>
    <row r="246" spans="3:7" ht="15.5" x14ac:dyDescent="0.35">
      <c r="C246" t="s">
        <v>181</v>
      </c>
      <c r="D246" s="6">
        <v>0.8</v>
      </c>
      <c r="E246" s="6">
        <v>0.92</v>
      </c>
      <c r="F246" s="6">
        <v>0.72</v>
      </c>
      <c r="G246" s="6">
        <v>0.65</v>
      </c>
    </row>
    <row r="247" spans="3:7" ht="15.5" x14ac:dyDescent="0.35">
      <c r="C247" t="s">
        <v>182</v>
      </c>
      <c r="D247" s="6">
        <v>2839.76</v>
      </c>
      <c r="E247" s="6">
        <v>2808.86</v>
      </c>
      <c r="F247" s="6">
        <v>2529.2199999999998</v>
      </c>
      <c r="G247" s="6">
        <v>2613.09</v>
      </c>
    </row>
    <row r="248" spans="3:7" ht="15.5" x14ac:dyDescent="0.35">
      <c r="C248" t="s">
        <v>183</v>
      </c>
      <c r="D248" s="5">
        <v>6175000000000</v>
      </c>
      <c r="E248" s="5">
        <v>1164000000000</v>
      </c>
      <c r="F248" s="5">
        <v>1009000000000</v>
      </c>
      <c r="G248" s="5">
        <v>674000000000</v>
      </c>
    </row>
    <row r="249" spans="3:7" ht="15.5" x14ac:dyDescent="0.35">
      <c r="C249" t="s">
        <v>184</v>
      </c>
      <c r="D249" s="5">
        <v>28607000000000</v>
      </c>
      <c r="E249" s="5">
        <v>17026000000000</v>
      </c>
      <c r="F249" s="5">
        <v>13062000000000</v>
      </c>
      <c r="G249" s="5">
        <v>11824000000000</v>
      </c>
    </row>
    <row r="250" spans="3:7" ht="15.5" x14ac:dyDescent="0.35">
      <c r="C250" t="s">
        <v>185</v>
      </c>
      <c r="D250" s="5">
        <v>82497000000000</v>
      </c>
      <c r="E250" s="5">
        <v>83226000000000</v>
      </c>
      <c r="F250" s="5">
        <v>74996000000000</v>
      </c>
      <c r="G250" s="5">
        <v>77460000000000</v>
      </c>
    </row>
    <row r="251" spans="3:7" ht="15.5" x14ac:dyDescent="0.35">
      <c r="C251" t="s">
        <v>24</v>
      </c>
      <c r="D251" s="5">
        <v>34782000000000</v>
      </c>
      <c r="E251" s="5">
        <v>18189000000000</v>
      </c>
      <c r="F251" s="5">
        <v>14070000000000</v>
      </c>
      <c r="G251" s="5">
        <v>12498000000000</v>
      </c>
    </row>
    <row r="252" spans="3:7" ht="15.5" x14ac:dyDescent="0.35">
      <c r="C252" t="s">
        <v>21</v>
      </c>
      <c r="D252" s="5">
        <v>17273000000000</v>
      </c>
      <c r="E252" s="5">
        <v>-1505000000000</v>
      </c>
      <c r="F252" s="5">
        <v>-3387000000000</v>
      </c>
      <c r="G252" s="5">
        <v>-5425000000000</v>
      </c>
    </row>
    <row r="253" spans="3:7" ht="15.5" x14ac:dyDescent="0.35">
      <c r="C253" t="s">
        <v>186</v>
      </c>
      <c r="D253" s="5">
        <v>31246000000000</v>
      </c>
      <c r="E253" s="5">
        <v>33273000000000</v>
      </c>
      <c r="F253" s="5">
        <v>22510000000000</v>
      </c>
      <c r="G253" s="5">
        <v>29147000000000</v>
      </c>
    </row>
    <row r="254" spans="3:7" ht="15.5" x14ac:dyDescent="0.35">
      <c r="C254" t="s">
        <v>187</v>
      </c>
      <c r="D254" s="5">
        <v>-4085000000000</v>
      </c>
      <c r="E254" s="5">
        <v>3317000000000</v>
      </c>
      <c r="F254" s="5">
        <v>3388000000000</v>
      </c>
      <c r="G254" s="5">
        <v>1138000000000</v>
      </c>
    </row>
    <row r="255" spans="3:7" ht="15.5" x14ac:dyDescent="0.35">
      <c r="C255" t="s">
        <v>188</v>
      </c>
      <c r="D255" s="5">
        <v>2073000000000</v>
      </c>
      <c r="E255" s="5">
        <v>-2704000000000</v>
      </c>
      <c r="F255" s="5">
        <v>-3923000000000</v>
      </c>
      <c r="G255" s="5">
        <v>-3614000000000</v>
      </c>
    </row>
    <row r="256" spans="3:7" ht="15.5" x14ac:dyDescent="0.35">
      <c r="C256" t="s">
        <v>13</v>
      </c>
      <c r="D256" s="5">
        <v>-2012000000000</v>
      </c>
      <c r="E256" s="5">
        <v>613000000000</v>
      </c>
      <c r="F256" s="5">
        <v>-535000000000</v>
      </c>
      <c r="G256" s="5">
        <v>-2475000000000</v>
      </c>
    </row>
    <row r="257" spans="3:26" ht="15.5" x14ac:dyDescent="0.35">
      <c r="C257" t="s">
        <v>16</v>
      </c>
      <c r="D257" s="6">
        <v>-69.86</v>
      </c>
      <c r="E257" s="6">
        <v>20.84</v>
      </c>
      <c r="F257" s="6">
        <v>-18.2</v>
      </c>
      <c r="G257" s="6">
        <v>-84.23</v>
      </c>
    </row>
    <row r="258" spans="3:26" ht="15.5" x14ac:dyDescent="0.35">
      <c r="C258" t="s">
        <v>45</v>
      </c>
      <c r="I258" s="5">
        <v>251</v>
      </c>
      <c r="J258" s="6">
        <v>711.12</v>
      </c>
      <c r="K258" s="6">
        <v>782.82</v>
      </c>
      <c r="L258" s="6">
        <v>1159.48</v>
      </c>
      <c r="M258" s="6">
        <v>417.68</v>
      </c>
      <c r="N258" s="6">
        <v>66.959999999999994</v>
      </c>
      <c r="O258" s="6">
        <v>178.76</v>
      </c>
      <c r="P258" s="6">
        <v>186.09</v>
      </c>
      <c r="Q258" s="6">
        <v>202.23</v>
      </c>
      <c r="R258" s="6">
        <v>139.22</v>
      </c>
      <c r="S258" s="6">
        <v>63.82</v>
      </c>
      <c r="T258" s="6">
        <v>69.3</v>
      </c>
      <c r="U258" s="6">
        <v>88.18</v>
      </c>
      <c r="V258" s="6">
        <v>116.5</v>
      </c>
      <c r="W258" s="6">
        <v>156.03</v>
      </c>
      <c r="X258" s="6">
        <v>74.45</v>
      </c>
      <c r="Y258" s="6">
        <v>139.41</v>
      </c>
      <c r="Z258" s="6">
        <v>41.35</v>
      </c>
    </row>
    <row r="259" spans="3:26" ht="15.5" x14ac:dyDescent="0.35">
      <c r="C259" t="s">
        <v>59</v>
      </c>
      <c r="I259" s="6">
        <v>7.21</v>
      </c>
      <c r="J259" s="6">
        <v>3.42</v>
      </c>
      <c r="K259" s="6">
        <v>3.04</v>
      </c>
      <c r="L259" s="6">
        <v>3.32</v>
      </c>
      <c r="M259" s="6">
        <v>5.39</v>
      </c>
      <c r="N259" s="6">
        <v>21.36</v>
      </c>
      <c r="O259" s="6">
        <v>8.6999999999999993</v>
      </c>
      <c r="P259" s="6">
        <v>6.53</v>
      </c>
      <c r="Q259" s="6">
        <v>9.1999999999999993</v>
      </c>
      <c r="R259" s="6">
        <v>12.17</v>
      </c>
      <c r="S259" s="6">
        <v>8.07</v>
      </c>
      <c r="T259" s="6">
        <v>15.01</v>
      </c>
      <c r="U259" s="6">
        <v>12.36</v>
      </c>
      <c r="V259" s="6">
        <v>13.65</v>
      </c>
      <c r="W259" s="6">
        <v>11.34</v>
      </c>
      <c r="X259" s="6">
        <v>34.25</v>
      </c>
      <c r="Y259" s="6">
        <v>12.41</v>
      </c>
      <c r="Z259" s="6">
        <v>11.73</v>
      </c>
    </row>
    <row r="260" spans="3:26" ht="15.5" x14ac:dyDescent="0.35">
      <c r="C260" t="s">
        <v>62</v>
      </c>
      <c r="I260" s="6">
        <v>1.72</v>
      </c>
      <c r="J260" s="6">
        <v>2.27</v>
      </c>
      <c r="K260" s="6">
        <v>2.34</v>
      </c>
      <c r="L260" s="6">
        <v>1.02</v>
      </c>
      <c r="M260" s="6">
        <v>1.26</v>
      </c>
      <c r="N260" s="6">
        <v>1.24</v>
      </c>
      <c r="O260" s="6">
        <v>1.02</v>
      </c>
      <c r="P260" s="6">
        <v>0.75</v>
      </c>
      <c r="Q260" s="6">
        <v>1.36</v>
      </c>
      <c r="R260" s="6">
        <v>1.61</v>
      </c>
      <c r="S260" s="6">
        <v>0.46</v>
      </c>
      <c r="T260" s="6">
        <v>0.8</v>
      </c>
      <c r="U260" s="6">
        <v>0.87</v>
      </c>
      <c r="V260" s="6">
        <v>1.41</v>
      </c>
      <c r="W260" s="6">
        <v>1.57</v>
      </c>
      <c r="X260" s="6">
        <v>3.3</v>
      </c>
      <c r="Y260" s="6">
        <v>2.0499999999999998</v>
      </c>
      <c r="Z260" s="6">
        <v>0.86</v>
      </c>
    </row>
    <row r="261" spans="3:26" ht="15.5" x14ac:dyDescent="0.35">
      <c r="C261" t="s">
        <v>189</v>
      </c>
      <c r="I261" s="5">
        <v>12736560000000</v>
      </c>
      <c r="J261" s="5">
        <v>15651360000000</v>
      </c>
      <c r="K261" s="5">
        <v>15789160000000</v>
      </c>
      <c r="L261" s="5">
        <v>71834900000000</v>
      </c>
      <c r="M261" s="5">
        <v>28825560000000</v>
      </c>
      <c r="N261" s="5">
        <v>10703610000000</v>
      </c>
      <c r="O261" s="5">
        <v>14233820000000</v>
      </c>
      <c r="P261" s="5">
        <v>17752740000000</v>
      </c>
    </row>
    <row r="262" spans="3:26" ht="15.5" x14ac:dyDescent="0.35">
      <c r="C262" t="s">
        <v>190</v>
      </c>
      <c r="I262" s="6">
        <v>6.4699999999999994E-2</v>
      </c>
      <c r="J262" s="6">
        <v>0.20199999999999999</v>
      </c>
      <c r="K262" s="6">
        <v>0.15490000000000001</v>
      </c>
      <c r="L262" s="6">
        <v>0.22059999999999999</v>
      </c>
      <c r="M262" s="6">
        <v>0.12330000000000001</v>
      </c>
      <c r="N262" s="6">
        <v>2.3799999999999998E-2</v>
      </c>
      <c r="O262" s="6">
        <v>5.7000000000000002E-2</v>
      </c>
      <c r="P262" s="6">
        <v>5.8200000000000002E-2</v>
      </c>
      <c r="Q262" s="6">
        <v>7.0099999999999996E-2</v>
      </c>
      <c r="R262" s="6">
        <v>5.0799999999999998E-2</v>
      </c>
      <c r="S262" s="6">
        <v>2.4799999999999999E-2</v>
      </c>
      <c r="T262" s="6">
        <v>2.7799999999999998E-2</v>
      </c>
      <c r="U262" s="6">
        <v>3.4300000000000004E-2</v>
      </c>
      <c r="V262" s="6">
        <v>5.7599999999999998E-2</v>
      </c>
      <c r="W262" s="6">
        <v>9.7299999999999998E-2</v>
      </c>
      <c r="X262" s="6">
        <v>5.8700000000000002E-2</v>
      </c>
      <c r="Y262" s="6">
        <v>0.105</v>
      </c>
      <c r="Z262" s="6">
        <v>3.9199999999999999E-2</v>
      </c>
    </row>
    <row r="263" spans="3:26" ht="15.5" x14ac:dyDescent="0.35">
      <c r="C263" t="s">
        <v>191</v>
      </c>
      <c r="I263" s="6">
        <v>9.8400000000000001E-2</v>
      </c>
      <c r="J263" s="6">
        <v>0.27479999999999999</v>
      </c>
      <c r="K263" s="6">
        <v>0.23949999999999999</v>
      </c>
      <c r="L263" s="6">
        <v>0.39479999999999998</v>
      </c>
      <c r="M263" s="6">
        <v>0.22620000000000001</v>
      </c>
      <c r="N263" s="6">
        <v>4.0899999999999999E-2</v>
      </c>
      <c r="O263" s="6">
        <v>0.1103</v>
      </c>
      <c r="P263" s="6">
        <v>0.11259999999999999</v>
      </c>
      <c r="Q263" s="6">
        <v>0.13769999999999999</v>
      </c>
      <c r="R263" s="6">
        <v>0.10529999999999999</v>
      </c>
      <c r="S263" s="6">
        <v>5.16E-2</v>
      </c>
      <c r="T263" s="6">
        <v>6.4399999999999999E-2</v>
      </c>
      <c r="U263" s="6">
        <v>8.5500000000000007E-2</v>
      </c>
      <c r="V263" s="6">
        <v>0.15060000000000001</v>
      </c>
      <c r="W263" s="6">
        <v>0.22589999999999999</v>
      </c>
      <c r="X263" s="6">
        <v>0.12820000000000001</v>
      </c>
      <c r="Y263" s="6">
        <v>0.25559999999999999</v>
      </c>
      <c r="Z263" s="6">
        <v>9.4399999999999998E-2</v>
      </c>
    </row>
    <row r="264" spans="3:26" ht="15.5" x14ac:dyDescent="0.35">
      <c r="C264" t="s">
        <v>192</v>
      </c>
      <c r="I264" s="6">
        <v>8.6400000000000005E-2</v>
      </c>
      <c r="J264" s="6">
        <v>9.9499999999999991E-2</v>
      </c>
      <c r="K264" s="6">
        <v>9.0200000000000002E-2</v>
      </c>
      <c r="L264" s="6">
        <v>0.5857</v>
      </c>
      <c r="M264" s="6">
        <v>0.26879999999999998</v>
      </c>
      <c r="N264" s="6">
        <v>5.2900000000000003E-2</v>
      </c>
      <c r="O264" s="6">
        <v>0.10060000000000001</v>
      </c>
      <c r="P264" s="6">
        <v>0.14760000000000001</v>
      </c>
      <c r="Q264" s="6">
        <v>0.15839999999999999</v>
      </c>
      <c r="R264" s="6">
        <v>0.10099999999999999</v>
      </c>
      <c r="S264" s="6">
        <v>6.08E-2</v>
      </c>
      <c r="T264" s="6">
        <v>8.5999999999999993E-2</v>
      </c>
      <c r="U264" s="6">
        <v>0.1013</v>
      </c>
      <c r="V264" s="6">
        <v>0.1613</v>
      </c>
      <c r="W264" s="6">
        <v>0.29449999999999998</v>
      </c>
      <c r="X264" s="6">
        <v>0.1956</v>
      </c>
      <c r="Y264" s="6">
        <v>0.32299999999999995</v>
      </c>
      <c r="Z264" s="6">
        <v>0.312</v>
      </c>
    </row>
    <row r="265" spans="3:26" ht="15.5" x14ac:dyDescent="0.35">
      <c r="C265" t="s">
        <v>193</v>
      </c>
      <c r="I265" s="6">
        <v>27.97</v>
      </c>
      <c r="J265" s="6">
        <v>13.14</v>
      </c>
      <c r="K265" s="6">
        <v>11.86</v>
      </c>
      <c r="L265" s="6">
        <v>48.24</v>
      </c>
      <c r="M265" s="6">
        <v>18.34</v>
      </c>
      <c r="N265" s="6">
        <v>3.19</v>
      </c>
      <c r="O265" s="6">
        <v>9.31</v>
      </c>
      <c r="P265" s="6">
        <v>13.7</v>
      </c>
      <c r="Q265" s="6">
        <v>17.96</v>
      </c>
      <c r="R265" s="6">
        <v>11.75</v>
      </c>
      <c r="S265" s="6">
        <v>5.46</v>
      </c>
      <c r="T265" s="6">
        <v>2.6</v>
      </c>
      <c r="U265" s="6">
        <v>4.58</v>
      </c>
      <c r="V265" s="6">
        <v>7.07</v>
      </c>
      <c r="W265" s="6">
        <v>10.72</v>
      </c>
      <c r="X265" s="6">
        <v>6.46</v>
      </c>
      <c r="Y265" s="6">
        <v>10.84</v>
      </c>
      <c r="Z265" s="6">
        <v>6.83</v>
      </c>
    </row>
    <row r="266" spans="3:26" ht="15.5" x14ac:dyDescent="0.35">
      <c r="C266" t="s">
        <v>56</v>
      </c>
      <c r="I266" s="6">
        <v>0.71</v>
      </c>
      <c r="J266" s="6">
        <v>0.94</v>
      </c>
      <c r="K266" s="6">
        <v>0.73</v>
      </c>
      <c r="L266" s="6">
        <v>1.31</v>
      </c>
      <c r="M266" s="6">
        <v>1.22</v>
      </c>
      <c r="N266" s="6">
        <v>0.87</v>
      </c>
      <c r="O266" s="6">
        <v>0.96</v>
      </c>
      <c r="P266" s="6">
        <v>0.74</v>
      </c>
      <c r="Q266" s="6">
        <v>1.27</v>
      </c>
      <c r="R266" s="6">
        <v>1.28</v>
      </c>
      <c r="S266" s="6">
        <v>0.42</v>
      </c>
      <c r="T266" s="6">
        <v>0.97</v>
      </c>
      <c r="U266" s="6">
        <v>1.06</v>
      </c>
      <c r="V266" s="6">
        <v>2.06</v>
      </c>
      <c r="W266" s="6">
        <v>2.56</v>
      </c>
      <c r="X266" s="6">
        <v>4.3899999999999997</v>
      </c>
      <c r="Y266" s="6">
        <v>3.17</v>
      </c>
      <c r="Z266" s="6">
        <v>1.1100000000000001</v>
      </c>
    </row>
    <row r="267" spans="3:26" ht="15.5" x14ac:dyDescent="0.35">
      <c r="C267" t="s">
        <v>53</v>
      </c>
      <c r="I267" s="6">
        <v>2551.79</v>
      </c>
      <c r="J267" s="6">
        <v>2587.9899999999998</v>
      </c>
      <c r="K267" s="6">
        <v>3269.03</v>
      </c>
      <c r="L267" s="6">
        <v>2936.77</v>
      </c>
      <c r="M267" s="6">
        <v>1846.59</v>
      </c>
      <c r="N267" s="6">
        <v>1636.93</v>
      </c>
      <c r="O267" s="6">
        <v>1621.08</v>
      </c>
      <c r="P267" s="6">
        <v>1652.64</v>
      </c>
      <c r="Q267" s="6">
        <v>1469.02</v>
      </c>
      <c r="R267" s="6">
        <v>1321.7</v>
      </c>
      <c r="S267" s="6">
        <v>1236.01</v>
      </c>
      <c r="T267" s="6">
        <v>1076.01</v>
      </c>
      <c r="U267" s="6">
        <v>1031.48</v>
      </c>
      <c r="V267" s="6">
        <v>773.63</v>
      </c>
      <c r="W267" s="6">
        <v>690.57</v>
      </c>
      <c r="X267" s="6">
        <v>580.77</v>
      </c>
      <c r="Y267" s="6">
        <v>545.39</v>
      </c>
      <c r="Z267" s="6">
        <v>437.98</v>
      </c>
    </row>
    <row r="268" spans="3:26" ht="15.5" x14ac:dyDescent="0.35">
      <c r="C268" t="s">
        <v>194</v>
      </c>
      <c r="I268" s="6">
        <v>0.72</v>
      </c>
      <c r="J268" s="6">
        <v>0.95</v>
      </c>
      <c r="K268" s="6">
        <v>0.82</v>
      </c>
      <c r="L268" s="6">
        <v>1.51</v>
      </c>
      <c r="M268" s="6">
        <v>1.5</v>
      </c>
      <c r="N268" s="6">
        <v>1.1000000000000001</v>
      </c>
      <c r="O268" s="6">
        <v>1.21</v>
      </c>
      <c r="P268" s="6">
        <v>0.94</v>
      </c>
      <c r="Q268" s="6">
        <v>1.64</v>
      </c>
      <c r="R268" s="6">
        <v>1.71</v>
      </c>
      <c r="S268" s="6">
        <v>0.61</v>
      </c>
      <c r="T268" s="6">
        <v>1.44</v>
      </c>
      <c r="U268" s="6">
        <v>1.6</v>
      </c>
      <c r="V268" s="6">
        <v>3.42</v>
      </c>
      <c r="W268" s="6">
        <v>4.3600000000000003</v>
      </c>
      <c r="X268" s="6">
        <v>8.06</v>
      </c>
      <c r="Y268" s="6">
        <v>6.62</v>
      </c>
      <c r="Z268" s="6">
        <v>3.18</v>
      </c>
    </row>
    <row r="269" spans="3:26" ht="15.5" x14ac:dyDescent="0.35">
      <c r="C269" t="s">
        <v>195</v>
      </c>
      <c r="I269" s="6">
        <v>2529.2199999999998</v>
      </c>
      <c r="J269" s="6">
        <v>2567.16</v>
      </c>
      <c r="K269" s="6">
        <v>2891.56</v>
      </c>
      <c r="L269" s="6">
        <v>2555.4699999999998</v>
      </c>
      <c r="M269" s="6">
        <v>1497.61</v>
      </c>
      <c r="N269" s="6">
        <v>1294.32</v>
      </c>
      <c r="O269" s="6">
        <v>1283.42</v>
      </c>
      <c r="P269" s="6">
        <v>1293.3499999999999</v>
      </c>
      <c r="Q269" s="6">
        <v>1132.8800000000001</v>
      </c>
      <c r="R269" s="6">
        <v>988.34</v>
      </c>
      <c r="S269" s="6">
        <v>846.32</v>
      </c>
      <c r="T269" s="6">
        <v>724.57</v>
      </c>
      <c r="U269" s="6">
        <v>680.52</v>
      </c>
      <c r="V269" s="6">
        <v>464.6</v>
      </c>
      <c r="W269" s="6">
        <v>405.51</v>
      </c>
      <c r="X269" s="6">
        <v>316.20999999999998</v>
      </c>
      <c r="Y269" s="6">
        <v>261.14999999999998</v>
      </c>
      <c r="Z269" s="6">
        <v>152.59</v>
      </c>
    </row>
    <row r="270" spans="3:26" ht="15.5" x14ac:dyDescent="0.35">
      <c r="C270" t="s">
        <v>196</v>
      </c>
      <c r="I270" s="5">
        <v>1009000000000</v>
      </c>
      <c r="J270" s="5">
        <v>949000000000</v>
      </c>
      <c r="K270" s="5">
        <v>14648000000000</v>
      </c>
      <c r="L270" s="5">
        <v>2740000000000</v>
      </c>
      <c r="M270" s="5">
        <v>3866000000000</v>
      </c>
      <c r="N270" s="5">
        <v>9064000000000</v>
      </c>
      <c r="O270" s="5">
        <v>7631000000000</v>
      </c>
      <c r="P270" s="5">
        <v>3187000000000</v>
      </c>
      <c r="Q270" s="5">
        <v>3207000000000</v>
      </c>
      <c r="R270" s="5">
        <v>2065000000000</v>
      </c>
      <c r="S270" s="5">
        <v>1808000000000</v>
      </c>
      <c r="T270" s="5">
        <v>3168000000000</v>
      </c>
      <c r="U270" s="5">
        <v>2292000000000</v>
      </c>
      <c r="V270" s="5">
        <v>2921000000000</v>
      </c>
      <c r="W270" s="5">
        <v>1291000000000</v>
      </c>
      <c r="X270" s="5">
        <v>1806000000000</v>
      </c>
      <c r="Y270" s="5">
        <v>2507000000000</v>
      </c>
      <c r="Z270" s="5">
        <v>2080000000000</v>
      </c>
    </row>
    <row r="271" spans="3:26" ht="15.5" x14ac:dyDescent="0.35">
      <c r="C271" t="s">
        <v>197</v>
      </c>
      <c r="I271" s="5">
        <v>13062000000000</v>
      </c>
      <c r="J271" s="5">
        <v>8420000000000</v>
      </c>
      <c r="K271" s="5">
        <v>7526000000000</v>
      </c>
      <c r="L271" s="5">
        <v>21886000000000</v>
      </c>
      <c r="M271" s="5">
        <v>19032000000000</v>
      </c>
      <c r="N271" s="5">
        <v>12080000000000</v>
      </c>
      <c r="O271" s="5">
        <v>19816000000000</v>
      </c>
      <c r="P271" s="5">
        <v>17382000000000</v>
      </c>
      <c r="Q271" s="5">
        <v>15450000000000</v>
      </c>
      <c r="R271" s="5">
        <v>17869000000000</v>
      </c>
      <c r="S271" s="5">
        <v>28453000000000</v>
      </c>
      <c r="T271" s="5">
        <v>20997000000000</v>
      </c>
      <c r="U271" s="5">
        <v>24798000000000</v>
      </c>
      <c r="V271" s="5">
        <v>20756000000000</v>
      </c>
      <c r="W271" s="5">
        <v>17848000000000</v>
      </c>
      <c r="X271" s="5">
        <v>12660000000000</v>
      </c>
      <c r="Y271" s="5">
        <v>13521000000000</v>
      </c>
      <c r="Z271" s="5">
        <v>9174000000000</v>
      </c>
    </row>
    <row r="272" spans="3:26" ht="15.5" x14ac:dyDescent="0.35">
      <c r="C272" t="s">
        <v>26</v>
      </c>
      <c r="I272" s="5">
        <v>14070000000000</v>
      </c>
      <c r="J272" s="5">
        <v>9369000000000</v>
      </c>
      <c r="K272" s="5">
        <v>22174000000000</v>
      </c>
      <c r="L272" s="5">
        <v>24626000000000</v>
      </c>
      <c r="M272" s="5">
        <v>22898000000000</v>
      </c>
      <c r="N272" s="5">
        <v>21144000000000</v>
      </c>
      <c r="O272" s="5">
        <v>27447000000000</v>
      </c>
      <c r="P272" s="5">
        <v>20569000000000</v>
      </c>
      <c r="Q272" s="5">
        <v>18658000000000</v>
      </c>
      <c r="R272" s="5">
        <v>19935000000000</v>
      </c>
      <c r="S272" s="5">
        <v>30261000000000</v>
      </c>
      <c r="T272" s="5">
        <v>24165000000000</v>
      </c>
      <c r="U272" s="5">
        <v>27089000000000</v>
      </c>
      <c r="V272" s="5">
        <v>23676000000000</v>
      </c>
      <c r="W272" s="5">
        <v>19138000000000</v>
      </c>
      <c r="X272" s="5">
        <v>14466000000000</v>
      </c>
      <c r="Y272" s="5">
        <v>16028000000000</v>
      </c>
      <c r="Z272" s="5">
        <v>11254000000000</v>
      </c>
    </row>
    <row r="273" spans="3:26" ht="15.5" x14ac:dyDescent="0.35">
      <c r="C273" t="s">
        <v>23</v>
      </c>
      <c r="I273" s="5">
        <v>-3387000000000</v>
      </c>
      <c r="J273" s="5">
        <v>-13347000000000</v>
      </c>
      <c r="K273" s="5">
        <v>-28948000000000</v>
      </c>
      <c r="L273" s="5">
        <v>-38792000000000</v>
      </c>
      <c r="M273" s="5">
        <v>-2962000000000</v>
      </c>
      <c r="N273" s="5">
        <v>4589000000000</v>
      </c>
      <c r="O273" s="5">
        <v>5536000000000</v>
      </c>
      <c r="P273" s="5">
        <v>7132000000000</v>
      </c>
      <c r="Q273" s="5">
        <v>2307000000000</v>
      </c>
      <c r="R273" s="5">
        <v>5465000000000</v>
      </c>
      <c r="S273" s="5">
        <v>20570000000000</v>
      </c>
      <c r="T273" s="5">
        <v>14894000000000</v>
      </c>
      <c r="U273" s="5">
        <v>18784000000000</v>
      </c>
      <c r="V273" s="5">
        <v>18838000000000</v>
      </c>
      <c r="W273" s="5">
        <v>14071000000000</v>
      </c>
      <c r="X273" s="5">
        <v>9006000000000</v>
      </c>
      <c r="Y273" s="5">
        <v>4754000000000</v>
      </c>
      <c r="Z273" s="5">
        <v>8838000000000</v>
      </c>
    </row>
    <row r="274" spans="3:26" ht="15.5" x14ac:dyDescent="0.35">
      <c r="C274" t="s">
        <v>198</v>
      </c>
      <c r="I274" s="5">
        <v>22510000000000</v>
      </c>
      <c r="J274" s="5">
        <v>31641000000000</v>
      </c>
      <c r="K274" s="5">
        <v>33453000000000</v>
      </c>
      <c r="L274" s="5">
        <v>44777000000000</v>
      </c>
      <c r="M274" s="5">
        <v>21083000000000</v>
      </c>
      <c r="N274" s="5">
        <v>8275000000000</v>
      </c>
      <c r="O274" s="5">
        <v>12196000000000</v>
      </c>
      <c r="P274" s="5">
        <v>11351000000000</v>
      </c>
      <c r="Q274" s="5">
        <v>16337000000000</v>
      </c>
      <c r="R274" s="5">
        <v>12739000000000</v>
      </c>
      <c r="S274" s="5">
        <v>8802000000000</v>
      </c>
      <c r="T274" s="5">
        <v>6184000000000</v>
      </c>
      <c r="U274" s="5">
        <v>7285000000000</v>
      </c>
      <c r="V274" s="5">
        <v>4977000000000</v>
      </c>
      <c r="W274" s="5">
        <v>4700000000000</v>
      </c>
      <c r="X274" s="5">
        <v>4407000000000</v>
      </c>
      <c r="Y274" s="5">
        <v>7841000000000</v>
      </c>
      <c r="Z274" s="5">
        <v>1135000000000</v>
      </c>
    </row>
    <row r="275" spans="3:26" ht="15.5" x14ac:dyDescent="0.35">
      <c r="C275" t="s">
        <v>199</v>
      </c>
      <c r="I275" s="5">
        <v>9934000000000</v>
      </c>
      <c r="J275" s="5">
        <v>32575000000000</v>
      </c>
      <c r="K275" s="5">
        <v>17797000000000</v>
      </c>
      <c r="L275" s="5">
        <v>60251000000000</v>
      </c>
      <c r="M275" s="5">
        <v>20508000000000</v>
      </c>
      <c r="N275" s="5">
        <v>10387000000000</v>
      </c>
      <c r="O275" s="5">
        <v>12751000000000</v>
      </c>
      <c r="P275" s="5">
        <v>13118000000000</v>
      </c>
      <c r="Q275" s="5">
        <v>11566000000000</v>
      </c>
      <c r="R275" s="5">
        <v>9076000000000</v>
      </c>
      <c r="S275" s="5">
        <v>7057000000000</v>
      </c>
      <c r="T275" s="5">
        <v>7366000000000</v>
      </c>
      <c r="U275" s="5">
        <v>8804000000000</v>
      </c>
      <c r="V275" s="5">
        <v>4184000000000</v>
      </c>
      <c r="W275" s="5">
        <v>6460000000000</v>
      </c>
      <c r="X275" s="5">
        <v>2590000000000</v>
      </c>
      <c r="Y275" s="5">
        <v>7097000000000</v>
      </c>
      <c r="Z275" s="5">
        <v>1085000000000</v>
      </c>
    </row>
    <row r="276" spans="3:26" ht="15.5" x14ac:dyDescent="0.35">
      <c r="C276" t="s">
        <v>200</v>
      </c>
      <c r="I276" s="5">
        <v>-13402000000000</v>
      </c>
      <c r="J276" s="5">
        <v>-13531000000000</v>
      </c>
      <c r="K276" s="5">
        <v>-9075000000000</v>
      </c>
      <c r="L276" s="5">
        <v>-6293000000000</v>
      </c>
      <c r="M276" s="5">
        <v>-2580000000000</v>
      </c>
      <c r="N276" s="5">
        <v>-2500000000000</v>
      </c>
      <c r="O276" s="5">
        <v>-6487000000000</v>
      </c>
      <c r="P276" s="5">
        <v>-5967000000000</v>
      </c>
      <c r="Q276" s="5">
        <v>-2523000000000</v>
      </c>
      <c r="R276" s="5">
        <v>-1476000000000</v>
      </c>
      <c r="S276" s="5">
        <v>-1396000000000</v>
      </c>
      <c r="T276" s="5">
        <v>-1286000000000</v>
      </c>
      <c r="U276" s="5">
        <v>-2199000000000</v>
      </c>
      <c r="V276" s="5">
        <v>-4742000000000</v>
      </c>
      <c r="W276" s="5">
        <v>-5673000000000</v>
      </c>
      <c r="X276" s="5">
        <v>-2251000000000</v>
      </c>
      <c r="Y276" s="5">
        <v>-1114000000000</v>
      </c>
      <c r="Z276" s="5">
        <v>-1464000000000</v>
      </c>
    </row>
    <row r="277" spans="3:26" ht="15.5" x14ac:dyDescent="0.35">
      <c r="C277" t="s">
        <v>15</v>
      </c>
      <c r="I277" s="5">
        <v>-3468000000000</v>
      </c>
      <c r="J277" s="5">
        <v>19044000000000</v>
      </c>
      <c r="K277" s="5">
        <v>8723000000000</v>
      </c>
      <c r="L277" s="5">
        <v>53958000000000</v>
      </c>
      <c r="M277" s="5">
        <v>17928000000000</v>
      </c>
      <c r="N277" s="5">
        <v>7887000000000</v>
      </c>
      <c r="O277" s="5">
        <v>6264000000000</v>
      </c>
      <c r="P277" s="5">
        <v>7151000000000</v>
      </c>
      <c r="Q277" s="5">
        <v>9043000000000</v>
      </c>
      <c r="R277" s="5">
        <v>7601000000000</v>
      </c>
      <c r="S277" s="5">
        <v>5662000000000</v>
      </c>
      <c r="T277" s="5">
        <v>6080000000000</v>
      </c>
      <c r="U277" s="5">
        <v>6605000000000</v>
      </c>
      <c r="V277" s="5">
        <v>-558000000000</v>
      </c>
      <c r="W277" s="5">
        <v>787000000000</v>
      </c>
      <c r="X277" s="5">
        <v>339000000000</v>
      </c>
      <c r="Y277" s="5">
        <v>5983000000000</v>
      </c>
      <c r="Z277" s="5">
        <v>-379000000000</v>
      </c>
    </row>
    <row r="278" spans="3:26" ht="15.5" x14ac:dyDescent="0.35">
      <c r="C278" t="s">
        <v>17</v>
      </c>
      <c r="I278" s="6">
        <v>-118.02</v>
      </c>
      <c r="J278" s="6">
        <v>619.14</v>
      </c>
      <c r="K278" s="6">
        <v>272.70999999999998</v>
      </c>
      <c r="L278" s="6">
        <v>1686.94</v>
      </c>
      <c r="M278" s="6">
        <v>560.49</v>
      </c>
      <c r="N278" s="6">
        <v>246.57</v>
      </c>
      <c r="O278" s="6">
        <v>195.83</v>
      </c>
      <c r="P278" s="6">
        <v>223.57</v>
      </c>
      <c r="Q278" s="6">
        <v>282.72000000000003</v>
      </c>
      <c r="R278" s="6">
        <v>237.63</v>
      </c>
      <c r="S278" s="6">
        <v>177.01</v>
      </c>
      <c r="T278" s="6">
        <v>190.09</v>
      </c>
      <c r="U278" s="6">
        <v>206.51</v>
      </c>
      <c r="V278" s="6">
        <v>-17.43</v>
      </c>
      <c r="W278" s="6">
        <v>24.61</v>
      </c>
      <c r="X278" s="6">
        <v>10.6</v>
      </c>
      <c r="Y278" s="6">
        <v>187.05</v>
      </c>
      <c r="Z278" s="6">
        <v>-11.85</v>
      </c>
    </row>
  </sheetData>
  <pageMargins left="0.7" right="0.7" top="0.75" bottom="0.75" header="0.3" footer="0.3"/>
  <ignoredErrors>
    <ignoredError sqref="A1:Z279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S23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1433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1434</v>
      </c>
      <c r="D2" s="2" vm="160">
        <f ca="1">IFERROR(_xlfn.STOCKHISTORY("XIDX:" &amp; $C$1, D3, , 0, 0, 1), "Libur")</f>
        <v>3400</v>
      </c>
      <c r="E2" s="2" vm="281">
        <f ca="1">IFERROR(_xlfn.STOCKHISTORY("XIDX:" &amp; $C$1, E3, , 0, 0, 1), "Libur")</f>
        <v>2480</v>
      </c>
      <c r="H2" s="2" vm="281">
        <f ca="1">IFERROR(INDEX(D2:G2,COUNT(D2:G2)),"")</f>
        <v>2480</v>
      </c>
      <c r="I2" s="2" vm="282">
        <f t="shared" ref="I2:S2" ca="1" si="0">IFERROR(_xlfn.STOCKHISTORY("XIDX:" &amp; $C$1, I1, , 0, 0, 1), "Libur")</f>
        <v>1515</v>
      </c>
      <c r="J2" s="2" vm="283">
        <f t="shared" ca="1" si="0"/>
        <v>1400</v>
      </c>
      <c r="K2" s="2" vm="284">
        <f t="shared" ca="1" si="0"/>
        <v>1520</v>
      </c>
      <c r="L2" s="2" vm="285">
        <f t="shared" ca="1" si="0"/>
        <v>1940</v>
      </c>
      <c r="M2" s="2" vm="282">
        <f t="shared" ca="1" si="0"/>
        <v>1515</v>
      </c>
      <c r="N2" s="2" vm="42">
        <f t="shared" ca="1" si="0"/>
        <v>900</v>
      </c>
      <c r="O2" s="2" vm="286">
        <f t="shared" ca="1" si="0"/>
        <v>695</v>
      </c>
      <c r="P2" s="2" vm="287">
        <f t="shared" ca="1" si="0"/>
        <v>680</v>
      </c>
      <c r="Q2" s="2" vm="288">
        <f t="shared" ca="1" si="0"/>
        <v>605</v>
      </c>
      <c r="R2" s="2" vm="289">
        <f t="shared" ca="1" si="0"/>
        <v>880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781434000000</v>
      </c>
      <c r="E4" s="2">
        <f>IFERROR(INDEX(E51:E500,MATCH($C$4,$C$51:$C$500,0)),"")</f>
        <v>762149000000</v>
      </c>
      <c r="H4" s="2">
        <f>IFERROR(SUM(D4:G4)*(4/MAX(1,COUNT(D4:G4))),"")</f>
        <v>3087166000000</v>
      </c>
      <c r="I4" s="2">
        <f t="shared" ref="I4:S4" si="1">IFERROR(INDEX(I51:I500,MATCH($C$4,$C$51:$C$500,0)),"")</f>
        <v>3008803000000</v>
      </c>
      <c r="J4" s="2">
        <f t="shared" si="1"/>
        <v>2907675000000</v>
      </c>
      <c r="K4" s="2">
        <f t="shared" si="1"/>
        <v>2822745000000</v>
      </c>
      <c r="L4" s="2">
        <f t="shared" si="1"/>
        <v>2612464000000</v>
      </c>
      <c r="M4" s="2">
        <f t="shared" si="1"/>
        <v>2738813000000</v>
      </c>
      <c r="N4" s="2">
        <f t="shared" si="1"/>
        <v>2188179000000</v>
      </c>
      <c r="O4" s="2">
        <f t="shared" si="1"/>
        <v>2203617000000</v>
      </c>
      <c r="P4" s="2">
        <f t="shared" si="1"/>
        <v>2073258000000</v>
      </c>
      <c r="Q4" s="2">
        <f t="shared" si="1"/>
        <v>1838417000000</v>
      </c>
      <c r="R4" s="2">
        <f t="shared" si="1"/>
        <v>1651136000000</v>
      </c>
      <c r="S4" s="2">
        <f t="shared" si="1"/>
        <v>1426441000000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30000000000</v>
      </c>
      <c r="E5" s="2">
        <f>IFERROR(INDEX(E51:E500,MATCH($C$5,$C$51:$C$500,0)),"")</f>
        <v>35199000000</v>
      </c>
      <c r="H5" s="2">
        <f>IFERROR(SUM(D5:G5)*(4/MAX(1,COUNT(D5:G5))),"")</f>
        <v>130398000000</v>
      </c>
      <c r="I5" s="2">
        <f t="shared" ref="I5:S5" si="2">IFERROR(INDEX(I51:I500,MATCH($C$5,$C$51:$C$500,0)),"")</f>
        <v>88148000000</v>
      </c>
      <c r="J5" s="2">
        <f t="shared" si="2"/>
        <v>100506000000</v>
      </c>
      <c r="K5" s="2">
        <f t="shared" si="2"/>
        <v>165700000000</v>
      </c>
      <c r="L5" s="2">
        <f t="shared" si="2"/>
        <v>136077000000</v>
      </c>
      <c r="M5" s="2">
        <f t="shared" si="2"/>
        <v>207038000000</v>
      </c>
      <c r="N5" s="2">
        <f t="shared" si="2"/>
        <v>93987000000</v>
      </c>
      <c r="O5" s="2">
        <f t="shared" si="2"/>
        <v>164883000000</v>
      </c>
      <c r="P5" s="2">
        <f t="shared" si="2"/>
        <v>103257000000</v>
      </c>
      <c r="Q5" s="2">
        <f t="shared" si="2"/>
        <v>529921000000</v>
      </c>
      <c r="R5" s="2">
        <f t="shared" si="2"/>
        <v>61159000000</v>
      </c>
      <c r="S5" s="2">
        <f t="shared" si="2"/>
        <v>533415000000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3873590000000</v>
      </c>
      <c r="E6" s="2">
        <f>IFERROR(INDEX(E51:E500,MATCH($C$6,$C$51:$C$500,0)),"")</f>
        <v>3882951000000</v>
      </c>
      <c r="H6" s="2">
        <f>IFERROR(INDEX(D6:G6,COUNT(D6:G6)),"")</f>
        <v>3882951000000</v>
      </c>
      <c r="I6" s="2">
        <f t="shared" ref="I6:S6" si="3">IFERROR(INDEX(I51:I500,MATCH($C$6,$C$51:$C$500,0)),"")</f>
        <v>3847219000000</v>
      </c>
      <c r="J6" s="2">
        <f t="shared" si="3"/>
        <v>3783550000000</v>
      </c>
      <c r="K6" s="2">
        <f t="shared" si="3"/>
        <v>3728146000000</v>
      </c>
      <c r="L6" s="2">
        <f t="shared" si="3"/>
        <v>3695974000000</v>
      </c>
      <c r="M6" s="2">
        <f t="shared" si="3"/>
        <v>3582925000000</v>
      </c>
      <c r="N6" s="2">
        <f t="shared" si="3"/>
        <v>3382141000000</v>
      </c>
      <c r="O6" s="2">
        <f t="shared" si="3"/>
        <v>3300466000000</v>
      </c>
      <c r="P6" s="2">
        <f t="shared" si="3"/>
        <v>3147792000000</v>
      </c>
      <c r="Q6" s="2">
        <f t="shared" si="3"/>
        <v>3358010000000</v>
      </c>
      <c r="R6" s="2">
        <f t="shared" si="3"/>
        <v>2760840000000</v>
      </c>
      <c r="S6" s="2">
        <f t="shared" si="3"/>
        <v>1714770000000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3.07</v>
      </c>
      <c r="E7" s="3">
        <f>IFERROR(INDEX(E51:E500,MATCH($C$7,$C$51:$C$500,0))/1000000000,"")</f>
        <v>3.07</v>
      </c>
      <c r="H7" s="3">
        <f>IFERROR(INDEX(D7:G7,COUNT(D7:G7)),"")</f>
        <v>3.07</v>
      </c>
      <c r="I7" s="3">
        <f t="shared" ref="I7:S7" si="4">IFERROR(INDEX(I51:I500,MATCH($C$7,$C$51:$C$500,0))/1000000000,"")</f>
        <v>3.07</v>
      </c>
      <c r="J7" s="3">
        <f t="shared" si="4"/>
        <v>3.07</v>
      </c>
      <c r="K7" s="3">
        <f t="shared" si="4"/>
        <v>3.07</v>
      </c>
      <c r="L7" s="3">
        <f t="shared" si="4"/>
        <v>3.07</v>
      </c>
      <c r="M7" s="3">
        <f t="shared" si="4"/>
        <v>3.07</v>
      </c>
      <c r="N7" s="3">
        <f t="shared" si="4"/>
        <v>3.07</v>
      </c>
      <c r="O7" s="3">
        <f t="shared" si="4"/>
        <v>3.07</v>
      </c>
      <c r="P7" s="3">
        <f t="shared" si="4"/>
        <v>3.07</v>
      </c>
      <c r="Q7" s="3">
        <f t="shared" si="4"/>
        <v>3.07</v>
      </c>
      <c r="R7" s="3">
        <f t="shared" si="4"/>
        <v>3.07</v>
      </c>
      <c r="S7" s="3">
        <f t="shared" si="4"/>
        <v>0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80000000000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S8" si="5">IFERROR(INDEX(I51:I500,MATCH($C$8,$C$51:$C$500,0)),"")</f>
        <v>24000000000</v>
      </c>
      <c r="J8" s="2">
        <f t="shared" si="5"/>
        <v>-312000000000</v>
      </c>
      <c r="K8" s="2">
        <f t="shared" si="5"/>
        <v>269000000000</v>
      </c>
      <c r="L8" s="2">
        <f t="shared" si="5"/>
        <v>185000000000</v>
      </c>
      <c r="M8" s="2">
        <f t="shared" si="5"/>
        <v>-344000000000</v>
      </c>
      <c r="N8" s="2">
        <f t="shared" si="5"/>
        <v>93000000000</v>
      </c>
      <c r="O8" s="2">
        <f t="shared" si="5"/>
        <v>-44000000000</v>
      </c>
      <c r="P8" s="2">
        <f t="shared" si="5"/>
        <v>-18000000000</v>
      </c>
      <c r="Q8" s="2">
        <f t="shared" si="5"/>
        <v>-162000000000</v>
      </c>
      <c r="R8" s="2">
        <f t="shared" si="5"/>
        <v>-430000000000</v>
      </c>
      <c r="S8" s="2">
        <f t="shared" si="5"/>
        <v>-703000000000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26.16</v>
      </c>
      <c r="E9" s="3">
        <f>IFERROR(INDEX(E51:E500,MATCH("Free cash flow per share (Quarter)",$C$51:$C$500,0)),"")</f>
        <v>-0.4</v>
      </c>
      <c r="H9" s="3">
        <f>IFERROR(INDEX(D9:G9,COUNT(D9:G9)),"")</f>
        <v>-0.4</v>
      </c>
      <c r="I9" s="3">
        <f t="shared" ref="I9:S9" si="6">IFERROR(INDEX(I51:I500,MATCH($C$9,$C$51:$C$500,0)),"")</f>
        <v>7.86</v>
      </c>
      <c r="J9" s="3">
        <f t="shared" si="6"/>
        <v>-101.68</v>
      </c>
      <c r="K9" s="3">
        <f t="shared" si="6"/>
        <v>87.58</v>
      </c>
      <c r="L9" s="3">
        <f t="shared" si="6"/>
        <v>60.38</v>
      </c>
      <c r="M9" s="3">
        <f t="shared" si="6"/>
        <v>-112.13</v>
      </c>
      <c r="N9" s="3">
        <f t="shared" si="6"/>
        <v>30.23</v>
      </c>
      <c r="O9" s="3">
        <f t="shared" si="6"/>
        <v>-14.32</v>
      </c>
      <c r="P9" s="3">
        <f t="shared" si="6"/>
        <v>-5.89</v>
      </c>
      <c r="Q9" s="3">
        <f t="shared" si="6"/>
        <v>-52.7</v>
      </c>
      <c r="R9" s="3">
        <f t="shared" si="6"/>
        <v>-140.08000000000001</v>
      </c>
      <c r="S9" s="3">
        <f t="shared" si="6"/>
        <v>-705271.82</v>
      </c>
    </row>
    <row r="10" spans="1:19" ht="15.5" x14ac:dyDescent="0.35">
      <c r="C10" t="s">
        <v>18</v>
      </c>
      <c r="D10" s="3">
        <f ca="1">IFERROR(IF(D9=0,"",D2/D9),"")</f>
        <v>129.96941896024464</v>
      </c>
      <c r="E10" s="3">
        <f ca="1">IFERROR(IF(E9=0,"",E2/E9),"")</f>
        <v>-6200</v>
      </c>
      <c r="I10" s="3">
        <f t="shared" ref="I10:S10" ca="1" si="7">IFERROR(IF(I9=0,"",I2/I9),"")</f>
        <v>192.74809160305344</v>
      </c>
      <c r="J10" s="3">
        <f t="shared" ca="1" si="7"/>
        <v>-13.768686073957513</v>
      </c>
      <c r="K10" s="3">
        <f t="shared" ca="1" si="7"/>
        <v>17.355560630280888</v>
      </c>
      <c r="L10" s="3">
        <f t="shared" ca="1" si="7"/>
        <v>32.129844319311026</v>
      </c>
      <c r="M10" s="3">
        <f t="shared" ca="1" si="7"/>
        <v>-13.511103183804513</v>
      </c>
      <c r="N10" s="3">
        <f t="shared" ca="1" si="7"/>
        <v>29.771749917300696</v>
      </c>
      <c r="O10" s="3">
        <f t="shared" ca="1" si="7"/>
        <v>-48.533519553072622</v>
      </c>
      <c r="P10" s="3">
        <f t="shared" ca="1" si="7"/>
        <v>-115.44991511035654</v>
      </c>
      <c r="Q10" s="3">
        <f t="shared" ca="1" si="7"/>
        <v>-11.480075901328272</v>
      </c>
      <c r="R10" s="3">
        <f t="shared" ca="1" si="7"/>
        <v>-6.2821245002855504</v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627665000000</v>
      </c>
      <c r="E11" s="2">
        <f>IFERROR(INDEX(E51:E500,MATCH($C$11,$C$51:$C$500,0)),"")</f>
        <v>643050000000</v>
      </c>
      <c r="H11" s="2">
        <f>IFERROR(INDEX(D11:G11,COUNT(D11:G11)),"")</f>
        <v>643050000000</v>
      </c>
      <c r="I11" s="2">
        <f t="shared" ref="I11:S11" si="8">IFERROR(INDEX(I51:I500,MATCH($C$11,$C$51:$C$500,0)),"")</f>
        <v>676802000000</v>
      </c>
      <c r="J11" s="2">
        <f t="shared" si="8"/>
        <v>384284000000</v>
      </c>
      <c r="K11" s="2">
        <f t="shared" si="8"/>
        <v>574580000000</v>
      </c>
      <c r="L11" s="2">
        <f t="shared" si="8"/>
        <v>636907000000</v>
      </c>
      <c r="M11" s="2">
        <f t="shared" si="8"/>
        <v>809094000000</v>
      </c>
      <c r="N11" s="2">
        <f t="shared" si="8"/>
        <v>405164000000</v>
      </c>
      <c r="O11" s="2">
        <f t="shared" si="8"/>
        <v>279518000000</v>
      </c>
      <c r="P11" s="2">
        <f t="shared" si="8"/>
        <v>284472000000</v>
      </c>
      <c r="Q11" s="2">
        <f t="shared" si="8"/>
        <v>344351000000</v>
      </c>
      <c r="R11" s="2">
        <f t="shared" si="8"/>
        <v>390381000000</v>
      </c>
      <c r="S11" s="2">
        <f t="shared" si="8"/>
        <v>181524000000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3298000000000</v>
      </c>
      <c r="E12" s="2">
        <f>IFERROR(INDEX(E51:E500,MATCH("Net Debt (Quarter)",$C$51:$C$500,0)),"")</f>
        <v>3339000000000</v>
      </c>
      <c r="H12" s="2">
        <f>IFERROR(INDEX(D12:G12,COUNT(D12:G12)),"")</f>
        <v>3339000000000</v>
      </c>
      <c r="I12" s="2">
        <f t="shared" ref="I12:S12" si="9">IFERROR(INDEX(I51:I500,MATCH($C$12,$C$51:$C$500,0)),"")</f>
        <v>3308000000000</v>
      </c>
      <c r="J12" s="2">
        <f t="shared" si="9"/>
        <v>3245000000000</v>
      </c>
      <c r="K12" s="2">
        <f t="shared" si="9"/>
        <v>2859000000000</v>
      </c>
      <c r="L12" s="2">
        <f t="shared" si="9"/>
        <v>3164000000000</v>
      </c>
      <c r="M12" s="2">
        <f t="shared" si="9"/>
        <v>3290000000000</v>
      </c>
      <c r="N12" s="2">
        <f t="shared" si="9"/>
        <v>2912000000000</v>
      </c>
      <c r="O12" s="2">
        <f t="shared" si="9"/>
        <v>2943000000000</v>
      </c>
      <c r="P12" s="2">
        <f t="shared" si="9"/>
        <v>2775000000000</v>
      </c>
      <c r="Q12" s="2">
        <f t="shared" si="9"/>
        <v>2304000000000</v>
      </c>
      <c r="R12" s="2">
        <f t="shared" si="9"/>
        <v>2168000000000</v>
      </c>
      <c r="S12" s="2">
        <f t="shared" si="9"/>
        <v>2509000000000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3926000000000</v>
      </c>
      <c r="E13" s="2">
        <f>IFERROR(INDEX(E51:E500,MATCH("Total Debt (Quarter)",$C$51:$C$500,0)),"")</f>
        <v>3982000000000</v>
      </c>
      <c r="H13" s="2">
        <f>IFERROR(INDEX(D13:G13,COUNT(D13:G13)),"")</f>
        <v>3982000000000</v>
      </c>
      <c r="I13" s="2">
        <f t="shared" ref="I13:S13" si="10">IFERROR(INDEX(I51:I500,MATCH($C$13,$C$51:$C$500,0)),"")</f>
        <v>3985000000000</v>
      </c>
      <c r="J13" s="2">
        <f t="shared" si="10"/>
        <v>3630000000000</v>
      </c>
      <c r="K13" s="2">
        <f t="shared" si="10"/>
        <v>3434000000000</v>
      </c>
      <c r="L13" s="2">
        <f t="shared" si="10"/>
        <v>3801000000000</v>
      </c>
      <c r="M13" s="2">
        <f t="shared" si="10"/>
        <v>4099000000000</v>
      </c>
      <c r="N13" s="2">
        <f t="shared" si="10"/>
        <v>3317000000000</v>
      </c>
      <c r="O13" s="2">
        <f t="shared" si="10"/>
        <v>3223000000000</v>
      </c>
      <c r="P13" s="2">
        <f t="shared" si="10"/>
        <v>3059000000000</v>
      </c>
      <c r="Q13" s="2">
        <f t="shared" si="10"/>
        <v>2649000000000</v>
      </c>
      <c r="R13" s="2">
        <f t="shared" si="10"/>
        <v>2558000000000</v>
      </c>
      <c r="S13" s="2">
        <f t="shared" si="10"/>
        <v>2691000000000</v>
      </c>
    </row>
    <row r="14" spans="1:19" ht="15.5" x14ac:dyDescent="0.35">
      <c r="C14" t="s">
        <v>27</v>
      </c>
      <c r="D14" s="2">
        <f>IFERROR(INDEX(D51:D500,MATCH($C$14,$C$51:$C$500,0)),"")</f>
        <v>-77332000000</v>
      </c>
      <c r="E14" s="2">
        <f>IFERROR(INDEX(E51:E500,MATCH($C$14,$C$51:$C$500,0)),"")</f>
        <v>-79821000000</v>
      </c>
      <c r="H14" s="2">
        <f>IFERROR(SUM(D14:G14)*(4/MAX(1,COUNT(D14:G14))),"")</f>
        <v>-314306000000</v>
      </c>
      <c r="I14" s="2">
        <f t="shared" ref="I14:S14" si="11">IFERROR(INDEX(I51:I500,MATCH($C$14,$C$51:$C$500,0)),"")</f>
        <v>-325939000000</v>
      </c>
      <c r="J14" s="2">
        <f t="shared" si="11"/>
        <v>-314178000000</v>
      </c>
      <c r="K14" s="2">
        <f t="shared" si="11"/>
        <v>-291421000000</v>
      </c>
      <c r="L14" s="2">
        <f t="shared" si="11"/>
        <v>-337627000000</v>
      </c>
      <c r="M14" s="2">
        <f t="shared" si="11"/>
        <v>-360217000000</v>
      </c>
      <c r="N14" s="2">
        <f t="shared" si="11"/>
        <v>-355724000000</v>
      </c>
      <c r="O14" s="2">
        <f t="shared" si="11"/>
        <v>-332058000000</v>
      </c>
      <c r="P14" s="2">
        <f t="shared" si="11"/>
        <v>-295098000000</v>
      </c>
      <c r="Q14" s="2">
        <f t="shared" si="11"/>
        <v>-286044000000</v>
      </c>
      <c r="R14" s="2">
        <f t="shared" si="11"/>
        <v>-279521000000</v>
      </c>
      <c r="S14" s="2">
        <f t="shared" si="11"/>
        <v>-205348000000</v>
      </c>
    </row>
    <row r="15" spans="1:19" ht="15.5" x14ac:dyDescent="0.35">
      <c r="C15" t="s">
        <v>28</v>
      </c>
      <c r="D15" s="2">
        <f>IFERROR(INDEX(D51:D500,MATCH($C$15,$C$51:$C$500,0)),"")</f>
        <v>-1217000000</v>
      </c>
      <c r="E15" s="2">
        <f>IFERROR(INDEX(E51:E500,MATCH($C$15,$C$51:$C$500,0)),"")</f>
        <v>-10282000000</v>
      </c>
      <c r="H15" s="2">
        <f>IFERROR(SUM(D15:G15)*(4/MAX(1,COUNT(D15:G15))),"")</f>
        <v>-22998000000</v>
      </c>
      <c r="I15" s="2">
        <f t="shared" ref="I15:S15" si="12">IFERROR(INDEX(I51:I500,MATCH($C$15,$C$51:$C$500,0)),"")</f>
        <v>-27653000000</v>
      </c>
      <c r="J15" s="2">
        <f t="shared" si="12"/>
        <v>-4863000000</v>
      </c>
      <c r="K15" s="2">
        <f t="shared" si="12"/>
        <v>-43409000000</v>
      </c>
      <c r="L15" s="2">
        <f t="shared" si="12"/>
        <v>-34954000000</v>
      </c>
      <c r="M15" s="2">
        <f t="shared" si="12"/>
        <v>-64413000000</v>
      </c>
      <c r="N15" s="2">
        <f t="shared" si="12"/>
        <v>3683000000</v>
      </c>
      <c r="O15" s="2">
        <f t="shared" si="12"/>
        <v>-34706000000</v>
      </c>
      <c r="P15" s="2">
        <f t="shared" si="12"/>
        <v>-33265000000</v>
      </c>
      <c r="Q15" s="2">
        <f t="shared" si="12"/>
        <v>-36222000000</v>
      </c>
      <c r="R15" s="2">
        <f t="shared" si="12"/>
        <v>-23628000000</v>
      </c>
      <c r="S15" s="2">
        <f t="shared" si="12"/>
        <v>-22309000000</v>
      </c>
    </row>
    <row r="16" spans="1:19" ht="15.5" x14ac:dyDescent="0.35">
      <c r="C16" t="s">
        <v>29</v>
      </c>
      <c r="D16" s="2">
        <f>IFERROR(INDEX(D51:D500,MATCH($C$16,$C$51:$C$500,0)),"")</f>
        <v>32899000000</v>
      </c>
      <c r="E16" s="2">
        <f>IFERROR(INDEX(E51:E500,MATCH($C$16,$C$51:$C$500,0)),"")</f>
        <v>46014000000</v>
      </c>
      <c r="H16" s="2">
        <f>IFERROR(SUM(D16:G16)*(4/MAX(1,COUNT(D16:G16))),"")</f>
        <v>157826000000</v>
      </c>
      <c r="I16" s="2">
        <f t="shared" ref="I16:S16" si="13">IFERROR(INDEX(I51:I500,MATCH($C$16,$C$51:$C$500,0)),"")</f>
        <v>90264000000</v>
      </c>
      <c r="J16" s="2">
        <f t="shared" si="13"/>
        <v>115059000000</v>
      </c>
      <c r="K16" s="2">
        <f t="shared" si="13"/>
        <v>213223000000</v>
      </c>
      <c r="L16" s="2">
        <f t="shared" si="13"/>
        <v>138850000000</v>
      </c>
      <c r="M16" s="2">
        <f t="shared" si="13"/>
        <v>275898000000</v>
      </c>
      <c r="N16" s="2">
        <f t="shared" si="13"/>
        <v>96179000000</v>
      </c>
      <c r="O16" s="2">
        <f t="shared" si="13"/>
        <v>138137000000</v>
      </c>
      <c r="P16" s="2">
        <f t="shared" si="13"/>
        <v>147639000000</v>
      </c>
      <c r="Q16" s="2">
        <f t="shared" si="13"/>
        <v>133820000000</v>
      </c>
      <c r="R16" s="2">
        <f t="shared" si="13"/>
        <v>87915000000</v>
      </c>
      <c r="S16" s="2">
        <f t="shared" si="13"/>
        <v>70316000000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</row>
    <row r="19" spans="1:19" ht="15.5" x14ac:dyDescent="0.35">
      <c r="A19" t="s">
        <v>37</v>
      </c>
      <c r="C19" t="s">
        <v>38</v>
      </c>
    </row>
    <row r="20" spans="1:19" ht="15.5" x14ac:dyDescent="0.35">
      <c r="A20" t="s">
        <v>39</v>
      </c>
      <c r="C20" t="s">
        <v>40</v>
      </c>
      <c r="D20" s="2">
        <f ca="1">IFERROR(D21*D2,"")</f>
        <v>10438000000000</v>
      </c>
      <c r="E20" s="2">
        <f ca="1">IFERROR(E21*E2,"")</f>
        <v>7613600000000</v>
      </c>
      <c r="H20" s="2">
        <f t="shared" ref="H20:S20" ca="1" si="14">IFERROR(H21*H2,"")</f>
        <v>7613600000000</v>
      </c>
      <c r="I20" s="2">
        <f t="shared" ca="1" si="14"/>
        <v>4651050000000</v>
      </c>
      <c r="J20" s="2">
        <f t="shared" ca="1" si="14"/>
        <v>4298000000000</v>
      </c>
      <c r="K20" s="2">
        <f t="shared" ca="1" si="14"/>
        <v>4666400000000</v>
      </c>
      <c r="L20" s="2">
        <f t="shared" ca="1" si="14"/>
        <v>5955800000000</v>
      </c>
      <c r="M20" s="2">
        <f t="shared" ca="1" si="14"/>
        <v>4651050000000</v>
      </c>
      <c r="N20" s="2">
        <f t="shared" ca="1" si="14"/>
        <v>2763000000000</v>
      </c>
      <c r="O20" s="2">
        <f t="shared" ca="1" si="14"/>
        <v>2133650000000</v>
      </c>
      <c r="P20" s="2">
        <f t="shared" ca="1" si="14"/>
        <v>2087600000000</v>
      </c>
      <c r="Q20" s="2">
        <f t="shared" ca="1" si="14"/>
        <v>1857350000000</v>
      </c>
      <c r="R20" s="2">
        <f t="shared" ca="1" si="14"/>
        <v>2701600000000</v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3070000000</v>
      </c>
      <c r="E21" s="2">
        <f>IFERROR(INDEX(E51:E500,MATCH($C$7,$C$51:$C$500,0)),"")</f>
        <v>3070000000</v>
      </c>
      <c r="H21" s="2">
        <f>IFERROR(INDEX(D21:G21,COUNT(D21:G21)),"")</f>
        <v>3070000000</v>
      </c>
      <c r="I21" s="2">
        <f t="shared" ref="I21:S21" si="15">IFERROR(INDEX(I51:I500,MATCH($C$7,$C$51:$C$500,0)),"")</f>
        <v>3070000000</v>
      </c>
      <c r="J21" s="2">
        <f t="shared" si="15"/>
        <v>3070000000</v>
      </c>
      <c r="K21" s="2">
        <f t="shared" si="15"/>
        <v>3070000000</v>
      </c>
      <c r="L21" s="2">
        <f t="shared" si="15"/>
        <v>3070000000</v>
      </c>
      <c r="M21" s="2">
        <f t="shared" si="15"/>
        <v>3070000000</v>
      </c>
      <c r="N21" s="2">
        <f t="shared" si="15"/>
        <v>3070000000</v>
      </c>
      <c r="O21" s="2">
        <f t="shared" si="15"/>
        <v>3070000000</v>
      </c>
      <c r="P21" s="2">
        <f t="shared" si="15"/>
        <v>3070000000</v>
      </c>
      <c r="Q21" s="2">
        <f t="shared" si="15"/>
        <v>3070000000</v>
      </c>
      <c r="R21" s="2">
        <f t="shared" si="15"/>
        <v>3070000000</v>
      </c>
      <c r="S21" s="2">
        <f t="shared" si="15"/>
        <v>0</v>
      </c>
    </row>
    <row r="23" spans="1:19" ht="15.5" x14ac:dyDescent="0.35">
      <c r="B23" t="s">
        <v>41</v>
      </c>
      <c r="C23" t="s">
        <v>42</v>
      </c>
      <c r="D23" s="3">
        <f>IFERROR(D5/D6*100,"")</f>
        <v>0.77447535748491714</v>
      </c>
      <c r="E23" s="3">
        <f>IFERROR(E5/E6*100,"")</f>
        <v>0.90650126669123554</v>
      </c>
      <c r="H23" s="3">
        <f t="shared" ref="H23:S23" si="16">IFERROR(H5/H6*100,"")</f>
        <v>3.3582190452570737</v>
      </c>
      <c r="I23" s="3">
        <f t="shared" si="16"/>
        <v>2.2912134713412469</v>
      </c>
      <c r="J23" s="3">
        <f t="shared" si="16"/>
        <v>2.656394127208574</v>
      </c>
      <c r="K23" s="3">
        <f t="shared" si="16"/>
        <v>4.4445684262365264</v>
      </c>
      <c r="L23" s="3">
        <f t="shared" si="16"/>
        <v>3.6817629128343436</v>
      </c>
      <c r="M23" s="3">
        <f t="shared" si="16"/>
        <v>5.7784631271935636</v>
      </c>
      <c r="N23" s="3">
        <f t="shared" si="16"/>
        <v>2.778920216513741</v>
      </c>
      <c r="O23" s="3">
        <f t="shared" si="16"/>
        <v>4.9957490851291908</v>
      </c>
      <c r="P23" s="3">
        <f t="shared" si="16"/>
        <v>3.2802993336281427</v>
      </c>
      <c r="Q23" s="3">
        <f t="shared" si="16"/>
        <v>15.78080470278528</v>
      </c>
      <c r="R23" s="3">
        <f t="shared" si="16"/>
        <v>2.2152315961808724</v>
      </c>
      <c r="S23" s="3">
        <f t="shared" si="16"/>
        <v>31.107087247852483</v>
      </c>
    </row>
    <row r="24" spans="1:19" ht="15.5" x14ac:dyDescent="0.35">
      <c r="C24" t="s">
        <v>43</v>
      </c>
      <c r="D24" s="4">
        <f>IFERROR(_xlfn.RRI(5,I23,D23),"")</f>
        <v>-0.19501384692775237</v>
      </c>
      <c r="E24" s="4">
        <f>IFERROR(_xlfn.RRI(5,J23,E23),"")</f>
        <v>-0.19347992697085126</v>
      </c>
      <c r="H24" s="4">
        <f t="shared" ref="H24:S24" si="17">IFERROR(_xlfn.RRI(5,M23,H23),"")</f>
        <v>-0.10286182989708204</v>
      </c>
      <c r="I24" s="4">
        <f t="shared" si="17"/>
        <v>-3.7860831242563231E-2</v>
      </c>
      <c r="J24" s="4">
        <f t="shared" si="17"/>
        <v>-0.1186703546128246</v>
      </c>
      <c r="K24" s="4">
        <f t="shared" si="17"/>
        <v>6.2632817554806541E-2</v>
      </c>
      <c r="L24" s="4">
        <f t="shared" si="17"/>
        <v>-0.25254451241404385</v>
      </c>
      <c r="M24" s="4">
        <f t="shared" si="17"/>
        <v>0.21137509833685275</v>
      </c>
      <c r="N24" s="4">
        <f t="shared" si="17"/>
        <v>-0.38311622724830807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S25" si="18">IFERROR(INDEX(I51:I500,MATCH($C$25,$C$51:$C$500,0)),"")</f>
        <v>19.04</v>
      </c>
      <c r="J25" s="3">
        <f t="shared" si="18"/>
        <v>34.22</v>
      </c>
      <c r="K25" s="3">
        <f t="shared" si="18"/>
        <v>53.94</v>
      </c>
      <c r="L25" s="3">
        <f t="shared" si="18"/>
        <v>32.39</v>
      </c>
      <c r="M25" s="3">
        <f t="shared" si="18"/>
        <v>66.58</v>
      </c>
      <c r="N25" s="3">
        <f t="shared" si="18"/>
        <v>31.44</v>
      </c>
      <c r="O25" s="3">
        <f t="shared" si="18"/>
        <v>32.93</v>
      </c>
      <c r="P25" s="3">
        <f t="shared" si="18"/>
        <v>32.520000000000003</v>
      </c>
      <c r="Q25" s="3">
        <f t="shared" si="18"/>
        <v>27.9</v>
      </c>
      <c r="R25" s="3">
        <f t="shared" si="18"/>
        <v>17.899999999999999</v>
      </c>
      <c r="S25" s="3">
        <f t="shared" si="18"/>
        <v>42387.16</v>
      </c>
    </row>
    <row r="26" spans="1:19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S26" si="19">IFERROR(_xlfn.RRI(5,M25,H25),"")</f>
        <v/>
      </c>
      <c r="I26" s="4">
        <f t="shared" si="19"/>
        <v>-9.5441036882431551E-2</v>
      </c>
      <c r="J26" s="4">
        <f t="shared" si="19"/>
        <v>7.7148416266836772E-3</v>
      </c>
      <c r="K26" s="4">
        <f t="shared" si="19"/>
        <v>0.10650168862809206</v>
      </c>
      <c r="L26" s="4">
        <f t="shared" si="19"/>
        <v>3.0294422900532636E-2</v>
      </c>
      <c r="M26" s="4">
        <f t="shared" si="19"/>
        <v>0.3004634538019948</v>
      </c>
      <c r="N26" s="4">
        <f t="shared" si="19"/>
        <v>-0.7633809841868967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47</v>
      </c>
      <c r="D27" s="3">
        <f>IFERROR(D4/D21,"")</f>
        <v>254.53876221498371</v>
      </c>
      <c r="E27" s="3">
        <f>IFERROR(E4/E21,"")</f>
        <v>248.25700325732899</v>
      </c>
      <c r="H27" s="3">
        <f t="shared" ref="H27:S27" si="20">IFERROR(H4/H21,"")</f>
        <v>1005.5915309446254</v>
      </c>
      <c r="I27" s="3">
        <f t="shared" si="20"/>
        <v>980.06612377850161</v>
      </c>
      <c r="J27" s="3">
        <f t="shared" si="20"/>
        <v>947.12540716612375</v>
      </c>
      <c r="K27" s="3">
        <f t="shared" si="20"/>
        <v>919.46091205211724</v>
      </c>
      <c r="L27" s="3">
        <f t="shared" si="20"/>
        <v>850.96547231270358</v>
      </c>
      <c r="M27" s="3">
        <f t="shared" si="20"/>
        <v>892.12149837133552</v>
      </c>
      <c r="N27" s="3">
        <f t="shared" si="20"/>
        <v>712.76188925081431</v>
      </c>
      <c r="O27" s="3">
        <f t="shared" si="20"/>
        <v>717.79055374592838</v>
      </c>
      <c r="P27" s="3">
        <f t="shared" si="20"/>
        <v>675.32833876221503</v>
      </c>
      <c r="Q27" s="3">
        <f t="shared" si="20"/>
        <v>598.83289902280126</v>
      </c>
      <c r="R27" s="3">
        <f t="shared" si="20"/>
        <v>537.82931596091203</v>
      </c>
      <c r="S27" s="3" t="str">
        <f t="shared" si="20"/>
        <v/>
      </c>
    </row>
    <row r="28" spans="1:19" ht="15.5" x14ac:dyDescent="0.35">
      <c r="C28" t="s">
        <v>48</v>
      </c>
      <c r="D28" s="4">
        <f>IFERROR(_xlfn.RRI(5,I27,D27),"")</f>
        <v>-0.236340585830077</v>
      </c>
      <c r="E28" s="4">
        <f>IFERROR(_xlfn.RRI(5,J27,E27),"")</f>
        <v>-0.23493417218298274</v>
      </c>
      <c r="H28" s="4">
        <f t="shared" ref="H28:S28" si="21">IFERROR(_xlfn.RRI(5,M27,H27),"")</f>
        <v>2.4234783011607863E-2</v>
      </c>
      <c r="I28" s="4">
        <f t="shared" si="21"/>
        <v>6.5766785875293277E-2</v>
      </c>
      <c r="J28" s="4">
        <f t="shared" si="21"/>
        <v>5.7016945344530168E-2</v>
      </c>
      <c r="K28" s="4">
        <f t="shared" si="21"/>
        <v>6.3662037513659397E-2</v>
      </c>
      <c r="L28" s="4">
        <f t="shared" si="21"/>
        <v>7.2806157272588212E-2</v>
      </c>
      <c r="M28" s="4">
        <f t="shared" si="21"/>
        <v>0.1065114360572641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49</v>
      </c>
      <c r="H29" s="4" t="str">
        <f t="shared" ref="H29:S29" si="22">IFERROR(((H25-I25)/I25)*100%,"")</f>
        <v/>
      </c>
      <c r="I29" s="4">
        <f t="shared" si="22"/>
        <v>-0.44360023378141439</v>
      </c>
      <c r="J29" s="4">
        <f t="shared" si="22"/>
        <v>-0.36559139784946237</v>
      </c>
      <c r="K29" s="4">
        <f t="shared" si="22"/>
        <v>0.66532880518678594</v>
      </c>
      <c r="L29" s="4">
        <f t="shared" si="22"/>
        <v>-0.51351757284469812</v>
      </c>
      <c r="M29" s="4">
        <f t="shared" si="22"/>
        <v>1.1176844783715012</v>
      </c>
      <c r="N29" s="4">
        <f t="shared" si="22"/>
        <v>-4.5247494685696887E-2</v>
      </c>
      <c r="O29" s="4">
        <f t="shared" si="22"/>
        <v>1.2607626076260656E-2</v>
      </c>
      <c r="P29" s="4">
        <f t="shared" si="22"/>
        <v>0.16559139784946253</v>
      </c>
      <c r="Q29" s="4">
        <f t="shared" si="22"/>
        <v>0.55865921787709505</v>
      </c>
      <c r="R29" s="4">
        <f t="shared" si="22"/>
        <v>-0.9995777023041883</v>
      </c>
      <c r="S29" s="4" t="str">
        <f t="shared" si="22"/>
        <v/>
      </c>
    </row>
    <row r="30" spans="1:19" ht="15.5" x14ac:dyDescent="0.35">
      <c r="C30" t="s">
        <v>50</v>
      </c>
      <c r="H30" s="4">
        <f t="shared" ref="H30:S30" si="23">IFERROR(((H27-I27)/I27)*100%,"")</f>
        <v>2.6044576530932798E-2</v>
      </c>
      <c r="I30" s="4">
        <f t="shared" si="23"/>
        <v>3.4779677921363293E-2</v>
      </c>
      <c r="J30" s="4">
        <f t="shared" si="23"/>
        <v>3.0087733748532013E-2</v>
      </c>
      <c r="K30" s="4">
        <f t="shared" si="23"/>
        <v>8.0491444092626707E-2</v>
      </c>
      <c r="L30" s="4">
        <f t="shared" si="23"/>
        <v>-4.6132758972591427E-2</v>
      </c>
      <c r="M30" s="4">
        <f t="shared" si="23"/>
        <v>0.25164029085371908</v>
      </c>
      <c r="N30" s="4">
        <f t="shared" si="23"/>
        <v>-7.0057546297746832E-3</v>
      </c>
      <c r="O30" s="4">
        <f t="shared" si="23"/>
        <v>6.2876400332230714E-2</v>
      </c>
      <c r="P30" s="4">
        <f t="shared" si="23"/>
        <v>0.12774087706978357</v>
      </c>
      <c r="Q30" s="4">
        <f t="shared" si="23"/>
        <v>0.1134255445947517</v>
      </c>
      <c r="R30" s="4" t="str">
        <f t="shared" si="23"/>
        <v/>
      </c>
      <c r="S30" s="4" t="str">
        <f t="shared" si="23"/>
        <v/>
      </c>
    </row>
    <row r="32" spans="1:19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1234.6099999999999</v>
      </c>
      <c r="E32" s="3">
        <f>IFERROR(INDEX(E51:E500,MATCH($A$32,$C$51:$C$500,0)),"")</f>
        <v>1236.25</v>
      </c>
      <c r="H32" s="3">
        <f>IFERROR(INDEX(D32:G32,COUNT(D32:G32)),"")</f>
        <v>1236.25</v>
      </c>
      <c r="I32" s="3">
        <f t="shared" ref="I32:S32" si="24">IFERROR(INDEX(I51:I500,MATCH($C$32,$C$51:$C$500,0)),"")</f>
        <v>1224.77</v>
      </c>
      <c r="J32" s="3">
        <f t="shared" si="24"/>
        <v>1204.5899999999999</v>
      </c>
      <c r="K32" s="3">
        <f t="shared" si="24"/>
        <v>1186.97</v>
      </c>
      <c r="L32" s="3">
        <f t="shared" si="24"/>
        <v>1184.17</v>
      </c>
      <c r="M32" s="3">
        <f t="shared" si="24"/>
        <v>1148.83</v>
      </c>
      <c r="N32" s="3">
        <f t="shared" si="24"/>
        <v>1084.44</v>
      </c>
      <c r="O32" s="3">
        <f t="shared" si="24"/>
        <v>1057.1600000000001</v>
      </c>
      <c r="P32" s="3">
        <f t="shared" si="24"/>
        <v>1006.64</v>
      </c>
      <c r="Q32" s="3">
        <f t="shared" si="24"/>
        <v>999.37</v>
      </c>
      <c r="R32" s="3">
        <f t="shared" si="24"/>
        <v>826.57</v>
      </c>
      <c r="S32" s="3">
        <f t="shared" si="24"/>
        <v>1513850.55</v>
      </c>
    </row>
    <row r="33" spans="1:19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2.0099999999999998</v>
      </c>
      <c r="E33" s="3">
        <f>IFERROR(INDEX(E51:E500,MATCH($A$33,$C$51:$C$500,0)),"")</f>
        <v>2.91</v>
      </c>
      <c r="H33" s="3">
        <f>IFERROR(INDEX(D33:G33,COUNT(D33:G33)),"")</f>
        <v>2.91</v>
      </c>
      <c r="I33" s="3">
        <f t="shared" ref="I33:S33" si="25">IFERROR(INDEX(I51:I500,MATCH($C$33,$C$51:$C$500,0)),"")</f>
        <v>1.24</v>
      </c>
      <c r="J33" s="3">
        <f t="shared" si="25"/>
        <v>1.1599999999999999</v>
      </c>
      <c r="K33" s="3">
        <f t="shared" si="25"/>
        <v>1.28</v>
      </c>
      <c r="L33" s="3">
        <f t="shared" si="25"/>
        <v>1.64</v>
      </c>
      <c r="M33" s="3">
        <f t="shared" si="25"/>
        <v>1.32</v>
      </c>
      <c r="N33" s="3">
        <f t="shared" si="25"/>
        <v>0.83</v>
      </c>
      <c r="O33" s="3">
        <f t="shared" si="25"/>
        <v>0.66</v>
      </c>
      <c r="P33" s="3">
        <f t="shared" si="25"/>
        <v>0.68</v>
      </c>
      <c r="Q33" s="3">
        <f t="shared" si="25"/>
        <v>0.61</v>
      </c>
      <c r="R33" s="3">
        <f t="shared" si="25"/>
        <v>1.06</v>
      </c>
      <c r="S33" s="3">
        <f t="shared" si="25"/>
        <v>0</v>
      </c>
    </row>
    <row r="34" spans="1:19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253.58</v>
      </c>
      <c r="E34" s="3">
        <f>IFERROR(INDEX(E51:E500,MATCH($A$34,$C$51:$C$500,0)),"")</f>
        <v>313.58999999999997</v>
      </c>
      <c r="H34" s="3">
        <f>IFERROR(INDEX(D34:G34,COUNT(D34:G34)),"")</f>
        <v>313.58999999999997</v>
      </c>
      <c r="I34" s="3">
        <f t="shared" ref="I34:S34" si="26">IFERROR(INDEX(I51:I500,MATCH($C$34,$C$51:$C$500,0)),"")</f>
        <v>79.569999999999993</v>
      </c>
      <c r="J34" s="3">
        <f t="shared" si="26"/>
        <v>40.909999999999997</v>
      </c>
      <c r="K34" s="3">
        <f t="shared" si="26"/>
        <v>28.18</v>
      </c>
      <c r="L34" s="3">
        <f t="shared" si="26"/>
        <v>59.9</v>
      </c>
      <c r="M34" s="3">
        <f t="shared" si="26"/>
        <v>22.75</v>
      </c>
      <c r="N34" s="3">
        <f t="shared" si="26"/>
        <v>28.63</v>
      </c>
      <c r="O34" s="3">
        <f t="shared" si="26"/>
        <v>21.11</v>
      </c>
      <c r="P34" s="3">
        <f t="shared" si="26"/>
        <v>20.91</v>
      </c>
      <c r="Q34" s="3">
        <f t="shared" si="26"/>
        <v>21.68</v>
      </c>
      <c r="R34" s="3">
        <f t="shared" si="26"/>
        <v>49.16</v>
      </c>
      <c r="S34" s="3">
        <f t="shared" si="26"/>
        <v>0</v>
      </c>
    </row>
    <row r="35" spans="1:19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9.73</v>
      </c>
      <c r="E35" s="3">
        <f>IFERROR(INDEX(E51:E500,MATCH($A$35,$C$51:$C$500,0)),"")</f>
        <v>14.49</v>
      </c>
      <c r="H35" s="3">
        <f>IFERROR(INDEX(D35:G35,COUNT(D35:G35)),"")</f>
        <v>14.49</v>
      </c>
      <c r="I35" s="3">
        <f t="shared" ref="I35:S35" si="27">IFERROR(INDEX(I51:I500,MATCH($C$35,$C$51:$C$500,0)),"")</f>
        <v>1.54</v>
      </c>
      <c r="J35" s="3">
        <f t="shared" si="27"/>
        <v>1.48</v>
      </c>
      <c r="K35" s="3">
        <f t="shared" si="27"/>
        <v>1.65</v>
      </c>
      <c r="L35" s="3">
        <f t="shared" si="27"/>
        <v>2.2799999999999998</v>
      </c>
      <c r="M35" s="3">
        <f t="shared" si="27"/>
        <v>1.7</v>
      </c>
      <c r="N35" s="3">
        <f t="shared" si="27"/>
        <v>1.26</v>
      </c>
      <c r="O35" s="3">
        <f t="shared" si="27"/>
        <v>0.97</v>
      </c>
      <c r="P35" s="3">
        <f t="shared" si="27"/>
        <v>1.01</v>
      </c>
      <c r="Q35" s="3">
        <f t="shared" si="27"/>
        <v>1.01</v>
      </c>
      <c r="R35" s="3">
        <f t="shared" si="27"/>
        <v>1.63</v>
      </c>
      <c r="S35" s="3">
        <f t="shared" si="27"/>
        <v>0</v>
      </c>
    </row>
    <row r="36" spans="1:19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</row>
    <row r="51" spans="2:19" ht="15.5" x14ac:dyDescent="0.35">
      <c r="B51" t="s">
        <v>71</v>
      </c>
      <c r="C51" t="s">
        <v>6</v>
      </c>
      <c r="D51" s="5">
        <v>781434000000</v>
      </c>
      <c r="E51" s="5">
        <v>762149000000</v>
      </c>
      <c r="F51" s="5">
        <v>797582000000</v>
      </c>
      <c r="G51" s="5">
        <v>793724000000</v>
      </c>
      <c r="I51" s="5">
        <v>3008803000000</v>
      </c>
      <c r="J51" s="5">
        <v>2907675000000</v>
      </c>
      <c r="K51" s="5">
        <v>2822745000000</v>
      </c>
      <c r="L51" s="5">
        <v>2612464000000</v>
      </c>
      <c r="M51" s="5">
        <v>2738813000000</v>
      </c>
      <c r="N51" s="5">
        <v>2188179000000</v>
      </c>
      <c r="O51" s="5">
        <v>2203617000000</v>
      </c>
      <c r="P51" s="5">
        <v>2073258000000</v>
      </c>
      <c r="Q51" s="5">
        <v>1838417000000</v>
      </c>
      <c r="R51" s="5">
        <v>1651136000000</v>
      </c>
      <c r="S51" s="5">
        <v>1426441000000</v>
      </c>
    </row>
    <row r="52" spans="2:19" ht="15.5" x14ac:dyDescent="0.35">
      <c r="C52" t="s">
        <v>72</v>
      </c>
      <c r="D52" s="5">
        <v>-419832000000</v>
      </c>
      <c r="E52" s="5">
        <v>-398114000000</v>
      </c>
      <c r="F52" s="5">
        <v>-432975000000</v>
      </c>
      <c r="G52" s="5">
        <v>-420734000000</v>
      </c>
      <c r="I52" s="5">
        <v>-1627760000000</v>
      </c>
      <c r="J52" s="5">
        <v>-1635701000000</v>
      </c>
      <c r="K52" s="5">
        <v>-1526165000000</v>
      </c>
      <c r="L52" s="5">
        <v>-1456948000000</v>
      </c>
      <c r="M52" s="5">
        <v>-1507448000000</v>
      </c>
      <c r="N52" s="5">
        <v>-1254746000000</v>
      </c>
      <c r="O52" s="5">
        <v>-1205820000000</v>
      </c>
      <c r="P52" s="5">
        <v>-1133400000000</v>
      </c>
      <c r="Q52" s="5">
        <v>-996821000000</v>
      </c>
      <c r="R52" s="5">
        <v>-887573000000</v>
      </c>
      <c r="S52" s="5">
        <v>-806100000000</v>
      </c>
    </row>
    <row r="53" spans="2:19" ht="15.5" x14ac:dyDescent="0.35">
      <c r="C53" t="s">
        <v>73</v>
      </c>
      <c r="D53" s="5">
        <v>361602000000</v>
      </c>
      <c r="E53" s="5">
        <v>364035000000</v>
      </c>
      <c r="F53" s="5">
        <v>364607000000</v>
      </c>
      <c r="G53" s="5">
        <v>372990000000</v>
      </c>
      <c r="I53" s="5">
        <v>1381043000000</v>
      </c>
      <c r="J53" s="5">
        <v>1271974000000</v>
      </c>
      <c r="K53" s="5">
        <v>1296580000000</v>
      </c>
      <c r="L53" s="5">
        <v>1155516000000</v>
      </c>
      <c r="M53" s="5">
        <v>1231365000000</v>
      </c>
      <c r="N53" s="5">
        <v>933433000000</v>
      </c>
      <c r="O53" s="5">
        <v>997797000000</v>
      </c>
      <c r="P53" s="5">
        <v>939858000000</v>
      </c>
      <c r="Q53" s="5">
        <v>841596000000</v>
      </c>
      <c r="R53" s="5">
        <v>763563000000</v>
      </c>
      <c r="S53" s="5">
        <v>620341000000</v>
      </c>
    </row>
    <row r="54" spans="2:19" ht="15.5" x14ac:dyDescent="0.35">
      <c r="C54" t="s">
        <v>74</v>
      </c>
      <c r="D54" s="5">
        <v>-250901000000</v>
      </c>
      <c r="E54" s="5">
        <v>-239949000000</v>
      </c>
      <c r="F54" s="5">
        <v>-269698000000</v>
      </c>
      <c r="G54" s="5">
        <v>-243036000000</v>
      </c>
      <c r="I54" s="5">
        <v>-969605000000</v>
      </c>
      <c r="J54" s="5">
        <v>-884564000000</v>
      </c>
      <c r="K54" s="5">
        <v>-819723000000</v>
      </c>
      <c r="L54" s="5">
        <v>-706792000000</v>
      </c>
      <c r="M54" s="5">
        <v>-661293000000</v>
      </c>
      <c r="N54" s="5">
        <v>-573164000000</v>
      </c>
      <c r="O54" s="5">
        <v>-600324000000</v>
      </c>
      <c r="P54" s="5">
        <v>-553247000000</v>
      </c>
      <c r="Q54" s="5">
        <v>-464984000000</v>
      </c>
      <c r="R54" s="5">
        <v>-422105000000</v>
      </c>
      <c r="S54" s="5">
        <v>-381962000000</v>
      </c>
    </row>
    <row r="55" spans="2:19" ht="15.5" x14ac:dyDescent="0.35">
      <c r="C55" t="s">
        <v>75</v>
      </c>
      <c r="D55" s="5">
        <v>-159298000000</v>
      </c>
      <c r="E55" s="5">
        <v>-145114000000</v>
      </c>
      <c r="F55" s="5">
        <v>-171317000000</v>
      </c>
      <c r="G55" s="5">
        <v>-152970000000</v>
      </c>
      <c r="I55" s="5">
        <v>-610511000000</v>
      </c>
      <c r="J55" s="5">
        <v>-549617000000</v>
      </c>
      <c r="K55" s="5">
        <v>-497741000000</v>
      </c>
      <c r="L55" s="5">
        <v>-412488000000</v>
      </c>
      <c r="M55" s="5">
        <v>-410314000000</v>
      </c>
      <c r="N55" s="5">
        <v>-318622000000</v>
      </c>
      <c r="O55" s="5">
        <v>-336028000000</v>
      </c>
      <c r="P55" s="5">
        <v>-300624000000</v>
      </c>
      <c r="Q55" s="5">
        <v>-246443000000</v>
      </c>
      <c r="R55" s="5">
        <v>-237607000000</v>
      </c>
      <c r="S55" s="5">
        <v>-217654000000</v>
      </c>
    </row>
    <row r="56" spans="2:19" ht="15.5" x14ac:dyDescent="0.35">
      <c r="C56" t="s">
        <v>76</v>
      </c>
      <c r="D56" s="5">
        <v>-91603000000</v>
      </c>
      <c r="E56" s="5">
        <v>-94835000000</v>
      </c>
      <c r="F56" s="5">
        <v>-98381000000</v>
      </c>
      <c r="G56" s="5">
        <v>-90066000000</v>
      </c>
      <c r="I56" s="5">
        <v>-359094000000</v>
      </c>
      <c r="J56" s="5">
        <v>-334947000000</v>
      </c>
      <c r="K56" s="5">
        <v>-321982000000</v>
      </c>
      <c r="L56" s="5">
        <v>-294304000000</v>
      </c>
      <c r="M56" s="5">
        <v>-250979000000</v>
      </c>
      <c r="N56" s="5">
        <v>-254542000000</v>
      </c>
      <c r="O56" s="5">
        <v>-264296000000</v>
      </c>
      <c r="P56" s="5">
        <v>-252623000000</v>
      </c>
      <c r="Q56" s="5">
        <v>-218541000000</v>
      </c>
      <c r="R56" s="5">
        <v>-184498000000</v>
      </c>
      <c r="S56" s="5">
        <v>-164308000000</v>
      </c>
    </row>
    <row r="57" spans="2:19" ht="15.5" x14ac:dyDescent="0.35">
      <c r="C57" t="s">
        <v>77</v>
      </c>
      <c r="D57" s="5">
        <v>110701000000</v>
      </c>
      <c r="E57" s="5">
        <v>124086000000</v>
      </c>
      <c r="F57" s="5">
        <v>94909000000</v>
      </c>
      <c r="G57" s="5">
        <v>129954000000</v>
      </c>
      <c r="I57" s="5">
        <v>411438000000</v>
      </c>
      <c r="J57" s="5">
        <v>387410000000</v>
      </c>
      <c r="K57" s="5">
        <v>476857000000</v>
      </c>
      <c r="L57" s="5">
        <v>448724000000</v>
      </c>
      <c r="M57" s="5">
        <v>570072000000</v>
      </c>
      <c r="N57" s="5">
        <v>360269000000</v>
      </c>
      <c r="O57" s="5">
        <v>397473000000</v>
      </c>
      <c r="P57" s="5">
        <v>386611000000</v>
      </c>
      <c r="Q57" s="5">
        <v>376612000000</v>
      </c>
      <c r="R57" s="5">
        <v>341458000000</v>
      </c>
      <c r="S57" s="5">
        <v>238379000000</v>
      </c>
    </row>
    <row r="58" spans="2:19" ht="15.5" x14ac:dyDescent="0.35">
      <c r="C58" t="s">
        <v>78</v>
      </c>
      <c r="D58" s="5">
        <v>-77802000000</v>
      </c>
      <c r="E58" s="5">
        <v>-78072000000</v>
      </c>
      <c r="F58" s="5">
        <v>-81029000000</v>
      </c>
      <c r="G58" s="5">
        <v>-81521000000</v>
      </c>
      <c r="I58" s="5">
        <v>-321174000000</v>
      </c>
      <c r="J58" s="5">
        <v>-272351000000</v>
      </c>
      <c r="K58" s="5">
        <v>-263634000000</v>
      </c>
      <c r="L58" s="5">
        <v>-309874000000</v>
      </c>
      <c r="M58" s="5">
        <v>-294174000000</v>
      </c>
      <c r="N58" s="5">
        <v>-264090000000</v>
      </c>
      <c r="O58" s="5">
        <v>-259336000000</v>
      </c>
      <c r="P58" s="5">
        <v>-238972000000</v>
      </c>
      <c r="Q58" s="5">
        <v>-242792000000</v>
      </c>
      <c r="R58" s="5">
        <v>-253543000000</v>
      </c>
      <c r="S58" s="5">
        <v>-168063000000</v>
      </c>
    </row>
    <row r="59" spans="2:19" ht="15.5" x14ac:dyDescent="0.35">
      <c r="C59" t="s">
        <v>247</v>
      </c>
      <c r="D59" s="5">
        <v>3927000000</v>
      </c>
      <c r="E59" s="5">
        <v>5259000000</v>
      </c>
      <c r="F59" s="5">
        <v>3299000000</v>
      </c>
      <c r="G59" s="5">
        <v>3773000000</v>
      </c>
      <c r="I59" s="5">
        <v>15165000000</v>
      </c>
      <c r="J59" s="5">
        <v>23074000000</v>
      </c>
      <c r="K59" s="5">
        <v>17557000000</v>
      </c>
      <c r="P59" s="5">
        <v>53350000000</v>
      </c>
    </row>
    <row r="60" spans="2:19" ht="15.5" x14ac:dyDescent="0.35">
      <c r="C60" t="s">
        <v>27</v>
      </c>
      <c r="D60" s="5">
        <v>-77332000000</v>
      </c>
      <c r="E60" s="5">
        <v>-79821000000</v>
      </c>
      <c r="F60" s="5">
        <v>-78475000000</v>
      </c>
      <c r="G60" s="5">
        <v>-83023000000</v>
      </c>
      <c r="I60" s="5">
        <v>-325939000000</v>
      </c>
      <c r="J60" s="5">
        <v>-314178000000</v>
      </c>
      <c r="K60" s="5">
        <v>-291421000000</v>
      </c>
      <c r="L60" s="5">
        <v>-337627000000</v>
      </c>
      <c r="M60" s="5">
        <v>-360217000000</v>
      </c>
      <c r="N60" s="5">
        <v>-355724000000</v>
      </c>
      <c r="O60" s="5">
        <v>-332058000000</v>
      </c>
      <c r="P60" s="5">
        <v>-295098000000</v>
      </c>
      <c r="Q60" s="5">
        <v>-286044000000</v>
      </c>
      <c r="R60" s="5">
        <v>-279521000000</v>
      </c>
      <c r="S60" s="5">
        <v>-205348000000</v>
      </c>
    </row>
    <row r="61" spans="2:19" ht="15.5" x14ac:dyDescent="0.35">
      <c r="C61" t="s">
        <v>248</v>
      </c>
      <c r="P61" s="5">
        <v>-5337000000</v>
      </c>
    </row>
    <row r="62" spans="2:19" ht="15.5" x14ac:dyDescent="0.35">
      <c r="C62" t="s">
        <v>79</v>
      </c>
      <c r="D62" s="5">
        <v>1682000000</v>
      </c>
      <c r="E62" s="5">
        <v>533000000</v>
      </c>
      <c r="F62" s="5">
        <v>1537000000</v>
      </c>
      <c r="G62" s="5">
        <v>1657000000</v>
      </c>
      <c r="I62" s="5">
        <v>4791000000</v>
      </c>
      <c r="J62" s="5">
        <v>5153000000</v>
      </c>
      <c r="K62" s="5">
        <v>4367000000</v>
      </c>
      <c r="L62" s="5">
        <v>4656000000</v>
      </c>
      <c r="M62" s="5">
        <v>7334000000</v>
      </c>
      <c r="N62" s="5">
        <v>3514000000</v>
      </c>
      <c r="O62" s="5">
        <v>3258000000</v>
      </c>
      <c r="P62" s="5">
        <v>15205000000</v>
      </c>
      <c r="Q62" s="5">
        <v>64749000000</v>
      </c>
      <c r="R62" s="5">
        <v>11585000000</v>
      </c>
      <c r="S62" s="5">
        <v>64289000000</v>
      </c>
    </row>
    <row r="63" spans="2:19" ht="15.5" x14ac:dyDescent="0.35">
      <c r="C63" t="s">
        <v>80</v>
      </c>
      <c r="D63" s="5">
        <v>-77802000000</v>
      </c>
      <c r="E63" s="5">
        <v>-78072000000</v>
      </c>
      <c r="F63" s="5">
        <v>-81029000000</v>
      </c>
      <c r="G63" s="5">
        <v>-81521000000</v>
      </c>
      <c r="I63" s="5">
        <v>-321174000000</v>
      </c>
      <c r="J63" s="5">
        <v>-272351000000</v>
      </c>
      <c r="K63" s="5">
        <v>-263634000000</v>
      </c>
      <c r="L63" s="5">
        <v>-309874000000</v>
      </c>
      <c r="M63" s="5">
        <v>-294174000000</v>
      </c>
      <c r="N63" s="5">
        <v>-264090000000</v>
      </c>
      <c r="O63" s="5">
        <v>-259336000000</v>
      </c>
      <c r="P63" s="5">
        <v>-238972000000</v>
      </c>
      <c r="Q63" s="5">
        <v>-242792000000</v>
      </c>
      <c r="R63" s="5">
        <v>-253543000000</v>
      </c>
      <c r="S63" s="5">
        <v>-168063000000</v>
      </c>
    </row>
    <row r="64" spans="2:19" ht="15.5" x14ac:dyDescent="0.35">
      <c r="C64" t="s">
        <v>29</v>
      </c>
      <c r="D64" s="5">
        <v>32899000000</v>
      </c>
      <c r="E64" s="5">
        <v>46014000000</v>
      </c>
      <c r="F64" s="5">
        <v>13880000000</v>
      </c>
      <c r="G64" s="5">
        <v>48433000000</v>
      </c>
      <c r="I64" s="5">
        <v>90264000000</v>
      </c>
      <c r="J64" s="5">
        <v>115059000000</v>
      </c>
      <c r="K64" s="5">
        <v>213223000000</v>
      </c>
      <c r="L64" s="5">
        <v>138850000000</v>
      </c>
      <c r="M64" s="5">
        <v>275898000000</v>
      </c>
      <c r="N64" s="5">
        <v>96179000000</v>
      </c>
      <c r="O64" s="5">
        <v>138137000000</v>
      </c>
      <c r="P64" s="5">
        <v>147639000000</v>
      </c>
      <c r="Q64" s="5">
        <v>133820000000</v>
      </c>
      <c r="R64" s="5">
        <v>87915000000</v>
      </c>
      <c r="S64" s="5">
        <v>70316000000</v>
      </c>
    </row>
    <row r="65" spans="2:19" ht="15.5" x14ac:dyDescent="0.35">
      <c r="C65" t="s">
        <v>28</v>
      </c>
      <c r="D65" s="5">
        <v>-1217000000</v>
      </c>
      <c r="E65" s="5">
        <v>-10282000000</v>
      </c>
      <c r="F65" s="5">
        <v>-15130000000</v>
      </c>
      <c r="G65" s="5">
        <v>-8778000000</v>
      </c>
      <c r="I65" s="5">
        <v>-27653000000</v>
      </c>
      <c r="J65" s="5">
        <v>-4863000000</v>
      </c>
      <c r="K65" s="5">
        <v>-43409000000</v>
      </c>
      <c r="L65" s="5">
        <v>-34954000000</v>
      </c>
      <c r="M65" s="5">
        <v>-64413000000</v>
      </c>
      <c r="N65" s="5">
        <v>3683000000</v>
      </c>
      <c r="O65" s="5">
        <v>-34706000000</v>
      </c>
      <c r="P65" s="5">
        <v>-33265000000</v>
      </c>
      <c r="Q65" s="5">
        <v>-36222000000</v>
      </c>
      <c r="R65" s="5">
        <v>-23628000000</v>
      </c>
      <c r="S65" s="5">
        <v>-22309000000</v>
      </c>
    </row>
    <row r="66" spans="2:19" ht="15.5" x14ac:dyDescent="0.35">
      <c r="C66" t="s">
        <v>81</v>
      </c>
      <c r="G66" s="5">
        <v>-8778000000</v>
      </c>
      <c r="K66" s="5">
        <v>-34344000000</v>
      </c>
      <c r="L66" s="5">
        <v>-14445000000</v>
      </c>
      <c r="M66" s="5">
        <v>-23358000000</v>
      </c>
    </row>
    <row r="67" spans="2:19" ht="15.5" x14ac:dyDescent="0.35">
      <c r="C67" t="s">
        <v>82</v>
      </c>
      <c r="K67" s="5">
        <v>-9065000000</v>
      </c>
      <c r="L67" s="5">
        <v>-20509000000</v>
      </c>
      <c r="M67" s="5">
        <v>-41055000000</v>
      </c>
    </row>
    <row r="68" spans="2:19" ht="15.5" x14ac:dyDescent="0.35">
      <c r="C68" t="s">
        <v>84</v>
      </c>
      <c r="D68" s="5">
        <v>-1217000000</v>
      </c>
      <c r="E68" s="5">
        <v>-10282000000</v>
      </c>
      <c r="F68" s="5">
        <v>-15130000000</v>
      </c>
      <c r="G68" s="5">
        <v>-8778000000</v>
      </c>
      <c r="I68" s="5">
        <v>-27653000000</v>
      </c>
      <c r="J68" s="5">
        <v>-4863000000</v>
      </c>
      <c r="K68" s="5">
        <v>-43409000000</v>
      </c>
      <c r="L68" s="5">
        <v>-34954000000</v>
      </c>
      <c r="M68" s="5">
        <v>-64413000000</v>
      </c>
      <c r="N68" s="5">
        <v>3683000000</v>
      </c>
      <c r="O68" s="5">
        <v>-34706000000</v>
      </c>
      <c r="P68" s="5">
        <v>-33265000000</v>
      </c>
      <c r="Q68" s="5">
        <v>-36222000000</v>
      </c>
      <c r="R68" s="5">
        <v>-23628000000</v>
      </c>
      <c r="S68" s="5">
        <v>-22309000000</v>
      </c>
    </row>
    <row r="69" spans="2:19" ht="15.5" x14ac:dyDescent="0.35">
      <c r="C69" t="s">
        <v>86</v>
      </c>
      <c r="D69" s="5">
        <v>31682000000</v>
      </c>
      <c r="E69" s="5">
        <v>35732000000</v>
      </c>
      <c r="F69" s="5">
        <v>-1250000000</v>
      </c>
      <c r="G69" s="5">
        <v>39655000000</v>
      </c>
      <c r="I69" s="5">
        <v>62611000000</v>
      </c>
      <c r="J69" s="5">
        <v>110196000000</v>
      </c>
      <c r="K69" s="5">
        <v>169814000000</v>
      </c>
      <c r="L69" s="5">
        <v>103896000000</v>
      </c>
      <c r="M69" s="5">
        <v>211485000000</v>
      </c>
      <c r="N69" s="5">
        <v>99862000000</v>
      </c>
      <c r="O69" s="5">
        <v>103431000000</v>
      </c>
      <c r="P69" s="5">
        <v>114374000000</v>
      </c>
      <c r="Q69" s="5">
        <v>97598000000</v>
      </c>
      <c r="R69" s="5">
        <v>64287000000</v>
      </c>
      <c r="S69" s="5">
        <v>48007000000</v>
      </c>
    </row>
    <row r="70" spans="2:19" ht="15.5" x14ac:dyDescent="0.35">
      <c r="C70" t="s">
        <v>87</v>
      </c>
      <c r="F70" s="5">
        <v>30328000000</v>
      </c>
      <c r="I70" s="5">
        <v>30328000000</v>
      </c>
      <c r="J70" s="5">
        <v>-4537000000</v>
      </c>
      <c r="K70" s="5">
        <v>253000000</v>
      </c>
      <c r="L70" s="5">
        <v>36837000000</v>
      </c>
      <c r="M70" s="5">
        <v>2887000000</v>
      </c>
      <c r="N70" s="5">
        <v>-2361000000</v>
      </c>
      <c r="O70" s="5">
        <v>64710000000</v>
      </c>
      <c r="P70" s="5">
        <v>4088000000</v>
      </c>
      <c r="Q70" s="5">
        <v>497072000000</v>
      </c>
      <c r="R70" s="5">
        <v>8457000000</v>
      </c>
      <c r="S70" s="5">
        <v>549697000000</v>
      </c>
    </row>
    <row r="71" spans="2:19" ht="15.5" x14ac:dyDescent="0.35">
      <c r="C71" t="s">
        <v>89</v>
      </c>
      <c r="D71" s="5">
        <v>31682000000</v>
      </c>
      <c r="E71" s="5">
        <v>35732000000</v>
      </c>
      <c r="F71" s="5">
        <v>29078000000</v>
      </c>
      <c r="G71" s="5">
        <v>39655000000</v>
      </c>
      <c r="I71" s="5">
        <v>92939000000</v>
      </c>
      <c r="J71" s="5">
        <v>105659000000</v>
      </c>
      <c r="K71" s="5">
        <v>170067000000</v>
      </c>
      <c r="L71" s="5">
        <v>140733000000</v>
      </c>
      <c r="M71" s="5">
        <v>214372000000</v>
      </c>
      <c r="N71" s="5">
        <v>97501000000</v>
      </c>
      <c r="O71" s="5">
        <v>168141000000</v>
      </c>
      <c r="P71" s="5">
        <v>118462000000</v>
      </c>
      <c r="Q71" s="5">
        <v>594670000000</v>
      </c>
      <c r="R71" s="5">
        <v>72744000000</v>
      </c>
      <c r="S71" s="5">
        <v>597704000000</v>
      </c>
    </row>
    <row r="72" spans="2:19" ht="15.5" x14ac:dyDescent="0.35">
      <c r="C72" t="s">
        <v>90</v>
      </c>
      <c r="D72" s="5">
        <v>31682000000</v>
      </c>
      <c r="E72" s="5">
        <v>35732000000</v>
      </c>
      <c r="F72" s="5">
        <v>-1250000000</v>
      </c>
      <c r="G72" s="5">
        <v>39655000000</v>
      </c>
      <c r="I72" s="5">
        <v>62611000000</v>
      </c>
      <c r="J72" s="5">
        <v>110196000000</v>
      </c>
      <c r="K72" s="5">
        <v>169814000000</v>
      </c>
      <c r="L72" s="5">
        <v>103896000000</v>
      </c>
      <c r="M72" s="5">
        <v>211485000000</v>
      </c>
      <c r="N72" s="5">
        <v>99862000000</v>
      </c>
      <c r="O72" s="5">
        <v>103431000000</v>
      </c>
      <c r="P72" s="5">
        <v>114374000000</v>
      </c>
      <c r="Q72" s="5">
        <v>97598000000</v>
      </c>
      <c r="R72" s="5">
        <v>64287000000</v>
      </c>
      <c r="S72" s="5">
        <v>48007000000</v>
      </c>
    </row>
    <row r="73" spans="2:19" ht="15.5" x14ac:dyDescent="0.35">
      <c r="C73" t="s">
        <v>8</v>
      </c>
      <c r="D73" s="5">
        <v>30000000000</v>
      </c>
      <c r="E73" s="5">
        <v>35199000000</v>
      </c>
      <c r="F73" s="5">
        <v>27541000000</v>
      </c>
      <c r="G73" s="5">
        <v>37998000000</v>
      </c>
      <c r="I73" s="5">
        <v>88148000000</v>
      </c>
      <c r="J73" s="5">
        <v>100506000000</v>
      </c>
      <c r="K73" s="5">
        <v>165700000000</v>
      </c>
      <c r="L73" s="5">
        <v>136077000000</v>
      </c>
      <c r="M73" s="5">
        <v>207038000000</v>
      </c>
      <c r="N73" s="5">
        <v>93987000000</v>
      </c>
      <c r="O73" s="5">
        <v>164883000000</v>
      </c>
      <c r="P73" s="5">
        <v>103257000000</v>
      </c>
      <c r="Q73" s="5">
        <v>529921000000</v>
      </c>
      <c r="R73" s="5">
        <v>61159000000</v>
      </c>
      <c r="S73" s="5">
        <v>533415000000</v>
      </c>
    </row>
    <row r="74" spans="2:19" ht="15.5" x14ac:dyDescent="0.35">
      <c r="C74" t="s">
        <v>91</v>
      </c>
      <c r="D74" s="5">
        <v>31682000000</v>
      </c>
      <c r="E74" s="5">
        <v>35732000000</v>
      </c>
      <c r="F74" s="5">
        <v>-1250000000</v>
      </c>
      <c r="G74" s="5">
        <v>39655000000</v>
      </c>
      <c r="I74" s="5">
        <v>62611000000</v>
      </c>
      <c r="J74" s="5">
        <v>110196000000</v>
      </c>
      <c r="K74" s="5">
        <v>169814000000</v>
      </c>
      <c r="L74" s="5">
        <v>103896000000</v>
      </c>
      <c r="M74" s="5">
        <v>211485000000</v>
      </c>
      <c r="N74" s="5">
        <v>99862000000</v>
      </c>
      <c r="O74" s="5">
        <v>103431000000</v>
      </c>
      <c r="P74" s="5">
        <v>114374000000</v>
      </c>
      <c r="Q74" s="5">
        <v>97598000000</v>
      </c>
      <c r="R74" s="5">
        <v>64287000000</v>
      </c>
      <c r="S74" s="5">
        <v>48007000000</v>
      </c>
    </row>
    <row r="75" spans="2:19" ht="15.5" x14ac:dyDescent="0.35">
      <c r="C75" t="s">
        <v>92</v>
      </c>
      <c r="D75" s="5">
        <v>31682000000</v>
      </c>
      <c r="E75" s="5">
        <v>35732000000</v>
      </c>
      <c r="F75" s="5">
        <v>29078000000</v>
      </c>
      <c r="G75" s="5">
        <v>39655000000</v>
      </c>
      <c r="I75" s="5">
        <v>92939000000</v>
      </c>
      <c r="J75" s="5">
        <v>105659000000</v>
      </c>
      <c r="K75" s="5">
        <v>170067000000</v>
      </c>
      <c r="L75" s="5">
        <v>140733000000</v>
      </c>
      <c r="M75" s="5">
        <v>214372000000</v>
      </c>
      <c r="N75" s="5">
        <v>97501000000</v>
      </c>
      <c r="O75" s="5">
        <v>168141000000</v>
      </c>
      <c r="P75" s="5">
        <v>118462000000</v>
      </c>
      <c r="Q75" s="5">
        <v>594670000000</v>
      </c>
      <c r="R75" s="5">
        <v>72744000000</v>
      </c>
      <c r="S75" s="5">
        <v>597704000000</v>
      </c>
    </row>
    <row r="76" spans="2:19" ht="15.5" x14ac:dyDescent="0.35">
      <c r="C76" t="s">
        <v>93</v>
      </c>
      <c r="D76" s="5">
        <v>31682000000</v>
      </c>
      <c r="E76" s="5">
        <v>35732000000</v>
      </c>
      <c r="F76" s="5">
        <v>29078000000</v>
      </c>
      <c r="G76" s="5">
        <v>39655000000</v>
      </c>
      <c r="I76" s="5">
        <v>92939000000</v>
      </c>
      <c r="J76" s="5">
        <v>105659000000</v>
      </c>
      <c r="K76" s="5">
        <v>170067000000</v>
      </c>
      <c r="L76" s="5">
        <v>140733000000</v>
      </c>
      <c r="M76" s="5">
        <v>214372000000</v>
      </c>
      <c r="N76" s="5">
        <v>97501000000</v>
      </c>
      <c r="O76" s="5">
        <v>168141000000</v>
      </c>
      <c r="P76" s="5">
        <v>118462000000</v>
      </c>
      <c r="Q76" s="5">
        <v>594670000000</v>
      </c>
      <c r="R76" s="5">
        <v>72744000000</v>
      </c>
      <c r="S76" s="5">
        <v>597704000000</v>
      </c>
    </row>
    <row r="78" spans="2:19" ht="15.5" x14ac:dyDescent="0.35">
      <c r="B78" t="s">
        <v>94</v>
      </c>
      <c r="C78" t="s">
        <v>95</v>
      </c>
    </row>
    <row r="79" spans="2:19" ht="15.5" x14ac:dyDescent="0.35">
      <c r="C79" t="s">
        <v>96</v>
      </c>
    </row>
    <row r="80" spans="2:19" ht="15.5" x14ac:dyDescent="0.35">
      <c r="C80" t="s">
        <v>20</v>
      </c>
      <c r="D80" s="5">
        <v>627665000000</v>
      </c>
      <c r="E80" s="5">
        <v>643050000000</v>
      </c>
      <c r="F80" s="5">
        <v>676802000000</v>
      </c>
      <c r="G80" s="5">
        <v>383158000000</v>
      </c>
      <c r="I80" s="5">
        <v>676802000000</v>
      </c>
      <c r="J80" s="5">
        <v>384284000000</v>
      </c>
      <c r="K80" s="5">
        <v>574580000000</v>
      </c>
      <c r="L80" s="5">
        <v>636907000000</v>
      </c>
      <c r="M80" s="5">
        <v>809094000000</v>
      </c>
      <c r="N80" s="5">
        <v>405164000000</v>
      </c>
      <c r="O80" s="5">
        <v>279518000000</v>
      </c>
      <c r="P80" s="5">
        <v>284472000000</v>
      </c>
      <c r="Q80" s="5">
        <v>344351000000</v>
      </c>
      <c r="R80" s="5">
        <v>390381000000</v>
      </c>
      <c r="S80" s="5">
        <v>181524000000</v>
      </c>
    </row>
    <row r="81" spans="3:19" ht="15.5" x14ac:dyDescent="0.35">
      <c r="C81" t="s">
        <v>289</v>
      </c>
      <c r="D81" s="5">
        <v>416000000</v>
      </c>
      <c r="E81" s="5">
        <v>488000000</v>
      </c>
      <c r="F81" s="5">
        <v>541000000</v>
      </c>
      <c r="G81" s="5">
        <v>475000000</v>
      </c>
      <c r="I81" s="5">
        <v>541000000</v>
      </c>
      <c r="L81" s="5">
        <v>37238000000</v>
      </c>
      <c r="M81" s="5">
        <v>18750000000</v>
      </c>
      <c r="N81" s="5">
        <v>18750000000</v>
      </c>
      <c r="O81" s="5">
        <v>98750000000</v>
      </c>
      <c r="P81" s="5">
        <v>80025000000</v>
      </c>
      <c r="Q81" s="5">
        <v>80025000000</v>
      </c>
      <c r="R81" s="5">
        <v>80025000000</v>
      </c>
      <c r="S81" s="5">
        <v>25000000</v>
      </c>
    </row>
    <row r="82" spans="3:19" ht="15.5" x14ac:dyDescent="0.35">
      <c r="C82" t="s">
        <v>97</v>
      </c>
      <c r="D82" s="5">
        <v>747689000000</v>
      </c>
      <c r="E82" s="5">
        <v>740315000000</v>
      </c>
      <c r="F82" s="5">
        <v>676971000000</v>
      </c>
      <c r="G82" s="5">
        <v>724724000000</v>
      </c>
      <c r="I82" s="5">
        <v>676971000000</v>
      </c>
      <c r="J82" s="5">
        <v>634067000000</v>
      </c>
      <c r="K82" s="5">
        <v>531359000000</v>
      </c>
      <c r="L82" s="5">
        <v>433572000000</v>
      </c>
      <c r="M82" s="5">
        <v>421148000000</v>
      </c>
      <c r="N82" s="5">
        <v>375073000000</v>
      </c>
      <c r="O82" s="5">
        <v>411612000000</v>
      </c>
      <c r="P82" s="5">
        <v>429088000000</v>
      </c>
      <c r="Q82" s="5">
        <v>412279000000</v>
      </c>
      <c r="R82" s="5">
        <v>294278000000</v>
      </c>
      <c r="S82" s="5">
        <v>238979000000</v>
      </c>
    </row>
    <row r="83" spans="3:19" ht="15.5" x14ac:dyDescent="0.35">
      <c r="C83" t="s">
        <v>98</v>
      </c>
      <c r="D83" s="5">
        <v>55745000000</v>
      </c>
      <c r="E83" s="5">
        <v>64750000000</v>
      </c>
      <c r="F83" s="5">
        <v>68424000000</v>
      </c>
      <c r="G83" s="5">
        <v>57470000000</v>
      </c>
      <c r="I83" s="5">
        <v>68424000000</v>
      </c>
      <c r="J83" s="5">
        <v>72979000000</v>
      </c>
      <c r="K83" s="5">
        <v>64942000000</v>
      </c>
      <c r="L83" s="5">
        <v>36104000000</v>
      </c>
      <c r="M83" s="5">
        <v>30626000000</v>
      </c>
      <c r="N83" s="5">
        <v>31418000000</v>
      </c>
      <c r="O83" s="5">
        <v>56952000000</v>
      </c>
      <c r="P83" s="5">
        <v>38803000000</v>
      </c>
      <c r="Q83" s="5">
        <v>42600000000</v>
      </c>
      <c r="R83" s="5">
        <v>16770000000</v>
      </c>
      <c r="S83" s="5">
        <v>7631000000</v>
      </c>
    </row>
    <row r="84" spans="3:19" ht="15.5" x14ac:dyDescent="0.35">
      <c r="C84" t="s">
        <v>99</v>
      </c>
      <c r="D84" s="5">
        <v>40829000000</v>
      </c>
      <c r="E84" s="5">
        <v>35358000000</v>
      </c>
      <c r="F84" s="5">
        <v>41258000000</v>
      </c>
      <c r="G84" s="5">
        <v>46837000000</v>
      </c>
      <c r="I84" s="5">
        <v>41258000000</v>
      </c>
      <c r="J84" s="5">
        <v>39216000000</v>
      </c>
      <c r="K84" s="5">
        <v>39090000000</v>
      </c>
      <c r="L84" s="5">
        <v>8596000000</v>
      </c>
      <c r="M84" s="5">
        <v>3655000000</v>
      </c>
      <c r="N84" s="5">
        <v>20687000000</v>
      </c>
      <c r="O84" s="5">
        <v>23370000000</v>
      </c>
      <c r="P84" s="5">
        <v>30031000000</v>
      </c>
      <c r="Q84" s="5">
        <v>37235000000</v>
      </c>
      <c r="R84" s="5">
        <v>36907000000</v>
      </c>
      <c r="S84" s="5">
        <v>34900000000</v>
      </c>
    </row>
    <row r="85" spans="3:19" ht="15.5" x14ac:dyDescent="0.35">
      <c r="C85" t="s">
        <v>100</v>
      </c>
      <c r="D85" s="5">
        <v>747689000000</v>
      </c>
      <c r="E85" s="5">
        <v>740315000000</v>
      </c>
      <c r="F85" s="5">
        <v>676971000000</v>
      </c>
      <c r="G85" s="5">
        <v>724724000000</v>
      </c>
      <c r="I85" s="5">
        <v>676971000000</v>
      </c>
      <c r="J85" s="5">
        <v>634067000000</v>
      </c>
      <c r="K85" s="5">
        <v>531359000000</v>
      </c>
      <c r="L85" s="5">
        <v>433572000000</v>
      </c>
      <c r="M85" s="5">
        <v>421148000000</v>
      </c>
      <c r="N85" s="5">
        <v>375073000000</v>
      </c>
      <c r="O85" s="5">
        <v>411612000000</v>
      </c>
      <c r="P85" s="5">
        <v>429088000000</v>
      </c>
      <c r="Q85" s="5">
        <v>412279000000</v>
      </c>
      <c r="R85" s="5">
        <v>294278000000</v>
      </c>
      <c r="S85" s="5">
        <v>238979000000</v>
      </c>
    </row>
    <row r="86" spans="3:19" ht="15.5" x14ac:dyDescent="0.35">
      <c r="C86" t="s">
        <v>101</v>
      </c>
      <c r="D86" s="5">
        <v>117237000000</v>
      </c>
      <c r="E86" s="5">
        <v>119938000000</v>
      </c>
      <c r="F86" s="5">
        <v>112173000000</v>
      </c>
      <c r="G86" s="5">
        <v>108440000000</v>
      </c>
      <c r="I86" s="5">
        <v>112173000000</v>
      </c>
      <c r="J86" s="5">
        <v>104506000000</v>
      </c>
      <c r="K86" s="5">
        <v>49758000000</v>
      </c>
      <c r="L86" s="5">
        <v>245585000000</v>
      </c>
      <c r="M86" s="5">
        <v>266271000000</v>
      </c>
      <c r="N86" s="5">
        <v>252378000000</v>
      </c>
      <c r="O86" s="5">
        <v>303796000000</v>
      </c>
      <c r="P86" s="5">
        <v>218488000000</v>
      </c>
      <c r="Q86" s="5">
        <v>109706000000</v>
      </c>
      <c r="R86" s="5">
        <v>167948000000</v>
      </c>
      <c r="S86" s="5">
        <v>96587000000</v>
      </c>
    </row>
    <row r="87" spans="3:19" ht="15.5" x14ac:dyDescent="0.35">
      <c r="C87" t="s">
        <v>102</v>
      </c>
      <c r="D87" s="5">
        <v>117237000000</v>
      </c>
      <c r="E87" s="5">
        <v>119938000000</v>
      </c>
      <c r="F87" s="5">
        <v>112173000000</v>
      </c>
      <c r="G87" s="5">
        <v>108440000000</v>
      </c>
      <c r="I87" s="5">
        <v>112173000000</v>
      </c>
      <c r="J87" s="5">
        <v>104506000000</v>
      </c>
      <c r="K87" s="5">
        <v>49758000000</v>
      </c>
      <c r="L87" s="5">
        <v>245585000000</v>
      </c>
      <c r="M87" s="5">
        <v>266271000000</v>
      </c>
      <c r="N87" s="5">
        <v>252378000000</v>
      </c>
      <c r="O87" s="5">
        <v>303796000000</v>
      </c>
      <c r="P87" s="5">
        <v>218488000000</v>
      </c>
      <c r="Q87" s="5">
        <v>109706000000</v>
      </c>
      <c r="R87" s="5">
        <v>167948000000</v>
      </c>
      <c r="S87" s="5">
        <v>96587000000</v>
      </c>
    </row>
    <row r="88" spans="3:19" ht="15.5" x14ac:dyDescent="0.35">
      <c r="C88" t="s">
        <v>103</v>
      </c>
      <c r="D88" s="5">
        <v>505987000000</v>
      </c>
      <c r="E88" s="5">
        <v>496122000000</v>
      </c>
      <c r="F88" s="5">
        <v>491659000000</v>
      </c>
      <c r="G88" s="5">
        <v>487414000000</v>
      </c>
      <c r="I88" s="5">
        <v>491659000000</v>
      </c>
      <c r="J88" s="5">
        <v>446106000000</v>
      </c>
      <c r="K88" s="5">
        <v>448910000000</v>
      </c>
      <c r="L88" s="5">
        <v>464169000000</v>
      </c>
      <c r="M88" s="5">
        <v>459195000000</v>
      </c>
      <c r="N88" s="5">
        <v>447731000000</v>
      </c>
      <c r="O88" s="5">
        <v>446160000000</v>
      </c>
      <c r="P88" s="5">
        <v>455625000000</v>
      </c>
      <c r="Q88" s="5">
        <v>384607000000</v>
      </c>
      <c r="R88" s="5">
        <v>295680000000</v>
      </c>
      <c r="S88" s="5">
        <v>188344000000</v>
      </c>
    </row>
    <row r="89" spans="3:19" ht="15.5" x14ac:dyDescent="0.35">
      <c r="C89" t="s">
        <v>79</v>
      </c>
      <c r="D89" s="5">
        <v>941698000000</v>
      </c>
      <c r="E89" s="5">
        <v>941698000000</v>
      </c>
      <c r="F89" s="5">
        <v>941698000000</v>
      </c>
      <c r="G89" s="5">
        <v>911929000000</v>
      </c>
      <c r="I89" s="5">
        <v>941698000000</v>
      </c>
      <c r="J89" s="5">
        <v>911929000000</v>
      </c>
      <c r="K89" s="5">
        <v>929732000000</v>
      </c>
      <c r="L89" s="5">
        <v>1043026000000</v>
      </c>
      <c r="M89" s="5">
        <v>1005693000000</v>
      </c>
      <c r="N89" s="5">
        <v>1002838000000</v>
      </c>
      <c r="O89" s="5">
        <v>997988000000</v>
      </c>
      <c r="P89" s="5">
        <v>934076000000</v>
      </c>
      <c r="Q89" s="5">
        <v>930551000000</v>
      </c>
      <c r="R89" s="5">
        <v>486199000000</v>
      </c>
      <c r="S89" s="5">
        <v>479930000000</v>
      </c>
    </row>
    <row r="90" spans="3:19" ht="15.5" x14ac:dyDescent="0.35">
      <c r="C90" t="s">
        <v>104</v>
      </c>
      <c r="D90" s="5">
        <v>2066203000000</v>
      </c>
      <c r="E90" s="5">
        <v>2053591000000</v>
      </c>
      <c r="F90" s="5">
        <v>2025870000000</v>
      </c>
      <c r="G90" s="5">
        <v>1801498000000</v>
      </c>
      <c r="I90" s="5">
        <v>2025870000000</v>
      </c>
      <c r="J90" s="5">
        <v>1626757000000</v>
      </c>
      <c r="K90" s="5">
        <v>1644481000000</v>
      </c>
      <c r="L90" s="5">
        <v>1917368000000</v>
      </c>
      <c r="M90" s="5">
        <v>2044419000000</v>
      </c>
      <c r="N90" s="5">
        <v>1629893000000</v>
      </c>
      <c r="O90" s="5">
        <v>1696015000000</v>
      </c>
      <c r="P90" s="5">
        <v>1585943000000</v>
      </c>
      <c r="Q90" s="5">
        <v>1526964000000</v>
      </c>
      <c r="R90" s="5">
        <v>1479828000000</v>
      </c>
      <c r="S90" s="5">
        <v>1023524000000</v>
      </c>
    </row>
    <row r="91" spans="3:19" ht="15.5" x14ac:dyDescent="0.35">
      <c r="C91" t="s">
        <v>105</v>
      </c>
    </row>
    <row r="92" spans="3:19" ht="15.5" x14ac:dyDescent="0.35">
      <c r="C92" t="s">
        <v>257</v>
      </c>
      <c r="L92" s="5">
        <v>55051000000</v>
      </c>
      <c r="M92" s="5">
        <v>55051000000</v>
      </c>
      <c r="N92" s="5">
        <v>55051000000</v>
      </c>
      <c r="O92" s="5">
        <v>55051000000</v>
      </c>
      <c r="P92" s="5">
        <v>55051000000</v>
      </c>
      <c r="Q92" s="5">
        <v>55051000000</v>
      </c>
      <c r="R92" s="5">
        <v>55051000000</v>
      </c>
      <c r="S92" s="5">
        <v>55051000000</v>
      </c>
    </row>
    <row r="93" spans="3:19" ht="15.5" x14ac:dyDescent="0.35">
      <c r="C93" t="s">
        <v>106</v>
      </c>
      <c r="D93" s="5">
        <v>6071243000000</v>
      </c>
      <c r="E93" s="5">
        <v>6113273000000</v>
      </c>
      <c r="F93" s="5">
        <v>6141493000000</v>
      </c>
      <c r="G93" s="5">
        <v>6099972000000</v>
      </c>
      <c r="I93" s="5">
        <v>6141493000000</v>
      </c>
      <c r="J93" s="5">
        <v>6078461000000</v>
      </c>
      <c r="K93" s="5">
        <v>5791733000000</v>
      </c>
      <c r="L93" s="5">
        <v>5469351000000</v>
      </c>
      <c r="M93" s="5">
        <v>5466207000000</v>
      </c>
      <c r="N93" s="5">
        <v>4827633000000</v>
      </c>
      <c r="O93" s="5">
        <v>5093397000000</v>
      </c>
      <c r="P93" s="5">
        <v>4835210000000</v>
      </c>
      <c r="Q93" s="5">
        <v>4671372000000</v>
      </c>
      <c r="R93" s="5">
        <v>4217336000000</v>
      </c>
      <c r="S93" s="5">
        <v>3811564000000</v>
      </c>
    </row>
    <row r="94" spans="3:19" ht="15.5" x14ac:dyDescent="0.35">
      <c r="C94" t="s">
        <v>107</v>
      </c>
      <c r="D94" s="5">
        <v>142000000</v>
      </c>
      <c r="E94" s="5">
        <v>124000000</v>
      </c>
      <c r="F94" s="5">
        <v>3628000000</v>
      </c>
      <c r="G94" s="5">
        <v>311000000</v>
      </c>
      <c r="I94" s="5">
        <v>3628000000</v>
      </c>
      <c r="J94" s="5">
        <v>3588000000</v>
      </c>
      <c r="K94" s="5">
        <v>3424000000</v>
      </c>
    </row>
    <row r="95" spans="3:19" ht="15.5" x14ac:dyDescent="0.35">
      <c r="C95" t="s">
        <v>108</v>
      </c>
      <c r="D95" s="5">
        <v>6406386000000</v>
      </c>
      <c r="E95" s="5">
        <v>6461060000000</v>
      </c>
      <c r="F95" s="5">
        <v>6487964000000</v>
      </c>
      <c r="G95" s="5">
        <v>6443146000000</v>
      </c>
      <c r="I95" s="5">
        <v>6487964000000</v>
      </c>
      <c r="J95" s="5">
        <v>6444024000000</v>
      </c>
      <c r="K95" s="5">
        <v>6201243000000</v>
      </c>
      <c r="L95" s="5">
        <v>6124621000000</v>
      </c>
      <c r="M95" s="5">
        <v>6120180000000</v>
      </c>
      <c r="N95" s="5">
        <v>5491565000000</v>
      </c>
      <c r="O95" s="5">
        <v>5325867000000</v>
      </c>
      <c r="P95" s="5">
        <v>5061812000000</v>
      </c>
      <c r="Q95" s="5">
        <v>4876579000000</v>
      </c>
      <c r="R95" s="5">
        <v>4367894000000</v>
      </c>
      <c r="S95" s="5">
        <v>3929927000000</v>
      </c>
    </row>
    <row r="96" spans="3:19" ht="15.5" x14ac:dyDescent="0.35">
      <c r="C96" t="s">
        <v>109</v>
      </c>
      <c r="D96" s="5">
        <v>8472589000000</v>
      </c>
      <c r="E96" s="5">
        <v>8514651000000</v>
      </c>
      <c r="F96" s="5">
        <v>8513834000000</v>
      </c>
      <c r="G96" s="5">
        <v>8244644000000</v>
      </c>
      <c r="I96" s="5">
        <v>8513834000000</v>
      </c>
      <c r="J96" s="5">
        <v>8070781000000</v>
      </c>
      <c r="K96" s="5">
        <v>7845724000000</v>
      </c>
      <c r="L96" s="5">
        <v>8041989000000</v>
      </c>
      <c r="M96" s="5">
        <v>8164599000000</v>
      </c>
      <c r="N96" s="5">
        <v>7121458000000</v>
      </c>
      <c r="O96" s="5">
        <v>7021882000000</v>
      </c>
      <c r="P96" s="5">
        <v>6647755000000</v>
      </c>
      <c r="Q96" s="5">
        <v>6403543000000</v>
      </c>
      <c r="R96" s="5">
        <v>5847722000000</v>
      </c>
      <c r="S96" s="5">
        <v>4953451000000</v>
      </c>
    </row>
    <row r="97" spans="3:19" ht="15.5" x14ac:dyDescent="0.35">
      <c r="C97" t="s">
        <v>110</v>
      </c>
    </row>
    <row r="98" spans="3:19" ht="15.5" x14ac:dyDescent="0.35">
      <c r="C98" t="s">
        <v>111</v>
      </c>
    </row>
    <row r="99" spans="3:19" ht="15.5" x14ac:dyDescent="0.35">
      <c r="C99" t="s">
        <v>112</v>
      </c>
      <c r="D99" s="5">
        <v>1138166000000</v>
      </c>
      <c r="E99" s="5">
        <v>1035215000000</v>
      </c>
      <c r="F99" s="5">
        <v>1004800000000</v>
      </c>
      <c r="G99" s="5">
        <v>633666000000</v>
      </c>
      <c r="I99" s="5">
        <v>1004800000000</v>
      </c>
      <c r="J99" s="5">
        <v>580916000000</v>
      </c>
      <c r="K99" s="5">
        <v>948726000000</v>
      </c>
      <c r="L99" s="5">
        <v>1643446000000</v>
      </c>
      <c r="M99" s="5">
        <v>1979987000000</v>
      </c>
      <c r="N99" s="5">
        <v>1615068000000</v>
      </c>
      <c r="O99" s="5">
        <v>1938711000000</v>
      </c>
      <c r="P99" s="5">
        <v>1297840000000</v>
      </c>
      <c r="Q99" s="5">
        <v>1014745000000</v>
      </c>
      <c r="R99" s="5">
        <v>1312711000000</v>
      </c>
      <c r="S99" s="5">
        <v>954637000000</v>
      </c>
    </row>
    <row r="100" spans="3:19" ht="15.5" x14ac:dyDescent="0.35">
      <c r="C100" t="s">
        <v>115</v>
      </c>
      <c r="D100" s="5">
        <v>200000000000</v>
      </c>
      <c r="E100" s="5">
        <v>230000000000</v>
      </c>
      <c r="F100" s="5">
        <v>200000000000</v>
      </c>
      <c r="I100" s="5">
        <v>200000000000</v>
      </c>
      <c r="K100" s="5">
        <v>21855000000</v>
      </c>
      <c r="L100" s="5">
        <v>957443000000</v>
      </c>
      <c r="M100" s="5">
        <v>856514000000</v>
      </c>
      <c r="N100" s="5">
        <v>769933000000</v>
      </c>
      <c r="O100" s="5">
        <v>690381000000</v>
      </c>
      <c r="P100" s="5">
        <v>649923000000</v>
      </c>
      <c r="Q100" s="5">
        <v>384028000000</v>
      </c>
      <c r="R100" s="5">
        <v>389026000000</v>
      </c>
      <c r="S100" s="5">
        <v>484130000000</v>
      </c>
    </row>
    <row r="101" spans="3:19" ht="15.5" x14ac:dyDescent="0.35">
      <c r="C101" t="s">
        <v>113</v>
      </c>
    </row>
    <row r="102" spans="3:19" ht="15.5" x14ac:dyDescent="0.35">
      <c r="C102" t="s">
        <v>114</v>
      </c>
      <c r="D102" s="5">
        <v>112374000000</v>
      </c>
      <c r="E102" s="5">
        <v>111300000000</v>
      </c>
      <c r="F102" s="5">
        <v>137617000000</v>
      </c>
      <c r="G102" s="5">
        <v>150959000000</v>
      </c>
      <c r="I102" s="5">
        <v>137617000000</v>
      </c>
      <c r="J102" s="5">
        <v>121366000000</v>
      </c>
      <c r="K102" s="5">
        <v>116878000000</v>
      </c>
      <c r="L102" s="5">
        <v>156087000000</v>
      </c>
      <c r="M102" s="5">
        <v>123391000000</v>
      </c>
      <c r="N102" s="5">
        <v>116251000000</v>
      </c>
      <c r="O102" s="5">
        <v>140528000000</v>
      </c>
      <c r="P102" s="5">
        <v>150015000000</v>
      </c>
      <c r="Q102" s="5">
        <v>118588000000</v>
      </c>
      <c r="R102" s="5">
        <v>145453000000</v>
      </c>
      <c r="S102" s="5">
        <v>191647000000</v>
      </c>
    </row>
    <row r="103" spans="3:19" ht="15.5" x14ac:dyDescent="0.35">
      <c r="C103" t="s">
        <v>206</v>
      </c>
    </row>
    <row r="104" spans="3:19" ht="15.5" x14ac:dyDescent="0.35">
      <c r="C104" t="s">
        <v>207</v>
      </c>
      <c r="D104" s="5">
        <v>96574000000</v>
      </c>
      <c r="E104" s="5">
        <v>100108000000</v>
      </c>
      <c r="F104" s="5">
        <v>109682000000</v>
      </c>
      <c r="G104" s="5">
        <v>104307000000</v>
      </c>
      <c r="I104" s="5">
        <v>109682000000</v>
      </c>
      <c r="J104" s="5">
        <v>112195000000</v>
      </c>
      <c r="K104" s="5">
        <v>104032000000</v>
      </c>
      <c r="L104" s="5">
        <v>44700000000</v>
      </c>
      <c r="M104" s="5">
        <v>34281000000</v>
      </c>
      <c r="N104" s="5">
        <v>52105000000</v>
      </c>
      <c r="O104" s="5">
        <v>80322000000</v>
      </c>
      <c r="P104" s="5">
        <v>68834000000</v>
      </c>
      <c r="Q104" s="5">
        <v>79835000000</v>
      </c>
      <c r="R104" s="5">
        <v>53677000000</v>
      </c>
      <c r="S104" s="5">
        <v>42531000000</v>
      </c>
    </row>
    <row r="105" spans="3:19" ht="15.5" x14ac:dyDescent="0.35">
      <c r="C105" t="s">
        <v>117</v>
      </c>
      <c r="D105" s="5">
        <v>30024000000</v>
      </c>
      <c r="E105" s="5">
        <v>38044000000</v>
      </c>
      <c r="F105" s="5">
        <v>27655000000</v>
      </c>
      <c r="G105" s="5">
        <v>36286000000</v>
      </c>
      <c r="I105" s="5">
        <v>27655000000</v>
      </c>
      <c r="J105" s="5">
        <v>21412000000</v>
      </c>
      <c r="K105" s="5">
        <v>62068000000</v>
      </c>
      <c r="L105" s="5">
        <v>36837000000</v>
      </c>
      <c r="M105" s="5">
        <v>35220000000</v>
      </c>
      <c r="N105" s="5">
        <v>25360000000</v>
      </c>
      <c r="O105" s="5">
        <v>29106000000</v>
      </c>
      <c r="P105" s="5">
        <v>22179000000</v>
      </c>
      <c r="Q105" s="5">
        <v>23089000000</v>
      </c>
      <c r="R105" s="5">
        <v>10388000000</v>
      </c>
      <c r="S105" s="5">
        <v>4805000000</v>
      </c>
    </row>
    <row r="106" spans="3:19" ht="15.5" x14ac:dyDescent="0.35">
      <c r="C106" t="s">
        <v>116</v>
      </c>
      <c r="D106" s="5">
        <v>92380000000</v>
      </c>
      <c r="E106" s="5">
        <v>88108000000</v>
      </c>
      <c r="F106" s="5">
        <v>86412000000</v>
      </c>
      <c r="G106" s="5">
        <v>80355000000</v>
      </c>
      <c r="I106" s="5">
        <v>86412000000</v>
      </c>
      <c r="J106" s="5">
        <v>67844000000</v>
      </c>
      <c r="K106" s="5">
        <v>64423000000</v>
      </c>
      <c r="L106" s="5">
        <v>61053000000</v>
      </c>
      <c r="M106" s="5">
        <v>58987000000</v>
      </c>
      <c r="N106" s="5">
        <v>31395000000</v>
      </c>
      <c r="O106" s="5">
        <v>35181000000</v>
      </c>
      <c r="P106" s="5">
        <v>32151000000</v>
      </c>
      <c r="Q106" s="5">
        <v>36019000000</v>
      </c>
      <c r="R106" s="5">
        <v>25785000000</v>
      </c>
      <c r="S106" s="5">
        <v>22872000000</v>
      </c>
    </row>
    <row r="107" spans="3:19" ht="15.5" x14ac:dyDescent="0.35">
      <c r="C107" t="s">
        <v>119</v>
      </c>
    </row>
    <row r="108" spans="3:19" ht="15.5" x14ac:dyDescent="0.35">
      <c r="C108" t="s">
        <v>121</v>
      </c>
      <c r="D108" s="5">
        <v>2606314000000</v>
      </c>
      <c r="E108" s="5">
        <v>2592754000000</v>
      </c>
      <c r="F108" s="5">
        <v>2628707000000</v>
      </c>
      <c r="G108" s="5">
        <v>2617984000000</v>
      </c>
      <c r="I108" s="5">
        <v>2628707000000</v>
      </c>
      <c r="J108" s="5">
        <v>2534363000000</v>
      </c>
      <c r="K108" s="5">
        <v>1869753000000</v>
      </c>
      <c r="L108" s="5">
        <v>1142182000000</v>
      </c>
      <c r="M108" s="5">
        <v>1445557000000</v>
      </c>
      <c r="N108" s="5">
        <v>1351515000000</v>
      </c>
      <c r="O108" s="5">
        <v>995658000000</v>
      </c>
      <c r="P108" s="5">
        <v>1287361000000</v>
      </c>
      <c r="Q108" s="5">
        <v>1211981000000</v>
      </c>
      <c r="R108" s="5">
        <v>1495348000000</v>
      </c>
      <c r="S108" s="5">
        <v>1617555000000</v>
      </c>
    </row>
    <row r="109" spans="3:19" ht="15.5" x14ac:dyDescent="0.35">
      <c r="C109" t="s">
        <v>465</v>
      </c>
      <c r="D109" s="5">
        <v>477082000000</v>
      </c>
      <c r="E109" s="5">
        <v>600378000000</v>
      </c>
      <c r="F109" s="5">
        <v>600127000000</v>
      </c>
      <c r="G109" s="5">
        <v>738937000000</v>
      </c>
      <c r="I109" s="5">
        <v>600127000000</v>
      </c>
      <c r="J109" s="5">
        <v>737695000000</v>
      </c>
      <c r="K109" s="5">
        <v>861098000000</v>
      </c>
      <c r="L109" s="5">
        <v>1166616000000</v>
      </c>
      <c r="M109" s="5">
        <v>779231000000</v>
      </c>
      <c r="N109" s="5">
        <v>518288000000</v>
      </c>
      <c r="O109" s="5">
        <v>501514000000</v>
      </c>
      <c r="P109" s="5">
        <v>702723000000</v>
      </c>
      <c r="Q109" s="5">
        <v>699888000000</v>
      </c>
      <c r="S109" s="5">
        <v>388096000000</v>
      </c>
    </row>
    <row r="110" spans="3:19" ht="15.5" x14ac:dyDescent="0.35">
      <c r="C110" t="s">
        <v>509</v>
      </c>
      <c r="D110" s="5">
        <v>143412000000</v>
      </c>
      <c r="E110" s="5">
        <v>157401000000</v>
      </c>
      <c r="F110" s="5">
        <v>182282000000</v>
      </c>
      <c r="G110" s="5">
        <v>192428000000</v>
      </c>
      <c r="I110" s="5">
        <v>182282000000</v>
      </c>
      <c r="J110" s="5">
        <v>172769000000</v>
      </c>
      <c r="K110" s="5">
        <v>170333000000</v>
      </c>
      <c r="L110" s="5">
        <v>207954000000</v>
      </c>
      <c r="M110" s="5">
        <v>204718000000</v>
      </c>
      <c r="N110" s="5">
        <v>104347000000</v>
      </c>
      <c r="O110" s="5">
        <v>132521000000</v>
      </c>
      <c r="P110" s="5">
        <v>86593000000</v>
      </c>
      <c r="Q110" s="5">
        <v>15824000000</v>
      </c>
      <c r="R110" s="5">
        <v>14487000000</v>
      </c>
      <c r="S110" s="5">
        <v>16493000000</v>
      </c>
    </row>
    <row r="111" spans="3:19" ht="15.5" x14ac:dyDescent="0.35">
      <c r="C111" t="s">
        <v>1435</v>
      </c>
      <c r="D111" s="5">
        <v>1070000000</v>
      </c>
      <c r="E111" s="5">
        <v>1342000000</v>
      </c>
      <c r="F111" s="5">
        <v>1412000000</v>
      </c>
      <c r="G111" s="5">
        <v>1585000000</v>
      </c>
      <c r="I111" s="5">
        <v>1412000000</v>
      </c>
      <c r="J111" s="5">
        <v>1612000000</v>
      </c>
      <c r="K111" s="5">
        <v>4474000000</v>
      </c>
      <c r="L111" s="5">
        <v>1793000000</v>
      </c>
      <c r="M111" s="5">
        <v>326000000</v>
      </c>
      <c r="N111" s="5">
        <v>746000000</v>
      </c>
      <c r="O111" s="5">
        <v>1154000000</v>
      </c>
      <c r="P111" s="5">
        <v>2421000000</v>
      </c>
      <c r="Q111" s="5">
        <v>2637000000</v>
      </c>
      <c r="R111" s="5">
        <v>2111000000</v>
      </c>
      <c r="S111" s="5">
        <v>3804000000</v>
      </c>
    </row>
    <row r="112" spans="3:19" ht="15.5" x14ac:dyDescent="0.35">
      <c r="C112" t="s">
        <v>122</v>
      </c>
      <c r="D112" s="5">
        <v>498274000000</v>
      </c>
      <c r="E112" s="5">
        <v>400086000000</v>
      </c>
      <c r="F112" s="5">
        <v>372383000000</v>
      </c>
      <c r="G112" s="5">
        <v>195440000000</v>
      </c>
      <c r="I112" s="5">
        <v>372383000000</v>
      </c>
      <c r="J112" s="5">
        <v>183088000000</v>
      </c>
      <c r="K112" s="5">
        <v>506384000000</v>
      </c>
      <c r="L112" s="5">
        <v>325139000000</v>
      </c>
      <c r="M112" s="5">
        <v>812597000000</v>
      </c>
      <c r="N112" s="5">
        <v>572312000000</v>
      </c>
      <c r="O112" s="5">
        <v>901777000000</v>
      </c>
      <c r="P112" s="5">
        <v>330346000000</v>
      </c>
      <c r="Q112" s="5">
        <v>334195000000</v>
      </c>
      <c r="R112" s="5">
        <v>657518000000</v>
      </c>
      <c r="S112" s="5">
        <v>180699000000</v>
      </c>
    </row>
    <row r="113" spans="3:19" ht="15.5" x14ac:dyDescent="0.35">
      <c r="C113" t="s">
        <v>123</v>
      </c>
      <c r="D113" s="5">
        <v>3412762000000</v>
      </c>
      <c r="E113" s="5">
        <v>3542827000000</v>
      </c>
      <c r="F113" s="5">
        <v>3607626000000</v>
      </c>
      <c r="G113" s="5">
        <v>3735553000000</v>
      </c>
      <c r="I113" s="5">
        <v>3607626000000</v>
      </c>
      <c r="J113" s="5">
        <v>3640719000000</v>
      </c>
      <c r="K113" s="5">
        <v>3120887000000</v>
      </c>
      <c r="L113" s="5">
        <v>2702569000000</v>
      </c>
      <c r="M113" s="5">
        <v>2601687000000</v>
      </c>
      <c r="N113" s="5">
        <v>2124249000000</v>
      </c>
      <c r="O113" s="5">
        <v>1782705000000</v>
      </c>
      <c r="P113" s="5">
        <v>2202123000000</v>
      </c>
      <c r="Q113" s="5">
        <v>2030788000000</v>
      </c>
      <c r="R113" s="5">
        <v>1774171000000</v>
      </c>
      <c r="S113" s="5">
        <v>2284044000000</v>
      </c>
    </row>
    <row r="114" spans="3:19" ht="15.5" x14ac:dyDescent="0.35">
      <c r="C114" t="s">
        <v>124</v>
      </c>
      <c r="D114" s="5">
        <v>3412762000000</v>
      </c>
      <c r="E114" s="5">
        <v>3542827000000</v>
      </c>
      <c r="F114" s="5">
        <v>3607626000000</v>
      </c>
      <c r="G114" s="5">
        <v>3735553000000</v>
      </c>
      <c r="I114" s="5">
        <v>3607626000000</v>
      </c>
      <c r="J114" s="5">
        <v>3640719000000</v>
      </c>
      <c r="K114" s="5">
        <v>3120887000000</v>
      </c>
      <c r="L114" s="5">
        <v>2702569000000</v>
      </c>
      <c r="M114" s="5">
        <v>2601687000000</v>
      </c>
      <c r="N114" s="5">
        <v>2124249000000</v>
      </c>
      <c r="O114" s="5">
        <v>1782705000000</v>
      </c>
      <c r="P114" s="5">
        <v>2202123000000</v>
      </c>
      <c r="Q114" s="5">
        <v>2030788000000</v>
      </c>
      <c r="R114" s="5">
        <v>1774171000000</v>
      </c>
      <c r="S114" s="5">
        <v>2284044000000</v>
      </c>
    </row>
    <row r="115" spans="3:19" ht="15.5" x14ac:dyDescent="0.35">
      <c r="C115" t="s">
        <v>466</v>
      </c>
      <c r="D115" s="5">
        <v>3800000000</v>
      </c>
      <c r="E115" s="5">
        <v>3800000000</v>
      </c>
      <c r="F115" s="5">
        <v>3800000000</v>
      </c>
      <c r="G115" s="5">
        <v>3800000000</v>
      </c>
      <c r="I115" s="5">
        <v>3800000000</v>
      </c>
      <c r="J115" s="5">
        <v>3800000000</v>
      </c>
      <c r="K115" s="5">
        <v>3800000000</v>
      </c>
      <c r="Q115" s="5">
        <v>2098000000</v>
      </c>
      <c r="R115" s="5">
        <v>7500000000</v>
      </c>
      <c r="S115" s="5">
        <v>13240000000</v>
      </c>
    </row>
    <row r="116" spans="3:19" ht="15.5" x14ac:dyDescent="0.35">
      <c r="C116" t="s">
        <v>211</v>
      </c>
      <c r="D116" s="5">
        <v>127433000000</v>
      </c>
      <c r="E116" s="5">
        <v>132459000000</v>
      </c>
      <c r="F116" s="5">
        <v>133604000000</v>
      </c>
      <c r="G116" s="5">
        <v>125588000000</v>
      </c>
      <c r="I116" s="5">
        <v>133604000000</v>
      </c>
      <c r="J116" s="5">
        <v>138415000000</v>
      </c>
      <c r="K116" s="5">
        <v>159198000000</v>
      </c>
      <c r="L116" s="5">
        <v>125798000000</v>
      </c>
      <c r="M116" s="5">
        <v>104963000000</v>
      </c>
      <c r="N116" s="5">
        <v>63793000000</v>
      </c>
      <c r="O116" s="5">
        <v>68718000000</v>
      </c>
      <c r="P116" s="5">
        <v>54244000000</v>
      </c>
      <c r="Q116" s="5">
        <v>40233000000</v>
      </c>
      <c r="R116" s="5">
        <v>211094000000</v>
      </c>
      <c r="S116" s="5">
        <v>199599000000</v>
      </c>
    </row>
    <row r="117" spans="3:19" ht="15.5" x14ac:dyDescent="0.35">
      <c r="C117" t="s">
        <v>125</v>
      </c>
    </row>
    <row r="118" spans="3:19" ht="15.5" x14ac:dyDescent="0.35">
      <c r="C118" t="s">
        <v>126</v>
      </c>
      <c r="D118" s="5">
        <v>3227878000000</v>
      </c>
      <c r="E118" s="5">
        <v>3351875000000</v>
      </c>
      <c r="F118" s="5">
        <v>3412528000000</v>
      </c>
      <c r="G118" s="5">
        <v>3550934000000</v>
      </c>
      <c r="I118" s="5">
        <v>3412528000000</v>
      </c>
      <c r="J118" s="5">
        <v>3446439000000</v>
      </c>
      <c r="K118" s="5">
        <v>2905658000000</v>
      </c>
      <c r="L118" s="5">
        <v>2518545000000</v>
      </c>
      <c r="M118" s="5">
        <v>2429832000000</v>
      </c>
      <c r="N118" s="5">
        <v>1974896000000</v>
      </c>
      <c r="O118" s="5">
        <v>1630847000000</v>
      </c>
      <c r="P118" s="5">
        <v>2079098000000</v>
      </c>
      <c r="Q118" s="5">
        <v>1930330000000</v>
      </c>
      <c r="R118" s="5">
        <v>1511946000000</v>
      </c>
      <c r="S118" s="5">
        <v>2025948000000</v>
      </c>
    </row>
    <row r="119" spans="3:19" ht="15.5" x14ac:dyDescent="0.35">
      <c r="C119" t="s">
        <v>127</v>
      </c>
      <c r="D119" s="5">
        <v>4550928000000</v>
      </c>
      <c r="E119" s="5">
        <v>4578042000000</v>
      </c>
      <c r="F119" s="5">
        <v>4612426000000</v>
      </c>
      <c r="G119" s="5">
        <v>4369219000000</v>
      </c>
      <c r="I119" s="5">
        <v>4612426000000</v>
      </c>
      <c r="J119" s="5">
        <v>4221635000000</v>
      </c>
      <c r="K119" s="5">
        <v>4069613000000</v>
      </c>
      <c r="L119" s="5">
        <v>4346015000000</v>
      </c>
      <c r="M119" s="5">
        <v>4581674000000</v>
      </c>
      <c r="N119" s="5">
        <v>3739317000000</v>
      </c>
      <c r="O119" s="5">
        <v>3721416000000</v>
      </c>
      <c r="P119" s="5">
        <v>3499963000000</v>
      </c>
      <c r="Q119" s="5">
        <v>3045533000000</v>
      </c>
      <c r="R119" s="5">
        <v>3086882000000</v>
      </c>
      <c r="S119" s="5">
        <v>3238681000000</v>
      </c>
    </row>
    <row r="120" spans="3:19" ht="15.5" x14ac:dyDescent="0.35">
      <c r="C120" t="s">
        <v>128</v>
      </c>
    </row>
    <row r="121" spans="3:19" ht="15.5" x14ac:dyDescent="0.35">
      <c r="C121" t="s">
        <v>129</v>
      </c>
      <c r="D121" s="5">
        <v>1533330000000</v>
      </c>
      <c r="E121" s="5">
        <v>1533330000000</v>
      </c>
      <c r="F121" s="5">
        <v>1533330000000</v>
      </c>
      <c r="G121" s="5">
        <v>1533330000000</v>
      </c>
      <c r="I121" s="5">
        <v>1533330000000</v>
      </c>
      <c r="J121" s="5">
        <v>1533330000000</v>
      </c>
      <c r="K121" s="5">
        <v>1533330000000</v>
      </c>
      <c r="L121" s="5">
        <v>1533330000000</v>
      </c>
      <c r="M121" s="5">
        <v>1533330000000</v>
      </c>
      <c r="N121" s="5">
        <v>1533330000000</v>
      </c>
      <c r="O121" s="5">
        <v>1533330000000</v>
      </c>
      <c r="P121" s="5">
        <v>1533330000000</v>
      </c>
      <c r="Q121" s="5">
        <v>1533330000000</v>
      </c>
      <c r="R121" s="5">
        <v>1533330000000</v>
      </c>
      <c r="S121" s="5">
        <v>997000000000</v>
      </c>
    </row>
    <row r="122" spans="3:19" ht="15.5" x14ac:dyDescent="0.35">
      <c r="C122" t="s">
        <v>130</v>
      </c>
      <c r="D122" s="5">
        <v>370021000000</v>
      </c>
      <c r="E122" s="5">
        <v>370021000000</v>
      </c>
      <c r="F122" s="5">
        <v>370021000000</v>
      </c>
      <c r="G122" s="5">
        <v>370021000000</v>
      </c>
      <c r="I122" s="5">
        <v>370021000000</v>
      </c>
      <c r="J122" s="5">
        <v>370021000000</v>
      </c>
      <c r="K122" s="5">
        <v>370021000000</v>
      </c>
      <c r="L122" s="5">
        <v>352673000000</v>
      </c>
      <c r="M122" s="5">
        <v>350437000000</v>
      </c>
      <c r="N122" s="5">
        <v>350437000000</v>
      </c>
      <c r="O122" s="5">
        <v>368037000000</v>
      </c>
      <c r="P122" s="5">
        <v>368037000000</v>
      </c>
      <c r="Q122" s="5">
        <v>448977000000</v>
      </c>
      <c r="R122" s="5">
        <v>448977000000</v>
      </c>
      <c r="S122" s="5">
        <v>20981000000</v>
      </c>
    </row>
    <row r="123" spans="3:19" ht="15.5" x14ac:dyDescent="0.35">
      <c r="C123" t="s">
        <v>131</v>
      </c>
      <c r="D123" s="5">
        <v>941094000000</v>
      </c>
      <c r="E123" s="5">
        <v>946115000000</v>
      </c>
      <c r="F123" s="5">
        <v>910916000000</v>
      </c>
      <c r="G123" s="5">
        <v>913145000000</v>
      </c>
      <c r="I123" s="5">
        <v>910916000000</v>
      </c>
      <c r="J123" s="5">
        <v>878789000000</v>
      </c>
      <c r="K123" s="5">
        <v>806962000000</v>
      </c>
      <c r="L123" s="5">
        <v>702424000000</v>
      </c>
      <c r="M123" s="5">
        <v>633600000000</v>
      </c>
      <c r="N123" s="5">
        <v>439005000000</v>
      </c>
      <c r="O123" s="5">
        <v>342593000000</v>
      </c>
      <c r="P123" s="5">
        <v>251589000000</v>
      </c>
      <c r="Q123" s="5">
        <v>151857000000</v>
      </c>
      <c r="R123" s="5">
        <v>66288000000</v>
      </c>
      <c r="S123" s="5">
        <v>11398000000</v>
      </c>
    </row>
    <row r="124" spans="3:19" ht="15.5" x14ac:dyDescent="0.35">
      <c r="C124" t="s">
        <v>132</v>
      </c>
      <c r="D124" s="5">
        <v>50000000000</v>
      </c>
      <c r="E124" s="5">
        <v>45000000000</v>
      </c>
      <c r="F124" s="5">
        <v>45000000000</v>
      </c>
      <c r="G124" s="5">
        <v>45000000000</v>
      </c>
      <c r="I124" s="5">
        <v>45000000000</v>
      </c>
      <c r="J124" s="5">
        <v>40000000000</v>
      </c>
      <c r="K124" s="5">
        <v>35000000000</v>
      </c>
      <c r="L124" s="5">
        <v>30000000000</v>
      </c>
      <c r="M124" s="5">
        <v>25000000000</v>
      </c>
    </row>
    <row r="125" spans="3:19" ht="15.5" x14ac:dyDescent="0.35">
      <c r="C125" t="s">
        <v>133</v>
      </c>
      <c r="D125" s="5">
        <v>891094000000</v>
      </c>
      <c r="E125" s="5">
        <v>901115000000</v>
      </c>
      <c r="F125" s="5">
        <v>865916000000</v>
      </c>
      <c r="G125" s="5">
        <v>868145000000</v>
      </c>
      <c r="I125" s="5">
        <v>865916000000</v>
      </c>
      <c r="J125" s="5">
        <v>838789000000</v>
      </c>
      <c r="K125" s="5">
        <v>771962000000</v>
      </c>
      <c r="L125" s="5">
        <v>672424000000</v>
      </c>
      <c r="M125" s="5">
        <v>608600000000</v>
      </c>
    </row>
    <row r="126" spans="3:19" ht="15.5" x14ac:dyDescent="0.35">
      <c r="C126" t="s">
        <v>134</v>
      </c>
      <c r="D126" s="5">
        <v>941094000000</v>
      </c>
      <c r="E126" s="5">
        <v>946115000000</v>
      </c>
      <c r="F126" s="5">
        <v>910916000000</v>
      </c>
      <c r="G126" s="5">
        <v>913145000000</v>
      </c>
      <c r="I126" s="5">
        <v>910916000000</v>
      </c>
      <c r="J126" s="5">
        <v>878789000000</v>
      </c>
      <c r="K126" s="5">
        <v>806962000000</v>
      </c>
      <c r="L126" s="5">
        <v>702424000000</v>
      </c>
      <c r="M126" s="5">
        <v>633600000000</v>
      </c>
      <c r="N126" s="5">
        <v>439005000000</v>
      </c>
      <c r="O126" s="5">
        <v>342593000000</v>
      </c>
      <c r="P126" s="5">
        <v>251589000000</v>
      </c>
      <c r="Q126" s="5">
        <v>151857000000</v>
      </c>
      <c r="R126" s="5">
        <v>66288000000</v>
      </c>
      <c r="S126" s="5">
        <v>11398000000</v>
      </c>
    </row>
    <row r="127" spans="3:19" ht="15.5" x14ac:dyDescent="0.35">
      <c r="C127" t="s">
        <v>212</v>
      </c>
      <c r="D127" s="5">
        <v>87447000000</v>
      </c>
      <c r="E127" s="5">
        <v>91787000000</v>
      </c>
      <c r="F127" s="5">
        <v>91254000000</v>
      </c>
      <c r="G127" s="5">
        <v>90717000000</v>
      </c>
      <c r="I127" s="5">
        <v>91254000000</v>
      </c>
      <c r="J127" s="5">
        <v>89481000000</v>
      </c>
      <c r="K127" s="5">
        <v>88101000000</v>
      </c>
      <c r="L127" s="5">
        <v>64521000000</v>
      </c>
      <c r="M127" s="5">
        <v>59865000000</v>
      </c>
      <c r="N127" s="5">
        <v>56531000000</v>
      </c>
      <c r="O127" s="5">
        <v>58518000000</v>
      </c>
      <c r="P127" s="5">
        <v>60760000000</v>
      </c>
      <c r="Q127" s="5">
        <v>293295000000</v>
      </c>
      <c r="R127" s="5">
        <v>226046000000</v>
      </c>
      <c r="S127" s="5">
        <v>205461000000</v>
      </c>
    </row>
    <row r="128" spans="3:19" ht="15.5" x14ac:dyDescent="0.35">
      <c r="C128" t="s">
        <v>10</v>
      </c>
      <c r="D128" s="5">
        <v>3873590000000</v>
      </c>
      <c r="E128" s="5">
        <v>3882951000000</v>
      </c>
      <c r="F128" s="5">
        <v>3847219000000</v>
      </c>
      <c r="G128" s="5">
        <v>3819142000000</v>
      </c>
      <c r="I128" s="5">
        <v>3847219000000</v>
      </c>
      <c r="J128" s="5">
        <v>3783550000000</v>
      </c>
      <c r="K128" s="5">
        <v>3728146000000</v>
      </c>
      <c r="L128" s="5">
        <v>3695974000000</v>
      </c>
      <c r="M128" s="5">
        <v>3582925000000</v>
      </c>
      <c r="N128" s="5">
        <v>3382141000000</v>
      </c>
      <c r="O128" s="5">
        <v>3300466000000</v>
      </c>
      <c r="P128" s="5">
        <v>3147792000000</v>
      </c>
      <c r="Q128" s="5">
        <v>3358010000000</v>
      </c>
      <c r="R128" s="5">
        <v>2760840000000</v>
      </c>
      <c r="S128" s="5">
        <v>1714770000000</v>
      </c>
    </row>
    <row r="129" spans="2:19" ht="15.5" x14ac:dyDescent="0.35">
      <c r="C129" t="s">
        <v>135</v>
      </c>
      <c r="D129" s="5">
        <v>8424518000000</v>
      </c>
      <c r="E129" s="5">
        <v>8460993000000</v>
      </c>
      <c r="F129" s="5">
        <v>8459645000000</v>
      </c>
      <c r="G129" s="5">
        <v>8188361000000</v>
      </c>
      <c r="I129" s="5">
        <v>8459645000000</v>
      </c>
      <c r="J129" s="5">
        <v>8005185000000</v>
      </c>
      <c r="K129" s="5">
        <v>7797759000000</v>
      </c>
      <c r="L129" s="5">
        <v>8041989000000</v>
      </c>
      <c r="M129" s="5">
        <v>8164599000000</v>
      </c>
      <c r="N129" s="5">
        <v>7121458000000</v>
      </c>
      <c r="O129" s="5">
        <v>7021882000000</v>
      </c>
      <c r="P129" s="5">
        <v>6647755000000</v>
      </c>
      <c r="Q129" s="5">
        <v>6403543000000</v>
      </c>
      <c r="R129" s="5">
        <v>5847722000000</v>
      </c>
      <c r="S129" s="5">
        <v>4953451000000</v>
      </c>
    </row>
    <row r="130" spans="2:19" ht="15.5" x14ac:dyDescent="0.35">
      <c r="C130" t="s">
        <v>136</v>
      </c>
      <c r="D130" s="5">
        <v>3066660000</v>
      </c>
      <c r="E130" s="5">
        <v>3066660000</v>
      </c>
      <c r="F130" s="5">
        <v>3066660000</v>
      </c>
      <c r="G130" s="5">
        <v>3066660000</v>
      </c>
      <c r="I130" s="5">
        <v>3066660000</v>
      </c>
      <c r="J130" s="5">
        <v>3066660000</v>
      </c>
      <c r="K130" s="5">
        <v>3066660000</v>
      </c>
      <c r="L130" s="5">
        <v>3066660000</v>
      </c>
      <c r="M130" s="5">
        <v>3066660000</v>
      </c>
      <c r="N130" s="5">
        <v>3066660000</v>
      </c>
      <c r="O130" s="5">
        <v>3066660000</v>
      </c>
      <c r="P130" s="5">
        <v>3066660000</v>
      </c>
      <c r="Q130" s="5">
        <v>3066660000</v>
      </c>
      <c r="R130" s="5">
        <v>3066660000</v>
      </c>
      <c r="S130" s="5">
        <v>997000</v>
      </c>
    </row>
    <row r="132" spans="2:19" ht="15.5" x14ac:dyDescent="0.35">
      <c r="B132" t="s">
        <v>137</v>
      </c>
      <c r="C132" t="s">
        <v>138</v>
      </c>
      <c r="D132" s="5">
        <v>134873000000</v>
      </c>
      <c r="E132" s="5">
        <v>57456000000</v>
      </c>
      <c r="F132" s="5">
        <v>124689000000</v>
      </c>
      <c r="G132" s="5">
        <v>188481000000</v>
      </c>
      <c r="I132" s="5">
        <v>451376000000</v>
      </c>
      <c r="J132" s="5">
        <v>273248000000</v>
      </c>
      <c r="K132" s="5">
        <v>659194000000</v>
      </c>
      <c r="L132" s="5">
        <v>522544000000</v>
      </c>
      <c r="M132" s="5">
        <v>605946000000</v>
      </c>
      <c r="N132" s="5">
        <v>364251000000</v>
      </c>
      <c r="O132" s="5">
        <v>415975000000</v>
      </c>
      <c r="P132" s="5">
        <v>311207000000</v>
      </c>
      <c r="Q132" s="5">
        <v>213726000000</v>
      </c>
      <c r="R132" s="5">
        <v>129110000000</v>
      </c>
      <c r="S132" s="5">
        <v>3285000000</v>
      </c>
    </row>
    <row r="133" spans="2:19" ht="15.5" x14ac:dyDescent="0.35">
      <c r="C133" t="s">
        <v>139</v>
      </c>
      <c r="D133" s="5">
        <v>867646000000</v>
      </c>
      <c r="E133" s="5">
        <v>771394000000</v>
      </c>
      <c r="F133" s="5">
        <v>670959000000</v>
      </c>
      <c r="G133" s="5">
        <v>847254000000</v>
      </c>
      <c r="I133" s="5">
        <v>2954272000000</v>
      </c>
      <c r="J133" s="5">
        <v>2908230000000</v>
      </c>
      <c r="K133" s="5">
        <v>3151207000000</v>
      </c>
      <c r="L133" s="5">
        <v>2821993000000</v>
      </c>
      <c r="M133" s="5">
        <v>2927568000000</v>
      </c>
      <c r="N133" s="5">
        <v>2354849000000</v>
      </c>
      <c r="O133" s="5">
        <v>2392136000000</v>
      </c>
      <c r="P133" s="5">
        <v>2212457000000</v>
      </c>
      <c r="Q133" s="5">
        <v>1874401000000</v>
      </c>
      <c r="R133" s="5">
        <v>1803523000000</v>
      </c>
      <c r="S133" s="5">
        <v>1425688000000</v>
      </c>
    </row>
    <row r="134" spans="2:19" ht="15.5" x14ac:dyDescent="0.35">
      <c r="C134" t="s">
        <v>1436</v>
      </c>
    </row>
    <row r="135" spans="2:19" ht="15.5" x14ac:dyDescent="0.35">
      <c r="C135" t="s">
        <v>260</v>
      </c>
      <c r="D135" s="5">
        <v>-580230000000</v>
      </c>
      <c r="E135" s="5">
        <v>-550507000000</v>
      </c>
      <c r="F135" s="5">
        <v>-421659000000</v>
      </c>
      <c r="G135" s="5">
        <v>-499543000000</v>
      </c>
      <c r="I135" s="5">
        <v>-1922536000000</v>
      </c>
      <c r="J135" s="5">
        <v>-2005277000000</v>
      </c>
      <c r="K135" s="5">
        <v>-1813875000000</v>
      </c>
      <c r="L135" s="5">
        <v>-1689756000000</v>
      </c>
      <c r="M135" s="5">
        <v>-1750174000000</v>
      </c>
      <c r="N135" s="5">
        <v>-1454757000000</v>
      </c>
      <c r="O135" s="5">
        <v>-1443105000000</v>
      </c>
      <c r="P135" s="5">
        <v>-1407467000000</v>
      </c>
      <c r="Q135" s="5">
        <v>-1191166000000</v>
      </c>
      <c r="R135" s="5">
        <v>-1226202000000</v>
      </c>
      <c r="S135" s="5">
        <v>-1065531000000</v>
      </c>
    </row>
    <row r="136" spans="2:19" ht="15.5" x14ac:dyDescent="0.35">
      <c r="C136" t="s">
        <v>1437</v>
      </c>
      <c r="D136" s="5">
        <v>-77962000000</v>
      </c>
      <c r="E136" s="5">
        <v>-72755000000</v>
      </c>
      <c r="F136" s="5">
        <v>-68724000000</v>
      </c>
      <c r="G136" s="5">
        <v>-70726000000</v>
      </c>
      <c r="I136" s="5">
        <v>-286982000000</v>
      </c>
      <c r="J136" s="5">
        <v>-298995000000</v>
      </c>
      <c r="K136" s="5">
        <v>-337384000000</v>
      </c>
      <c r="L136" s="5">
        <v>-284120000000</v>
      </c>
      <c r="M136" s="5">
        <v>-255961000000</v>
      </c>
      <c r="N136" s="5">
        <v>-249924000000</v>
      </c>
      <c r="O136" s="5">
        <v>-251717000000</v>
      </c>
      <c r="P136" s="5">
        <v>-236459000000</v>
      </c>
      <c r="Q136" s="5">
        <v>-218296000000</v>
      </c>
      <c r="R136" s="5">
        <v>-179078000000</v>
      </c>
      <c r="S136" s="5">
        <v>-145555000000</v>
      </c>
    </row>
    <row r="137" spans="2:19" ht="15.5" x14ac:dyDescent="0.35">
      <c r="C137" t="s">
        <v>669</v>
      </c>
      <c r="D137" s="5">
        <v>-658192000000</v>
      </c>
      <c r="E137" s="5">
        <v>-623262000000</v>
      </c>
      <c r="F137" s="5">
        <v>-490383000000</v>
      </c>
      <c r="G137" s="5">
        <v>-570269000000</v>
      </c>
      <c r="I137" s="5">
        <v>-2209518000000</v>
      </c>
      <c r="J137" s="5">
        <v>-2304272000000</v>
      </c>
      <c r="K137" s="5">
        <v>-2151259000000</v>
      </c>
      <c r="L137" s="5">
        <v>-1973876000000</v>
      </c>
      <c r="M137" s="5">
        <v>-2006135000000</v>
      </c>
      <c r="N137" s="5">
        <v>-1704681000000</v>
      </c>
      <c r="O137" s="5">
        <v>-1694822000000</v>
      </c>
      <c r="P137" s="5">
        <v>-1643926000000</v>
      </c>
      <c r="Q137" s="5">
        <v>-1409462000000</v>
      </c>
      <c r="R137" s="5">
        <v>-1405280000000</v>
      </c>
      <c r="S137" s="5">
        <v>-1211086000000</v>
      </c>
    </row>
    <row r="138" spans="2:19" ht="15.5" x14ac:dyDescent="0.35">
      <c r="C138" t="s">
        <v>1254</v>
      </c>
      <c r="D138" s="5">
        <v>-8784000000</v>
      </c>
      <c r="E138" s="5">
        <v>-25518000000</v>
      </c>
      <c r="F138" s="5">
        <v>455000000</v>
      </c>
      <c r="G138" s="5">
        <v>-14946000000</v>
      </c>
      <c r="I138" s="5">
        <v>-28189000000</v>
      </c>
      <c r="J138" s="5">
        <v>-58196000000</v>
      </c>
      <c r="K138" s="5">
        <v>-47982000000</v>
      </c>
      <c r="L138" s="5">
        <v>-39485000000</v>
      </c>
      <c r="M138" s="5">
        <v>-18828000000</v>
      </c>
      <c r="N138" s="5">
        <v>-18322000000</v>
      </c>
      <c r="O138" s="5">
        <v>-22018000000</v>
      </c>
      <c r="P138" s="5">
        <v>-19101000000</v>
      </c>
      <c r="Q138" s="5">
        <v>-17013000000</v>
      </c>
      <c r="R138" s="5">
        <v>-15316000000</v>
      </c>
      <c r="S138" s="5">
        <v>-19468000000</v>
      </c>
    </row>
    <row r="139" spans="2:19" ht="15.5" x14ac:dyDescent="0.35">
      <c r="C139" t="s">
        <v>514</v>
      </c>
      <c r="F139" s="5">
        <v>-1000000</v>
      </c>
      <c r="I139" s="5">
        <v>13205000000</v>
      </c>
      <c r="J139" s="5">
        <v>12143000000</v>
      </c>
      <c r="K139" s="5">
        <v>7008000000</v>
      </c>
      <c r="L139" s="5">
        <v>6740000000</v>
      </c>
      <c r="M139" s="5">
        <v>94000000</v>
      </c>
      <c r="N139" s="5">
        <v>546000000</v>
      </c>
    </row>
    <row r="140" spans="2:19" ht="15.5" x14ac:dyDescent="0.35">
      <c r="C140" t="s">
        <v>571</v>
      </c>
      <c r="D140" s="5">
        <v>3927000000</v>
      </c>
      <c r="E140" s="5">
        <v>5260000000</v>
      </c>
      <c r="F140" s="5">
        <v>3298000000</v>
      </c>
      <c r="G140" s="5">
        <v>3773000000</v>
      </c>
      <c r="I140" s="5">
        <v>15165000000</v>
      </c>
      <c r="J140" s="5">
        <v>23074000000</v>
      </c>
      <c r="K140" s="5">
        <v>17559000000</v>
      </c>
      <c r="L140" s="5">
        <v>42384000000</v>
      </c>
      <c r="M140" s="5">
        <v>44051000000</v>
      </c>
      <c r="N140" s="5">
        <v>79721000000</v>
      </c>
      <c r="O140" s="5">
        <v>63173000000</v>
      </c>
      <c r="P140" s="5">
        <v>53350000000</v>
      </c>
      <c r="Q140" s="5">
        <v>39893000000</v>
      </c>
      <c r="R140" s="5">
        <v>11718000000</v>
      </c>
      <c r="S140" s="5">
        <v>5656000000</v>
      </c>
    </row>
    <row r="141" spans="2:19" ht="15.5" x14ac:dyDescent="0.35">
      <c r="C141" t="s">
        <v>280</v>
      </c>
      <c r="D141" s="5">
        <v>-69724000000</v>
      </c>
      <c r="E141" s="5">
        <v>-70418000000</v>
      </c>
      <c r="F141" s="5">
        <v>-59639000000</v>
      </c>
      <c r="G141" s="5">
        <v>-77331000000</v>
      </c>
      <c r="I141" s="5">
        <v>-293559000000</v>
      </c>
      <c r="J141" s="5">
        <v>-307731000000</v>
      </c>
      <c r="K141" s="5">
        <v>-317339000000</v>
      </c>
      <c r="L141" s="5">
        <v>-324164000000</v>
      </c>
      <c r="M141" s="5">
        <v>-341489000000</v>
      </c>
      <c r="N141" s="5">
        <v>-351215000000</v>
      </c>
      <c r="O141" s="5">
        <v>-324030000000</v>
      </c>
      <c r="P141" s="5">
        <v>-286106000000</v>
      </c>
      <c r="Q141" s="5">
        <v>-272736000000</v>
      </c>
      <c r="R141" s="5">
        <v>-276087000000</v>
      </c>
      <c r="S141" s="5">
        <v>-200732000000</v>
      </c>
    </row>
    <row r="142" spans="2:19" ht="15.5" x14ac:dyDescent="0.35">
      <c r="C142" t="s">
        <v>1151</v>
      </c>
      <c r="L142" s="5">
        <v>-11048000000</v>
      </c>
      <c r="M142" s="5">
        <v>685000000</v>
      </c>
      <c r="N142" s="5">
        <v>3353000000</v>
      </c>
      <c r="O142" s="5">
        <v>1536000000</v>
      </c>
      <c r="P142" s="5">
        <v>-5467000000</v>
      </c>
      <c r="Q142" s="5">
        <v>-1357000000</v>
      </c>
      <c r="R142" s="5">
        <v>10552000000</v>
      </c>
      <c r="S142" s="5">
        <v>3227000000</v>
      </c>
    </row>
    <row r="143" spans="2:19" ht="15.5" x14ac:dyDescent="0.35">
      <c r="C143" t="s">
        <v>145</v>
      </c>
      <c r="D143" s="5">
        <v>-96109000000</v>
      </c>
      <c r="E143" s="5">
        <v>-32202000000</v>
      </c>
      <c r="F143" s="5">
        <v>219322000000</v>
      </c>
      <c r="G143" s="5">
        <v>-113335000000</v>
      </c>
      <c r="I143" s="5">
        <v>209088000000</v>
      </c>
      <c r="J143" s="5">
        <v>82665000000</v>
      </c>
      <c r="K143" s="5">
        <v>-397675000000</v>
      </c>
      <c r="L143" s="5">
        <v>-421889000000</v>
      </c>
      <c r="M143" s="5">
        <v>570388000000</v>
      </c>
      <c r="N143" s="5">
        <v>39503000000</v>
      </c>
      <c r="O143" s="5">
        <v>20630000000</v>
      </c>
      <c r="P143" s="5">
        <v>259233000000</v>
      </c>
      <c r="Q143" s="5">
        <v>39374000000</v>
      </c>
      <c r="R143" s="5">
        <v>816423000000</v>
      </c>
      <c r="S143" s="5">
        <v>626470000000</v>
      </c>
    </row>
    <row r="144" spans="2:19" ht="15.5" x14ac:dyDescent="0.35">
      <c r="C144" t="s">
        <v>146</v>
      </c>
      <c r="D144" s="5">
        <v>-54149000000</v>
      </c>
      <c r="E144" s="5">
        <v>-59006000000</v>
      </c>
      <c r="F144" s="5">
        <v>-50367000000</v>
      </c>
      <c r="G144" s="5">
        <v>-99813000000</v>
      </c>
      <c r="I144" s="5">
        <v>-367946000000</v>
      </c>
      <c r="J144" s="5">
        <v>-546209000000</v>
      </c>
      <c r="K144" s="5">
        <v>-323869000000</v>
      </c>
      <c r="L144" s="5">
        <v>-272842000000</v>
      </c>
      <c r="M144" s="5">
        <v>-772404000000</v>
      </c>
      <c r="N144" s="5">
        <v>-278108000000</v>
      </c>
      <c r="O144" s="5">
        <v>-441559000000</v>
      </c>
      <c r="P144" s="5">
        <v>-630319000000</v>
      </c>
      <c r="Q144" s="5">
        <v>-299130000000</v>
      </c>
      <c r="R144" s="5">
        <v>-736676000000</v>
      </c>
      <c r="S144" s="5">
        <v>-670276000000</v>
      </c>
    </row>
    <row r="145" spans="3:19" ht="15.5" x14ac:dyDescent="0.35">
      <c r="C145" t="s">
        <v>276</v>
      </c>
      <c r="D145" s="5">
        <v>-11393000000</v>
      </c>
      <c r="E145" s="5">
        <v>-28052000000</v>
      </c>
      <c r="F145" s="5">
        <v>2512000000</v>
      </c>
      <c r="G145" s="5">
        <v>20445000000</v>
      </c>
      <c r="I145" s="5">
        <v>-63510000000</v>
      </c>
      <c r="J145" s="5">
        <v>-78431000000</v>
      </c>
      <c r="K145" s="5">
        <v>-80938000000</v>
      </c>
      <c r="L145" s="5">
        <v>-47746000000</v>
      </c>
      <c r="M145" s="5">
        <v>-13947000000</v>
      </c>
      <c r="N145" s="5">
        <v>-29884000000</v>
      </c>
      <c r="O145" s="5">
        <v>-81068000000</v>
      </c>
      <c r="P145" s="5">
        <v>-44317000000</v>
      </c>
      <c r="Q145" s="5">
        <v>-79208000000</v>
      </c>
      <c r="R145" s="5">
        <v>-34539000000</v>
      </c>
      <c r="S145" s="5">
        <v>-143371000000</v>
      </c>
    </row>
    <row r="146" spans="3:19" ht="15.5" x14ac:dyDescent="0.35">
      <c r="C146" t="s">
        <v>306</v>
      </c>
      <c r="F146" s="5">
        <v>475000000</v>
      </c>
      <c r="G146" s="5">
        <v>-475000000</v>
      </c>
      <c r="K146" s="5">
        <v>39675000000</v>
      </c>
      <c r="L146" s="5">
        <v>-30381000000</v>
      </c>
      <c r="N146" s="5">
        <v>80000000000</v>
      </c>
      <c r="R146" s="5">
        <v>-80000000000</v>
      </c>
    </row>
    <row r="147" spans="3:19" ht="15.5" x14ac:dyDescent="0.35">
      <c r="C147" t="s">
        <v>1438</v>
      </c>
      <c r="F147" s="5">
        <v>-543000000</v>
      </c>
      <c r="I147" s="5">
        <v>-543000000</v>
      </c>
      <c r="L147" s="5">
        <v>12991000000</v>
      </c>
    </row>
    <row r="148" spans="3:19" ht="15.5" x14ac:dyDescent="0.35">
      <c r="C148" t="s">
        <v>1439</v>
      </c>
      <c r="L148" s="5">
        <v>88000000</v>
      </c>
    </row>
    <row r="149" spans="3:19" ht="15.5" x14ac:dyDescent="0.35">
      <c r="C149" t="s">
        <v>521</v>
      </c>
      <c r="D149" s="5">
        <v>1845000000</v>
      </c>
      <c r="E149" s="5">
        <v>534000000</v>
      </c>
      <c r="F149" s="5">
        <v>65639000000</v>
      </c>
      <c r="G149" s="5">
        <v>7905000000</v>
      </c>
      <c r="I149" s="5">
        <v>78767000000</v>
      </c>
      <c r="J149" s="5">
        <v>44100000000</v>
      </c>
      <c r="K149" s="5">
        <v>27061000000</v>
      </c>
      <c r="L149" s="5">
        <v>71157000000</v>
      </c>
      <c r="M149" s="5">
        <v>71683000000</v>
      </c>
      <c r="N149" s="5">
        <v>31437000000</v>
      </c>
      <c r="O149" s="5">
        <v>96102000000</v>
      </c>
      <c r="P149" s="5">
        <v>122130000000</v>
      </c>
      <c r="Q149" s="5">
        <v>16381000000</v>
      </c>
      <c r="R149" s="5">
        <v>13037000000</v>
      </c>
      <c r="S149" s="5">
        <v>60515000000</v>
      </c>
    </row>
    <row r="150" spans="3:19" ht="15.5" x14ac:dyDescent="0.35">
      <c r="C150" t="s">
        <v>147</v>
      </c>
      <c r="D150" s="5">
        <v>-43268000000</v>
      </c>
      <c r="E150" s="5">
        <v>-30618000000</v>
      </c>
      <c r="F150" s="5">
        <v>-99546000000</v>
      </c>
      <c r="G150" s="5">
        <v>-127688000000</v>
      </c>
      <c r="I150" s="5">
        <v>-363756000000</v>
      </c>
      <c r="J150" s="5">
        <v>-506647000000</v>
      </c>
      <c r="K150" s="5">
        <v>-309667000000</v>
      </c>
      <c r="L150" s="5">
        <v>-289619000000</v>
      </c>
      <c r="M150" s="5">
        <v>-935869000000</v>
      </c>
      <c r="N150" s="5">
        <v>-241669000000</v>
      </c>
      <c r="O150" s="5">
        <v>-378833000000</v>
      </c>
      <c r="P150" s="5">
        <v>-284962000000</v>
      </c>
      <c r="Q150" s="5">
        <v>-296143000000</v>
      </c>
      <c r="R150" s="5">
        <v>-524152000000</v>
      </c>
      <c r="S150" s="5">
        <v>-563070000000</v>
      </c>
    </row>
    <row r="151" spans="3:19" ht="15.5" x14ac:dyDescent="0.35">
      <c r="C151" t="s">
        <v>1440</v>
      </c>
      <c r="P151" s="5">
        <v>-328680000000</v>
      </c>
    </row>
    <row r="152" spans="3:19" ht="15.5" x14ac:dyDescent="0.35">
      <c r="C152" t="s">
        <v>719</v>
      </c>
      <c r="D152" s="5">
        <v>-1333000000</v>
      </c>
      <c r="E152" s="5">
        <v>-870000000</v>
      </c>
      <c r="F152" s="5">
        <v>-18904000000</v>
      </c>
      <c r="I152" s="5">
        <v>-18904000000</v>
      </c>
      <c r="L152" s="5">
        <v>-2894000000</v>
      </c>
      <c r="M152" s="5">
        <v>-26959000000</v>
      </c>
      <c r="N152" s="5">
        <v>-25618000000</v>
      </c>
    </row>
    <row r="153" spans="3:19" ht="15.5" x14ac:dyDescent="0.35">
      <c r="C153" t="s">
        <v>466</v>
      </c>
      <c r="M153" s="5">
        <v>-17032000000</v>
      </c>
      <c r="N153" s="5">
        <v>-2682000000</v>
      </c>
      <c r="O153" s="5">
        <v>-6661000000</v>
      </c>
      <c r="P153" s="5">
        <v>-9303000000</v>
      </c>
      <c r="Q153" s="5">
        <v>-5074000000</v>
      </c>
      <c r="R153" s="5">
        <v>-3733000000</v>
      </c>
      <c r="S153" s="5">
        <v>-33012000000</v>
      </c>
    </row>
    <row r="154" spans="3:19" ht="15.5" x14ac:dyDescent="0.35">
      <c r="C154" t="s">
        <v>475</v>
      </c>
      <c r="O154" s="5">
        <v>-77760000000</v>
      </c>
      <c r="P154" s="5">
        <v>-94490000000</v>
      </c>
    </row>
    <row r="155" spans="3:19" ht="15.5" x14ac:dyDescent="0.35">
      <c r="C155" t="s">
        <v>1441</v>
      </c>
      <c r="Q155" s="5">
        <v>59840000000</v>
      </c>
      <c r="R155" s="5">
        <v>-111022000000</v>
      </c>
      <c r="S155" s="5">
        <v>-24350000000</v>
      </c>
    </row>
    <row r="156" spans="3:19" ht="15.5" x14ac:dyDescent="0.35">
      <c r="C156" t="s">
        <v>1442</v>
      </c>
      <c r="J156" s="5">
        <v>5000000000</v>
      </c>
    </row>
    <row r="157" spans="3:19" ht="15.5" x14ac:dyDescent="0.35">
      <c r="C157" t="s">
        <v>527</v>
      </c>
      <c r="J157" s="5">
        <v>-1682000000</v>
      </c>
    </row>
    <row r="158" spans="3:19" ht="15.5" x14ac:dyDescent="0.35">
      <c r="C158" t="s">
        <v>1443</v>
      </c>
      <c r="J158" s="5">
        <v>-8549000000</v>
      </c>
    </row>
    <row r="159" spans="3:19" ht="15.5" x14ac:dyDescent="0.35">
      <c r="C159" t="s">
        <v>1444</v>
      </c>
      <c r="M159" s="5">
        <v>160000000000</v>
      </c>
      <c r="N159" s="5">
        <v>-160000000000</v>
      </c>
    </row>
    <row r="160" spans="3:19" ht="15.5" x14ac:dyDescent="0.35">
      <c r="C160" t="s">
        <v>152</v>
      </c>
      <c r="D160" s="5">
        <v>-96109000000</v>
      </c>
      <c r="E160" s="5">
        <v>-32202000000</v>
      </c>
      <c r="F160" s="5">
        <v>219322000000</v>
      </c>
      <c r="G160" s="5">
        <v>-113335000000</v>
      </c>
      <c r="I160" s="5">
        <v>209088000000</v>
      </c>
      <c r="J160" s="5">
        <v>82665000000</v>
      </c>
      <c r="K160" s="5">
        <v>-397675000000</v>
      </c>
      <c r="L160" s="5">
        <v>-421889000000</v>
      </c>
      <c r="M160" s="5">
        <v>570388000000</v>
      </c>
      <c r="N160" s="5">
        <v>39503000000</v>
      </c>
      <c r="O160" s="5">
        <v>20630000000</v>
      </c>
      <c r="P160" s="5">
        <v>259233000000</v>
      </c>
      <c r="Q160" s="5">
        <v>39374000000</v>
      </c>
      <c r="R160" s="5">
        <v>816423000000</v>
      </c>
      <c r="S160" s="5">
        <v>626470000000</v>
      </c>
    </row>
    <row r="161" spans="3:19" ht="15.5" x14ac:dyDescent="0.35">
      <c r="C161" t="s">
        <v>1445</v>
      </c>
    </row>
    <row r="162" spans="3:19" ht="15.5" x14ac:dyDescent="0.35">
      <c r="C162" t="s">
        <v>209</v>
      </c>
      <c r="J162" s="5">
        <v>-21811000000</v>
      </c>
      <c r="K162" s="5">
        <v>-943236000000</v>
      </c>
      <c r="M162" s="5">
        <v>-172499000000</v>
      </c>
      <c r="N162" s="5">
        <v>-21175000000</v>
      </c>
      <c r="Q162" s="5">
        <v>-6493000000</v>
      </c>
      <c r="R162" s="5">
        <v>-305685000000</v>
      </c>
      <c r="S162" s="5">
        <v>-4270000000</v>
      </c>
    </row>
    <row r="163" spans="3:19" ht="15.5" x14ac:dyDescent="0.35">
      <c r="C163" t="s">
        <v>1208</v>
      </c>
      <c r="D163" s="5">
        <v>-30000000000</v>
      </c>
      <c r="E163" s="5">
        <v>30000000000</v>
      </c>
      <c r="F163" s="5">
        <v>200000000000</v>
      </c>
      <c r="I163" s="5">
        <v>200000000000</v>
      </c>
    </row>
    <row r="164" spans="3:19" ht="15.5" x14ac:dyDescent="0.35">
      <c r="C164" t="s">
        <v>1207</v>
      </c>
      <c r="O164" s="5">
        <v>-311451000000</v>
      </c>
      <c r="P164" s="5">
        <v>-247330000000</v>
      </c>
      <c r="Q164" s="5">
        <v>-268908000000</v>
      </c>
      <c r="R164" s="5">
        <v>-250726000000</v>
      </c>
      <c r="S164" s="5">
        <v>-347149000000</v>
      </c>
    </row>
    <row r="165" spans="3:19" ht="15.5" x14ac:dyDescent="0.35">
      <c r="C165" t="s">
        <v>1242</v>
      </c>
      <c r="N165" s="5">
        <v>-9424000000</v>
      </c>
    </row>
    <row r="166" spans="3:19" ht="15.5" x14ac:dyDescent="0.35">
      <c r="C166" t="s">
        <v>1060</v>
      </c>
      <c r="D166" s="5">
        <v>-5000000000</v>
      </c>
      <c r="R166" s="5">
        <v>964326000000</v>
      </c>
    </row>
    <row r="167" spans="3:19" ht="15.5" x14ac:dyDescent="0.35">
      <c r="C167" t="s">
        <v>130</v>
      </c>
      <c r="Q167" s="5">
        <v>2500000000</v>
      </c>
      <c r="R167" s="5">
        <v>9000000000</v>
      </c>
      <c r="S167" s="5">
        <v>13333000000</v>
      </c>
    </row>
    <row r="168" spans="3:19" ht="15.5" x14ac:dyDescent="0.35">
      <c r="C168" t="s">
        <v>1446</v>
      </c>
    </row>
    <row r="169" spans="3:19" ht="15.5" x14ac:dyDescent="0.35">
      <c r="C169" t="s">
        <v>1447</v>
      </c>
    </row>
    <row r="170" spans="3:19" ht="15.5" x14ac:dyDescent="0.35">
      <c r="C170" t="s">
        <v>1448</v>
      </c>
      <c r="G170" s="5">
        <v>-7000000000</v>
      </c>
      <c r="I170" s="5">
        <v>-125800000000</v>
      </c>
      <c r="J170" s="5">
        <v>-443700000000</v>
      </c>
      <c r="K170" s="5">
        <v>-9000000000</v>
      </c>
      <c r="L170" s="5">
        <v>-520000000000</v>
      </c>
      <c r="M170" s="5">
        <v>-305000000000</v>
      </c>
      <c r="N170" s="5">
        <v>-494000000000</v>
      </c>
      <c r="Q170" s="5">
        <v>-390000000000</v>
      </c>
    </row>
    <row r="171" spans="3:19" ht="15.5" x14ac:dyDescent="0.35">
      <c r="C171" t="s">
        <v>1449</v>
      </c>
      <c r="D171" s="5">
        <v>-15347000000</v>
      </c>
      <c r="E171" s="5">
        <v>62028000000</v>
      </c>
      <c r="F171" s="5">
        <v>248935000000</v>
      </c>
      <c r="G171" s="5">
        <v>-54827000000</v>
      </c>
      <c r="I171" s="5">
        <v>449546000000</v>
      </c>
      <c r="J171" s="5">
        <v>681238000000</v>
      </c>
      <c r="K171" s="5">
        <v>2158334000000</v>
      </c>
      <c r="L171" s="5">
        <v>543932000000</v>
      </c>
      <c r="M171" s="5">
        <v>1347222000000</v>
      </c>
      <c r="N171" s="5">
        <v>870318000000</v>
      </c>
      <c r="O171" s="5">
        <v>406638000000</v>
      </c>
      <c r="P171" s="5">
        <v>561159000000</v>
      </c>
      <c r="Q171" s="5">
        <v>738446000000</v>
      </c>
      <c r="R171" s="5">
        <v>1400653000000</v>
      </c>
      <c r="S171" s="5">
        <v>1035282000000</v>
      </c>
    </row>
    <row r="172" spans="3:19" ht="15.5" x14ac:dyDescent="0.35">
      <c r="C172" t="s">
        <v>1450</v>
      </c>
    </row>
    <row r="173" spans="3:19" ht="15.5" x14ac:dyDescent="0.35">
      <c r="C173" t="s">
        <v>789</v>
      </c>
    </row>
    <row r="174" spans="3:19" ht="15.5" x14ac:dyDescent="0.35">
      <c r="C174" t="s">
        <v>208</v>
      </c>
      <c r="D174" s="5">
        <v>-36934000000</v>
      </c>
      <c r="E174" s="5">
        <v>-50275000000</v>
      </c>
      <c r="F174" s="5">
        <v>-27746000000</v>
      </c>
      <c r="G174" s="5">
        <v>-21774000000</v>
      </c>
      <c r="I174" s="5">
        <v>-79434000000</v>
      </c>
      <c r="J174" s="5">
        <v>-71527000000</v>
      </c>
      <c r="K174" s="5">
        <v>-114302000000</v>
      </c>
      <c r="L174" s="5">
        <v>-71420000000</v>
      </c>
      <c r="M174" s="5">
        <v>-66280000000</v>
      </c>
      <c r="N174" s="5">
        <v>-56590000000</v>
      </c>
      <c r="O174" s="5">
        <v>-55951000000</v>
      </c>
      <c r="P174" s="5">
        <v>-42038000000</v>
      </c>
      <c r="Q174" s="5">
        <v>-24925000000</v>
      </c>
      <c r="R174" s="5">
        <v>-21526000000</v>
      </c>
      <c r="S174" s="5">
        <v>-21358000000</v>
      </c>
    </row>
    <row r="175" spans="3:19" ht="15.5" x14ac:dyDescent="0.35">
      <c r="C175" t="s">
        <v>1451</v>
      </c>
      <c r="D175" s="5">
        <v>-818000000</v>
      </c>
      <c r="E175" s="5">
        <v>-944000000</v>
      </c>
      <c r="F175" s="5">
        <v>-866000000</v>
      </c>
      <c r="G175" s="5">
        <v>-1465000000</v>
      </c>
      <c r="I175" s="5">
        <v>-5954000000</v>
      </c>
      <c r="J175" s="5">
        <v>-3842000000</v>
      </c>
      <c r="K175" s="5">
        <v>-3609000000</v>
      </c>
      <c r="L175" s="5">
        <v>-1294000000</v>
      </c>
      <c r="M175" s="5">
        <v>-891000000</v>
      </c>
      <c r="N175" s="5">
        <v>-1453000000</v>
      </c>
      <c r="O175" s="5">
        <v>-1781000000</v>
      </c>
      <c r="P175" s="5">
        <v>-3255000000</v>
      </c>
      <c r="Q175" s="5">
        <v>-3672000000</v>
      </c>
      <c r="R175" s="5">
        <v>-2560000000</v>
      </c>
      <c r="S175" s="5">
        <v>-3023000000</v>
      </c>
    </row>
    <row r="176" spans="3:19" ht="15.5" x14ac:dyDescent="0.35">
      <c r="C176" t="s">
        <v>867</v>
      </c>
      <c r="F176" s="5">
        <v>28269000000</v>
      </c>
      <c r="G176" s="5">
        <v>-28269000000</v>
      </c>
    </row>
    <row r="177" spans="2:19" ht="15.5" x14ac:dyDescent="0.35">
      <c r="C177" t="s">
        <v>1209</v>
      </c>
      <c r="F177" s="5">
        <v>-29270000000</v>
      </c>
      <c r="I177" s="5">
        <v>-29270000000</v>
      </c>
      <c r="J177" s="5">
        <v>-36893000000</v>
      </c>
      <c r="K177" s="5">
        <v>-18913000000</v>
      </c>
      <c r="L177" s="5">
        <v>-32503000000</v>
      </c>
      <c r="M177" s="5">
        <v>-9588000000</v>
      </c>
      <c r="O177" s="5">
        <v>-10164000000</v>
      </c>
    </row>
    <row r="178" spans="2:19" ht="15.5" x14ac:dyDescent="0.35">
      <c r="C178" t="s">
        <v>1452</v>
      </c>
      <c r="M178" s="5">
        <v>-6314000000</v>
      </c>
    </row>
    <row r="179" spans="2:19" ht="15.5" x14ac:dyDescent="0.35">
      <c r="C179" t="s">
        <v>1453</v>
      </c>
    </row>
    <row r="180" spans="2:19" ht="15.5" x14ac:dyDescent="0.35">
      <c r="C180" t="s">
        <v>1454</v>
      </c>
      <c r="D180" s="5">
        <v>-80762000000</v>
      </c>
      <c r="E180" s="5">
        <v>-94230000000</v>
      </c>
      <c r="F180" s="5">
        <v>-29613000000</v>
      </c>
      <c r="G180" s="5">
        <v>-58508000000</v>
      </c>
      <c r="I180" s="5">
        <v>-240458000000</v>
      </c>
      <c r="J180" s="5">
        <v>-598573000000</v>
      </c>
      <c r="K180" s="5">
        <v>-2556009000000</v>
      </c>
      <c r="L180" s="5">
        <v>-965821000000</v>
      </c>
      <c r="M180" s="5">
        <v>-776834000000</v>
      </c>
      <c r="N180" s="5">
        <v>-830815000000</v>
      </c>
      <c r="O180" s="5">
        <v>-386008000000</v>
      </c>
      <c r="P180" s="5">
        <v>-301926000000</v>
      </c>
      <c r="Q180" s="5">
        <v>-699072000000</v>
      </c>
      <c r="R180" s="5">
        <v>-584230000000</v>
      </c>
      <c r="S180" s="5">
        <v>-408812000000</v>
      </c>
    </row>
    <row r="181" spans="2:19" ht="15.5" x14ac:dyDescent="0.35">
      <c r="C181" t="s">
        <v>166</v>
      </c>
    </row>
    <row r="182" spans="2:19" ht="15.5" x14ac:dyDescent="0.35">
      <c r="C182" t="s">
        <v>167</v>
      </c>
      <c r="D182" s="5">
        <v>-15385000000</v>
      </c>
      <c r="E182" s="5">
        <v>-33752000000</v>
      </c>
      <c r="F182" s="5">
        <v>293644000000</v>
      </c>
      <c r="G182" s="5">
        <v>-24667000000</v>
      </c>
      <c r="I182" s="5">
        <v>292518000000</v>
      </c>
      <c r="J182" s="5">
        <v>-190296000000</v>
      </c>
      <c r="K182" s="5">
        <v>-62350000000</v>
      </c>
      <c r="L182" s="5">
        <v>-172187000000</v>
      </c>
      <c r="M182" s="5">
        <v>403930000000</v>
      </c>
      <c r="N182" s="5">
        <v>125646000000</v>
      </c>
      <c r="O182" s="5">
        <v>-4954000000</v>
      </c>
      <c r="P182" s="5">
        <v>-59879000000</v>
      </c>
      <c r="Q182" s="5">
        <v>-46030000000</v>
      </c>
      <c r="R182" s="5">
        <v>208857000000</v>
      </c>
      <c r="S182" s="5">
        <v>-40521000000</v>
      </c>
    </row>
    <row r="183" spans="2:19" ht="15.5" x14ac:dyDescent="0.35">
      <c r="C183" t="s">
        <v>168</v>
      </c>
      <c r="E183" s="5">
        <v>676802000000</v>
      </c>
      <c r="I183" s="5">
        <v>384284000000</v>
      </c>
      <c r="J183" s="5">
        <v>574580000000</v>
      </c>
      <c r="K183" s="5">
        <v>636930000000</v>
      </c>
      <c r="L183" s="5">
        <v>809094000000</v>
      </c>
      <c r="M183" s="5">
        <v>405164000000</v>
      </c>
      <c r="N183" s="5">
        <v>279518000000</v>
      </c>
      <c r="O183" s="5">
        <v>284472000000</v>
      </c>
      <c r="P183" s="5">
        <v>344351000000</v>
      </c>
      <c r="Q183" s="5">
        <v>390381000000</v>
      </c>
      <c r="R183" s="5">
        <v>181524000000</v>
      </c>
      <c r="S183" s="5">
        <v>222045000000</v>
      </c>
    </row>
    <row r="184" spans="2:19" ht="15.5" x14ac:dyDescent="0.35">
      <c r="C184" t="s">
        <v>242</v>
      </c>
    </row>
    <row r="185" spans="2:19" ht="15.5" x14ac:dyDescent="0.35">
      <c r="C185" t="s">
        <v>169</v>
      </c>
      <c r="D185" s="5">
        <v>-15385000000</v>
      </c>
      <c r="E185" s="5">
        <v>643050000000</v>
      </c>
      <c r="F185" s="5">
        <v>293644000000</v>
      </c>
      <c r="G185" s="5">
        <v>-24667000000</v>
      </c>
      <c r="I185" s="5">
        <v>676802000000</v>
      </c>
      <c r="J185" s="5">
        <v>384284000000</v>
      </c>
      <c r="K185" s="5">
        <v>574580000000</v>
      </c>
      <c r="L185" s="5">
        <v>636907000000</v>
      </c>
      <c r="M185" s="5">
        <v>809094000000</v>
      </c>
      <c r="N185" s="5">
        <v>405164000000</v>
      </c>
      <c r="O185" s="5">
        <v>279518000000</v>
      </c>
      <c r="P185" s="5">
        <v>284472000000</v>
      </c>
      <c r="Q185" s="5">
        <v>344351000000</v>
      </c>
      <c r="R185" s="5">
        <v>390381000000</v>
      </c>
      <c r="S185" s="5">
        <v>181524000000</v>
      </c>
    </row>
    <row r="187" spans="2:19" ht="15.5" x14ac:dyDescent="0.35">
      <c r="B187" t="s">
        <v>170</v>
      </c>
      <c r="C187" t="s">
        <v>12</v>
      </c>
      <c r="D187" s="5">
        <v>3070000000</v>
      </c>
      <c r="E187" s="5">
        <v>3070000000</v>
      </c>
      <c r="F187" s="5">
        <v>3070000000</v>
      </c>
      <c r="G187" s="5">
        <v>3070000000</v>
      </c>
      <c r="I187" s="5">
        <v>3070000000</v>
      </c>
      <c r="J187" s="5">
        <v>3070000000</v>
      </c>
      <c r="K187" s="5">
        <v>3070000000</v>
      </c>
      <c r="L187" s="5">
        <v>3070000000</v>
      </c>
      <c r="M187" s="5">
        <v>3070000000</v>
      </c>
      <c r="N187" s="5">
        <v>3070000000</v>
      </c>
      <c r="O187" s="5">
        <v>3070000000</v>
      </c>
      <c r="P187" s="5">
        <v>3070000000</v>
      </c>
      <c r="Q187" s="5">
        <v>3070000000</v>
      </c>
      <c r="R187" s="5">
        <v>3070000000</v>
      </c>
      <c r="S187" s="5">
        <v>0</v>
      </c>
    </row>
    <row r="188" spans="2:19" ht="15.5" x14ac:dyDescent="0.35">
      <c r="C188" t="s">
        <v>171</v>
      </c>
      <c r="D188" s="6">
        <v>9.7799999999999994</v>
      </c>
      <c r="E188" s="6">
        <v>11.48</v>
      </c>
      <c r="F188" s="6">
        <v>-0.73</v>
      </c>
      <c r="G188" s="6">
        <v>12.39</v>
      </c>
    </row>
    <row r="189" spans="2:19" ht="15.5" x14ac:dyDescent="0.35">
      <c r="C189" t="s">
        <v>172</v>
      </c>
      <c r="D189" s="6">
        <v>253.58</v>
      </c>
      <c r="E189" s="6">
        <v>313.58999999999997</v>
      </c>
      <c r="F189" s="6">
        <v>-2075.34</v>
      </c>
      <c r="G189" s="6">
        <v>64.97</v>
      </c>
    </row>
    <row r="190" spans="2:19" ht="15.5" x14ac:dyDescent="0.35">
      <c r="C190" t="s">
        <v>60</v>
      </c>
      <c r="D190" s="6">
        <v>9.73</v>
      </c>
      <c r="E190" s="6">
        <v>14.49</v>
      </c>
      <c r="F190" s="6">
        <v>5.83</v>
      </c>
      <c r="G190" s="6">
        <v>3.11</v>
      </c>
    </row>
    <row r="191" spans="2:19" ht="15.5" x14ac:dyDescent="0.35">
      <c r="C191" t="s">
        <v>173</v>
      </c>
      <c r="D191" s="5">
        <v>225900000000</v>
      </c>
      <c r="E191" s="5">
        <v>234450000000</v>
      </c>
      <c r="F191" s="5">
        <v>200910000000</v>
      </c>
      <c r="G191" s="5">
        <v>231520000000</v>
      </c>
    </row>
    <row r="192" spans="2:19" ht="15.5" x14ac:dyDescent="0.35">
      <c r="C192" t="s">
        <v>174</v>
      </c>
      <c r="D192" s="6">
        <v>3.4999999999999996E-3</v>
      </c>
      <c r="E192" s="6">
        <v>4.0999999999999995E-3</v>
      </c>
      <c r="F192" s="6">
        <v>-2.9999999999999997E-4</v>
      </c>
      <c r="G192" s="6">
        <v>4.5999999999999999E-3</v>
      </c>
    </row>
    <row r="193" spans="3:7" ht="15.5" x14ac:dyDescent="0.35">
      <c r="C193" t="s">
        <v>175</v>
      </c>
      <c r="D193" s="6">
        <v>7.9000000000000008E-3</v>
      </c>
      <c r="E193" s="6">
        <v>9.300000000000001E-3</v>
      </c>
      <c r="F193" s="6">
        <v>-5.9999999999999995E-4</v>
      </c>
      <c r="G193" s="6">
        <v>1.0200000000000001E-2</v>
      </c>
    </row>
    <row r="194" spans="3:7" ht="15.5" x14ac:dyDescent="0.35">
      <c r="C194" t="s">
        <v>176</v>
      </c>
      <c r="D194" s="6">
        <v>1.49E-2</v>
      </c>
      <c r="E194" s="6">
        <v>1.66E-2</v>
      </c>
      <c r="F194" s="6">
        <v>1.26E-2</v>
      </c>
      <c r="G194" s="6">
        <v>1.7000000000000001E-2</v>
      </c>
    </row>
    <row r="195" spans="3:7" ht="15.5" x14ac:dyDescent="0.35">
      <c r="C195" t="s">
        <v>177</v>
      </c>
      <c r="D195" s="6">
        <v>1.43</v>
      </c>
      <c r="E195" s="6">
        <v>1.55</v>
      </c>
      <c r="F195" s="6">
        <v>1.21</v>
      </c>
      <c r="G195" s="6">
        <v>1.57</v>
      </c>
    </row>
    <row r="196" spans="3:7" ht="15.5" x14ac:dyDescent="0.35">
      <c r="C196" t="s">
        <v>178</v>
      </c>
      <c r="D196" s="5">
        <v>3874000000000</v>
      </c>
      <c r="E196" s="5">
        <v>3883000000000</v>
      </c>
      <c r="F196" s="5">
        <v>3847000000000</v>
      </c>
      <c r="G196" s="5">
        <v>3819000000000</v>
      </c>
    </row>
    <row r="197" spans="3:7" ht="15.5" x14ac:dyDescent="0.35">
      <c r="C197" t="s">
        <v>179</v>
      </c>
      <c r="D197" s="6">
        <v>2.0099999999999998</v>
      </c>
      <c r="E197" s="6">
        <v>2.91</v>
      </c>
      <c r="F197" s="6">
        <v>1.24</v>
      </c>
      <c r="G197" s="6">
        <v>0.66</v>
      </c>
    </row>
    <row r="198" spans="3:7" ht="15.5" x14ac:dyDescent="0.35">
      <c r="C198" t="s">
        <v>180</v>
      </c>
      <c r="D198" s="6">
        <v>1234.6099999999999</v>
      </c>
      <c r="E198" s="6">
        <v>1236.25</v>
      </c>
      <c r="F198" s="6">
        <v>1224.77</v>
      </c>
      <c r="G198" s="6">
        <v>1215.79</v>
      </c>
    </row>
    <row r="199" spans="3:7" ht="15.5" x14ac:dyDescent="0.35">
      <c r="C199" t="s">
        <v>181</v>
      </c>
      <c r="D199" s="6">
        <v>2.0099999999999998</v>
      </c>
      <c r="E199" s="6">
        <v>2.91</v>
      </c>
      <c r="F199" s="6">
        <v>1.24</v>
      </c>
      <c r="G199" s="6">
        <v>0.66</v>
      </c>
    </row>
    <row r="200" spans="3:7" ht="15.5" x14ac:dyDescent="0.35">
      <c r="C200" t="s">
        <v>182</v>
      </c>
      <c r="D200" s="6">
        <v>1234.6099999999999</v>
      </c>
      <c r="E200" s="6">
        <v>1236.25</v>
      </c>
      <c r="F200" s="6">
        <v>1224.77</v>
      </c>
      <c r="G200" s="6">
        <v>1215.79</v>
      </c>
    </row>
    <row r="201" spans="3:7" ht="15.5" x14ac:dyDescent="0.35">
      <c r="C201" t="s">
        <v>183</v>
      </c>
      <c r="D201" s="5">
        <v>698000000000</v>
      </c>
      <c r="E201" s="5">
        <v>630000000000</v>
      </c>
      <c r="F201" s="5">
        <v>572000000000</v>
      </c>
      <c r="G201" s="5">
        <v>195000000000</v>
      </c>
    </row>
    <row r="202" spans="3:7" ht="15.5" x14ac:dyDescent="0.35">
      <c r="C202" t="s">
        <v>184</v>
      </c>
      <c r="D202" s="5">
        <v>3228000000000</v>
      </c>
      <c r="E202" s="5">
        <v>3352000000000</v>
      </c>
      <c r="F202" s="5">
        <v>3413000000000</v>
      </c>
      <c r="G202" s="5">
        <v>3551000000000</v>
      </c>
    </row>
    <row r="203" spans="3:7" ht="15.5" x14ac:dyDescent="0.35">
      <c r="C203" t="s">
        <v>185</v>
      </c>
      <c r="D203" s="5">
        <v>3786000000000</v>
      </c>
      <c r="E203" s="5">
        <v>3791000000000</v>
      </c>
      <c r="F203" s="5">
        <v>3756000000000</v>
      </c>
      <c r="G203" s="5">
        <v>3728000000000</v>
      </c>
    </row>
    <row r="204" spans="3:7" ht="15.5" x14ac:dyDescent="0.35">
      <c r="C204" t="s">
        <v>24</v>
      </c>
      <c r="D204" s="5">
        <v>3926000000000</v>
      </c>
      <c r="E204" s="5">
        <v>3982000000000</v>
      </c>
      <c r="F204" s="5">
        <v>3985000000000</v>
      </c>
      <c r="G204" s="5">
        <v>3746000000000</v>
      </c>
    </row>
    <row r="205" spans="3:7" ht="15.5" x14ac:dyDescent="0.35">
      <c r="C205" t="s">
        <v>21</v>
      </c>
      <c r="D205" s="5">
        <v>3298000000000</v>
      </c>
      <c r="E205" s="5">
        <v>3339000000000</v>
      </c>
      <c r="F205" s="5">
        <v>3308000000000</v>
      </c>
      <c r="G205" s="5">
        <v>3363000000000</v>
      </c>
    </row>
    <row r="206" spans="3:7" ht="15.5" x14ac:dyDescent="0.35">
      <c r="C206" t="s">
        <v>186</v>
      </c>
      <c r="D206" s="5">
        <v>928000000000</v>
      </c>
      <c r="E206" s="5">
        <v>1018000000000</v>
      </c>
      <c r="F206" s="5">
        <v>1021000000000</v>
      </c>
      <c r="G206" s="5">
        <v>1168000000000</v>
      </c>
    </row>
    <row r="207" spans="3:7" ht="15.5" x14ac:dyDescent="0.35">
      <c r="C207" t="s">
        <v>187</v>
      </c>
      <c r="D207" s="5">
        <v>135000000000</v>
      </c>
      <c r="E207" s="5">
        <v>57000000000</v>
      </c>
      <c r="F207" s="5">
        <v>125000000000</v>
      </c>
      <c r="G207" s="5">
        <v>188000000000</v>
      </c>
    </row>
    <row r="208" spans="3:7" ht="15.5" x14ac:dyDescent="0.35">
      <c r="C208" t="s">
        <v>188</v>
      </c>
      <c r="D208" s="5">
        <v>-55000000000</v>
      </c>
      <c r="E208" s="5">
        <v>-59000000000</v>
      </c>
      <c r="F208" s="5">
        <v>-97000000000</v>
      </c>
      <c r="G208" s="5">
        <v>-107000000000</v>
      </c>
    </row>
    <row r="209" spans="3:19" ht="15.5" x14ac:dyDescent="0.35">
      <c r="C209" t="s">
        <v>13</v>
      </c>
      <c r="D209" s="5">
        <v>80000000000</v>
      </c>
      <c r="E209" s="5">
        <v>-1000000000</v>
      </c>
      <c r="F209" s="5">
        <v>28000000000</v>
      </c>
      <c r="G209" s="5">
        <v>81000000000</v>
      </c>
    </row>
    <row r="210" spans="3:19" ht="15.5" x14ac:dyDescent="0.35">
      <c r="C210" t="s">
        <v>16</v>
      </c>
      <c r="D210" s="6">
        <v>26.16</v>
      </c>
      <c r="E210" s="6">
        <v>-0.4</v>
      </c>
      <c r="F210" s="6">
        <v>9.02</v>
      </c>
      <c r="G210" s="6">
        <v>26.49</v>
      </c>
    </row>
    <row r="211" spans="3:19" ht="15.5" x14ac:dyDescent="0.35">
      <c r="C211" t="s">
        <v>45</v>
      </c>
      <c r="I211" s="6">
        <v>19.04</v>
      </c>
      <c r="J211" s="6">
        <v>34.22</v>
      </c>
      <c r="K211" s="6">
        <v>53.94</v>
      </c>
      <c r="L211" s="6">
        <v>32.39</v>
      </c>
      <c r="M211" s="6">
        <v>66.58</v>
      </c>
      <c r="N211" s="6">
        <v>31.44</v>
      </c>
      <c r="O211" s="6">
        <v>32.93</v>
      </c>
      <c r="P211" s="6">
        <v>32.520000000000003</v>
      </c>
      <c r="Q211" s="6">
        <v>27.9</v>
      </c>
      <c r="R211" s="6">
        <v>17.899999999999999</v>
      </c>
      <c r="S211" s="6">
        <v>42387.16</v>
      </c>
    </row>
    <row r="212" spans="3:19" ht="15.5" x14ac:dyDescent="0.35">
      <c r="C212" t="s">
        <v>59</v>
      </c>
      <c r="I212" s="6">
        <v>79.569999999999993</v>
      </c>
      <c r="J212" s="6">
        <v>40.909999999999997</v>
      </c>
      <c r="K212" s="6">
        <v>28.18</v>
      </c>
      <c r="L212" s="6">
        <v>59.9</v>
      </c>
      <c r="M212" s="6">
        <v>22.75</v>
      </c>
      <c r="N212" s="6">
        <v>28.63</v>
      </c>
      <c r="O212" s="6">
        <v>21.11</v>
      </c>
      <c r="P212" s="6">
        <v>20.91</v>
      </c>
      <c r="Q212" s="6">
        <v>21.68</v>
      </c>
      <c r="R212" s="6">
        <v>49.16</v>
      </c>
      <c r="S212" s="5">
        <v>0</v>
      </c>
    </row>
    <row r="213" spans="3:19" ht="15.5" x14ac:dyDescent="0.35">
      <c r="C213" t="s">
        <v>62</v>
      </c>
      <c r="I213" s="6">
        <v>1.54</v>
      </c>
      <c r="J213" s="6">
        <v>1.48</v>
      </c>
      <c r="K213" s="6">
        <v>1.65</v>
      </c>
      <c r="L213" s="6">
        <v>2.2799999999999998</v>
      </c>
      <c r="M213" s="6">
        <v>1.7</v>
      </c>
      <c r="N213" s="6">
        <v>1.26</v>
      </c>
      <c r="O213" s="6">
        <v>0.97</v>
      </c>
      <c r="P213" s="6">
        <v>1.01</v>
      </c>
      <c r="Q213" s="6">
        <v>1.01</v>
      </c>
      <c r="R213" s="6">
        <v>1.63</v>
      </c>
      <c r="S213" s="5">
        <v>0</v>
      </c>
    </row>
    <row r="214" spans="3:19" ht="15.5" x14ac:dyDescent="0.35">
      <c r="C214" t="s">
        <v>189</v>
      </c>
      <c r="I214" s="5">
        <v>841950000000</v>
      </c>
      <c r="J214" s="5">
        <v>799010000000</v>
      </c>
      <c r="K214" s="5">
        <v>867620000000</v>
      </c>
      <c r="L214" s="5">
        <v>831040000000</v>
      </c>
      <c r="N214" s="5">
        <v>631320000000</v>
      </c>
      <c r="O214" s="5">
        <v>675940000000</v>
      </c>
      <c r="P214" s="5">
        <v>645190000000</v>
      </c>
    </row>
    <row r="215" spans="3:19" ht="15.5" x14ac:dyDescent="0.35">
      <c r="C215" t="s">
        <v>190</v>
      </c>
      <c r="I215" s="6">
        <v>6.8999999999999999E-3</v>
      </c>
      <c r="J215" s="6">
        <v>1.3000000000000001E-2</v>
      </c>
      <c r="K215" s="6">
        <v>2.1099999999999997E-2</v>
      </c>
      <c r="L215" s="6">
        <v>1.24E-2</v>
      </c>
      <c r="M215" s="6">
        <v>2.5000000000000001E-2</v>
      </c>
      <c r="N215" s="6">
        <v>1.3500000000000002E-2</v>
      </c>
      <c r="O215" s="6">
        <v>1.44E-2</v>
      </c>
      <c r="P215" s="6">
        <v>1.4999999999999999E-2</v>
      </c>
      <c r="Q215" s="6">
        <v>1.34E-2</v>
      </c>
      <c r="R215" s="6">
        <v>9.3999999999999986E-3</v>
      </c>
      <c r="S215" s="6">
        <v>8.5000000000000006E-3</v>
      </c>
    </row>
    <row r="216" spans="3:19" ht="15.5" x14ac:dyDescent="0.35">
      <c r="C216" t="s">
        <v>191</v>
      </c>
      <c r="I216" s="6">
        <v>1.55E-2</v>
      </c>
      <c r="J216" s="6">
        <v>2.8399999999999998E-2</v>
      </c>
      <c r="K216" s="6">
        <v>4.5400000000000003E-2</v>
      </c>
      <c r="L216" s="6">
        <v>2.7400000000000001E-2</v>
      </c>
      <c r="M216" s="6">
        <v>5.7999999999999996E-2</v>
      </c>
      <c r="N216" s="6">
        <v>2.8999999999999998E-2</v>
      </c>
      <c r="O216" s="6">
        <v>3.1099999999999999E-2</v>
      </c>
      <c r="P216" s="6">
        <v>3.2300000000000002E-2</v>
      </c>
      <c r="Q216" s="6">
        <v>2.7900000000000001E-2</v>
      </c>
      <c r="R216" s="6">
        <v>2.1700000000000001E-2</v>
      </c>
      <c r="S216" s="6">
        <v>2.7999999999999997E-2</v>
      </c>
    </row>
    <row r="217" spans="3:19" ht="15.5" x14ac:dyDescent="0.35">
      <c r="C217" t="s">
        <v>192</v>
      </c>
      <c r="I217" s="6">
        <v>5.4900000000000004E-2</v>
      </c>
      <c r="J217" s="6">
        <v>5.3899999999999997E-2</v>
      </c>
      <c r="K217" s="6">
        <v>7.17E-2</v>
      </c>
      <c r="L217" s="6">
        <v>7.1300000000000002E-2</v>
      </c>
      <c r="M217" s="6">
        <v>9.7500000000000003E-2</v>
      </c>
      <c r="N217" s="6">
        <v>6.8000000000000005E-2</v>
      </c>
      <c r="O217" s="6">
        <v>7.6200000000000004E-2</v>
      </c>
      <c r="P217" s="6">
        <v>7.2000000000000008E-2</v>
      </c>
      <c r="Q217" s="6">
        <v>7.5899999999999995E-2</v>
      </c>
      <c r="R217" s="6">
        <v>0.08</v>
      </c>
      <c r="S217" s="6">
        <v>0.1192</v>
      </c>
    </row>
    <row r="218" spans="3:19" ht="15.5" x14ac:dyDescent="0.35">
      <c r="C218" t="s">
        <v>193</v>
      </c>
      <c r="I218" s="6">
        <v>1.26</v>
      </c>
      <c r="J218" s="6">
        <v>1.23</v>
      </c>
      <c r="K218" s="6">
        <v>1.64</v>
      </c>
      <c r="L218" s="6">
        <v>1.33</v>
      </c>
      <c r="M218" s="6">
        <v>1.58</v>
      </c>
      <c r="N218" s="6">
        <v>1.01</v>
      </c>
      <c r="O218" s="6">
        <v>1.2</v>
      </c>
      <c r="P218" s="6">
        <v>1.31</v>
      </c>
      <c r="Q218" s="6">
        <v>1.32</v>
      </c>
      <c r="R218" s="6">
        <v>1.22</v>
      </c>
      <c r="S218" s="6">
        <v>1.1599999999999999</v>
      </c>
    </row>
    <row r="219" spans="3:19" ht="15.5" x14ac:dyDescent="0.35">
      <c r="C219" t="s">
        <v>56</v>
      </c>
      <c r="I219" s="6">
        <v>1.24</v>
      </c>
      <c r="J219" s="6">
        <v>1.1599999999999999</v>
      </c>
      <c r="K219" s="6">
        <v>1.28</v>
      </c>
      <c r="L219" s="6">
        <v>1.64</v>
      </c>
      <c r="M219" s="6">
        <v>1.32</v>
      </c>
      <c r="N219" s="6">
        <v>0.83</v>
      </c>
      <c r="O219" s="6">
        <v>0.66</v>
      </c>
      <c r="P219" s="6">
        <v>0.68</v>
      </c>
      <c r="Q219" s="6">
        <v>0.61</v>
      </c>
      <c r="R219" s="6">
        <v>1.06</v>
      </c>
      <c r="S219" s="5">
        <v>0</v>
      </c>
    </row>
    <row r="220" spans="3:19" ht="15.5" x14ac:dyDescent="0.35">
      <c r="C220" t="s">
        <v>53</v>
      </c>
      <c r="I220" s="6">
        <v>1224.77</v>
      </c>
      <c r="J220" s="6">
        <v>1204.5899999999999</v>
      </c>
      <c r="K220" s="6">
        <v>1186.97</v>
      </c>
      <c r="L220" s="6">
        <v>1184.17</v>
      </c>
      <c r="M220" s="6">
        <v>1148.83</v>
      </c>
      <c r="N220" s="6">
        <v>1084.44</v>
      </c>
      <c r="O220" s="6">
        <v>1057.1600000000001</v>
      </c>
      <c r="P220" s="6">
        <v>1006.64</v>
      </c>
      <c r="Q220" s="6">
        <v>999.37</v>
      </c>
      <c r="R220" s="6">
        <v>826.57</v>
      </c>
      <c r="S220" s="6">
        <v>1513850.55</v>
      </c>
    </row>
    <row r="221" spans="3:19" ht="15.5" x14ac:dyDescent="0.35">
      <c r="C221" t="s">
        <v>194</v>
      </c>
      <c r="I221" s="6">
        <v>1.24</v>
      </c>
      <c r="J221" s="6">
        <v>1.1599999999999999</v>
      </c>
      <c r="K221" s="6">
        <v>1.28</v>
      </c>
      <c r="L221" s="6">
        <v>1.64</v>
      </c>
      <c r="M221" s="6">
        <v>1.32</v>
      </c>
      <c r="N221" s="6">
        <v>0.83</v>
      </c>
      <c r="O221" s="6">
        <v>0.66</v>
      </c>
      <c r="P221" s="6">
        <v>0.68</v>
      </c>
      <c r="Q221" s="6">
        <v>0.61</v>
      </c>
      <c r="R221" s="6">
        <v>1.06</v>
      </c>
      <c r="S221" s="5">
        <v>0</v>
      </c>
    </row>
    <row r="222" spans="3:19" ht="15.5" x14ac:dyDescent="0.35">
      <c r="C222" t="s">
        <v>195</v>
      </c>
      <c r="I222" s="6">
        <v>1224.77</v>
      </c>
      <c r="J222" s="6">
        <v>1204.5899999999999</v>
      </c>
      <c r="K222" s="6">
        <v>1186.97</v>
      </c>
      <c r="L222" s="6">
        <v>1184.17</v>
      </c>
      <c r="M222" s="6">
        <v>1148.83</v>
      </c>
      <c r="N222" s="6">
        <v>1084.44</v>
      </c>
      <c r="O222" s="6">
        <v>1057.1600000000001</v>
      </c>
      <c r="P222" s="6">
        <v>1006.64</v>
      </c>
      <c r="Q222" s="6">
        <v>999.37</v>
      </c>
      <c r="R222" s="6">
        <v>826.57</v>
      </c>
      <c r="S222" s="6">
        <v>1513850.55</v>
      </c>
    </row>
    <row r="223" spans="3:19" ht="15.5" x14ac:dyDescent="0.35">
      <c r="C223" t="s">
        <v>196</v>
      </c>
      <c r="I223" s="5">
        <v>572000000000</v>
      </c>
      <c r="J223" s="5">
        <v>183000000000</v>
      </c>
      <c r="K223" s="5">
        <v>528000000000</v>
      </c>
      <c r="L223" s="5">
        <v>1283000000000</v>
      </c>
      <c r="M223" s="5">
        <v>1669000000000</v>
      </c>
      <c r="N223" s="5">
        <v>1342000000000</v>
      </c>
      <c r="O223" s="5">
        <v>1592000000000</v>
      </c>
      <c r="P223" s="5">
        <v>980000000000</v>
      </c>
      <c r="Q223" s="5">
        <v>718000000000</v>
      </c>
      <c r="R223" s="5">
        <v>1047000000000</v>
      </c>
      <c r="S223" s="5">
        <v>665000000000</v>
      </c>
    </row>
    <row r="224" spans="3:19" ht="15.5" x14ac:dyDescent="0.35">
      <c r="C224" t="s">
        <v>197</v>
      </c>
      <c r="I224" s="5">
        <v>3413000000000</v>
      </c>
      <c r="J224" s="5">
        <v>3446000000000</v>
      </c>
      <c r="K224" s="5">
        <v>2906000000000</v>
      </c>
      <c r="L224" s="5">
        <v>2519000000000</v>
      </c>
      <c r="M224" s="5">
        <v>2430000000000</v>
      </c>
      <c r="N224" s="5">
        <v>1975000000000</v>
      </c>
      <c r="O224" s="5">
        <v>1631000000000</v>
      </c>
      <c r="P224" s="5">
        <v>2079000000000</v>
      </c>
      <c r="Q224" s="5">
        <v>1930000000000</v>
      </c>
      <c r="R224" s="5">
        <v>1512000000000</v>
      </c>
      <c r="S224" s="5">
        <v>2026000000000</v>
      </c>
    </row>
    <row r="225" spans="3:19" ht="15.5" x14ac:dyDescent="0.35">
      <c r="C225" t="s">
        <v>26</v>
      </c>
      <c r="I225" s="5">
        <v>3985000000000</v>
      </c>
      <c r="J225" s="5">
        <v>3630000000000</v>
      </c>
      <c r="K225" s="5">
        <v>3434000000000</v>
      </c>
      <c r="L225" s="5">
        <v>3801000000000</v>
      </c>
      <c r="M225" s="5">
        <v>4099000000000</v>
      </c>
      <c r="N225" s="5">
        <v>3317000000000</v>
      </c>
      <c r="O225" s="5">
        <v>3223000000000</v>
      </c>
      <c r="P225" s="5">
        <v>3059000000000</v>
      </c>
      <c r="Q225" s="5">
        <v>2649000000000</v>
      </c>
      <c r="R225" s="5">
        <v>2558000000000</v>
      </c>
      <c r="S225" s="5">
        <v>2691000000000</v>
      </c>
    </row>
    <row r="226" spans="3:19" ht="15.5" x14ac:dyDescent="0.35">
      <c r="C226" t="s">
        <v>23</v>
      </c>
      <c r="I226" s="5">
        <v>3308000000000</v>
      </c>
      <c r="J226" s="5">
        <v>3245000000000</v>
      </c>
      <c r="K226" s="5">
        <v>2859000000000</v>
      </c>
      <c r="L226" s="5">
        <v>3164000000000</v>
      </c>
      <c r="M226" s="5">
        <v>3290000000000</v>
      </c>
      <c r="N226" s="5">
        <v>2912000000000</v>
      </c>
      <c r="O226" s="5">
        <v>2943000000000</v>
      </c>
      <c r="P226" s="5">
        <v>2775000000000</v>
      </c>
      <c r="Q226" s="5">
        <v>2304000000000</v>
      </c>
      <c r="R226" s="5">
        <v>2168000000000</v>
      </c>
      <c r="S226" s="5">
        <v>2509000000000</v>
      </c>
    </row>
    <row r="227" spans="3:19" ht="15.5" x14ac:dyDescent="0.35">
      <c r="C227" t="s">
        <v>198</v>
      </c>
      <c r="I227" s="5">
        <v>1021000000000</v>
      </c>
      <c r="J227" s="5">
        <v>1046000000000</v>
      </c>
      <c r="K227" s="5">
        <v>696000000000</v>
      </c>
      <c r="L227" s="5">
        <v>274000000000</v>
      </c>
      <c r="M227" s="5">
        <v>64000000000</v>
      </c>
      <c r="N227" s="5">
        <v>15000000000</v>
      </c>
      <c r="O227" s="5">
        <v>-243000000000</v>
      </c>
      <c r="P227" s="5">
        <v>288000000000</v>
      </c>
      <c r="Q227" s="5">
        <v>512000000000</v>
      </c>
      <c r="R227" s="5">
        <v>167000000000</v>
      </c>
      <c r="S227" s="5">
        <v>69000000000</v>
      </c>
    </row>
    <row r="228" spans="3:19" ht="15.5" x14ac:dyDescent="0.35">
      <c r="C228" t="s">
        <v>199</v>
      </c>
      <c r="I228" s="5">
        <v>451000000000</v>
      </c>
      <c r="J228" s="5">
        <v>273000000000</v>
      </c>
      <c r="K228" s="5">
        <v>659000000000</v>
      </c>
      <c r="L228" s="5">
        <v>523000000000</v>
      </c>
      <c r="M228" s="5">
        <v>606000000000</v>
      </c>
      <c r="N228" s="5">
        <v>364000000000</v>
      </c>
      <c r="O228" s="5">
        <v>416000000000</v>
      </c>
      <c r="P228" s="5">
        <v>311000000000</v>
      </c>
      <c r="Q228" s="5">
        <v>214000000000</v>
      </c>
      <c r="R228" s="5">
        <v>129000000000</v>
      </c>
      <c r="S228" s="5">
        <v>3000000000</v>
      </c>
    </row>
    <row r="229" spans="3:19" ht="15.5" x14ac:dyDescent="0.35">
      <c r="C229" t="s">
        <v>200</v>
      </c>
      <c r="I229" s="5">
        <v>-427000000000</v>
      </c>
      <c r="J229" s="5">
        <v>-585000000000</v>
      </c>
      <c r="K229" s="5">
        <v>-391000000000</v>
      </c>
      <c r="L229" s="5">
        <v>-337000000000</v>
      </c>
      <c r="M229" s="5">
        <v>-950000000000</v>
      </c>
      <c r="N229" s="5">
        <v>-272000000000</v>
      </c>
      <c r="O229" s="5">
        <v>-460000000000</v>
      </c>
      <c r="P229" s="5">
        <v>-329000000000</v>
      </c>
      <c r="Q229" s="5">
        <v>-375000000000</v>
      </c>
      <c r="R229" s="5">
        <v>-559000000000</v>
      </c>
      <c r="S229" s="5">
        <v>-706000000000</v>
      </c>
    </row>
    <row r="230" spans="3:19" ht="15.5" x14ac:dyDescent="0.35">
      <c r="C230" t="s">
        <v>15</v>
      </c>
      <c r="I230" s="5">
        <v>24000000000</v>
      </c>
      <c r="J230" s="5">
        <v>-312000000000</v>
      </c>
      <c r="K230" s="5">
        <v>269000000000</v>
      </c>
      <c r="L230" s="5">
        <v>185000000000</v>
      </c>
      <c r="M230" s="5">
        <v>-344000000000</v>
      </c>
      <c r="N230" s="5">
        <v>93000000000</v>
      </c>
      <c r="O230" s="5">
        <v>-44000000000</v>
      </c>
      <c r="P230" s="5">
        <v>-18000000000</v>
      </c>
      <c r="Q230" s="5">
        <v>-162000000000</v>
      </c>
      <c r="R230" s="5">
        <v>-430000000000</v>
      </c>
      <c r="S230" s="5">
        <v>-703000000000</v>
      </c>
    </row>
    <row r="231" spans="3:19" ht="15.5" x14ac:dyDescent="0.35">
      <c r="C231" t="s">
        <v>17</v>
      </c>
      <c r="I231" s="6">
        <v>7.86</v>
      </c>
      <c r="J231" s="6">
        <v>-101.68</v>
      </c>
      <c r="K231" s="6">
        <v>87.58</v>
      </c>
      <c r="L231" s="6">
        <v>60.38</v>
      </c>
      <c r="M231" s="6">
        <v>-112.13</v>
      </c>
      <c r="N231" s="6">
        <v>30.23</v>
      </c>
      <c r="O231" s="6">
        <v>-14.32</v>
      </c>
      <c r="P231" s="6">
        <v>-5.89</v>
      </c>
      <c r="Q231" s="6">
        <v>-52.7</v>
      </c>
      <c r="R231" s="6">
        <v>-140.08000000000001</v>
      </c>
      <c r="S231" s="6">
        <v>-705271.82</v>
      </c>
    </row>
  </sheetData>
  <pageMargins left="0.7" right="0.7" top="0.75" bottom="0.75" header="0.3" footer="0.3"/>
  <ignoredErrors>
    <ignoredError sqref="A1:S232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26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1455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1456</v>
      </c>
      <c r="D2" s="2" vm="290">
        <f ca="1">IFERROR(_xlfn.STOCKHISTORY("XIDX:" &amp; $C$1, D3, , 0, 0, 1), "Libur")</f>
        <v>175</v>
      </c>
      <c r="E2" s="2" vm="15">
        <f ca="1">IFERROR(_xlfn.STOCKHISTORY("XIDX:" &amp; $C$1, E3, , 0, 0, 1), "Libur")</f>
        <v>134</v>
      </c>
      <c r="H2" s="2" vm="15">
        <f ca="1">IFERROR(INDEX(D2:G2,COUNT(D2:G2)),"")</f>
        <v>134</v>
      </c>
      <c r="I2" s="2" vm="65">
        <f t="shared" ref="I2:Z2" ca="1" si="0">IFERROR(_xlfn.STOCKHISTORY("XIDX:" &amp; $C$1, I1, , 0, 0, 1), "Libur")</f>
        <v>230</v>
      </c>
      <c r="J2" s="2" vm="18">
        <f t="shared" ca="1" si="0"/>
        <v>232</v>
      </c>
      <c r="K2" s="2" vm="291">
        <f t="shared" ca="1" si="0"/>
        <v>310</v>
      </c>
      <c r="L2" s="2" vm="292">
        <f t="shared" ca="1" si="0"/>
        <v>404</v>
      </c>
      <c r="M2" s="2" vm="264">
        <f t="shared" ca="1" si="0"/>
        <v>1810</v>
      </c>
      <c r="N2" s="2" t="str">
        <f t="shared" ca="1" si="0"/>
        <v>Libur</v>
      </c>
      <c r="O2" s="2" vm="36">
        <f t="shared" ca="1" si="0"/>
        <v>198</v>
      </c>
      <c r="P2" s="2" vm="291">
        <f t="shared" ca="1" si="0"/>
        <v>310</v>
      </c>
      <c r="Q2" s="2" vm="293">
        <f t="shared" ca="1" si="0"/>
        <v>538.13239999999996</v>
      </c>
      <c r="R2" s="2" vm="294">
        <f t="shared" ca="1" si="0"/>
        <v>368.05959999999999</v>
      </c>
      <c r="S2" s="2" vm="295">
        <f t="shared" ca="1" si="0"/>
        <v>75.3399</v>
      </c>
      <c r="T2" s="2" vm="296">
        <f t="shared" ca="1" si="0"/>
        <v>81.804599999999994</v>
      </c>
      <c r="U2" s="2" vm="297">
        <f t="shared" ca="1" si="0"/>
        <v>93.7179</v>
      </c>
      <c r="V2" s="2" vm="298">
        <f t="shared" ca="1" si="0"/>
        <v>113.8794</v>
      </c>
      <c r="W2" s="2" vm="299">
        <f t="shared" ca="1" si="0"/>
        <v>91.413399999999996</v>
      </c>
      <c r="X2" s="2" vm="300">
        <f t="shared" ca="1" si="0"/>
        <v>130.14789999999999</v>
      </c>
      <c r="Y2" s="2" vm="301">
        <f t="shared" ca="1" si="0"/>
        <v>109.2312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299855680000</v>
      </c>
      <c r="E4" s="2">
        <f>IFERROR(INDEX(E51:E500,MATCH($C$4,$C$51:$C$500,0)),"")</f>
        <v>308345332000</v>
      </c>
      <c r="H4" s="2">
        <f>IFERROR(SUM(D4:G4)*(4/MAX(1,COUNT(D4:G4))),"")</f>
        <v>1216402024000</v>
      </c>
      <c r="I4" s="2">
        <f t="shared" ref="I4:Z4" si="1">IFERROR(INDEX(I51:I500,MATCH($C$4,$C$51:$C$500,0)),"")</f>
        <v>1190261767000</v>
      </c>
      <c r="J4" s="2">
        <f t="shared" si="1"/>
        <v>1045261016000</v>
      </c>
      <c r="K4" s="2">
        <f t="shared" si="1"/>
        <v>890958618000</v>
      </c>
      <c r="L4" s="2">
        <f t="shared" si="1"/>
        <v>1029970140000</v>
      </c>
      <c r="M4" s="2">
        <f t="shared" si="1"/>
        <v>1647185044000</v>
      </c>
      <c r="N4" s="2">
        <f t="shared" si="1"/>
        <v>1931524786000</v>
      </c>
      <c r="O4" s="2">
        <f t="shared" si="1"/>
        <v>2054837678000</v>
      </c>
      <c r="P4" s="2">
        <f t="shared" si="1"/>
        <v>1663667161000</v>
      </c>
      <c r="Q4" s="2">
        <f t="shared" si="1"/>
        <v>1252069204000</v>
      </c>
      <c r="R4" s="2">
        <f t="shared" si="1"/>
        <v>965085260000</v>
      </c>
      <c r="S4" s="2">
        <f t="shared" si="1"/>
        <v>786709562000</v>
      </c>
      <c r="T4" s="2">
        <f t="shared" si="1"/>
        <v>598344410000</v>
      </c>
      <c r="U4" s="2">
        <f t="shared" si="1"/>
        <v>420623106000</v>
      </c>
      <c r="V4" s="2">
        <f t="shared" si="1"/>
        <v>316495383000</v>
      </c>
      <c r="W4" s="2">
        <f t="shared" si="1"/>
        <v>347042389000</v>
      </c>
      <c r="X4" s="2">
        <f t="shared" si="1"/>
        <v>367158393000</v>
      </c>
      <c r="Y4" s="2">
        <f t="shared" si="1"/>
        <v>354824154000</v>
      </c>
      <c r="Z4" s="2">
        <f t="shared" si="1"/>
        <v>334005515000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-32349427000</v>
      </c>
      <c r="E5" s="2">
        <f>IFERROR(INDEX(E51:E500,MATCH($C$5,$C$51:$C$500,0)),"")</f>
        <v>-61841377000</v>
      </c>
      <c r="H5" s="2">
        <f>IFERROR(SUM(D5:G5)*(4/MAX(1,COUNT(D5:G5))),"")</f>
        <v>-188381608000</v>
      </c>
      <c r="I5" s="2">
        <f t="shared" ref="I5:Z5" si="2">IFERROR(INDEX(I51:I500,MATCH($C$5,$C$51:$C$500,0)),"")</f>
        <v>-432408672000</v>
      </c>
      <c r="J5" s="2">
        <f t="shared" si="2"/>
        <v>39084343000</v>
      </c>
      <c r="K5" s="2">
        <f t="shared" si="2"/>
        <v>31038635000</v>
      </c>
      <c r="L5" s="2">
        <f t="shared" si="2"/>
        <v>-59169594000</v>
      </c>
      <c r="M5" s="2">
        <f t="shared" si="2"/>
        <v>-3069932805000</v>
      </c>
      <c r="N5" s="2">
        <f t="shared" si="2"/>
        <v>117206028000</v>
      </c>
      <c r="O5" s="2">
        <f t="shared" si="2"/>
        <v>86365196000</v>
      </c>
      <c r="P5" s="2">
        <f t="shared" si="2"/>
        <v>142660203000</v>
      </c>
      <c r="Q5" s="2">
        <f t="shared" si="2"/>
        <v>180845914000</v>
      </c>
      <c r="R5" s="2">
        <f t="shared" si="2"/>
        <v>100642721000</v>
      </c>
      <c r="S5" s="2">
        <f t="shared" si="2"/>
        <v>62115377000</v>
      </c>
      <c r="T5" s="2">
        <f t="shared" si="2"/>
        <v>77393261000</v>
      </c>
      <c r="U5" s="2">
        <f t="shared" si="2"/>
        <v>17985779000</v>
      </c>
      <c r="V5" s="2">
        <f t="shared" si="2"/>
        <v>24308393000</v>
      </c>
      <c r="W5" s="2">
        <f t="shared" si="2"/>
        <v>45141329000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2915426980000</v>
      </c>
      <c r="E6" s="2">
        <f>IFERROR(INDEX(E51:E500,MATCH($C$6,$C$51:$C$500,0)),"")</f>
        <v>2948428386000</v>
      </c>
      <c r="H6" s="2">
        <f>IFERROR(INDEX(D6:G6,COUNT(D6:G6)),"")</f>
        <v>2948428386000</v>
      </c>
      <c r="I6" s="2">
        <f t="shared" ref="I6:Z6" si="3">IFERROR(INDEX(I51:I500,MATCH($C$6,$C$51:$C$500,0)),"")</f>
        <v>3011335974000</v>
      </c>
      <c r="J6" s="2">
        <f t="shared" si="3"/>
        <v>3453364527000</v>
      </c>
      <c r="K6" s="2">
        <f t="shared" si="3"/>
        <v>3420249975000</v>
      </c>
      <c r="L6" s="2">
        <f t="shared" si="3"/>
        <v>3389087282000</v>
      </c>
      <c r="M6" s="2">
        <f t="shared" si="3"/>
        <v>2457663179000</v>
      </c>
      <c r="N6" s="2">
        <f t="shared" si="3"/>
        <v>4287690211000</v>
      </c>
      <c r="O6" s="2">
        <f t="shared" si="3"/>
        <v>4481704219000</v>
      </c>
      <c r="P6" s="2">
        <f t="shared" si="3"/>
        <v>4424285816000</v>
      </c>
      <c r="Q6" s="2">
        <f t="shared" si="3"/>
        <v>3111284877000</v>
      </c>
      <c r="R6" s="2">
        <f t="shared" si="3"/>
        <v>1936251540000</v>
      </c>
      <c r="S6" s="2">
        <f t="shared" si="3"/>
        <v>1352412425000</v>
      </c>
      <c r="T6" s="2">
        <f t="shared" si="3"/>
        <v>904021593000</v>
      </c>
      <c r="U6" s="2">
        <f t="shared" si="3"/>
        <v>836906513000</v>
      </c>
      <c r="V6" s="2">
        <f t="shared" si="3"/>
        <v>371924556000</v>
      </c>
      <c r="W6" s="2">
        <f t="shared" si="3"/>
        <v>347616163000</v>
      </c>
      <c r="X6" s="2">
        <f t="shared" si="3"/>
        <v>278286057000</v>
      </c>
      <c r="Y6" s="2">
        <f t="shared" si="3"/>
        <v>347894501000</v>
      </c>
      <c r="Z6" s="2">
        <f t="shared" si="3"/>
        <v>231638776000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24.74</v>
      </c>
      <c r="E7" s="3">
        <f>IFERROR(INDEX(E51:E500,MATCH($C$7,$C$51:$C$500,0))/1000000000,"")</f>
        <v>24.74</v>
      </c>
      <c r="H7" s="3">
        <f>IFERROR(INDEX(D7:G7,COUNT(D7:G7)),"")</f>
        <v>24.74</v>
      </c>
      <c r="I7" s="3">
        <f t="shared" ref="I7:Z7" si="4">IFERROR(INDEX(I51:I500,MATCH($C$7,$C$51:$C$500,0))/1000000000,"")</f>
        <v>24.74</v>
      </c>
      <c r="J7" s="3">
        <f t="shared" si="4"/>
        <v>24.74</v>
      </c>
      <c r="K7" s="3">
        <f t="shared" si="4"/>
        <v>24.74</v>
      </c>
      <c r="L7" s="3">
        <f t="shared" si="4"/>
        <v>24.74</v>
      </c>
      <c r="M7" s="3">
        <f t="shared" si="4"/>
        <v>22.75</v>
      </c>
      <c r="N7" s="3">
        <f t="shared" si="4"/>
        <v>21.34</v>
      </c>
      <c r="O7" s="3">
        <f t="shared" si="4"/>
        <v>21.34</v>
      </c>
      <c r="P7" s="3">
        <f t="shared" si="4"/>
        <v>21.34</v>
      </c>
      <c r="Q7" s="3">
        <f t="shared" si="4"/>
        <v>17.91</v>
      </c>
      <c r="R7" s="3">
        <f t="shared" si="4"/>
        <v>15.33</v>
      </c>
      <c r="S7" s="3">
        <f t="shared" si="4"/>
        <v>11.48</v>
      </c>
      <c r="T7" s="3">
        <f t="shared" si="4"/>
        <v>7.45</v>
      </c>
      <c r="U7" s="3">
        <f t="shared" si="4"/>
        <v>7.45</v>
      </c>
      <c r="V7" s="3">
        <f t="shared" si="4"/>
        <v>3.62</v>
      </c>
      <c r="W7" s="3">
        <f t="shared" si="4"/>
        <v>3.62</v>
      </c>
      <c r="X7" s="3">
        <f t="shared" si="4"/>
        <v>3.43</v>
      </c>
      <c r="Y7" s="3">
        <f t="shared" si="4"/>
        <v>3.42</v>
      </c>
      <c r="Z7" s="3">
        <f t="shared" si="4"/>
        <v>2.35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-1008000000000</v>
      </c>
      <c r="E8" s="2">
        <f>IFERROR(INDEX(E51:E500,MATCH("Free cash flow (Quarter)",$C$51:$C$500,0)),"")</f>
        <v>-396000000000</v>
      </c>
      <c r="H8" s="2">
        <f>IFERROR(INDEX(D8:G8,COUNT(D8:G8)),"")</f>
        <v>-396000000000</v>
      </c>
      <c r="I8" s="2">
        <f t="shared" ref="I8:Z8" si="5">IFERROR(INDEX(I51:I500,MATCH($C$8,$C$51:$C$500,0)),"")</f>
        <v>368000000000</v>
      </c>
      <c r="J8" s="2">
        <f t="shared" si="5"/>
        <v>471000000000</v>
      </c>
      <c r="K8" s="2">
        <f t="shared" si="5"/>
        <v>-894000000000</v>
      </c>
      <c r="L8" s="2">
        <f t="shared" si="5"/>
        <v>-30000000000</v>
      </c>
      <c r="M8" s="2">
        <f t="shared" si="5"/>
        <v>-1179000000000</v>
      </c>
      <c r="N8" s="2">
        <f t="shared" si="5"/>
        <v>751000000000</v>
      </c>
      <c r="O8" s="2">
        <f t="shared" si="5"/>
        <v>-2640000000000</v>
      </c>
      <c r="P8" s="2">
        <f t="shared" si="5"/>
        <v>2684000000000</v>
      </c>
      <c r="Q8" s="2">
        <f t="shared" si="5"/>
        <v>-818000000000</v>
      </c>
      <c r="R8" s="2">
        <f t="shared" si="5"/>
        <v>590000000000</v>
      </c>
      <c r="S8" s="2">
        <f t="shared" si="5"/>
        <v>-49000000000</v>
      </c>
      <c r="T8" s="2">
        <f t="shared" si="5"/>
        <v>214000000000</v>
      </c>
      <c r="U8" s="2">
        <f t="shared" si="5"/>
        <v>-314000000000</v>
      </c>
      <c r="V8" s="2">
        <f t="shared" si="5"/>
        <v>-47000000000</v>
      </c>
      <c r="W8" s="2">
        <f t="shared" si="5"/>
        <v>511000000000</v>
      </c>
      <c r="X8" s="2">
        <f t="shared" si="5"/>
        <v>-25000000000</v>
      </c>
      <c r="Y8" s="2">
        <f t="shared" si="5"/>
        <v>384000000000</v>
      </c>
      <c r="Z8" s="2">
        <f t="shared" si="5"/>
        <v>-483000000000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-40.74</v>
      </c>
      <c r="E9" s="3">
        <f>IFERROR(INDEX(E51:E500,MATCH("Free cash flow per share (Quarter)",$C$51:$C$500,0)),"")</f>
        <v>-16.02</v>
      </c>
      <c r="H9" s="3">
        <f>IFERROR(INDEX(D9:G9,COUNT(D9:G9)),"")</f>
        <v>-16.02</v>
      </c>
      <c r="I9" s="3">
        <f t="shared" ref="I9:Z9" si="6">IFERROR(INDEX(I51:I500,MATCH($C$9,$C$51:$C$500,0)),"")</f>
        <v>14.87</v>
      </c>
      <c r="J9" s="3">
        <f t="shared" si="6"/>
        <v>19.04</v>
      </c>
      <c r="K9" s="3">
        <f t="shared" si="6"/>
        <v>-36.130000000000003</v>
      </c>
      <c r="L9" s="3">
        <f t="shared" si="6"/>
        <v>-1.21</v>
      </c>
      <c r="M9" s="3">
        <f t="shared" si="6"/>
        <v>-51.83</v>
      </c>
      <c r="N9" s="3">
        <f t="shared" si="6"/>
        <v>35.159999999999997</v>
      </c>
      <c r="O9" s="3">
        <f t="shared" si="6"/>
        <v>-123.68</v>
      </c>
      <c r="P9" s="3">
        <f t="shared" si="6"/>
        <v>125.77</v>
      </c>
      <c r="Q9" s="3">
        <f t="shared" si="6"/>
        <v>-45.64</v>
      </c>
      <c r="R9" s="3">
        <f t="shared" si="6"/>
        <v>38.49</v>
      </c>
      <c r="S9" s="3">
        <f t="shared" si="6"/>
        <v>-4.2699999999999996</v>
      </c>
      <c r="T9" s="3">
        <f t="shared" si="6"/>
        <v>28.78</v>
      </c>
      <c r="U9" s="3">
        <f t="shared" si="6"/>
        <v>-42.11</v>
      </c>
      <c r="V9" s="3">
        <f t="shared" si="6"/>
        <v>-13.05</v>
      </c>
      <c r="W9" s="3">
        <f t="shared" si="6"/>
        <v>141.13999999999999</v>
      </c>
      <c r="X9" s="3">
        <f t="shared" si="6"/>
        <v>-7.4</v>
      </c>
      <c r="Y9" s="3">
        <f t="shared" si="6"/>
        <v>112.47</v>
      </c>
      <c r="Z9" s="3">
        <f t="shared" si="6"/>
        <v>-205.59</v>
      </c>
    </row>
    <row r="10" spans="1:26" ht="15.5" x14ac:dyDescent="0.35">
      <c r="C10" t="s">
        <v>18</v>
      </c>
      <c r="D10" s="3">
        <f ca="1">IFERROR(IF(D9=0,"",D2/D9),"")</f>
        <v>-4.2955326460481098</v>
      </c>
      <c r="E10" s="3">
        <f ca="1">IFERROR(IF(E9=0,"",E2/E9),"")</f>
        <v>-8.3645443196004994</v>
      </c>
      <c r="I10" s="3">
        <f t="shared" ref="I10:Z10" ca="1" si="7">IFERROR(IF(I9=0,"",I2/I9),"")</f>
        <v>15.467383994620041</v>
      </c>
      <c r="J10" s="3">
        <f t="shared" ca="1" si="7"/>
        <v>12.184873949579833</v>
      </c>
      <c r="K10" s="3">
        <f t="shared" ca="1" si="7"/>
        <v>-8.5801273180182669</v>
      </c>
      <c r="L10" s="3">
        <f t="shared" ca="1" si="7"/>
        <v>-333.88429752066116</v>
      </c>
      <c r="M10" s="3">
        <f t="shared" ca="1" si="7"/>
        <v>-34.921859926683389</v>
      </c>
      <c r="N10" s="3" t="str">
        <f t="shared" ca="1" si="7"/>
        <v/>
      </c>
      <c r="O10" s="3">
        <f t="shared" ca="1" si="7"/>
        <v>-1.6009055627425615</v>
      </c>
      <c r="P10" s="3">
        <f t="shared" ca="1" si="7"/>
        <v>2.4648167289496703</v>
      </c>
      <c r="Q10" s="3">
        <f t="shared" ca="1" si="7"/>
        <v>-11.790806310254162</v>
      </c>
      <c r="R10" s="3">
        <f t="shared" ca="1" si="7"/>
        <v>9.5624733697064173</v>
      </c>
      <c r="S10" s="3">
        <f t="shared" ca="1" si="7"/>
        <v>-17.644004683840752</v>
      </c>
      <c r="T10" s="3">
        <f t="shared" ca="1" si="7"/>
        <v>2.8424113968033353</v>
      </c>
      <c r="U10" s="3">
        <f t="shared" ca="1" si="7"/>
        <v>-2.2255497506530517</v>
      </c>
      <c r="V10" s="3">
        <f t="shared" ca="1" si="7"/>
        <v>-8.7263908045977008</v>
      </c>
      <c r="W10" s="3">
        <f t="shared" ca="1" si="7"/>
        <v>0.6476789003825989</v>
      </c>
      <c r="X10" s="3">
        <f t="shared" ca="1" si="7"/>
        <v>-17.587554054054053</v>
      </c>
      <c r="Y10" s="3">
        <f t="shared" ca="1" si="7"/>
        <v>0.97120298746332356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9836441000</v>
      </c>
      <c r="E11" s="2">
        <f>IFERROR(INDEX(E51:E500,MATCH($C$11,$C$51:$C$500,0)),"")</f>
        <v>15967151000</v>
      </c>
      <c r="H11" s="2">
        <f>IFERROR(INDEX(D11:G11,COUNT(D11:G11)),"")</f>
        <v>15967151000</v>
      </c>
      <c r="I11" s="2">
        <f t="shared" ref="I11:Z11" si="8">IFERROR(INDEX(I51:I500,MATCH($C$11,$C$51:$C$500,0)),"")</f>
        <v>9227339000</v>
      </c>
      <c r="J11" s="2">
        <f t="shared" si="8"/>
        <v>15976481000</v>
      </c>
      <c r="K11" s="2">
        <f t="shared" si="8"/>
        <v>10772755000</v>
      </c>
      <c r="L11" s="2">
        <f t="shared" si="8"/>
        <v>11262053000</v>
      </c>
      <c r="M11" s="2">
        <f t="shared" si="8"/>
        <v>15238603000</v>
      </c>
      <c r="N11" s="2">
        <f t="shared" si="8"/>
        <v>14075297000</v>
      </c>
      <c r="O11" s="2">
        <f t="shared" si="8"/>
        <v>24922206000</v>
      </c>
      <c r="P11" s="2">
        <f t="shared" si="8"/>
        <v>19326105000</v>
      </c>
      <c r="Q11" s="2">
        <f t="shared" si="8"/>
        <v>12105697000</v>
      </c>
      <c r="R11" s="2">
        <f t="shared" si="8"/>
        <v>28654362000</v>
      </c>
      <c r="S11" s="2">
        <f t="shared" si="8"/>
        <v>21344659000</v>
      </c>
      <c r="T11" s="2">
        <f t="shared" si="8"/>
        <v>40106030000</v>
      </c>
      <c r="U11" s="2">
        <f t="shared" si="8"/>
        <v>22755920000</v>
      </c>
      <c r="V11" s="2">
        <f t="shared" si="8"/>
        <v>28747621000</v>
      </c>
      <c r="W11" s="2">
        <f t="shared" si="8"/>
        <v>20906438000</v>
      </c>
      <c r="X11" s="2">
        <f t="shared" si="8"/>
        <v>22379090000</v>
      </c>
      <c r="Y11" s="2">
        <f t="shared" si="8"/>
        <v>18889239000</v>
      </c>
      <c r="Z11" s="2">
        <f t="shared" si="8"/>
        <v>12311757000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-176895936000</v>
      </c>
      <c r="J15" s="2">
        <f t="shared" si="12"/>
        <v>-4450188000</v>
      </c>
      <c r="K15" s="2">
        <f t="shared" si="12"/>
        <v>-104039984000</v>
      </c>
      <c r="L15" s="2">
        <f t="shared" si="12"/>
        <v>-104725575000</v>
      </c>
      <c r="M15" s="2">
        <f t="shared" si="12"/>
        <v>257429941000</v>
      </c>
      <c r="N15" s="2">
        <f t="shared" si="12"/>
        <v>-32811075000</v>
      </c>
      <c r="O15" s="2">
        <f t="shared" si="12"/>
        <v>-23136567000</v>
      </c>
      <c r="P15" s="2">
        <f t="shared" si="12"/>
        <v>-88296761000</v>
      </c>
      <c r="Q15" s="2">
        <f t="shared" si="12"/>
        <v>-53137261000</v>
      </c>
      <c r="R15" s="2">
        <f t="shared" si="12"/>
        <v>-38262360000</v>
      </c>
      <c r="S15" s="2">
        <f t="shared" si="12"/>
        <v>-30303388000</v>
      </c>
      <c r="T15" s="2">
        <f t="shared" si="12"/>
        <v>-23352543000</v>
      </c>
      <c r="U15" s="2">
        <f t="shared" si="12"/>
        <v>-19149523000</v>
      </c>
      <c r="V15" s="2">
        <f t="shared" si="12"/>
        <v>-18444476000</v>
      </c>
      <c r="W15" s="2">
        <f t="shared" si="12"/>
        <v>-12128900000</v>
      </c>
      <c r="X15" s="2">
        <f t="shared" si="12"/>
        <v>-5354754000</v>
      </c>
      <c r="Y15" s="2">
        <f t="shared" si="12"/>
        <v>-2404189000</v>
      </c>
      <c r="Z15" s="2">
        <f t="shared" si="12"/>
        <v>-614911000</v>
      </c>
    </row>
    <row r="16" spans="1:26" ht="15.5" x14ac:dyDescent="0.35">
      <c r="C16" t="s">
        <v>29</v>
      </c>
      <c r="D16" s="2">
        <f>IFERROR(INDEX(D51:D500,MATCH($C$16,$C$51:$C$500,0)),"")</f>
        <v>5221327000</v>
      </c>
      <c r="E16" s="2">
        <f>IFERROR(INDEX(E51:E500,MATCH($C$16,$C$51:$C$500,0)),"")</f>
        <v>6790799000</v>
      </c>
      <c r="H16" s="2">
        <f>IFERROR(SUM(D16:G16)*(4/MAX(1,COUNT(D16:G16))),"")</f>
        <v>24024252000</v>
      </c>
      <c r="I16" s="2">
        <f t="shared" ref="I16:Z16" si="13">IFERROR(INDEX(I51:I500,MATCH($C$16,$C$51:$C$500,0)),"")</f>
        <v>-321717012000</v>
      </c>
      <c r="J16" s="2">
        <f t="shared" si="13"/>
        <v>55341958000</v>
      </c>
      <c r="K16" s="2">
        <f t="shared" si="13"/>
        <v>128391023000</v>
      </c>
      <c r="L16" s="2">
        <f t="shared" si="13"/>
        <v>116186080000</v>
      </c>
      <c r="M16" s="2">
        <f t="shared" si="13"/>
        <v>-3303131348000</v>
      </c>
      <c r="N16" s="2">
        <f t="shared" si="13"/>
        <v>64071757000</v>
      </c>
      <c r="O16" s="2">
        <f t="shared" si="13"/>
        <v>74197988000</v>
      </c>
      <c r="P16" s="2">
        <f t="shared" si="13"/>
        <v>292509384000</v>
      </c>
      <c r="Q16" s="2">
        <f t="shared" si="13"/>
        <v>193632796000</v>
      </c>
      <c r="R16" s="2">
        <f t="shared" si="13"/>
        <v>141265512000</v>
      </c>
      <c r="S16" s="2">
        <f t="shared" si="13"/>
        <v>110795268000</v>
      </c>
      <c r="T16" s="2">
        <f t="shared" si="13"/>
        <v>85353649000</v>
      </c>
      <c r="U16" s="2">
        <f t="shared" si="13"/>
        <v>71589231000</v>
      </c>
      <c r="V16" s="2">
        <f t="shared" si="13"/>
        <v>51471054000</v>
      </c>
      <c r="W16" s="2">
        <f t="shared" si="13"/>
        <v>44985281000</v>
      </c>
      <c r="X16" s="2">
        <f t="shared" si="13"/>
        <v>19381468000</v>
      </c>
      <c r="Y16" s="2">
        <f t="shared" si="13"/>
        <v>4603130000</v>
      </c>
      <c r="Z16" s="2">
        <f t="shared" si="13"/>
        <v>-3211092000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4329500000000</v>
      </c>
      <c r="E20" s="2">
        <f ca="1">IFERROR(E21*E2,"")</f>
        <v>3315160000000</v>
      </c>
      <c r="H20" s="2">
        <f t="shared" ref="H20:Z20" ca="1" si="14">IFERROR(H21*H2,"")</f>
        <v>3315160000000</v>
      </c>
      <c r="I20" s="2">
        <f t="shared" ca="1" si="14"/>
        <v>5690200000000</v>
      </c>
      <c r="J20" s="2">
        <f t="shared" ca="1" si="14"/>
        <v>5739680000000</v>
      </c>
      <c r="K20" s="2">
        <f t="shared" ca="1" si="14"/>
        <v>7669400000000</v>
      </c>
      <c r="L20" s="2">
        <f t="shared" ca="1" si="14"/>
        <v>9994960000000</v>
      </c>
      <c r="M20" s="2">
        <f t="shared" ca="1" si="14"/>
        <v>41177500000000</v>
      </c>
      <c r="N20" s="2" t="str">
        <f t="shared" ca="1" si="14"/>
        <v/>
      </c>
      <c r="O20" s="2">
        <f t="shared" ca="1" si="14"/>
        <v>4225320000000</v>
      </c>
      <c r="P20" s="2">
        <f t="shared" ca="1" si="14"/>
        <v>6615400000000</v>
      </c>
      <c r="Q20" s="2">
        <f t="shared" ca="1" si="14"/>
        <v>9637951284000</v>
      </c>
      <c r="R20" s="2">
        <f t="shared" ca="1" si="14"/>
        <v>5642353668000</v>
      </c>
      <c r="S20" s="2">
        <f t="shared" ca="1" si="14"/>
        <v>864902052000</v>
      </c>
      <c r="T20" s="2">
        <f t="shared" ca="1" si="14"/>
        <v>609444270000</v>
      </c>
      <c r="U20" s="2">
        <f t="shared" ca="1" si="14"/>
        <v>698198355000</v>
      </c>
      <c r="V20" s="2">
        <f t="shared" ca="1" si="14"/>
        <v>412243428000</v>
      </c>
      <c r="W20" s="2">
        <f t="shared" ca="1" si="14"/>
        <v>330916508000</v>
      </c>
      <c r="X20" s="2">
        <f t="shared" ca="1" si="14"/>
        <v>446407297000</v>
      </c>
      <c r="Y20" s="2">
        <f t="shared" ca="1" si="14"/>
        <v>373570704000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24740000000</v>
      </c>
      <c r="E21" s="2">
        <f>IFERROR(INDEX(E51:E500,MATCH($C$7,$C$51:$C$500,0)),"")</f>
        <v>24740000000</v>
      </c>
      <c r="H21" s="2">
        <f>IFERROR(INDEX(D21:G21,COUNT(D21:G21)),"")</f>
        <v>24740000000</v>
      </c>
      <c r="I21" s="2">
        <f t="shared" ref="I21:Z21" si="15">IFERROR(INDEX(I51:I500,MATCH($C$7,$C$51:$C$500,0)),"")</f>
        <v>24740000000</v>
      </c>
      <c r="J21" s="2">
        <f t="shared" si="15"/>
        <v>24740000000</v>
      </c>
      <c r="K21" s="2">
        <f t="shared" si="15"/>
        <v>24740000000</v>
      </c>
      <c r="L21" s="2">
        <f t="shared" si="15"/>
        <v>24740000000</v>
      </c>
      <c r="M21" s="2">
        <f t="shared" si="15"/>
        <v>22750000000</v>
      </c>
      <c r="N21" s="2">
        <f t="shared" si="15"/>
        <v>21340000000</v>
      </c>
      <c r="O21" s="2">
        <f t="shared" si="15"/>
        <v>21340000000</v>
      </c>
      <c r="P21" s="2">
        <f t="shared" si="15"/>
        <v>21340000000</v>
      </c>
      <c r="Q21" s="2">
        <f t="shared" si="15"/>
        <v>17910000000</v>
      </c>
      <c r="R21" s="2">
        <f t="shared" si="15"/>
        <v>15330000000</v>
      </c>
      <c r="S21" s="2">
        <f t="shared" si="15"/>
        <v>11480000000</v>
      </c>
      <c r="T21" s="2">
        <f t="shared" si="15"/>
        <v>7450000000</v>
      </c>
      <c r="U21" s="2">
        <f t="shared" si="15"/>
        <v>7450000000</v>
      </c>
      <c r="V21" s="2">
        <f t="shared" si="15"/>
        <v>3620000000</v>
      </c>
      <c r="W21" s="2">
        <f t="shared" si="15"/>
        <v>3620000000</v>
      </c>
      <c r="X21" s="2">
        <f t="shared" si="15"/>
        <v>3430000000</v>
      </c>
      <c r="Y21" s="2">
        <f t="shared" si="15"/>
        <v>3420000000</v>
      </c>
      <c r="Z21" s="2">
        <f t="shared" si="15"/>
        <v>2350000000</v>
      </c>
    </row>
    <row r="23" spans="1:26" ht="15.5" x14ac:dyDescent="0.35">
      <c r="B23" t="s">
        <v>41</v>
      </c>
      <c r="C23" t="s">
        <v>42</v>
      </c>
      <c r="D23" s="3">
        <f>IFERROR(D5/D6*100,"")</f>
        <v>-1.1095948285420614</v>
      </c>
      <c r="E23" s="3">
        <f>IFERROR(E5/E6*100,"")</f>
        <v>-2.0974352741155573</v>
      </c>
      <c r="H23" s="3">
        <f t="shared" ref="H23:Z23" si="16">IFERROR(H5/H6*100,"")</f>
        <v>-6.3892210811187056</v>
      </c>
      <c r="I23" s="3">
        <f t="shared" si="16"/>
        <v>-14.359363277078163</v>
      </c>
      <c r="J23" s="3">
        <f t="shared" si="16"/>
        <v>1.1317757709740905</v>
      </c>
      <c r="K23" s="3">
        <f t="shared" si="16"/>
        <v>0.90749609610040283</v>
      </c>
      <c r="L23" s="3">
        <f t="shared" si="16"/>
        <v>-1.7458858116242519</v>
      </c>
      <c r="M23" s="3">
        <f t="shared" si="16"/>
        <v>-124.91267441493454</v>
      </c>
      <c r="N23" s="3">
        <f t="shared" si="16"/>
        <v>2.7335470202420371</v>
      </c>
      <c r="O23" s="3">
        <f t="shared" si="16"/>
        <v>1.9270614877674952</v>
      </c>
      <c r="P23" s="3">
        <f t="shared" si="16"/>
        <v>3.2244798128566474</v>
      </c>
      <c r="Q23" s="3">
        <f t="shared" si="16"/>
        <v>5.8125797266876251</v>
      </c>
      <c r="R23" s="3">
        <f t="shared" si="16"/>
        <v>5.1978123152325546</v>
      </c>
      <c r="S23" s="3">
        <f t="shared" si="16"/>
        <v>4.5929315534053901</v>
      </c>
      <c r="T23" s="3">
        <f t="shared" si="16"/>
        <v>8.560996949549633</v>
      </c>
      <c r="U23" s="3">
        <f t="shared" si="16"/>
        <v>2.1490786271369355</v>
      </c>
      <c r="V23" s="3">
        <f t="shared" si="16"/>
        <v>6.5358397577814138</v>
      </c>
      <c r="W23" s="3">
        <f t="shared" si="16"/>
        <v>12.985969527544666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-0.40075302799127144</v>
      </c>
      <c r="E24" s="4" t="str">
        <f>IFERROR(_xlfn.RRI(5,J23,E23),"")</f>
        <v/>
      </c>
      <c r="H24" s="4">
        <f t="shared" ref="H24:Z24" si="17">IFERROR(_xlfn.RRI(5,M23,H23),"")</f>
        <v>-0.44821704352198255</v>
      </c>
      <c r="I24" s="4" t="str">
        <f t="shared" si="17"/>
        <v/>
      </c>
      <c r="J24" s="4">
        <f t="shared" si="17"/>
        <v>-0.10097252558900471</v>
      </c>
      <c r="K24" s="4">
        <f t="shared" si="17"/>
        <v>-0.22397266252440551</v>
      </c>
      <c r="L24" s="4" t="str">
        <f t="shared" si="17"/>
        <v/>
      </c>
      <c r="M24" s="4" t="str">
        <f t="shared" si="17"/>
        <v/>
      </c>
      <c r="N24" s="4">
        <f t="shared" si="17"/>
        <v>-9.8579739644323761E-2</v>
      </c>
      <c r="O24" s="4">
        <f t="shared" si="17"/>
        <v>-0.25787981192521103</v>
      </c>
      <c r="P24" s="4">
        <f t="shared" si="17"/>
        <v>8.4529754252327338E-2</v>
      </c>
      <c r="Q24" s="4">
        <f t="shared" si="17"/>
        <v>-2.3182333870488403E-2</v>
      </c>
      <c r="R24" s="4">
        <f t="shared" si="17"/>
        <v>-0.16733704605953525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-20.149999999999999</v>
      </c>
      <c r="J25" s="3">
        <f t="shared" si="18"/>
        <v>2.06</v>
      </c>
      <c r="K25" s="3">
        <f t="shared" si="18"/>
        <v>0.98</v>
      </c>
      <c r="L25" s="3">
        <f t="shared" si="18"/>
        <v>0.46</v>
      </c>
      <c r="M25" s="3">
        <f t="shared" si="18"/>
        <v>-133.9</v>
      </c>
      <c r="N25" s="3">
        <f t="shared" si="18"/>
        <v>1.46</v>
      </c>
      <c r="O25" s="3">
        <f t="shared" si="18"/>
        <v>2.39</v>
      </c>
      <c r="P25" s="3">
        <f t="shared" si="18"/>
        <v>9.57</v>
      </c>
      <c r="Q25" s="3">
        <f t="shared" si="18"/>
        <v>7.84</v>
      </c>
      <c r="R25" s="3">
        <f t="shared" si="18"/>
        <v>6.72</v>
      </c>
      <c r="S25" s="3">
        <f t="shared" si="18"/>
        <v>7.01</v>
      </c>
      <c r="T25" s="3">
        <f t="shared" si="18"/>
        <v>8.32</v>
      </c>
      <c r="U25" s="3">
        <f t="shared" si="18"/>
        <v>7.04</v>
      </c>
      <c r="V25" s="3">
        <f t="shared" si="18"/>
        <v>9.1300000000000008</v>
      </c>
      <c r="W25" s="3">
        <f t="shared" si="18"/>
        <v>9.08</v>
      </c>
      <c r="X25" s="3">
        <f t="shared" si="18"/>
        <v>4.09</v>
      </c>
      <c r="Y25" s="3">
        <f t="shared" si="18"/>
        <v>0.64</v>
      </c>
      <c r="Z25" s="3">
        <f t="shared" si="18"/>
        <v>-1.63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-2.9280254173521203E-2</v>
      </c>
      <c r="K26" s="4">
        <f t="shared" si="19"/>
        <v>-0.36603858280528412</v>
      </c>
      <c r="L26" s="4">
        <f t="shared" si="19"/>
        <v>-0.43286251391052577</v>
      </c>
      <c r="M26" s="4" t="str">
        <f t="shared" si="19"/>
        <v/>
      </c>
      <c r="N26" s="4">
        <f t="shared" si="19"/>
        <v>-0.26932042488415642</v>
      </c>
      <c r="O26" s="4">
        <f t="shared" si="19"/>
        <v>-0.22078928680227339</v>
      </c>
      <c r="P26" s="4">
        <f t="shared" si="19"/>
        <v>6.332948293623164E-2</v>
      </c>
      <c r="Q26" s="4">
        <f t="shared" si="19"/>
        <v>-3.0005979608846656E-2</v>
      </c>
      <c r="R26" s="4">
        <f t="shared" si="19"/>
        <v>-5.8421171242098335E-2</v>
      </c>
      <c r="S26" s="4">
        <f t="shared" si="19"/>
        <v>0.11377878679497688</v>
      </c>
      <c r="T26" s="4">
        <f t="shared" si="19"/>
        <v>0.6702776523348104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12.120278092158447</v>
      </c>
      <c r="E27" s="3">
        <f>IFERROR(E4/E21,"")</f>
        <v>12.463432983023443</v>
      </c>
      <c r="H27" s="3">
        <f t="shared" ref="H27:Z27" si="20">IFERROR(H4/H21,"")</f>
        <v>49.167422150363784</v>
      </c>
      <c r="I27" s="3">
        <f t="shared" si="20"/>
        <v>48.110823241713824</v>
      </c>
      <c r="J27" s="3">
        <f t="shared" si="20"/>
        <v>42.249838965238482</v>
      </c>
      <c r="K27" s="3">
        <f t="shared" si="20"/>
        <v>36.012878658043654</v>
      </c>
      <c r="L27" s="3">
        <f t="shared" si="20"/>
        <v>41.631776071139853</v>
      </c>
      <c r="M27" s="3">
        <f t="shared" si="20"/>
        <v>72.403738197802198</v>
      </c>
      <c r="N27" s="3">
        <f t="shared" si="20"/>
        <v>90.511939362699152</v>
      </c>
      <c r="O27" s="3">
        <f t="shared" si="20"/>
        <v>96.290425398313033</v>
      </c>
      <c r="P27" s="3">
        <f t="shared" si="20"/>
        <v>77.960035660731023</v>
      </c>
      <c r="Q27" s="3">
        <f t="shared" si="20"/>
        <v>69.908944946957007</v>
      </c>
      <c r="R27" s="3">
        <f t="shared" si="20"/>
        <v>62.954028701891716</v>
      </c>
      <c r="S27" s="3">
        <f t="shared" si="20"/>
        <v>68.528707491289197</v>
      </c>
      <c r="T27" s="3">
        <f t="shared" si="20"/>
        <v>80.314685906040268</v>
      </c>
      <c r="U27" s="3">
        <f t="shared" si="20"/>
        <v>56.459477315436239</v>
      </c>
      <c r="V27" s="3">
        <f t="shared" si="20"/>
        <v>87.429663812154701</v>
      </c>
      <c r="W27" s="3">
        <f t="shared" si="20"/>
        <v>95.868063259668503</v>
      </c>
      <c r="X27" s="3">
        <f t="shared" si="20"/>
        <v>107.04326326530612</v>
      </c>
      <c r="Y27" s="3">
        <f t="shared" si="20"/>
        <v>103.74975263157894</v>
      </c>
      <c r="Z27" s="3">
        <f t="shared" si="20"/>
        <v>142.13000638297873</v>
      </c>
    </row>
    <row r="28" spans="1:26" ht="15.5" x14ac:dyDescent="0.35">
      <c r="C28" t="s">
        <v>48</v>
      </c>
      <c r="D28" s="4">
        <f>IFERROR(_xlfn.RRI(5,I27,D27),"")</f>
        <v>-0.24097870732432169</v>
      </c>
      <c r="E28" s="4">
        <f>IFERROR(_xlfn.RRI(5,J27,E27),"")</f>
        <v>-0.21663795604085878</v>
      </c>
      <c r="H28" s="4">
        <f t="shared" ref="H28:Z28" si="21">IFERROR(_xlfn.RRI(5,M27,H27),"")</f>
        <v>-7.4485366437005873E-2</v>
      </c>
      <c r="I28" s="4">
        <f t="shared" si="21"/>
        <v>-0.11873325206634699</v>
      </c>
      <c r="J28" s="4">
        <f t="shared" si="21"/>
        <v>-0.15189740798778062</v>
      </c>
      <c r="K28" s="4">
        <f t="shared" si="21"/>
        <v>-0.14312561245143651</v>
      </c>
      <c r="L28" s="4">
        <f t="shared" si="21"/>
        <v>-9.8473622369316893E-2</v>
      </c>
      <c r="M28" s="4">
        <f t="shared" si="21"/>
        <v>2.8365485766610465E-2</v>
      </c>
      <c r="N28" s="4">
        <f t="shared" si="21"/>
        <v>5.7223153987441044E-2</v>
      </c>
      <c r="O28" s="4">
        <f t="shared" si="21"/>
        <v>3.6949551315287765E-2</v>
      </c>
      <c r="P28" s="4">
        <f t="shared" si="21"/>
        <v>6.6662519730861902E-2</v>
      </c>
      <c r="Q28" s="4">
        <f t="shared" si="21"/>
        <v>-4.3742646396842777E-2</v>
      </c>
      <c r="R28" s="4">
        <f t="shared" si="21"/>
        <v>-8.067321262413385E-2</v>
      </c>
      <c r="S28" s="4">
        <f t="shared" si="21"/>
        <v>-8.5333780305769769E-2</v>
      </c>
      <c r="T28" s="4">
        <f t="shared" si="21"/>
        <v>-4.9916930395640158E-2</v>
      </c>
      <c r="U28" s="4">
        <f t="shared" si="21"/>
        <v>-0.16859962598101641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-10.78155339805825</v>
      </c>
      <c r="J29" s="4">
        <f t="shared" si="22"/>
        <v>1.1020408163265307</v>
      </c>
      <c r="K29" s="4">
        <f t="shared" si="22"/>
        <v>1.1304347826086956</v>
      </c>
      <c r="L29" s="4">
        <f t="shared" si="22"/>
        <v>-1.0034353995519045</v>
      </c>
      <c r="M29" s="4">
        <f t="shared" si="22"/>
        <v>-92.712328767123296</v>
      </c>
      <c r="N29" s="4">
        <f t="shared" si="22"/>
        <v>-0.38912133891213396</v>
      </c>
      <c r="O29" s="4">
        <f t="shared" si="22"/>
        <v>-0.7502612330198537</v>
      </c>
      <c r="P29" s="4">
        <f t="shared" si="22"/>
        <v>0.22066326530612251</v>
      </c>
      <c r="Q29" s="4">
        <f t="shared" si="22"/>
        <v>0.16666666666666669</v>
      </c>
      <c r="R29" s="4">
        <f t="shared" si="22"/>
        <v>-4.1369472182596297E-2</v>
      </c>
      <c r="S29" s="4">
        <f t="shared" si="22"/>
        <v>-0.15745192307692313</v>
      </c>
      <c r="T29" s="4">
        <f t="shared" si="22"/>
        <v>0.18181818181818185</v>
      </c>
      <c r="U29" s="4">
        <f t="shared" si="22"/>
        <v>-0.22891566265060248</v>
      </c>
      <c r="V29" s="4">
        <f t="shared" si="22"/>
        <v>5.5066079295154969E-3</v>
      </c>
      <c r="W29" s="4">
        <f t="shared" si="22"/>
        <v>1.2200488997555012</v>
      </c>
      <c r="X29" s="4">
        <f t="shared" si="22"/>
        <v>5.3906249999999991</v>
      </c>
      <c r="Y29" s="4">
        <f t="shared" si="22"/>
        <v>-1.3926380368098161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2.1961771540293461E-2</v>
      </c>
      <c r="I30" s="4">
        <f t="shared" si="23"/>
        <v>0.13872205007213237</v>
      </c>
      <c r="J30" s="4">
        <f t="shared" si="23"/>
        <v>0.17318694143884472</v>
      </c>
      <c r="K30" s="4">
        <f t="shared" si="23"/>
        <v>-0.13496655543819938</v>
      </c>
      <c r="L30" s="4">
        <f t="shared" si="23"/>
        <v>-0.42500515709003023</v>
      </c>
      <c r="M30" s="4">
        <f t="shared" si="23"/>
        <v>-0.20006422680143698</v>
      </c>
      <c r="N30" s="4">
        <f t="shared" si="23"/>
        <v>-6.0011013677743266E-2</v>
      </c>
      <c r="O30" s="4">
        <f t="shared" si="23"/>
        <v>0.23512546630112877</v>
      </c>
      <c r="P30" s="4">
        <f t="shared" si="23"/>
        <v>0.11516538720306441</v>
      </c>
      <c r="Q30" s="4">
        <f t="shared" si="23"/>
        <v>0.11047611071880936</v>
      </c>
      <c r="R30" s="4">
        <f t="shared" si="23"/>
        <v>-8.1348080147376017E-2</v>
      </c>
      <c r="S30" s="4">
        <f t="shared" si="23"/>
        <v>-0.14674748810621541</v>
      </c>
      <c r="T30" s="4">
        <f t="shared" si="23"/>
        <v>0.42251911857642938</v>
      </c>
      <c r="U30" s="4">
        <f t="shared" si="23"/>
        <v>-0.35422973332322144</v>
      </c>
      <c r="V30" s="4">
        <f t="shared" si="23"/>
        <v>-8.8020965070062282E-2</v>
      </c>
      <c r="W30" s="4">
        <f t="shared" si="23"/>
        <v>-0.10439890998035019</v>
      </c>
      <c r="X30" s="4">
        <f t="shared" si="23"/>
        <v>3.1744756495204543E-2</v>
      </c>
      <c r="Y30" s="4">
        <f t="shared" si="23"/>
        <v>-0.27003624870023329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117.84</v>
      </c>
      <c r="E32" s="3">
        <f>IFERROR(INDEX(E51:E500,MATCH($A$32,$C$51:$C$500,0)),"")</f>
        <v>119.17</v>
      </c>
      <c r="H32" s="3">
        <f>IFERROR(INDEX(D32:G32,COUNT(D32:G32)),"")</f>
        <v>119.17</v>
      </c>
      <c r="I32" s="3">
        <f t="shared" ref="I32:Z32" si="24">IFERROR(INDEX(I51:I500,MATCH($C$32,$C$51:$C$500,0)),"")</f>
        <v>121.72</v>
      </c>
      <c r="J32" s="3">
        <f t="shared" si="24"/>
        <v>139.58000000000001</v>
      </c>
      <c r="K32" s="3">
        <f t="shared" si="24"/>
        <v>138.25</v>
      </c>
      <c r="L32" s="3">
        <f t="shared" si="24"/>
        <v>136.99</v>
      </c>
      <c r="M32" s="3">
        <f t="shared" si="24"/>
        <v>108.05</v>
      </c>
      <c r="N32" s="3">
        <f t="shared" si="24"/>
        <v>200.89</v>
      </c>
      <c r="O32" s="3">
        <f t="shared" si="24"/>
        <v>209.98</v>
      </c>
      <c r="P32" s="3">
        <f t="shared" si="24"/>
        <v>207.29</v>
      </c>
      <c r="Q32" s="3">
        <f t="shared" si="24"/>
        <v>173.69</v>
      </c>
      <c r="R32" s="3">
        <f t="shared" si="24"/>
        <v>126.34</v>
      </c>
      <c r="S32" s="3">
        <f t="shared" si="24"/>
        <v>117.81</v>
      </c>
      <c r="T32" s="3">
        <f t="shared" si="24"/>
        <v>121.33</v>
      </c>
      <c r="U32" s="3">
        <f t="shared" si="24"/>
        <v>112.32</v>
      </c>
      <c r="V32" s="3">
        <f t="shared" si="24"/>
        <v>102.8</v>
      </c>
      <c r="W32" s="3">
        <f t="shared" si="24"/>
        <v>96.08</v>
      </c>
      <c r="X32" s="3">
        <f t="shared" si="24"/>
        <v>81.12</v>
      </c>
      <c r="Y32" s="3">
        <f t="shared" si="24"/>
        <v>101.78</v>
      </c>
      <c r="Z32" s="3">
        <f t="shared" si="24"/>
        <v>98.61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1.1399999999999999</v>
      </c>
      <c r="E33" s="3">
        <f>IFERROR(INDEX(E51:E500,MATCH($A$33,$C$51:$C$500,0)),"")</f>
        <v>1.44</v>
      </c>
      <c r="H33" s="3">
        <f>IFERROR(INDEX(D33:G33,COUNT(D33:G33)),"")</f>
        <v>1.44</v>
      </c>
      <c r="I33" s="3">
        <f t="shared" ref="I33:Z33" si="25">IFERROR(INDEX(I51:I500,MATCH($C$33,$C$51:$C$500,0)),"")</f>
        <v>1.89</v>
      </c>
      <c r="J33" s="3">
        <f t="shared" si="25"/>
        <v>1.66</v>
      </c>
      <c r="K33" s="3">
        <f t="shared" si="25"/>
        <v>2.2400000000000002</v>
      </c>
      <c r="L33" s="3">
        <f t="shared" si="25"/>
        <v>2.95</v>
      </c>
      <c r="M33" s="3">
        <f t="shared" si="25"/>
        <v>16.75</v>
      </c>
      <c r="N33" s="3">
        <f t="shared" si="25"/>
        <v>5.15</v>
      </c>
      <c r="O33" s="3">
        <f t="shared" si="25"/>
        <v>0.94</v>
      </c>
      <c r="P33" s="3">
        <f t="shared" si="25"/>
        <v>1.5</v>
      </c>
      <c r="Q33" s="3">
        <f t="shared" si="25"/>
        <v>3.02</v>
      </c>
      <c r="R33" s="3">
        <f t="shared" si="25"/>
        <v>3.03</v>
      </c>
      <c r="S33" s="3">
        <f t="shared" si="25"/>
        <v>0.81</v>
      </c>
      <c r="T33" s="3">
        <f t="shared" si="25"/>
        <v>0.82</v>
      </c>
      <c r="U33" s="3">
        <f t="shared" si="25"/>
        <v>1.02</v>
      </c>
      <c r="V33" s="3">
        <f t="shared" si="25"/>
        <v>1.37</v>
      </c>
      <c r="W33" s="3">
        <f t="shared" si="25"/>
        <v>1.18</v>
      </c>
      <c r="X33" s="3">
        <f t="shared" si="25"/>
        <v>1.96</v>
      </c>
      <c r="Y33" s="3">
        <f t="shared" si="25"/>
        <v>1.34</v>
      </c>
      <c r="Z33" s="3">
        <f t="shared" si="25"/>
        <v>1.89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638.1</v>
      </c>
      <c r="E34" s="3">
        <f>IFERROR(INDEX(E51:E500,MATCH($A$34,$C$51:$C$500,0)),"")</f>
        <v>637.04</v>
      </c>
      <c r="H34" s="3">
        <f>IFERROR(INDEX(D34:G34,COUNT(D34:G34)),"")</f>
        <v>637.04</v>
      </c>
      <c r="I34" s="3">
        <f t="shared" ref="I34:Z34" si="26">IFERROR(INDEX(I51:I500,MATCH($C$34,$C$51:$C$500,0)),"")</f>
        <v>-11.41</v>
      </c>
      <c r="J34" s="3">
        <f t="shared" si="26"/>
        <v>112.62</v>
      </c>
      <c r="K34" s="3">
        <f t="shared" si="26"/>
        <v>316.33</v>
      </c>
      <c r="L34" s="3">
        <f t="shared" si="26"/>
        <v>878.26</v>
      </c>
      <c r="M34" s="3">
        <f t="shared" si="26"/>
        <v>-13.52</v>
      </c>
      <c r="N34" s="3">
        <f t="shared" si="26"/>
        <v>708.9</v>
      </c>
      <c r="O34" s="3">
        <f t="shared" si="26"/>
        <v>82.85</v>
      </c>
      <c r="P34" s="3">
        <f t="shared" si="26"/>
        <v>32.39</v>
      </c>
      <c r="Q34" s="3">
        <f t="shared" si="26"/>
        <v>66.959999999999994</v>
      </c>
      <c r="R34" s="3">
        <f t="shared" si="26"/>
        <v>56.99</v>
      </c>
      <c r="S34" s="3">
        <f t="shared" si="26"/>
        <v>13.55</v>
      </c>
      <c r="T34" s="3">
        <f t="shared" si="26"/>
        <v>12.02</v>
      </c>
      <c r="U34" s="3">
        <f t="shared" si="26"/>
        <v>16.34</v>
      </c>
      <c r="V34" s="3">
        <f t="shared" si="26"/>
        <v>15.44</v>
      </c>
      <c r="W34" s="3">
        <f t="shared" si="26"/>
        <v>12.44</v>
      </c>
      <c r="X34" s="3">
        <f t="shared" si="26"/>
        <v>38.880000000000003</v>
      </c>
      <c r="Y34" s="3">
        <f t="shared" si="26"/>
        <v>212.5</v>
      </c>
      <c r="Z34" s="3">
        <f t="shared" si="26"/>
        <v>-114.11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11.06</v>
      </c>
      <c r="E35" s="3">
        <f>IFERROR(INDEX(E51:E500,MATCH($A$35,$C$51:$C$500,0)),"")</f>
        <v>13.8</v>
      </c>
      <c r="H35" s="3">
        <f>IFERROR(INDEX(D35:G35,COUNT(D35:G35)),"")</f>
        <v>13.8</v>
      </c>
      <c r="I35" s="3">
        <f t="shared" ref="I35:Z35" si="27">IFERROR(INDEX(I51:I500,MATCH($C$35,$C$51:$C$500,0)),"")</f>
        <v>4.78</v>
      </c>
      <c r="J35" s="3">
        <f t="shared" si="27"/>
        <v>5.49</v>
      </c>
      <c r="K35" s="3">
        <f t="shared" si="27"/>
        <v>8.61</v>
      </c>
      <c r="L35" s="3">
        <f t="shared" si="27"/>
        <v>9.6999999999999993</v>
      </c>
      <c r="M35" s="3">
        <f t="shared" si="27"/>
        <v>24.99</v>
      </c>
      <c r="N35" s="3">
        <f t="shared" si="27"/>
        <v>11.44</v>
      </c>
      <c r="O35" s="3">
        <f t="shared" si="27"/>
        <v>2.06</v>
      </c>
      <c r="P35" s="3">
        <f t="shared" si="27"/>
        <v>3.98</v>
      </c>
      <c r="Q35" s="3">
        <f t="shared" si="27"/>
        <v>7.51</v>
      </c>
      <c r="R35" s="3">
        <f t="shared" si="27"/>
        <v>6.08</v>
      </c>
      <c r="S35" s="3">
        <f t="shared" si="27"/>
        <v>1.39</v>
      </c>
      <c r="T35" s="3">
        <f t="shared" si="27"/>
        <v>1.25</v>
      </c>
      <c r="U35" s="3">
        <f t="shared" si="27"/>
        <v>2.04</v>
      </c>
      <c r="V35" s="3">
        <f t="shared" si="27"/>
        <v>1.61</v>
      </c>
      <c r="W35" s="3">
        <f t="shared" si="27"/>
        <v>1.18</v>
      </c>
      <c r="X35" s="3">
        <f t="shared" si="27"/>
        <v>1.49</v>
      </c>
      <c r="Y35" s="3">
        <f t="shared" si="27"/>
        <v>1.31</v>
      </c>
      <c r="Z35" s="3">
        <f t="shared" si="27"/>
        <v>1.31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299855680000</v>
      </c>
      <c r="E51" s="5">
        <v>308345332000</v>
      </c>
      <c r="F51" s="5">
        <v>300649563000</v>
      </c>
      <c r="G51" s="5">
        <v>303224305000</v>
      </c>
      <c r="I51" s="5">
        <v>1190261767000</v>
      </c>
      <c r="J51" s="5">
        <v>1045261016000</v>
      </c>
      <c r="K51" s="5">
        <v>890958618000</v>
      </c>
      <c r="L51" s="5">
        <v>1029970140000</v>
      </c>
      <c r="M51" s="5">
        <v>1647185044000</v>
      </c>
      <c r="N51" s="5">
        <v>1931524786000</v>
      </c>
      <c r="O51" s="5">
        <v>2054837678000</v>
      </c>
      <c r="P51" s="5">
        <v>1663667161000</v>
      </c>
      <c r="Q51" s="5">
        <v>1252069204000</v>
      </c>
      <c r="R51" s="5">
        <v>965085260000</v>
      </c>
      <c r="S51" s="5">
        <v>786709562000</v>
      </c>
      <c r="T51" s="5">
        <v>598344410000</v>
      </c>
      <c r="U51" s="5">
        <v>420623106000</v>
      </c>
      <c r="V51" s="5">
        <v>316495383000</v>
      </c>
      <c r="W51" s="5">
        <v>347042389000</v>
      </c>
      <c r="X51" s="5">
        <v>367158393000</v>
      </c>
      <c r="Y51" s="5">
        <v>354824154000</v>
      </c>
      <c r="Z51" s="5">
        <v>334005515000</v>
      </c>
    </row>
    <row r="52" spans="2:26" ht="15.5" x14ac:dyDescent="0.35">
      <c r="C52" t="s">
        <v>801</v>
      </c>
      <c r="D52" s="5">
        <v>299855680000</v>
      </c>
      <c r="E52" s="5">
        <v>308345332000</v>
      </c>
      <c r="F52" s="5">
        <v>300649563000</v>
      </c>
      <c r="G52" s="5">
        <v>303224305000</v>
      </c>
      <c r="I52" s="5">
        <v>1190261767000</v>
      </c>
      <c r="J52" s="5">
        <v>1045261016000</v>
      </c>
      <c r="K52" s="5">
        <v>890958618000</v>
      </c>
      <c r="L52" s="5">
        <v>1029970140000</v>
      </c>
      <c r="M52" s="5">
        <v>1647185044000</v>
      </c>
      <c r="N52" s="5">
        <v>1931524786000</v>
      </c>
      <c r="O52" s="5">
        <v>2054837678000</v>
      </c>
      <c r="P52" s="5">
        <v>1663667161000</v>
      </c>
      <c r="Q52" s="5">
        <v>1252069204000</v>
      </c>
      <c r="R52" s="5">
        <v>965085260000</v>
      </c>
      <c r="S52" s="5">
        <v>786709562000</v>
      </c>
      <c r="T52" s="5">
        <v>598344410000</v>
      </c>
      <c r="U52" s="5">
        <v>420623106000</v>
      </c>
      <c r="V52" s="5">
        <v>316495383000</v>
      </c>
      <c r="W52" s="5">
        <v>347042389000</v>
      </c>
      <c r="X52" s="5">
        <v>356973754000</v>
      </c>
      <c r="Y52" s="5">
        <v>345659985000</v>
      </c>
      <c r="Z52" s="5">
        <v>324542517000</v>
      </c>
    </row>
    <row r="53" spans="2:26" ht="15.5" x14ac:dyDescent="0.35">
      <c r="C53" t="s">
        <v>927</v>
      </c>
      <c r="X53" s="5">
        <v>10184639000</v>
      </c>
      <c r="Y53" s="5">
        <v>9164169000</v>
      </c>
      <c r="Z53" s="5">
        <v>9462998000</v>
      </c>
    </row>
    <row r="54" spans="2:26" ht="15.5" x14ac:dyDescent="0.35">
      <c r="C54" t="s">
        <v>72</v>
      </c>
      <c r="D54" s="5">
        <v>-105298170000</v>
      </c>
      <c r="E54" s="5">
        <v>-112518546000</v>
      </c>
      <c r="F54" s="5">
        <v>-116517046000</v>
      </c>
      <c r="G54" s="5">
        <v>-124678236000</v>
      </c>
      <c r="I54" s="5">
        <v>-493917311000</v>
      </c>
      <c r="J54" s="5">
        <v>-473291645000</v>
      </c>
      <c r="K54" s="5">
        <v>-403129609000</v>
      </c>
      <c r="L54" s="5">
        <v>-369534506000</v>
      </c>
      <c r="M54" s="5">
        <v>-773616493000</v>
      </c>
      <c r="N54" s="5">
        <v>-1306889194000</v>
      </c>
      <c r="O54" s="5">
        <v>-1361627112000</v>
      </c>
      <c r="P54" s="5">
        <v>-987737580000</v>
      </c>
      <c r="Q54" s="5">
        <v>-748946627000</v>
      </c>
      <c r="R54" s="5">
        <v>-543413124000</v>
      </c>
      <c r="S54" s="5">
        <v>-430938429000</v>
      </c>
      <c r="T54" s="5">
        <v>-339152201000</v>
      </c>
      <c r="U54" s="5">
        <v>-195481763000</v>
      </c>
      <c r="V54" s="5">
        <v>-133550745000</v>
      </c>
      <c r="W54" s="5">
        <v>-190696249000</v>
      </c>
      <c r="X54" s="5">
        <v>-194535305000</v>
      </c>
      <c r="Y54" s="5">
        <v>-224837644000</v>
      </c>
      <c r="Z54" s="5">
        <v>-224659495000</v>
      </c>
    </row>
    <row r="55" spans="2:26" ht="15.5" x14ac:dyDescent="0.35">
      <c r="C55" t="s">
        <v>928</v>
      </c>
      <c r="D55" s="5">
        <v>-105298170000</v>
      </c>
      <c r="E55" s="5">
        <v>-112518546000</v>
      </c>
      <c r="F55" s="5">
        <v>-116517046000</v>
      </c>
      <c r="G55" s="5">
        <v>-124678236000</v>
      </c>
      <c r="I55" s="5">
        <v>-493917311000</v>
      </c>
      <c r="J55" s="5">
        <v>-473291645000</v>
      </c>
      <c r="K55" s="5">
        <v>-403129609000</v>
      </c>
      <c r="L55" s="5">
        <v>-369534506000</v>
      </c>
      <c r="M55" s="5">
        <v>-773616493000</v>
      </c>
      <c r="N55" s="5">
        <v>-1306889194000</v>
      </c>
      <c r="O55" s="5">
        <v>-1361627112000</v>
      </c>
      <c r="P55" s="5">
        <v>-987737580000</v>
      </c>
      <c r="Q55" s="5">
        <v>-748946627000</v>
      </c>
      <c r="R55" s="5">
        <v>-543413124000</v>
      </c>
      <c r="S55" s="5">
        <v>-430938429000</v>
      </c>
      <c r="T55" s="5">
        <v>-339152201000</v>
      </c>
      <c r="U55" s="5">
        <v>-195481763000</v>
      </c>
      <c r="V55" s="5">
        <v>-133550745000</v>
      </c>
      <c r="W55" s="5">
        <v>-190696249000</v>
      </c>
      <c r="X55" s="5">
        <v>-189083213000</v>
      </c>
      <c r="Y55" s="5">
        <v>-224837644000</v>
      </c>
      <c r="Z55" s="5">
        <v>-224659495000</v>
      </c>
    </row>
    <row r="56" spans="2:26" ht="15.5" x14ac:dyDescent="0.35">
      <c r="C56" t="s">
        <v>929</v>
      </c>
      <c r="X56" s="5">
        <v>-5452092000</v>
      </c>
    </row>
    <row r="57" spans="2:26" ht="15.5" x14ac:dyDescent="0.35">
      <c r="C57" t="s">
        <v>930</v>
      </c>
      <c r="D57" s="5">
        <v>-105298170000</v>
      </c>
      <c r="E57" s="5">
        <v>-112518546000</v>
      </c>
      <c r="F57" s="5">
        <v>-116517046000</v>
      </c>
      <c r="G57" s="5">
        <v>-124678236000</v>
      </c>
      <c r="I57" s="5">
        <v>-493917311000</v>
      </c>
      <c r="J57" s="5">
        <v>-473291645000</v>
      </c>
      <c r="K57" s="5">
        <v>-403129609000</v>
      </c>
      <c r="L57" s="5">
        <v>-369534506000</v>
      </c>
      <c r="M57" s="5">
        <v>-773616493000</v>
      </c>
      <c r="N57" s="5">
        <v>-1306889194000</v>
      </c>
      <c r="O57" s="5">
        <v>-1361627112000</v>
      </c>
      <c r="P57" s="5">
        <v>-987737580000</v>
      </c>
      <c r="Q57" s="5">
        <v>-748946627000</v>
      </c>
      <c r="R57" s="5">
        <v>-543413124000</v>
      </c>
      <c r="S57" s="5">
        <v>-430938429000</v>
      </c>
      <c r="T57" s="5">
        <v>-339152201000</v>
      </c>
      <c r="U57" s="5">
        <v>-195481763000</v>
      </c>
      <c r="V57" s="5">
        <v>-133550745000</v>
      </c>
      <c r="W57" s="5">
        <v>-190696249000</v>
      </c>
      <c r="X57" s="5">
        <v>-194535305000</v>
      </c>
      <c r="Y57" s="5">
        <v>-224837644000</v>
      </c>
      <c r="Z57" s="5">
        <v>-224659495000</v>
      </c>
    </row>
    <row r="58" spans="2:26" ht="15.5" x14ac:dyDescent="0.35">
      <c r="C58" t="s">
        <v>73</v>
      </c>
      <c r="D58" s="5">
        <v>194557510000</v>
      </c>
      <c r="E58" s="5">
        <v>195826786000</v>
      </c>
      <c r="F58" s="5">
        <v>184132517000</v>
      </c>
      <c r="G58" s="5">
        <v>178546069000</v>
      </c>
      <c r="I58" s="5">
        <v>696344456000</v>
      </c>
      <c r="J58" s="5">
        <v>571969371000</v>
      </c>
      <c r="K58" s="5">
        <v>487829009000</v>
      </c>
      <c r="L58" s="5">
        <v>660435634000</v>
      </c>
      <c r="M58" s="5">
        <v>873568551000</v>
      </c>
      <c r="N58" s="5">
        <v>624635592000</v>
      </c>
      <c r="O58" s="5">
        <v>693210566000</v>
      </c>
      <c r="P58" s="5">
        <v>675929581000</v>
      </c>
      <c r="Q58" s="5">
        <v>503122577000</v>
      </c>
      <c r="R58" s="5">
        <v>421672136000</v>
      </c>
      <c r="S58" s="5">
        <v>355771133000</v>
      </c>
      <c r="T58" s="5">
        <v>259192209000</v>
      </c>
      <c r="U58" s="5">
        <v>225141343000</v>
      </c>
      <c r="V58" s="5">
        <v>182944638000</v>
      </c>
      <c r="W58" s="5">
        <v>156346140000</v>
      </c>
      <c r="X58" s="5">
        <v>172623088000</v>
      </c>
      <c r="Y58" s="5">
        <v>129986510000</v>
      </c>
      <c r="Z58" s="5">
        <v>109346020000</v>
      </c>
    </row>
    <row r="59" spans="2:26" ht="15.5" x14ac:dyDescent="0.35">
      <c r="C59" t="s">
        <v>74</v>
      </c>
      <c r="D59" s="5">
        <v>-190264417000</v>
      </c>
      <c r="E59" s="5">
        <v>-190910836000</v>
      </c>
      <c r="F59" s="5">
        <v>-550324688000</v>
      </c>
      <c r="G59" s="5">
        <v>-176076340000</v>
      </c>
      <c r="I59" s="5">
        <v>-1025183638000</v>
      </c>
      <c r="J59" s="5">
        <v>-519593399000</v>
      </c>
      <c r="K59" s="5">
        <v>-363836933000</v>
      </c>
      <c r="L59" s="5">
        <v>-550747013000</v>
      </c>
      <c r="M59" s="5">
        <v>-4177044850000</v>
      </c>
      <c r="N59" s="5">
        <v>-566985351000</v>
      </c>
      <c r="O59" s="5">
        <v>-621717981000</v>
      </c>
      <c r="P59" s="5">
        <v>-384235437000</v>
      </c>
      <c r="Q59" s="5">
        <v>-326417234000</v>
      </c>
      <c r="R59" s="5">
        <v>-293165313000</v>
      </c>
      <c r="S59" s="5">
        <v>-260076999000</v>
      </c>
      <c r="T59" s="5">
        <v>-178206504000</v>
      </c>
      <c r="U59" s="5">
        <v>-158573774000</v>
      </c>
      <c r="V59" s="5">
        <v>-132780560000</v>
      </c>
      <c r="W59" s="5">
        <v>-114231078000</v>
      </c>
      <c r="X59" s="5">
        <v>-145433923000</v>
      </c>
      <c r="Y59" s="5">
        <v>-118727922000</v>
      </c>
      <c r="Z59" s="5">
        <v>-113716576000</v>
      </c>
    </row>
    <row r="60" spans="2:26" ht="15.5" x14ac:dyDescent="0.35">
      <c r="C60" t="s">
        <v>931</v>
      </c>
    </row>
    <row r="61" spans="2:26" ht="15.5" x14ac:dyDescent="0.35">
      <c r="C61" t="s">
        <v>1457</v>
      </c>
      <c r="D61" s="5">
        <v>20379237000</v>
      </c>
      <c r="E61" s="5">
        <v>29331383000</v>
      </c>
      <c r="F61" s="5">
        <v>57807530000</v>
      </c>
      <c r="G61" s="5">
        <v>27377719000</v>
      </c>
      <c r="I61" s="5">
        <v>125066996000</v>
      </c>
      <c r="J61" s="5">
        <v>494008483000</v>
      </c>
      <c r="K61" s="5">
        <v>363096531000</v>
      </c>
      <c r="L61" s="5">
        <v>562108756000</v>
      </c>
      <c r="M61" s="5">
        <v>51820358000</v>
      </c>
      <c r="N61" s="5">
        <v>10275435000</v>
      </c>
      <c r="O61" s="5">
        <v>9775420000</v>
      </c>
      <c r="P61" s="5">
        <v>9194172000</v>
      </c>
      <c r="Q61" s="5">
        <v>6566092000</v>
      </c>
      <c r="R61" s="5">
        <v>20459802000</v>
      </c>
      <c r="S61" s="5">
        <v>7979339000</v>
      </c>
      <c r="T61" s="5">
        <v>13257700000</v>
      </c>
      <c r="U61" s="5">
        <v>15925444000</v>
      </c>
      <c r="V61" s="5">
        <v>7660872000</v>
      </c>
      <c r="W61" s="5">
        <v>2663550000</v>
      </c>
    </row>
    <row r="62" spans="2:26" ht="15.5" x14ac:dyDescent="0.35">
      <c r="C62" t="s">
        <v>932</v>
      </c>
      <c r="R62" s="5">
        <v>-1569540000</v>
      </c>
      <c r="S62" s="5">
        <v>-2038013000</v>
      </c>
      <c r="T62" s="5">
        <v>-1922074000</v>
      </c>
      <c r="U62" s="5">
        <v>-2636180000</v>
      </c>
      <c r="V62" s="5">
        <v>-3888467000</v>
      </c>
      <c r="W62" s="5">
        <v>-5389728000</v>
      </c>
    </row>
    <row r="63" spans="2:26" ht="15.5" x14ac:dyDescent="0.35">
      <c r="C63" t="s">
        <v>933</v>
      </c>
      <c r="D63" s="5">
        <v>183160000</v>
      </c>
      <c r="E63" s="5">
        <v>19721000</v>
      </c>
      <c r="F63" s="5">
        <v>-24369000</v>
      </c>
      <c r="G63" s="5">
        <v>96176000</v>
      </c>
      <c r="I63" s="5">
        <v>71807000</v>
      </c>
      <c r="L63" s="5">
        <v>4172948000</v>
      </c>
      <c r="M63" s="5">
        <v>1704481000</v>
      </c>
      <c r="P63" s="5">
        <v>3163671000</v>
      </c>
      <c r="Q63" s="5">
        <v>1451647000</v>
      </c>
      <c r="S63" s="5">
        <v>9227415000</v>
      </c>
      <c r="T63" s="5">
        <v>3018211000</v>
      </c>
      <c r="U63" s="5">
        <v>22196852000</v>
      </c>
      <c r="V63" s="5">
        <v>1941985000</v>
      </c>
      <c r="W63" s="5">
        <v>1317104000</v>
      </c>
    </row>
    <row r="64" spans="2:26" ht="15.5" x14ac:dyDescent="0.35">
      <c r="C64" t="s">
        <v>1458</v>
      </c>
      <c r="D64" s="5">
        <v>5409343000</v>
      </c>
      <c r="E64" s="5">
        <v>7111151000</v>
      </c>
      <c r="F64" s="5">
        <v>8830118000</v>
      </c>
      <c r="G64" s="5">
        <v>7174292000</v>
      </c>
      <c r="I64" s="5">
        <v>29299197000</v>
      </c>
      <c r="J64" s="5">
        <v>20582407000</v>
      </c>
      <c r="K64" s="5">
        <v>33532739000</v>
      </c>
      <c r="L64" s="5">
        <v>31858962000</v>
      </c>
      <c r="M64" s="5">
        <v>33943001000</v>
      </c>
      <c r="N64" s="5">
        <v>35555901000</v>
      </c>
      <c r="O64" s="5">
        <v>34880601000</v>
      </c>
      <c r="P64" s="5">
        <v>9736907000</v>
      </c>
      <c r="Q64" s="5">
        <v>22894139000</v>
      </c>
      <c r="R64" s="5">
        <v>33030898000</v>
      </c>
      <c r="S64" s="5">
        <v>23228577000</v>
      </c>
      <c r="T64" s="5">
        <v>9076963000</v>
      </c>
      <c r="U64" s="5">
        <v>4643288000</v>
      </c>
      <c r="V64" s="5">
        <v>29202441000</v>
      </c>
    </row>
    <row r="65" spans="3:26" ht="15.5" x14ac:dyDescent="0.35">
      <c r="C65" t="s">
        <v>937</v>
      </c>
      <c r="D65" s="5">
        <v>969910000</v>
      </c>
      <c r="E65" s="5">
        <v>710800000</v>
      </c>
      <c r="F65" s="5">
        <v>266374000</v>
      </c>
      <c r="G65" s="5">
        <v>-422844000</v>
      </c>
      <c r="I65" s="5">
        <v>1134610000</v>
      </c>
      <c r="J65" s="5">
        <v>1949509000</v>
      </c>
      <c r="K65" s="5">
        <v>492248000</v>
      </c>
      <c r="M65" s="5">
        <v>644000000</v>
      </c>
      <c r="N65" s="5">
        <v>6678710000</v>
      </c>
      <c r="O65" s="5">
        <v>5664996000</v>
      </c>
      <c r="Q65" s="5">
        <v>7957754000</v>
      </c>
      <c r="R65" s="5">
        <v>3300000000</v>
      </c>
      <c r="T65" s="5">
        <v>4340415000</v>
      </c>
      <c r="U65" s="5">
        <v>-22641767000</v>
      </c>
      <c r="V65" s="5">
        <v>-435000000</v>
      </c>
    </row>
    <row r="66" spans="3:26" ht="15.5" x14ac:dyDescent="0.35">
      <c r="C66" t="s">
        <v>1459</v>
      </c>
      <c r="R66" s="5">
        <v>8799682000</v>
      </c>
      <c r="S66" s="5">
        <v>7709677000</v>
      </c>
      <c r="T66" s="5">
        <v>5509839000</v>
      </c>
      <c r="U66" s="5">
        <v>4774015000</v>
      </c>
      <c r="V66" s="5">
        <v>3285706000</v>
      </c>
      <c r="W66" s="5">
        <v>3346231000</v>
      </c>
      <c r="X66" s="5">
        <v>3951796000</v>
      </c>
    </row>
    <row r="67" spans="3:26" ht="15.5" x14ac:dyDescent="0.35">
      <c r="C67" t="s">
        <v>79</v>
      </c>
      <c r="D67" s="5">
        <v>-37570754000</v>
      </c>
      <c r="E67" s="5">
        <v>-68632176000</v>
      </c>
      <c r="F67" s="5">
        <v>18778202000</v>
      </c>
      <c r="G67" s="5">
        <v>21602294000</v>
      </c>
      <c r="I67" s="5">
        <v>66204276000</v>
      </c>
      <c r="J67" s="5">
        <v>-11807427000</v>
      </c>
      <c r="K67" s="5">
        <v>6687596000</v>
      </c>
      <c r="L67" s="5">
        <v>-70630099000</v>
      </c>
      <c r="M67" s="5">
        <v>-24231398000</v>
      </c>
      <c r="N67" s="5">
        <v>85945346000</v>
      </c>
      <c r="O67" s="5">
        <v>35303775000</v>
      </c>
      <c r="P67" s="5">
        <v>-61552420000</v>
      </c>
      <c r="Q67" s="5">
        <v>40350379000</v>
      </c>
      <c r="R67" s="5">
        <v>-2360431000</v>
      </c>
      <c r="S67" s="5">
        <v>-18376503000</v>
      </c>
      <c r="T67" s="5">
        <v>15392155000</v>
      </c>
      <c r="U67" s="5">
        <v>-34453929000</v>
      </c>
      <c r="V67" s="5">
        <v>-8718185000</v>
      </c>
      <c r="W67" s="5">
        <v>12284948000</v>
      </c>
    </row>
    <row r="68" spans="3:26" ht="15.5" x14ac:dyDescent="0.35">
      <c r="C68" t="s">
        <v>938</v>
      </c>
      <c r="D68" s="5">
        <v>29017658000</v>
      </c>
      <c r="E68" s="5">
        <v>40390840000</v>
      </c>
      <c r="F68" s="5">
        <v>56451808000</v>
      </c>
      <c r="G68" s="5">
        <v>40925503000</v>
      </c>
      <c r="I68" s="5">
        <v>167230481000</v>
      </c>
      <c r="J68" s="5">
        <v>529960856000</v>
      </c>
      <c r="K68" s="5">
        <v>413566229000</v>
      </c>
      <c r="L68" s="5">
        <v>615830971000</v>
      </c>
      <c r="M68" s="5">
        <v>110754844000</v>
      </c>
      <c r="N68" s="5">
        <v>71347707000</v>
      </c>
      <c r="O68" s="5">
        <v>73866002000</v>
      </c>
      <c r="P68" s="5">
        <v>51224102000</v>
      </c>
      <c r="Q68" s="5">
        <v>55105854000</v>
      </c>
      <c r="R68" s="5">
        <v>70694067000</v>
      </c>
      <c r="S68" s="5">
        <v>55231685000</v>
      </c>
      <c r="T68" s="5">
        <v>39889880000</v>
      </c>
      <c r="U68" s="5">
        <v>28049915000</v>
      </c>
      <c r="V68" s="5">
        <v>46978716000</v>
      </c>
      <c r="W68" s="5">
        <v>10395923000</v>
      </c>
      <c r="X68" s="5">
        <v>5324294000</v>
      </c>
      <c r="Y68" s="5">
        <v>28707178000</v>
      </c>
      <c r="Z68" s="5">
        <v>30222146000</v>
      </c>
    </row>
    <row r="69" spans="3:26" ht="15.5" x14ac:dyDescent="0.35">
      <c r="C69" t="s">
        <v>939</v>
      </c>
    </row>
    <row r="70" spans="3:26" ht="15.5" x14ac:dyDescent="0.35">
      <c r="C70" t="s">
        <v>940</v>
      </c>
      <c r="D70" s="5">
        <v>-50762095000</v>
      </c>
      <c r="E70" s="5">
        <v>-49142085000</v>
      </c>
      <c r="F70" s="5">
        <v>-423427782000</v>
      </c>
      <c r="G70" s="5">
        <v>-48168461000</v>
      </c>
      <c r="I70" s="5">
        <v>-553612832000</v>
      </c>
      <c r="J70" s="5">
        <v>-410260628000</v>
      </c>
      <c r="K70" s="5">
        <v>-156400802000</v>
      </c>
      <c r="L70" s="5">
        <v>-581058390000</v>
      </c>
      <c r="M70" s="5">
        <v>-3885062216000</v>
      </c>
      <c r="N70" s="5">
        <v>-322513041000</v>
      </c>
      <c r="O70" s="5">
        <v>-383543490000</v>
      </c>
      <c r="P70" s="5">
        <v>-154156579000</v>
      </c>
      <c r="Q70" s="5">
        <v>-141138035000</v>
      </c>
      <c r="R70" s="5">
        <v>-135190622000</v>
      </c>
      <c r="S70" s="5">
        <v>-104110644000</v>
      </c>
      <c r="T70" s="5">
        <v>-39862336000</v>
      </c>
      <c r="U70" s="5">
        <v>-29192547000</v>
      </c>
      <c r="V70" s="5">
        <v>-38976691000</v>
      </c>
      <c r="W70" s="5">
        <v>15950658000</v>
      </c>
      <c r="X70" s="5">
        <v>-35093567000</v>
      </c>
      <c r="Y70" s="5">
        <v>-43934325000</v>
      </c>
      <c r="Z70" s="5">
        <v>-44005307000</v>
      </c>
    </row>
    <row r="71" spans="3:26" ht="15.5" x14ac:dyDescent="0.35">
      <c r="C71" t="s">
        <v>941</v>
      </c>
      <c r="D71" s="5">
        <v>-71182715000</v>
      </c>
      <c r="E71" s="5">
        <v>-99583860000</v>
      </c>
      <c r="F71" s="5">
        <v>-67800114000</v>
      </c>
      <c r="G71" s="5">
        <v>-74623699000</v>
      </c>
      <c r="I71" s="5">
        <v>-288127295000</v>
      </c>
      <c r="J71" s="5">
        <v>-320719553000</v>
      </c>
      <c r="K71" s="5">
        <v>-313424062000</v>
      </c>
      <c r="L71" s="5">
        <v>-294882515000</v>
      </c>
      <c r="M71" s="5">
        <v>-235183519000</v>
      </c>
      <c r="N71" s="5">
        <v>-197468117000</v>
      </c>
      <c r="O71" s="5">
        <v>-194985963000</v>
      </c>
      <c r="P71" s="5">
        <v>-173841149000</v>
      </c>
      <c r="Q71" s="5">
        <v>-166501366000</v>
      </c>
      <c r="R71" s="5">
        <v>-142166910000</v>
      </c>
      <c r="S71" s="5">
        <v>-122368410000</v>
      </c>
      <c r="T71" s="5">
        <v>-105538525000</v>
      </c>
      <c r="U71" s="5">
        <v>-85284052000</v>
      </c>
      <c r="V71" s="5">
        <v>-72325131000</v>
      </c>
      <c r="W71" s="5">
        <v>-70578374000</v>
      </c>
      <c r="X71" s="5">
        <v>-55985415000</v>
      </c>
      <c r="Y71" s="5">
        <v>-45723845000</v>
      </c>
      <c r="Z71" s="5">
        <v>-44245020000</v>
      </c>
    </row>
    <row r="72" spans="3:26" ht="15.5" x14ac:dyDescent="0.35">
      <c r="C72" t="s">
        <v>821</v>
      </c>
      <c r="D72" s="5">
        <v>-96614679000</v>
      </c>
      <c r="E72" s="5">
        <v>-82060371000</v>
      </c>
      <c r="F72" s="5">
        <v>-127774520000</v>
      </c>
      <c r="G72" s="5">
        <v>-88006535000</v>
      </c>
      <c r="I72" s="5">
        <v>-347518611000</v>
      </c>
      <c r="J72" s="5">
        <v>-315152088000</v>
      </c>
      <c r="K72" s="5">
        <v>-303560933000</v>
      </c>
      <c r="L72" s="5">
        <v>-286078844000</v>
      </c>
      <c r="M72" s="5">
        <v>-165576407000</v>
      </c>
      <c r="N72" s="5">
        <v>-115346440000</v>
      </c>
      <c r="O72" s="5">
        <v>-112487347000</v>
      </c>
      <c r="P72" s="5">
        <v>-91898173000</v>
      </c>
      <c r="Q72" s="5">
        <v>-71199339000</v>
      </c>
      <c r="R72" s="5">
        <v>-81322747000</v>
      </c>
      <c r="S72" s="5">
        <v>-81606711000</v>
      </c>
      <c r="T72" s="5">
        <v>-69928217000</v>
      </c>
      <c r="U72" s="5">
        <v>-68830648000</v>
      </c>
      <c r="V72" s="5">
        <v>-64007045000</v>
      </c>
      <c r="W72" s="5">
        <v>-64127730000</v>
      </c>
      <c r="X72" s="5">
        <v>-59179976000</v>
      </c>
      <c r="Y72" s="5">
        <v>-57776930000</v>
      </c>
      <c r="Z72" s="5">
        <v>-55688395000</v>
      </c>
    </row>
    <row r="73" spans="3:26" ht="15.5" x14ac:dyDescent="0.35">
      <c r="C73" t="s">
        <v>1460</v>
      </c>
      <c r="G73" s="5">
        <v>2169000</v>
      </c>
      <c r="J73" s="5">
        <v>-5124000</v>
      </c>
      <c r="K73" s="5">
        <v>-1035480000</v>
      </c>
      <c r="N73" s="5">
        <v>-1469968000</v>
      </c>
      <c r="O73" s="5">
        <v>-534724000</v>
      </c>
      <c r="R73" s="5">
        <v>-2403456000</v>
      </c>
    </row>
    <row r="74" spans="3:26" ht="15.5" x14ac:dyDescent="0.35">
      <c r="C74" t="s">
        <v>1461</v>
      </c>
    </row>
    <row r="75" spans="3:26" ht="15.5" x14ac:dyDescent="0.35">
      <c r="C75" t="s">
        <v>1462</v>
      </c>
    </row>
    <row r="76" spans="3:26" ht="15.5" x14ac:dyDescent="0.35">
      <c r="C76" t="s">
        <v>943</v>
      </c>
      <c r="D76" s="5">
        <v>-219282075000</v>
      </c>
      <c r="E76" s="5">
        <v>-231301676000</v>
      </c>
      <c r="F76" s="5">
        <v>-606776496000</v>
      </c>
      <c r="G76" s="5">
        <v>-217001843000</v>
      </c>
      <c r="I76" s="5">
        <v>-1192414119000</v>
      </c>
      <c r="J76" s="5">
        <v>-1049554255000</v>
      </c>
      <c r="K76" s="5">
        <v>-777403162000</v>
      </c>
      <c r="L76" s="5">
        <v>-1166577984000</v>
      </c>
      <c r="M76" s="5">
        <v>-4287799694000</v>
      </c>
      <c r="N76" s="5">
        <v>-638333058000</v>
      </c>
      <c r="O76" s="5">
        <v>-695583983000</v>
      </c>
      <c r="P76" s="5">
        <v>-435459539000</v>
      </c>
      <c r="Q76" s="5">
        <v>-381523088000</v>
      </c>
      <c r="R76" s="5">
        <v>-363859380000</v>
      </c>
      <c r="S76" s="5">
        <v>-315308684000</v>
      </c>
      <c r="T76" s="5">
        <v>-218096384000</v>
      </c>
      <c r="U76" s="5">
        <v>-186623689000</v>
      </c>
      <c r="V76" s="5">
        <v>-179759276000</v>
      </c>
      <c r="W76" s="5">
        <v>-124627001000</v>
      </c>
      <c r="X76" s="5">
        <v>-150758217000</v>
      </c>
      <c r="Y76" s="5">
        <v>-147435100000</v>
      </c>
      <c r="Z76" s="5">
        <v>-143938722000</v>
      </c>
    </row>
    <row r="77" spans="3:26" ht="15.5" x14ac:dyDescent="0.35">
      <c r="C77" t="s">
        <v>77</v>
      </c>
      <c r="D77" s="5">
        <v>4293093000</v>
      </c>
      <c r="E77" s="5">
        <v>4915950000</v>
      </c>
      <c r="F77" s="5">
        <v>-366192171000</v>
      </c>
      <c r="G77" s="5">
        <v>2469729000</v>
      </c>
      <c r="I77" s="5">
        <v>-328839182000</v>
      </c>
      <c r="J77" s="5">
        <v>52375972000</v>
      </c>
      <c r="K77" s="5">
        <v>123992076000</v>
      </c>
      <c r="L77" s="5">
        <v>109688621000</v>
      </c>
      <c r="M77" s="5">
        <v>-3303476299000</v>
      </c>
      <c r="N77" s="5">
        <v>57650241000</v>
      </c>
      <c r="O77" s="5">
        <v>71492585000</v>
      </c>
      <c r="P77" s="5">
        <v>291694144000</v>
      </c>
      <c r="Q77" s="5">
        <v>176705343000</v>
      </c>
      <c r="R77" s="5">
        <v>128506823000</v>
      </c>
      <c r="S77" s="5">
        <v>95694134000</v>
      </c>
      <c r="T77" s="5">
        <v>80985705000</v>
      </c>
      <c r="U77" s="5">
        <v>66567569000</v>
      </c>
      <c r="V77" s="5">
        <v>50164078000</v>
      </c>
      <c r="W77" s="5">
        <v>42115062000</v>
      </c>
      <c r="X77" s="5">
        <v>27189165000</v>
      </c>
      <c r="Y77" s="5">
        <v>11258588000</v>
      </c>
      <c r="Z77" s="5">
        <v>-4370556000</v>
      </c>
    </row>
    <row r="78" spans="3:26" ht="15.5" x14ac:dyDescent="0.35">
      <c r="C78" t="s">
        <v>78</v>
      </c>
      <c r="D78" s="5">
        <v>928234000</v>
      </c>
      <c r="E78" s="5">
        <v>1874849000</v>
      </c>
      <c r="F78" s="5">
        <v>2647850000</v>
      </c>
      <c r="G78" s="5">
        <v>1344983000</v>
      </c>
      <c r="I78" s="5">
        <v>7122170000</v>
      </c>
      <c r="J78" s="5">
        <v>2965986000</v>
      </c>
      <c r="K78" s="5">
        <v>4398947000</v>
      </c>
      <c r="L78" s="5">
        <v>6497459000</v>
      </c>
      <c r="M78" s="5">
        <v>344951000</v>
      </c>
      <c r="N78" s="5">
        <v>6421516000</v>
      </c>
      <c r="O78" s="5">
        <v>2705403000</v>
      </c>
      <c r="P78" s="5">
        <v>815240000</v>
      </c>
      <c r="Q78" s="5">
        <v>16927453000</v>
      </c>
      <c r="R78" s="5">
        <v>12758689000</v>
      </c>
      <c r="S78" s="5">
        <v>15101134000</v>
      </c>
      <c r="T78" s="5">
        <v>4367944000</v>
      </c>
      <c r="U78" s="5">
        <v>5021662000</v>
      </c>
      <c r="V78" s="5">
        <v>1306976000</v>
      </c>
      <c r="W78" s="5">
        <v>2870219000</v>
      </c>
      <c r="X78" s="5">
        <v>-7807697000</v>
      </c>
      <c r="Y78" s="5">
        <v>-6655458000</v>
      </c>
      <c r="Z78" s="5">
        <v>1159464000</v>
      </c>
    </row>
    <row r="79" spans="3:26" ht="15.5" x14ac:dyDescent="0.35">
      <c r="C79" t="s">
        <v>249</v>
      </c>
      <c r="Y79" s="5">
        <v>734728000</v>
      </c>
      <c r="Z79" s="5">
        <v>1300907000</v>
      </c>
    </row>
    <row r="80" spans="3:26" ht="15.5" x14ac:dyDescent="0.35">
      <c r="C80" t="s">
        <v>80</v>
      </c>
      <c r="D80" s="5">
        <v>928234000</v>
      </c>
      <c r="E80" s="5">
        <v>1874849000</v>
      </c>
      <c r="F80" s="5">
        <v>2647850000</v>
      </c>
      <c r="G80" s="5">
        <v>1344983000</v>
      </c>
      <c r="I80" s="5">
        <v>7122170000</v>
      </c>
      <c r="J80" s="5">
        <v>2965986000</v>
      </c>
      <c r="K80" s="5">
        <v>4398947000</v>
      </c>
      <c r="L80" s="5">
        <v>6497459000</v>
      </c>
      <c r="M80" s="5">
        <v>344951000</v>
      </c>
      <c r="N80" s="5">
        <v>6421516000</v>
      </c>
      <c r="O80" s="5">
        <v>2705403000</v>
      </c>
      <c r="P80" s="5">
        <v>815240000</v>
      </c>
      <c r="Q80" s="5">
        <v>16927453000</v>
      </c>
      <c r="R80" s="5">
        <v>12758689000</v>
      </c>
      <c r="S80" s="5">
        <v>15101134000</v>
      </c>
      <c r="T80" s="5">
        <v>4367944000</v>
      </c>
      <c r="U80" s="5">
        <v>5021662000</v>
      </c>
      <c r="V80" s="5">
        <v>1306976000</v>
      </c>
      <c r="W80" s="5">
        <v>2870219000</v>
      </c>
      <c r="X80" s="5">
        <v>-7807697000</v>
      </c>
      <c r="Y80" s="5">
        <v>-6655458000</v>
      </c>
      <c r="Z80" s="5">
        <v>1159464000</v>
      </c>
    </row>
    <row r="81" spans="3:26" ht="15.5" x14ac:dyDescent="0.35">
      <c r="C81" t="s">
        <v>29</v>
      </c>
      <c r="D81" s="5">
        <v>5221327000</v>
      </c>
      <c r="E81" s="5">
        <v>6790799000</v>
      </c>
      <c r="F81" s="5">
        <v>-363544321000</v>
      </c>
      <c r="G81" s="5">
        <v>3814712000</v>
      </c>
      <c r="I81" s="5">
        <v>-321717012000</v>
      </c>
      <c r="J81" s="5">
        <v>55341958000</v>
      </c>
      <c r="K81" s="5">
        <v>128391023000</v>
      </c>
      <c r="L81" s="5">
        <v>116186080000</v>
      </c>
      <c r="M81" s="5">
        <v>-3303131348000</v>
      </c>
      <c r="N81" s="5">
        <v>64071757000</v>
      </c>
      <c r="O81" s="5">
        <v>74197988000</v>
      </c>
      <c r="P81" s="5">
        <v>292509384000</v>
      </c>
      <c r="Q81" s="5">
        <v>193632796000</v>
      </c>
      <c r="R81" s="5">
        <v>141265512000</v>
      </c>
      <c r="S81" s="5">
        <v>110795268000</v>
      </c>
      <c r="T81" s="5">
        <v>85353649000</v>
      </c>
      <c r="U81" s="5">
        <v>71589231000</v>
      </c>
      <c r="V81" s="5">
        <v>51471054000</v>
      </c>
      <c r="W81" s="5">
        <v>44985281000</v>
      </c>
      <c r="X81" s="5">
        <v>19381468000</v>
      </c>
      <c r="Y81" s="5">
        <v>4603130000</v>
      </c>
      <c r="Z81" s="5">
        <v>-3211092000</v>
      </c>
    </row>
    <row r="82" spans="3:26" ht="15.5" x14ac:dyDescent="0.35">
      <c r="C82" t="s">
        <v>28</v>
      </c>
      <c r="F82" s="5">
        <v>-177047285000</v>
      </c>
      <c r="G82" s="5">
        <v>5227384000</v>
      </c>
      <c r="I82" s="5">
        <v>-176895936000</v>
      </c>
      <c r="J82" s="5">
        <v>-4450188000</v>
      </c>
      <c r="K82" s="5">
        <v>-104039984000</v>
      </c>
      <c r="L82" s="5">
        <v>-104725575000</v>
      </c>
      <c r="M82" s="5">
        <v>257429941000</v>
      </c>
      <c r="N82" s="5">
        <v>-32811075000</v>
      </c>
      <c r="O82" s="5">
        <v>-23136567000</v>
      </c>
      <c r="P82" s="5">
        <v>-88296761000</v>
      </c>
      <c r="Q82" s="5">
        <v>-53137261000</v>
      </c>
      <c r="R82" s="5">
        <v>-38262360000</v>
      </c>
      <c r="S82" s="5">
        <v>-30303388000</v>
      </c>
      <c r="T82" s="5">
        <v>-23352543000</v>
      </c>
      <c r="U82" s="5">
        <v>-19149523000</v>
      </c>
      <c r="V82" s="5">
        <v>-18444476000</v>
      </c>
      <c r="W82" s="5">
        <v>-12128900000</v>
      </c>
      <c r="X82" s="5">
        <v>-5354754000</v>
      </c>
      <c r="Y82" s="5">
        <v>-2404189000</v>
      </c>
      <c r="Z82" s="5">
        <v>-614911000</v>
      </c>
    </row>
    <row r="83" spans="3:26" ht="15.5" x14ac:dyDescent="0.35">
      <c r="C83" t="s">
        <v>81</v>
      </c>
      <c r="T83" s="5">
        <v>-23352543000</v>
      </c>
      <c r="U83" s="5">
        <v>-19149523000</v>
      </c>
      <c r="V83" s="5">
        <v>-18444476000</v>
      </c>
      <c r="W83" s="5">
        <v>-11899557000</v>
      </c>
      <c r="X83" s="5">
        <v>-6052995000</v>
      </c>
      <c r="Y83" s="5">
        <v>-3949255000</v>
      </c>
      <c r="Z83" s="5">
        <v>-881048000</v>
      </c>
    </row>
    <row r="84" spans="3:26" ht="15.5" x14ac:dyDescent="0.35">
      <c r="C84" t="s">
        <v>82</v>
      </c>
      <c r="W84" s="5">
        <v>-229343000</v>
      </c>
      <c r="X84" s="5">
        <v>698241000</v>
      </c>
      <c r="Y84" s="5">
        <v>1545066000</v>
      </c>
      <c r="Z84" s="5">
        <v>266137000</v>
      </c>
    </row>
    <row r="85" spans="3:26" ht="15.5" x14ac:dyDescent="0.35">
      <c r="C85" t="s">
        <v>84</v>
      </c>
      <c r="F85" s="5">
        <v>-177047285000</v>
      </c>
      <c r="G85" s="5">
        <v>5227384000</v>
      </c>
      <c r="I85" s="5">
        <v>-176895936000</v>
      </c>
      <c r="J85" s="5">
        <v>-4450188000</v>
      </c>
      <c r="K85" s="5">
        <v>-104039984000</v>
      </c>
      <c r="L85" s="5">
        <v>-104725575000</v>
      </c>
      <c r="M85" s="5">
        <v>257429941000</v>
      </c>
      <c r="N85" s="5">
        <v>-32811075000</v>
      </c>
      <c r="O85" s="5">
        <v>-23136567000</v>
      </c>
      <c r="P85" s="5">
        <v>-88296761000</v>
      </c>
      <c r="Q85" s="5">
        <v>-53137261000</v>
      </c>
      <c r="R85" s="5">
        <v>-38262360000</v>
      </c>
      <c r="S85" s="5">
        <v>-30303388000</v>
      </c>
      <c r="T85" s="5">
        <v>-23352543000</v>
      </c>
      <c r="U85" s="5">
        <v>-19149523000</v>
      </c>
      <c r="V85" s="5">
        <v>-18444476000</v>
      </c>
      <c r="W85" s="5">
        <v>-12128900000</v>
      </c>
      <c r="X85" s="5">
        <v>-5354754000</v>
      </c>
      <c r="Y85" s="5">
        <v>-2404189000</v>
      </c>
      <c r="Z85" s="5">
        <v>-614911000</v>
      </c>
    </row>
    <row r="86" spans="3:26" ht="15.5" x14ac:dyDescent="0.35">
      <c r="C86" t="s">
        <v>86</v>
      </c>
      <c r="D86" s="5">
        <v>5221327000</v>
      </c>
      <c r="E86" s="5">
        <v>6790799000</v>
      </c>
      <c r="F86" s="5">
        <v>-540591606000</v>
      </c>
      <c r="G86" s="5">
        <v>9042096000</v>
      </c>
      <c r="I86" s="5">
        <v>-498612948000</v>
      </c>
      <c r="J86" s="5">
        <v>50891770000</v>
      </c>
      <c r="K86" s="5">
        <v>24351039000</v>
      </c>
      <c r="L86" s="5">
        <v>11460505000</v>
      </c>
      <c r="M86" s="5">
        <v>-3045701407000</v>
      </c>
      <c r="N86" s="5">
        <v>31260682000</v>
      </c>
      <c r="O86" s="5">
        <v>51061421000</v>
      </c>
      <c r="P86" s="5">
        <v>204212623000</v>
      </c>
      <c r="Q86" s="5">
        <v>140495535000</v>
      </c>
      <c r="R86" s="5">
        <v>103003152000</v>
      </c>
      <c r="S86" s="5">
        <v>80491880000</v>
      </c>
      <c r="T86" s="5">
        <v>62001106000</v>
      </c>
      <c r="U86" s="5">
        <v>52439708000</v>
      </c>
      <c r="V86" s="5">
        <v>33026578000</v>
      </c>
      <c r="W86" s="5">
        <v>32856381000</v>
      </c>
      <c r="X86" s="5">
        <v>14026714000</v>
      </c>
      <c r="Y86" s="5">
        <v>2198941000</v>
      </c>
      <c r="Z86" s="5">
        <v>-3826003000</v>
      </c>
    </row>
    <row r="87" spans="3:26" ht="15.5" x14ac:dyDescent="0.35">
      <c r="C87" t="s">
        <v>87</v>
      </c>
      <c r="D87" s="5">
        <v>-37570754000</v>
      </c>
      <c r="E87" s="5">
        <v>-68632176000</v>
      </c>
      <c r="F87" s="5">
        <v>18778202000</v>
      </c>
      <c r="G87" s="5">
        <v>21602294000</v>
      </c>
      <c r="I87" s="5">
        <v>66204276000</v>
      </c>
      <c r="J87" s="5">
        <v>-11807427000</v>
      </c>
      <c r="K87" s="5">
        <v>6687596000</v>
      </c>
      <c r="L87" s="5">
        <v>-70630099000</v>
      </c>
      <c r="M87" s="5">
        <v>-24231398000</v>
      </c>
      <c r="N87" s="5">
        <v>85945346000</v>
      </c>
      <c r="O87" s="5">
        <v>35303775000</v>
      </c>
      <c r="P87" s="5">
        <v>-61552420000</v>
      </c>
      <c r="Q87" s="5">
        <v>40350379000</v>
      </c>
      <c r="R87" s="5">
        <v>-2360431000</v>
      </c>
      <c r="S87" s="5">
        <v>-18376503000</v>
      </c>
      <c r="T87" s="5">
        <v>15392155000</v>
      </c>
      <c r="U87" s="5">
        <v>-34453929000</v>
      </c>
      <c r="V87" s="5">
        <v>-8718185000</v>
      </c>
      <c r="W87" s="5">
        <v>12284948000</v>
      </c>
    </row>
    <row r="88" spans="3:26" ht="15.5" x14ac:dyDescent="0.35">
      <c r="C88" t="s">
        <v>166</v>
      </c>
    </row>
    <row r="89" spans="3:26" ht="15.5" x14ac:dyDescent="0.35">
      <c r="C89" t="s">
        <v>88</v>
      </c>
      <c r="D89" s="5">
        <v>-37570754000</v>
      </c>
      <c r="E89" s="5">
        <v>-68632176000</v>
      </c>
      <c r="F89" s="5">
        <v>18778202000</v>
      </c>
      <c r="G89" s="5">
        <v>21602294000</v>
      </c>
      <c r="I89" s="5">
        <v>66204276000</v>
      </c>
      <c r="J89" s="5">
        <v>-11807427000</v>
      </c>
      <c r="K89" s="5">
        <v>6687596000</v>
      </c>
      <c r="L89" s="5">
        <v>-70630099000</v>
      </c>
      <c r="M89" s="5">
        <v>-24231398000</v>
      </c>
      <c r="N89" s="5">
        <v>85945346000</v>
      </c>
      <c r="O89" s="5">
        <v>35303775000</v>
      </c>
      <c r="P89" s="5">
        <v>-61552420000</v>
      </c>
      <c r="Q89" s="5">
        <v>40350379000</v>
      </c>
      <c r="R89" s="5">
        <v>-2360431000</v>
      </c>
      <c r="S89" s="5">
        <v>-18376503000</v>
      </c>
      <c r="T89" s="5">
        <v>15392155000</v>
      </c>
      <c r="U89" s="5">
        <v>-34453929000</v>
      </c>
      <c r="V89" s="5">
        <v>-8718185000</v>
      </c>
      <c r="W89" s="5">
        <v>12284948000</v>
      </c>
    </row>
    <row r="90" spans="3:26" ht="15.5" x14ac:dyDescent="0.35">
      <c r="C90" t="s">
        <v>89</v>
      </c>
      <c r="D90" s="5">
        <v>-32349427000</v>
      </c>
      <c r="E90" s="5">
        <v>-61841377000</v>
      </c>
      <c r="F90" s="5">
        <v>-521813404000</v>
      </c>
      <c r="G90" s="5">
        <v>30644390000</v>
      </c>
      <c r="I90" s="5">
        <v>-432408672000</v>
      </c>
      <c r="J90" s="5">
        <v>39084343000</v>
      </c>
      <c r="K90" s="5">
        <v>31038635000</v>
      </c>
      <c r="L90" s="5">
        <v>-59169594000</v>
      </c>
      <c r="M90" s="5">
        <v>-3069932805000</v>
      </c>
      <c r="N90" s="5">
        <v>117206028000</v>
      </c>
      <c r="O90" s="5">
        <v>86365196000</v>
      </c>
      <c r="P90" s="5">
        <v>142660203000</v>
      </c>
      <c r="Q90" s="5">
        <v>180845914000</v>
      </c>
      <c r="R90" s="5">
        <v>100642721000</v>
      </c>
      <c r="S90" s="5">
        <v>62115377000</v>
      </c>
      <c r="T90" s="5">
        <v>77393261000</v>
      </c>
      <c r="U90" s="5">
        <v>17985779000</v>
      </c>
      <c r="V90" s="5">
        <v>24308393000</v>
      </c>
      <c r="W90" s="5">
        <v>45141329000</v>
      </c>
    </row>
    <row r="91" spans="3:26" ht="15.5" x14ac:dyDescent="0.35">
      <c r="C91" t="s">
        <v>90</v>
      </c>
      <c r="D91" s="5">
        <v>5221327000</v>
      </c>
      <c r="E91" s="5">
        <v>6790799000</v>
      </c>
      <c r="F91" s="5">
        <v>-540591606000</v>
      </c>
      <c r="G91" s="5">
        <v>9042096000</v>
      </c>
      <c r="I91" s="5">
        <v>-498612948000</v>
      </c>
      <c r="J91" s="5">
        <v>50891770000</v>
      </c>
      <c r="K91" s="5">
        <v>24351039000</v>
      </c>
      <c r="L91" s="5">
        <v>11460505000</v>
      </c>
      <c r="M91" s="5">
        <v>-3045701407000</v>
      </c>
      <c r="N91" s="5">
        <v>31260682000</v>
      </c>
      <c r="O91" s="5">
        <v>51061421000</v>
      </c>
      <c r="P91" s="5">
        <v>204212623000</v>
      </c>
      <c r="Q91" s="5">
        <v>140495535000</v>
      </c>
      <c r="R91" s="5">
        <v>103003152000</v>
      </c>
      <c r="S91" s="5">
        <v>80491880000</v>
      </c>
      <c r="T91" s="5">
        <v>62001106000</v>
      </c>
      <c r="U91" s="5">
        <v>52439708000</v>
      </c>
      <c r="V91" s="5">
        <v>33026578000</v>
      </c>
      <c r="W91" s="5">
        <v>32856381000</v>
      </c>
      <c r="X91" s="5">
        <v>14026714000</v>
      </c>
      <c r="Y91" s="5">
        <v>2198941000</v>
      </c>
      <c r="Z91" s="5">
        <v>-3826003000</v>
      </c>
    </row>
    <row r="92" spans="3:26" ht="15.5" x14ac:dyDescent="0.35">
      <c r="C92" t="s">
        <v>8</v>
      </c>
      <c r="D92" s="5">
        <v>-32349427000</v>
      </c>
      <c r="E92" s="5">
        <v>-61841377000</v>
      </c>
      <c r="F92" s="5">
        <v>-521813404000</v>
      </c>
      <c r="G92" s="5">
        <v>30644390000</v>
      </c>
      <c r="I92" s="5">
        <v>-432408672000</v>
      </c>
      <c r="J92" s="5">
        <v>39084343000</v>
      </c>
      <c r="K92" s="5">
        <v>31038635000</v>
      </c>
      <c r="L92" s="5">
        <v>-59169594000</v>
      </c>
      <c r="M92" s="5">
        <v>-3069932805000</v>
      </c>
      <c r="N92" s="5">
        <v>117206028000</v>
      </c>
      <c r="O92" s="5">
        <v>86365196000</v>
      </c>
      <c r="P92" s="5">
        <v>142660203000</v>
      </c>
      <c r="Q92" s="5">
        <v>180845914000</v>
      </c>
      <c r="R92" s="5">
        <v>100642721000</v>
      </c>
      <c r="S92" s="5">
        <v>62115377000</v>
      </c>
      <c r="T92" s="5">
        <v>77393261000</v>
      </c>
      <c r="U92" s="5">
        <v>17985779000</v>
      </c>
      <c r="V92" s="5">
        <v>24308393000</v>
      </c>
      <c r="W92" s="5">
        <v>45141329000</v>
      </c>
    </row>
    <row r="93" spans="3:26" ht="15.5" x14ac:dyDescent="0.35">
      <c r="C93" t="s">
        <v>203</v>
      </c>
    </row>
    <row r="94" spans="3:26" ht="15.5" x14ac:dyDescent="0.35">
      <c r="C94" t="s">
        <v>91</v>
      </c>
      <c r="D94" s="5">
        <v>5221327000</v>
      </c>
      <c r="E94" s="5">
        <v>6790799000</v>
      </c>
      <c r="F94" s="5">
        <v>-540591606000</v>
      </c>
      <c r="G94" s="5">
        <v>9042096000</v>
      </c>
      <c r="I94" s="5">
        <v>-498612948000</v>
      </c>
      <c r="J94" s="5">
        <v>50891770000</v>
      </c>
      <c r="K94" s="5">
        <v>24351039000</v>
      </c>
      <c r="L94" s="5">
        <v>11460505000</v>
      </c>
      <c r="M94" s="5">
        <v>-3045701407000</v>
      </c>
      <c r="N94" s="5">
        <v>31260682000</v>
      </c>
      <c r="O94" s="5">
        <v>51061421000</v>
      </c>
      <c r="P94" s="5">
        <v>204212623000</v>
      </c>
      <c r="Q94" s="5">
        <v>140495535000</v>
      </c>
      <c r="R94" s="5">
        <v>103003152000</v>
      </c>
      <c r="S94" s="5">
        <v>80491880000</v>
      </c>
      <c r="T94" s="5">
        <v>62001106000</v>
      </c>
      <c r="U94" s="5">
        <v>52439708000</v>
      </c>
      <c r="V94" s="5">
        <v>33026578000</v>
      </c>
      <c r="W94" s="5">
        <v>32856381000</v>
      </c>
      <c r="X94" s="5">
        <v>14026714000</v>
      </c>
      <c r="Y94" s="5">
        <v>2198941000</v>
      </c>
      <c r="Z94" s="5">
        <v>-3826003000</v>
      </c>
    </row>
    <row r="95" spans="3:26" ht="15.5" x14ac:dyDescent="0.35">
      <c r="C95" t="s">
        <v>92</v>
      </c>
      <c r="D95" s="5">
        <v>-32349427000</v>
      </c>
      <c r="E95" s="5">
        <v>-61841377000</v>
      </c>
      <c r="F95" s="5">
        <v>-521813404000</v>
      </c>
      <c r="G95" s="5">
        <v>30644390000</v>
      </c>
      <c r="I95" s="5">
        <v>-432408672000</v>
      </c>
      <c r="J95" s="5">
        <v>39084343000</v>
      </c>
      <c r="K95" s="5">
        <v>31038635000</v>
      </c>
      <c r="L95" s="5">
        <v>-59169594000</v>
      </c>
      <c r="M95" s="5">
        <v>-3069932805000</v>
      </c>
      <c r="N95" s="5">
        <v>117206028000</v>
      </c>
      <c r="O95" s="5">
        <v>86365196000</v>
      </c>
      <c r="P95" s="5">
        <v>142660203000</v>
      </c>
      <c r="Q95" s="5">
        <v>180845914000</v>
      </c>
      <c r="R95" s="5">
        <v>100642721000</v>
      </c>
      <c r="S95" s="5">
        <v>62115377000</v>
      </c>
      <c r="T95" s="5">
        <v>77393261000</v>
      </c>
      <c r="U95" s="5">
        <v>17985779000</v>
      </c>
      <c r="V95" s="5">
        <v>24308393000</v>
      </c>
      <c r="W95" s="5">
        <v>45141329000</v>
      </c>
    </row>
    <row r="96" spans="3:26" ht="15.5" x14ac:dyDescent="0.35">
      <c r="C96" t="s">
        <v>93</v>
      </c>
      <c r="D96" s="5">
        <v>-32349427000</v>
      </c>
      <c r="E96" s="5">
        <v>-61841377000</v>
      </c>
      <c r="F96" s="5">
        <v>-521813404000</v>
      </c>
      <c r="G96" s="5">
        <v>30644390000</v>
      </c>
      <c r="I96" s="5">
        <v>-432408672000</v>
      </c>
      <c r="J96" s="5">
        <v>39084343000</v>
      </c>
      <c r="K96" s="5">
        <v>31038635000</v>
      </c>
      <c r="L96" s="5">
        <v>-59169594000</v>
      </c>
      <c r="M96" s="5">
        <v>-3069932805000</v>
      </c>
      <c r="N96" s="5">
        <v>117206028000</v>
      </c>
      <c r="O96" s="5">
        <v>86365196000</v>
      </c>
      <c r="P96" s="5">
        <v>142660203000</v>
      </c>
      <c r="Q96" s="5">
        <v>180845914000</v>
      </c>
      <c r="R96" s="5">
        <v>100642721000</v>
      </c>
      <c r="S96" s="5">
        <v>62115377000</v>
      </c>
      <c r="T96" s="5">
        <v>77393261000</v>
      </c>
      <c r="U96" s="5">
        <v>17985779000</v>
      </c>
      <c r="V96" s="5">
        <v>24308393000</v>
      </c>
      <c r="W96" s="5">
        <v>45141329000</v>
      </c>
    </row>
    <row r="98" spans="2:26" ht="15.5" x14ac:dyDescent="0.35">
      <c r="B98" t="s">
        <v>94</v>
      </c>
      <c r="C98" t="s">
        <v>95</v>
      </c>
    </row>
    <row r="99" spans="2:26" ht="15.5" x14ac:dyDescent="0.35">
      <c r="C99" t="s">
        <v>20</v>
      </c>
      <c r="D99" s="5">
        <v>9836441000</v>
      </c>
      <c r="E99" s="5">
        <v>15967151000</v>
      </c>
      <c r="F99" s="5">
        <v>9227339000</v>
      </c>
      <c r="G99" s="5">
        <v>11119117000</v>
      </c>
      <c r="I99" s="5">
        <v>9227339000</v>
      </c>
      <c r="J99" s="5">
        <v>15976481000</v>
      </c>
      <c r="K99" s="5">
        <v>10772755000</v>
      </c>
      <c r="L99" s="5">
        <v>11262053000</v>
      </c>
      <c r="M99" s="5">
        <v>15238603000</v>
      </c>
      <c r="N99" s="5">
        <v>14075297000</v>
      </c>
      <c r="O99" s="5">
        <v>24922206000</v>
      </c>
      <c r="P99" s="5">
        <v>19326105000</v>
      </c>
      <c r="Q99" s="5">
        <v>12105697000</v>
      </c>
      <c r="R99" s="5">
        <v>28654362000</v>
      </c>
      <c r="S99" s="5">
        <v>21344659000</v>
      </c>
      <c r="T99" s="5">
        <v>40106030000</v>
      </c>
      <c r="U99" s="5">
        <v>22755920000</v>
      </c>
      <c r="V99" s="5">
        <v>28747621000</v>
      </c>
      <c r="W99" s="5">
        <v>20906438000</v>
      </c>
      <c r="X99" s="5">
        <v>22379090000</v>
      </c>
      <c r="Y99" s="5">
        <v>18889239000</v>
      </c>
      <c r="Z99" s="5">
        <v>12311757000</v>
      </c>
    </row>
    <row r="100" spans="2:26" ht="15.5" x14ac:dyDescent="0.35">
      <c r="C100" t="s">
        <v>944</v>
      </c>
      <c r="D100" s="5">
        <v>657688849000</v>
      </c>
      <c r="E100" s="5">
        <v>436719997000</v>
      </c>
      <c r="F100" s="5">
        <v>677612764000</v>
      </c>
      <c r="G100" s="5">
        <v>475336899000</v>
      </c>
      <c r="I100" s="5">
        <v>677612764000</v>
      </c>
      <c r="J100" s="5">
        <v>491826632000</v>
      </c>
      <c r="K100" s="5">
        <v>520384441000</v>
      </c>
      <c r="L100" s="5">
        <v>973164695000</v>
      </c>
      <c r="M100" s="5">
        <v>557506779000</v>
      </c>
      <c r="N100" s="5">
        <v>756177533000</v>
      </c>
      <c r="O100" s="5">
        <v>1280298680000</v>
      </c>
      <c r="P100" s="5">
        <v>1043650537000</v>
      </c>
      <c r="Q100" s="5">
        <v>759829715000</v>
      </c>
      <c r="R100" s="5">
        <v>1036528822000</v>
      </c>
      <c r="S100" s="5">
        <v>591846039000</v>
      </c>
      <c r="T100" s="5">
        <v>374577940000</v>
      </c>
      <c r="U100" s="5">
        <v>287028218000</v>
      </c>
      <c r="V100" s="5">
        <v>215667266000</v>
      </c>
      <c r="W100" s="5">
        <v>193385982000</v>
      </c>
      <c r="X100" s="5">
        <v>211138077000</v>
      </c>
      <c r="Y100" s="5">
        <v>136349275000</v>
      </c>
      <c r="Z100" s="5">
        <v>111045903000</v>
      </c>
    </row>
    <row r="101" spans="2:26" ht="15.5" x14ac:dyDescent="0.35">
      <c r="C101" t="s">
        <v>945</v>
      </c>
      <c r="D101" s="5">
        <v>279998267000</v>
      </c>
      <c r="E101" s="5">
        <v>44052000000</v>
      </c>
      <c r="G101" s="5">
        <v>300000000000</v>
      </c>
      <c r="J101" s="5">
        <v>949861499000</v>
      </c>
      <c r="K101" s="5">
        <v>444935142000</v>
      </c>
      <c r="L101" s="5">
        <v>952737263000</v>
      </c>
      <c r="M101" s="5">
        <v>1374726979000</v>
      </c>
      <c r="N101" s="5">
        <v>1516337826000</v>
      </c>
      <c r="O101" s="5">
        <v>732580072000</v>
      </c>
      <c r="P101" s="5">
        <v>3458423498000</v>
      </c>
      <c r="Q101" s="5">
        <v>1439860041000</v>
      </c>
      <c r="R101" s="5">
        <v>1116916250000</v>
      </c>
      <c r="S101" s="5">
        <v>459951160000</v>
      </c>
      <c r="T101" s="5">
        <v>571720981000</v>
      </c>
      <c r="U101" s="5">
        <v>411992495000</v>
      </c>
      <c r="V101" s="5">
        <v>1060855810000</v>
      </c>
      <c r="W101" s="5">
        <v>1170853680000</v>
      </c>
      <c r="X101" s="5">
        <v>597817361000</v>
      </c>
    </row>
    <row r="102" spans="2:26" ht="15.5" x14ac:dyDescent="0.35">
      <c r="C102" t="s">
        <v>948</v>
      </c>
    </row>
    <row r="103" spans="2:26" ht="15.5" x14ac:dyDescent="0.35">
      <c r="C103" t="s">
        <v>99</v>
      </c>
      <c r="X103" s="5">
        <v>189281513000</v>
      </c>
      <c r="Y103" s="5">
        <v>230248087000</v>
      </c>
      <c r="Z103" s="5">
        <v>74427394000</v>
      </c>
    </row>
    <row r="104" spans="2:26" ht="15.5" x14ac:dyDescent="0.35">
      <c r="C104" t="s">
        <v>98</v>
      </c>
      <c r="X104" s="5">
        <v>1580930577000</v>
      </c>
      <c r="Y104" s="5">
        <v>1640842114000</v>
      </c>
      <c r="Z104" s="5">
        <v>1649409123000</v>
      </c>
    </row>
    <row r="105" spans="2:26" ht="15.5" x14ac:dyDescent="0.35">
      <c r="C105" t="s">
        <v>949</v>
      </c>
      <c r="D105" s="5">
        <v>6762571427000</v>
      </c>
      <c r="E105" s="5">
        <v>6890787881000</v>
      </c>
      <c r="F105" s="5">
        <v>7715323443000</v>
      </c>
      <c r="G105" s="5">
        <v>7268984736000</v>
      </c>
      <c r="I105" s="5">
        <v>7715323443000</v>
      </c>
      <c r="J105" s="5">
        <v>7125950688000</v>
      </c>
      <c r="K105" s="5">
        <v>6893331383000</v>
      </c>
      <c r="L105" s="5">
        <v>7766644001000</v>
      </c>
      <c r="M105" s="5">
        <v>11608327398000</v>
      </c>
      <c r="N105" s="5">
        <v>19491933792000</v>
      </c>
      <c r="O105" s="5">
        <v>19366245488000</v>
      </c>
      <c r="P105" s="5">
        <v>15670832413000</v>
      </c>
      <c r="Q105" s="5">
        <v>10981623081000</v>
      </c>
      <c r="R105" s="5">
        <v>8179753799000</v>
      </c>
      <c r="S105" s="5">
        <v>6044521633000</v>
      </c>
      <c r="T105" s="5">
        <v>4694580210000</v>
      </c>
      <c r="U105" s="5">
        <v>3698592953000</v>
      </c>
      <c r="V105" s="5">
        <v>2531073097000</v>
      </c>
      <c r="W105" s="5">
        <v>1823057271000</v>
      </c>
      <c r="X105" s="5">
        <v>1859381731000</v>
      </c>
      <c r="Y105" s="5">
        <v>1993629864000</v>
      </c>
      <c r="Z105" s="5">
        <v>2043075993000</v>
      </c>
    </row>
    <row r="106" spans="2:26" ht="15.5" x14ac:dyDescent="0.35">
      <c r="C106" t="s">
        <v>106</v>
      </c>
      <c r="X106" s="5">
        <v>12016738000</v>
      </c>
    </row>
    <row r="107" spans="2:26" ht="15.5" x14ac:dyDescent="0.35">
      <c r="C107" t="s">
        <v>79</v>
      </c>
      <c r="D107" s="5">
        <v>-82506490000</v>
      </c>
      <c r="E107" s="5">
        <v>-44283757000</v>
      </c>
      <c r="F107" s="5">
        <v>25414630000</v>
      </c>
      <c r="G107" s="5">
        <v>7456304000</v>
      </c>
      <c r="I107" s="5">
        <v>25414630000</v>
      </c>
      <c r="J107" s="5">
        <v>-31169765000</v>
      </c>
      <c r="K107" s="5">
        <v>-13392547000</v>
      </c>
      <c r="L107" s="5">
        <v>-20022281000</v>
      </c>
      <c r="M107" s="5">
        <v>50631500000</v>
      </c>
      <c r="N107" s="5">
        <v>91555830000</v>
      </c>
      <c r="O107" s="5">
        <v>803427000</v>
      </c>
      <c r="P107" s="5">
        <v>-46396080000</v>
      </c>
      <c r="Q107" s="5">
        <v>14476743000</v>
      </c>
      <c r="R107" s="5">
        <v>-25873636000</v>
      </c>
      <c r="S107" s="5">
        <v>-23513205000</v>
      </c>
      <c r="T107" s="5">
        <v>-7121572000</v>
      </c>
      <c r="U107" s="5">
        <v>-22513727000</v>
      </c>
      <c r="V107" s="5">
        <v>11940202000</v>
      </c>
      <c r="W107" s="5">
        <v>20658387000</v>
      </c>
      <c r="X107" s="5">
        <v>8373439000</v>
      </c>
      <c r="Y107" s="5">
        <v>-162500000</v>
      </c>
    </row>
    <row r="108" spans="2:26" ht="15.5" x14ac:dyDescent="0.35">
      <c r="C108" t="s">
        <v>627</v>
      </c>
      <c r="D108" s="5">
        <v>299251486000</v>
      </c>
      <c r="E108" s="5">
        <v>311484457000</v>
      </c>
      <c r="F108" s="5">
        <v>324242762000</v>
      </c>
      <c r="G108" s="5">
        <v>331932341000</v>
      </c>
      <c r="I108" s="5">
        <v>324242762000</v>
      </c>
      <c r="J108" s="5">
        <v>355870917000</v>
      </c>
      <c r="K108" s="5">
        <v>385289713000</v>
      </c>
      <c r="L108" s="5">
        <v>456428967000</v>
      </c>
      <c r="M108" s="5">
        <v>284369892000</v>
      </c>
      <c r="N108" s="5">
        <v>277438069000</v>
      </c>
      <c r="O108" s="5">
        <v>262120871000</v>
      </c>
      <c r="P108" s="5">
        <v>259140701000</v>
      </c>
      <c r="Q108" s="5">
        <v>264127377000</v>
      </c>
      <c r="R108" s="5">
        <v>241947944000</v>
      </c>
      <c r="S108" s="5">
        <v>237038335000</v>
      </c>
      <c r="T108" s="5">
        <v>49832968000</v>
      </c>
      <c r="U108" s="5">
        <v>28864691000</v>
      </c>
      <c r="V108" s="5">
        <v>10476995000</v>
      </c>
      <c r="W108" s="5">
        <v>11409838000</v>
      </c>
      <c r="X108" s="5">
        <v>12016738000</v>
      </c>
      <c r="Y108" s="5">
        <v>9417559000</v>
      </c>
      <c r="Z108" s="5">
        <v>12868199000</v>
      </c>
    </row>
    <row r="109" spans="2:26" ht="15.5" x14ac:dyDescent="0.35">
      <c r="C109" t="s">
        <v>107</v>
      </c>
      <c r="G109" s="5">
        <v>166733867000</v>
      </c>
      <c r="J109" s="5">
        <v>179934557000</v>
      </c>
      <c r="K109" s="5">
        <v>181076312000</v>
      </c>
      <c r="L109" s="5">
        <v>287082404000</v>
      </c>
      <c r="M109" s="5">
        <v>371739430000</v>
      </c>
      <c r="N109" s="5">
        <v>94378701000</v>
      </c>
      <c r="O109" s="5">
        <v>29224491000</v>
      </c>
      <c r="P109" s="5">
        <v>40981257000</v>
      </c>
      <c r="Q109" s="5">
        <v>34099887000</v>
      </c>
      <c r="R109" s="5">
        <v>20445671000</v>
      </c>
      <c r="S109" s="5">
        <v>22257562000</v>
      </c>
      <c r="T109" s="5">
        <v>14936430000</v>
      </c>
      <c r="U109" s="5">
        <v>22265560000</v>
      </c>
      <c r="V109" s="5">
        <v>10320380000</v>
      </c>
      <c r="X109" s="5">
        <v>6503372000</v>
      </c>
      <c r="Y109" s="5">
        <v>5805131000</v>
      </c>
      <c r="Z109" s="5">
        <v>4260066000</v>
      </c>
    </row>
    <row r="110" spans="2:26" ht="15.5" x14ac:dyDescent="0.35">
      <c r="C110" t="s">
        <v>205</v>
      </c>
      <c r="D110" s="5">
        <v>91489404000</v>
      </c>
      <c r="E110" s="5">
        <v>90361436000</v>
      </c>
      <c r="F110" s="5">
        <v>89785275000</v>
      </c>
      <c r="G110" s="5">
        <v>79209890000</v>
      </c>
      <c r="I110" s="5">
        <v>89785275000</v>
      </c>
      <c r="J110" s="5">
        <v>61988813000</v>
      </c>
      <c r="K110" s="5">
        <v>45922931000</v>
      </c>
      <c r="L110" s="5">
        <v>16321651000</v>
      </c>
      <c r="M110" s="5">
        <v>5755738000</v>
      </c>
    </row>
    <row r="111" spans="2:26" ht="15.5" x14ac:dyDescent="0.35">
      <c r="C111" t="s">
        <v>166</v>
      </c>
    </row>
    <row r="112" spans="2:26" ht="15.5" x14ac:dyDescent="0.35">
      <c r="C112" t="s">
        <v>109</v>
      </c>
      <c r="D112" s="5">
        <v>12925804016000</v>
      </c>
      <c r="E112" s="5">
        <v>12815547660000</v>
      </c>
      <c r="F112" s="5">
        <v>13087107913000</v>
      </c>
      <c r="G112" s="5">
        <v>13593522485000</v>
      </c>
      <c r="I112" s="5">
        <v>13087107913000</v>
      </c>
      <c r="J112" s="5">
        <v>13128920167000</v>
      </c>
      <c r="K112" s="5">
        <v>12440642239000</v>
      </c>
      <c r="L112" s="5">
        <v>13898775065000</v>
      </c>
      <c r="M112" s="5">
        <v>16866522655000</v>
      </c>
      <c r="N112" s="5">
        <v>28015492262000</v>
      </c>
      <c r="O112" s="5">
        <v>27067922912000</v>
      </c>
      <c r="P112" s="5">
        <v>23313671252000</v>
      </c>
      <c r="Q112" s="5">
        <v>16322593372000</v>
      </c>
      <c r="R112" s="5">
        <v>11377960721000</v>
      </c>
      <c r="S112" s="5">
        <v>8364502563000</v>
      </c>
      <c r="T112" s="5">
        <v>6385191484000</v>
      </c>
      <c r="U112" s="5">
        <v>5124070015000</v>
      </c>
      <c r="V112" s="5">
        <v>4040140235000</v>
      </c>
      <c r="W112" s="5">
        <v>3481155340000</v>
      </c>
      <c r="X112" s="5">
        <v>3054092727000</v>
      </c>
      <c r="Y112" s="5">
        <v>2981698985000</v>
      </c>
      <c r="Z112" s="5">
        <v>2578442408000</v>
      </c>
    </row>
    <row r="113" spans="3:26" ht="15.5" x14ac:dyDescent="0.35">
      <c r="C113" t="s">
        <v>110</v>
      </c>
    </row>
    <row r="114" spans="3:26" ht="15.5" x14ac:dyDescent="0.35">
      <c r="C114" t="s">
        <v>111</v>
      </c>
    </row>
    <row r="115" spans="3:26" ht="15.5" x14ac:dyDescent="0.35">
      <c r="C115" t="s">
        <v>951</v>
      </c>
      <c r="D115" s="5">
        <v>9605655000</v>
      </c>
      <c r="E115" s="5">
        <v>9694363000</v>
      </c>
      <c r="F115" s="5">
        <v>21426711000</v>
      </c>
      <c r="G115" s="5">
        <v>7318486000</v>
      </c>
      <c r="I115" s="5">
        <v>21426711000</v>
      </c>
      <c r="J115" s="5">
        <v>23641653000</v>
      </c>
      <c r="K115" s="5">
        <v>28928271000</v>
      </c>
      <c r="L115" s="5">
        <v>16720511000</v>
      </c>
      <c r="M115" s="5">
        <v>9926302000</v>
      </c>
      <c r="N115" s="5">
        <v>15813208000</v>
      </c>
      <c r="O115" s="5">
        <v>12233050000</v>
      </c>
      <c r="P115" s="5">
        <v>15892193000</v>
      </c>
      <c r="Q115" s="5">
        <v>12165613000</v>
      </c>
      <c r="R115" s="5">
        <v>10404947000</v>
      </c>
      <c r="S115" s="5">
        <v>19362789000</v>
      </c>
      <c r="T115" s="5">
        <v>14334620000</v>
      </c>
      <c r="U115" s="5">
        <v>11168578000</v>
      </c>
      <c r="V115" s="5">
        <v>12694598000</v>
      </c>
      <c r="W115" s="5">
        <v>7291848000</v>
      </c>
      <c r="X115" s="5">
        <v>13368138000</v>
      </c>
      <c r="Y115" s="5">
        <v>13848885000</v>
      </c>
      <c r="Z115" s="5">
        <v>7049610000</v>
      </c>
    </row>
    <row r="116" spans="3:26" ht="15.5" x14ac:dyDescent="0.35">
      <c r="C116" t="s">
        <v>952</v>
      </c>
      <c r="D116" s="5">
        <v>8117322700000</v>
      </c>
      <c r="E116" s="5">
        <v>8440605132000</v>
      </c>
      <c r="F116" s="5">
        <v>9544985974000</v>
      </c>
      <c r="G116" s="5">
        <v>9154739612000</v>
      </c>
      <c r="I116" s="5">
        <v>9544985974000</v>
      </c>
      <c r="J116" s="5">
        <v>8133051999000</v>
      </c>
      <c r="K116" s="5">
        <v>8185975584000</v>
      </c>
      <c r="L116" s="5">
        <v>9814901019000</v>
      </c>
      <c r="M116" s="5">
        <v>13496291728000</v>
      </c>
      <c r="N116" s="5">
        <v>22995278746000</v>
      </c>
      <c r="O116" s="5">
        <v>21144601334000</v>
      </c>
      <c r="P116" s="5">
        <v>18064536210000</v>
      </c>
      <c r="Q116" s="5">
        <v>12419278868000</v>
      </c>
      <c r="R116" s="5">
        <v>9223778503000</v>
      </c>
      <c r="S116" s="5">
        <v>6862051180000</v>
      </c>
      <c r="T116" s="5">
        <v>5206253466000</v>
      </c>
      <c r="U116" s="5">
        <v>4120253833000</v>
      </c>
      <c r="V116" s="5">
        <v>3054289337000</v>
      </c>
      <c r="W116" s="5">
        <v>2766325916000</v>
      </c>
      <c r="X116" s="5">
        <v>2386868473000</v>
      </c>
      <c r="Y116" s="5">
        <v>2454297263000</v>
      </c>
      <c r="Z116" s="5">
        <v>2163331617000</v>
      </c>
    </row>
    <row r="117" spans="3:26" ht="15.5" x14ac:dyDescent="0.35">
      <c r="C117" t="s">
        <v>256</v>
      </c>
      <c r="D117" s="5">
        <v>5025149072000</v>
      </c>
      <c r="E117" s="5">
        <v>5435786431000</v>
      </c>
      <c r="F117" s="5">
        <v>6335930022000</v>
      </c>
      <c r="G117" s="5">
        <v>6428447854000</v>
      </c>
      <c r="I117" s="5">
        <v>6335930022000</v>
      </c>
      <c r="J117" s="5">
        <v>5896352860000</v>
      </c>
      <c r="K117" s="5">
        <v>5949227292000</v>
      </c>
      <c r="L117" s="5">
        <v>6710623691000</v>
      </c>
      <c r="M117" s="5">
        <v>8422725583000</v>
      </c>
      <c r="N117" s="5">
        <v>17509876360000</v>
      </c>
      <c r="O117" s="5">
        <v>18119298298000</v>
      </c>
      <c r="P117" s="5">
        <v>15107458786000</v>
      </c>
      <c r="Q117" s="5">
        <v>10592020992000</v>
      </c>
      <c r="R117" s="5">
        <v>8082808516000</v>
      </c>
      <c r="S117" s="5">
        <v>5953876062000</v>
      </c>
      <c r="T117" s="5">
        <v>4542474337000</v>
      </c>
      <c r="U117" s="5">
        <v>3239768390000</v>
      </c>
      <c r="V117" s="5">
        <v>2564894408000</v>
      </c>
      <c r="W117" s="5">
        <v>1911796850000</v>
      </c>
    </row>
    <row r="118" spans="3:26" ht="15.5" x14ac:dyDescent="0.35">
      <c r="C118" t="s">
        <v>1463</v>
      </c>
      <c r="D118" s="5">
        <v>5025149072000</v>
      </c>
      <c r="E118" s="5">
        <v>5435786431000</v>
      </c>
      <c r="F118" s="5">
        <v>6335930022000</v>
      </c>
      <c r="G118" s="5">
        <v>6428447854000</v>
      </c>
      <c r="I118" s="5">
        <v>6335930022000</v>
      </c>
      <c r="J118" s="5">
        <v>5896352860000</v>
      </c>
      <c r="K118" s="5">
        <v>5949227292000</v>
      </c>
      <c r="L118" s="5">
        <v>6710623691000</v>
      </c>
      <c r="M118" s="5">
        <v>8422725583000</v>
      </c>
      <c r="N118" s="5">
        <v>17509876360000</v>
      </c>
      <c r="O118" s="5">
        <v>18119298298000</v>
      </c>
      <c r="P118" s="5">
        <v>15107458786000</v>
      </c>
      <c r="Q118" s="5">
        <v>10592020992000</v>
      </c>
      <c r="R118" s="5">
        <v>8082808516000</v>
      </c>
      <c r="S118" s="5">
        <v>5953876062000</v>
      </c>
      <c r="T118" s="5">
        <v>4542474337000</v>
      </c>
      <c r="U118" s="5">
        <v>3239768390000</v>
      </c>
      <c r="V118" s="5">
        <v>2564894408000</v>
      </c>
      <c r="W118" s="5">
        <v>1911796850000</v>
      </c>
      <c r="X118" s="5">
        <v>1770212090000</v>
      </c>
      <c r="Y118" s="5">
        <v>1871090201000</v>
      </c>
      <c r="Z118" s="5">
        <v>1723836517000</v>
      </c>
    </row>
    <row r="119" spans="3:26" ht="15.5" x14ac:dyDescent="0.35">
      <c r="C119" t="s">
        <v>953</v>
      </c>
      <c r="D119" s="5">
        <v>8117322700000</v>
      </c>
      <c r="E119" s="5">
        <v>8440605132000</v>
      </c>
      <c r="F119" s="5">
        <v>9544985974000</v>
      </c>
      <c r="G119" s="5">
        <v>9154739612000</v>
      </c>
      <c r="I119" s="5">
        <v>9544985974000</v>
      </c>
      <c r="J119" s="5">
        <v>8133051999000</v>
      </c>
      <c r="K119" s="5">
        <v>8185975584000</v>
      </c>
      <c r="L119" s="5">
        <v>9814901019000</v>
      </c>
      <c r="M119" s="5">
        <v>13496291728000</v>
      </c>
      <c r="N119" s="5">
        <v>22995278746000</v>
      </c>
      <c r="O119" s="5">
        <v>21144601334000</v>
      </c>
      <c r="P119" s="5">
        <v>18064536210000</v>
      </c>
      <c r="Q119" s="5">
        <v>12419278868000</v>
      </c>
      <c r="R119" s="5">
        <v>9223778503000</v>
      </c>
      <c r="S119" s="5">
        <v>6862051180000</v>
      </c>
      <c r="T119" s="5">
        <v>5206253466000</v>
      </c>
      <c r="U119" s="5">
        <v>4120253833000</v>
      </c>
      <c r="V119" s="5">
        <v>3054289337000</v>
      </c>
      <c r="W119" s="5">
        <v>2766325916000</v>
      </c>
      <c r="X119" s="5">
        <v>2386868473000</v>
      </c>
      <c r="Y119" s="5">
        <v>2454297263000</v>
      </c>
      <c r="Z119" s="5">
        <v>2163331617000</v>
      </c>
    </row>
    <row r="120" spans="3:26" ht="15.5" x14ac:dyDescent="0.35">
      <c r="C120" t="s">
        <v>955</v>
      </c>
      <c r="D120" s="5">
        <v>311008805000</v>
      </c>
      <c r="E120" s="5">
        <v>1086006876000</v>
      </c>
      <c r="F120" s="5">
        <v>192005643000</v>
      </c>
      <c r="G120" s="5">
        <v>567000659000</v>
      </c>
      <c r="I120" s="5">
        <v>192005643000</v>
      </c>
      <c r="J120" s="5">
        <v>867000000000</v>
      </c>
      <c r="K120" s="5">
        <v>452203552000</v>
      </c>
      <c r="L120" s="5">
        <v>2004021000</v>
      </c>
      <c r="M120" s="5">
        <v>301307301000</v>
      </c>
      <c r="N120" s="5">
        <v>213162997000</v>
      </c>
      <c r="O120" s="5">
        <v>744854581000</v>
      </c>
      <c r="P120" s="5">
        <v>80560766000</v>
      </c>
      <c r="Q120" s="5">
        <v>31045711000</v>
      </c>
      <c r="R120" s="5">
        <v>3714202000</v>
      </c>
      <c r="S120" s="5">
        <v>3889698000</v>
      </c>
      <c r="T120" s="5">
        <v>164579782000</v>
      </c>
      <c r="U120" s="5">
        <v>94029996000</v>
      </c>
      <c r="V120" s="5">
        <v>341945942000</v>
      </c>
      <c r="W120" s="5">
        <v>35713048000</v>
      </c>
      <c r="X120" s="5">
        <v>35940356000</v>
      </c>
      <c r="Y120" s="5">
        <v>16427342000</v>
      </c>
      <c r="Z120" s="5">
        <v>5209485000</v>
      </c>
    </row>
    <row r="121" spans="3:26" ht="15.5" x14ac:dyDescent="0.35">
      <c r="C121" t="s">
        <v>1341</v>
      </c>
      <c r="O121" s="5">
        <v>144430000</v>
      </c>
      <c r="P121" s="5">
        <v>27820000</v>
      </c>
    </row>
    <row r="122" spans="3:26" ht="15.5" x14ac:dyDescent="0.35">
      <c r="C122" t="s">
        <v>956</v>
      </c>
      <c r="L122" s="5">
        <v>70880537000</v>
      </c>
      <c r="M122" s="5">
        <v>92561485000</v>
      </c>
      <c r="P122" s="5">
        <v>59497144000</v>
      </c>
      <c r="Q122" s="5">
        <v>55591193000</v>
      </c>
      <c r="R122" s="5">
        <v>89739471000</v>
      </c>
      <c r="S122" s="5">
        <v>27533167000</v>
      </c>
      <c r="T122" s="5">
        <v>22419241000</v>
      </c>
      <c r="V122" s="5">
        <v>18166283000</v>
      </c>
      <c r="W122" s="5">
        <v>34815573000</v>
      </c>
      <c r="X122" s="5">
        <v>66618095000</v>
      </c>
    </row>
    <row r="123" spans="3:26" ht="15.5" x14ac:dyDescent="0.35">
      <c r="C123" t="s">
        <v>117</v>
      </c>
      <c r="D123" s="5">
        <v>9000350000</v>
      </c>
      <c r="E123" s="5">
        <v>12310323000</v>
      </c>
      <c r="F123" s="5">
        <v>10083736000</v>
      </c>
      <c r="G123" s="5">
        <v>10468143000</v>
      </c>
      <c r="I123" s="5">
        <v>10083736000</v>
      </c>
      <c r="J123" s="5">
        <v>9917304000</v>
      </c>
      <c r="K123" s="5">
        <v>6277805000</v>
      </c>
      <c r="L123" s="5">
        <v>7440205000</v>
      </c>
      <c r="M123" s="5">
        <v>12651982000</v>
      </c>
      <c r="N123" s="5">
        <v>25345453000</v>
      </c>
      <c r="O123" s="5">
        <v>22962103000</v>
      </c>
      <c r="P123" s="5">
        <v>27926304000</v>
      </c>
      <c r="Q123" s="5">
        <v>58583362000</v>
      </c>
      <c r="R123" s="5">
        <v>8084117000</v>
      </c>
      <c r="S123" s="5">
        <v>10426550000</v>
      </c>
      <c r="T123" s="5">
        <v>9524682000</v>
      </c>
      <c r="U123" s="5">
        <v>10466964000</v>
      </c>
      <c r="V123" s="5">
        <v>19412826000</v>
      </c>
      <c r="W123" s="5">
        <v>9593789000</v>
      </c>
      <c r="X123" s="5">
        <v>8876141000</v>
      </c>
      <c r="Y123" s="5">
        <v>3250821000</v>
      </c>
      <c r="Z123" s="5">
        <v>1319526000</v>
      </c>
    </row>
    <row r="124" spans="3:26" ht="15.5" x14ac:dyDescent="0.35">
      <c r="C124" t="s">
        <v>957</v>
      </c>
      <c r="M124" s="5">
        <v>238862928000</v>
      </c>
      <c r="N124" s="5">
        <v>238615701000</v>
      </c>
      <c r="O124" s="5">
        <v>499159359000</v>
      </c>
      <c r="P124" s="5">
        <v>498536697000</v>
      </c>
      <c r="Q124" s="5">
        <v>497964691000</v>
      </c>
    </row>
    <row r="125" spans="3:26" ht="15.5" x14ac:dyDescent="0.35">
      <c r="C125" t="s">
        <v>958</v>
      </c>
      <c r="D125" s="5">
        <v>12008374000</v>
      </c>
      <c r="E125" s="5">
        <v>12283696000</v>
      </c>
      <c r="F125" s="5">
        <v>12556559000</v>
      </c>
      <c r="G125" s="5">
        <v>12827934000</v>
      </c>
      <c r="I125" s="5">
        <v>12556559000</v>
      </c>
      <c r="J125" s="5">
        <v>13622042000</v>
      </c>
      <c r="K125" s="5">
        <v>14635666000</v>
      </c>
      <c r="L125" s="5">
        <v>15599956000</v>
      </c>
      <c r="M125" s="5">
        <v>16517311000</v>
      </c>
      <c r="N125" s="5">
        <v>17318944000</v>
      </c>
      <c r="V125" s="5">
        <v>176220087000</v>
      </c>
      <c r="W125" s="5">
        <v>241458205000</v>
      </c>
      <c r="X125" s="5">
        <v>243012454000</v>
      </c>
      <c r="Y125" s="5">
        <v>87251978000</v>
      </c>
      <c r="Z125" s="5">
        <v>128431188000</v>
      </c>
    </row>
    <row r="126" spans="3:26" ht="15.5" x14ac:dyDescent="0.35">
      <c r="C126" t="s">
        <v>633</v>
      </c>
      <c r="W126" s="5">
        <v>612100000</v>
      </c>
    </row>
    <row r="127" spans="3:26" ht="15.5" x14ac:dyDescent="0.35">
      <c r="C127" t="s">
        <v>959</v>
      </c>
      <c r="Y127" s="5">
        <v>3780000000</v>
      </c>
      <c r="Z127" s="5">
        <v>7038000000</v>
      </c>
    </row>
    <row r="128" spans="3:26" ht="15.5" x14ac:dyDescent="0.35">
      <c r="C128" t="s">
        <v>127</v>
      </c>
      <c r="D128" s="5">
        <v>10010377036000</v>
      </c>
      <c r="E128" s="5">
        <v>9867119274000</v>
      </c>
      <c r="F128" s="5">
        <v>10075771939000</v>
      </c>
      <c r="G128" s="5">
        <v>10059553231000</v>
      </c>
      <c r="I128" s="5">
        <v>10075771939000</v>
      </c>
      <c r="J128" s="5">
        <v>9675555640000</v>
      </c>
      <c r="K128" s="5">
        <v>9020392264000</v>
      </c>
      <c r="L128" s="5">
        <v>10509687783000</v>
      </c>
      <c r="M128" s="5">
        <v>14408859476000</v>
      </c>
      <c r="N128" s="5">
        <v>23727802051000</v>
      </c>
      <c r="O128" s="5">
        <v>22586218693000</v>
      </c>
      <c r="P128" s="5">
        <v>18889385436000</v>
      </c>
      <c r="Q128" s="5">
        <v>13211308495000</v>
      </c>
      <c r="R128" s="5">
        <v>9441709181000</v>
      </c>
      <c r="S128" s="5">
        <v>7012090138000</v>
      </c>
      <c r="T128" s="5">
        <v>5481169891000</v>
      </c>
      <c r="U128" s="5">
        <v>4287163502000</v>
      </c>
      <c r="V128" s="5">
        <v>3668215679000</v>
      </c>
      <c r="W128" s="5">
        <v>3133539177000</v>
      </c>
      <c r="X128" s="5">
        <v>2775806670000</v>
      </c>
      <c r="Y128" s="5">
        <v>2633801507000</v>
      </c>
      <c r="Z128" s="5">
        <v>2346800655000</v>
      </c>
    </row>
    <row r="129" spans="2:26" ht="15.5" x14ac:dyDescent="0.35">
      <c r="C129" t="s">
        <v>128</v>
      </c>
    </row>
    <row r="130" spans="2:26" ht="15.5" x14ac:dyDescent="0.35">
      <c r="C130" t="s">
        <v>129</v>
      </c>
      <c r="D130" s="5">
        <v>2474049429000</v>
      </c>
      <c r="E130" s="5">
        <v>2474049429000</v>
      </c>
      <c r="F130" s="5">
        <v>2474049429000</v>
      </c>
      <c r="G130" s="5">
        <v>2474049429000</v>
      </c>
      <c r="I130" s="5">
        <v>2474049429000</v>
      </c>
      <c r="J130" s="5">
        <v>2474049429000</v>
      </c>
      <c r="K130" s="5">
        <v>2474049429000</v>
      </c>
      <c r="L130" s="5">
        <v>2474010781000</v>
      </c>
      <c r="M130" s="5">
        <v>2274652671000</v>
      </c>
      <c r="N130" s="5">
        <v>2134329023000</v>
      </c>
      <c r="O130" s="5">
        <v>2134329023000</v>
      </c>
      <c r="P130" s="5">
        <v>2134329023000</v>
      </c>
      <c r="Q130" s="5">
        <v>1791253796000</v>
      </c>
      <c r="R130" s="5">
        <v>1532571182000</v>
      </c>
      <c r="S130" s="5">
        <v>1147971570000</v>
      </c>
      <c r="T130" s="5">
        <v>745078118000</v>
      </c>
      <c r="U130" s="5">
        <v>745078118000</v>
      </c>
      <c r="V130" s="5">
        <v>361809558000</v>
      </c>
      <c r="W130" s="5">
        <v>361809558000</v>
      </c>
      <c r="X130" s="5">
        <v>343063401000</v>
      </c>
      <c r="Y130" s="5">
        <v>341820533000</v>
      </c>
      <c r="Z130" s="5">
        <v>234906116000</v>
      </c>
    </row>
    <row r="131" spans="2:26" ht="15.5" x14ac:dyDescent="0.35">
      <c r="C131" t="s">
        <v>130</v>
      </c>
      <c r="D131" s="5">
        <v>3735116314000</v>
      </c>
      <c r="E131" s="5">
        <v>3735116314000</v>
      </c>
      <c r="F131" s="5">
        <v>3735116314000</v>
      </c>
      <c r="G131" s="5">
        <v>3735116314000</v>
      </c>
      <c r="I131" s="5">
        <v>3735116314000</v>
      </c>
      <c r="J131" s="5">
        <v>3735116314000</v>
      </c>
      <c r="K131" s="5">
        <v>3735116314000</v>
      </c>
      <c r="L131" s="5">
        <v>3734973042000</v>
      </c>
      <c r="M131" s="5">
        <v>2943713773000</v>
      </c>
      <c r="N131" s="5">
        <v>1827438716000</v>
      </c>
      <c r="O131" s="5">
        <v>1825177644000</v>
      </c>
      <c r="P131" s="5">
        <v>1825177644000</v>
      </c>
      <c r="Q131" s="5">
        <v>945203438000</v>
      </c>
      <c r="R131" s="5">
        <v>190128032000</v>
      </c>
      <c r="S131" s="5">
        <v>75915828000</v>
      </c>
      <c r="T131" s="5">
        <v>77116982000</v>
      </c>
      <c r="U131" s="5">
        <v>77116982000</v>
      </c>
      <c r="V131" s="5">
        <v>13389364000</v>
      </c>
      <c r="W131" s="5">
        <v>13389364000</v>
      </c>
      <c r="X131" s="5">
        <v>7946744000</v>
      </c>
      <c r="Y131" s="5">
        <v>8000110000</v>
      </c>
      <c r="Z131" s="5">
        <v>695242000</v>
      </c>
    </row>
    <row r="132" spans="2:26" ht="15.5" x14ac:dyDescent="0.35">
      <c r="C132" t="s">
        <v>131</v>
      </c>
      <c r="D132" s="5">
        <v>-3211232273000</v>
      </c>
      <c r="E132" s="5">
        <v>-3216453600000</v>
      </c>
      <c r="F132" s="5">
        <v>-3223244399000</v>
      </c>
      <c r="G132" s="5">
        <v>-2682652793000</v>
      </c>
      <c r="I132" s="5">
        <v>-3223244399000</v>
      </c>
      <c r="J132" s="5">
        <v>-2724631451000</v>
      </c>
      <c r="K132" s="5">
        <v>-2775523221000</v>
      </c>
      <c r="L132" s="5">
        <v>-2799874260000</v>
      </c>
      <c r="M132" s="5">
        <v>-2811334765000</v>
      </c>
      <c r="N132" s="5">
        <v>234366642000</v>
      </c>
      <c r="O132" s="5">
        <v>521394125000</v>
      </c>
      <c r="P132" s="5">
        <v>511175229000</v>
      </c>
      <c r="Q132" s="5">
        <v>360350900000</v>
      </c>
      <c r="R132" s="5">
        <v>239425962000</v>
      </c>
      <c r="S132" s="5">
        <v>152038232000</v>
      </c>
      <c r="T132" s="5">
        <v>88948065000</v>
      </c>
      <c r="U132" s="5">
        <v>37225140000</v>
      </c>
      <c r="V132" s="5">
        <v>-15214568000</v>
      </c>
      <c r="W132" s="5">
        <v>-48241146000</v>
      </c>
      <c r="X132" s="5">
        <v>-81097527000</v>
      </c>
      <c r="Y132" s="5">
        <v>-1763642000</v>
      </c>
      <c r="Z132" s="5">
        <v>-3962582000</v>
      </c>
    </row>
    <row r="133" spans="2:26" ht="15.5" x14ac:dyDescent="0.35">
      <c r="C133" t="s">
        <v>132</v>
      </c>
    </row>
    <row r="134" spans="2:26" ht="15.5" x14ac:dyDescent="0.35">
      <c r="C134" t="s">
        <v>1464</v>
      </c>
      <c r="D134" s="5">
        <v>32370876000</v>
      </c>
      <c r="E134" s="5">
        <v>32370876000</v>
      </c>
      <c r="F134" s="5">
        <v>32370876000</v>
      </c>
      <c r="G134" s="5">
        <v>32370876000</v>
      </c>
      <c r="I134" s="5">
        <v>32370876000</v>
      </c>
      <c r="J134" s="5">
        <v>32370876000</v>
      </c>
      <c r="K134" s="5">
        <v>32370876000</v>
      </c>
      <c r="L134" s="5">
        <v>32370876000</v>
      </c>
      <c r="M134" s="5">
        <v>32370876000</v>
      </c>
      <c r="N134" s="5">
        <v>30807842000</v>
      </c>
      <c r="O134" s="5">
        <v>28254771000</v>
      </c>
      <c r="P134" s="5">
        <v>18044140000</v>
      </c>
      <c r="Q134" s="5">
        <v>11019363000</v>
      </c>
      <c r="R134" s="5">
        <v>5869206000</v>
      </c>
      <c r="S134" s="5">
        <v>3454449000</v>
      </c>
      <c r="T134" s="5">
        <v>2214427000</v>
      </c>
      <c r="U134" s="5">
        <v>1165633000</v>
      </c>
      <c r="V134" s="5">
        <v>1165633000</v>
      </c>
      <c r="W134" s="5">
        <v>1165633000</v>
      </c>
      <c r="X134" s="5">
        <v>1165633000</v>
      </c>
      <c r="Y134" s="5">
        <v>1165633000</v>
      </c>
      <c r="Z134" s="5">
        <v>1165633000</v>
      </c>
    </row>
    <row r="135" spans="2:26" ht="15.5" x14ac:dyDescent="0.35">
      <c r="C135" t="s">
        <v>133</v>
      </c>
    </row>
    <row r="136" spans="2:26" ht="15.5" x14ac:dyDescent="0.35">
      <c r="C136" t="s">
        <v>1465</v>
      </c>
      <c r="D136" s="5">
        <v>-3243603149000</v>
      </c>
      <c r="E136" s="5">
        <v>-3248824476000</v>
      </c>
      <c r="F136" s="5">
        <v>-3255615275000</v>
      </c>
      <c r="G136" s="5">
        <v>-2715023669000</v>
      </c>
      <c r="I136" s="5">
        <v>-3255615275000</v>
      </c>
      <c r="J136" s="5">
        <v>-2757002327000</v>
      </c>
      <c r="K136" s="5">
        <v>-2807894097000</v>
      </c>
      <c r="L136" s="5">
        <v>-2832245136000</v>
      </c>
      <c r="M136" s="5">
        <v>-2843705641000</v>
      </c>
      <c r="N136" s="5">
        <v>203558800000</v>
      </c>
      <c r="O136" s="5">
        <v>493139354000</v>
      </c>
      <c r="P136" s="5">
        <v>493131089000</v>
      </c>
      <c r="Q136" s="5">
        <v>349331537000</v>
      </c>
      <c r="R136" s="5">
        <v>233556756000</v>
      </c>
      <c r="S136" s="5">
        <v>148583783000</v>
      </c>
      <c r="T136" s="5">
        <v>86733638000</v>
      </c>
      <c r="U136" s="5">
        <v>36059507000</v>
      </c>
      <c r="V136" s="5">
        <v>-16380201000</v>
      </c>
      <c r="W136" s="5">
        <v>-49406779000</v>
      </c>
      <c r="X136" s="5">
        <v>-82263160000</v>
      </c>
      <c r="Y136" s="5">
        <v>-2929275000</v>
      </c>
      <c r="Z136" s="5">
        <v>-5128215000</v>
      </c>
    </row>
    <row r="137" spans="2:26" ht="15.5" x14ac:dyDescent="0.35">
      <c r="C137" t="s">
        <v>10</v>
      </c>
      <c r="D137" s="5">
        <v>2915426980000</v>
      </c>
      <c r="E137" s="5">
        <v>2948428386000</v>
      </c>
      <c r="F137" s="5">
        <v>3011335974000</v>
      </c>
      <c r="G137" s="5">
        <v>3533969254000</v>
      </c>
      <c r="I137" s="5">
        <v>3011335974000</v>
      </c>
      <c r="J137" s="5">
        <v>3453364527000</v>
      </c>
      <c r="K137" s="5">
        <v>3420249975000</v>
      </c>
      <c r="L137" s="5">
        <v>3389087282000</v>
      </c>
      <c r="M137" s="5">
        <v>2457663179000</v>
      </c>
      <c r="N137" s="5">
        <v>4287690211000</v>
      </c>
      <c r="O137" s="5">
        <v>4481704219000</v>
      </c>
      <c r="P137" s="5">
        <v>4424285816000</v>
      </c>
      <c r="Q137" s="5">
        <v>3111284877000</v>
      </c>
      <c r="R137" s="5">
        <v>1936251540000</v>
      </c>
      <c r="S137" s="5">
        <v>1352412425000</v>
      </c>
      <c r="T137" s="5">
        <v>904021593000</v>
      </c>
      <c r="U137" s="5">
        <v>836906513000</v>
      </c>
      <c r="V137" s="5">
        <v>371924556000</v>
      </c>
      <c r="W137" s="5">
        <v>347616163000</v>
      </c>
      <c r="X137" s="5">
        <v>278286057000</v>
      </c>
      <c r="Y137" s="5">
        <v>347894501000</v>
      </c>
      <c r="Z137" s="5">
        <v>231638776000</v>
      </c>
    </row>
    <row r="138" spans="2:26" ht="15.5" x14ac:dyDescent="0.35">
      <c r="C138" t="s">
        <v>135</v>
      </c>
      <c r="D138" s="5">
        <v>12925804016000</v>
      </c>
      <c r="E138" s="5">
        <v>12815547660000</v>
      </c>
      <c r="F138" s="5">
        <v>13087107913000</v>
      </c>
      <c r="G138" s="5">
        <v>13593522485000</v>
      </c>
      <c r="I138" s="5">
        <v>13087107913000</v>
      </c>
      <c r="J138" s="5">
        <v>13128920167000</v>
      </c>
      <c r="K138" s="5">
        <v>12440642239000</v>
      </c>
      <c r="L138" s="5">
        <v>13898775065000</v>
      </c>
      <c r="M138" s="5">
        <v>16866522655000</v>
      </c>
      <c r="N138" s="5">
        <v>28015492262000</v>
      </c>
      <c r="O138" s="5">
        <v>27067922912000</v>
      </c>
      <c r="P138" s="5">
        <v>23313671252000</v>
      </c>
      <c r="Q138" s="5">
        <v>16322593372000</v>
      </c>
      <c r="R138" s="5">
        <v>11377960721000</v>
      </c>
      <c r="S138" s="5">
        <v>8364502563000</v>
      </c>
      <c r="T138" s="5">
        <v>6385191484000</v>
      </c>
      <c r="U138" s="5">
        <v>5124070015000</v>
      </c>
      <c r="V138" s="5">
        <v>4040140235000</v>
      </c>
      <c r="W138" s="5">
        <v>3481155340000</v>
      </c>
      <c r="X138" s="5">
        <v>3054092727000</v>
      </c>
      <c r="Y138" s="5">
        <v>2981696008000</v>
      </c>
      <c r="Z138" s="5">
        <v>2578439431000</v>
      </c>
    </row>
    <row r="139" spans="2:26" ht="15.5" x14ac:dyDescent="0.35">
      <c r="C139" t="s">
        <v>136</v>
      </c>
      <c r="D139" s="5">
        <v>24740494294</v>
      </c>
      <c r="E139" s="5">
        <v>24740494294</v>
      </c>
      <c r="F139" s="5">
        <v>24740494294</v>
      </c>
      <c r="G139" s="5">
        <v>24740494294</v>
      </c>
      <c r="I139" s="5">
        <v>24740494294</v>
      </c>
      <c r="J139" s="5">
        <v>24740494294</v>
      </c>
      <c r="K139" s="5">
        <v>24740494294</v>
      </c>
      <c r="L139" s="5">
        <v>24740107814</v>
      </c>
      <c r="M139" s="5">
        <v>22746526712</v>
      </c>
      <c r="N139" s="5">
        <v>21343290230</v>
      </c>
      <c r="O139" s="5">
        <v>21343290230</v>
      </c>
      <c r="P139" s="5">
        <v>21343290230</v>
      </c>
      <c r="Q139" s="5">
        <v>17912537958</v>
      </c>
      <c r="R139" s="5">
        <v>15325711820</v>
      </c>
      <c r="S139" s="5">
        <v>11479715698</v>
      </c>
      <c r="T139" s="5">
        <v>7450781177</v>
      </c>
      <c r="U139" s="5">
        <v>7450781177</v>
      </c>
      <c r="V139" s="5">
        <v>3618095578</v>
      </c>
      <c r="W139" s="5">
        <v>3618095578</v>
      </c>
      <c r="X139" s="5">
        <v>3430634012</v>
      </c>
      <c r="Y139" s="5">
        <v>3418205328</v>
      </c>
      <c r="Z139" s="5">
        <v>2349061156</v>
      </c>
    </row>
    <row r="141" spans="2:26" ht="15.5" x14ac:dyDescent="0.35">
      <c r="B141" t="s">
        <v>137</v>
      </c>
      <c r="C141" t="s">
        <v>138</v>
      </c>
      <c r="D141" s="5">
        <v>-1006350455000</v>
      </c>
      <c r="E141" s="5">
        <v>-395217647000</v>
      </c>
      <c r="F141" s="5">
        <v>51149171000</v>
      </c>
      <c r="G141" s="5">
        <v>332266303000</v>
      </c>
      <c r="I141" s="5">
        <v>391046020000</v>
      </c>
      <c r="J141" s="5">
        <v>497246577000</v>
      </c>
      <c r="K141" s="5">
        <v>-884956858000</v>
      </c>
      <c r="L141" s="5">
        <v>95167942000</v>
      </c>
      <c r="M141" s="5">
        <v>-1139643320000</v>
      </c>
      <c r="N141" s="5">
        <v>763032452000</v>
      </c>
      <c r="O141" s="5">
        <v>-2622767496000</v>
      </c>
      <c r="P141" s="5">
        <v>2693653315000</v>
      </c>
      <c r="Q141" s="5">
        <v>-782655120000</v>
      </c>
      <c r="R141" s="5">
        <v>607108563000</v>
      </c>
      <c r="S141" s="5">
        <v>145953941000</v>
      </c>
      <c r="T141" s="5">
        <v>242458859000</v>
      </c>
      <c r="U141" s="5">
        <v>-289997756000</v>
      </c>
      <c r="V141" s="5">
        <v>-43658524000</v>
      </c>
      <c r="W141" s="5">
        <v>513844958000</v>
      </c>
      <c r="X141" s="5">
        <v>-17646495000</v>
      </c>
      <c r="Y141" s="5">
        <v>386461885000</v>
      </c>
      <c r="Z141" s="5">
        <v>-477837234000</v>
      </c>
    </row>
    <row r="142" spans="2:26" ht="15.5" x14ac:dyDescent="0.35">
      <c r="C142" t="s">
        <v>1466</v>
      </c>
      <c r="D142" s="5">
        <v>274104596000</v>
      </c>
      <c r="E142" s="5">
        <v>331105047000</v>
      </c>
      <c r="F142" s="5">
        <v>273810098000</v>
      </c>
      <c r="G142" s="5">
        <v>304831961000</v>
      </c>
      <c r="I142" s="5">
        <v>1157131901000</v>
      </c>
      <c r="J142" s="5">
        <v>1040873977000</v>
      </c>
      <c r="K142" s="5">
        <v>928227801000</v>
      </c>
      <c r="L142" s="5">
        <v>993589839000</v>
      </c>
      <c r="M142" s="5">
        <v>1646967200000</v>
      </c>
      <c r="N142" s="5">
        <v>1912472743000</v>
      </c>
      <c r="O142" s="5">
        <v>2040523213000</v>
      </c>
      <c r="P142" s="5">
        <v>1667081207000</v>
      </c>
      <c r="Q142" s="5">
        <v>1260121075000</v>
      </c>
      <c r="R142" s="5">
        <v>965491214000</v>
      </c>
      <c r="S142" s="5">
        <v>789476202000</v>
      </c>
      <c r="T142" s="5">
        <v>601398419000</v>
      </c>
      <c r="U142" s="5">
        <v>418158707000</v>
      </c>
      <c r="V142" s="5">
        <v>320674182000</v>
      </c>
      <c r="W142" s="5">
        <v>369960983000</v>
      </c>
    </row>
    <row r="143" spans="2:26" ht="15.5" x14ac:dyDescent="0.35">
      <c r="C143" t="s">
        <v>1467</v>
      </c>
      <c r="X143" s="5">
        <v>367100962000</v>
      </c>
      <c r="Y143" s="5">
        <v>354034294000</v>
      </c>
      <c r="Z143" s="5">
        <v>324542517000</v>
      </c>
    </row>
    <row r="144" spans="2:26" ht="15.5" x14ac:dyDescent="0.35">
      <c r="C144" t="s">
        <v>1468</v>
      </c>
      <c r="X144" s="5">
        <v>4103384000</v>
      </c>
      <c r="Y144" s="5">
        <v>9578021000</v>
      </c>
      <c r="Z144" s="5">
        <v>9462999000</v>
      </c>
    </row>
    <row r="145" spans="3:26" ht="15.5" x14ac:dyDescent="0.35">
      <c r="C145" t="s">
        <v>1469</v>
      </c>
      <c r="D145" s="5">
        <v>274104596000</v>
      </c>
      <c r="E145" s="5">
        <v>331105047000</v>
      </c>
      <c r="F145" s="5">
        <v>273810098000</v>
      </c>
      <c r="G145" s="5">
        <v>304831961000</v>
      </c>
      <c r="I145" s="5">
        <v>1157131901000</v>
      </c>
      <c r="J145" s="5">
        <v>1040873977000</v>
      </c>
      <c r="K145" s="5">
        <v>928227801000</v>
      </c>
      <c r="L145" s="5">
        <v>993589839000</v>
      </c>
      <c r="M145" s="5">
        <v>1646967200000</v>
      </c>
      <c r="N145" s="5">
        <v>1912472743000</v>
      </c>
      <c r="O145" s="5">
        <v>2040523213000</v>
      </c>
      <c r="P145" s="5">
        <v>1667081207000</v>
      </c>
      <c r="Q145" s="5">
        <v>1260121075000</v>
      </c>
      <c r="R145" s="5">
        <v>965491214000</v>
      </c>
      <c r="S145" s="5">
        <v>789476202000</v>
      </c>
      <c r="T145" s="5">
        <v>601398419000</v>
      </c>
      <c r="U145" s="5">
        <v>418158707000</v>
      </c>
      <c r="V145" s="5">
        <v>320674182000</v>
      </c>
      <c r="W145" s="5">
        <v>369960983000</v>
      </c>
      <c r="X145" s="5">
        <v>371204346000</v>
      </c>
      <c r="Y145" s="5">
        <v>363612315000</v>
      </c>
      <c r="Z145" s="5">
        <v>334005516000</v>
      </c>
    </row>
    <row r="146" spans="3:26" ht="15.5" x14ac:dyDescent="0.35">
      <c r="C146" t="s">
        <v>1470</v>
      </c>
      <c r="Z146" s="5">
        <v>15544151000</v>
      </c>
    </row>
    <row r="147" spans="3:26" ht="15.5" x14ac:dyDescent="0.35">
      <c r="C147" t="s">
        <v>1471</v>
      </c>
      <c r="D147" s="5">
        <v>-98701602000</v>
      </c>
      <c r="E147" s="5">
        <v>-116101546000</v>
      </c>
      <c r="F147" s="5">
        <v>-109026140000</v>
      </c>
      <c r="G147" s="5">
        <v>-121651792000</v>
      </c>
      <c r="I147" s="5">
        <v>-482109033000</v>
      </c>
      <c r="J147" s="5">
        <v>-473433645000</v>
      </c>
      <c r="K147" s="5">
        <v>-399870150000</v>
      </c>
      <c r="L147" s="5">
        <v>-376364240000</v>
      </c>
      <c r="M147" s="5">
        <v>-815960281000</v>
      </c>
      <c r="N147" s="5">
        <v>-1319247854000</v>
      </c>
      <c r="O147" s="5">
        <v>-1347676769000</v>
      </c>
      <c r="P147" s="5">
        <v>-974337683000</v>
      </c>
      <c r="Q147" s="5">
        <v>-731405203000</v>
      </c>
      <c r="R147" s="5">
        <v>-538727099000</v>
      </c>
      <c r="S147" s="5">
        <v>-422546511000</v>
      </c>
      <c r="T147" s="5">
        <v>-335303724000</v>
      </c>
      <c r="U147" s="5">
        <v>-194715635000</v>
      </c>
      <c r="V147" s="5">
        <v>-137964139000</v>
      </c>
      <c r="W147" s="5">
        <v>-197405122000</v>
      </c>
      <c r="X147" s="5">
        <v>-189361361000</v>
      </c>
      <c r="Y147" s="5">
        <v>-225734137000</v>
      </c>
      <c r="Z147" s="5">
        <v>-224659495000</v>
      </c>
    </row>
    <row r="148" spans="3:26" ht="15.5" x14ac:dyDescent="0.35">
      <c r="C148" t="s">
        <v>141</v>
      </c>
      <c r="X148" s="5">
        <v>-52778298000</v>
      </c>
      <c r="Y148" s="5">
        <v>-45723845000</v>
      </c>
      <c r="Z148" s="5">
        <v>-43620212000</v>
      </c>
    </row>
    <row r="149" spans="3:26" ht="15.5" x14ac:dyDescent="0.35">
      <c r="C149" t="s">
        <v>593</v>
      </c>
      <c r="X149" s="5">
        <v>-7620387000</v>
      </c>
    </row>
    <row r="150" spans="3:26" ht="15.5" x14ac:dyDescent="0.35">
      <c r="C150" t="s">
        <v>265</v>
      </c>
      <c r="M150" s="5">
        <v>-17091677000</v>
      </c>
      <c r="N150" s="5">
        <v>-14051730000</v>
      </c>
    </row>
    <row r="151" spans="3:26" ht="15.5" x14ac:dyDescent="0.35">
      <c r="C151" t="s">
        <v>872</v>
      </c>
      <c r="X151" s="5">
        <v>-62903076000</v>
      </c>
      <c r="Y151" s="5">
        <v>-93526219000</v>
      </c>
      <c r="Z151" s="5">
        <v>-131524141000</v>
      </c>
    </row>
    <row r="152" spans="3:26" ht="15.5" x14ac:dyDescent="0.35">
      <c r="C152" t="s">
        <v>1472</v>
      </c>
    </row>
    <row r="153" spans="3:26" ht="15.5" x14ac:dyDescent="0.35">
      <c r="C153" t="s">
        <v>1473</v>
      </c>
      <c r="D153" s="5">
        <v>20379237000</v>
      </c>
      <c r="E153" s="5">
        <v>29331383000</v>
      </c>
      <c r="F153" s="5">
        <v>57807530000</v>
      </c>
      <c r="G153" s="5">
        <v>27377719000</v>
      </c>
      <c r="I153" s="5">
        <v>125066996000</v>
      </c>
      <c r="J153" s="5">
        <v>494008483000</v>
      </c>
      <c r="K153" s="5">
        <v>363096531000</v>
      </c>
      <c r="L153" s="5">
        <v>562108756000</v>
      </c>
      <c r="M153" s="5">
        <v>126956934000</v>
      </c>
      <c r="N153" s="5">
        <v>40371567000</v>
      </c>
      <c r="O153" s="5">
        <v>9775420000</v>
      </c>
      <c r="P153" s="5">
        <v>9491977000</v>
      </c>
      <c r="Q153" s="5">
        <v>7672262000</v>
      </c>
      <c r="R153" s="5">
        <v>20542493000</v>
      </c>
      <c r="S153" s="5">
        <v>8999037000</v>
      </c>
      <c r="T153" s="5">
        <v>15306979000</v>
      </c>
      <c r="U153" s="5">
        <v>15925444000</v>
      </c>
      <c r="V153" s="5">
        <v>7660872000</v>
      </c>
      <c r="W153" s="5">
        <v>2663550000</v>
      </c>
    </row>
    <row r="154" spans="3:26" ht="15.5" x14ac:dyDescent="0.35">
      <c r="C154" t="s">
        <v>931</v>
      </c>
      <c r="D154" s="5">
        <v>7464256000</v>
      </c>
      <c r="E154" s="5">
        <v>10299783000</v>
      </c>
      <c r="F154" s="5">
        <v>-1605709000</v>
      </c>
      <c r="G154" s="5">
        <v>13874452000</v>
      </c>
      <c r="I154" s="5">
        <v>40941034000</v>
      </c>
      <c r="J154" s="5">
        <v>33976453000</v>
      </c>
      <c r="K154" s="5">
        <v>46784493000</v>
      </c>
      <c r="L154" s="5">
        <v>49505590000</v>
      </c>
      <c r="M154" s="5">
        <v>56564960000</v>
      </c>
      <c r="N154" s="5">
        <v>51879970000</v>
      </c>
      <c r="O154" s="5">
        <v>72581858000</v>
      </c>
      <c r="P154" s="5">
        <v>11051406000</v>
      </c>
      <c r="Q154" s="5">
        <v>24054792000</v>
      </c>
      <c r="R154" s="5">
        <v>42827256000</v>
      </c>
      <c r="S154" s="5">
        <v>42993601000</v>
      </c>
      <c r="T154" s="5">
        <v>18239522000</v>
      </c>
      <c r="U154" s="5">
        <v>31917593000</v>
      </c>
      <c r="V154" s="5">
        <v>34777387000</v>
      </c>
      <c r="W154" s="5">
        <v>20658870000</v>
      </c>
      <c r="X154" s="5">
        <v>13613364000</v>
      </c>
      <c r="Y154" s="5">
        <v>37313873000</v>
      </c>
      <c r="Z154" s="5">
        <v>30222146000</v>
      </c>
    </row>
    <row r="155" spans="3:26" ht="15.5" x14ac:dyDescent="0.35">
      <c r="C155" t="s">
        <v>939</v>
      </c>
      <c r="D155" s="5">
        <v>-129929362000</v>
      </c>
      <c r="E155" s="5">
        <v>-127787796000</v>
      </c>
      <c r="F155" s="5">
        <v>-143310301000</v>
      </c>
      <c r="G155" s="5">
        <v>-172303129000</v>
      </c>
      <c r="I155" s="5">
        <v>-511706294000</v>
      </c>
      <c r="J155" s="5">
        <v>-466418208000</v>
      </c>
      <c r="K155" s="5">
        <v>-446706854000</v>
      </c>
      <c r="L155" s="5">
        <v>-435991672000</v>
      </c>
      <c r="M155" s="5">
        <v>-319540449000</v>
      </c>
      <c r="N155" s="5">
        <v>-259028126000</v>
      </c>
      <c r="O155" s="5">
        <v>-246586683000</v>
      </c>
      <c r="P155" s="5">
        <v>-265021959000</v>
      </c>
      <c r="Q155" s="5">
        <v>-211583447000</v>
      </c>
      <c r="R155" s="5">
        <v>-200619165000</v>
      </c>
      <c r="S155" s="5">
        <v>-211690186000</v>
      </c>
      <c r="T155" s="5">
        <v>-162191403000</v>
      </c>
      <c r="U155" s="5">
        <v>-173109636000</v>
      </c>
      <c r="V155" s="5">
        <v>-143123973000</v>
      </c>
      <c r="W155" s="5">
        <v>-248950895000</v>
      </c>
    </row>
    <row r="156" spans="3:26" ht="15.5" x14ac:dyDescent="0.35">
      <c r="C156" t="s">
        <v>1474</v>
      </c>
      <c r="D156" s="5">
        <v>602960000</v>
      </c>
      <c r="E156" s="5">
        <v>1874849000</v>
      </c>
      <c r="F156" s="5">
        <v>2542813000</v>
      </c>
      <c r="G156" s="5">
        <v>1176738000</v>
      </c>
      <c r="I156" s="5">
        <v>6471586000</v>
      </c>
      <c r="J156" s="5">
        <v>5723810000</v>
      </c>
      <c r="K156" s="5">
        <v>1550638000</v>
      </c>
      <c r="L156" s="5">
        <v>8615910000</v>
      </c>
      <c r="M156" s="5">
        <v>-9577872000</v>
      </c>
      <c r="N156" s="5">
        <v>3706522000</v>
      </c>
      <c r="O156" s="5">
        <v>1582667000</v>
      </c>
      <c r="P156" s="5">
        <v>273159000</v>
      </c>
      <c r="Q156" s="5">
        <v>24680769000</v>
      </c>
      <c r="R156" s="5">
        <v>14100916000</v>
      </c>
      <c r="S156" s="5">
        <v>15903092000</v>
      </c>
      <c r="T156" s="5">
        <v>4135086000</v>
      </c>
      <c r="U156" s="5">
        <v>4774051000</v>
      </c>
      <c r="V156" s="5">
        <v>1260837000</v>
      </c>
      <c r="W156" s="5">
        <v>2860139000</v>
      </c>
    </row>
    <row r="157" spans="3:26" ht="15.5" x14ac:dyDescent="0.35">
      <c r="C157" t="s">
        <v>166</v>
      </c>
      <c r="M157" s="5">
        <v>1000</v>
      </c>
    </row>
    <row r="158" spans="3:26" ht="15.5" x14ac:dyDescent="0.35">
      <c r="C158" t="s">
        <v>1205</v>
      </c>
    </row>
    <row r="159" spans="3:26" ht="15.5" x14ac:dyDescent="0.35">
      <c r="C159" t="s">
        <v>969</v>
      </c>
    </row>
    <row r="160" spans="3:26" ht="15.5" x14ac:dyDescent="0.35">
      <c r="C160" t="s">
        <v>1475</v>
      </c>
    </row>
    <row r="161" spans="3:26" ht="15.5" x14ac:dyDescent="0.35">
      <c r="C161" t="s">
        <v>1476</v>
      </c>
      <c r="U161" s="5">
        <v>7579000000</v>
      </c>
      <c r="V161" s="5">
        <v>23459850000</v>
      </c>
      <c r="W161" s="5">
        <v>-8998000000</v>
      </c>
    </row>
    <row r="162" spans="3:26" ht="15.5" x14ac:dyDescent="0.35">
      <c r="C162" t="s">
        <v>1477</v>
      </c>
    </row>
    <row r="163" spans="3:26" ht="15.5" x14ac:dyDescent="0.35">
      <c r="C163" t="s">
        <v>973</v>
      </c>
    </row>
    <row r="164" spans="3:26" ht="15.5" x14ac:dyDescent="0.35">
      <c r="C164" t="s">
        <v>1478</v>
      </c>
      <c r="M164" s="5">
        <v>23745047000</v>
      </c>
      <c r="N164" s="5">
        <v>-23745047000</v>
      </c>
    </row>
    <row r="165" spans="3:26" ht="15.5" x14ac:dyDescent="0.35">
      <c r="C165" t="s">
        <v>976</v>
      </c>
      <c r="D165" s="5">
        <v>62925811000</v>
      </c>
      <c r="E165" s="5">
        <v>11536300000</v>
      </c>
      <c r="F165" s="5">
        <v>-513063646000</v>
      </c>
      <c r="G165" s="5">
        <v>-13239247000</v>
      </c>
      <c r="I165" s="5">
        <v>-746835432000</v>
      </c>
      <c r="J165" s="5">
        <v>-498034138000</v>
      </c>
      <c r="K165" s="5">
        <v>300947754000</v>
      </c>
      <c r="L165" s="5">
        <v>2687579112000</v>
      </c>
      <c r="M165" s="5">
        <v>4807917960000</v>
      </c>
      <c r="N165" s="5">
        <v>-711306956000</v>
      </c>
      <c r="O165" s="5">
        <v>-3695413075000</v>
      </c>
      <c r="P165" s="5">
        <v>-4753580347000</v>
      </c>
      <c r="Q165" s="5">
        <v>-2822905659000</v>
      </c>
      <c r="R165" s="5">
        <v>-2162436947000</v>
      </c>
      <c r="S165" s="5">
        <v>-1424104753000</v>
      </c>
      <c r="T165" s="5">
        <v>-1036331867000</v>
      </c>
      <c r="U165" s="5">
        <v>-1190875297000</v>
      </c>
      <c r="V165" s="5">
        <v>-736760148000</v>
      </c>
      <c r="W165" s="5">
        <v>227386901000</v>
      </c>
      <c r="X165" s="5">
        <v>-77085274000</v>
      </c>
      <c r="Y165" s="5">
        <v>49446129000</v>
      </c>
      <c r="Z165" s="5">
        <v>-91611635000</v>
      </c>
    </row>
    <row r="166" spans="3:26" ht="15.5" x14ac:dyDescent="0.35">
      <c r="C166" t="s">
        <v>1479</v>
      </c>
      <c r="D166" s="5">
        <v>-17881065000</v>
      </c>
      <c r="E166" s="5">
        <v>-289881225000</v>
      </c>
      <c r="F166" s="5">
        <v>458812777000</v>
      </c>
      <c r="G166" s="5">
        <v>-203274818000</v>
      </c>
      <c r="I166" s="5">
        <v>-36726359000</v>
      </c>
      <c r="J166" s="5">
        <v>27302739000</v>
      </c>
      <c r="K166" s="5">
        <v>-200399652000</v>
      </c>
      <c r="L166" s="5">
        <v>38488574000</v>
      </c>
      <c r="M166" s="5">
        <v>392030000000</v>
      </c>
      <c r="N166" s="5">
        <v>528712846000</v>
      </c>
      <c r="O166" s="5">
        <v>-878531393000</v>
      </c>
      <c r="P166" s="5">
        <v>-131035000000</v>
      </c>
      <c r="Q166" s="5">
        <v>-11835490000</v>
      </c>
      <c r="R166" s="5">
        <v>149982728000</v>
      </c>
      <c r="S166" s="5">
        <v>-131040750000</v>
      </c>
      <c r="U166" s="5">
        <v>-16709659000</v>
      </c>
      <c r="V166" s="5">
        <v>-28675000000</v>
      </c>
      <c r="W166" s="5">
        <v>-43250000000</v>
      </c>
    </row>
    <row r="167" spans="3:26" ht="15.5" x14ac:dyDescent="0.35">
      <c r="C167" t="s">
        <v>1480</v>
      </c>
    </row>
    <row r="168" spans="3:26" ht="15.5" x14ac:dyDescent="0.35">
      <c r="C168" t="s">
        <v>1481</v>
      </c>
      <c r="F168" s="5">
        <v>197775000</v>
      </c>
      <c r="I168" s="5">
        <v>198006358000</v>
      </c>
      <c r="J168" s="5">
        <v>47247073000</v>
      </c>
      <c r="K168" s="5">
        <v>-245055656000</v>
      </c>
      <c r="L168" s="5">
        <v>650377813000</v>
      </c>
      <c r="M168" s="5">
        <v>2397354532000</v>
      </c>
      <c r="N168" s="5">
        <v>-778751827000</v>
      </c>
      <c r="O168" s="5">
        <v>-2268980518000</v>
      </c>
      <c r="P168" s="5">
        <v>1514733748000</v>
      </c>
      <c r="Q168" s="5">
        <v>-1509819000000</v>
      </c>
    </row>
    <row r="169" spans="3:26" ht="15.5" x14ac:dyDescent="0.35">
      <c r="C169" t="s">
        <v>980</v>
      </c>
      <c r="D169" s="5">
        <v>-10232107000</v>
      </c>
      <c r="E169" s="5">
        <v>-11173976000</v>
      </c>
      <c r="F169" s="5">
        <v>21539740000</v>
      </c>
      <c r="G169" s="5">
        <v>-18329736000</v>
      </c>
      <c r="I169" s="5">
        <v>-9623483000</v>
      </c>
      <c r="J169" s="5">
        <v>-16791179000</v>
      </c>
      <c r="K169" s="5">
        <v>4823262000</v>
      </c>
      <c r="L169" s="5">
        <v>7097885000</v>
      </c>
      <c r="M169" s="5">
        <v>9354875000</v>
      </c>
      <c r="N169" s="5">
        <v>-24063260000</v>
      </c>
      <c r="O169" s="5">
        <v>-1626804000</v>
      </c>
      <c r="P169" s="5">
        <v>-2208934000</v>
      </c>
      <c r="Q169" s="5">
        <v>-2421659000</v>
      </c>
      <c r="R169" s="5">
        <v>5698533000</v>
      </c>
      <c r="S169" s="5">
        <v>-1030068000</v>
      </c>
      <c r="T169" s="5">
        <v>408401000</v>
      </c>
      <c r="U169" s="5">
        <v>27897051000</v>
      </c>
      <c r="V169" s="5">
        <v>36051002000</v>
      </c>
      <c r="W169" s="5">
        <v>26408761000</v>
      </c>
      <c r="X169" s="5">
        <v>-2369959000</v>
      </c>
      <c r="Y169" s="5">
        <v>-24657419000</v>
      </c>
      <c r="Z169" s="5">
        <v>-29115324000</v>
      </c>
    </row>
    <row r="170" spans="3:26" ht="15.5" x14ac:dyDescent="0.35">
      <c r="C170" t="s">
        <v>1482</v>
      </c>
      <c r="D170" s="5">
        <v>34812639000</v>
      </c>
      <c r="E170" s="5">
        <v>-289518901000</v>
      </c>
      <c r="F170" s="5">
        <v>-32513354000</v>
      </c>
      <c r="G170" s="5">
        <v>-234843801000</v>
      </c>
      <c r="I170" s="5">
        <v>-595178916000</v>
      </c>
      <c r="J170" s="5">
        <v>-440275505000</v>
      </c>
      <c r="K170" s="5">
        <v>-139684292000</v>
      </c>
      <c r="L170" s="5">
        <v>3383543384000</v>
      </c>
      <c r="M170" s="5">
        <v>7630402414000</v>
      </c>
      <c r="N170" s="5">
        <v>-1009154244000</v>
      </c>
      <c r="O170" s="5">
        <v>-6844551790000</v>
      </c>
      <c r="P170" s="5">
        <v>-3372090533000</v>
      </c>
      <c r="Q170" s="5">
        <v>-4346981808000</v>
      </c>
      <c r="R170" s="5">
        <v>-2006755686000</v>
      </c>
      <c r="S170" s="5">
        <v>-1556175571000</v>
      </c>
      <c r="T170" s="5">
        <v>-1035923466000</v>
      </c>
      <c r="U170" s="5">
        <v>-1172108905000</v>
      </c>
      <c r="V170" s="5">
        <v>-705924296000</v>
      </c>
      <c r="W170" s="5">
        <v>201547662000</v>
      </c>
      <c r="X170" s="5">
        <v>-79455233000</v>
      </c>
      <c r="Y170" s="5">
        <v>24788710000</v>
      </c>
      <c r="Z170" s="5">
        <v>-120726959000</v>
      </c>
    </row>
    <row r="171" spans="3:26" ht="15.5" x14ac:dyDescent="0.35">
      <c r="C171" t="s">
        <v>753</v>
      </c>
    </row>
    <row r="172" spans="3:26" ht="15.5" x14ac:dyDescent="0.35">
      <c r="C172" t="s">
        <v>951</v>
      </c>
      <c r="D172" s="5">
        <v>-88708000</v>
      </c>
      <c r="E172" s="5">
        <v>-11732348000</v>
      </c>
      <c r="F172" s="5">
        <v>14452332000</v>
      </c>
      <c r="G172" s="5">
        <v>-3315837000</v>
      </c>
      <c r="I172" s="5">
        <v>-1870835000</v>
      </c>
      <c r="J172" s="5">
        <v>-5286618000</v>
      </c>
      <c r="K172" s="5">
        <v>12207760000</v>
      </c>
      <c r="L172" s="5">
        <v>6794209000</v>
      </c>
      <c r="M172" s="5">
        <v>-5886906000</v>
      </c>
      <c r="N172" s="5">
        <v>3580158000</v>
      </c>
      <c r="O172" s="5">
        <v>-3659143000</v>
      </c>
      <c r="P172" s="5">
        <v>4145285000</v>
      </c>
      <c r="Q172" s="5">
        <v>1341961000</v>
      </c>
      <c r="R172" s="5">
        <v>-8957842000</v>
      </c>
      <c r="S172" s="5">
        <v>5254756000</v>
      </c>
      <c r="T172" s="5">
        <v>3094321000</v>
      </c>
      <c r="U172" s="5">
        <v>-1660660000</v>
      </c>
      <c r="V172" s="5">
        <v>5431978000</v>
      </c>
      <c r="W172" s="5">
        <v>-128236000</v>
      </c>
      <c r="X172" s="5">
        <v>-452509000</v>
      </c>
      <c r="Y172" s="5">
        <v>6799275000</v>
      </c>
      <c r="Z172" s="5">
        <v>-2030280000</v>
      </c>
    </row>
    <row r="173" spans="3:26" ht="15.5" x14ac:dyDescent="0.35">
      <c r="C173" t="s">
        <v>1483</v>
      </c>
    </row>
    <row r="174" spans="3:26" ht="15.5" x14ac:dyDescent="0.35">
      <c r="C174" t="s">
        <v>1484</v>
      </c>
      <c r="D174" s="5">
        <v>-98414778000</v>
      </c>
      <c r="E174" s="5">
        <v>-280038192000</v>
      </c>
      <c r="F174" s="5">
        <v>-11084490000</v>
      </c>
      <c r="G174" s="5">
        <v>-26020780000</v>
      </c>
      <c r="I174" s="5">
        <v>122299689000</v>
      </c>
      <c r="J174" s="5">
        <v>-126265271000</v>
      </c>
      <c r="K174" s="5">
        <v>-674760616000</v>
      </c>
      <c r="L174" s="5">
        <v>-535036165000</v>
      </c>
      <c r="M174" s="5">
        <v>-1701166471000</v>
      </c>
      <c r="N174" s="5">
        <v>1823090961000</v>
      </c>
      <c r="O174" s="5">
        <v>-22584339000</v>
      </c>
      <c r="P174" s="5">
        <v>783222239000</v>
      </c>
      <c r="Q174" s="5">
        <v>488518555000</v>
      </c>
      <c r="R174" s="5">
        <v>223498941000</v>
      </c>
      <c r="S174" s="5">
        <v>101364129000</v>
      </c>
      <c r="T174" s="5">
        <v>-294459419000</v>
      </c>
      <c r="U174" s="5">
        <v>350655658000</v>
      </c>
      <c r="V174" s="5">
        <v>-386401563000</v>
      </c>
      <c r="W174" s="5">
        <v>213018197000</v>
      </c>
      <c r="X174" s="5">
        <v>31071244000</v>
      </c>
      <c r="Y174" s="5">
        <v>125601593000</v>
      </c>
      <c r="Z174" s="5">
        <v>-57015149000</v>
      </c>
    </row>
    <row r="175" spans="3:26" ht="15.5" x14ac:dyDescent="0.35">
      <c r="C175" t="s">
        <v>1485</v>
      </c>
      <c r="D175" s="5">
        <v>185769705000</v>
      </c>
      <c r="E175" s="5">
        <v>75800941000</v>
      </c>
      <c r="F175" s="5">
        <v>493848684000</v>
      </c>
      <c r="G175" s="5">
        <v>254707565000</v>
      </c>
      <c r="I175" s="5">
        <v>850057124000</v>
      </c>
      <c r="J175" s="5">
        <v>126216118000</v>
      </c>
      <c r="K175" s="5">
        <v>-192768420000</v>
      </c>
      <c r="L175" s="5">
        <v>-1434252652000</v>
      </c>
      <c r="M175" s="5">
        <v>1289330230000</v>
      </c>
      <c r="N175" s="5">
        <v>637008389000</v>
      </c>
      <c r="O175" s="5">
        <v>90809950000</v>
      </c>
      <c r="P175" s="5">
        <v>346597309000</v>
      </c>
      <c r="Q175" s="5">
        <v>200422968000</v>
      </c>
      <c r="R175" s="5">
        <v>9295928000</v>
      </c>
      <c r="S175" s="5">
        <v>143031860000</v>
      </c>
      <c r="T175" s="5">
        <v>77753105000</v>
      </c>
      <c r="U175" s="5">
        <v>40434856000</v>
      </c>
      <c r="V175" s="5">
        <v>21267426000</v>
      </c>
      <c r="W175" s="5">
        <v>24854486000</v>
      </c>
      <c r="X175" s="5">
        <v>2378077000</v>
      </c>
      <c r="Y175" s="5">
        <v>18110369000</v>
      </c>
      <c r="Z175" s="5">
        <v>3429589000</v>
      </c>
    </row>
    <row r="176" spans="3:26" ht="15.5" x14ac:dyDescent="0.35">
      <c r="C176" t="s">
        <v>256</v>
      </c>
      <c r="D176" s="5">
        <v>-410637359000</v>
      </c>
      <c r="E176" s="5">
        <v>-900143591000</v>
      </c>
      <c r="F176" s="5">
        <v>-92517832000</v>
      </c>
      <c r="G176" s="5">
        <v>522687418000</v>
      </c>
      <c r="I176" s="5">
        <v>439577162000</v>
      </c>
      <c r="J176" s="5">
        <v>-52874432000</v>
      </c>
      <c r="K176" s="5">
        <v>-761396399000</v>
      </c>
      <c r="L176" s="5">
        <v>-1712101892000</v>
      </c>
      <c r="M176" s="5">
        <v>-9087150777000</v>
      </c>
      <c r="N176" s="5">
        <v>-609421938000</v>
      </c>
      <c r="O176" s="5">
        <v>3011839512000</v>
      </c>
      <c r="P176" s="5">
        <v>4515437794000</v>
      </c>
      <c r="Q176" s="5">
        <v>2509212476000</v>
      </c>
      <c r="R176" s="5">
        <v>2128932454000</v>
      </c>
      <c r="S176" s="5">
        <v>1411401725000</v>
      </c>
      <c r="T176" s="5">
        <v>1302705947000</v>
      </c>
      <c r="U176" s="5">
        <v>674873982000</v>
      </c>
      <c r="V176" s="5">
        <v>653097558000</v>
      </c>
      <c r="W176" s="5">
        <v>141584759000</v>
      </c>
      <c r="X176" s="5">
        <v>-100878111000</v>
      </c>
      <c r="Y176" s="5">
        <v>147253684000</v>
      </c>
      <c r="Z176" s="5">
        <v>-320528284000</v>
      </c>
    </row>
    <row r="177" spans="3:26" ht="15.5" x14ac:dyDescent="0.35">
      <c r="C177" t="s">
        <v>1486</v>
      </c>
      <c r="D177" s="5">
        <v>-323282432000</v>
      </c>
      <c r="E177" s="5">
        <v>-1104380842000</v>
      </c>
      <c r="F177" s="5">
        <v>390246362000</v>
      </c>
      <c r="G177" s="5">
        <v>751374203000</v>
      </c>
      <c r="I177" s="5">
        <v>1411933975000</v>
      </c>
      <c r="J177" s="5">
        <v>-52923585000</v>
      </c>
      <c r="K177" s="5">
        <v>-1628925435000</v>
      </c>
      <c r="L177" s="5">
        <v>-3681390709000</v>
      </c>
      <c r="M177" s="5">
        <v>-9498987018000</v>
      </c>
      <c r="N177" s="5">
        <v>1850677412000</v>
      </c>
      <c r="O177" s="5">
        <v>3080065123000</v>
      </c>
      <c r="P177" s="5">
        <v>5645257342000</v>
      </c>
      <c r="Q177" s="5">
        <v>3198153999000</v>
      </c>
      <c r="R177" s="5">
        <v>2361727323000</v>
      </c>
      <c r="S177" s="5">
        <v>1655797714000</v>
      </c>
      <c r="T177" s="5">
        <v>1085999633000</v>
      </c>
      <c r="U177" s="5">
        <v>1065964496000</v>
      </c>
      <c r="V177" s="5">
        <v>287963421000</v>
      </c>
      <c r="W177" s="5">
        <v>379457442000</v>
      </c>
      <c r="X177" s="5">
        <v>-67428790000</v>
      </c>
      <c r="Y177" s="5">
        <v>290965646000</v>
      </c>
      <c r="Z177" s="5">
        <v>-374113844000</v>
      </c>
    </row>
    <row r="178" spans="3:26" ht="15.5" x14ac:dyDescent="0.35">
      <c r="C178" t="s">
        <v>955</v>
      </c>
      <c r="D178" s="5">
        <v>-774998071000</v>
      </c>
      <c r="E178" s="5">
        <v>894001233000</v>
      </c>
      <c r="F178" s="5">
        <v>-374995016000</v>
      </c>
      <c r="G178" s="5">
        <v>-226999341000</v>
      </c>
      <c r="I178" s="5">
        <v>-674994357000</v>
      </c>
      <c r="J178" s="5">
        <v>414796448000</v>
      </c>
      <c r="K178" s="5">
        <v>450199531000</v>
      </c>
      <c r="L178" s="5">
        <v>-299303280000</v>
      </c>
      <c r="M178" s="5">
        <v>88144304000</v>
      </c>
      <c r="N178" s="5">
        <v>-531691584000</v>
      </c>
      <c r="O178" s="5">
        <v>664293814000</v>
      </c>
      <c r="P178" s="5">
        <v>49515055000</v>
      </c>
      <c r="Q178" s="5">
        <v>27331509000</v>
      </c>
      <c r="R178" s="5">
        <v>-175496000</v>
      </c>
      <c r="S178" s="5">
        <v>-160690084000</v>
      </c>
      <c r="T178" s="5">
        <v>70549786000</v>
      </c>
      <c r="U178" s="5">
        <v>-247915946000</v>
      </c>
      <c r="V178" s="5">
        <v>306232894000</v>
      </c>
      <c r="W178" s="5">
        <v>-227308000</v>
      </c>
      <c r="X178" s="5">
        <v>19513015000</v>
      </c>
      <c r="Y178" s="5">
        <v>11217857000</v>
      </c>
      <c r="Z178" s="5">
        <v>-2398669000</v>
      </c>
    </row>
    <row r="179" spans="3:26" ht="15.5" x14ac:dyDescent="0.35">
      <c r="C179" t="s">
        <v>956</v>
      </c>
    </row>
    <row r="180" spans="3:26" ht="15.5" x14ac:dyDescent="0.35">
      <c r="C180" t="s">
        <v>1341</v>
      </c>
    </row>
    <row r="181" spans="3:26" ht="15.5" x14ac:dyDescent="0.35">
      <c r="C181" t="s">
        <v>1487</v>
      </c>
    </row>
    <row r="182" spans="3:26" ht="15.5" x14ac:dyDescent="0.35">
      <c r="C182" t="s">
        <v>117</v>
      </c>
      <c r="Z182" s="5">
        <v>26288064000</v>
      </c>
    </row>
    <row r="183" spans="3:26" ht="15.5" x14ac:dyDescent="0.35">
      <c r="C183" t="s">
        <v>989</v>
      </c>
      <c r="D183" s="5">
        <v>-16713968000</v>
      </c>
      <c r="E183" s="5">
        <v>-12308509000</v>
      </c>
      <c r="F183" s="5">
        <v>-22120268000</v>
      </c>
      <c r="G183" s="5">
        <v>-7254870000</v>
      </c>
      <c r="I183" s="5">
        <v>-80500861000</v>
      </c>
      <c r="J183" s="5">
        <v>-53795033000</v>
      </c>
      <c r="K183" s="5">
        <v>-71836881000</v>
      </c>
      <c r="L183" s="5">
        <v>-115939845000</v>
      </c>
      <c r="M183" s="5">
        <v>-21616929000</v>
      </c>
      <c r="N183" s="5">
        <v>33517618000</v>
      </c>
      <c r="O183" s="5">
        <v>-4375891000</v>
      </c>
      <c r="P183" s="5">
        <v>29611091000</v>
      </c>
      <c r="Q183" s="5">
        <v>-2693925000</v>
      </c>
      <c r="R183" s="5">
        <v>-4110755000</v>
      </c>
      <c r="S183" s="5">
        <v>5211780000</v>
      </c>
      <c r="T183" s="5">
        <v>1976254000</v>
      </c>
      <c r="U183" s="5">
        <v>-37227265000</v>
      </c>
      <c r="V183" s="5">
        <v>-20647687000</v>
      </c>
      <c r="W183" s="5">
        <v>-16592127000</v>
      </c>
      <c r="X183" s="5">
        <v>33947910000</v>
      </c>
      <c r="Y183" s="5">
        <v>18288690000</v>
      </c>
      <c r="Z183" s="5">
        <v>15176489000</v>
      </c>
    </row>
    <row r="184" spans="3:26" ht="15.5" x14ac:dyDescent="0.35">
      <c r="C184" t="s">
        <v>1488</v>
      </c>
      <c r="D184" s="5">
        <v>-1115083179000</v>
      </c>
      <c r="E184" s="5">
        <v>-234420466000</v>
      </c>
      <c r="F184" s="5">
        <v>7583410000</v>
      </c>
      <c r="G184" s="5">
        <v>513804155000</v>
      </c>
      <c r="I184" s="5">
        <v>654567922000</v>
      </c>
      <c r="J184" s="5">
        <v>302791212000</v>
      </c>
      <c r="K184" s="5">
        <v>-1238355025000</v>
      </c>
      <c r="L184" s="5">
        <v>-4089839625000</v>
      </c>
      <c r="M184" s="5">
        <v>-9438346549000</v>
      </c>
      <c r="N184" s="5">
        <v>1356083604000</v>
      </c>
      <c r="O184" s="5">
        <v>3736323903000</v>
      </c>
      <c r="P184" s="5">
        <v>5728528773000</v>
      </c>
      <c r="Q184" s="5">
        <v>3224133544000</v>
      </c>
      <c r="R184" s="5">
        <v>2348483230000</v>
      </c>
      <c r="S184" s="5">
        <v>1505574166000</v>
      </c>
      <c r="T184" s="5">
        <v>1161619994000</v>
      </c>
      <c r="U184" s="5">
        <v>779160625000</v>
      </c>
      <c r="V184" s="5">
        <v>578980606000</v>
      </c>
      <c r="W184" s="5">
        <v>362509771000</v>
      </c>
      <c r="X184" s="5">
        <v>-14420374000</v>
      </c>
      <c r="Y184" s="5">
        <v>327271468000</v>
      </c>
      <c r="Z184" s="5">
        <v>-337078240000</v>
      </c>
    </row>
    <row r="185" spans="3:26" ht="15.5" x14ac:dyDescent="0.35">
      <c r="C185" t="s">
        <v>145</v>
      </c>
      <c r="D185" s="5">
        <v>1233847657000</v>
      </c>
      <c r="E185" s="5">
        <v>-5046467000</v>
      </c>
      <c r="F185" s="5">
        <v>-11277387000</v>
      </c>
      <c r="G185" s="5">
        <v>-273972370000</v>
      </c>
      <c r="I185" s="5">
        <v>-323211500000</v>
      </c>
      <c r="J185" s="5">
        <v>245303231000</v>
      </c>
      <c r="K185" s="5">
        <v>-279851399000</v>
      </c>
      <c r="L185" s="5">
        <v>1021030897000</v>
      </c>
      <c r="M185" s="5">
        <v>1238748565000</v>
      </c>
      <c r="N185" s="5">
        <v>-243681056000</v>
      </c>
      <c r="O185" s="5">
        <v>-40842525000</v>
      </c>
      <c r="P185" s="5">
        <v>1169661139000</v>
      </c>
      <c r="Q185" s="5">
        <v>1491894028000</v>
      </c>
      <c r="R185" s="5">
        <v>483196394000</v>
      </c>
      <c r="S185" s="5">
        <v>395616186000</v>
      </c>
      <c r="T185" s="5">
        <v>-10278181000</v>
      </c>
      <c r="U185" s="5">
        <v>270776091000</v>
      </c>
      <c r="V185" s="5">
        <v>-65238118000</v>
      </c>
      <c r="W185" s="5">
        <v>22634528000</v>
      </c>
      <c r="X185" s="5">
        <v>153223344000</v>
      </c>
      <c r="Y185" s="5">
        <v>69782075000</v>
      </c>
      <c r="Z185" s="5">
        <v>-25911012000</v>
      </c>
    </row>
    <row r="186" spans="3:26" ht="15.5" x14ac:dyDescent="0.35">
      <c r="C186" t="s">
        <v>146</v>
      </c>
      <c r="D186" s="5">
        <v>121755088000</v>
      </c>
      <c r="E186" s="5">
        <v>61438284000</v>
      </c>
      <c r="F186" s="5">
        <v>66472989000</v>
      </c>
      <c r="G186" s="5">
        <v>-661697788000</v>
      </c>
      <c r="I186" s="5">
        <v>-559722684000</v>
      </c>
      <c r="J186" s="5">
        <v>-179579487000</v>
      </c>
      <c r="K186" s="5">
        <v>157622090000</v>
      </c>
      <c r="L186" s="5">
        <v>-1126092855000</v>
      </c>
      <c r="M186" s="5">
        <v>-578146197000</v>
      </c>
      <c r="N186" s="5">
        <v>-271034246000</v>
      </c>
      <c r="O186" s="5">
        <v>-721510820000</v>
      </c>
      <c r="P186" s="5">
        <v>-373840147000</v>
      </c>
      <c r="Q186" s="5">
        <v>-731517131000</v>
      </c>
      <c r="R186" s="5">
        <v>-252761289000</v>
      </c>
      <c r="S186" s="5">
        <v>-120294056000</v>
      </c>
      <c r="T186" s="5">
        <v>-24015322000</v>
      </c>
      <c r="U186" s="5">
        <v>-517049507000</v>
      </c>
      <c r="V186" s="5">
        <v>52485228000</v>
      </c>
      <c r="W186" s="5">
        <v>32142691000</v>
      </c>
      <c r="X186" s="5">
        <v>-47741087000</v>
      </c>
      <c r="Y186" s="5">
        <v>-445698702000</v>
      </c>
      <c r="Z186" s="5">
        <v>429630960000</v>
      </c>
    </row>
    <row r="187" spans="3:26" ht="15.5" x14ac:dyDescent="0.35">
      <c r="C187" t="s">
        <v>222</v>
      </c>
      <c r="D187" s="5">
        <v>314408000</v>
      </c>
      <c r="F187" s="5">
        <v>109476000</v>
      </c>
      <c r="G187" s="5">
        <v>169886000</v>
      </c>
      <c r="I187" s="5">
        <v>665687000</v>
      </c>
      <c r="J187" s="5">
        <v>1345282000</v>
      </c>
      <c r="K187" s="5">
        <v>1229991000</v>
      </c>
      <c r="L187" s="5">
        <v>1836929000</v>
      </c>
      <c r="M187" s="5">
        <v>785099000</v>
      </c>
      <c r="N187" s="5">
        <v>5751000</v>
      </c>
      <c r="O187" s="5">
        <v>26838000</v>
      </c>
      <c r="P187" s="5">
        <v>94600000</v>
      </c>
      <c r="R187" s="5">
        <v>472560000</v>
      </c>
      <c r="S187" s="5">
        <v>174015000</v>
      </c>
      <c r="T187" s="5">
        <v>232859000</v>
      </c>
      <c r="U187" s="5">
        <v>247611000</v>
      </c>
      <c r="V187" s="5">
        <v>130763000</v>
      </c>
      <c r="W187" s="5">
        <v>10078000</v>
      </c>
      <c r="X187" s="5">
        <v>14816000</v>
      </c>
      <c r="Y187" s="5">
        <v>734728000</v>
      </c>
      <c r="Z187" s="5">
        <v>36050000</v>
      </c>
    </row>
    <row r="188" spans="3:26" ht="15.5" x14ac:dyDescent="0.35">
      <c r="C188" t="s">
        <v>147</v>
      </c>
      <c r="D188" s="5">
        <v>-1600679000</v>
      </c>
      <c r="E188" s="5">
        <v>-1124081000</v>
      </c>
      <c r="F188" s="5">
        <v>-9541722000</v>
      </c>
      <c r="G188" s="5">
        <v>-2046350000</v>
      </c>
      <c r="I188" s="5">
        <v>-23111048000</v>
      </c>
      <c r="J188" s="5">
        <v>-26275156000</v>
      </c>
      <c r="K188" s="5">
        <v>-8874416000</v>
      </c>
      <c r="L188" s="5">
        <v>-125047205000</v>
      </c>
      <c r="M188" s="5">
        <v>-39348452000</v>
      </c>
      <c r="N188" s="5">
        <v>-12517799000</v>
      </c>
      <c r="O188" s="5">
        <v>-16917080000</v>
      </c>
      <c r="P188" s="5">
        <v>-9411964000</v>
      </c>
      <c r="Q188" s="5">
        <v>-34889153000</v>
      </c>
      <c r="R188" s="5">
        <v>-17209063000</v>
      </c>
      <c r="S188" s="5">
        <v>-194938564000</v>
      </c>
      <c r="T188" s="5">
        <v>-27992168000</v>
      </c>
      <c r="U188" s="5">
        <v>-23744579000</v>
      </c>
      <c r="V188" s="5">
        <v>-3553844000</v>
      </c>
      <c r="W188" s="5">
        <v>-3184583000</v>
      </c>
      <c r="X188" s="5">
        <v>-7725631000</v>
      </c>
      <c r="Y188" s="5">
        <v>-2016455000</v>
      </c>
      <c r="Z188" s="5">
        <v>-5112282000</v>
      </c>
    </row>
    <row r="189" spans="3:26" ht="15.5" x14ac:dyDescent="0.35">
      <c r="C189" t="s">
        <v>762</v>
      </c>
      <c r="D189" s="5">
        <v>-8594673000</v>
      </c>
      <c r="E189" s="5">
        <v>-6264440000</v>
      </c>
      <c r="F189" s="5">
        <v>-16000865000</v>
      </c>
      <c r="G189" s="5">
        <v>-13278876000</v>
      </c>
      <c r="I189" s="5">
        <v>-46806252000</v>
      </c>
      <c r="J189" s="5">
        <v>-29117709000</v>
      </c>
      <c r="K189" s="5">
        <v>-28877293000</v>
      </c>
      <c r="L189" s="5">
        <v>-5174080000</v>
      </c>
    </row>
    <row r="190" spans="3:26" ht="15.5" x14ac:dyDescent="0.35">
      <c r="C190" t="s">
        <v>1489</v>
      </c>
      <c r="Q190" s="5">
        <v>-3973512000</v>
      </c>
    </row>
    <row r="191" spans="3:26" ht="15.5" x14ac:dyDescent="0.35">
      <c r="C191" t="s">
        <v>600</v>
      </c>
      <c r="D191" s="5">
        <v>21094000</v>
      </c>
      <c r="E191" s="5">
        <v>29154000</v>
      </c>
      <c r="F191" s="5">
        <v>7982000</v>
      </c>
      <c r="I191" s="5">
        <v>16034000</v>
      </c>
      <c r="J191" s="5">
        <v>26411000</v>
      </c>
      <c r="K191" s="5">
        <v>202098000</v>
      </c>
      <c r="L191" s="5">
        <v>43677000</v>
      </c>
      <c r="M191" s="5">
        <v>39045000</v>
      </c>
      <c r="N191" s="5">
        <v>27954000</v>
      </c>
      <c r="O191" s="5">
        <v>40199000</v>
      </c>
      <c r="P191" s="5">
        <v>37074000</v>
      </c>
      <c r="Q191" s="5">
        <v>40187000</v>
      </c>
    </row>
    <row r="192" spans="3:26" ht="15.5" x14ac:dyDescent="0.35">
      <c r="C192" t="s">
        <v>1000</v>
      </c>
      <c r="M192" s="5">
        <v>220148000</v>
      </c>
    </row>
    <row r="193" spans="3:26" ht="15.5" x14ac:dyDescent="0.35">
      <c r="C193" t="s">
        <v>1490</v>
      </c>
      <c r="D193" s="5">
        <v>-68797651000</v>
      </c>
      <c r="E193" s="5">
        <v>68797651000</v>
      </c>
      <c r="F193" s="5">
        <v>-490487105000</v>
      </c>
      <c r="I193" s="5">
        <v>-490487105000</v>
      </c>
      <c r="J193" s="5">
        <v>-125558315000</v>
      </c>
      <c r="K193" s="5">
        <v>193941710000</v>
      </c>
      <c r="L193" s="5">
        <v>-997752176000</v>
      </c>
      <c r="M193" s="5">
        <v>-539842038000</v>
      </c>
      <c r="N193" s="5">
        <v>-258550152000</v>
      </c>
    </row>
    <row r="194" spans="3:26" ht="15.5" x14ac:dyDescent="0.35">
      <c r="C194" t="s">
        <v>1491</v>
      </c>
      <c r="D194" s="5">
        <v>200412589000</v>
      </c>
      <c r="F194" s="5">
        <v>582385223000</v>
      </c>
      <c r="G194" s="5">
        <v>-646542448000</v>
      </c>
      <c r="O194" s="5">
        <v>-704660777000</v>
      </c>
      <c r="P194" s="5">
        <v>-364559857000</v>
      </c>
      <c r="Q194" s="5">
        <v>-692694653000</v>
      </c>
      <c r="R194" s="5">
        <v>-236024786000</v>
      </c>
      <c r="S194" s="5">
        <v>74470493000</v>
      </c>
      <c r="T194" s="5">
        <v>3743987000</v>
      </c>
      <c r="U194" s="5">
        <v>-493552539000</v>
      </c>
      <c r="V194" s="5">
        <v>55908309000</v>
      </c>
      <c r="W194" s="5">
        <v>35317196000</v>
      </c>
      <c r="X194" s="5">
        <v>-40030272000</v>
      </c>
    </row>
    <row r="195" spans="3:26" ht="15.5" x14ac:dyDescent="0.35">
      <c r="C195" t="s">
        <v>1492</v>
      </c>
    </row>
    <row r="196" spans="3:26" ht="15.5" x14ac:dyDescent="0.35">
      <c r="C196" t="s">
        <v>1493</v>
      </c>
    </row>
    <row r="197" spans="3:26" ht="15.5" x14ac:dyDescent="0.35">
      <c r="C197" t="s">
        <v>1494</v>
      </c>
      <c r="Y197" s="5">
        <v>58400905000</v>
      </c>
      <c r="Z197" s="5">
        <v>30003265000</v>
      </c>
    </row>
    <row r="198" spans="3:26" ht="15.5" x14ac:dyDescent="0.35">
      <c r="C198" t="s">
        <v>1495</v>
      </c>
      <c r="Y198" s="5">
        <v>-502817880000</v>
      </c>
      <c r="Z198" s="5">
        <v>404703927000</v>
      </c>
    </row>
    <row r="199" spans="3:26" ht="15.5" x14ac:dyDescent="0.35">
      <c r="C199" t="s">
        <v>152</v>
      </c>
      <c r="D199" s="5">
        <v>1233847657000</v>
      </c>
      <c r="E199" s="5">
        <v>-5046467000</v>
      </c>
      <c r="F199" s="5">
        <v>-11277387000</v>
      </c>
      <c r="G199" s="5">
        <v>-273972370000</v>
      </c>
      <c r="I199" s="5">
        <v>-323211500000</v>
      </c>
      <c r="J199" s="5">
        <v>245303231000</v>
      </c>
      <c r="K199" s="5">
        <v>-279851399000</v>
      </c>
      <c r="L199" s="5">
        <v>1021030897000</v>
      </c>
      <c r="M199" s="5">
        <v>1238748565000</v>
      </c>
      <c r="N199" s="5">
        <v>-243681056000</v>
      </c>
      <c r="O199" s="5">
        <v>-40842525000</v>
      </c>
      <c r="P199" s="5">
        <v>1169661139000</v>
      </c>
      <c r="Q199" s="5">
        <v>1491894028000</v>
      </c>
      <c r="R199" s="5">
        <v>483196394000</v>
      </c>
      <c r="S199" s="5">
        <v>395616186000</v>
      </c>
      <c r="T199" s="5">
        <v>-10278181000</v>
      </c>
      <c r="U199" s="5">
        <v>270776091000</v>
      </c>
      <c r="V199" s="5">
        <v>-65238118000</v>
      </c>
      <c r="W199" s="5">
        <v>22634528000</v>
      </c>
      <c r="X199" s="5">
        <v>153223344000</v>
      </c>
      <c r="Y199" s="5">
        <v>69782075000</v>
      </c>
      <c r="Z199" s="5">
        <v>-25911012000</v>
      </c>
    </row>
    <row r="200" spans="3:26" ht="15.5" x14ac:dyDescent="0.35">
      <c r="C200" t="s">
        <v>1496</v>
      </c>
    </row>
    <row r="201" spans="3:26" ht="15.5" x14ac:dyDescent="0.35">
      <c r="C201" t="s">
        <v>1497</v>
      </c>
      <c r="K201" s="5">
        <v>38648000</v>
      </c>
      <c r="L201" s="5">
        <v>199358110000</v>
      </c>
      <c r="M201" s="5">
        <v>140323648000</v>
      </c>
      <c r="P201" s="5">
        <v>1226050758000</v>
      </c>
      <c r="Q201" s="5">
        <v>1015487439000</v>
      </c>
      <c r="R201" s="5">
        <v>499979496000</v>
      </c>
      <c r="S201" s="5">
        <v>402893452000</v>
      </c>
      <c r="U201" s="5">
        <v>383268560000</v>
      </c>
      <c r="W201" s="5">
        <v>18746156000</v>
      </c>
      <c r="X201" s="5">
        <v>1242868000</v>
      </c>
      <c r="Y201" s="5">
        <v>114219285000</v>
      </c>
    </row>
    <row r="202" spans="3:26" ht="15.5" x14ac:dyDescent="0.35">
      <c r="C202" t="s">
        <v>1498</v>
      </c>
      <c r="K202" s="5">
        <v>143272000</v>
      </c>
      <c r="L202" s="5">
        <v>791259269000</v>
      </c>
      <c r="M202" s="5">
        <v>1099226550000</v>
      </c>
      <c r="U202" s="5">
        <v>63727618000</v>
      </c>
      <c r="W202" s="5">
        <v>5442620000</v>
      </c>
    </row>
    <row r="203" spans="3:26" ht="15.5" x14ac:dyDescent="0.35">
      <c r="C203" t="s">
        <v>1499</v>
      </c>
      <c r="K203" s="5">
        <v>181920000</v>
      </c>
      <c r="L203" s="5">
        <v>990617379000</v>
      </c>
      <c r="M203" s="5">
        <v>1239550198000</v>
      </c>
      <c r="P203" s="5">
        <v>1226050758000</v>
      </c>
      <c r="Q203" s="5">
        <v>1015487439000</v>
      </c>
      <c r="R203" s="5">
        <v>499979496000</v>
      </c>
      <c r="S203" s="5">
        <v>402893452000</v>
      </c>
      <c r="U203" s="5">
        <v>446996178000</v>
      </c>
      <c r="W203" s="5">
        <v>24188776000</v>
      </c>
      <c r="X203" s="5">
        <v>1242868000</v>
      </c>
      <c r="Y203" s="5">
        <v>114219285000</v>
      </c>
    </row>
    <row r="204" spans="3:26" ht="15.5" x14ac:dyDescent="0.35">
      <c r="C204" t="s">
        <v>1500</v>
      </c>
      <c r="D204" s="5">
        <v>-3696750000</v>
      </c>
      <c r="E204" s="5">
        <v>-3707393000</v>
      </c>
      <c r="F204" s="5">
        <v>-3140393000</v>
      </c>
      <c r="G204" s="5">
        <v>32007328000</v>
      </c>
      <c r="I204" s="5">
        <v>-14797643000</v>
      </c>
      <c r="J204" s="5">
        <v>-38304452000</v>
      </c>
      <c r="K204" s="5">
        <v>-4766124000</v>
      </c>
      <c r="L204" s="5">
        <v>-3016327000</v>
      </c>
    </row>
    <row r="205" spans="3:26" ht="15.5" x14ac:dyDescent="0.35">
      <c r="C205" t="s">
        <v>1501</v>
      </c>
      <c r="D205" s="5">
        <v>-651979000</v>
      </c>
      <c r="E205" s="5">
        <v>-1066211000</v>
      </c>
      <c r="F205" s="5">
        <v>-819876000</v>
      </c>
      <c r="G205" s="5">
        <v>-3380000</v>
      </c>
      <c r="I205" s="5">
        <v>-9619881000</v>
      </c>
      <c r="J205" s="5">
        <v>-5969791000</v>
      </c>
    </row>
    <row r="206" spans="3:26" ht="15.5" x14ac:dyDescent="0.35">
      <c r="C206" t="s">
        <v>731</v>
      </c>
    </row>
    <row r="207" spans="3:26" ht="15.5" x14ac:dyDescent="0.35">
      <c r="C207" t="s">
        <v>279</v>
      </c>
      <c r="X207" s="5">
        <v>-3780000000</v>
      </c>
      <c r="Y207" s="5">
        <v>-3258000000</v>
      </c>
      <c r="Z207" s="5">
        <v>-3258000000</v>
      </c>
    </row>
    <row r="208" spans="3:26" ht="15.5" x14ac:dyDescent="0.35">
      <c r="C208" t="s">
        <v>1502</v>
      </c>
      <c r="D208" s="5">
        <v>1238471708000</v>
      </c>
      <c r="F208" s="5">
        <v>-7045743000</v>
      </c>
      <c r="G208" s="5">
        <v>-305708307000</v>
      </c>
      <c r="I208" s="5">
        <v>-297728493000</v>
      </c>
      <c r="J208" s="5">
        <v>290591098000</v>
      </c>
      <c r="K208" s="5">
        <v>-274302905000</v>
      </c>
      <c r="L208" s="5">
        <v>273347200000</v>
      </c>
    </row>
    <row r="209" spans="2:26" ht="15.5" x14ac:dyDescent="0.35">
      <c r="C209" t="s">
        <v>1503</v>
      </c>
      <c r="L209" s="5">
        <v>-239000000000</v>
      </c>
      <c r="N209" s="5">
        <v>-261000000000</v>
      </c>
      <c r="Q209" s="5">
        <v>497706605000</v>
      </c>
    </row>
    <row r="210" spans="2:26" ht="15.5" x14ac:dyDescent="0.35">
      <c r="C210" t="s">
        <v>1504</v>
      </c>
      <c r="O210" s="5">
        <v>-40842525000</v>
      </c>
      <c r="P210" s="5">
        <v>-53388294000</v>
      </c>
      <c r="Q210" s="5">
        <v>-19570597000</v>
      </c>
      <c r="R210" s="5">
        <v>-15615422000</v>
      </c>
      <c r="S210" s="5">
        <v>-6076112000</v>
      </c>
      <c r="T210" s="5">
        <v>-10278181000</v>
      </c>
    </row>
    <row r="211" spans="2:26" ht="15.5" x14ac:dyDescent="0.35">
      <c r="C211" t="s">
        <v>167</v>
      </c>
      <c r="D211" s="5">
        <v>349252290000</v>
      </c>
      <c r="E211" s="5">
        <v>-338825830000</v>
      </c>
      <c r="F211" s="5">
        <v>106344773000</v>
      </c>
      <c r="G211" s="5">
        <v>-603403855000</v>
      </c>
      <c r="I211" s="5">
        <v>-491888164000</v>
      </c>
      <c r="J211" s="5">
        <v>562970321000</v>
      </c>
      <c r="K211" s="5">
        <v>-1007186167000</v>
      </c>
      <c r="L211" s="5">
        <v>-9894016000</v>
      </c>
      <c r="M211" s="5">
        <v>-479040952000</v>
      </c>
      <c r="N211" s="5">
        <v>248317150000</v>
      </c>
      <c r="O211" s="5">
        <v>-3385120841000</v>
      </c>
      <c r="P211" s="5">
        <v>3489474307000</v>
      </c>
      <c r="Q211" s="5">
        <v>-22278223000</v>
      </c>
      <c r="R211" s="5">
        <v>837543668000</v>
      </c>
      <c r="S211" s="5">
        <v>421276071000</v>
      </c>
      <c r="T211" s="5">
        <v>208165356000</v>
      </c>
      <c r="U211" s="5">
        <v>-536271172000</v>
      </c>
      <c r="V211" s="5">
        <v>-56411414000</v>
      </c>
      <c r="W211" s="5">
        <v>568622177000</v>
      </c>
      <c r="X211" s="5">
        <v>87835762000</v>
      </c>
      <c r="Y211" s="5">
        <v>10545258000</v>
      </c>
      <c r="Z211" s="5">
        <v>-74117286000</v>
      </c>
    </row>
    <row r="212" spans="2:26" ht="15.5" x14ac:dyDescent="0.35">
      <c r="C212" t="s">
        <v>168</v>
      </c>
      <c r="E212" s="5">
        <v>1194269150000</v>
      </c>
      <c r="I212" s="5">
        <v>1686157314000</v>
      </c>
      <c r="J212" s="5">
        <v>1123186993000</v>
      </c>
      <c r="K212" s="5">
        <v>2130373160000</v>
      </c>
      <c r="L212" s="5">
        <v>2140267176000</v>
      </c>
      <c r="M212" s="5">
        <v>2619308128000</v>
      </c>
      <c r="N212" s="5">
        <v>2370990978000</v>
      </c>
      <c r="O212" s="5">
        <v>5756111819000</v>
      </c>
      <c r="P212" s="5">
        <v>2266637512000</v>
      </c>
      <c r="Q212" s="5">
        <v>2288915735000</v>
      </c>
      <c r="R212" s="5">
        <v>1451372067000</v>
      </c>
      <c r="S212" s="5">
        <v>1030095996000</v>
      </c>
      <c r="T212" s="5">
        <v>822095640000</v>
      </c>
      <c r="U212" s="5">
        <v>1358366812000</v>
      </c>
      <c r="V212" s="5">
        <v>1412836241000</v>
      </c>
      <c r="W212" s="5">
        <v>842896959000</v>
      </c>
      <c r="X212" s="5">
        <v>803723264000</v>
      </c>
      <c r="Y212" s="5">
        <v>154636681000</v>
      </c>
      <c r="Z212" s="5">
        <v>228753968000</v>
      </c>
    </row>
    <row r="213" spans="2:26" ht="15.5" x14ac:dyDescent="0.35">
      <c r="C213" t="s">
        <v>242</v>
      </c>
      <c r="T213" s="5">
        <v>-165000000</v>
      </c>
      <c r="V213" s="5">
        <v>1941985000</v>
      </c>
      <c r="W213" s="5">
        <v>1317105000</v>
      </c>
    </row>
    <row r="214" spans="2:26" ht="15.5" x14ac:dyDescent="0.35">
      <c r="C214" t="s">
        <v>169</v>
      </c>
      <c r="D214" s="5">
        <v>349252290000</v>
      </c>
      <c r="E214" s="5">
        <v>855443320000</v>
      </c>
      <c r="F214" s="5">
        <v>106344773000</v>
      </c>
      <c r="G214" s="5">
        <v>-603403855000</v>
      </c>
      <c r="I214" s="5">
        <v>1194269150000</v>
      </c>
      <c r="J214" s="5">
        <v>1686157314000</v>
      </c>
      <c r="K214" s="5">
        <v>1123186993000</v>
      </c>
      <c r="L214" s="5">
        <v>2130373160000</v>
      </c>
      <c r="M214" s="5">
        <v>2140267176000</v>
      </c>
      <c r="N214" s="5">
        <v>2619308128000</v>
      </c>
      <c r="O214" s="5">
        <v>2370990978000</v>
      </c>
      <c r="P214" s="5">
        <v>5756111819000</v>
      </c>
      <c r="Q214" s="5">
        <v>2266637512000</v>
      </c>
      <c r="R214" s="5">
        <v>2288915735000</v>
      </c>
      <c r="S214" s="5">
        <v>1451372067000</v>
      </c>
      <c r="T214" s="5">
        <v>1030095996000</v>
      </c>
      <c r="U214" s="5">
        <v>822095640000</v>
      </c>
      <c r="V214" s="5">
        <v>1358366812000</v>
      </c>
      <c r="W214" s="5">
        <v>1412836241000</v>
      </c>
      <c r="X214" s="5">
        <v>891559026000</v>
      </c>
      <c r="Y214" s="5">
        <v>165181939000</v>
      </c>
      <c r="Z214" s="5">
        <v>154636682000</v>
      </c>
    </row>
    <row r="216" spans="2:26" ht="15.5" x14ac:dyDescent="0.35">
      <c r="B216" t="s">
        <v>170</v>
      </c>
      <c r="C216" t="s">
        <v>12</v>
      </c>
      <c r="D216" s="5">
        <v>24740000000</v>
      </c>
      <c r="E216" s="5">
        <v>24740000000</v>
      </c>
      <c r="F216" s="5">
        <v>24740000000</v>
      </c>
      <c r="G216" s="5">
        <v>24740000000</v>
      </c>
      <c r="I216" s="5">
        <v>24740000000</v>
      </c>
      <c r="J216" s="5">
        <v>24740000000</v>
      </c>
      <c r="K216" s="5">
        <v>24740000000</v>
      </c>
      <c r="L216" s="5">
        <v>24740000000</v>
      </c>
      <c r="M216" s="5">
        <v>22750000000</v>
      </c>
      <c r="N216" s="5">
        <v>21340000000</v>
      </c>
      <c r="O216" s="5">
        <v>21340000000</v>
      </c>
      <c r="P216" s="5">
        <v>21340000000</v>
      </c>
      <c r="Q216" s="5">
        <v>17910000000</v>
      </c>
      <c r="R216" s="5">
        <v>15330000000</v>
      </c>
      <c r="S216" s="5">
        <v>11480000000</v>
      </c>
      <c r="T216" s="5">
        <v>7450000000</v>
      </c>
      <c r="U216" s="5">
        <v>7450000000</v>
      </c>
      <c r="V216" s="5">
        <v>3620000000</v>
      </c>
      <c r="W216" s="5">
        <v>3620000000</v>
      </c>
      <c r="X216" s="5">
        <v>3430000000</v>
      </c>
      <c r="Y216" s="5">
        <v>3420000000</v>
      </c>
      <c r="Z216" s="5">
        <v>2350000000</v>
      </c>
    </row>
    <row r="217" spans="2:26" ht="15.5" x14ac:dyDescent="0.35">
      <c r="C217" t="s">
        <v>171</v>
      </c>
      <c r="D217" s="6">
        <v>0.21</v>
      </c>
      <c r="E217" s="6">
        <v>0.27</v>
      </c>
      <c r="F217" s="6">
        <v>-21.85</v>
      </c>
      <c r="G217" s="6">
        <v>0.37</v>
      </c>
    </row>
    <row r="218" spans="2:26" ht="15.5" x14ac:dyDescent="0.35">
      <c r="C218" t="s">
        <v>172</v>
      </c>
      <c r="D218" s="6">
        <v>638.1</v>
      </c>
      <c r="E218" s="6">
        <v>637.04</v>
      </c>
      <c r="F218" s="6">
        <v>-10.53</v>
      </c>
      <c r="G218" s="6">
        <v>648.65</v>
      </c>
    </row>
    <row r="219" spans="2:26" ht="15.5" x14ac:dyDescent="0.35">
      <c r="C219" t="s">
        <v>60</v>
      </c>
      <c r="D219" s="6">
        <v>11.06</v>
      </c>
      <c r="E219" s="6">
        <v>13.8</v>
      </c>
      <c r="F219" s="6">
        <v>18.93</v>
      </c>
      <c r="G219" s="6">
        <v>19.579999999999998</v>
      </c>
    </row>
    <row r="220" spans="2:26" ht="15.5" x14ac:dyDescent="0.35">
      <c r="C220" t="s">
        <v>173</v>
      </c>
      <c r="D220" s="5">
        <v>25600000000</v>
      </c>
      <c r="E220" s="5">
        <v>24490000000</v>
      </c>
      <c r="F220" s="5">
        <v>-346940000000</v>
      </c>
      <c r="G220" s="5">
        <v>21200000000</v>
      </c>
    </row>
    <row r="221" spans="2:26" ht="15.5" x14ac:dyDescent="0.35">
      <c r="C221" t="s">
        <v>174</v>
      </c>
      <c r="D221" s="6">
        <v>4.0000000000000002E-4</v>
      </c>
      <c r="E221" s="6">
        <v>5.0000000000000001E-4</v>
      </c>
      <c r="F221" s="6">
        <v>-4.1299999999999996E-2</v>
      </c>
      <c r="G221" s="6">
        <v>7.000000000000001E-4</v>
      </c>
    </row>
    <row r="222" spans="2:26" ht="15.5" x14ac:dyDescent="0.35">
      <c r="C222" t="s">
        <v>175</v>
      </c>
      <c r="D222" s="6">
        <v>1.8E-3</v>
      </c>
      <c r="E222" s="6">
        <v>2.3E-3</v>
      </c>
      <c r="F222" s="6">
        <v>-0.17949999999999999</v>
      </c>
      <c r="G222" s="6">
        <v>2.5999999999999999E-3</v>
      </c>
    </row>
    <row r="223" spans="2:26" ht="15.5" x14ac:dyDescent="0.35">
      <c r="C223" t="s">
        <v>176</v>
      </c>
      <c r="D223" s="6">
        <v>2.9999999999999997E-4</v>
      </c>
      <c r="E223" s="6">
        <v>4.0000000000000002E-4</v>
      </c>
      <c r="F223" s="6">
        <v>-2.75E-2</v>
      </c>
      <c r="G223" s="6">
        <v>2.0000000000000001E-4</v>
      </c>
    </row>
    <row r="224" spans="2:26" ht="15.5" x14ac:dyDescent="0.35">
      <c r="C224" t="s">
        <v>177</v>
      </c>
    </row>
    <row r="225" spans="3:26" ht="15.5" x14ac:dyDescent="0.35">
      <c r="C225" t="s">
        <v>178</v>
      </c>
      <c r="D225" s="5">
        <v>2915000000000</v>
      </c>
      <c r="E225" s="5">
        <v>2948000000000</v>
      </c>
      <c r="F225" s="5">
        <v>3011000000000</v>
      </c>
      <c r="G225" s="5">
        <v>3534000000000</v>
      </c>
    </row>
    <row r="226" spans="3:26" ht="15.5" x14ac:dyDescent="0.35">
      <c r="C226" t="s">
        <v>179</v>
      </c>
      <c r="D226" s="6">
        <v>1.1399999999999999</v>
      </c>
      <c r="E226" s="6">
        <v>1.44</v>
      </c>
      <c r="F226" s="6">
        <v>1.89</v>
      </c>
      <c r="G226" s="6">
        <v>1.68</v>
      </c>
    </row>
    <row r="227" spans="3:26" ht="15.5" x14ac:dyDescent="0.35">
      <c r="C227" t="s">
        <v>180</v>
      </c>
      <c r="D227" s="6">
        <v>117.84</v>
      </c>
      <c r="E227" s="6">
        <v>119.17</v>
      </c>
      <c r="F227" s="6">
        <v>121.72</v>
      </c>
      <c r="G227" s="6">
        <v>142.84</v>
      </c>
    </row>
    <row r="228" spans="3:26" ht="15.5" x14ac:dyDescent="0.35">
      <c r="C228" t="s">
        <v>181</v>
      </c>
      <c r="D228" s="6">
        <v>1.17</v>
      </c>
      <c r="E228" s="6">
        <v>1.49</v>
      </c>
      <c r="F228" s="6">
        <v>1.95</v>
      </c>
      <c r="G228" s="6">
        <v>1.72</v>
      </c>
    </row>
    <row r="229" spans="3:26" ht="15.5" x14ac:dyDescent="0.35">
      <c r="C229" t="s">
        <v>182</v>
      </c>
      <c r="D229" s="6">
        <v>114.14</v>
      </c>
      <c r="E229" s="6">
        <v>115.52</v>
      </c>
      <c r="F229" s="6">
        <v>118.09</v>
      </c>
      <c r="G229" s="6">
        <v>139.63999999999999</v>
      </c>
    </row>
    <row r="230" spans="3:26" ht="15.5" x14ac:dyDescent="0.35">
      <c r="C230" t="s">
        <v>183</v>
      </c>
    </row>
    <row r="231" spans="3:26" ht="15.5" x14ac:dyDescent="0.35">
      <c r="C231" t="s">
        <v>184</v>
      </c>
    </row>
    <row r="232" spans="3:26" ht="15.5" x14ac:dyDescent="0.35">
      <c r="C232" t="s">
        <v>185</v>
      </c>
      <c r="D232" s="5">
        <v>2915000000000</v>
      </c>
      <c r="E232" s="5">
        <v>2948000000000</v>
      </c>
      <c r="F232" s="5">
        <v>3011000000000</v>
      </c>
      <c r="G232" s="5">
        <v>3534000000000</v>
      </c>
    </row>
    <row r="233" spans="3:26" ht="15.5" x14ac:dyDescent="0.35">
      <c r="C233" t="s">
        <v>24</v>
      </c>
    </row>
    <row r="234" spans="3:26" ht="15.5" x14ac:dyDescent="0.35">
      <c r="C234" t="s">
        <v>21</v>
      </c>
    </row>
    <row r="235" spans="3:26" ht="15.5" x14ac:dyDescent="0.35">
      <c r="C235" t="s">
        <v>186</v>
      </c>
    </row>
    <row r="236" spans="3:26" ht="15.5" x14ac:dyDescent="0.35">
      <c r="C236" t="s">
        <v>187</v>
      </c>
      <c r="D236" s="5">
        <v>-1006000000000</v>
      </c>
      <c r="E236" s="5">
        <v>-395000000000</v>
      </c>
      <c r="F236" s="5">
        <v>51000000000</v>
      </c>
      <c r="G236" s="5">
        <v>332000000000</v>
      </c>
    </row>
    <row r="237" spans="3:26" ht="15.5" x14ac:dyDescent="0.35">
      <c r="C237" t="s">
        <v>188</v>
      </c>
      <c r="D237" s="5">
        <v>-2000000000</v>
      </c>
      <c r="E237" s="5">
        <v>-1000000000</v>
      </c>
      <c r="F237" s="5">
        <v>-10000000000</v>
      </c>
      <c r="G237" s="5">
        <v>-2000000000</v>
      </c>
    </row>
    <row r="238" spans="3:26" ht="15.5" x14ac:dyDescent="0.35">
      <c r="C238" t="s">
        <v>13</v>
      </c>
      <c r="D238" s="5">
        <v>-1008000000000</v>
      </c>
      <c r="E238" s="5">
        <v>-396000000000</v>
      </c>
      <c r="F238" s="5">
        <v>42000000000</v>
      </c>
      <c r="G238" s="5">
        <v>330000000000</v>
      </c>
    </row>
    <row r="239" spans="3:26" ht="15.5" x14ac:dyDescent="0.35">
      <c r="C239" t="s">
        <v>16</v>
      </c>
      <c r="D239" s="6">
        <v>-40.74</v>
      </c>
      <c r="E239" s="6">
        <v>-16.02</v>
      </c>
      <c r="F239" s="6">
        <v>1.68</v>
      </c>
      <c r="G239" s="6">
        <v>13.35</v>
      </c>
    </row>
    <row r="240" spans="3:26" ht="15.5" x14ac:dyDescent="0.35">
      <c r="C240" t="s">
        <v>45</v>
      </c>
      <c r="I240" s="6">
        <v>-20.149999999999999</v>
      </c>
      <c r="J240" s="6">
        <v>2.06</v>
      </c>
      <c r="K240" s="6">
        <v>0.98</v>
      </c>
      <c r="L240" s="6">
        <v>0.46</v>
      </c>
      <c r="M240" s="6">
        <v>-133.9</v>
      </c>
      <c r="N240" s="6">
        <v>1.46</v>
      </c>
      <c r="O240" s="6">
        <v>2.39</v>
      </c>
      <c r="P240" s="6">
        <v>9.57</v>
      </c>
      <c r="Q240" s="6">
        <v>7.84</v>
      </c>
      <c r="R240" s="6">
        <v>6.72</v>
      </c>
      <c r="S240" s="6">
        <v>7.01</v>
      </c>
      <c r="T240" s="6">
        <v>8.32</v>
      </c>
      <c r="U240" s="6">
        <v>7.04</v>
      </c>
      <c r="V240" s="6">
        <v>9.1300000000000008</v>
      </c>
      <c r="W240" s="6">
        <v>9.08</v>
      </c>
      <c r="X240" s="6">
        <v>4.09</v>
      </c>
      <c r="Y240" s="6">
        <v>0.64</v>
      </c>
      <c r="Z240" s="6">
        <v>-1.63</v>
      </c>
    </row>
    <row r="241" spans="3:26" ht="15.5" x14ac:dyDescent="0.35">
      <c r="C241" t="s">
        <v>59</v>
      </c>
      <c r="I241" s="6">
        <v>-11.41</v>
      </c>
      <c r="J241" s="6">
        <v>112.62</v>
      </c>
      <c r="K241" s="6">
        <v>316.33</v>
      </c>
      <c r="L241" s="6">
        <v>878.26</v>
      </c>
      <c r="M241" s="6">
        <v>-13.52</v>
      </c>
      <c r="N241" s="6">
        <v>708.9</v>
      </c>
      <c r="O241" s="6">
        <v>82.85</v>
      </c>
      <c r="P241" s="6">
        <v>32.39</v>
      </c>
      <c r="Q241" s="6">
        <v>66.959999999999994</v>
      </c>
      <c r="R241" s="6">
        <v>56.99</v>
      </c>
      <c r="S241" s="6">
        <v>13.55</v>
      </c>
      <c r="T241" s="6">
        <v>12.02</v>
      </c>
      <c r="U241" s="6">
        <v>16.34</v>
      </c>
      <c r="V241" s="6">
        <v>15.44</v>
      </c>
      <c r="W241" s="6">
        <v>12.44</v>
      </c>
      <c r="X241" s="6">
        <v>38.880000000000003</v>
      </c>
      <c r="Y241" s="6">
        <v>212.5</v>
      </c>
      <c r="Z241" s="6">
        <v>-114.11</v>
      </c>
    </row>
    <row r="242" spans="3:26" ht="15.5" x14ac:dyDescent="0.35">
      <c r="C242" t="s">
        <v>62</v>
      </c>
      <c r="I242" s="6">
        <v>4.78</v>
      </c>
      <c r="J242" s="6">
        <v>5.49</v>
      </c>
      <c r="K242" s="6">
        <v>8.61</v>
      </c>
      <c r="L242" s="6">
        <v>9.6999999999999993</v>
      </c>
      <c r="M242" s="6">
        <v>24.99</v>
      </c>
      <c r="N242" s="6">
        <v>11.44</v>
      </c>
      <c r="O242" s="6">
        <v>2.06</v>
      </c>
      <c r="P242" s="6">
        <v>3.98</v>
      </c>
      <c r="Q242" s="6">
        <v>7.51</v>
      </c>
      <c r="R242" s="6">
        <v>6.08</v>
      </c>
      <c r="S242" s="6">
        <v>1.39</v>
      </c>
      <c r="T242" s="6">
        <v>1.25</v>
      </c>
      <c r="U242" s="6">
        <v>2.04</v>
      </c>
      <c r="V242" s="6">
        <v>1.61</v>
      </c>
      <c r="W242" s="6">
        <v>1.18</v>
      </c>
      <c r="X242" s="6">
        <v>1.49</v>
      </c>
      <c r="Y242" s="6">
        <v>1.31</v>
      </c>
      <c r="Z242" s="6">
        <v>1.31</v>
      </c>
    </row>
    <row r="243" spans="3:26" ht="15.5" x14ac:dyDescent="0.35">
      <c r="C243" t="s">
        <v>189</v>
      </c>
      <c r="I243" s="5">
        <v>-255450000000</v>
      </c>
      <c r="J243" s="5">
        <v>118270000000</v>
      </c>
      <c r="K243" s="5">
        <v>184510000000</v>
      </c>
      <c r="L243" s="5">
        <v>149930000000</v>
      </c>
      <c r="M243" s="5">
        <v>-3277670000000</v>
      </c>
      <c r="N243" s="5">
        <v>80610000000</v>
      </c>
      <c r="O243" s="5">
        <v>85410000000</v>
      </c>
      <c r="P243" s="5">
        <v>305660000000</v>
      </c>
    </row>
    <row r="244" spans="3:26" ht="15.5" x14ac:dyDescent="0.35">
      <c r="C244" t="s">
        <v>190</v>
      </c>
      <c r="I244" s="6">
        <v>-3.8100000000000002E-2</v>
      </c>
      <c r="J244" s="6">
        <v>3.9000000000000003E-3</v>
      </c>
      <c r="K244" s="6">
        <v>2E-3</v>
      </c>
      <c r="L244" s="6">
        <v>8.0000000000000004E-4</v>
      </c>
      <c r="M244" s="6">
        <v>-0.18059999999999998</v>
      </c>
      <c r="N244" s="6">
        <v>1.1000000000000001E-3</v>
      </c>
      <c r="O244" s="6">
        <v>1.9E-3</v>
      </c>
      <c r="P244" s="6">
        <v>8.8000000000000005E-3</v>
      </c>
      <c r="Q244" s="6">
        <v>8.6E-3</v>
      </c>
      <c r="R244" s="6">
        <v>9.1000000000000004E-3</v>
      </c>
      <c r="S244" s="6">
        <v>9.5999999999999992E-3</v>
      </c>
      <c r="T244" s="6">
        <v>9.7000000000000003E-3</v>
      </c>
      <c r="U244" s="6">
        <v>1.0200000000000001E-2</v>
      </c>
      <c r="V244" s="6">
        <v>8.199999999999999E-3</v>
      </c>
      <c r="W244" s="6">
        <v>9.3999999999999986E-3</v>
      </c>
      <c r="X244" s="6">
        <v>4.5999999999999999E-3</v>
      </c>
      <c r="Y244" s="6">
        <v>7.000000000000001E-4</v>
      </c>
      <c r="Z244" s="6">
        <v>-1.5E-3</v>
      </c>
    </row>
    <row r="245" spans="3:26" ht="15.5" x14ac:dyDescent="0.35">
      <c r="C245" t="s">
        <v>191</v>
      </c>
      <c r="I245" s="6">
        <v>-0.1656</v>
      </c>
      <c r="J245" s="6">
        <v>1.47E-2</v>
      </c>
      <c r="K245" s="6">
        <v>7.0999999999999995E-3</v>
      </c>
      <c r="L245" s="6">
        <v>3.4000000000000002E-3</v>
      </c>
      <c r="M245" s="6">
        <v>-1.2393000000000001</v>
      </c>
      <c r="N245" s="6">
        <v>7.3000000000000001E-3</v>
      </c>
      <c r="O245" s="6">
        <v>1.1399999999999999E-2</v>
      </c>
      <c r="P245" s="6">
        <v>4.6199999999999998E-2</v>
      </c>
      <c r="Q245" s="6">
        <v>4.5199999999999997E-2</v>
      </c>
      <c r="R245" s="6">
        <v>5.3200000000000004E-2</v>
      </c>
      <c r="S245" s="6">
        <v>5.9500000000000004E-2</v>
      </c>
      <c r="T245" s="6">
        <v>6.8600000000000008E-2</v>
      </c>
      <c r="U245" s="6">
        <v>6.2699999999999992E-2</v>
      </c>
      <c r="V245" s="6">
        <v>8.8800000000000004E-2</v>
      </c>
      <c r="W245" s="6">
        <v>9.4499999999999987E-2</v>
      </c>
      <c r="X245" s="6">
        <v>5.04E-2</v>
      </c>
      <c r="Y245" s="6">
        <v>6.3E-3</v>
      </c>
      <c r="Z245" s="6">
        <v>-1.6500000000000001E-2</v>
      </c>
    </row>
    <row r="246" spans="3:26" ht="15.5" x14ac:dyDescent="0.35">
      <c r="C246" t="s">
        <v>192</v>
      </c>
      <c r="I246" s="6">
        <v>-2.5099999999999997E-2</v>
      </c>
      <c r="J246" s="6">
        <v>4.0999999999999995E-3</v>
      </c>
      <c r="K246" s="6">
        <v>9.3999999999999986E-3</v>
      </c>
      <c r="L246" s="6">
        <v>7.0999999999999995E-3</v>
      </c>
      <c r="M246" s="6">
        <v>-0.1472</v>
      </c>
      <c r="N246" s="6">
        <v>2.0999999999999999E-3</v>
      </c>
      <c r="O246" s="6">
        <v>2.8000000000000004E-3</v>
      </c>
      <c r="P246" s="6">
        <v>1.47E-2</v>
      </c>
      <c r="Q246" s="6">
        <v>1.2800000000000001E-2</v>
      </c>
      <c r="R246" s="6">
        <v>1.3000000000000001E-2</v>
      </c>
      <c r="S246" s="6">
        <v>1.3000000000000001E-2</v>
      </c>
      <c r="T246" s="6">
        <v>1.41E-2</v>
      </c>
      <c r="U246" s="6">
        <v>1.4499999999999999E-2</v>
      </c>
      <c r="V246" s="6">
        <v>1.3300000000000001E-2</v>
      </c>
      <c r="W246" s="6">
        <v>1.29E-2</v>
      </c>
      <c r="X246" s="6">
        <v>9.0000000000000011E-3</v>
      </c>
      <c r="Y246" s="6">
        <v>4.0000000000000001E-3</v>
      </c>
      <c r="Z246" s="6">
        <v>-3.4000000000000002E-3</v>
      </c>
    </row>
    <row r="247" spans="3:26" ht="15.5" x14ac:dyDescent="0.35">
      <c r="C247" t="s">
        <v>193</v>
      </c>
    </row>
    <row r="248" spans="3:26" ht="15.5" x14ac:dyDescent="0.35">
      <c r="C248" t="s">
        <v>56</v>
      </c>
      <c r="I248" s="6">
        <v>1.89</v>
      </c>
      <c r="J248" s="6">
        <v>1.66</v>
      </c>
      <c r="K248" s="6">
        <v>2.2400000000000002</v>
      </c>
      <c r="L248" s="6">
        <v>2.95</v>
      </c>
      <c r="M248" s="6">
        <v>16.75</v>
      </c>
      <c r="N248" s="6">
        <v>5.15</v>
      </c>
      <c r="O248" s="6">
        <v>0.94</v>
      </c>
      <c r="P248" s="6">
        <v>1.5</v>
      </c>
      <c r="Q248" s="6">
        <v>3.02</v>
      </c>
      <c r="R248" s="6">
        <v>3.03</v>
      </c>
      <c r="S248" s="6">
        <v>0.81</v>
      </c>
      <c r="T248" s="6">
        <v>0.82</v>
      </c>
      <c r="U248" s="6">
        <v>1.02</v>
      </c>
      <c r="V248" s="6">
        <v>1.37</v>
      </c>
      <c r="W248" s="6">
        <v>1.18</v>
      </c>
      <c r="X248" s="6">
        <v>1.96</v>
      </c>
      <c r="Y248" s="6">
        <v>1.34</v>
      </c>
      <c r="Z248" s="6">
        <v>1.89</v>
      </c>
    </row>
    <row r="249" spans="3:26" ht="15.5" x14ac:dyDescent="0.35">
      <c r="C249" t="s">
        <v>53</v>
      </c>
      <c r="I249" s="6">
        <v>121.72</v>
      </c>
      <c r="J249" s="6">
        <v>139.58000000000001</v>
      </c>
      <c r="K249" s="6">
        <v>138.25</v>
      </c>
      <c r="L249" s="6">
        <v>136.99</v>
      </c>
      <c r="M249" s="6">
        <v>108.05</v>
      </c>
      <c r="N249" s="6">
        <v>200.89</v>
      </c>
      <c r="O249" s="6">
        <v>209.98</v>
      </c>
      <c r="P249" s="6">
        <v>207.29</v>
      </c>
      <c r="Q249" s="6">
        <v>173.69</v>
      </c>
      <c r="R249" s="6">
        <v>126.34</v>
      </c>
      <c r="S249" s="6">
        <v>117.81</v>
      </c>
      <c r="T249" s="6">
        <v>121.33</v>
      </c>
      <c r="U249" s="6">
        <v>112.32</v>
      </c>
      <c r="V249" s="6">
        <v>102.8</v>
      </c>
      <c r="W249" s="6">
        <v>96.08</v>
      </c>
      <c r="X249" s="6">
        <v>81.12</v>
      </c>
      <c r="Y249" s="6">
        <v>101.78</v>
      </c>
      <c r="Z249" s="6">
        <v>98.61</v>
      </c>
    </row>
    <row r="250" spans="3:26" ht="15.5" x14ac:dyDescent="0.35">
      <c r="C250" t="s">
        <v>194</v>
      </c>
      <c r="I250" s="6">
        <v>1.95</v>
      </c>
      <c r="J250" s="6">
        <v>1.69</v>
      </c>
      <c r="K250" s="6">
        <v>2.27</v>
      </c>
      <c r="L250" s="6">
        <v>2.96</v>
      </c>
      <c r="M250" s="6">
        <v>16.79</v>
      </c>
      <c r="N250" s="6">
        <v>5.15</v>
      </c>
      <c r="O250" s="6">
        <v>0.94</v>
      </c>
      <c r="P250" s="6">
        <v>1.5</v>
      </c>
      <c r="Q250" s="6">
        <v>3.02</v>
      </c>
      <c r="R250" s="6">
        <v>3.03</v>
      </c>
      <c r="S250" s="6">
        <v>0.81</v>
      </c>
      <c r="T250" s="6">
        <v>0.82</v>
      </c>
      <c r="U250" s="6">
        <v>1.02</v>
      </c>
      <c r="V250" s="6">
        <v>1.37</v>
      </c>
      <c r="W250" s="6">
        <v>1.18</v>
      </c>
      <c r="X250" s="6">
        <v>1.96</v>
      </c>
      <c r="Y250" s="6">
        <v>1.34</v>
      </c>
      <c r="Z250" s="6">
        <v>1.89</v>
      </c>
    </row>
    <row r="251" spans="3:26" ht="15.5" x14ac:dyDescent="0.35">
      <c r="C251" t="s">
        <v>195</v>
      </c>
      <c r="I251" s="6">
        <v>118.09</v>
      </c>
      <c r="J251" s="6">
        <v>137.08000000000001</v>
      </c>
      <c r="K251" s="6">
        <v>136.38999999999999</v>
      </c>
      <c r="L251" s="6">
        <v>136.33000000000001</v>
      </c>
      <c r="M251" s="6">
        <v>107.79</v>
      </c>
      <c r="N251" s="6">
        <v>200.89</v>
      </c>
      <c r="O251" s="6">
        <v>209.98</v>
      </c>
      <c r="P251" s="6">
        <v>207.29</v>
      </c>
      <c r="Q251" s="6">
        <v>173.69</v>
      </c>
      <c r="R251" s="6">
        <v>126.34</v>
      </c>
      <c r="S251" s="6">
        <v>117.81</v>
      </c>
      <c r="T251" s="6">
        <v>121.33</v>
      </c>
      <c r="U251" s="6">
        <v>112.32</v>
      </c>
      <c r="V251" s="6">
        <v>102.8</v>
      </c>
      <c r="W251" s="6">
        <v>96.08</v>
      </c>
      <c r="X251" s="6">
        <v>81.12</v>
      </c>
      <c r="Y251" s="6">
        <v>101.78</v>
      </c>
      <c r="Z251" s="6">
        <v>98.61</v>
      </c>
    </row>
    <row r="252" spans="3:26" ht="15.5" x14ac:dyDescent="0.35">
      <c r="C252" t="s">
        <v>196</v>
      </c>
    </row>
    <row r="253" spans="3:26" ht="15.5" x14ac:dyDescent="0.35">
      <c r="C253" t="s">
        <v>197</v>
      </c>
    </row>
    <row r="254" spans="3:26" ht="15.5" x14ac:dyDescent="0.35">
      <c r="C254" t="s">
        <v>26</v>
      </c>
    </row>
    <row r="255" spans="3:26" ht="15.5" x14ac:dyDescent="0.35">
      <c r="C255" t="s">
        <v>23</v>
      </c>
    </row>
    <row r="256" spans="3:26" ht="15.5" x14ac:dyDescent="0.35">
      <c r="C256" t="s">
        <v>198</v>
      </c>
    </row>
    <row r="257" spans="3:26" ht="15.5" x14ac:dyDescent="0.35">
      <c r="C257" t="s">
        <v>199</v>
      </c>
      <c r="I257" s="5">
        <v>391000000000</v>
      </c>
      <c r="J257" s="5">
        <v>497000000000</v>
      </c>
      <c r="K257" s="5">
        <v>-885000000000</v>
      </c>
      <c r="L257" s="5">
        <v>95000000000</v>
      </c>
      <c r="M257" s="5">
        <v>-1140000000000</v>
      </c>
      <c r="N257" s="5">
        <v>763000000000</v>
      </c>
      <c r="O257" s="5">
        <v>-2623000000000</v>
      </c>
      <c r="P257" s="5">
        <v>2694000000000</v>
      </c>
      <c r="Q257" s="5">
        <v>-783000000000</v>
      </c>
      <c r="R257" s="5">
        <v>607000000000</v>
      </c>
      <c r="S257" s="5">
        <v>146000000000</v>
      </c>
      <c r="T257" s="5">
        <v>242000000000</v>
      </c>
      <c r="U257" s="5">
        <v>-290000000000</v>
      </c>
      <c r="V257" s="5">
        <v>-44000000000</v>
      </c>
      <c r="W257" s="5">
        <v>514000000000</v>
      </c>
      <c r="X257" s="5">
        <v>-18000000000</v>
      </c>
      <c r="Y257" s="5">
        <v>386000000000</v>
      </c>
      <c r="Z257" s="5">
        <v>-478000000000</v>
      </c>
    </row>
    <row r="258" spans="3:26" ht="15.5" x14ac:dyDescent="0.35">
      <c r="C258" t="s">
        <v>200</v>
      </c>
      <c r="I258" s="5">
        <v>-23000000000</v>
      </c>
      <c r="J258" s="5">
        <v>-26000000000</v>
      </c>
      <c r="K258" s="5">
        <v>-9000000000</v>
      </c>
      <c r="L258" s="5">
        <v>-125000000000</v>
      </c>
      <c r="M258" s="5">
        <v>-39000000000</v>
      </c>
      <c r="N258" s="5">
        <v>-13000000000</v>
      </c>
      <c r="O258" s="5">
        <v>-17000000000</v>
      </c>
      <c r="P258" s="5">
        <v>-9000000000</v>
      </c>
      <c r="Q258" s="5">
        <v>-35000000000</v>
      </c>
      <c r="R258" s="5">
        <v>-17000000000</v>
      </c>
      <c r="S258" s="5">
        <v>-195000000000</v>
      </c>
      <c r="T258" s="5">
        <v>-28000000000</v>
      </c>
      <c r="U258" s="5">
        <v>-24000000000</v>
      </c>
      <c r="V258" s="5">
        <v>-4000000000</v>
      </c>
      <c r="W258" s="5">
        <v>-3000000000</v>
      </c>
      <c r="X258" s="5">
        <v>-8000000000</v>
      </c>
      <c r="Y258" s="5">
        <v>-2000000000</v>
      </c>
      <c r="Z258" s="5">
        <v>-5000000000</v>
      </c>
    </row>
    <row r="259" spans="3:26" ht="15.5" x14ac:dyDescent="0.35">
      <c r="C259" t="s">
        <v>15</v>
      </c>
      <c r="I259" s="5">
        <v>368000000000</v>
      </c>
      <c r="J259" s="5">
        <v>471000000000</v>
      </c>
      <c r="K259" s="5">
        <v>-894000000000</v>
      </c>
      <c r="L259" s="5">
        <v>-30000000000</v>
      </c>
      <c r="M259" s="5">
        <v>-1179000000000</v>
      </c>
      <c r="N259" s="5">
        <v>751000000000</v>
      </c>
      <c r="O259" s="5">
        <v>-2640000000000</v>
      </c>
      <c r="P259" s="5">
        <v>2684000000000</v>
      </c>
      <c r="Q259" s="5">
        <v>-818000000000</v>
      </c>
      <c r="R259" s="5">
        <v>590000000000</v>
      </c>
      <c r="S259" s="5">
        <v>-49000000000</v>
      </c>
      <c r="T259" s="5">
        <v>214000000000</v>
      </c>
      <c r="U259" s="5">
        <v>-314000000000</v>
      </c>
      <c r="V259" s="5">
        <v>-47000000000</v>
      </c>
      <c r="W259" s="5">
        <v>511000000000</v>
      </c>
      <c r="X259" s="5">
        <v>-25000000000</v>
      </c>
      <c r="Y259" s="5">
        <v>384000000000</v>
      </c>
      <c r="Z259" s="5">
        <v>-483000000000</v>
      </c>
    </row>
    <row r="260" spans="3:26" ht="15.5" x14ac:dyDescent="0.35">
      <c r="C260" t="s">
        <v>17</v>
      </c>
      <c r="I260" s="6">
        <v>14.87</v>
      </c>
      <c r="J260" s="6">
        <v>19.04</v>
      </c>
      <c r="K260" s="6">
        <v>-36.130000000000003</v>
      </c>
      <c r="L260" s="6">
        <v>-1.21</v>
      </c>
      <c r="M260" s="6">
        <v>-51.83</v>
      </c>
      <c r="N260" s="6">
        <v>35.159999999999997</v>
      </c>
      <c r="O260" s="6">
        <v>-123.68</v>
      </c>
      <c r="P260" s="6">
        <v>125.77</v>
      </c>
      <c r="Q260" s="6">
        <v>-45.64</v>
      </c>
      <c r="R260" s="6">
        <v>38.49</v>
      </c>
      <c r="S260" s="6">
        <v>-4.2699999999999996</v>
      </c>
      <c r="T260" s="6">
        <v>28.78</v>
      </c>
      <c r="U260" s="6">
        <v>-42.11</v>
      </c>
      <c r="V260" s="6">
        <v>-13.05</v>
      </c>
      <c r="W260" s="6">
        <v>141.13999999999999</v>
      </c>
      <c r="X260" s="6">
        <v>-7.4</v>
      </c>
      <c r="Y260" s="6">
        <v>112.47</v>
      </c>
      <c r="Z260" s="6">
        <v>-205.59</v>
      </c>
    </row>
  </sheetData>
  <pageMargins left="0.7" right="0.7" top="0.75" bottom="0.75" header="0.3" footer="0.3"/>
  <ignoredErrors>
    <ignoredError sqref="A1:Z261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U2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1505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1506</v>
      </c>
      <c r="D2" s="2" vm="302">
        <f ca="1">IFERROR(_xlfn.STOCKHISTORY("XIDX:" &amp; $C$1, D3, , 0, 0, 1), "Libur")</f>
        <v>69</v>
      </c>
      <c r="E2" s="2" vm="2">
        <f ca="1">IFERROR(_xlfn.STOCKHISTORY("XIDX:" &amp; $C$1, E3, , 0, 0, 1), "Libur")</f>
        <v>60</v>
      </c>
      <c r="H2" s="2" vm="2">
        <f ca="1">IFERROR(INDEX(D2:G2,COUNT(D2:G2)),"")</f>
        <v>60</v>
      </c>
      <c r="I2" s="2" vm="34">
        <f t="shared" ref="I2:U2" ca="1" si="0">IFERROR(_xlfn.STOCKHISTORY("XIDX:" &amp; $C$1, I1, , 0, 0, 1), "Libur")</f>
        <v>81</v>
      </c>
      <c r="J2" s="2" vm="303">
        <f t="shared" ca="1" si="0"/>
        <v>72</v>
      </c>
      <c r="K2" s="2" vm="304">
        <f t="shared" ca="1" si="0"/>
        <v>83</v>
      </c>
      <c r="L2" s="2" vm="305">
        <f t="shared" ca="1" si="0"/>
        <v>90</v>
      </c>
      <c r="M2" s="2" vm="306">
        <f t="shared" ca="1" si="0"/>
        <v>166</v>
      </c>
      <c r="N2" s="2" vm="68">
        <f t="shared" ca="1" si="0"/>
        <v>204</v>
      </c>
      <c r="O2" s="2" vm="13">
        <f t="shared" ca="1" si="0"/>
        <v>135</v>
      </c>
      <c r="P2" s="2" vm="307">
        <f t="shared" ca="1" si="0"/>
        <v>238</v>
      </c>
      <c r="Q2" s="2" vm="65">
        <f t="shared" ca="1" si="0"/>
        <v>230</v>
      </c>
      <c r="R2" s="2" t="str">
        <f t="shared" ca="1" si="0"/>
        <v>Libur</v>
      </c>
      <c r="S2" s="2" vm="70">
        <f t="shared" ca="1" si="0"/>
        <v>85</v>
      </c>
      <c r="T2" s="2" vm="308">
        <f t="shared" ca="1" si="0"/>
        <v>148.8235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331603000000</v>
      </c>
      <c r="E4" s="2">
        <f>IFERROR(INDEX(E51:E500,MATCH($C$4,$C$51:$C$500,0)),"")</f>
        <v>344694000000</v>
      </c>
      <c r="H4" s="2">
        <f>IFERROR(SUM(D4:G4)*(4/MAX(1,COUNT(D4:G4))),"")</f>
        <v>1352594000000</v>
      </c>
      <c r="I4" s="2">
        <f t="shared" ref="I4:U4" si="1">IFERROR(INDEX(I51:I500,MATCH($C$4,$C$51:$C$500,0)),"")</f>
        <v>1374292000000</v>
      </c>
      <c r="J4" s="2">
        <f t="shared" si="1"/>
        <v>1368514000000</v>
      </c>
      <c r="K4" s="2">
        <f t="shared" si="1"/>
        <v>1263572000000</v>
      </c>
      <c r="L4" s="2">
        <f t="shared" si="1"/>
        <v>786522000000</v>
      </c>
      <c r="M4" s="2">
        <f t="shared" si="1"/>
        <v>544257000000</v>
      </c>
      <c r="N4" s="2">
        <f t="shared" si="1"/>
        <v>432198000000</v>
      </c>
      <c r="O4" s="2">
        <f t="shared" si="1"/>
        <v>540068000000</v>
      </c>
      <c r="P4" s="2">
        <f t="shared" si="1"/>
        <v>343827000000</v>
      </c>
      <c r="Q4" s="2">
        <f t="shared" si="1"/>
        <v>359050000000</v>
      </c>
      <c r="R4" s="2">
        <f t="shared" si="1"/>
        <v>374768000000</v>
      </c>
      <c r="S4" s="2">
        <f t="shared" si="1"/>
        <v>407736000000</v>
      </c>
      <c r="T4" s="2">
        <f t="shared" si="1"/>
        <v>320520000000</v>
      </c>
      <c r="U4" s="2">
        <f t="shared" si="1"/>
        <v>160302000000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89668000000</v>
      </c>
      <c r="E5" s="2">
        <f>IFERROR(INDEX(E51:E500,MATCH($C$5,$C$51:$C$500,0)),"")</f>
        <v>37173000000</v>
      </c>
      <c r="H5" s="2">
        <f>IFERROR(SUM(D5:G5)*(4/MAX(1,COUNT(D5:G5))),"")</f>
        <v>253682000000</v>
      </c>
      <c r="I5" s="2">
        <f t="shared" ref="I5:U5" si="2">IFERROR(INDEX(I51:I500,MATCH($C$5,$C$51:$C$500,0)),"")</f>
        <v>235555000000</v>
      </c>
      <c r="J5" s="2">
        <f t="shared" si="2"/>
        <v>203813000000</v>
      </c>
      <c r="K5" s="2">
        <f t="shared" si="2"/>
        <v>189844000000</v>
      </c>
      <c r="L5" s="2">
        <f t="shared" si="2"/>
        <v>77177000000</v>
      </c>
      <c r="M5" s="2">
        <f t="shared" si="2"/>
        <v>3749000000</v>
      </c>
      <c r="N5" s="2">
        <f t="shared" si="2"/>
        <v>-147673000000</v>
      </c>
      <c r="O5" s="2">
        <f t="shared" si="2"/>
        <v>-240111000000</v>
      </c>
      <c r="P5" s="2">
        <f t="shared" si="2"/>
        <v>-31351000000</v>
      </c>
      <c r="Q5" s="2">
        <f t="shared" si="2"/>
        <v>-8352000000</v>
      </c>
      <c r="R5" s="2">
        <f t="shared" si="2"/>
        <v>3064000000</v>
      </c>
      <c r="S5" s="2">
        <f t="shared" si="2"/>
        <v>3883000000</v>
      </c>
      <c r="T5" s="2">
        <f t="shared" si="2"/>
        <v>4591000000</v>
      </c>
      <c r="U5" s="2">
        <f t="shared" si="2"/>
        <v>12629000000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5919494000000</v>
      </c>
      <c r="E6" s="2">
        <f>IFERROR(INDEX(E51:E500,MATCH($C$6,$C$51:$C$500,0)),"")</f>
        <v>5848986000000</v>
      </c>
      <c r="H6" s="2">
        <f>IFERROR(INDEX(D6:G6,COUNT(D6:G6)),"")</f>
        <v>5848986000000</v>
      </c>
      <c r="I6" s="2">
        <f t="shared" ref="I6:U6" si="3">IFERROR(INDEX(I51:I500,MATCH($C$6,$C$51:$C$500,0)),"")</f>
        <v>5815067000000</v>
      </c>
      <c r="J6" s="2">
        <f t="shared" si="3"/>
        <v>5579512000000</v>
      </c>
      <c r="K6" s="2">
        <f t="shared" si="3"/>
        <v>5368679000000</v>
      </c>
      <c r="L6" s="2">
        <f t="shared" si="3"/>
        <v>4168265000000</v>
      </c>
      <c r="M6" s="2">
        <f t="shared" si="3"/>
        <v>2995582000000</v>
      </c>
      <c r="N6" s="2">
        <f t="shared" si="3"/>
        <v>1899838000000</v>
      </c>
      <c r="O6" s="2">
        <f t="shared" si="3"/>
        <v>1202600000000</v>
      </c>
      <c r="P6" s="2">
        <f t="shared" si="3"/>
        <v>532803000000</v>
      </c>
      <c r="Q6" s="2">
        <f t="shared" si="3"/>
        <v>564154000000</v>
      </c>
      <c r="R6" s="2">
        <f t="shared" si="3"/>
        <v>549348000000</v>
      </c>
      <c r="S6" s="2">
        <f t="shared" si="3"/>
        <v>567097000000</v>
      </c>
      <c r="T6" s="2">
        <f t="shared" si="3"/>
        <v>472677000000</v>
      </c>
      <c r="U6" s="2">
        <f t="shared" si="3"/>
        <v>371988000000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47.86</v>
      </c>
      <c r="E7" s="3">
        <f>IFERROR(INDEX(E51:E500,MATCH($C$7,$C$51:$C$500,0))/1000000000,"")</f>
        <v>47.86</v>
      </c>
      <c r="H7" s="3">
        <f>IFERROR(INDEX(D7:G7,COUNT(D7:G7)),"")</f>
        <v>47.86</v>
      </c>
      <c r="I7" s="3">
        <f t="shared" ref="I7:U7" si="4">IFERROR(INDEX(I51:I500,MATCH($C$7,$C$51:$C$500,0))/1000000000,"")</f>
        <v>47.86</v>
      </c>
      <c r="J7" s="3">
        <f t="shared" si="4"/>
        <v>47.86</v>
      </c>
      <c r="K7" s="3">
        <f t="shared" si="4"/>
        <v>37.78</v>
      </c>
      <c r="L7" s="3">
        <f t="shared" si="4"/>
        <v>27.65</v>
      </c>
      <c r="M7" s="3">
        <f t="shared" si="4"/>
        <v>17.670000000000002</v>
      </c>
      <c r="N7" s="3">
        <f t="shared" si="4"/>
        <v>11.23</v>
      </c>
      <c r="O7" s="3">
        <f t="shared" si="4"/>
        <v>7.11</v>
      </c>
      <c r="P7" s="3">
        <f t="shared" si="4"/>
        <v>5.26</v>
      </c>
      <c r="Q7" s="3">
        <f t="shared" si="4"/>
        <v>5.26</v>
      </c>
      <c r="R7" s="3">
        <f t="shared" si="4"/>
        <v>5.26</v>
      </c>
      <c r="S7" s="3">
        <f t="shared" si="4"/>
        <v>5.23</v>
      </c>
      <c r="T7" s="3">
        <f t="shared" si="4"/>
        <v>4.24</v>
      </c>
      <c r="U7" s="3">
        <f t="shared" si="4"/>
        <v>3.34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-856000000000</v>
      </c>
      <c r="E8" s="2">
        <f>IFERROR(INDEX(E51:E500,MATCH("Free cash flow (Quarter)",$C$51:$C$500,0)),"")</f>
        <v>140000000000</v>
      </c>
      <c r="H8" s="2">
        <f>IFERROR(INDEX(D8:G8,COUNT(D8:G8)),"")</f>
        <v>140000000000</v>
      </c>
      <c r="I8" s="2">
        <f t="shared" ref="I8:U8" si="5">IFERROR(INDEX(I51:I500,MATCH($C$8,$C$51:$C$500,0)),"")</f>
        <v>-276000000000</v>
      </c>
      <c r="J8" s="2">
        <f t="shared" si="5"/>
        <v>-756000000000</v>
      </c>
      <c r="K8" s="2">
        <f t="shared" si="5"/>
        <v>-2076000000000</v>
      </c>
      <c r="L8" s="2">
        <f t="shared" si="5"/>
        <v>-310000000000</v>
      </c>
      <c r="M8" s="2">
        <f t="shared" si="5"/>
        <v>-1358000000000</v>
      </c>
      <c r="N8" s="2">
        <f t="shared" si="5"/>
        <v>-2457000000000</v>
      </c>
      <c r="O8" s="2">
        <f t="shared" si="5"/>
        <v>-775000000000</v>
      </c>
      <c r="P8" s="2">
        <f t="shared" si="5"/>
        <v>119000000000</v>
      </c>
      <c r="Q8" s="2">
        <f t="shared" si="5"/>
        <v>12000000000</v>
      </c>
      <c r="R8" s="2">
        <f t="shared" si="5"/>
        <v>-311000000000</v>
      </c>
      <c r="S8" s="2">
        <f t="shared" si="5"/>
        <v>-524000000000</v>
      </c>
      <c r="T8" s="2">
        <f t="shared" si="5"/>
        <v>718000000000</v>
      </c>
      <c r="U8" s="2">
        <f t="shared" si="5"/>
        <v>36000000000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-17.88</v>
      </c>
      <c r="E9" s="3">
        <f>IFERROR(INDEX(E51:E500,MATCH("Free cash flow per share (Quarter)",$C$51:$C$500,0)),"")</f>
        <v>2.93</v>
      </c>
      <c r="H9" s="3">
        <f>IFERROR(INDEX(D9:G9,COUNT(D9:G9)),"")</f>
        <v>2.93</v>
      </c>
      <c r="I9" s="3">
        <f t="shared" ref="I9:U9" si="6">IFERROR(INDEX(I51:I500,MATCH($C$9,$C$51:$C$500,0)),"")</f>
        <v>-5.76</v>
      </c>
      <c r="J9" s="3">
        <f t="shared" si="6"/>
        <v>-15.79</v>
      </c>
      <c r="K9" s="3">
        <f t="shared" si="6"/>
        <v>-54.93</v>
      </c>
      <c r="L9" s="3">
        <f t="shared" si="6"/>
        <v>-11.22</v>
      </c>
      <c r="M9" s="3">
        <f t="shared" si="6"/>
        <v>-76.87</v>
      </c>
      <c r="N9" s="3">
        <f t="shared" si="6"/>
        <v>-218.83</v>
      </c>
      <c r="O9" s="3">
        <f t="shared" si="6"/>
        <v>-109.02</v>
      </c>
      <c r="P9" s="3">
        <f t="shared" si="6"/>
        <v>22.73</v>
      </c>
      <c r="Q9" s="3">
        <f t="shared" si="6"/>
        <v>2.23</v>
      </c>
      <c r="R9" s="3">
        <f t="shared" si="6"/>
        <v>-59.12</v>
      </c>
      <c r="S9" s="3">
        <f t="shared" si="6"/>
        <v>-100.23</v>
      </c>
      <c r="T9" s="3">
        <f t="shared" si="6"/>
        <v>169.54</v>
      </c>
      <c r="U9" s="3">
        <f t="shared" si="6"/>
        <v>10.75</v>
      </c>
    </row>
    <row r="10" spans="1:21" ht="15.5" x14ac:dyDescent="0.35">
      <c r="C10" t="s">
        <v>18</v>
      </c>
      <c r="D10" s="3">
        <f ca="1">IFERROR(IF(D9=0,"",D2/D9),"")</f>
        <v>-3.8590604026845639</v>
      </c>
      <c r="E10" s="3">
        <f ca="1">IFERROR(IF(E9=0,"",E2/E9),"")</f>
        <v>20.477815699658702</v>
      </c>
      <c r="I10" s="3">
        <f t="shared" ref="I10:U10" ca="1" si="7">IFERROR(IF(I9=0,"",I2/I9),"")</f>
        <v>-14.0625</v>
      </c>
      <c r="J10" s="3">
        <f t="shared" ca="1" si="7"/>
        <v>-4.559848005066498</v>
      </c>
      <c r="K10" s="3">
        <f t="shared" ca="1" si="7"/>
        <v>-1.5110140178408884</v>
      </c>
      <c r="L10" s="3">
        <f t="shared" ca="1" si="7"/>
        <v>-8.0213903743315509</v>
      </c>
      <c r="M10" s="3">
        <f t="shared" ca="1" si="7"/>
        <v>-2.159490048133212</v>
      </c>
      <c r="N10" s="3">
        <f t="shared" ca="1" si="7"/>
        <v>-0.93223049856052642</v>
      </c>
      <c r="O10" s="3">
        <f t="shared" ca="1" si="7"/>
        <v>-1.2383048981838196</v>
      </c>
      <c r="P10" s="3">
        <f t="shared" ca="1" si="7"/>
        <v>10.470743510778707</v>
      </c>
      <c r="Q10" s="3">
        <f t="shared" ca="1" si="7"/>
        <v>103.1390134529148</v>
      </c>
      <c r="R10" s="3" t="str">
        <f t="shared" ca="1" si="7"/>
        <v/>
      </c>
      <c r="S10" s="3">
        <f t="shared" ca="1" si="7"/>
        <v>-0.84804948618178189</v>
      </c>
      <c r="T10" s="3">
        <f t="shared" ca="1" si="7"/>
        <v>0.8778075970272502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74950000000</v>
      </c>
      <c r="E11" s="2">
        <f>IFERROR(INDEX(E51:E500,MATCH($C$11,$C$51:$C$500,0)),"")</f>
        <v>97685000000</v>
      </c>
      <c r="H11" s="2">
        <f>IFERROR(INDEX(D11:G11,COUNT(D11:G11)),"")</f>
        <v>97685000000</v>
      </c>
      <c r="I11" s="2">
        <f t="shared" ref="I11:U11" si="8">IFERROR(INDEX(I51:I500,MATCH($C$11,$C$51:$C$500,0)),"")</f>
        <v>78674000000</v>
      </c>
      <c r="J11" s="2">
        <f t="shared" si="8"/>
        <v>70283000000</v>
      </c>
      <c r="K11" s="2">
        <f t="shared" si="8"/>
        <v>72758000000</v>
      </c>
      <c r="L11" s="2">
        <f t="shared" si="8"/>
        <v>101892000000</v>
      </c>
      <c r="M11" s="2">
        <f t="shared" si="8"/>
        <v>70906000000</v>
      </c>
      <c r="N11" s="2">
        <f t="shared" si="8"/>
        <v>49952000000</v>
      </c>
      <c r="O11" s="2">
        <f t="shared" si="8"/>
        <v>56028000000</v>
      </c>
      <c r="P11" s="2">
        <f t="shared" si="8"/>
        <v>30007000000</v>
      </c>
      <c r="Q11" s="2">
        <f t="shared" si="8"/>
        <v>21699000000</v>
      </c>
      <c r="R11" s="2">
        <f t="shared" si="8"/>
        <v>25130000000</v>
      </c>
      <c r="S11" s="2">
        <f t="shared" si="8"/>
        <v>32386000000</v>
      </c>
      <c r="T11" s="2">
        <f t="shared" si="8"/>
        <v>36122000000</v>
      </c>
      <c r="U11" s="2">
        <f t="shared" si="8"/>
        <v>22449000000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</row>
    <row r="14" spans="1:21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U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</row>
    <row r="15" spans="1:21" ht="15.5" x14ac:dyDescent="0.35">
      <c r="C15" t="s">
        <v>28</v>
      </c>
      <c r="D15" s="2">
        <f>IFERROR(INDEX(D51:D500,MATCH($C$15,$C$51:$C$500,0)),"")</f>
        <v>-25291000000</v>
      </c>
      <c r="E15" s="2">
        <f>IFERROR(INDEX(E51:E500,MATCH($C$15,$C$51:$C$500,0)),"")</f>
        <v>-10485000000</v>
      </c>
      <c r="H15" s="2">
        <f>IFERROR(SUM(D15:G15)*(4/MAX(1,COUNT(D15:G15))),"")</f>
        <v>-71552000000</v>
      </c>
      <c r="I15" s="2">
        <f t="shared" ref="I15:U15" si="12">IFERROR(INDEX(I51:I500,MATCH($C$15,$C$51:$C$500,0)),"")</f>
        <v>-57384000000</v>
      </c>
      <c r="J15" s="2">
        <f t="shared" si="12"/>
        <v>-64158000000</v>
      </c>
      <c r="K15" s="2">
        <f t="shared" si="12"/>
        <v>6650000000</v>
      </c>
      <c r="L15" s="2">
        <f t="shared" si="12"/>
        <v>8302000000</v>
      </c>
      <c r="M15" s="2">
        <f t="shared" si="12"/>
        <v>2705000000</v>
      </c>
      <c r="N15" s="2">
        <f t="shared" si="12"/>
        <v>-4277000000</v>
      </c>
      <c r="O15" s="2">
        <f t="shared" si="12"/>
        <v>-405000000</v>
      </c>
      <c r="P15" s="2">
        <f t="shared" si="12"/>
        <v>-1262000000</v>
      </c>
      <c r="Q15" s="2">
        <f t="shared" si="12"/>
        <v>-1000000000</v>
      </c>
      <c r="R15" s="2">
        <f t="shared" si="12"/>
        <v>-2874000000</v>
      </c>
      <c r="S15" s="2">
        <f t="shared" si="12"/>
        <v>-2545000000</v>
      </c>
      <c r="T15" s="2">
        <f t="shared" si="12"/>
        <v>-3665000000</v>
      </c>
      <c r="U15" s="2">
        <f t="shared" si="12"/>
        <v>-1767000000</v>
      </c>
    </row>
    <row r="16" spans="1:21" ht="15.5" x14ac:dyDescent="0.35">
      <c r="C16" t="s">
        <v>29</v>
      </c>
      <c r="D16" s="2">
        <f>IFERROR(INDEX(D51:D500,MATCH($C$16,$C$51:$C$500,0)),"")</f>
        <v>114959000000</v>
      </c>
      <c r="E16" s="2">
        <f>IFERROR(INDEX(E51:E500,MATCH($C$16,$C$51:$C$500,0)),"")</f>
        <v>47658000000</v>
      </c>
      <c r="H16" s="2">
        <f>IFERROR(SUM(D16:G16)*(4/MAX(1,COUNT(D16:G16))),"")</f>
        <v>325234000000</v>
      </c>
      <c r="I16" s="2">
        <f t="shared" ref="I16:U16" si="13">IFERROR(INDEX(I51:I500,MATCH($C$16,$C$51:$C$500,0)),"")</f>
        <v>254809000000</v>
      </c>
      <c r="J16" s="2">
        <f t="shared" si="13"/>
        <v>280009000000</v>
      </c>
      <c r="K16" s="2">
        <f t="shared" si="13"/>
        <v>176645000000</v>
      </c>
      <c r="L16" s="2">
        <f t="shared" si="13"/>
        <v>95152000000</v>
      </c>
      <c r="M16" s="2">
        <f t="shared" si="13"/>
        <v>10032000000</v>
      </c>
      <c r="N16" s="2">
        <f t="shared" si="13"/>
        <v>-172586000000</v>
      </c>
      <c r="O16" s="2">
        <f t="shared" si="13"/>
        <v>-259120000000</v>
      </c>
      <c r="P16" s="2">
        <f t="shared" si="13"/>
        <v>-29860000000</v>
      </c>
      <c r="Q16" s="2">
        <f t="shared" si="13"/>
        <v>-7319000000</v>
      </c>
      <c r="R16" s="2">
        <f t="shared" si="13"/>
        <v>6263000000</v>
      </c>
      <c r="S16" s="2">
        <f t="shared" si="13"/>
        <v>6450000000</v>
      </c>
      <c r="T16" s="2">
        <f t="shared" si="13"/>
        <v>8256000000</v>
      </c>
      <c r="U16" s="2">
        <f t="shared" si="13"/>
        <v>14396000000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</row>
    <row r="19" spans="1:21" ht="15.5" x14ac:dyDescent="0.35">
      <c r="A19" t="s">
        <v>37</v>
      </c>
      <c r="C19" t="s">
        <v>38</v>
      </c>
    </row>
    <row r="20" spans="1:21" ht="15.5" x14ac:dyDescent="0.35">
      <c r="A20" t="s">
        <v>39</v>
      </c>
      <c r="C20" t="s">
        <v>40</v>
      </c>
      <c r="D20" s="2">
        <f ca="1">IFERROR(D21*D2,"")</f>
        <v>3302340000000</v>
      </c>
      <c r="E20" s="2">
        <f ca="1">IFERROR(E21*E2,"")</f>
        <v>2871600000000</v>
      </c>
      <c r="H20" s="2">
        <f t="shared" ref="H20:U20" ca="1" si="14">IFERROR(H21*H2,"")</f>
        <v>2871600000000</v>
      </c>
      <c r="I20" s="2">
        <f t="shared" ca="1" si="14"/>
        <v>3876660000000</v>
      </c>
      <c r="J20" s="2">
        <f t="shared" ca="1" si="14"/>
        <v>3445920000000</v>
      </c>
      <c r="K20" s="2">
        <f t="shared" ca="1" si="14"/>
        <v>3135740000000</v>
      </c>
      <c r="L20" s="2">
        <f t="shared" ca="1" si="14"/>
        <v>2488500000000</v>
      </c>
      <c r="M20" s="2">
        <f t="shared" ca="1" si="14"/>
        <v>2933220000000</v>
      </c>
      <c r="N20" s="2">
        <f t="shared" ca="1" si="14"/>
        <v>2290920000000</v>
      </c>
      <c r="O20" s="2">
        <f t="shared" ca="1" si="14"/>
        <v>959850000000</v>
      </c>
      <c r="P20" s="2">
        <f t="shared" ca="1" si="14"/>
        <v>1251880000000</v>
      </c>
      <c r="Q20" s="2">
        <f t="shared" ca="1" si="14"/>
        <v>1209800000000</v>
      </c>
      <c r="R20" s="2" t="str">
        <f t="shared" ca="1" si="14"/>
        <v/>
      </c>
      <c r="S20" s="2">
        <f t="shared" ca="1" si="14"/>
        <v>444550000000</v>
      </c>
      <c r="T20" s="2">
        <f t="shared" ca="1" si="14"/>
        <v>631011640000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47860000000</v>
      </c>
      <c r="E21" s="2">
        <f>IFERROR(INDEX(E51:E500,MATCH($C$7,$C$51:$C$500,0)),"")</f>
        <v>47860000000</v>
      </c>
      <c r="H21" s="2">
        <f>IFERROR(INDEX(D21:G21,COUNT(D21:G21)),"")</f>
        <v>47860000000</v>
      </c>
      <c r="I21" s="2">
        <f t="shared" ref="I21:U21" si="15">IFERROR(INDEX(I51:I500,MATCH($C$7,$C$51:$C$500,0)),"")</f>
        <v>47860000000</v>
      </c>
      <c r="J21" s="2">
        <f t="shared" si="15"/>
        <v>47860000000</v>
      </c>
      <c r="K21" s="2">
        <f t="shared" si="15"/>
        <v>37780000000</v>
      </c>
      <c r="L21" s="2">
        <f t="shared" si="15"/>
        <v>27650000000</v>
      </c>
      <c r="M21" s="2">
        <f t="shared" si="15"/>
        <v>17670000000</v>
      </c>
      <c r="N21" s="2">
        <f t="shared" si="15"/>
        <v>11230000000</v>
      </c>
      <c r="O21" s="2">
        <f t="shared" si="15"/>
        <v>7110000000</v>
      </c>
      <c r="P21" s="2">
        <f t="shared" si="15"/>
        <v>5260000000</v>
      </c>
      <c r="Q21" s="2">
        <f t="shared" si="15"/>
        <v>5260000000</v>
      </c>
      <c r="R21" s="2">
        <f t="shared" si="15"/>
        <v>5260000000</v>
      </c>
      <c r="S21" s="2">
        <f t="shared" si="15"/>
        <v>5230000000</v>
      </c>
      <c r="T21" s="2">
        <f t="shared" si="15"/>
        <v>4240000000</v>
      </c>
      <c r="U21" s="2">
        <f t="shared" si="15"/>
        <v>3340000000</v>
      </c>
    </row>
    <row r="23" spans="1:21" ht="15.5" x14ac:dyDescent="0.35">
      <c r="B23" t="s">
        <v>41</v>
      </c>
      <c r="C23" t="s">
        <v>42</v>
      </c>
      <c r="D23" s="3">
        <f>IFERROR(D5/D6*100,"")</f>
        <v>1.5147916359067177</v>
      </c>
      <c r="E23" s="3">
        <f>IFERROR(E5/E6*100,"")</f>
        <v>0.63554605875274794</v>
      </c>
      <c r="H23" s="3">
        <f t="shared" ref="H23:U23" si="16">IFERROR(H5/H6*100,"")</f>
        <v>4.3371962251234661</v>
      </c>
      <c r="I23" s="3">
        <f t="shared" si="16"/>
        <v>4.0507701802919893</v>
      </c>
      <c r="J23" s="3">
        <f t="shared" si="16"/>
        <v>3.652882187546151</v>
      </c>
      <c r="K23" s="3">
        <f t="shared" si="16"/>
        <v>3.5361398958663761</v>
      </c>
      <c r="L23" s="3">
        <f t="shared" si="16"/>
        <v>1.8515377501190544</v>
      </c>
      <c r="M23" s="3">
        <f t="shared" si="16"/>
        <v>0.12515097233192082</v>
      </c>
      <c r="N23" s="3">
        <f t="shared" si="16"/>
        <v>-7.772925902103232</v>
      </c>
      <c r="O23" s="3">
        <f t="shared" si="16"/>
        <v>-19.965990354232495</v>
      </c>
      <c r="P23" s="3">
        <f t="shared" si="16"/>
        <v>-5.8841635651450908</v>
      </c>
      <c r="Q23" s="3">
        <f t="shared" si="16"/>
        <v>-1.4804468283482879</v>
      </c>
      <c r="R23" s="3">
        <f t="shared" si="16"/>
        <v>0.55775209885172961</v>
      </c>
      <c r="S23" s="3">
        <f t="shared" si="16"/>
        <v>0.68471531325328816</v>
      </c>
      <c r="T23" s="3">
        <f t="shared" si="16"/>
        <v>0.97127636842918097</v>
      </c>
      <c r="U23" s="3">
        <f t="shared" si="16"/>
        <v>3.3950019893114831</v>
      </c>
    </row>
    <row r="24" spans="1:21" ht="15.5" x14ac:dyDescent="0.35">
      <c r="C24" t="s">
        <v>43</v>
      </c>
      <c r="D24" s="4">
        <f>IFERROR(_xlfn.RRI(5,I23,D23),"")</f>
        <v>-0.17858418761295225</v>
      </c>
      <c r="E24" s="4">
        <f>IFERROR(_xlfn.RRI(5,J23,E23),"")</f>
        <v>-0.29514096195613737</v>
      </c>
      <c r="H24" s="4">
        <f t="shared" ref="H24:U24" si="17">IFERROR(_xlfn.RRI(5,M23,H23),"")</f>
        <v>1.0321462895503601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-0.25835067981568827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4.12</v>
      </c>
      <c r="J25" s="3">
        <f t="shared" si="18"/>
        <v>4.51</v>
      </c>
      <c r="K25" s="3">
        <f t="shared" si="18"/>
        <v>4.8499999999999996</v>
      </c>
      <c r="L25" s="3">
        <f t="shared" si="18"/>
        <v>3.74</v>
      </c>
      <c r="M25" s="3">
        <f t="shared" si="18"/>
        <v>0.72</v>
      </c>
      <c r="N25" s="3">
        <f t="shared" si="18"/>
        <v>-15.75</v>
      </c>
      <c r="O25" s="3">
        <f t="shared" si="18"/>
        <v>-35.01</v>
      </c>
      <c r="P25" s="3">
        <f t="shared" si="18"/>
        <v>-5.92</v>
      </c>
      <c r="Q25" s="3">
        <f t="shared" si="18"/>
        <v>-1.58</v>
      </c>
      <c r="R25" s="3">
        <f t="shared" si="18"/>
        <v>0.64</v>
      </c>
      <c r="S25" s="3">
        <f t="shared" si="18"/>
        <v>0.75</v>
      </c>
      <c r="T25" s="3">
        <f t="shared" si="18"/>
        <v>1.08</v>
      </c>
      <c r="U25" s="3">
        <f t="shared" si="18"/>
        <v>3.79</v>
      </c>
    </row>
    <row r="26" spans="1:21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2.3836255539609663E-2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47</v>
      </c>
      <c r="D27" s="3">
        <f>IFERROR(D4/D21,"")</f>
        <v>6.9286042624320938</v>
      </c>
      <c r="E27" s="3">
        <f>IFERROR(E4/E21,"")</f>
        <v>7.2021312160468032</v>
      </c>
      <c r="H27" s="3">
        <f t="shared" ref="H27:U27" si="20">IFERROR(H4/H21,"")</f>
        <v>28.261470956957794</v>
      </c>
      <c r="I27" s="3">
        <f t="shared" si="20"/>
        <v>28.714834935227749</v>
      </c>
      <c r="J27" s="3">
        <f t="shared" si="20"/>
        <v>28.594107814458837</v>
      </c>
      <c r="K27" s="3">
        <f t="shared" si="20"/>
        <v>33.445526733721543</v>
      </c>
      <c r="L27" s="3">
        <f t="shared" si="20"/>
        <v>28.445641952983724</v>
      </c>
      <c r="M27" s="3">
        <f t="shared" si="20"/>
        <v>30.801188455008489</v>
      </c>
      <c r="N27" s="3">
        <f t="shared" si="20"/>
        <v>38.486019590382902</v>
      </c>
      <c r="O27" s="3">
        <f t="shared" si="20"/>
        <v>75.958931082981721</v>
      </c>
      <c r="P27" s="3">
        <f t="shared" si="20"/>
        <v>65.366349809885932</v>
      </c>
      <c r="Q27" s="3">
        <f t="shared" si="20"/>
        <v>68.260456273764262</v>
      </c>
      <c r="R27" s="3">
        <f t="shared" si="20"/>
        <v>71.248669201520912</v>
      </c>
      <c r="S27" s="3">
        <f t="shared" si="20"/>
        <v>77.960994263862332</v>
      </c>
      <c r="T27" s="3">
        <f t="shared" si="20"/>
        <v>75.594339622641513</v>
      </c>
      <c r="U27" s="3">
        <f t="shared" si="20"/>
        <v>47.994610778443111</v>
      </c>
    </row>
    <row r="28" spans="1:21" ht="15.5" x14ac:dyDescent="0.35">
      <c r="C28" t="s">
        <v>48</v>
      </c>
      <c r="D28" s="4">
        <f>IFERROR(_xlfn.RRI(5,I27,D27),"")</f>
        <v>-0.24749760499008389</v>
      </c>
      <c r="E28" s="4">
        <f>IFERROR(_xlfn.RRI(5,J27,E27),"")</f>
        <v>-0.24100852864441524</v>
      </c>
      <c r="H28" s="4">
        <f t="shared" ref="H28:U28" si="21">IFERROR(_xlfn.RRI(5,M27,H27),"")</f>
        <v>-1.7063510465357035E-2</v>
      </c>
      <c r="I28" s="4">
        <f t="shared" si="21"/>
        <v>-5.6893657583007018E-2</v>
      </c>
      <c r="J28" s="4">
        <f t="shared" si="21"/>
        <v>-0.17749311661688461</v>
      </c>
      <c r="K28" s="4">
        <f t="shared" si="21"/>
        <v>-0.12542559906805828</v>
      </c>
      <c r="L28" s="4">
        <f t="shared" si="21"/>
        <v>-0.1605993320432767</v>
      </c>
      <c r="M28" s="4">
        <f t="shared" si="21"/>
        <v>-0.15441330008982501</v>
      </c>
      <c r="N28" s="4">
        <f t="shared" si="21"/>
        <v>-0.13166936074177216</v>
      </c>
      <c r="O28" s="4">
        <f t="shared" si="21"/>
        <v>9.6274435613175058E-4</v>
      </c>
      <c r="P28" s="4">
        <f t="shared" si="21"/>
        <v>6.3732312849063444E-2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49</v>
      </c>
      <c r="H29" s="4" t="str">
        <f t="shared" ref="H29:U29" si="22">IFERROR(((H25-I25)/I25)*100%,"")</f>
        <v/>
      </c>
      <c r="I29" s="4">
        <f t="shared" si="22"/>
        <v>-8.6474501108647378E-2</v>
      </c>
      <c r="J29" s="4">
        <f t="shared" si="22"/>
        <v>-7.0103092783505128E-2</v>
      </c>
      <c r="K29" s="4">
        <f t="shared" si="22"/>
        <v>0.29679144385026723</v>
      </c>
      <c r="L29" s="4">
        <f t="shared" si="22"/>
        <v>4.1944444444444455</v>
      </c>
      <c r="M29" s="4">
        <f t="shared" si="22"/>
        <v>-1.0457142857142856</v>
      </c>
      <c r="N29" s="4">
        <f t="shared" si="22"/>
        <v>-0.55012853470437018</v>
      </c>
      <c r="O29" s="4">
        <f t="shared" si="22"/>
        <v>4.9138513513513509</v>
      </c>
      <c r="P29" s="4">
        <f t="shared" si="22"/>
        <v>2.7468354430379747</v>
      </c>
      <c r="Q29" s="4">
        <f t="shared" si="22"/>
        <v>-3.4687500000000004</v>
      </c>
      <c r="R29" s="4">
        <f t="shared" si="22"/>
        <v>-0.14666666666666664</v>
      </c>
      <c r="S29" s="4">
        <f t="shared" si="22"/>
        <v>-0.30555555555555558</v>
      </c>
      <c r="T29" s="4">
        <f t="shared" si="22"/>
        <v>-0.71503957783641159</v>
      </c>
      <c r="U29" s="4" t="str">
        <f t="shared" si="22"/>
        <v/>
      </c>
    </row>
    <row r="30" spans="1:21" ht="15.5" x14ac:dyDescent="0.35">
      <c r="C30" t="s">
        <v>50</v>
      </c>
      <c r="H30" s="4">
        <f t="shared" ref="H30:U30" si="23">IFERROR(((H27-I27)/I27)*100%,"")</f>
        <v>-1.5788493275082773E-2</v>
      </c>
      <c r="I30" s="4">
        <f t="shared" si="23"/>
        <v>4.222097837508508E-3</v>
      </c>
      <c r="J30" s="4">
        <f t="shared" si="23"/>
        <v>-0.14505434337714435</v>
      </c>
      <c r="K30" s="4">
        <f t="shared" si="23"/>
        <v>0.17576979943015034</v>
      </c>
      <c r="L30" s="4">
        <f t="shared" si="23"/>
        <v>-7.6475831621417092E-2</v>
      </c>
      <c r="M30" s="4">
        <f t="shared" si="23"/>
        <v>-0.19967851227968353</v>
      </c>
      <c r="N30" s="4">
        <f t="shared" si="23"/>
        <v>-0.49333121146295944</v>
      </c>
      <c r="O30" s="4">
        <f t="shared" si="23"/>
        <v>0.16204945363942869</v>
      </c>
      <c r="P30" s="4">
        <f t="shared" si="23"/>
        <v>-4.2397994708257947E-2</v>
      </c>
      <c r="Q30" s="4">
        <f t="shared" si="23"/>
        <v>-4.1940613926482448E-2</v>
      </c>
      <c r="R30" s="4">
        <f t="shared" si="23"/>
        <v>-8.6098505101451991E-2</v>
      </c>
      <c r="S30" s="4">
        <f t="shared" si="23"/>
        <v>3.1307299634270161E-2</v>
      </c>
      <c r="T30" s="4">
        <f t="shared" si="23"/>
        <v>0.57505891591884484</v>
      </c>
      <c r="U30" s="4" t="str">
        <f t="shared" si="23"/>
        <v/>
      </c>
    </row>
    <row r="32" spans="1:21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123.67</v>
      </c>
      <c r="E32" s="3">
        <f>IFERROR(INDEX(E51:E500,MATCH($A$32,$C$51:$C$500,0)),"")</f>
        <v>122.2</v>
      </c>
      <c r="H32" s="3">
        <f>IFERROR(INDEX(D32:G32,COUNT(D32:G32)),"")</f>
        <v>122.2</v>
      </c>
      <c r="I32" s="3">
        <f t="shared" ref="I32:U32" si="24">IFERROR(INDEX(I51:I500,MATCH($C$32,$C$51:$C$500,0)),"")</f>
        <v>121.49</v>
      </c>
      <c r="J32" s="3">
        <f t="shared" si="24"/>
        <v>116.57</v>
      </c>
      <c r="K32" s="3">
        <f t="shared" si="24"/>
        <v>142.09</v>
      </c>
      <c r="L32" s="3">
        <f t="shared" si="24"/>
        <v>150.75</v>
      </c>
      <c r="M32" s="3">
        <f t="shared" si="24"/>
        <v>169.56</v>
      </c>
      <c r="N32" s="3">
        <f t="shared" si="24"/>
        <v>169.24</v>
      </c>
      <c r="O32" s="3">
        <f t="shared" si="24"/>
        <v>169.18</v>
      </c>
      <c r="P32" s="3">
        <f t="shared" si="24"/>
        <v>101.37</v>
      </c>
      <c r="Q32" s="3">
        <f t="shared" si="24"/>
        <v>107.33</v>
      </c>
      <c r="R32" s="3">
        <f t="shared" si="24"/>
        <v>108.92</v>
      </c>
      <c r="S32" s="3">
        <f t="shared" si="24"/>
        <v>108.37</v>
      </c>
      <c r="T32" s="3">
        <f t="shared" si="24"/>
        <v>111.6</v>
      </c>
      <c r="U32" s="3">
        <f t="shared" si="24"/>
        <v>111.52</v>
      </c>
    </row>
    <row r="33" spans="1:21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0.49</v>
      </c>
      <c r="E33" s="3">
        <f>IFERROR(INDEX(E51:E500,MATCH($A$33,$C$51:$C$500,0)),"")</f>
        <v>0.56000000000000005</v>
      </c>
      <c r="H33" s="3">
        <f>IFERROR(INDEX(D33:G33,COUNT(D33:G33)),"")</f>
        <v>0.56000000000000005</v>
      </c>
      <c r="I33" s="3">
        <f t="shared" ref="I33:U33" si="25">IFERROR(INDEX(I51:I500,MATCH($C$33,$C$51:$C$500,0)),"")</f>
        <v>0.67</v>
      </c>
      <c r="J33" s="3">
        <f t="shared" si="25"/>
        <v>0.62</v>
      </c>
      <c r="K33" s="3">
        <f t="shared" si="25"/>
        <v>0.57999999999999996</v>
      </c>
      <c r="L33" s="3">
        <f t="shared" si="25"/>
        <v>0.6</v>
      </c>
      <c r="M33" s="3">
        <f t="shared" si="25"/>
        <v>0.98</v>
      </c>
      <c r="N33" s="3">
        <f t="shared" si="25"/>
        <v>1.21</v>
      </c>
      <c r="O33" s="3">
        <f t="shared" si="25"/>
        <v>0.8</v>
      </c>
      <c r="P33" s="3">
        <f t="shared" si="25"/>
        <v>2.34</v>
      </c>
      <c r="Q33" s="3">
        <f t="shared" si="25"/>
        <v>2.14</v>
      </c>
      <c r="R33" s="3">
        <f t="shared" si="25"/>
        <v>0.84</v>
      </c>
      <c r="S33" s="3">
        <f t="shared" si="25"/>
        <v>0.78</v>
      </c>
      <c r="T33" s="3">
        <f t="shared" si="25"/>
        <v>1.28</v>
      </c>
      <c r="U33" s="3">
        <f t="shared" si="25"/>
        <v>0</v>
      </c>
    </row>
    <row r="34" spans="1:21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32.090000000000003</v>
      </c>
      <c r="E34" s="3">
        <f>IFERROR(INDEX(E51:E500,MATCH($A$34,$C$51:$C$500,0)),"")</f>
        <v>88.46</v>
      </c>
      <c r="H34" s="3">
        <f>IFERROR(INDEX(D34:G34,COUNT(D34:G34)),"")</f>
        <v>88.46</v>
      </c>
      <c r="I34" s="3">
        <f t="shared" ref="I34:U34" si="26">IFERROR(INDEX(I51:I500,MATCH($C$34,$C$51:$C$500,0)),"")</f>
        <v>19.66</v>
      </c>
      <c r="J34" s="3">
        <f t="shared" si="26"/>
        <v>15.96</v>
      </c>
      <c r="K34" s="3">
        <f t="shared" si="26"/>
        <v>17.11</v>
      </c>
      <c r="L34" s="3">
        <f t="shared" si="26"/>
        <v>24.06</v>
      </c>
      <c r="M34" s="3">
        <f t="shared" si="26"/>
        <v>230.56</v>
      </c>
      <c r="N34" s="3">
        <f t="shared" si="26"/>
        <v>-12.95</v>
      </c>
      <c r="O34" s="3">
        <f t="shared" si="26"/>
        <v>-3.88</v>
      </c>
      <c r="P34" s="3">
        <f t="shared" si="26"/>
        <v>-40.03</v>
      </c>
      <c r="Q34" s="3">
        <f t="shared" si="26"/>
        <v>-145.57</v>
      </c>
      <c r="R34" s="3">
        <f t="shared" si="26"/>
        <v>142.19</v>
      </c>
      <c r="S34" s="3">
        <f t="shared" si="26"/>
        <v>112</v>
      </c>
      <c r="T34" s="3">
        <f t="shared" si="26"/>
        <v>132.41</v>
      </c>
      <c r="U34" s="3">
        <f t="shared" si="26"/>
        <v>0</v>
      </c>
    </row>
    <row r="35" spans="1:21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8.66</v>
      </c>
      <c r="E35" s="3">
        <f>IFERROR(INDEX(E51:E500,MATCH($A$35,$C$51:$C$500,0)),"")</f>
        <v>9.58</v>
      </c>
      <c r="H35" s="3">
        <f>IFERROR(INDEX(D35:G35,COUNT(D35:G35)),"")</f>
        <v>9.58</v>
      </c>
      <c r="I35" s="3">
        <f t="shared" ref="I35:U35" si="27">IFERROR(INDEX(I51:I500,MATCH($C$35,$C$51:$C$500,0)),"")</f>
        <v>2.82</v>
      </c>
      <c r="J35" s="3">
        <f t="shared" si="27"/>
        <v>2.52</v>
      </c>
      <c r="K35" s="3">
        <f t="shared" si="27"/>
        <v>2.48</v>
      </c>
      <c r="L35" s="3">
        <f t="shared" si="27"/>
        <v>3.16</v>
      </c>
      <c r="M35" s="3">
        <f t="shared" si="27"/>
        <v>5.39</v>
      </c>
      <c r="N35" s="3">
        <f t="shared" si="27"/>
        <v>5.3</v>
      </c>
      <c r="O35" s="3">
        <f t="shared" si="27"/>
        <v>1.79</v>
      </c>
      <c r="P35" s="3">
        <f t="shared" si="27"/>
        <v>3.62</v>
      </c>
      <c r="Q35" s="3">
        <f t="shared" si="27"/>
        <v>3.37</v>
      </c>
      <c r="R35" s="3">
        <f t="shared" si="27"/>
        <v>1.28</v>
      </c>
      <c r="S35" s="3">
        <f t="shared" si="27"/>
        <v>1.08</v>
      </c>
      <c r="T35" s="3">
        <f t="shared" si="27"/>
        <v>1.89</v>
      </c>
      <c r="U35" s="3">
        <f t="shared" si="27"/>
        <v>0</v>
      </c>
    </row>
    <row r="36" spans="1:21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</row>
    <row r="51" spans="2:21" ht="15.5" x14ac:dyDescent="0.35">
      <c r="B51" t="s">
        <v>71</v>
      </c>
      <c r="C51" t="s">
        <v>6</v>
      </c>
      <c r="D51" s="5">
        <v>331603000000</v>
      </c>
      <c r="E51" s="5">
        <v>344694000000</v>
      </c>
      <c r="F51" s="5">
        <v>344884000000</v>
      </c>
      <c r="G51" s="5">
        <v>345560000000</v>
      </c>
      <c r="I51" s="5">
        <v>1374292000000</v>
      </c>
      <c r="J51" s="5">
        <v>1368514000000</v>
      </c>
      <c r="K51" s="5">
        <v>1263572000000</v>
      </c>
      <c r="L51" s="5">
        <v>786522000000</v>
      </c>
      <c r="M51" s="5">
        <v>544257000000</v>
      </c>
      <c r="N51" s="5">
        <v>432198000000</v>
      </c>
      <c r="O51" s="5">
        <v>540068000000</v>
      </c>
      <c r="P51" s="5">
        <v>343827000000</v>
      </c>
      <c r="Q51" s="5">
        <v>359050000000</v>
      </c>
      <c r="R51" s="5">
        <v>374768000000</v>
      </c>
      <c r="S51" s="5">
        <v>407736000000</v>
      </c>
      <c r="T51" s="5">
        <v>320520000000</v>
      </c>
      <c r="U51" s="5">
        <v>160302000000</v>
      </c>
    </row>
    <row r="52" spans="2:21" ht="15.5" x14ac:dyDescent="0.35">
      <c r="C52" t="s">
        <v>801</v>
      </c>
      <c r="D52" s="5">
        <v>331603000000</v>
      </c>
      <c r="E52" s="5">
        <v>344694000000</v>
      </c>
      <c r="F52" s="5">
        <v>344884000000</v>
      </c>
      <c r="G52" s="5">
        <v>345560000000</v>
      </c>
      <c r="I52" s="5">
        <v>1374292000000</v>
      </c>
      <c r="J52" s="5">
        <v>1368514000000</v>
      </c>
      <c r="K52" s="5">
        <v>1263572000000</v>
      </c>
      <c r="L52" s="5">
        <v>786522000000</v>
      </c>
      <c r="M52" s="5">
        <v>544257000000</v>
      </c>
      <c r="N52" s="5">
        <v>432198000000</v>
      </c>
      <c r="O52" s="5">
        <v>540068000000</v>
      </c>
      <c r="P52" s="5">
        <v>343827000000</v>
      </c>
      <c r="Q52" s="5">
        <v>359050000000</v>
      </c>
      <c r="R52" s="5">
        <v>374768000000</v>
      </c>
      <c r="S52" s="5">
        <v>407736000000</v>
      </c>
      <c r="T52" s="5">
        <v>320520000000</v>
      </c>
      <c r="U52" s="5">
        <v>160302000000</v>
      </c>
    </row>
    <row r="53" spans="2:21" ht="15.5" x14ac:dyDescent="0.35">
      <c r="C53" t="s">
        <v>72</v>
      </c>
      <c r="D53" s="5">
        <v>-202497000000</v>
      </c>
      <c r="E53" s="5">
        <v>-209062000000</v>
      </c>
      <c r="F53" s="5">
        <v>-208669000000</v>
      </c>
      <c r="G53" s="5">
        <v>-194201000000</v>
      </c>
      <c r="I53" s="5">
        <v>-804679000000</v>
      </c>
      <c r="J53" s="5">
        <v>-787275000000</v>
      </c>
      <c r="K53" s="5">
        <v>-776291000000</v>
      </c>
      <c r="L53" s="5">
        <v>-378765000000</v>
      </c>
      <c r="M53" s="5">
        <v>-237244000000</v>
      </c>
      <c r="N53" s="5">
        <v>-262488000000</v>
      </c>
      <c r="O53" s="5">
        <v>-384767000000</v>
      </c>
      <c r="P53" s="5">
        <v>-209893000000</v>
      </c>
      <c r="Q53" s="5">
        <v>-231611000000</v>
      </c>
      <c r="R53" s="5">
        <v>-243008000000</v>
      </c>
      <c r="S53" s="5">
        <v>-285075000000</v>
      </c>
      <c r="T53" s="5">
        <v>-240918000000</v>
      </c>
      <c r="U53" s="5">
        <v>-97334000000</v>
      </c>
    </row>
    <row r="54" spans="2:21" ht="15.5" x14ac:dyDescent="0.35">
      <c r="C54" t="s">
        <v>928</v>
      </c>
      <c r="D54" s="5">
        <v>-202497000000</v>
      </c>
      <c r="E54" s="5">
        <v>-209062000000</v>
      </c>
      <c r="F54" s="5">
        <v>-208669000000</v>
      </c>
      <c r="G54" s="5">
        <v>-194201000000</v>
      </c>
      <c r="I54" s="5">
        <v>-804679000000</v>
      </c>
      <c r="J54" s="5">
        <v>-787275000000</v>
      </c>
      <c r="K54" s="5">
        <v>-776291000000</v>
      </c>
      <c r="L54" s="5">
        <v>-378765000000</v>
      </c>
      <c r="M54" s="5">
        <v>-237244000000</v>
      </c>
      <c r="N54" s="5">
        <v>-262488000000</v>
      </c>
      <c r="O54" s="5">
        <v>-384767000000</v>
      </c>
      <c r="P54" s="5">
        <v>-209893000000</v>
      </c>
      <c r="Q54" s="5">
        <v>-231611000000</v>
      </c>
      <c r="R54" s="5">
        <v>-243008000000</v>
      </c>
      <c r="S54" s="5">
        <v>-285075000000</v>
      </c>
      <c r="T54" s="5">
        <v>-240918000000</v>
      </c>
      <c r="U54" s="5">
        <v>-97334000000</v>
      </c>
    </row>
    <row r="55" spans="2:21" ht="15.5" x14ac:dyDescent="0.35">
      <c r="C55" t="s">
        <v>930</v>
      </c>
      <c r="D55" s="5">
        <v>-202497000000</v>
      </c>
      <c r="E55" s="5">
        <v>-209062000000</v>
      </c>
      <c r="F55" s="5">
        <v>-208669000000</v>
      </c>
      <c r="G55" s="5">
        <v>-194201000000</v>
      </c>
      <c r="I55" s="5">
        <v>-804679000000</v>
      </c>
      <c r="J55" s="5">
        <v>-787275000000</v>
      </c>
      <c r="K55" s="5">
        <v>-776291000000</v>
      </c>
      <c r="L55" s="5">
        <v>-378765000000</v>
      </c>
      <c r="M55" s="5">
        <v>-237244000000</v>
      </c>
      <c r="N55" s="5">
        <v>-262488000000</v>
      </c>
      <c r="O55" s="5">
        <v>-384767000000</v>
      </c>
      <c r="P55" s="5">
        <v>-209893000000</v>
      </c>
      <c r="Q55" s="5">
        <v>-231611000000</v>
      </c>
      <c r="R55" s="5">
        <v>-243008000000</v>
      </c>
      <c r="S55" s="5">
        <v>-285075000000</v>
      </c>
      <c r="T55" s="5">
        <v>-240918000000</v>
      </c>
      <c r="U55" s="5">
        <v>-97334000000</v>
      </c>
    </row>
    <row r="56" spans="2:21" ht="15.5" x14ac:dyDescent="0.35">
      <c r="C56" t="s">
        <v>73</v>
      </c>
      <c r="D56" s="5">
        <v>129106000000</v>
      </c>
      <c r="E56" s="5">
        <v>135632000000</v>
      </c>
      <c r="F56" s="5">
        <v>136215000000</v>
      </c>
      <c r="G56" s="5">
        <v>151359000000</v>
      </c>
      <c r="I56" s="5">
        <v>569613000000</v>
      </c>
      <c r="J56" s="5">
        <v>581239000000</v>
      </c>
      <c r="K56" s="5">
        <v>487281000000</v>
      </c>
      <c r="L56" s="5">
        <v>407757000000</v>
      </c>
      <c r="M56" s="5">
        <v>307013000000</v>
      </c>
      <c r="N56" s="5">
        <v>169710000000</v>
      </c>
      <c r="O56" s="5">
        <v>155301000000</v>
      </c>
      <c r="P56" s="5">
        <v>133934000000</v>
      </c>
      <c r="Q56" s="5">
        <v>127439000000</v>
      </c>
      <c r="R56" s="5">
        <v>131760000000</v>
      </c>
      <c r="S56" s="5">
        <v>122661000000</v>
      </c>
      <c r="T56" s="5">
        <v>79602000000</v>
      </c>
      <c r="U56" s="5">
        <v>62968000000</v>
      </c>
    </row>
    <row r="57" spans="2:21" ht="15.5" x14ac:dyDescent="0.35">
      <c r="C57" t="s">
        <v>74</v>
      </c>
      <c r="D57" s="5">
        <v>-13914000000</v>
      </c>
      <c r="E57" s="5">
        <v>-88202000000</v>
      </c>
      <c r="F57" s="5">
        <v>-85455000000</v>
      </c>
      <c r="G57" s="5">
        <v>-75182000000</v>
      </c>
      <c r="I57" s="5">
        <v>-314432000000</v>
      </c>
      <c r="J57" s="5">
        <v>-301303000000</v>
      </c>
      <c r="K57" s="5">
        <v>-310685000000</v>
      </c>
      <c r="L57" s="5">
        <v>-314839000000</v>
      </c>
      <c r="M57" s="5">
        <v>-296854000000</v>
      </c>
      <c r="N57" s="5">
        <v>-349293000000</v>
      </c>
      <c r="O57" s="5">
        <v>-436428000000</v>
      </c>
      <c r="P57" s="5">
        <v>-201408000000</v>
      </c>
      <c r="Q57" s="5">
        <v>-134758000000</v>
      </c>
      <c r="R57" s="5">
        <v>-125497000000</v>
      </c>
      <c r="S57" s="5">
        <v>-116211000000</v>
      </c>
      <c r="T57" s="5">
        <v>-71346000000</v>
      </c>
      <c r="U57" s="5">
        <v>-48572000000</v>
      </c>
    </row>
    <row r="58" spans="2:21" ht="15.5" x14ac:dyDescent="0.35">
      <c r="C58" t="s">
        <v>931</v>
      </c>
    </row>
    <row r="59" spans="2:21" ht="15.5" x14ac:dyDescent="0.35">
      <c r="C59" t="s">
        <v>932</v>
      </c>
      <c r="D59" s="5">
        <v>33135000000</v>
      </c>
      <c r="E59" s="5">
        <v>25567000000</v>
      </c>
      <c r="F59" s="5">
        <v>15116000000</v>
      </c>
      <c r="G59" s="5">
        <v>23352000000</v>
      </c>
      <c r="I59" s="5">
        <v>89573000000</v>
      </c>
      <c r="J59" s="5">
        <v>80750000000</v>
      </c>
      <c r="K59" s="5">
        <v>83306000000</v>
      </c>
      <c r="L59" s="5">
        <v>83142000000</v>
      </c>
      <c r="M59" s="5">
        <v>55306000000</v>
      </c>
      <c r="N59" s="5">
        <v>23924000000</v>
      </c>
      <c r="O59" s="5">
        <v>8987000000</v>
      </c>
      <c r="P59" s="5">
        <v>7210000000</v>
      </c>
      <c r="Q59" s="5">
        <v>4151000000</v>
      </c>
      <c r="R59" s="5">
        <v>5487000000</v>
      </c>
      <c r="S59" s="5">
        <v>4371000000</v>
      </c>
      <c r="T59" s="5">
        <v>5799000000</v>
      </c>
      <c r="U59" s="5">
        <v>1381000000</v>
      </c>
    </row>
    <row r="60" spans="2:21" ht="15.5" x14ac:dyDescent="0.35">
      <c r="C60" t="s">
        <v>940</v>
      </c>
      <c r="D60" s="5">
        <v>29470000000</v>
      </c>
      <c r="E60" s="5">
        <v>-9701000000</v>
      </c>
      <c r="F60" s="5">
        <v>-14701000000</v>
      </c>
      <c r="G60" s="5">
        <v>829000000</v>
      </c>
      <c r="I60" s="5">
        <v>-23785000000</v>
      </c>
      <c r="J60" s="5">
        <v>22315000000</v>
      </c>
      <c r="K60" s="5">
        <v>-29251000000</v>
      </c>
      <c r="L60" s="5">
        <v>-94414000000</v>
      </c>
      <c r="M60" s="5">
        <v>-54737000000</v>
      </c>
      <c r="N60" s="5">
        <v>-51017000000</v>
      </c>
      <c r="O60" s="5">
        <v>-232221000000</v>
      </c>
      <c r="P60" s="5">
        <v>-38937000000</v>
      </c>
      <c r="Q60" s="5">
        <v>-5883000000</v>
      </c>
      <c r="R60" s="5">
        <v>-4790000000</v>
      </c>
      <c r="S60" s="5">
        <v>-10158000000</v>
      </c>
      <c r="T60" s="5">
        <v>689000000</v>
      </c>
      <c r="U60" s="5">
        <v>461000000</v>
      </c>
    </row>
    <row r="61" spans="2:21" ht="15.5" x14ac:dyDescent="0.35">
      <c r="C61" t="s">
        <v>248</v>
      </c>
      <c r="D61" s="5">
        <v>11964000000</v>
      </c>
      <c r="E61" s="5">
        <v>3970000000</v>
      </c>
      <c r="F61" s="5">
        <v>1341000000</v>
      </c>
      <c r="G61" s="5">
        <v>5078000000</v>
      </c>
      <c r="I61" s="5">
        <v>17023000000</v>
      </c>
      <c r="J61" s="5">
        <v>20900000000</v>
      </c>
      <c r="K61" s="5">
        <v>11215000000</v>
      </c>
      <c r="L61" s="5">
        <v>26503000000</v>
      </c>
      <c r="M61" s="5">
        <v>5076000000</v>
      </c>
      <c r="N61" s="5">
        <v>13870000000</v>
      </c>
      <c r="O61" s="5">
        <v>-580000000</v>
      </c>
      <c r="P61" s="5">
        <v>1397000000</v>
      </c>
      <c r="Q61" s="5">
        <v>389000000</v>
      </c>
      <c r="R61" s="5">
        <v>792000000</v>
      </c>
      <c r="S61" s="5">
        <v>1591000000</v>
      </c>
      <c r="T61" s="5">
        <v>4570000000</v>
      </c>
      <c r="U61" s="5">
        <v>13467000000</v>
      </c>
    </row>
    <row r="62" spans="2:21" ht="15.5" x14ac:dyDescent="0.35">
      <c r="C62" t="s">
        <v>1458</v>
      </c>
      <c r="F62" s="5">
        <v>9602000000</v>
      </c>
      <c r="I62" s="5">
        <v>9602000000</v>
      </c>
    </row>
    <row r="63" spans="2:21" ht="15.5" x14ac:dyDescent="0.35">
      <c r="C63" t="s">
        <v>79</v>
      </c>
      <c r="F63" s="5">
        <v>38130000000</v>
      </c>
      <c r="I63" s="5">
        <v>38130000000</v>
      </c>
      <c r="J63" s="5">
        <v>-12038000000</v>
      </c>
      <c r="K63" s="5">
        <v>6549000000</v>
      </c>
      <c r="L63" s="5">
        <v>-26277000000</v>
      </c>
      <c r="M63" s="5">
        <v>-8988000000</v>
      </c>
      <c r="N63" s="5">
        <v>29190000000</v>
      </c>
      <c r="O63" s="5">
        <v>8725000000</v>
      </c>
      <c r="P63" s="5">
        <v>-229000000</v>
      </c>
      <c r="Q63" s="5">
        <v>-33000000</v>
      </c>
      <c r="R63" s="5">
        <v>-325000000</v>
      </c>
      <c r="S63" s="5">
        <v>-22000000</v>
      </c>
    </row>
    <row r="64" spans="2:21" ht="15.5" x14ac:dyDescent="0.35">
      <c r="C64" t="s">
        <v>938</v>
      </c>
      <c r="D64" s="5">
        <v>74569000000</v>
      </c>
      <c r="E64" s="5">
        <v>19836000000</v>
      </c>
      <c r="F64" s="5">
        <v>11358000000</v>
      </c>
      <c r="G64" s="5">
        <v>29259000000</v>
      </c>
      <c r="I64" s="5">
        <v>92413000000</v>
      </c>
      <c r="J64" s="5">
        <v>123965000000</v>
      </c>
      <c r="K64" s="5">
        <v>65270000000</v>
      </c>
      <c r="L64" s="5">
        <v>15231000000</v>
      </c>
      <c r="M64" s="5">
        <v>5645000000</v>
      </c>
      <c r="N64" s="5">
        <v>-13223000000</v>
      </c>
      <c r="O64" s="5">
        <v>-223814000000</v>
      </c>
      <c r="P64" s="5">
        <v>-30330000000</v>
      </c>
      <c r="Q64" s="5">
        <v>-552000000</v>
      </c>
      <c r="R64" s="5">
        <v>2431000000</v>
      </c>
      <c r="S64" s="5">
        <v>-2776000000</v>
      </c>
      <c r="T64" s="5">
        <v>13645000000</v>
      </c>
      <c r="U64" s="5">
        <v>17844000000</v>
      </c>
    </row>
    <row r="65" spans="3:21" ht="15.5" x14ac:dyDescent="0.35">
      <c r="C65" t="s">
        <v>939</v>
      </c>
    </row>
    <row r="66" spans="3:21" ht="15.5" x14ac:dyDescent="0.35">
      <c r="C66" t="s">
        <v>821</v>
      </c>
      <c r="D66" s="5">
        <v>-39315000000</v>
      </c>
      <c r="E66" s="5">
        <v>-44549000000</v>
      </c>
      <c r="F66" s="5">
        <v>-48094000000</v>
      </c>
      <c r="G66" s="5">
        <v>-43047000000</v>
      </c>
      <c r="I66" s="5">
        <v>-176965000000</v>
      </c>
      <c r="J66" s="5">
        <v>-200564000000</v>
      </c>
      <c r="K66" s="5">
        <v>-177276000000</v>
      </c>
      <c r="L66" s="5">
        <v>-168204000000</v>
      </c>
      <c r="M66" s="5">
        <v>-152449000000</v>
      </c>
      <c r="N66" s="5">
        <v>-195393000000</v>
      </c>
      <c r="O66" s="5">
        <v>-97964000000</v>
      </c>
      <c r="P66" s="5">
        <v>-54182000000</v>
      </c>
      <c r="Q66" s="5">
        <v>-57060000000</v>
      </c>
      <c r="R66" s="5">
        <v>-60165000000</v>
      </c>
      <c r="S66" s="5">
        <v>-52381000000</v>
      </c>
      <c r="T66" s="5">
        <v>-39315000000</v>
      </c>
      <c r="U66" s="5">
        <v>-26056000000</v>
      </c>
    </row>
    <row r="67" spans="3:21" ht="15.5" x14ac:dyDescent="0.35">
      <c r="C67" t="s">
        <v>941</v>
      </c>
      <c r="D67" s="5">
        <v>-55276000000</v>
      </c>
      <c r="E67" s="5">
        <v>-61274000000</v>
      </c>
      <c r="F67" s="5">
        <v>-50644000000</v>
      </c>
      <c r="G67" s="5">
        <v>-59064000000</v>
      </c>
      <c r="I67" s="5">
        <v>-220860000000</v>
      </c>
      <c r="J67" s="5">
        <v>-216267000000</v>
      </c>
      <c r="K67" s="5">
        <v>-191597000000</v>
      </c>
      <c r="L67" s="5">
        <v>-156087000000</v>
      </c>
      <c r="M67" s="5">
        <v>-157692000000</v>
      </c>
      <c r="N67" s="5">
        <v>-146021000000</v>
      </c>
      <c r="O67" s="5">
        <v>-124134000000</v>
      </c>
      <c r="P67" s="5">
        <v>-112827000000</v>
      </c>
      <c r="Q67" s="5">
        <v>-75486000000</v>
      </c>
      <c r="R67" s="5">
        <v>-64999000000</v>
      </c>
      <c r="S67" s="5">
        <v>-55936000000</v>
      </c>
      <c r="T67" s="5">
        <v>-43536000000</v>
      </c>
      <c r="U67" s="5">
        <v>-39315000000</v>
      </c>
    </row>
    <row r="68" spans="3:21" ht="15.5" x14ac:dyDescent="0.35">
      <c r="C68" t="s">
        <v>937</v>
      </c>
      <c r="M68" s="5">
        <v>11362000000</v>
      </c>
      <c r="N68" s="5">
        <v>6042000000</v>
      </c>
    </row>
    <row r="69" spans="3:21" ht="15.5" x14ac:dyDescent="0.35">
      <c r="C69" t="s">
        <v>943</v>
      </c>
      <c r="D69" s="5">
        <v>-88483000000</v>
      </c>
      <c r="E69" s="5">
        <v>-108038000000</v>
      </c>
      <c r="F69" s="5">
        <v>-96813000000</v>
      </c>
      <c r="G69" s="5">
        <v>-104441000000</v>
      </c>
      <c r="I69" s="5">
        <v>-406845000000</v>
      </c>
      <c r="J69" s="5">
        <v>-425268000000</v>
      </c>
      <c r="K69" s="5">
        <v>-375955000000</v>
      </c>
      <c r="L69" s="5">
        <v>-330070000000</v>
      </c>
      <c r="M69" s="5">
        <v>-302499000000</v>
      </c>
      <c r="N69" s="5">
        <v>-336070000000</v>
      </c>
      <c r="O69" s="5">
        <v>-212614000000</v>
      </c>
      <c r="P69" s="5">
        <v>-171078000000</v>
      </c>
      <c r="Q69" s="5">
        <v>-134206000000</v>
      </c>
      <c r="R69" s="5">
        <v>-127928000000</v>
      </c>
      <c r="S69" s="5">
        <v>-113435000000</v>
      </c>
      <c r="T69" s="5">
        <v>-84991000000</v>
      </c>
      <c r="U69" s="5">
        <v>-66416000000</v>
      </c>
    </row>
    <row r="70" spans="3:21" ht="15.5" x14ac:dyDescent="0.35">
      <c r="C70" t="s">
        <v>77</v>
      </c>
      <c r="D70" s="5">
        <v>115192000000</v>
      </c>
      <c r="E70" s="5">
        <v>47430000000</v>
      </c>
      <c r="F70" s="5">
        <v>50760000000</v>
      </c>
      <c r="G70" s="5">
        <v>76177000000</v>
      </c>
      <c r="I70" s="5">
        <v>255181000000</v>
      </c>
      <c r="J70" s="5">
        <v>279936000000</v>
      </c>
      <c r="K70" s="5">
        <v>176596000000</v>
      </c>
      <c r="L70" s="5">
        <v>92918000000</v>
      </c>
      <c r="M70" s="5">
        <v>10159000000</v>
      </c>
      <c r="N70" s="5">
        <v>-179583000000</v>
      </c>
      <c r="O70" s="5">
        <v>-281127000000</v>
      </c>
      <c r="P70" s="5">
        <v>-67474000000</v>
      </c>
      <c r="Q70" s="5">
        <v>-7319000000</v>
      </c>
      <c r="R70" s="5">
        <v>6263000000</v>
      </c>
      <c r="S70" s="5">
        <v>6450000000</v>
      </c>
      <c r="T70" s="5">
        <v>8256000000</v>
      </c>
      <c r="U70" s="5">
        <v>14396000000</v>
      </c>
    </row>
    <row r="71" spans="3:21" ht="15.5" x14ac:dyDescent="0.35">
      <c r="C71" t="s">
        <v>78</v>
      </c>
      <c r="D71" s="5">
        <v>-233000000</v>
      </c>
      <c r="E71" s="5">
        <v>228000000</v>
      </c>
      <c r="F71" s="5">
        <v>-1494000000</v>
      </c>
      <c r="G71" s="5">
        <v>1559000000</v>
      </c>
      <c r="I71" s="5">
        <v>-372000000</v>
      </c>
      <c r="J71" s="5">
        <v>73000000</v>
      </c>
      <c r="K71" s="5">
        <v>49000000</v>
      </c>
      <c r="L71" s="5">
        <v>2234000000</v>
      </c>
      <c r="M71" s="5">
        <v>-127000000</v>
      </c>
      <c r="N71" s="5">
        <v>6997000000</v>
      </c>
      <c r="O71" s="5">
        <v>22007000000</v>
      </c>
      <c r="P71" s="5">
        <v>37614000000</v>
      </c>
    </row>
    <row r="72" spans="3:21" ht="15.5" x14ac:dyDescent="0.35">
      <c r="C72" t="s">
        <v>249</v>
      </c>
      <c r="D72" s="5">
        <v>-233000000</v>
      </c>
      <c r="E72" s="5">
        <v>228000000</v>
      </c>
      <c r="F72" s="5">
        <v>-1494000000</v>
      </c>
      <c r="G72" s="5">
        <v>1559000000</v>
      </c>
      <c r="I72" s="5">
        <v>-372000000</v>
      </c>
      <c r="J72" s="5">
        <v>73000000</v>
      </c>
      <c r="K72" s="5">
        <v>49000000</v>
      </c>
      <c r="L72" s="5">
        <v>2234000000</v>
      </c>
      <c r="M72" s="5">
        <v>-2000000</v>
      </c>
      <c r="O72" s="5">
        <v>36000000</v>
      </c>
    </row>
    <row r="73" spans="3:21" ht="15.5" x14ac:dyDescent="0.35">
      <c r="C73" t="s">
        <v>80</v>
      </c>
      <c r="D73" s="5">
        <v>-233000000</v>
      </c>
      <c r="E73" s="5">
        <v>228000000</v>
      </c>
      <c r="F73" s="5">
        <v>-1494000000</v>
      </c>
      <c r="G73" s="5">
        <v>1559000000</v>
      </c>
      <c r="I73" s="5">
        <v>-372000000</v>
      </c>
      <c r="J73" s="5">
        <v>73000000</v>
      </c>
      <c r="K73" s="5">
        <v>49000000</v>
      </c>
      <c r="L73" s="5">
        <v>2234000000</v>
      </c>
      <c r="M73" s="5">
        <v>-127000000</v>
      </c>
      <c r="N73" s="5">
        <v>6997000000</v>
      </c>
      <c r="O73" s="5">
        <v>22007000000</v>
      </c>
      <c r="P73" s="5">
        <v>37614000000</v>
      </c>
    </row>
    <row r="74" spans="3:21" ht="15.5" x14ac:dyDescent="0.35">
      <c r="C74" t="s">
        <v>29</v>
      </c>
      <c r="D74" s="5">
        <v>114959000000</v>
      </c>
      <c r="E74" s="5">
        <v>47658000000</v>
      </c>
      <c r="F74" s="5">
        <v>49266000000</v>
      </c>
      <c r="G74" s="5">
        <v>77736000000</v>
      </c>
      <c r="I74" s="5">
        <v>254809000000</v>
      </c>
      <c r="J74" s="5">
        <v>280009000000</v>
      </c>
      <c r="K74" s="5">
        <v>176645000000</v>
      </c>
      <c r="L74" s="5">
        <v>95152000000</v>
      </c>
      <c r="M74" s="5">
        <v>10032000000</v>
      </c>
      <c r="N74" s="5">
        <v>-172586000000</v>
      </c>
      <c r="O74" s="5">
        <v>-259120000000</v>
      </c>
      <c r="P74" s="5">
        <v>-29860000000</v>
      </c>
      <c r="Q74" s="5">
        <v>-7319000000</v>
      </c>
      <c r="R74" s="5">
        <v>6263000000</v>
      </c>
      <c r="S74" s="5">
        <v>6450000000</v>
      </c>
      <c r="T74" s="5">
        <v>8256000000</v>
      </c>
      <c r="U74" s="5">
        <v>14396000000</v>
      </c>
    </row>
    <row r="75" spans="3:21" ht="15.5" x14ac:dyDescent="0.35">
      <c r="C75" t="s">
        <v>28</v>
      </c>
      <c r="D75" s="5">
        <v>-25291000000</v>
      </c>
      <c r="E75" s="5">
        <v>-10485000000</v>
      </c>
      <c r="F75" s="5">
        <v>-12165000000</v>
      </c>
      <c r="G75" s="5">
        <v>-23066000000</v>
      </c>
      <c r="I75" s="5">
        <v>-57384000000</v>
      </c>
      <c r="J75" s="5">
        <v>-64158000000</v>
      </c>
      <c r="K75" s="5">
        <v>6650000000</v>
      </c>
      <c r="L75" s="5">
        <v>8302000000</v>
      </c>
      <c r="M75" s="5">
        <v>2705000000</v>
      </c>
      <c r="N75" s="5">
        <v>-4277000000</v>
      </c>
      <c r="O75" s="5">
        <v>-405000000</v>
      </c>
      <c r="P75" s="5">
        <v>-1262000000</v>
      </c>
      <c r="Q75" s="5">
        <v>-1000000000</v>
      </c>
      <c r="R75" s="5">
        <v>-2874000000</v>
      </c>
      <c r="S75" s="5">
        <v>-2545000000</v>
      </c>
      <c r="T75" s="5">
        <v>-3665000000</v>
      </c>
      <c r="U75" s="5">
        <v>-1767000000</v>
      </c>
    </row>
    <row r="76" spans="3:21" ht="15.5" x14ac:dyDescent="0.35">
      <c r="C76" t="s">
        <v>81</v>
      </c>
      <c r="D76" s="5">
        <v>-25291000000</v>
      </c>
      <c r="E76" s="5">
        <v>-10485000000</v>
      </c>
      <c r="F76" s="5">
        <v>-11658000000</v>
      </c>
      <c r="G76" s="5">
        <v>-23066000000</v>
      </c>
      <c r="I76" s="5">
        <v>-56877000000</v>
      </c>
      <c r="J76" s="5">
        <v>-53164000000</v>
      </c>
      <c r="K76" s="5">
        <v>-4703000000</v>
      </c>
      <c r="P76" s="5">
        <v>-46000000</v>
      </c>
      <c r="Q76" s="5">
        <v>-1401000000</v>
      </c>
      <c r="R76" s="5">
        <v>-2897000000</v>
      </c>
      <c r="S76" s="5">
        <v>-2885000000</v>
      </c>
      <c r="T76" s="5">
        <v>-1438000000</v>
      </c>
      <c r="U76" s="5">
        <v>-5484000000</v>
      </c>
    </row>
    <row r="77" spans="3:21" ht="15.5" x14ac:dyDescent="0.35">
      <c r="C77" t="s">
        <v>82</v>
      </c>
      <c r="F77" s="5">
        <v>-507000000</v>
      </c>
      <c r="I77" s="5">
        <v>-507000000</v>
      </c>
      <c r="J77" s="5">
        <v>-10994000000</v>
      </c>
      <c r="K77" s="5">
        <v>11353000000</v>
      </c>
      <c r="L77" s="5">
        <v>8302000000</v>
      </c>
      <c r="M77" s="5">
        <v>2705000000</v>
      </c>
      <c r="N77" s="5">
        <v>-4277000000</v>
      </c>
      <c r="O77" s="5">
        <v>-405000000</v>
      </c>
      <c r="P77" s="5">
        <v>-1216000000</v>
      </c>
      <c r="Q77" s="5">
        <v>401000000</v>
      </c>
      <c r="R77" s="5">
        <v>23000000</v>
      </c>
      <c r="S77" s="5">
        <v>340000000</v>
      </c>
      <c r="T77" s="5">
        <v>-2227000000</v>
      </c>
      <c r="U77" s="5">
        <v>3717000000</v>
      </c>
    </row>
    <row r="78" spans="3:21" ht="15.5" x14ac:dyDescent="0.35">
      <c r="C78" t="s">
        <v>84</v>
      </c>
      <c r="D78" s="5">
        <v>-25291000000</v>
      </c>
      <c r="E78" s="5">
        <v>-10485000000</v>
      </c>
      <c r="F78" s="5">
        <v>-12165000000</v>
      </c>
      <c r="G78" s="5">
        <v>-23066000000</v>
      </c>
      <c r="I78" s="5">
        <v>-57384000000</v>
      </c>
      <c r="J78" s="5">
        <v>-64158000000</v>
      </c>
      <c r="K78" s="5">
        <v>6650000000</v>
      </c>
      <c r="L78" s="5">
        <v>8302000000</v>
      </c>
      <c r="M78" s="5">
        <v>2705000000</v>
      </c>
      <c r="N78" s="5">
        <v>-4277000000</v>
      </c>
      <c r="O78" s="5">
        <v>-405000000</v>
      </c>
      <c r="P78" s="5">
        <v>-1262000000</v>
      </c>
      <c r="Q78" s="5">
        <v>-1000000000</v>
      </c>
      <c r="R78" s="5">
        <v>-2874000000</v>
      </c>
      <c r="S78" s="5">
        <v>-2545000000</v>
      </c>
      <c r="T78" s="5">
        <v>-3665000000</v>
      </c>
      <c r="U78" s="5">
        <v>-1767000000</v>
      </c>
    </row>
    <row r="79" spans="3:21" ht="15.5" x14ac:dyDescent="0.35">
      <c r="C79" t="s">
        <v>85</v>
      </c>
      <c r="O79" s="5">
        <v>10689000000</v>
      </c>
    </row>
    <row r="80" spans="3:21" ht="15.5" x14ac:dyDescent="0.35">
      <c r="C80" t="s">
        <v>86</v>
      </c>
      <c r="D80" s="5">
        <v>89668000000</v>
      </c>
      <c r="E80" s="5">
        <v>37173000000</v>
      </c>
      <c r="F80" s="5">
        <v>37101000000</v>
      </c>
      <c r="G80" s="5">
        <v>54670000000</v>
      </c>
      <c r="I80" s="5">
        <v>197425000000</v>
      </c>
      <c r="J80" s="5">
        <v>215851000000</v>
      </c>
      <c r="K80" s="5">
        <v>183295000000</v>
      </c>
      <c r="L80" s="5">
        <v>103454000000</v>
      </c>
      <c r="M80" s="5">
        <v>12737000000</v>
      </c>
      <c r="N80" s="5">
        <v>-176863000000</v>
      </c>
      <c r="O80" s="5">
        <v>-248836000000</v>
      </c>
      <c r="P80" s="5">
        <v>-31122000000</v>
      </c>
      <c r="Q80" s="5">
        <v>-8319000000</v>
      </c>
      <c r="R80" s="5">
        <v>3389000000</v>
      </c>
      <c r="S80" s="5">
        <v>3905000000</v>
      </c>
      <c r="T80" s="5">
        <v>4591000000</v>
      </c>
      <c r="U80" s="5">
        <v>12629000000</v>
      </c>
    </row>
    <row r="81" spans="2:21" ht="15.5" x14ac:dyDescent="0.35">
      <c r="C81" t="s">
        <v>87</v>
      </c>
      <c r="F81" s="5">
        <v>38130000000</v>
      </c>
      <c r="I81" s="5">
        <v>38130000000</v>
      </c>
      <c r="J81" s="5">
        <v>-12038000000</v>
      </c>
      <c r="K81" s="5">
        <v>6549000000</v>
      </c>
      <c r="L81" s="5">
        <v>-26277000000</v>
      </c>
      <c r="M81" s="5">
        <v>-8988000000</v>
      </c>
      <c r="N81" s="5">
        <v>29190000000</v>
      </c>
      <c r="O81" s="5">
        <v>8725000000</v>
      </c>
      <c r="P81" s="5">
        <v>-229000000</v>
      </c>
      <c r="Q81" s="5">
        <v>-33000000</v>
      </c>
      <c r="R81" s="5">
        <v>-325000000</v>
      </c>
      <c r="S81" s="5">
        <v>-22000000</v>
      </c>
    </row>
    <row r="82" spans="2:21" ht="15.5" x14ac:dyDescent="0.35">
      <c r="C82" t="s">
        <v>88</v>
      </c>
      <c r="F82" s="5">
        <v>38130000000</v>
      </c>
      <c r="I82" s="5">
        <v>38130000000</v>
      </c>
      <c r="J82" s="5">
        <v>-12038000000</v>
      </c>
      <c r="K82" s="5">
        <v>6549000000</v>
      </c>
      <c r="L82" s="5">
        <v>-26277000000</v>
      </c>
      <c r="M82" s="5">
        <v>-8988000000</v>
      </c>
      <c r="N82" s="5">
        <v>29190000000</v>
      </c>
      <c r="O82" s="5">
        <v>8725000000</v>
      </c>
      <c r="P82" s="5">
        <v>-229000000</v>
      </c>
      <c r="Q82" s="5">
        <v>-33000000</v>
      </c>
      <c r="R82" s="5">
        <v>-325000000</v>
      </c>
      <c r="S82" s="5">
        <v>-22000000</v>
      </c>
    </row>
    <row r="83" spans="2:21" ht="15.5" x14ac:dyDescent="0.35">
      <c r="C83" t="s">
        <v>89</v>
      </c>
      <c r="D83" s="5">
        <v>89668000000</v>
      </c>
      <c r="E83" s="5">
        <v>37173000000</v>
      </c>
      <c r="F83" s="5">
        <v>75231000000</v>
      </c>
      <c r="G83" s="5">
        <v>54670000000</v>
      </c>
      <c r="I83" s="5">
        <v>235555000000</v>
      </c>
      <c r="J83" s="5">
        <v>203813000000</v>
      </c>
      <c r="K83" s="5">
        <v>189844000000</v>
      </c>
      <c r="L83" s="5">
        <v>77177000000</v>
      </c>
      <c r="M83" s="5">
        <v>3749000000</v>
      </c>
      <c r="N83" s="5">
        <v>-147673000000</v>
      </c>
      <c r="O83" s="5">
        <v>-240111000000</v>
      </c>
      <c r="P83" s="5">
        <v>-31351000000</v>
      </c>
      <c r="Q83" s="5">
        <v>-8352000000</v>
      </c>
      <c r="R83" s="5">
        <v>3064000000</v>
      </c>
      <c r="S83" s="5">
        <v>3883000000</v>
      </c>
      <c r="T83" s="5">
        <v>4591000000</v>
      </c>
      <c r="U83" s="5">
        <v>12629000000</v>
      </c>
    </row>
    <row r="84" spans="2:21" ht="15.5" x14ac:dyDescent="0.35">
      <c r="C84" t="s">
        <v>90</v>
      </c>
      <c r="D84" s="5">
        <v>89668000000</v>
      </c>
      <c r="E84" s="5">
        <v>37173000000</v>
      </c>
      <c r="F84" s="5">
        <v>37101000000</v>
      </c>
      <c r="G84" s="5">
        <v>54670000000</v>
      </c>
      <c r="I84" s="5">
        <v>197425000000</v>
      </c>
      <c r="J84" s="5">
        <v>215851000000</v>
      </c>
      <c r="K84" s="5">
        <v>183295000000</v>
      </c>
      <c r="L84" s="5">
        <v>103454000000</v>
      </c>
      <c r="M84" s="5">
        <v>12737000000</v>
      </c>
      <c r="N84" s="5">
        <v>-176863000000</v>
      </c>
      <c r="O84" s="5">
        <v>-248836000000</v>
      </c>
      <c r="P84" s="5">
        <v>-31122000000</v>
      </c>
      <c r="Q84" s="5">
        <v>-8319000000</v>
      </c>
      <c r="R84" s="5">
        <v>3389000000</v>
      </c>
      <c r="S84" s="5">
        <v>3905000000</v>
      </c>
      <c r="T84" s="5">
        <v>4591000000</v>
      </c>
      <c r="U84" s="5">
        <v>12629000000</v>
      </c>
    </row>
    <row r="85" spans="2:21" ht="15.5" x14ac:dyDescent="0.35">
      <c r="C85" t="s">
        <v>8</v>
      </c>
      <c r="D85" s="5">
        <v>89668000000</v>
      </c>
      <c r="E85" s="5">
        <v>37173000000</v>
      </c>
      <c r="F85" s="5">
        <v>75231000000</v>
      </c>
      <c r="G85" s="5">
        <v>54670000000</v>
      </c>
      <c r="I85" s="5">
        <v>235555000000</v>
      </c>
      <c r="J85" s="5">
        <v>203813000000</v>
      </c>
      <c r="K85" s="5">
        <v>189844000000</v>
      </c>
      <c r="L85" s="5">
        <v>77177000000</v>
      </c>
      <c r="M85" s="5">
        <v>3749000000</v>
      </c>
      <c r="N85" s="5">
        <v>-147673000000</v>
      </c>
      <c r="O85" s="5">
        <v>-240111000000</v>
      </c>
      <c r="P85" s="5">
        <v>-31351000000</v>
      </c>
      <c r="Q85" s="5">
        <v>-8352000000</v>
      </c>
      <c r="R85" s="5">
        <v>3064000000</v>
      </c>
      <c r="S85" s="5">
        <v>3883000000</v>
      </c>
      <c r="T85" s="5">
        <v>4591000000</v>
      </c>
      <c r="U85" s="5">
        <v>12629000000</v>
      </c>
    </row>
    <row r="86" spans="2:21" ht="15.5" x14ac:dyDescent="0.35">
      <c r="C86" t="s">
        <v>203</v>
      </c>
    </row>
    <row r="87" spans="2:21" ht="15.5" x14ac:dyDescent="0.35">
      <c r="C87" t="s">
        <v>91</v>
      </c>
      <c r="D87" s="5">
        <v>89668000000</v>
      </c>
      <c r="E87" s="5">
        <v>37173000000</v>
      </c>
      <c r="F87" s="5">
        <v>37101000000</v>
      </c>
      <c r="G87" s="5">
        <v>54670000000</v>
      </c>
      <c r="I87" s="5">
        <v>197425000000</v>
      </c>
      <c r="J87" s="5">
        <v>215851000000</v>
      </c>
      <c r="K87" s="5">
        <v>183295000000</v>
      </c>
      <c r="L87" s="5">
        <v>103454000000</v>
      </c>
      <c r="M87" s="5">
        <v>12737000000</v>
      </c>
      <c r="N87" s="5">
        <v>-176863000000</v>
      </c>
      <c r="O87" s="5">
        <v>-248836000000</v>
      </c>
      <c r="P87" s="5">
        <v>-31122000000</v>
      </c>
      <c r="Q87" s="5">
        <v>-8319000000</v>
      </c>
      <c r="R87" s="5">
        <v>3389000000</v>
      </c>
      <c r="S87" s="5">
        <v>3905000000</v>
      </c>
      <c r="T87" s="5">
        <v>4591000000</v>
      </c>
      <c r="U87" s="5">
        <v>12629000000</v>
      </c>
    </row>
    <row r="88" spans="2:21" ht="15.5" x14ac:dyDescent="0.35">
      <c r="C88" t="s">
        <v>92</v>
      </c>
      <c r="D88" s="5">
        <v>89668000000</v>
      </c>
      <c r="E88" s="5">
        <v>37173000000</v>
      </c>
      <c r="F88" s="5">
        <v>75231000000</v>
      </c>
      <c r="G88" s="5">
        <v>54670000000</v>
      </c>
      <c r="I88" s="5">
        <v>235555000000</v>
      </c>
      <c r="J88" s="5">
        <v>203813000000</v>
      </c>
      <c r="K88" s="5">
        <v>189844000000</v>
      </c>
      <c r="L88" s="5">
        <v>77177000000</v>
      </c>
      <c r="M88" s="5">
        <v>3749000000</v>
      </c>
      <c r="N88" s="5">
        <v>-147673000000</v>
      </c>
      <c r="O88" s="5">
        <v>-240111000000</v>
      </c>
      <c r="P88" s="5">
        <v>-31351000000</v>
      </c>
      <c r="Q88" s="5">
        <v>-8352000000</v>
      </c>
      <c r="R88" s="5">
        <v>3064000000</v>
      </c>
      <c r="S88" s="5">
        <v>3883000000</v>
      </c>
      <c r="T88" s="5">
        <v>4591000000</v>
      </c>
      <c r="U88" s="5">
        <v>12629000000</v>
      </c>
    </row>
    <row r="89" spans="2:21" ht="15.5" x14ac:dyDescent="0.35">
      <c r="C89" t="s">
        <v>93</v>
      </c>
      <c r="D89" s="5">
        <v>89668000000</v>
      </c>
      <c r="E89" s="5">
        <v>37173000000</v>
      </c>
      <c r="F89" s="5">
        <v>75231000000</v>
      </c>
      <c r="G89" s="5">
        <v>54670000000</v>
      </c>
      <c r="I89" s="5">
        <v>235555000000</v>
      </c>
      <c r="J89" s="5">
        <v>203813000000</v>
      </c>
      <c r="K89" s="5">
        <v>189844000000</v>
      </c>
      <c r="L89" s="5">
        <v>77177000000</v>
      </c>
      <c r="M89" s="5">
        <v>3749000000</v>
      </c>
      <c r="N89" s="5">
        <v>-147673000000</v>
      </c>
      <c r="O89" s="5">
        <v>-240111000000</v>
      </c>
      <c r="P89" s="5">
        <v>-31351000000</v>
      </c>
      <c r="Q89" s="5">
        <v>-8352000000</v>
      </c>
      <c r="R89" s="5">
        <v>3064000000</v>
      </c>
      <c r="S89" s="5">
        <v>3883000000</v>
      </c>
      <c r="T89" s="5">
        <v>4591000000</v>
      </c>
      <c r="U89" s="5">
        <v>12629000000</v>
      </c>
    </row>
    <row r="91" spans="2:21" ht="15.5" x14ac:dyDescent="0.35">
      <c r="B91" t="s">
        <v>94</v>
      </c>
      <c r="C91" t="s">
        <v>95</v>
      </c>
    </row>
    <row r="92" spans="2:21" ht="15.5" x14ac:dyDescent="0.35">
      <c r="C92" t="s">
        <v>20</v>
      </c>
      <c r="D92" s="5">
        <v>74950000000</v>
      </c>
      <c r="E92" s="5">
        <v>97685000000</v>
      </c>
      <c r="F92" s="5">
        <v>78674000000</v>
      </c>
      <c r="G92" s="5">
        <v>77407000000</v>
      </c>
      <c r="I92" s="5">
        <v>78674000000</v>
      </c>
      <c r="J92" s="5">
        <v>70283000000</v>
      </c>
      <c r="K92" s="5">
        <v>72758000000</v>
      </c>
      <c r="L92" s="5">
        <v>101892000000</v>
      </c>
      <c r="M92" s="5">
        <v>70906000000</v>
      </c>
      <c r="N92" s="5">
        <v>49952000000</v>
      </c>
      <c r="O92" s="5">
        <v>56028000000</v>
      </c>
      <c r="P92" s="5">
        <v>30007000000</v>
      </c>
      <c r="Q92" s="5">
        <v>21699000000</v>
      </c>
      <c r="R92" s="5">
        <v>25130000000</v>
      </c>
      <c r="S92" s="5">
        <v>32386000000</v>
      </c>
      <c r="T92" s="5">
        <v>36122000000</v>
      </c>
      <c r="U92" s="5">
        <v>22449000000</v>
      </c>
    </row>
    <row r="93" spans="2:21" ht="15.5" x14ac:dyDescent="0.35">
      <c r="C93" t="s">
        <v>944</v>
      </c>
      <c r="D93" s="5">
        <v>1244982000000</v>
      </c>
      <c r="E93" s="5">
        <v>1293938000000</v>
      </c>
      <c r="F93" s="5">
        <v>1217510000000</v>
      </c>
      <c r="G93" s="5">
        <v>1073577000000</v>
      </c>
      <c r="I93" s="5">
        <v>1217510000000</v>
      </c>
      <c r="J93" s="5">
        <v>1057942000000</v>
      </c>
      <c r="K93" s="5">
        <v>1082873000000</v>
      </c>
      <c r="L93" s="5">
        <v>866351000000</v>
      </c>
      <c r="M93" s="5">
        <v>413053000000</v>
      </c>
      <c r="N93" s="5">
        <v>298840000000</v>
      </c>
      <c r="O93" s="5">
        <v>340948000000</v>
      </c>
      <c r="P93" s="5">
        <v>232119000000</v>
      </c>
      <c r="Q93" s="5">
        <v>223896000000</v>
      </c>
      <c r="R93" s="5">
        <v>226852000000</v>
      </c>
      <c r="S93" s="5">
        <v>266175000000</v>
      </c>
      <c r="T93" s="5">
        <v>316880000000</v>
      </c>
      <c r="U93" s="5">
        <v>178435000000</v>
      </c>
    </row>
    <row r="94" spans="2:21" ht="15.5" x14ac:dyDescent="0.35">
      <c r="C94" t="s">
        <v>945</v>
      </c>
      <c r="D94" s="5">
        <v>628000000000</v>
      </c>
      <c r="E94" s="5">
        <v>550000000000</v>
      </c>
      <c r="F94" s="5">
        <v>485000000000</v>
      </c>
      <c r="G94" s="5">
        <v>879000000000</v>
      </c>
      <c r="I94" s="5">
        <v>485000000000</v>
      </c>
      <c r="J94" s="5">
        <v>655685000000</v>
      </c>
      <c r="K94" s="5">
        <v>1117517000000</v>
      </c>
      <c r="L94" s="5">
        <v>2670716000000</v>
      </c>
      <c r="M94" s="5">
        <v>2815637000000</v>
      </c>
      <c r="N94" s="5">
        <v>1698475000000</v>
      </c>
      <c r="O94" s="5">
        <v>374956000000</v>
      </c>
      <c r="P94" s="5">
        <v>411836000000</v>
      </c>
      <c r="Q94" s="5">
        <v>331468000000</v>
      </c>
      <c r="R94" s="5">
        <v>307989000000</v>
      </c>
      <c r="S94" s="5">
        <v>412255000000</v>
      </c>
      <c r="T94" s="5">
        <v>810270000000</v>
      </c>
      <c r="U94" s="5">
        <v>261017000000</v>
      </c>
    </row>
    <row r="95" spans="2:21" ht="15.5" x14ac:dyDescent="0.35">
      <c r="C95" t="s">
        <v>948</v>
      </c>
    </row>
    <row r="96" spans="2:21" ht="15.5" x14ac:dyDescent="0.35">
      <c r="C96" t="s">
        <v>99</v>
      </c>
      <c r="O96" s="5">
        <v>12627000000</v>
      </c>
      <c r="P96" s="5">
        <v>127191000000</v>
      </c>
      <c r="Q96" s="5">
        <v>65275000000</v>
      </c>
      <c r="R96" s="5">
        <v>117864000000</v>
      </c>
      <c r="S96" s="5">
        <v>98817000000</v>
      </c>
      <c r="T96" s="5">
        <v>66306000000</v>
      </c>
      <c r="U96" s="5">
        <v>86062000000</v>
      </c>
    </row>
    <row r="97" spans="3:21" ht="15.5" x14ac:dyDescent="0.35">
      <c r="C97" t="s">
        <v>98</v>
      </c>
      <c r="D97" s="5">
        <v>12308251000000</v>
      </c>
      <c r="E97" s="5">
        <v>12115668000000</v>
      </c>
      <c r="F97" s="5">
        <v>11915829000000</v>
      </c>
      <c r="G97" s="5">
        <v>11152959000000</v>
      </c>
      <c r="I97" s="5">
        <v>11915829000000</v>
      </c>
      <c r="J97" s="5">
        <v>9408319000000</v>
      </c>
      <c r="K97" s="5">
        <v>8894391000000</v>
      </c>
      <c r="L97" s="5">
        <v>8380025000000</v>
      </c>
      <c r="M97" s="5">
        <v>6322652000000</v>
      </c>
      <c r="N97" s="5">
        <v>4870579000000</v>
      </c>
      <c r="O97" s="5">
        <v>4856111000000</v>
      </c>
      <c r="P97" s="5">
        <v>3361457000000</v>
      </c>
      <c r="Q97" s="5">
        <v>3219480000000</v>
      </c>
      <c r="R97" s="5">
        <v>3301689000000</v>
      </c>
      <c r="S97" s="5">
        <v>3395670000000</v>
      </c>
      <c r="T97" s="5">
        <v>3416663000000</v>
      </c>
      <c r="U97" s="5">
        <v>1972513000000</v>
      </c>
    </row>
    <row r="98" spans="3:21" ht="15.5" x14ac:dyDescent="0.35">
      <c r="C98" t="s">
        <v>949</v>
      </c>
      <c r="D98" s="5">
        <v>15064935000000</v>
      </c>
      <c r="E98" s="5">
        <v>13995817000000</v>
      </c>
      <c r="F98" s="5">
        <v>14470366000000</v>
      </c>
      <c r="G98" s="5">
        <v>13362351000000</v>
      </c>
      <c r="I98" s="5">
        <v>14470366000000</v>
      </c>
      <c r="J98" s="5">
        <v>11507111000000</v>
      </c>
      <c r="K98" s="5">
        <v>9161283000000</v>
      </c>
      <c r="L98" s="5">
        <v>7849119000000</v>
      </c>
      <c r="M98" s="5">
        <v>5878426000000</v>
      </c>
      <c r="N98" s="5">
        <v>4835160000000</v>
      </c>
      <c r="O98" s="5">
        <v>3870807000000</v>
      </c>
      <c r="P98" s="5">
        <v>2922154000000</v>
      </c>
      <c r="Q98" s="5">
        <v>2753030000000</v>
      </c>
      <c r="R98" s="5">
        <v>2875315000000</v>
      </c>
      <c r="S98" s="5">
        <v>2745252000000</v>
      </c>
      <c r="T98" s="5">
        <v>2438290000000</v>
      </c>
      <c r="U98" s="5">
        <v>1758224000000</v>
      </c>
    </row>
    <row r="99" spans="3:21" ht="15.5" x14ac:dyDescent="0.35">
      <c r="C99" t="s">
        <v>106</v>
      </c>
      <c r="D99" s="5">
        <v>103234000000</v>
      </c>
      <c r="E99" s="5">
        <v>115596000000</v>
      </c>
      <c r="F99" s="5">
        <v>124505000000</v>
      </c>
      <c r="G99" s="5">
        <v>133832000000</v>
      </c>
      <c r="I99" s="5">
        <v>124505000000</v>
      </c>
      <c r="J99" s="5">
        <v>160789000000</v>
      </c>
      <c r="K99" s="5">
        <v>119895000000</v>
      </c>
      <c r="L99" s="5">
        <v>147716000000</v>
      </c>
      <c r="M99" s="5">
        <v>181661000000</v>
      </c>
      <c r="N99" s="5">
        <v>171496000000</v>
      </c>
      <c r="O99" s="5">
        <v>134776000000</v>
      </c>
      <c r="P99" s="5">
        <v>15792000000</v>
      </c>
      <c r="Q99" s="5">
        <v>21471000000</v>
      </c>
      <c r="R99" s="5">
        <v>24647000000</v>
      </c>
      <c r="S99" s="5">
        <v>26908000000</v>
      </c>
      <c r="T99" s="5">
        <v>29315000000</v>
      </c>
      <c r="U99" s="5">
        <v>26384000000</v>
      </c>
    </row>
    <row r="100" spans="3:21" ht="15.5" x14ac:dyDescent="0.35">
      <c r="C100" t="s">
        <v>205</v>
      </c>
      <c r="D100" s="5">
        <v>15784000000</v>
      </c>
      <c r="E100" s="5">
        <v>16648000000</v>
      </c>
      <c r="F100" s="5">
        <v>17554000000</v>
      </c>
      <c r="G100" s="5">
        <v>16320000000</v>
      </c>
      <c r="I100" s="5">
        <v>17554000000</v>
      </c>
      <c r="J100" s="5">
        <v>19142000000</v>
      </c>
      <c r="K100" s="5">
        <v>19812000000</v>
      </c>
      <c r="L100" s="5">
        <v>27638000000</v>
      </c>
      <c r="M100" s="5">
        <v>39005000000</v>
      </c>
      <c r="N100" s="5">
        <v>52044000000</v>
      </c>
      <c r="O100" s="5">
        <v>55932000000</v>
      </c>
      <c r="P100" s="5">
        <v>4239000000</v>
      </c>
      <c r="Q100" s="5">
        <v>6837000000</v>
      </c>
      <c r="R100" s="5">
        <v>6715000000</v>
      </c>
      <c r="S100" s="5">
        <v>7047000000</v>
      </c>
    </row>
    <row r="101" spans="3:21" ht="15.5" x14ac:dyDescent="0.35">
      <c r="C101" t="s">
        <v>107</v>
      </c>
      <c r="D101" s="5">
        <v>6455000000</v>
      </c>
      <c r="E101" s="5">
        <v>6455000000</v>
      </c>
      <c r="F101" s="5">
        <v>6455000000</v>
      </c>
      <c r="G101" s="5">
        <v>17621000000</v>
      </c>
      <c r="I101" s="5">
        <v>6455000000</v>
      </c>
      <c r="J101" s="5">
        <v>17621000000</v>
      </c>
      <c r="K101" s="5">
        <v>25219000000</v>
      </c>
      <c r="L101" s="5">
        <v>15809000000</v>
      </c>
      <c r="O101" s="5">
        <v>8107000000</v>
      </c>
      <c r="P101" s="5">
        <v>651000000</v>
      </c>
      <c r="Q101" s="5">
        <v>1791000000</v>
      </c>
      <c r="R101" s="5">
        <v>1379000000</v>
      </c>
      <c r="S101" s="5">
        <v>1248000000</v>
      </c>
      <c r="T101" s="5">
        <v>1465000000</v>
      </c>
      <c r="U101" s="5">
        <v>3692000000</v>
      </c>
    </row>
    <row r="102" spans="3:21" ht="15.5" x14ac:dyDescent="0.35">
      <c r="C102" t="s">
        <v>79</v>
      </c>
      <c r="D102" s="5">
        <v>-12672000000</v>
      </c>
      <c r="E102" s="5">
        <v>6488000000</v>
      </c>
      <c r="F102" s="5">
        <v>9742000000</v>
      </c>
      <c r="G102" s="5">
        <v>38226000000</v>
      </c>
      <c r="I102" s="5">
        <v>9742000000</v>
      </c>
      <c r="J102" s="5">
        <v>-28388000000</v>
      </c>
      <c r="K102" s="5">
        <v>981857000000</v>
      </c>
      <c r="L102" s="5">
        <v>975308000000</v>
      </c>
      <c r="M102" s="5">
        <v>1001585000000</v>
      </c>
      <c r="N102" s="5">
        <v>1010573000000</v>
      </c>
      <c r="O102" s="5">
        <v>681383000000</v>
      </c>
      <c r="P102" s="5">
        <v>2344000000</v>
      </c>
      <c r="Q102" s="5">
        <v>2573000000</v>
      </c>
      <c r="R102" s="5">
        <v>2709000000</v>
      </c>
      <c r="S102" s="5">
        <v>2930000000</v>
      </c>
    </row>
    <row r="103" spans="3:21" ht="15.5" x14ac:dyDescent="0.35">
      <c r="C103" t="s">
        <v>109</v>
      </c>
      <c r="D103" s="5">
        <v>25425104000000</v>
      </c>
      <c r="E103" s="5">
        <v>23638002000000</v>
      </c>
      <c r="F103" s="5">
        <v>23406738000000</v>
      </c>
      <c r="G103" s="5">
        <v>22509984000000</v>
      </c>
      <c r="I103" s="5">
        <v>23406738000000</v>
      </c>
      <c r="J103" s="5">
        <v>20061619000000</v>
      </c>
      <c r="K103" s="5">
        <v>19377403000000</v>
      </c>
      <c r="L103" s="5">
        <v>18304587000000</v>
      </c>
      <c r="M103" s="5">
        <v>14286910000000</v>
      </c>
      <c r="N103" s="5">
        <v>9854035000000</v>
      </c>
      <c r="O103" s="5">
        <v>6421844000000</v>
      </c>
      <c r="P103" s="5">
        <v>4151151000000</v>
      </c>
      <c r="Q103" s="5">
        <v>3892516000000</v>
      </c>
      <c r="R103" s="5">
        <v>4059950000000</v>
      </c>
      <c r="S103" s="5">
        <v>4217368000000</v>
      </c>
      <c r="T103" s="5">
        <v>4111036000000</v>
      </c>
      <c r="U103" s="5">
        <v>2509281000000</v>
      </c>
    </row>
    <row r="104" spans="3:21" ht="15.5" x14ac:dyDescent="0.35">
      <c r="C104" t="s">
        <v>110</v>
      </c>
    </row>
    <row r="105" spans="3:21" ht="15.5" x14ac:dyDescent="0.35">
      <c r="C105" t="s">
        <v>111</v>
      </c>
    </row>
    <row r="106" spans="3:21" ht="15.5" x14ac:dyDescent="0.35">
      <c r="C106" t="s">
        <v>951</v>
      </c>
      <c r="M106" s="5">
        <v>162000000</v>
      </c>
      <c r="N106" s="5">
        <v>162000000</v>
      </c>
      <c r="O106" s="5">
        <v>162000000</v>
      </c>
      <c r="P106" s="5">
        <v>51891000000</v>
      </c>
      <c r="Q106" s="5">
        <v>179000000</v>
      </c>
      <c r="R106" s="5">
        <v>188000000</v>
      </c>
      <c r="S106" s="5">
        <v>329000000</v>
      </c>
      <c r="T106" s="5">
        <v>401000000</v>
      </c>
      <c r="U106" s="5">
        <v>646000000</v>
      </c>
    </row>
    <row r="107" spans="3:21" ht="15.5" x14ac:dyDescent="0.35">
      <c r="C107" t="s">
        <v>952</v>
      </c>
      <c r="D107" s="5">
        <v>12308251000000</v>
      </c>
      <c r="E107" s="5">
        <v>12115668000000</v>
      </c>
      <c r="F107" s="5">
        <v>11915829000000</v>
      </c>
      <c r="G107" s="5">
        <v>11152959000000</v>
      </c>
      <c r="I107" s="5">
        <v>11915829000000</v>
      </c>
      <c r="J107" s="5">
        <v>9408319000000</v>
      </c>
      <c r="K107" s="5">
        <v>8894391000000</v>
      </c>
      <c r="L107" s="5">
        <v>8380025000000</v>
      </c>
      <c r="M107" s="5">
        <v>6322652000000</v>
      </c>
      <c r="N107" s="5">
        <v>4870579000000</v>
      </c>
      <c r="O107" s="5">
        <v>4868738000000</v>
      </c>
      <c r="P107" s="5">
        <v>3488648000000</v>
      </c>
      <c r="Q107" s="5">
        <v>3284755000000</v>
      </c>
      <c r="R107" s="5">
        <v>3419553000000</v>
      </c>
      <c r="S107" s="5">
        <v>3494487000000</v>
      </c>
      <c r="T107" s="5">
        <v>3482969000000</v>
      </c>
      <c r="U107" s="5">
        <v>2058575000000</v>
      </c>
    </row>
    <row r="108" spans="3:21" ht="15.5" x14ac:dyDescent="0.35">
      <c r="C108" t="s">
        <v>953</v>
      </c>
      <c r="D108" s="5">
        <v>12308251000000</v>
      </c>
      <c r="E108" s="5">
        <v>12115668000000</v>
      </c>
      <c r="F108" s="5">
        <v>11915829000000</v>
      </c>
      <c r="G108" s="5">
        <v>11152959000000</v>
      </c>
      <c r="I108" s="5">
        <v>11915829000000</v>
      </c>
      <c r="J108" s="5">
        <v>9408319000000</v>
      </c>
      <c r="K108" s="5">
        <v>8894391000000</v>
      </c>
      <c r="L108" s="5">
        <v>8380025000000</v>
      </c>
      <c r="M108" s="5">
        <v>6322652000000</v>
      </c>
      <c r="N108" s="5">
        <v>4870579000000</v>
      </c>
      <c r="O108" s="5">
        <v>4868738000000</v>
      </c>
      <c r="P108" s="5">
        <v>3488648000000</v>
      </c>
      <c r="Q108" s="5">
        <v>3284755000000</v>
      </c>
      <c r="R108" s="5">
        <v>3419553000000</v>
      </c>
      <c r="S108" s="5">
        <v>3494487000000</v>
      </c>
      <c r="T108" s="5">
        <v>3482969000000</v>
      </c>
      <c r="U108" s="5">
        <v>2058575000000</v>
      </c>
    </row>
    <row r="109" spans="3:21" ht="15.5" x14ac:dyDescent="0.35">
      <c r="C109" t="s">
        <v>955</v>
      </c>
      <c r="D109" s="5">
        <v>241314000000</v>
      </c>
      <c r="E109" s="5">
        <v>12902000000</v>
      </c>
      <c r="F109" s="5">
        <v>171426000000</v>
      </c>
      <c r="G109" s="5">
        <v>40454000000</v>
      </c>
      <c r="I109" s="5">
        <v>171426000000</v>
      </c>
      <c r="J109" s="5">
        <v>14118000000</v>
      </c>
      <c r="K109" s="5">
        <v>611366000000</v>
      </c>
      <c r="L109" s="5">
        <v>953120000000</v>
      </c>
      <c r="M109" s="5">
        <v>314759000000</v>
      </c>
      <c r="N109" s="5">
        <v>26746000000</v>
      </c>
      <c r="O109" s="5">
        <v>293299000000</v>
      </c>
      <c r="P109" s="5">
        <v>41796000000</v>
      </c>
      <c r="Q109" s="5">
        <v>7671000000</v>
      </c>
      <c r="R109" s="5">
        <v>38824000000</v>
      </c>
      <c r="S109" s="5">
        <v>126820000000</v>
      </c>
      <c r="T109" s="5">
        <v>123742000000</v>
      </c>
      <c r="U109" s="5">
        <v>46631000000</v>
      </c>
    </row>
    <row r="110" spans="3:21" ht="15.5" x14ac:dyDescent="0.35">
      <c r="C110" t="s">
        <v>958</v>
      </c>
      <c r="D110" s="5">
        <v>5828880000000</v>
      </c>
      <c r="E110" s="5">
        <v>5268295000000</v>
      </c>
      <c r="F110" s="5">
        <v>5169250000000</v>
      </c>
      <c r="G110" s="5">
        <v>5166150000000</v>
      </c>
      <c r="I110" s="5">
        <v>5169250000000</v>
      </c>
      <c r="J110" s="5">
        <v>4748025000000</v>
      </c>
      <c r="K110" s="5">
        <v>4280366000000</v>
      </c>
      <c r="L110" s="5">
        <v>4592413000000</v>
      </c>
      <c r="M110" s="5">
        <v>4526594000000</v>
      </c>
      <c r="N110" s="5">
        <v>2942070000000</v>
      </c>
    </row>
    <row r="111" spans="3:21" ht="15.5" x14ac:dyDescent="0.35">
      <c r="C111" t="s">
        <v>117</v>
      </c>
      <c r="D111" s="5">
        <v>21706000000</v>
      </c>
      <c r="E111" s="5">
        <v>21971000000</v>
      </c>
      <c r="F111" s="5">
        <v>19180000000</v>
      </c>
      <c r="G111" s="5">
        <v>19707000000</v>
      </c>
      <c r="I111" s="5">
        <v>19180000000</v>
      </c>
      <c r="J111" s="5">
        <v>28999000000</v>
      </c>
      <c r="K111" s="5">
        <v>18776000000</v>
      </c>
      <c r="L111" s="5">
        <v>8559000000</v>
      </c>
      <c r="M111" s="5">
        <v>5806000000</v>
      </c>
      <c r="N111" s="5">
        <v>8974000000</v>
      </c>
      <c r="O111" s="5">
        <v>9549000000</v>
      </c>
      <c r="P111" s="5">
        <v>4523000000</v>
      </c>
      <c r="Q111" s="5">
        <v>4728000000</v>
      </c>
      <c r="R111" s="5">
        <v>4596000000</v>
      </c>
      <c r="S111" s="5">
        <v>5200000000</v>
      </c>
      <c r="T111" s="5">
        <v>5288000000</v>
      </c>
      <c r="U111" s="5">
        <v>8638000000</v>
      </c>
    </row>
    <row r="112" spans="3:21" ht="15.5" x14ac:dyDescent="0.35">
      <c r="C112" t="s">
        <v>633</v>
      </c>
      <c r="N112" s="5">
        <v>5253000000</v>
      </c>
    </row>
    <row r="113" spans="2:21" ht="15.5" x14ac:dyDescent="0.35">
      <c r="C113" t="s">
        <v>166</v>
      </c>
    </row>
    <row r="114" spans="2:21" ht="15.5" x14ac:dyDescent="0.35">
      <c r="C114" t="s">
        <v>127</v>
      </c>
      <c r="D114" s="5">
        <v>19505610000000</v>
      </c>
      <c r="E114" s="5">
        <v>17789016000000</v>
      </c>
      <c r="F114" s="5">
        <v>17591671000000</v>
      </c>
      <c r="G114" s="5">
        <v>16703534000000</v>
      </c>
      <c r="I114" s="5">
        <v>17591671000000</v>
      </c>
      <c r="J114" s="5">
        <v>14482107000000</v>
      </c>
      <c r="K114" s="5">
        <v>14008724000000</v>
      </c>
      <c r="L114" s="5">
        <v>14136322000000</v>
      </c>
      <c r="M114" s="5">
        <v>11291328000000</v>
      </c>
      <c r="N114" s="5">
        <v>7954197000000</v>
      </c>
      <c r="O114" s="5">
        <v>5219244000000</v>
      </c>
      <c r="P114" s="5">
        <v>3618348000000</v>
      </c>
      <c r="Q114" s="5">
        <v>3328362000000</v>
      </c>
      <c r="R114" s="5">
        <v>3487444000000</v>
      </c>
      <c r="S114" s="5">
        <v>3650271000000</v>
      </c>
      <c r="T114" s="5">
        <v>3638359000000</v>
      </c>
      <c r="U114" s="5">
        <v>2137293000000</v>
      </c>
    </row>
    <row r="115" spans="2:21" ht="15.5" x14ac:dyDescent="0.35">
      <c r="C115" t="s">
        <v>128</v>
      </c>
    </row>
    <row r="116" spans="2:21" ht="15.5" x14ac:dyDescent="0.35">
      <c r="C116" t="s">
        <v>129</v>
      </c>
      <c r="D116" s="5">
        <v>4786438000000</v>
      </c>
      <c r="E116" s="5">
        <v>4786438000000</v>
      </c>
      <c r="F116" s="5">
        <v>4786438000000</v>
      </c>
      <c r="G116" s="5">
        <v>4786438000000</v>
      </c>
      <c r="I116" s="5">
        <v>4786438000000</v>
      </c>
      <c r="J116" s="5">
        <v>4786438000000</v>
      </c>
      <c r="K116" s="5">
        <v>3778320000000</v>
      </c>
      <c r="L116" s="5">
        <v>2764954000000</v>
      </c>
      <c r="M116" s="5">
        <v>1766649000000</v>
      </c>
      <c r="N116" s="5">
        <v>1122601000000</v>
      </c>
      <c r="O116" s="5">
        <v>710835000000</v>
      </c>
      <c r="P116" s="5">
        <v>525618000000</v>
      </c>
      <c r="Q116" s="5">
        <v>525618000000</v>
      </c>
      <c r="R116" s="5">
        <v>525618000000</v>
      </c>
      <c r="S116" s="5">
        <v>523274000000</v>
      </c>
      <c r="T116" s="5">
        <v>423552000000</v>
      </c>
      <c r="U116" s="5">
        <v>333552000000</v>
      </c>
    </row>
    <row r="117" spans="2:21" ht="15.5" x14ac:dyDescent="0.35">
      <c r="C117" t="s">
        <v>130</v>
      </c>
      <c r="D117" s="5">
        <v>900393000000</v>
      </c>
      <c r="E117" s="5">
        <v>900393000000</v>
      </c>
      <c r="F117" s="5">
        <v>900393000000</v>
      </c>
      <c r="G117" s="5">
        <v>900393000000</v>
      </c>
      <c r="I117" s="5">
        <v>900393000000</v>
      </c>
      <c r="J117" s="5">
        <v>900393000000</v>
      </c>
      <c r="K117" s="5">
        <v>903284000000</v>
      </c>
      <c r="L117" s="5">
        <v>906080000000</v>
      </c>
      <c r="M117" s="5">
        <v>808912000000</v>
      </c>
      <c r="N117" s="5">
        <v>360965000000</v>
      </c>
      <c r="O117" s="5">
        <v>75501000000</v>
      </c>
      <c r="P117" s="5">
        <v>21124000000</v>
      </c>
      <c r="Q117" s="5">
        <v>21124000000</v>
      </c>
      <c r="R117" s="5">
        <v>21124000000</v>
      </c>
      <c r="S117" s="5">
        <v>21124000000</v>
      </c>
      <c r="T117" s="5">
        <v>22860000000</v>
      </c>
      <c r="U117" s="5">
        <v>16762000000</v>
      </c>
    </row>
    <row r="118" spans="2:21" ht="15.5" x14ac:dyDescent="0.35">
      <c r="C118" t="s">
        <v>131</v>
      </c>
      <c r="D118" s="5">
        <v>245335000000</v>
      </c>
      <c r="E118" s="5">
        <v>155667000000</v>
      </c>
      <c r="F118" s="5">
        <v>118494000000</v>
      </c>
      <c r="G118" s="5">
        <v>81393000000</v>
      </c>
      <c r="I118" s="5">
        <v>118494000000</v>
      </c>
      <c r="J118" s="5">
        <v>-78931000000</v>
      </c>
      <c r="K118" s="5">
        <v>-294782000000</v>
      </c>
      <c r="L118" s="5">
        <v>-478077000000</v>
      </c>
      <c r="M118" s="5">
        <v>-581564000000</v>
      </c>
      <c r="N118" s="5">
        <v>-594301000000</v>
      </c>
      <c r="O118" s="5">
        <v>-265119000000</v>
      </c>
      <c r="P118" s="5">
        <v>-16283000000</v>
      </c>
      <c r="Q118" s="5">
        <v>14839000000</v>
      </c>
      <c r="R118" s="5">
        <v>-103000000</v>
      </c>
      <c r="S118" s="5">
        <v>19769000000</v>
      </c>
      <c r="T118" s="5">
        <v>26265000000</v>
      </c>
      <c r="U118" s="5">
        <v>21674000000</v>
      </c>
    </row>
    <row r="119" spans="2:21" ht="15.5" x14ac:dyDescent="0.35">
      <c r="C119" t="s">
        <v>132</v>
      </c>
      <c r="D119" s="5">
        <v>400000000</v>
      </c>
      <c r="E119" s="5">
        <v>400000000</v>
      </c>
      <c r="F119" s="5">
        <v>400000000</v>
      </c>
      <c r="G119" s="5">
        <v>400000000</v>
      </c>
      <c r="I119" s="5">
        <v>400000000</v>
      </c>
      <c r="J119" s="5">
        <v>400000000</v>
      </c>
      <c r="K119" s="5">
        <v>400000000</v>
      </c>
      <c r="L119" s="5">
        <v>400000000</v>
      </c>
      <c r="M119" s="5">
        <v>400000000</v>
      </c>
      <c r="N119" s="5">
        <v>400000000</v>
      </c>
      <c r="O119" s="5">
        <v>400000000</v>
      </c>
      <c r="P119" s="5">
        <v>400000000</v>
      </c>
      <c r="Q119" s="5">
        <v>400000000</v>
      </c>
      <c r="R119" s="5">
        <v>400000000</v>
      </c>
      <c r="S119" s="5">
        <v>300000000</v>
      </c>
      <c r="T119" s="5">
        <v>200000000</v>
      </c>
      <c r="U119" s="5">
        <v>100000000</v>
      </c>
    </row>
    <row r="120" spans="2:21" ht="15.5" x14ac:dyDescent="0.35">
      <c r="C120" t="s">
        <v>133</v>
      </c>
      <c r="D120" s="5">
        <v>244935000000</v>
      </c>
      <c r="E120" s="5">
        <v>155267000000</v>
      </c>
      <c r="F120" s="5">
        <v>118094000000</v>
      </c>
      <c r="G120" s="5">
        <v>80993000000</v>
      </c>
      <c r="I120" s="5">
        <v>118094000000</v>
      </c>
      <c r="J120" s="5">
        <v>-79331000000</v>
      </c>
      <c r="K120" s="5">
        <v>-295182000000</v>
      </c>
      <c r="L120" s="5">
        <v>-478477000000</v>
      </c>
      <c r="M120" s="5">
        <v>-581964000000</v>
      </c>
      <c r="N120" s="5">
        <v>-594701000000</v>
      </c>
      <c r="O120" s="5">
        <v>-265519000000</v>
      </c>
      <c r="P120" s="5">
        <v>-16683000000</v>
      </c>
      <c r="Q120" s="5">
        <v>14439000000</v>
      </c>
      <c r="R120" s="5">
        <v>22758000000</v>
      </c>
      <c r="S120" s="5">
        <v>19469000000</v>
      </c>
      <c r="T120" s="5">
        <v>26065000000</v>
      </c>
      <c r="U120" s="5">
        <v>21574000000</v>
      </c>
    </row>
    <row r="121" spans="2:21" ht="15.5" x14ac:dyDescent="0.35">
      <c r="C121" t="s">
        <v>134</v>
      </c>
      <c r="D121" s="5">
        <v>245335000000</v>
      </c>
      <c r="E121" s="5">
        <v>155667000000</v>
      </c>
      <c r="F121" s="5">
        <v>118494000000</v>
      </c>
      <c r="G121" s="5">
        <v>81393000000</v>
      </c>
      <c r="I121" s="5">
        <v>118494000000</v>
      </c>
      <c r="J121" s="5">
        <v>-78931000000</v>
      </c>
      <c r="K121" s="5">
        <v>-294782000000</v>
      </c>
      <c r="L121" s="5">
        <v>-478077000000</v>
      </c>
      <c r="M121" s="5">
        <v>-581564000000</v>
      </c>
      <c r="N121" s="5">
        <v>-594301000000</v>
      </c>
      <c r="O121" s="5">
        <v>-265119000000</v>
      </c>
      <c r="P121" s="5">
        <v>-16283000000</v>
      </c>
      <c r="Q121" s="5">
        <v>14839000000</v>
      </c>
      <c r="R121" s="5">
        <v>-103000000</v>
      </c>
      <c r="S121" s="5">
        <v>19769000000</v>
      </c>
      <c r="T121" s="5">
        <v>26265000000</v>
      </c>
      <c r="U121" s="5">
        <v>21674000000</v>
      </c>
    </row>
    <row r="122" spans="2:21" ht="15.5" x14ac:dyDescent="0.35">
      <c r="C122" t="s">
        <v>10</v>
      </c>
      <c r="D122" s="5">
        <v>5919494000000</v>
      </c>
      <c r="E122" s="5">
        <v>5848986000000</v>
      </c>
      <c r="F122" s="5">
        <v>5815067000000</v>
      </c>
      <c r="G122" s="5">
        <v>5806450000000</v>
      </c>
      <c r="I122" s="5">
        <v>5815067000000</v>
      </c>
      <c r="J122" s="5">
        <v>5579512000000</v>
      </c>
      <c r="K122" s="5">
        <v>5368679000000</v>
      </c>
      <c r="L122" s="5">
        <v>4168265000000</v>
      </c>
      <c r="M122" s="5">
        <v>2995582000000</v>
      </c>
      <c r="N122" s="5">
        <v>1899838000000</v>
      </c>
      <c r="O122" s="5">
        <v>1202600000000</v>
      </c>
      <c r="P122" s="5">
        <v>532803000000</v>
      </c>
      <c r="Q122" s="5">
        <v>564154000000</v>
      </c>
      <c r="R122" s="5">
        <v>549348000000</v>
      </c>
      <c r="S122" s="5">
        <v>567097000000</v>
      </c>
      <c r="T122" s="5">
        <v>472677000000</v>
      </c>
      <c r="U122" s="5">
        <v>371988000000</v>
      </c>
    </row>
    <row r="123" spans="2:21" ht="15.5" x14ac:dyDescent="0.35">
      <c r="C123" t="s">
        <v>135</v>
      </c>
      <c r="D123" s="5">
        <v>25425104000000</v>
      </c>
      <c r="E123" s="5">
        <v>23638002000000</v>
      </c>
      <c r="F123" s="5">
        <v>23406738000000</v>
      </c>
      <c r="G123" s="5">
        <v>22509984000000</v>
      </c>
      <c r="I123" s="5">
        <v>23406738000000</v>
      </c>
      <c r="J123" s="5">
        <v>20061619000000</v>
      </c>
      <c r="K123" s="5">
        <v>19377403000000</v>
      </c>
      <c r="L123" s="5">
        <v>18304587000000</v>
      </c>
      <c r="M123" s="5">
        <v>14286910000000</v>
      </c>
      <c r="N123" s="5">
        <v>9854035000000</v>
      </c>
      <c r="O123" s="5">
        <v>6421844000000</v>
      </c>
      <c r="P123" s="5">
        <v>4151151000000</v>
      </c>
      <c r="Q123" s="5">
        <v>3892516000000</v>
      </c>
      <c r="R123" s="5">
        <v>4036792000000</v>
      </c>
      <c r="S123" s="5">
        <v>4217368000000</v>
      </c>
      <c r="T123" s="5">
        <v>4111036000000</v>
      </c>
      <c r="U123" s="5">
        <v>2509281000000</v>
      </c>
    </row>
    <row r="124" spans="2:21" ht="15.5" x14ac:dyDescent="0.35">
      <c r="C124" t="s">
        <v>136</v>
      </c>
      <c r="D124" s="5">
        <v>47864384874</v>
      </c>
      <c r="E124" s="5">
        <v>47864384874</v>
      </c>
      <c r="F124" s="5">
        <v>47864384874</v>
      </c>
      <c r="G124" s="5">
        <v>47864384874</v>
      </c>
      <c r="I124" s="5">
        <v>47864384874</v>
      </c>
      <c r="J124" s="5">
        <v>47864384874</v>
      </c>
      <c r="K124" s="5">
        <v>37783204065</v>
      </c>
      <c r="L124" s="5">
        <v>27649535711</v>
      </c>
      <c r="M124" s="5">
        <v>17666492048</v>
      </c>
      <c r="N124" s="5">
        <v>11226007038</v>
      </c>
      <c r="O124" s="5">
        <v>7108349644</v>
      </c>
      <c r="P124" s="5">
        <v>5256176644</v>
      </c>
      <c r="Q124" s="5">
        <v>5256176644</v>
      </c>
      <c r="R124" s="5">
        <v>5256176644</v>
      </c>
      <c r="S124" s="5">
        <v>5232739042</v>
      </c>
      <c r="T124" s="5">
        <v>4235518900</v>
      </c>
      <c r="U124" s="5">
        <v>3335518900</v>
      </c>
    </row>
    <row r="126" spans="2:21" ht="15.5" x14ac:dyDescent="0.35">
      <c r="B126" t="s">
        <v>137</v>
      </c>
      <c r="C126" t="s">
        <v>138</v>
      </c>
      <c r="D126" s="5">
        <v>-808685000000</v>
      </c>
      <c r="E126" s="5">
        <v>146329000000</v>
      </c>
      <c r="F126" s="5">
        <v>-297945000000</v>
      </c>
      <c r="G126" s="5">
        <v>290269000000</v>
      </c>
      <c r="I126" s="5">
        <v>-246574000000</v>
      </c>
      <c r="J126" s="5">
        <v>-725164000000</v>
      </c>
      <c r="K126" s="5">
        <v>-2042812000000</v>
      </c>
      <c r="L126" s="5">
        <v>-279385000000</v>
      </c>
      <c r="M126" s="5">
        <v>-1340110000000</v>
      </c>
      <c r="N126" s="5">
        <v>-2430311000000</v>
      </c>
      <c r="O126" s="5">
        <v>-669292000000</v>
      </c>
      <c r="P126" s="5">
        <v>121168000000</v>
      </c>
      <c r="Q126" s="5">
        <v>16756000000</v>
      </c>
      <c r="R126" s="5">
        <v>-306147000000</v>
      </c>
      <c r="S126" s="5">
        <v>-511254000000</v>
      </c>
      <c r="T126" s="5">
        <v>728046000000</v>
      </c>
      <c r="U126" s="5">
        <v>58727000000</v>
      </c>
    </row>
    <row r="127" spans="2:21" ht="15.5" x14ac:dyDescent="0.35">
      <c r="C127" t="s">
        <v>1507</v>
      </c>
      <c r="D127" s="5">
        <v>356294000000</v>
      </c>
      <c r="E127" s="5">
        <v>340608000000</v>
      </c>
      <c r="F127" s="5">
        <v>356234000000</v>
      </c>
      <c r="G127" s="5">
        <v>343274000000</v>
      </c>
      <c r="I127" s="5">
        <v>1393185000000</v>
      </c>
      <c r="J127" s="5">
        <v>1358223000000</v>
      </c>
      <c r="K127" s="5">
        <v>1247392000000</v>
      </c>
      <c r="L127" s="5">
        <v>780857000000</v>
      </c>
      <c r="M127" s="5">
        <v>536422000000</v>
      </c>
      <c r="N127" s="5">
        <v>429581000000</v>
      </c>
      <c r="O127" s="5">
        <v>428107000000</v>
      </c>
      <c r="P127" s="5">
        <v>343384000000</v>
      </c>
      <c r="Q127" s="5">
        <v>372781000000</v>
      </c>
      <c r="R127" s="5">
        <v>375423000000</v>
      </c>
      <c r="S127" s="5">
        <v>407996000000</v>
      </c>
      <c r="T127" s="5">
        <v>324076000000</v>
      </c>
      <c r="U127" s="5">
        <v>157261000000</v>
      </c>
    </row>
    <row r="128" spans="2:21" ht="15.5" x14ac:dyDescent="0.35">
      <c r="C128" t="s">
        <v>1508</v>
      </c>
      <c r="D128" s="5">
        <v>-176164000000</v>
      </c>
      <c r="E128" s="5">
        <v>-206818000000</v>
      </c>
      <c r="F128" s="5">
        <v>-191745000000</v>
      </c>
      <c r="G128" s="5">
        <v>-194263000000</v>
      </c>
      <c r="I128" s="5">
        <v>-785051000000</v>
      </c>
      <c r="J128" s="5">
        <v>-775062000000</v>
      </c>
      <c r="K128" s="5">
        <v>-736294000000</v>
      </c>
      <c r="L128" s="5">
        <v>-322096000000</v>
      </c>
      <c r="M128" s="5">
        <v>-230253000000</v>
      </c>
      <c r="N128" s="5">
        <v>-253334000000</v>
      </c>
      <c r="O128" s="5">
        <v>-284621000000</v>
      </c>
      <c r="P128" s="5">
        <v>-208292000000</v>
      </c>
      <c r="Q128" s="5">
        <v>-233606000000</v>
      </c>
      <c r="R128" s="5">
        <v>-245450000000</v>
      </c>
      <c r="S128" s="5">
        <v>-287123000000</v>
      </c>
      <c r="T128" s="5">
        <v>-233078000000</v>
      </c>
      <c r="U128" s="5">
        <v>-90920000000</v>
      </c>
    </row>
    <row r="129" spans="3:21" ht="15.5" x14ac:dyDescent="0.35">
      <c r="C129" t="s">
        <v>1509</v>
      </c>
      <c r="D129" s="5">
        <v>389646000000</v>
      </c>
      <c r="E129" s="5">
        <v>67618000000</v>
      </c>
      <c r="F129" s="5">
        <v>-169186000000</v>
      </c>
      <c r="G129" s="5">
        <v>245019000000</v>
      </c>
      <c r="I129" s="5">
        <v>99155000000</v>
      </c>
      <c r="J129" s="5">
        <v>186171000000</v>
      </c>
      <c r="K129" s="5">
        <v>6392000000</v>
      </c>
      <c r="L129" s="5">
        <v>401192000000</v>
      </c>
      <c r="M129" s="5">
        <v>79535000000</v>
      </c>
      <c r="N129" s="5">
        <v>30921000000</v>
      </c>
      <c r="O129" s="5">
        <v>8997000000</v>
      </c>
      <c r="P129" s="5">
        <v>7210000000</v>
      </c>
      <c r="Q129" s="5">
        <v>1774000000</v>
      </c>
      <c r="R129" s="5">
        <v>940000000</v>
      </c>
      <c r="S129" s="5">
        <v>123000000</v>
      </c>
      <c r="T129" s="5">
        <v>2445000000</v>
      </c>
      <c r="U129" s="5">
        <v>2470000000</v>
      </c>
    </row>
    <row r="130" spans="3:21" ht="15.5" x14ac:dyDescent="0.35">
      <c r="C130" t="s">
        <v>1510</v>
      </c>
      <c r="D130" s="5">
        <v>6283000000</v>
      </c>
      <c r="E130" s="5">
        <v>-31145000000</v>
      </c>
      <c r="F130" s="5">
        <v>-34555000000</v>
      </c>
      <c r="G130" s="5">
        <v>-28381000000</v>
      </c>
      <c r="I130" s="5">
        <v>-114512000000</v>
      </c>
      <c r="J130" s="5">
        <v>-117472000000</v>
      </c>
      <c r="K130" s="5">
        <v>-100473000000</v>
      </c>
      <c r="L130" s="5">
        <v>-78577000000</v>
      </c>
      <c r="M130" s="5">
        <v>-89534000000</v>
      </c>
      <c r="N130" s="5">
        <v>-121876000000</v>
      </c>
      <c r="O130" s="5">
        <v>-87381000000</v>
      </c>
      <c r="P130" s="5">
        <v>-45049000000</v>
      </c>
      <c r="Q130" s="5">
        <v>-46312000000</v>
      </c>
      <c r="R130" s="5">
        <v>-50372000000</v>
      </c>
      <c r="S130" s="5">
        <v>-42383000000</v>
      </c>
      <c r="T130" s="5">
        <v>-27793000000</v>
      </c>
      <c r="U130" s="5">
        <v>-6371000000</v>
      </c>
    </row>
    <row r="131" spans="3:21" ht="15.5" x14ac:dyDescent="0.35">
      <c r="C131" t="s">
        <v>1511</v>
      </c>
      <c r="D131" s="5">
        <v>-55088000000</v>
      </c>
      <c r="E131" s="5">
        <v>-60584000000</v>
      </c>
      <c r="F131" s="5">
        <v>-50080000000</v>
      </c>
      <c r="G131" s="5">
        <v>-57837000000</v>
      </c>
      <c r="I131" s="5">
        <v>-216174000000</v>
      </c>
      <c r="J131" s="5">
        <v>-210385000000</v>
      </c>
      <c r="K131" s="5">
        <v>-189063000000</v>
      </c>
      <c r="L131" s="5">
        <v>-156773000000</v>
      </c>
      <c r="M131" s="5">
        <v>-153402000000</v>
      </c>
      <c r="N131" s="5">
        <v>-140961000000</v>
      </c>
      <c r="O131" s="5">
        <v>-68673000000</v>
      </c>
      <c r="P131" s="5">
        <v>-72984000000</v>
      </c>
      <c r="Q131" s="5">
        <v>-72541000000</v>
      </c>
      <c r="R131" s="5">
        <v>-62491000000</v>
      </c>
      <c r="S131" s="5">
        <v>-54364000000</v>
      </c>
      <c r="T131" s="5">
        <v>-46968000000</v>
      </c>
      <c r="U131" s="5">
        <v>-35581000000</v>
      </c>
    </row>
    <row r="132" spans="3:21" ht="15.5" x14ac:dyDescent="0.35">
      <c r="C132" t="s">
        <v>1512</v>
      </c>
      <c r="D132" s="5">
        <v>-21255000000</v>
      </c>
      <c r="E132" s="5">
        <v>-8342000000</v>
      </c>
      <c r="F132" s="5">
        <v>-13101000000</v>
      </c>
      <c r="G132" s="5">
        <v>-22885000000</v>
      </c>
      <c r="I132" s="5">
        <v>-66115000000</v>
      </c>
      <c r="J132" s="5">
        <v>-40115000000</v>
      </c>
      <c r="O132" s="5">
        <v>-4000000</v>
      </c>
      <c r="P132" s="5">
        <v>-58000000</v>
      </c>
      <c r="Q132" s="5">
        <v>-1636000000</v>
      </c>
      <c r="R132" s="5">
        <v>-3588000000</v>
      </c>
      <c r="S132" s="5">
        <v>-4387000000</v>
      </c>
      <c r="T132" s="5">
        <v>-7269000000</v>
      </c>
    </row>
    <row r="133" spans="3:21" ht="15.5" x14ac:dyDescent="0.35">
      <c r="C133" t="s">
        <v>1513</v>
      </c>
      <c r="L133" s="5">
        <v>-4207000000</v>
      </c>
      <c r="M133" s="5">
        <v>-2640000000</v>
      </c>
      <c r="N133" s="5">
        <v>-698000000</v>
      </c>
      <c r="O133" s="5">
        <v>-1085000000</v>
      </c>
      <c r="P133" s="5">
        <v>-3355000000</v>
      </c>
      <c r="Q133" s="5">
        <v>-3021000000</v>
      </c>
      <c r="R133" s="5">
        <v>-2712000000</v>
      </c>
      <c r="S133" s="5">
        <v>-2227000000</v>
      </c>
      <c r="T133" s="5">
        <v>-1789000000</v>
      </c>
      <c r="U133" s="5">
        <v>-1042000000</v>
      </c>
    </row>
    <row r="134" spans="3:21" ht="15.5" x14ac:dyDescent="0.35">
      <c r="C134" t="s">
        <v>1514</v>
      </c>
    </row>
    <row r="135" spans="3:21" ht="15.5" x14ac:dyDescent="0.35">
      <c r="C135" t="s">
        <v>1515</v>
      </c>
      <c r="P135" s="5">
        <v>986000000</v>
      </c>
      <c r="Q135" s="5">
        <v>38033000000</v>
      </c>
      <c r="R135" s="5">
        <v>-39020000000</v>
      </c>
    </row>
    <row r="136" spans="3:21" ht="15.5" x14ac:dyDescent="0.35">
      <c r="C136" t="s">
        <v>1516</v>
      </c>
      <c r="D136" s="5">
        <v>853648000000</v>
      </c>
      <c r="E136" s="5">
        <v>-87972000000</v>
      </c>
      <c r="F136" s="5">
        <v>-341234000000</v>
      </c>
      <c r="G136" s="5">
        <v>-136549000000</v>
      </c>
      <c r="I136" s="5">
        <v>-560154000000</v>
      </c>
      <c r="J136" s="5">
        <v>809106000000</v>
      </c>
      <c r="K136" s="5">
        <v>-1406889000000</v>
      </c>
      <c r="L136" s="5">
        <v>-773615000000</v>
      </c>
      <c r="M136" s="5">
        <v>-403162000000</v>
      </c>
      <c r="N136" s="5">
        <v>653671000000</v>
      </c>
      <c r="O136" s="5">
        <v>-445154000000</v>
      </c>
      <c r="P136" s="5">
        <v>62204000000</v>
      </c>
      <c r="Q136" s="5">
        <v>29230000000</v>
      </c>
      <c r="R136" s="5">
        <v>17098000000</v>
      </c>
      <c r="S136" s="5">
        <v>-231197000000</v>
      </c>
      <c r="T136" s="5">
        <v>-90972000000</v>
      </c>
      <c r="U136" s="5">
        <v>-161322000000</v>
      </c>
    </row>
    <row r="137" spans="3:21" ht="15.5" x14ac:dyDescent="0.35">
      <c r="C137" t="s">
        <v>1517</v>
      </c>
    </row>
    <row r="138" spans="3:21" ht="15.5" x14ac:dyDescent="0.35">
      <c r="C138" t="s">
        <v>1518</v>
      </c>
      <c r="D138" s="5">
        <v>-823489000000</v>
      </c>
      <c r="E138" s="5">
        <v>228920000000</v>
      </c>
      <c r="F138" s="5">
        <v>-722708000000</v>
      </c>
      <c r="G138" s="5">
        <v>-291037000000</v>
      </c>
      <c r="I138" s="5">
        <v>-2592931000000</v>
      </c>
      <c r="J138" s="5">
        <v>-2318625000000</v>
      </c>
      <c r="K138" s="5">
        <v>-1343444000000</v>
      </c>
      <c r="L138" s="5">
        <v>-2062959000000</v>
      </c>
      <c r="M138" s="5">
        <v>-1084206000000</v>
      </c>
      <c r="N138" s="5">
        <v>-1161669000000</v>
      </c>
      <c r="O138" s="5">
        <v>-466777000000</v>
      </c>
      <c r="P138" s="5">
        <v>-208061000000</v>
      </c>
      <c r="Q138" s="5">
        <v>116402000000</v>
      </c>
      <c r="R138" s="5">
        <v>-134853000000</v>
      </c>
      <c r="S138" s="5">
        <v>-317120000000</v>
      </c>
      <c r="T138" s="5">
        <v>-679376000000</v>
      </c>
      <c r="U138" s="5">
        <v>-960814000000</v>
      </c>
    </row>
    <row r="139" spans="3:21" ht="15.5" x14ac:dyDescent="0.35">
      <c r="C139" t="s">
        <v>1519</v>
      </c>
      <c r="D139" s="5">
        <v>-1514347000000</v>
      </c>
      <c r="E139" s="5">
        <v>40791000000</v>
      </c>
      <c r="F139" s="5">
        <v>-417456000000</v>
      </c>
      <c r="G139" s="5">
        <v>39754000000</v>
      </c>
      <c r="I139" s="5">
        <v>890000000</v>
      </c>
      <c r="J139" s="5">
        <v>466544000000</v>
      </c>
      <c r="K139" s="5">
        <v>321392000000</v>
      </c>
      <c r="L139" s="5">
        <v>-781215000000</v>
      </c>
      <c r="M139" s="5">
        <v>-1707493000000</v>
      </c>
      <c r="N139" s="5">
        <v>-1582867000000</v>
      </c>
      <c r="O139" s="5">
        <v>829665000000</v>
      </c>
      <c r="P139" s="5">
        <v>-4117000000</v>
      </c>
      <c r="Q139" s="5">
        <v>-23002000000</v>
      </c>
      <c r="R139" s="5">
        <v>1047000000</v>
      </c>
      <c r="S139" s="5">
        <v>6144000000</v>
      </c>
      <c r="T139" s="5">
        <v>-13366000000</v>
      </c>
      <c r="U139" s="5">
        <v>-11860000000</v>
      </c>
    </row>
    <row r="140" spans="3:21" ht="15.5" x14ac:dyDescent="0.35">
      <c r="C140" t="s">
        <v>980</v>
      </c>
      <c r="N140" s="5">
        <v>-715000000</v>
      </c>
    </row>
    <row r="141" spans="3:21" ht="15.5" x14ac:dyDescent="0.35">
      <c r="C141" t="s">
        <v>1520</v>
      </c>
      <c r="D141" s="5">
        <v>-1880699000000</v>
      </c>
      <c r="E141" s="5">
        <v>-11750000000</v>
      </c>
      <c r="F141" s="5">
        <v>-965386000000</v>
      </c>
      <c r="G141" s="5">
        <v>-563113000000</v>
      </c>
      <c r="I141" s="5">
        <v>-3152195000000</v>
      </c>
      <c r="J141" s="5">
        <v>-1042975000000</v>
      </c>
      <c r="K141" s="5">
        <v>-2428941000000</v>
      </c>
      <c r="L141" s="5">
        <v>-3617789000000</v>
      </c>
      <c r="M141" s="5">
        <v>-3194861000000</v>
      </c>
      <c r="N141" s="5">
        <v>-2091580000000</v>
      </c>
      <c r="O141" s="5">
        <v>-82266000000</v>
      </c>
      <c r="P141" s="5">
        <v>-148988000000</v>
      </c>
      <c r="Q141" s="5">
        <v>160663000000</v>
      </c>
      <c r="R141" s="5">
        <v>-155728000000</v>
      </c>
      <c r="S141" s="5">
        <v>-542173000000</v>
      </c>
      <c r="T141" s="5">
        <v>-783714000000</v>
      </c>
      <c r="U141" s="5">
        <v>-1133996000000</v>
      </c>
    </row>
    <row r="142" spans="3:21" ht="15.5" x14ac:dyDescent="0.35">
      <c r="C142" t="s">
        <v>1521</v>
      </c>
    </row>
    <row r="143" spans="3:21" ht="15.5" x14ac:dyDescent="0.35">
      <c r="C143" t="s">
        <v>951</v>
      </c>
      <c r="O143" s="5">
        <v>-51730000000</v>
      </c>
      <c r="P143" s="5">
        <v>-19000000</v>
      </c>
      <c r="Q143" s="5">
        <v>-10000000</v>
      </c>
      <c r="R143" s="5">
        <v>-140000000</v>
      </c>
      <c r="S143" s="5">
        <v>-72000000</v>
      </c>
      <c r="T143" s="5">
        <v>-245000000</v>
      </c>
      <c r="U143" s="5">
        <v>12000000</v>
      </c>
    </row>
    <row r="144" spans="3:21" ht="15.5" x14ac:dyDescent="0.35">
      <c r="C144" t="s">
        <v>952</v>
      </c>
      <c r="D144" s="5">
        <v>192583000000</v>
      </c>
      <c r="E144" s="5">
        <v>199839000000</v>
      </c>
      <c r="F144" s="5">
        <v>696498000000</v>
      </c>
      <c r="G144" s="5">
        <v>557147000000</v>
      </c>
      <c r="I144" s="5">
        <v>2440935000000</v>
      </c>
      <c r="J144" s="5">
        <v>513928000000</v>
      </c>
      <c r="K144" s="5">
        <v>514366000000</v>
      </c>
      <c r="L144" s="5">
        <v>2057374000000</v>
      </c>
      <c r="M144" s="5">
        <v>1452072000000</v>
      </c>
      <c r="N144" s="5">
        <v>1841000000</v>
      </c>
      <c r="O144" s="5">
        <v>-769654000000</v>
      </c>
      <c r="P144" s="5">
        <v>203893000000</v>
      </c>
      <c r="Q144" s="5">
        <v>-134798000000</v>
      </c>
      <c r="R144" s="5">
        <v>-74934000000</v>
      </c>
      <c r="S144" s="5">
        <v>11518000000</v>
      </c>
      <c r="T144" s="5">
        <v>1424394000000</v>
      </c>
      <c r="U144" s="5">
        <v>1148996000000</v>
      </c>
    </row>
    <row r="145" spans="3:21" ht="15.5" x14ac:dyDescent="0.35">
      <c r="C145" t="s">
        <v>955</v>
      </c>
      <c r="D145" s="5">
        <v>228413000000</v>
      </c>
      <c r="E145" s="5">
        <v>-158524000000</v>
      </c>
      <c r="F145" s="5">
        <v>130971000000</v>
      </c>
      <c r="G145" s="5">
        <v>8795000000</v>
      </c>
      <c r="I145" s="5">
        <v>157307000000</v>
      </c>
      <c r="J145" s="5">
        <v>-597248000000</v>
      </c>
      <c r="K145" s="5">
        <v>-341754000000</v>
      </c>
      <c r="L145" s="5">
        <v>638361000000</v>
      </c>
      <c r="M145" s="5">
        <v>288013000000</v>
      </c>
      <c r="N145" s="5">
        <v>-266553000000</v>
      </c>
      <c r="O145" s="5">
        <v>251503000000</v>
      </c>
      <c r="P145" s="5">
        <v>34125000000</v>
      </c>
      <c r="Q145" s="5">
        <v>-31153000000</v>
      </c>
      <c r="R145" s="5">
        <v>-87995000000</v>
      </c>
      <c r="S145" s="5">
        <v>3077000000</v>
      </c>
      <c r="T145" s="5">
        <v>77111000000</v>
      </c>
      <c r="U145" s="5">
        <v>15612000000</v>
      </c>
    </row>
    <row r="146" spans="3:21" ht="15.5" x14ac:dyDescent="0.35">
      <c r="C146" t="s">
        <v>117</v>
      </c>
      <c r="D146" s="5">
        <v>-4302000000</v>
      </c>
      <c r="E146" s="5">
        <v>649000000</v>
      </c>
      <c r="F146" s="5">
        <v>917000000</v>
      </c>
      <c r="G146" s="5">
        <v>-250000000</v>
      </c>
      <c r="I146" s="5">
        <v>-581000000</v>
      </c>
      <c r="J146" s="5">
        <v>-2826000000</v>
      </c>
      <c r="K146" s="5">
        <v>5514000000</v>
      </c>
      <c r="L146" s="5">
        <v>2753000000</v>
      </c>
      <c r="M146" s="5">
        <v>-3168000000</v>
      </c>
      <c r="N146" s="5">
        <v>-575000000</v>
      </c>
      <c r="O146" s="5">
        <v>-2580000000</v>
      </c>
      <c r="P146" s="5">
        <v>-147000000</v>
      </c>
      <c r="Q146" s="5">
        <v>-1002000000</v>
      </c>
      <c r="R146" s="5">
        <v>416000000</v>
      </c>
      <c r="S146" s="5">
        <v>-1419000000</v>
      </c>
      <c r="T146" s="5">
        <v>2129000000</v>
      </c>
      <c r="U146" s="5">
        <v>2211000000</v>
      </c>
    </row>
    <row r="147" spans="3:21" ht="15.5" x14ac:dyDescent="0.35">
      <c r="C147" t="s">
        <v>1522</v>
      </c>
      <c r="D147" s="5">
        <v>155604000000</v>
      </c>
      <c r="E147" s="5">
        <v>14778000000</v>
      </c>
      <c r="F147" s="5">
        <v>-58512000000</v>
      </c>
      <c r="G147" s="5">
        <v>2763000000</v>
      </c>
      <c r="I147" s="5">
        <v>-2528000000</v>
      </c>
      <c r="J147" s="5">
        <v>2597000000</v>
      </c>
      <c r="K147" s="5">
        <v>-19951000000</v>
      </c>
      <c r="L147" s="5">
        <v>19520000000</v>
      </c>
      <c r="M147" s="5">
        <v>-22294000000</v>
      </c>
      <c r="N147" s="5">
        <v>-17077000000</v>
      </c>
      <c r="O147" s="5">
        <v>-9905000000</v>
      </c>
      <c r="P147" s="5">
        <v>11448000000</v>
      </c>
      <c r="Q147" s="5">
        <v>5617000000</v>
      </c>
      <c r="R147" s="5">
        <v>484000000</v>
      </c>
      <c r="S147" s="5">
        <v>180000000</v>
      </c>
      <c r="T147" s="5">
        <v>-1253000000</v>
      </c>
      <c r="U147" s="5">
        <v>75000000</v>
      </c>
    </row>
    <row r="148" spans="3:21" ht="15.5" x14ac:dyDescent="0.35">
      <c r="C148" t="s">
        <v>1488</v>
      </c>
      <c r="D148" s="5">
        <v>572298000000</v>
      </c>
      <c r="E148" s="5">
        <v>56742000000</v>
      </c>
      <c r="F148" s="5">
        <v>769874000000</v>
      </c>
      <c r="G148" s="5">
        <v>568455000000</v>
      </c>
      <c r="I148" s="5">
        <v>2595133000000</v>
      </c>
      <c r="J148" s="5">
        <v>-83549000000</v>
      </c>
      <c r="K148" s="5">
        <v>158175000000</v>
      </c>
      <c r="L148" s="5">
        <v>2718008000000</v>
      </c>
      <c r="M148" s="5">
        <v>1714623000000</v>
      </c>
      <c r="N148" s="5">
        <v>-282364000000</v>
      </c>
      <c r="O148" s="5">
        <v>-582366000000</v>
      </c>
      <c r="P148" s="5">
        <v>249300000000</v>
      </c>
      <c r="Q148" s="5">
        <v>-161346000000</v>
      </c>
      <c r="R148" s="5">
        <v>-162169000000</v>
      </c>
      <c r="S148" s="5">
        <v>13284000000</v>
      </c>
      <c r="T148" s="5">
        <v>1502136000000</v>
      </c>
      <c r="U148" s="5">
        <v>1166906000000</v>
      </c>
    </row>
    <row r="149" spans="3:21" ht="15.5" x14ac:dyDescent="0.35">
      <c r="C149" t="s">
        <v>166</v>
      </c>
    </row>
    <row r="150" spans="3:21" ht="15.5" x14ac:dyDescent="0.35">
      <c r="C150" t="s">
        <v>145</v>
      </c>
      <c r="D150" s="5">
        <v>851801000000</v>
      </c>
      <c r="E150" s="5">
        <v>-9053000000</v>
      </c>
      <c r="F150" s="5">
        <v>1815000000</v>
      </c>
      <c r="G150" s="5">
        <v>-2189000000</v>
      </c>
      <c r="I150" s="5">
        <v>194521000000</v>
      </c>
      <c r="J150" s="5">
        <v>206047000000</v>
      </c>
      <c r="K150" s="5">
        <v>752250000000</v>
      </c>
      <c r="L150" s="5">
        <v>848293000000</v>
      </c>
      <c r="M150" s="5">
        <v>2645442000000</v>
      </c>
      <c r="N150" s="5">
        <v>3922638000000</v>
      </c>
      <c r="O150" s="5">
        <v>699464000000</v>
      </c>
      <c r="R150" s="5">
        <v>2344000000</v>
      </c>
      <c r="S150" s="5">
        <v>97986000000</v>
      </c>
      <c r="T150" s="5">
        <v>96098000000</v>
      </c>
      <c r="U150" s="5">
        <v>100000000000</v>
      </c>
    </row>
    <row r="151" spans="3:21" ht="15.5" x14ac:dyDescent="0.35">
      <c r="C151" t="s">
        <v>146</v>
      </c>
      <c r="D151" s="5">
        <v>-47618000000</v>
      </c>
      <c r="E151" s="5">
        <v>-6114000000</v>
      </c>
      <c r="F151" s="5">
        <v>-14252000000</v>
      </c>
      <c r="G151" s="5">
        <v>-6956000000</v>
      </c>
      <c r="I151" s="5">
        <v>-33029000000</v>
      </c>
      <c r="J151" s="5">
        <v>-44102000000</v>
      </c>
      <c r="K151" s="5">
        <v>-37919000000</v>
      </c>
      <c r="L151" s="5">
        <v>-27033000000</v>
      </c>
      <c r="M151" s="5">
        <v>-18268000000</v>
      </c>
      <c r="N151" s="5">
        <v>-33894000000</v>
      </c>
      <c r="O151" s="5">
        <v>-160494000000</v>
      </c>
      <c r="P151" s="5">
        <v>-20473000000</v>
      </c>
      <c r="Q151" s="5">
        <v>-7305000000</v>
      </c>
      <c r="R151" s="5">
        <v>-6408000000</v>
      </c>
      <c r="S151" s="5">
        <v>-11751000000</v>
      </c>
      <c r="T151" s="5">
        <v>-9740000000</v>
      </c>
      <c r="U151" s="5">
        <v>-22742000000</v>
      </c>
    </row>
    <row r="152" spans="3:21" ht="15.5" x14ac:dyDescent="0.35">
      <c r="C152" t="s">
        <v>147</v>
      </c>
      <c r="D152" s="5">
        <v>-47247000000</v>
      </c>
      <c r="E152" s="5">
        <v>-6012000000</v>
      </c>
      <c r="F152" s="5">
        <v>-11633000000</v>
      </c>
      <c r="G152" s="5">
        <v>-5736000000</v>
      </c>
      <c r="I152" s="5">
        <v>-28966000000</v>
      </c>
      <c r="J152" s="5">
        <v>-30620000000</v>
      </c>
      <c r="K152" s="5">
        <v>-32688000000</v>
      </c>
      <c r="L152" s="5">
        <v>-30805000000</v>
      </c>
      <c r="M152" s="5">
        <v>-17837000000</v>
      </c>
      <c r="N152" s="5">
        <v>-26220000000</v>
      </c>
      <c r="O152" s="5">
        <v>-105677000000</v>
      </c>
      <c r="P152" s="5">
        <v>-1694000000</v>
      </c>
      <c r="Q152" s="5">
        <v>-5017000000</v>
      </c>
      <c r="R152" s="5">
        <v>-4621000000</v>
      </c>
      <c r="S152" s="5">
        <v>-13214000000</v>
      </c>
      <c r="T152" s="5">
        <v>-9960000000</v>
      </c>
      <c r="U152" s="5">
        <v>-22869000000</v>
      </c>
    </row>
    <row r="153" spans="3:21" ht="15.5" x14ac:dyDescent="0.35">
      <c r="C153" t="s">
        <v>1523</v>
      </c>
      <c r="D153" s="5">
        <v>-406000000</v>
      </c>
      <c r="E153" s="5">
        <v>-330000000</v>
      </c>
      <c r="F153" s="5">
        <v>-2681000000</v>
      </c>
      <c r="G153" s="5">
        <v>-1221000000</v>
      </c>
      <c r="I153" s="5">
        <v>-4157000000</v>
      </c>
      <c r="J153" s="5">
        <v>-13571000000</v>
      </c>
      <c r="K153" s="5">
        <v>-5293000000</v>
      </c>
      <c r="L153" s="5">
        <v>-1523000000</v>
      </c>
      <c r="M153" s="5">
        <v>-439000000</v>
      </c>
      <c r="N153" s="5">
        <v>-7674000000</v>
      </c>
      <c r="O153" s="5">
        <v>-54853000000</v>
      </c>
      <c r="Q153" s="5">
        <v>-2288000000</v>
      </c>
      <c r="R153" s="5">
        <v>-1787000000</v>
      </c>
      <c r="S153" s="5">
        <v>-369000000</v>
      </c>
    </row>
    <row r="154" spans="3:21" ht="15.5" x14ac:dyDescent="0.35">
      <c r="C154" t="s">
        <v>1524</v>
      </c>
      <c r="P154" s="5">
        <v>-19104000000</v>
      </c>
    </row>
    <row r="155" spans="3:21" ht="15.5" x14ac:dyDescent="0.35">
      <c r="C155" t="s">
        <v>1525</v>
      </c>
      <c r="L155" s="5">
        <v>3240000000</v>
      </c>
    </row>
    <row r="156" spans="3:21" ht="15.5" x14ac:dyDescent="0.35">
      <c r="C156" t="s">
        <v>222</v>
      </c>
      <c r="D156" s="5">
        <v>35000000</v>
      </c>
      <c r="E156" s="5">
        <v>228000000</v>
      </c>
      <c r="F156" s="5">
        <v>62000000</v>
      </c>
      <c r="G156" s="5">
        <v>1000000</v>
      </c>
      <c r="I156" s="5">
        <v>94000000</v>
      </c>
      <c r="J156" s="5">
        <v>89000000</v>
      </c>
      <c r="K156" s="5">
        <v>62000000</v>
      </c>
      <c r="L156" s="5">
        <v>2055000000</v>
      </c>
      <c r="M156" s="5">
        <v>8000000</v>
      </c>
      <c r="O156" s="5">
        <v>36000000</v>
      </c>
      <c r="P156" s="5">
        <v>325000000</v>
      </c>
      <c r="S156" s="5">
        <v>1832000000</v>
      </c>
      <c r="T156" s="5">
        <v>220000000</v>
      </c>
      <c r="U156" s="5">
        <v>127000000</v>
      </c>
    </row>
    <row r="157" spans="3:21" ht="15.5" x14ac:dyDescent="0.35">
      <c r="C157" t="s">
        <v>152</v>
      </c>
      <c r="D157" s="5">
        <v>851801000000</v>
      </c>
      <c r="E157" s="5">
        <v>-9053000000</v>
      </c>
      <c r="F157" s="5">
        <v>1815000000</v>
      </c>
      <c r="G157" s="5">
        <v>-2189000000</v>
      </c>
      <c r="I157" s="5">
        <v>194521000000</v>
      </c>
      <c r="J157" s="5">
        <v>206047000000</v>
      </c>
      <c r="K157" s="5">
        <v>752250000000</v>
      </c>
      <c r="L157" s="5">
        <v>848293000000</v>
      </c>
      <c r="M157" s="5">
        <v>2645442000000</v>
      </c>
      <c r="N157" s="5">
        <v>3922638000000</v>
      </c>
      <c r="O157" s="5">
        <v>699464000000</v>
      </c>
      <c r="R157" s="5">
        <v>2344000000</v>
      </c>
      <c r="S157" s="5">
        <v>97986000000</v>
      </c>
      <c r="T157" s="5">
        <v>96098000000</v>
      </c>
      <c r="U157" s="5">
        <v>100000000000</v>
      </c>
    </row>
    <row r="158" spans="3:21" ht="15.5" x14ac:dyDescent="0.35">
      <c r="C158" t="s">
        <v>1526</v>
      </c>
      <c r="R158" s="5">
        <v>2344000000</v>
      </c>
      <c r="S158" s="5">
        <v>97986000000</v>
      </c>
      <c r="T158" s="5">
        <v>96098000000</v>
      </c>
      <c r="U158" s="5">
        <v>100000000000</v>
      </c>
    </row>
    <row r="159" spans="3:21" ht="15.5" x14ac:dyDescent="0.35">
      <c r="C159" t="s">
        <v>485</v>
      </c>
      <c r="D159" s="5">
        <v>798190000000</v>
      </c>
      <c r="F159" s="5">
        <v>744200000000</v>
      </c>
      <c r="G159" s="5">
        <v>602625000000</v>
      </c>
      <c r="I159" s="5">
        <v>2077400000000</v>
      </c>
      <c r="J159" s="5">
        <v>4567175000000</v>
      </c>
      <c r="K159" s="5">
        <v>1213750000000</v>
      </c>
      <c r="L159" s="5">
        <v>4486903000000</v>
      </c>
      <c r="M159" s="5">
        <v>4553534000000</v>
      </c>
      <c r="N159" s="5">
        <v>2942070000000</v>
      </c>
    </row>
    <row r="160" spans="3:21" ht="15.5" x14ac:dyDescent="0.35">
      <c r="C160" t="s">
        <v>1527</v>
      </c>
      <c r="D160" s="5">
        <v>-513000000000</v>
      </c>
      <c r="F160" s="5">
        <v>-736900000000</v>
      </c>
      <c r="G160" s="5">
        <v>-591500000000</v>
      </c>
      <c r="I160" s="5">
        <v>-1835400000000</v>
      </c>
      <c r="J160" s="5">
        <v>-4337095000000</v>
      </c>
      <c r="K160" s="5">
        <v>-1445600000000</v>
      </c>
      <c r="L160" s="5">
        <v>-4705075000000</v>
      </c>
      <c r="M160" s="5">
        <v>-2983757000000</v>
      </c>
    </row>
    <row r="161" spans="2:21" ht="15.5" x14ac:dyDescent="0.35">
      <c r="C161" t="s">
        <v>1528</v>
      </c>
      <c r="J161" s="5">
        <v>8118000000</v>
      </c>
      <c r="K161" s="5">
        <v>13367000000</v>
      </c>
      <c r="L161" s="5">
        <v>98135000000</v>
      </c>
      <c r="M161" s="5">
        <v>94882000000</v>
      </c>
    </row>
    <row r="162" spans="2:21" ht="15.5" x14ac:dyDescent="0.35">
      <c r="C162" t="s">
        <v>1529</v>
      </c>
      <c r="D162" s="5">
        <v>572457000000</v>
      </c>
    </row>
    <row r="163" spans="2:21" ht="15.5" x14ac:dyDescent="0.35">
      <c r="C163" t="s">
        <v>674</v>
      </c>
      <c r="J163" s="5">
        <v>-2891000000</v>
      </c>
      <c r="K163" s="5">
        <v>-2796000000</v>
      </c>
      <c r="L163" s="5">
        <v>-2629000000</v>
      </c>
      <c r="M163" s="5">
        <v>-2887000000</v>
      </c>
      <c r="N163" s="5">
        <v>-2770000000</v>
      </c>
    </row>
    <row r="164" spans="2:21" ht="15.5" x14ac:dyDescent="0.35">
      <c r="C164" t="s">
        <v>158</v>
      </c>
      <c r="D164" s="5">
        <v>-5846000000</v>
      </c>
      <c r="E164" s="5">
        <v>-9053000000</v>
      </c>
      <c r="F164" s="5">
        <v>-5485000000</v>
      </c>
      <c r="G164" s="5">
        <v>-13314000000</v>
      </c>
      <c r="I164" s="5">
        <v>-47479000000</v>
      </c>
      <c r="J164" s="5">
        <v>-29260000000</v>
      </c>
      <c r="K164" s="5">
        <v>-26471000000</v>
      </c>
      <c r="L164" s="5">
        <v>-29041000000</v>
      </c>
      <c r="M164" s="5">
        <v>-16330000000</v>
      </c>
      <c r="N164" s="5">
        <v>-16662000000</v>
      </c>
    </row>
    <row r="165" spans="2:21" ht="15.5" x14ac:dyDescent="0.35">
      <c r="C165" t="s">
        <v>1530</v>
      </c>
      <c r="K165" s="5">
        <v>1000000000000</v>
      </c>
      <c r="L165" s="5">
        <v>1000000000000</v>
      </c>
      <c r="M165" s="5">
        <v>1000000000000</v>
      </c>
      <c r="N165" s="5">
        <v>1000000000000</v>
      </c>
      <c r="O165" s="5">
        <v>700000000000</v>
      </c>
    </row>
    <row r="166" spans="2:21" ht="15.5" x14ac:dyDescent="0.35">
      <c r="C166" t="s">
        <v>1531</v>
      </c>
      <c r="O166" s="5">
        <v>-536000000</v>
      </c>
    </row>
    <row r="167" spans="2:21" ht="15.5" x14ac:dyDescent="0.35">
      <c r="C167" t="s">
        <v>167</v>
      </c>
      <c r="D167" s="5">
        <v>-4502000000</v>
      </c>
      <c r="E167" s="5">
        <v>131162000000</v>
      </c>
      <c r="F167" s="5">
        <v>-310382000000</v>
      </c>
      <c r="G167" s="5">
        <v>281124000000</v>
      </c>
      <c r="I167" s="5">
        <v>-85082000000</v>
      </c>
      <c r="J167" s="5">
        <v>-563219000000</v>
      </c>
      <c r="K167" s="5">
        <v>-1328481000000</v>
      </c>
      <c r="L167" s="5">
        <v>541875000000</v>
      </c>
      <c r="M167" s="5">
        <v>1287064000000</v>
      </c>
      <c r="N167" s="5">
        <v>1458433000000</v>
      </c>
      <c r="O167" s="5">
        <v>-130322000000</v>
      </c>
      <c r="P167" s="5">
        <v>100695000000</v>
      </c>
      <c r="Q167" s="5">
        <v>9451000000</v>
      </c>
      <c r="R167" s="5">
        <v>-310211000000</v>
      </c>
      <c r="S167" s="5">
        <v>-425019000000</v>
      </c>
      <c r="T167" s="5">
        <v>814404000000</v>
      </c>
      <c r="U167" s="5">
        <v>135985000000</v>
      </c>
    </row>
    <row r="168" spans="2:21" ht="15.5" x14ac:dyDescent="0.35">
      <c r="C168" t="s">
        <v>168</v>
      </c>
      <c r="E168" s="5">
        <v>2174189000000</v>
      </c>
      <c r="I168" s="5">
        <v>2259271000000</v>
      </c>
      <c r="J168" s="5">
        <v>2822490000000</v>
      </c>
      <c r="K168" s="5">
        <v>4150971000000</v>
      </c>
      <c r="L168" s="5">
        <v>3609096000000</v>
      </c>
      <c r="M168" s="5">
        <v>2322032000000</v>
      </c>
      <c r="N168" s="5">
        <v>863599000000</v>
      </c>
      <c r="O168" s="5">
        <v>701105000000</v>
      </c>
      <c r="P168" s="5">
        <v>600410000000</v>
      </c>
      <c r="Q168" s="5">
        <v>590959000000</v>
      </c>
      <c r="R168" s="5">
        <v>901170000000</v>
      </c>
      <c r="S168" s="5">
        <v>1326189000000</v>
      </c>
      <c r="T168" s="5">
        <v>511785000000</v>
      </c>
      <c r="U168" s="5">
        <v>375800000000</v>
      </c>
    </row>
    <row r="169" spans="2:21" ht="15.5" x14ac:dyDescent="0.35">
      <c r="C169" t="s">
        <v>1532</v>
      </c>
      <c r="O169" s="5">
        <v>292816000000</v>
      </c>
    </row>
    <row r="170" spans="2:21" ht="15.5" x14ac:dyDescent="0.35">
      <c r="C170" t="s">
        <v>169</v>
      </c>
      <c r="D170" s="5">
        <v>-4502000000</v>
      </c>
      <c r="E170" s="5">
        <v>2305351000000</v>
      </c>
      <c r="F170" s="5">
        <v>-310382000000</v>
      </c>
      <c r="G170" s="5">
        <v>281124000000</v>
      </c>
      <c r="I170" s="5">
        <v>2174189000000</v>
      </c>
      <c r="J170" s="5">
        <v>2259271000000</v>
      </c>
      <c r="K170" s="5">
        <v>2822490000000</v>
      </c>
      <c r="L170" s="5">
        <v>4150971000000</v>
      </c>
      <c r="M170" s="5">
        <v>3609096000000</v>
      </c>
      <c r="N170" s="5">
        <v>2322032000000</v>
      </c>
      <c r="O170" s="5">
        <v>863599000000</v>
      </c>
      <c r="P170" s="5">
        <v>701105000000</v>
      </c>
      <c r="Q170" s="5">
        <v>600410000000</v>
      </c>
      <c r="R170" s="5">
        <v>590959000000</v>
      </c>
      <c r="S170" s="5">
        <v>901170000000</v>
      </c>
      <c r="T170" s="5">
        <v>1326189000000</v>
      </c>
      <c r="U170" s="5">
        <v>511785000000</v>
      </c>
    </row>
    <row r="172" spans="2:21" ht="15.5" x14ac:dyDescent="0.35">
      <c r="B172" t="s">
        <v>170</v>
      </c>
      <c r="C172" t="s">
        <v>12</v>
      </c>
      <c r="D172" s="5">
        <v>47860000000</v>
      </c>
      <c r="E172" s="5">
        <v>47860000000</v>
      </c>
      <c r="F172" s="5">
        <v>47860000000</v>
      </c>
      <c r="G172" s="5">
        <v>47860000000</v>
      </c>
      <c r="I172" s="5">
        <v>47860000000</v>
      </c>
      <c r="J172" s="5">
        <v>47860000000</v>
      </c>
      <c r="K172" s="5">
        <v>37780000000</v>
      </c>
      <c r="L172" s="5">
        <v>27650000000</v>
      </c>
      <c r="M172" s="5">
        <v>17670000000</v>
      </c>
      <c r="N172" s="5">
        <v>11230000000</v>
      </c>
      <c r="O172" s="5">
        <v>7110000000</v>
      </c>
      <c r="P172" s="5">
        <v>5260000000</v>
      </c>
      <c r="Q172" s="5">
        <v>5260000000</v>
      </c>
      <c r="R172" s="5">
        <v>5260000000</v>
      </c>
      <c r="S172" s="5">
        <v>5230000000</v>
      </c>
      <c r="T172" s="5">
        <v>4240000000</v>
      </c>
      <c r="U172" s="5">
        <v>3340000000</v>
      </c>
    </row>
    <row r="173" spans="2:21" ht="15.5" x14ac:dyDescent="0.35">
      <c r="C173" t="s">
        <v>171</v>
      </c>
      <c r="D173" s="6">
        <v>1.87</v>
      </c>
      <c r="E173" s="6">
        <v>0.78</v>
      </c>
      <c r="F173" s="6">
        <v>0.78</v>
      </c>
      <c r="G173" s="6">
        <v>1.1399999999999999</v>
      </c>
    </row>
    <row r="174" spans="2:21" ht="15.5" x14ac:dyDescent="0.35">
      <c r="C174" t="s">
        <v>172</v>
      </c>
      <c r="D174" s="6">
        <v>32.090000000000003</v>
      </c>
      <c r="E174" s="6">
        <v>88.46</v>
      </c>
      <c r="F174" s="6">
        <v>103.85</v>
      </c>
      <c r="G174" s="6">
        <v>67.540000000000006</v>
      </c>
    </row>
    <row r="175" spans="2:21" ht="15.5" x14ac:dyDescent="0.35">
      <c r="C175" t="s">
        <v>60</v>
      </c>
      <c r="D175" s="6">
        <v>8.66</v>
      </c>
      <c r="E175" s="6">
        <v>9.58</v>
      </c>
      <c r="F175" s="6">
        <v>11.24</v>
      </c>
      <c r="G175" s="6">
        <v>10.67</v>
      </c>
    </row>
    <row r="176" spans="2:21" ht="15.5" x14ac:dyDescent="0.35">
      <c r="C176" t="s">
        <v>173</v>
      </c>
      <c r="D176" s="6">
        <v>129259999999.99998</v>
      </c>
      <c r="E176" s="5">
        <v>62270000000</v>
      </c>
      <c r="F176" s="6">
        <v>66900000000.000008</v>
      </c>
      <c r="G176" s="5">
        <v>93560000000</v>
      </c>
    </row>
    <row r="177" spans="3:7" ht="15.5" x14ac:dyDescent="0.35">
      <c r="C177" t="s">
        <v>174</v>
      </c>
      <c r="D177" s="6">
        <v>3.4999999999999996E-3</v>
      </c>
      <c r="E177" s="6">
        <v>1.6000000000000001E-3</v>
      </c>
      <c r="F177" s="6">
        <v>1.6000000000000001E-3</v>
      </c>
      <c r="G177" s="6">
        <v>2.3999999999999998E-3</v>
      </c>
    </row>
    <row r="178" spans="3:7" ht="15.5" x14ac:dyDescent="0.35">
      <c r="C178" t="s">
        <v>175</v>
      </c>
      <c r="D178" s="6">
        <v>1.5100000000000001E-2</v>
      </c>
      <c r="E178" s="6">
        <v>6.4000000000000003E-3</v>
      </c>
      <c r="F178" s="6">
        <v>6.4000000000000003E-3</v>
      </c>
      <c r="G178" s="6">
        <v>9.3999999999999986E-3</v>
      </c>
    </row>
    <row r="179" spans="3:7" ht="15.5" x14ac:dyDescent="0.35">
      <c r="C179" t="s">
        <v>176</v>
      </c>
      <c r="D179" s="6">
        <v>4.6999999999999993E-3</v>
      </c>
      <c r="E179" s="6">
        <v>2E-3</v>
      </c>
      <c r="F179" s="6">
        <v>2.2000000000000001E-3</v>
      </c>
      <c r="G179" s="6">
        <v>3.4000000000000002E-3</v>
      </c>
    </row>
    <row r="180" spans="3:7" ht="15.5" x14ac:dyDescent="0.35">
      <c r="C180" t="s">
        <v>177</v>
      </c>
    </row>
    <row r="181" spans="3:7" ht="15.5" x14ac:dyDescent="0.35">
      <c r="C181" t="s">
        <v>178</v>
      </c>
      <c r="D181" s="5">
        <v>5919000000000</v>
      </c>
      <c r="E181" s="5">
        <v>5849000000000</v>
      </c>
      <c r="F181" s="5">
        <v>5815000000000</v>
      </c>
      <c r="G181" s="5">
        <v>5806000000000</v>
      </c>
    </row>
    <row r="182" spans="3:7" ht="15.5" x14ac:dyDescent="0.35">
      <c r="C182" t="s">
        <v>179</v>
      </c>
      <c r="D182" s="6">
        <v>0.49</v>
      </c>
      <c r="E182" s="6">
        <v>0.56000000000000005</v>
      </c>
      <c r="F182" s="6">
        <v>0.67</v>
      </c>
      <c r="G182" s="6">
        <v>0.63</v>
      </c>
    </row>
    <row r="183" spans="3:7" ht="15.5" x14ac:dyDescent="0.35">
      <c r="C183" t="s">
        <v>180</v>
      </c>
      <c r="D183" s="6">
        <v>123.67</v>
      </c>
      <c r="E183" s="6">
        <v>122.2</v>
      </c>
      <c r="F183" s="6">
        <v>121.49</v>
      </c>
      <c r="G183" s="6">
        <v>121.31</v>
      </c>
    </row>
    <row r="184" spans="3:7" ht="15.5" x14ac:dyDescent="0.35">
      <c r="C184" t="s">
        <v>181</v>
      </c>
      <c r="D184" s="6">
        <v>0.49</v>
      </c>
      <c r="E184" s="6">
        <v>0.56999999999999995</v>
      </c>
      <c r="F184" s="6">
        <v>0.67</v>
      </c>
      <c r="G184" s="6">
        <v>0.64</v>
      </c>
    </row>
    <row r="185" spans="3:7" ht="15.5" x14ac:dyDescent="0.35">
      <c r="C185" t="s">
        <v>182</v>
      </c>
      <c r="D185" s="6">
        <v>123.34</v>
      </c>
      <c r="E185" s="6">
        <v>121.85</v>
      </c>
      <c r="F185" s="6">
        <v>121.12</v>
      </c>
      <c r="G185" s="6">
        <v>120.97</v>
      </c>
    </row>
    <row r="186" spans="3:7" ht="15.5" x14ac:dyDescent="0.35">
      <c r="C186" t="s">
        <v>183</v>
      </c>
    </row>
    <row r="187" spans="3:7" ht="15.5" x14ac:dyDescent="0.35">
      <c r="C187" t="s">
        <v>184</v>
      </c>
    </row>
    <row r="188" spans="3:7" ht="15.5" x14ac:dyDescent="0.35">
      <c r="C188" t="s">
        <v>185</v>
      </c>
      <c r="D188" s="5">
        <v>5919000000000</v>
      </c>
      <c r="E188" s="5">
        <v>5849000000000</v>
      </c>
      <c r="F188" s="5">
        <v>5815000000000</v>
      </c>
      <c r="G188" s="5">
        <v>5806000000000</v>
      </c>
    </row>
    <row r="189" spans="3:7" ht="15.5" x14ac:dyDescent="0.35">
      <c r="C189" t="s">
        <v>24</v>
      </c>
    </row>
    <row r="190" spans="3:7" ht="15.5" x14ac:dyDescent="0.35">
      <c r="C190" t="s">
        <v>21</v>
      </c>
    </row>
    <row r="191" spans="3:7" ht="15.5" x14ac:dyDescent="0.35">
      <c r="C191" t="s">
        <v>186</v>
      </c>
    </row>
    <row r="192" spans="3:7" ht="15.5" x14ac:dyDescent="0.35">
      <c r="C192" t="s">
        <v>187</v>
      </c>
      <c r="D192" s="5">
        <v>-809000000000</v>
      </c>
      <c r="E192" s="5">
        <v>146000000000</v>
      </c>
      <c r="F192" s="5">
        <v>-298000000000</v>
      </c>
      <c r="G192" s="5">
        <v>290000000000</v>
      </c>
    </row>
    <row r="193" spans="3:21" ht="15.5" x14ac:dyDescent="0.35">
      <c r="C193" t="s">
        <v>188</v>
      </c>
      <c r="D193" s="5">
        <v>-47000000000</v>
      </c>
      <c r="E193" s="5">
        <v>-6000000000</v>
      </c>
      <c r="F193" s="5">
        <v>-12000000000</v>
      </c>
      <c r="G193" s="5">
        <v>-6000000000</v>
      </c>
    </row>
    <row r="194" spans="3:21" ht="15.5" x14ac:dyDescent="0.35">
      <c r="C194" t="s">
        <v>13</v>
      </c>
      <c r="D194" s="5">
        <v>-856000000000</v>
      </c>
      <c r="E194" s="5">
        <v>140000000000</v>
      </c>
      <c r="F194" s="5">
        <v>-310000000000</v>
      </c>
      <c r="G194" s="5">
        <v>285000000000</v>
      </c>
    </row>
    <row r="195" spans="3:21" ht="15.5" x14ac:dyDescent="0.35">
      <c r="C195" t="s">
        <v>16</v>
      </c>
      <c r="D195" s="6">
        <v>-17.88</v>
      </c>
      <c r="E195" s="6">
        <v>2.93</v>
      </c>
      <c r="F195" s="6">
        <v>-6.47</v>
      </c>
      <c r="G195" s="6">
        <v>5.94</v>
      </c>
    </row>
    <row r="196" spans="3:21" ht="15.5" x14ac:dyDescent="0.35">
      <c r="C196" t="s">
        <v>45</v>
      </c>
      <c r="I196" s="6">
        <v>4.12</v>
      </c>
      <c r="J196" s="6">
        <v>4.51</v>
      </c>
      <c r="K196" s="6">
        <v>4.8499999999999996</v>
      </c>
      <c r="L196" s="6">
        <v>3.74</v>
      </c>
      <c r="M196" s="6">
        <v>0.72</v>
      </c>
      <c r="N196" s="6">
        <v>-15.75</v>
      </c>
      <c r="O196" s="6">
        <v>-35.01</v>
      </c>
      <c r="P196" s="6">
        <v>-5.92</v>
      </c>
      <c r="Q196" s="6">
        <v>-1.58</v>
      </c>
      <c r="R196" s="6">
        <v>0.64</v>
      </c>
      <c r="S196" s="6">
        <v>0.75</v>
      </c>
      <c r="T196" s="6">
        <v>1.08</v>
      </c>
      <c r="U196" s="6">
        <v>3.79</v>
      </c>
    </row>
    <row r="197" spans="3:21" ht="15.5" x14ac:dyDescent="0.35">
      <c r="C197" t="s">
        <v>59</v>
      </c>
      <c r="I197" s="6">
        <v>19.66</v>
      </c>
      <c r="J197" s="6">
        <v>15.96</v>
      </c>
      <c r="K197" s="6">
        <v>17.11</v>
      </c>
      <c r="L197" s="6">
        <v>24.06</v>
      </c>
      <c r="M197" s="6">
        <v>230.56</v>
      </c>
      <c r="N197" s="6">
        <v>-12.95</v>
      </c>
      <c r="O197" s="6">
        <v>-3.88</v>
      </c>
      <c r="P197" s="6">
        <v>-40.03</v>
      </c>
      <c r="Q197" s="6">
        <v>-145.57</v>
      </c>
      <c r="R197" s="6">
        <v>142.19</v>
      </c>
      <c r="S197" s="5">
        <v>112</v>
      </c>
      <c r="T197" s="6">
        <v>132.41</v>
      </c>
      <c r="U197" s="5">
        <v>0</v>
      </c>
    </row>
    <row r="198" spans="3:21" ht="15.5" x14ac:dyDescent="0.35">
      <c r="C198" t="s">
        <v>62</v>
      </c>
      <c r="I198" s="6">
        <v>2.82</v>
      </c>
      <c r="J198" s="6">
        <v>2.52</v>
      </c>
      <c r="K198" s="6">
        <v>2.48</v>
      </c>
      <c r="L198" s="6">
        <v>3.16</v>
      </c>
      <c r="M198" s="6">
        <v>5.39</v>
      </c>
      <c r="N198" s="6">
        <v>5.3</v>
      </c>
      <c r="O198" s="6">
        <v>1.79</v>
      </c>
      <c r="P198" s="6">
        <v>3.62</v>
      </c>
      <c r="Q198" s="6">
        <v>3.37</v>
      </c>
      <c r="R198" s="6">
        <v>1.28</v>
      </c>
      <c r="S198" s="6">
        <v>1.08</v>
      </c>
      <c r="T198" s="6">
        <v>1.89</v>
      </c>
      <c r="U198" s="5">
        <v>0</v>
      </c>
    </row>
    <row r="199" spans="3:21" ht="15.5" x14ac:dyDescent="0.35">
      <c r="C199" t="s">
        <v>189</v>
      </c>
      <c r="I199" s="5">
        <v>324220000000</v>
      </c>
      <c r="J199" s="5">
        <v>369600000000</v>
      </c>
      <c r="K199" s="6">
        <v>258470000000.00003</v>
      </c>
      <c r="L199" s="5">
        <v>171530000000</v>
      </c>
      <c r="M199" s="5">
        <v>71390000000</v>
      </c>
      <c r="N199" s="5">
        <v>-122360000000</v>
      </c>
      <c r="O199" s="5">
        <v>-270130000000</v>
      </c>
      <c r="P199" s="5">
        <v>-57510000000</v>
      </c>
    </row>
    <row r="200" spans="3:21" ht="15.5" x14ac:dyDescent="0.35">
      <c r="C200" t="s">
        <v>190</v>
      </c>
      <c r="I200" s="6">
        <v>8.3999999999999995E-3</v>
      </c>
      <c r="J200" s="6">
        <v>1.0800000000000001E-2</v>
      </c>
      <c r="K200" s="6">
        <v>9.4999999999999998E-3</v>
      </c>
      <c r="L200" s="6">
        <v>5.6999999999999993E-3</v>
      </c>
      <c r="M200" s="6">
        <v>8.9999999999999998E-4</v>
      </c>
      <c r="N200" s="6">
        <v>-1.7899999999999999E-2</v>
      </c>
      <c r="O200" s="6">
        <v>-3.8699999999999998E-2</v>
      </c>
      <c r="P200" s="6">
        <v>-7.4999999999999997E-3</v>
      </c>
      <c r="Q200" s="6">
        <v>-2.0999999999999999E-3</v>
      </c>
      <c r="R200" s="6">
        <v>8.0000000000000004E-4</v>
      </c>
      <c r="S200" s="6">
        <v>8.9999999999999998E-4</v>
      </c>
      <c r="T200" s="6">
        <v>1.1000000000000001E-3</v>
      </c>
      <c r="U200" s="6">
        <v>5.0000000000000001E-3</v>
      </c>
    </row>
    <row r="201" spans="3:21" ht="15.5" x14ac:dyDescent="0.35">
      <c r="C201" t="s">
        <v>191</v>
      </c>
      <c r="I201" s="6">
        <v>3.4000000000000002E-2</v>
      </c>
      <c r="J201" s="6">
        <v>3.8699999999999998E-2</v>
      </c>
      <c r="K201" s="6">
        <v>3.4099999999999998E-2</v>
      </c>
      <c r="L201" s="6">
        <v>2.4799999999999999E-2</v>
      </c>
      <c r="M201" s="6">
        <v>4.3E-3</v>
      </c>
      <c r="N201" s="6">
        <v>-9.3100000000000002E-2</v>
      </c>
      <c r="O201" s="6">
        <v>-0.2069</v>
      </c>
      <c r="P201" s="6">
        <v>-5.8400000000000001E-2</v>
      </c>
      <c r="Q201" s="6">
        <v>-1.47E-2</v>
      </c>
      <c r="R201" s="6">
        <v>5.8999999999999999E-3</v>
      </c>
      <c r="S201" s="6">
        <v>6.8999999999999999E-3</v>
      </c>
      <c r="T201" s="6">
        <v>9.7000000000000003E-3</v>
      </c>
      <c r="U201" s="6">
        <v>3.4000000000000002E-2</v>
      </c>
    </row>
    <row r="202" spans="3:21" ht="15.5" x14ac:dyDescent="0.35">
      <c r="C202" t="s">
        <v>192</v>
      </c>
      <c r="I202" s="6">
        <v>1.1699999999999999E-2</v>
      </c>
      <c r="J202" s="6">
        <v>1.4199999999999999E-2</v>
      </c>
      <c r="K202" s="6">
        <v>9.3999999999999986E-3</v>
      </c>
      <c r="L202" s="6">
        <v>5.6999999999999993E-3</v>
      </c>
      <c r="M202" s="6">
        <v>8.0000000000000004E-4</v>
      </c>
      <c r="N202" s="6">
        <v>-2.2099999999999998E-2</v>
      </c>
      <c r="O202" s="6">
        <v>-5.3200000000000004E-2</v>
      </c>
      <c r="P202" s="6">
        <v>-1.6799999999999999E-2</v>
      </c>
      <c r="Q202" s="6">
        <v>-1.8E-3</v>
      </c>
      <c r="R202" s="6">
        <v>1.5E-3</v>
      </c>
      <c r="S202" s="6">
        <v>1.5E-3</v>
      </c>
      <c r="T202" s="6">
        <v>2.5000000000000001E-3</v>
      </c>
      <c r="U202" s="6">
        <v>1.15E-2</v>
      </c>
    </row>
    <row r="203" spans="3:21" ht="15.5" x14ac:dyDescent="0.35">
      <c r="C203" t="s">
        <v>193</v>
      </c>
    </row>
    <row r="204" spans="3:21" ht="15.5" x14ac:dyDescent="0.35">
      <c r="C204" t="s">
        <v>56</v>
      </c>
      <c r="I204" s="6">
        <v>0.67</v>
      </c>
      <c r="J204" s="6">
        <v>0.62</v>
      </c>
      <c r="K204" s="6">
        <v>0.57999999999999996</v>
      </c>
      <c r="L204" s="6">
        <v>0.6</v>
      </c>
      <c r="M204" s="6">
        <v>0.98</v>
      </c>
      <c r="N204" s="6">
        <v>1.21</v>
      </c>
      <c r="O204" s="6">
        <v>0.8</v>
      </c>
      <c r="P204" s="6">
        <v>2.34</v>
      </c>
      <c r="Q204" s="6">
        <v>2.14</v>
      </c>
      <c r="R204" s="6">
        <v>0.84</v>
      </c>
      <c r="S204" s="6">
        <v>0.78</v>
      </c>
      <c r="T204" s="6">
        <v>1.28</v>
      </c>
      <c r="U204" s="5">
        <v>0</v>
      </c>
    </row>
    <row r="205" spans="3:21" ht="15.5" x14ac:dyDescent="0.35">
      <c r="C205" t="s">
        <v>53</v>
      </c>
      <c r="I205" s="6">
        <v>121.49</v>
      </c>
      <c r="J205" s="6">
        <v>116.57</v>
      </c>
      <c r="K205" s="6">
        <v>142.09</v>
      </c>
      <c r="L205" s="6">
        <v>150.75</v>
      </c>
      <c r="M205" s="6">
        <v>169.56</v>
      </c>
      <c r="N205" s="6">
        <v>169.24</v>
      </c>
      <c r="O205" s="6">
        <v>169.18</v>
      </c>
      <c r="P205" s="6">
        <v>101.37</v>
      </c>
      <c r="Q205" s="6">
        <v>107.33</v>
      </c>
      <c r="R205" s="6">
        <v>108.92</v>
      </c>
      <c r="S205" s="6">
        <v>108.37</v>
      </c>
      <c r="T205" s="6">
        <v>111.6</v>
      </c>
      <c r="U205" s="6">
        <v>111.52</v>
      </c>
    </row>
    <row r="206" spans="3:21" ht="15.5" x14ac:dyDescent="0.35">
      <c r="C206" t="s">
        <v>194</v>
      </c>
      <c r="I206" s="6">
        <v>0.67</v>
      </c>
      <c r="J206" s="6">
        <v>0.62</v>
      </c>
      <c r="K206" s="6">
        <v>0.59</v>
      </c>
      <c r="L206" s="6">
        <v>0.6</v>
      </c>
      <c r="M206" s="6">
        <v>0.99</v>
      </c>
      <c r="N206" s="6">
        <v>1.24</v>
      </c>
      <c r="O206" s="6">
        <v>0.84</v>
      </c>
      <c r="P206" s="6">
        <v>2.36</v>
      </c>
      <c r="Q206" s="6">
        <v>2.17</v>
      </c>
      <c r="R206" s="6">
        <v>0.85</v>
      </c>
      <c r="S206" s="6">
        <v>0.78</v>
      </c>
      <c r="T206" s="6">
        <v>1.28</v>
      </c>
      <c r="U206" s="5">
        <v>0</v>
      </c>
    </row>
    <row r="207" spans="3:21" ht="15.5" x14ac:dyDescent="0.35">
      <c r="C207" t="s">
        <v>195</v>
      </c>
      <c r="I207" s="6">
        <v>121.12</v>
      </c>
      <c r="J207" s="6">
        <v>116.17</v>
      </c>
      <c r="K207" s="6">
        <v>141.57</v>
      </c>
      <c r="L207" s="6">
        <v>149.75</v>
      </c>
      <c r="M207" s="6">
        <v>167.36</v>
      </c>
      <c r="N207" s="6">
        <v>164.6</v>
      </c>
      <c r="O207" s="6">
        <v>161.31</v>
      </c>
      <c r="P207" s="6">
        <v>100.56</v>
      </c>
      <c r="Q207" s="6">
        <v>106.03</v>
      </c>
      <c r="R207" s="6">
        <v>107.64</v>
      </c>
      <c r="S207" s="6">
        <v>107.03</v>
      </c>
      <c r="T207" s="6">
        <v>111.6</v>
      </c>
      <c r="U207" s="6">
        <v>111.52</v>
      </c>
    </row>
    <row r="208" spans="3:21" ht="15.5" x14ac:dyDescent="0.35">
      <c r="C208" t="s">
        <v>196</v>
      </c>
    </row>
    <row r="209" spans="3:21" ht="15.5" x14ac:dyDescent="0.35">
      <c r="C209" t="s">
        <v>197</v>
      </c>
    </row>
    <row r="210" spans="3:21" ht="15.5" x14ac:dyDescent="0.35">
      <c r="C210" t="s">
        <v>26</v>
      </c>
    </row>
    <row r="211" spans="3:21" ht="15.5" x14ac:dyDescent="0.35">
      <c r="C211" t="s">
        <v>23</v>
      </c>
    </row>
    <row r="212" spans="3:21" ht="15.5" x14ac:dyDescent="0.35">
      <c r="C212" t="s">
        <v>198</v>
      </c>
    </row>
    <row r="213" spans="3:21" ht="15.5" x14ac:dyDescent="0.35">
      <c r="C213" t="s">
        <v>199</v>
      </c>
      <c r="I213" s="5">
        <v>-247000000000</v>
      </c>
      <c r="J213" s="5">
        <v>-725000000000</v>
      </c>
      <c r="K213" s="5">
        <v>-2043000000000</v>
      </c>
      <c r="L213" s="5">
        <v>-279000000000</v>
      </c>
      <c r="M213" s="5">
        <v>-1340000000000</v>
      </c>
      <c r="N213" s="5">
        <v>-2430000000000</v>
      </c>
      <c r="O213" s="5">
        <v>-669000000000</v>
      </c>
      <c r="P213" s="5">
        <v>121000000000</v>
      </c>
      <c r="Q213" s="5">
        <v>17000000000</v>
      </c>
      <c r="R213" s="5">
        <v>-306000000000</v>
      </c>
      <c r="S213" s="5">
        <v>-511000000000</v>
      </c>
      <c r="T213" s="5">
        <v>728000000000</v>
      </c>
      <c r="U213" s="5">
        <v>59000000000</v>
      </c>
    </row>
    <row r="214" spans="3:21" ht="15.5" x14ac:dyDescent="0.35">
      <c r="C214" t="s">
        <v>200</v>
      </c>
      <c r="I214" s="5">
        <v>-29000000000</v>
      </c>
      <c r="J214" s="5">
        <v>-31000000000</v>
      </c>
      <c r="K214" s="5">
        <v>-33000000000</v>
      </c>
      <c r="L214" s="5">
        <v>-31000000000</v>
      </c>
      <c r="M214" s="5">
        <v>-18000000000</v>
      </c>
      <c r="N214" s="5">
        <v>-26000000000</v>
      </c>
      <c r="O214" s="5">
        <v>-106000000000</v>
      </c>
      <c r="P214" s="5">
        <v>-2000000000</v>
      </c>
      <c r="Q214" s="5">
        <v>-5000000000</v>
      </c>
      <c r="R214" s="5">
        <v>-5000000000</v>
      </c>
      <c r="S214" s="5">
        <v>-13000000000</v>
      </c>
      <c r="T214" s="5">
        <v>-10000000000</v>
      </c>
      <c r="U214" s="5">
        <v>-23000000000</v>
      </c>
    </row>
    <row r="215" spans="3:21" ht="15.5" x14ac:dyDescent="0.35">
      <c r="C215" t="s">
        <v>15</v>
      </c>
      <c r="I215" s="5">
        <v>-276000000000</v>
      </c>
      <c r="J215" s="5">
        <v>-756000000000</v>
      </c>
      <c r="K215" s="5">
        <v>-2076000000000</v>
      </c>
      <c r="L215" s="5">
        <v>-310000000000</v>
      </c>
      <c r="M215" s="5">
        <v>-1358000000000</v>
      </c>
      <c r="N215" s="5">
        <v>-2457000000000</v>
      </c>
      <c r="O215" s="5">
        <v>-775000000000</v>
      </c>
      <c r="P215" s="5">
        <v>119000000000</v>
      </c>
      <c r="Q215" s="5">
        <v>12000000000</v>
      </c>
      <c r="R215" s="5">
        <v>-311000000000</v>
      </c>
      <c r="S215" s="5">
        <v>-524000000000</v>
      </c>
      <c r="T215" s="5">
        <v>718000000000</v>
      </c>
      <c r="U215" s="5">
        <v>36000000000</v>
      </c>
    </row>
    <row r="216" spans="3:21" ht="15.5" x14ac:dyDescent="0.35">
      <c r="C216" t="s">
        <v>17</v>
      </c>
      <c r="I216" s="6">
        <v>-5.76</v>
      </c>
      <c r="J216" s="6">
        <v>-15.79</v>
      </c>
      <c r="K216" s="6">
        <v>-54.93</v>
      </c>
      <c r="L216" s="6">
        <v>-11.22</v>
      </c>
      <c r="M216" s="6">
        <v>-76.87</v>
      </c>
      <c r="N216" s="6">
        <v>-218.83</v>
      </c>
      <c r="O216" s="6">
        <v>-109.02</v>
      </c>
      <c r="P216" s="6">
        <v>22.73</v>
      </c>
      <c r="Q216" s="6">
        <v>2.23</v>
      </c>
      <c r="R216" s="6">
        <v>-59.12</v>
      </c>
      <c r="S216" s="6">
        <v>-100.23</v>
      </c>
      <c r="T216" s="6">
        <v>169.54</v>
      </c>
      <c r="U216" s="6">
        <v>10.75</v>
      </c>
    </row>
  </sheetData>
  <pageMargins left="0.7" right="0.7" top="0.75" bottom="0.75" header="0.3" footer="0.3"/>
  <ignoredErrors>
    <ignoredError sqref="A1:U217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2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1534</v>
      </c>
      <c r="D2" s="2" vm="309">
        <f ca="1">IFERROR(_xlfn.STOCKHISTORY("XIDX:" &amp; $C$1, D3, , 0, 0, 1), "Libur")</f>
        <v>88.568600000000004</v>
      </c>
      <c r="E2" s="2" vm="310">
        <f ca="1">IFERROR(_xlfn.STOCKHISTORY("XIDX:" &amp; $C$1, E3, , 0, 0, 1), "Libur")</f>
        <v>66.426500000000004</v>
      </c>
      <c r="H2" s="2" vm="310">
        <f ca="1">IFERROR(INDEX(D2:G2,COUNT(D2:G2)),"")</f>
        <v>66.426500000000004</v>
      </c>
      <c r="I2" s="2" vm="311">
        <f t="shared" ref="I2:Z2" ca="1" si="0">IFERROR(_xlfn.STOCKHISTORY("XIDX:" &amp; $C$1, I1, , 0, 0, 1), "Libur")</f>
        <v>95.949399999999997</v>
      </c>
      <c r="J2" s="2" vm="312">
        <f t="shared" ca="1" si="0"/>
        <v>70.526899999999998</v>
      </c>
      <c r="K2" s="2" vm="313">
        <f t="shared" ca="1" si="0"/>
        <v>76.267399999999995</v>
      </c>
      <c r="L2" s="2" vm="314">
        <f t="shared" ca="1" si="0"/>
        <v>63.1462</v>
      </c>
      <c r="M2" s="2" vm="315">
        <f t="shared" ca="1" si="0"/>
        <v>60.685899999999997</v>
      </c>
      <c r="N2" s="2" vm="316">
        <f t="shared" ca="1" si="0"/>
        <v>57.4056</v>
      </c>
      <c r="O2" s="2" vm="317">
        <f t="shared" ca="1" si="0"/>
        <v>49.204799999999999</v>
      </c>
      <c r="P2" s="2" vm="318">
        <f t="shared" ca="1" si="0"/>
        <v>69.706800000000001</v>
      </c>
      <c r="Q2" s="2" vm="319">
        <f t="shared" ca="1" si="0"/>
        <v>85.668999999999997</v>
      </c>
      <c r="R2" s="2" vm="319">
        <f t="shared" ca="1" si="0"/>
        <v>85.668999999999997</v>
      </c>
      <c r="S2" s="2" vm="320">
        <f t="shared" ca="1" si="0"/>
        <v>96.652199999999993</v>
      </c>
      <c r="T2" s="2" vm="321">
        <f t="shared" ca="1" si="0"/>
        <v>90.224000000000004</v>
      </c>
      <c r="U2" s="2" vm="322">
        <f t="shared" ca="1" si="0"/>
        <v>63.156799999999997</v>
      </c>
      <c r="V2" s="2" t="str">
        <f t="shared" ca="1" si="0"/>
        <v>Libur</v>
      </c>
      <c r="W2" s="2" vm="323">
        <f t="shared" ca="1" si="0"/>
        <v>75.186700000000002</v>
      </c>
      <c r="X2" s="2" vm="324">
        <f t="shared" ca="1" si="0"/>
        <v>46.991700000000002</v>
      </c>
      <c r="Y2" s="2" vm="325">
        <f t="shared" ca="1" si="0"/>
        <v>35.713700000000003</v>
      </c>
      <c r="Z2" s="2" vm="326">
        <f t="shared" ca="1" si="0"/>
        <v>32.330300000000001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239188802905</v>
      </c>
      <c r="E4" s="2">
        <f>IFERROR(INDEX(E51:E500,MATCH($C$4,$C$51:$C$500,0)),"")</f>
        <v>204572291658</v>
      </c>
      <c r="H4" s="2">
        <f>IFERROR(SUM(D4:G4)*(4/MAX(1,COUNT(D4:G4))),"")</f>
        <v>887522189126</v>
      </c>
      <c r="I4" s="2">
        <f t="shared" ref="I4:Z4" si="1">IFERROR(INDEX(I51:I500,MATCH($C$4,$C$51:$C$500,0)),"")</f>
        <v>832841351570</v>
      </c>
      <c r="J4" s="2">
        <f t="shared" si="1"/>
        <v>742572023097</v>
      </c>
      <c r="K4" s="2">
        <f t="shared" si="1"/>
        <v>273705207272</v>
      </c>
      <c r="L4" s="2">
        <f t="shared" si="1"/>
        <v>244022300848</v>
      </c>
      <c r="M4" s="2">
        <f t="shared" si="1"/>
        <v>203383368635</v>
      </c>
      <c r="N4" s="2">
        <f t="shared" si="1"/>
        <v>141362674849</v>
      </c>
      <c r="O4" s="2">
        <f t="shared" si="1"/>
        <v>116113942568</v>
      </c>
      <c r="P4" s="2">
        <f t="shared" si="1"/>
        <v>147026255211</v>
      </c>
      <c r="Q4" s="2">
        <f t="shared" si="1"/>
        <v>173299790263</v>
      </c>
      <c r="R4" s="2">
        <f t="shared" si="1"/>
        <v>224259266333</v>
      </c>
      <c r="S4" s="2">
        <f t="shared" si="1"/>
        <v>251656947088</v>
      </c>
      <c r="T4" s="2">
        <f t="shared" si="1"/>
        <v>263685953050</v>
      </c>
      <c r="U4" s="2">
        <f t="shared" si="1"/>
        <v>227638960149</v>
      </c>
      <c r="V4" s="2">
        <f t="shared" si="1"/>
        <v>185760177201</v>
      </c>
      <c r="W4" s="2">
        <f t="shared" si="1"/>
        <v>150183271977</v>
      </c>
      <c r="X4" s="2">
        <f t="shared" si="1"/>
        <v>120424541379</v>
      </c>
      <c r="Y4" s="2">
        <f t="shared" si="1"/>
        <v>83518941066</v>
      </c>
      <c r="Z4" s="2">
        <f t="shared" si="1"/>
        <v>55852859679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86995884</v>
      </c>
      <c r="E5" s="2">
        <f>IFERROR(INDEX(E51:E500,MATCH($C$5,$C$51:$C$500,0)),"")</f>
        <v>1722162353</v>
      </c>
      <c r="H5" s="2">
        <f>IFERROR(SUM(D5:G5)*(4/MAX(1,COUNT(D5:G5))),"")</f>
        <v>3618316474</v>
      </c>
      <c r="I5" s="2">
        <f t="shared" ref="I5:Z5" si="2">IFERROR(INDEX(I51:I500,MATCH($C$5,$C$51:$C$500,0)),"")</f>
        <v>-31565270784</v>
      </c>
      <c r="J5" s="2">
        <f t="shared" si="2"/>
        <v>15874522529</v>
      </c>
      <c r="K5" s="2">
        <f t="shared" si="2"/>
        <v>5911848435</v>
      </c>
      <c r="L5" s="2">
        <f t="shared" si="2"/>
        <v>-8682082224</v>
      </c>
      <c r="M5" s="2">
        <f t="shared" si="2"/>
        <v>-18035178669</v>
      </c>
      <c r="N5" s="2">
        <f t="shared" si="2"/>
        <v>-12519890485</v>
      </c>
      <c r="O5" s="2">
        <f t="shared" si="2"/>
        <v>-114947315280</v>
      </c>
      <c r="P5" s="2">
        <f t="shared" si="2"/>
        <v>-24686105695</v>
      </c>
      <c r="Q5" s="2">
        <f t="shared" si="2"/>
        <v>-41244351622</v>
      </c>
      <c r="R5" s="2">
        <f t="shared" si="2"/>
        <v>8315685359</v>
      </c>
      <c r="S5" s="2">
        <f t="shared" si="2"/>
        <v>16370049815</v>
      </c>
      <c r="T5" s="2">
        <f t="shared" si="2"/>
        <v>22941137783</v>
      </c>
      <c r="U5" s="2">
        <f t="shared" si="2"/>
        <v>21070540427</v>
      </c>
      <c r="V5" s="2">
        <f t="shared" si="2"/>
        <v>15455184488</v>
      </c>
      <c r="W5" s="2">
        <f t="shared" si="2"/>
        <v>14340264980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172316159876</v>
      </c>
      <c r="E6" s="2">
        <f>IFERROR(INDEX(E51:E500,MATCH($C$6,$C$51:$C$500,0)),"")</f>
        <v>172229163993</v>
      </c>
      <c r="H6" s="2">
        <f>IFERROR(INDEX(D6:G6,COUNT(D6:G6)),"")</f>
        <v>172229163993</v>
      </c>
      <c r="I6" s="2">
        <f t="shared" ref="I6:Z6" si="3">IFERROR(INDEX(I51:I500,MATCH($C$6,$C$51:$C$500,0)),"")</f>
        <v>170507001639</v>
      </c>
      <c r="J6" s="2">
        <f t="shared" si="3"/>
        <v>223291046692</v>
      </c>
      <c r="K6" s="2">
        <f t="shared" si="3"/>
        <v>215979111721</v>
      </c>
      <c r="L6" s="2">
        <f t="shared" si="3"/>
        <v>210067263286</v>
      </c>
      <c r="M6" s="2">
        <f t="shared" si="3"/>
        <v>122136220358</v>
      </c>
      <c r="N6" s="2">
        <f t="shared" si="3"/>
        <v>140171399027</v>
      </c>
      <c r="O6" s="2">
        <f t="shared" si="3"/>
        <v>148924854503</v>
      </c>
      <c r="P6" s="2">
        <f t="shared" si="3"/>
        <v>263872169783</v>
      </c>
      <c r="Q6" s="2">
        <f t="shared" si="3"/>
        <v>200543863001</v>
      </c>
      <c r="R6" s="2">
        <f t="shared" si="3"/>
        <v>192628214623</v>
      </c>
      <c r="S6" s="2">
        <f t="shared" si="3"/>
        <v>185992529264</v>
      </c>
      <c r="T6" s="2">
        <f t="shared" si="3"/>
        <v>123185484343</v>
      </c>
      <c r="U6" s="2">
        <f t="shared" si="3"/>
        <v>100244346561</v>
      </c>
      <c r="V6" s="2">
        <f t="shared" si="3"/>
        <v>82673806134</v>
      </c>
      <c r="W6" s="2">
        <f t="shared" si="3"/>
        <v>70368621646</v>
      </c>
      <c r="X6" s="2">
        <f t="shared" si="3"/>
        <v>58528356666</v>
      </c>
      <c r="Y6" s="2">
        <f t="shared" si="3"/>
        <v>52785679449</v>
      </c>
      <c r="Z6" s="2">
        <f t="shared" si="3"/>
        <v>46106306827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4.9000000000000004</v>
      </c>
      <c r="E7" s="3">
        <f>IFERROR(INDEX(E51:E500,MATCH($C$7,$C$51:$C$500,0))/1000000000,"")</f>
        <v>4.9000000000000004</v>
      </c>
      <c r="H7" s="3">
        <f>IFERROR(INDEX(D7:G7,COUNT(D7:G7)),"")</f>
        <v>4.9000000000000004</v>
      </c>
      <c r="I7" s="3">
        <f t="shared" ref="I7:Z7" si="4">IFERROR(INDEX(I51:I500,MATCH($C$7,$C$51:$C$500,0))/1000000000,"")</f>
        <v>4.9000000000000004</v>
      </c>
      <c r="J7" s="3">
        <f t="shared" si="4"/>
        <v>4.9000000000000004</v>
      </c>
      <c r="K7" s="3">
        <f t="shared" si="4"/>
        <v>4.9000000000000004</v>
      </c>
      <c r="L7" s="3">
        <f t="shared" si="4"/>
        <v>4.9000000000000004</v>
      </c>
      <c r="M7" s="3">
        <f t="shared" si="4"/>
        <v>2.94</v>
      </c>
      <c r="N7" s="3">
        <f t="shared" si="4"/>
        <v>2.94</v>
      </c>
      <c r="O7" s="3">
        <f t="shared" si="4"/>
        <v>2.94</v>
      </c>
      <c r="P7" s="3">
        <f t="shared" si="4"/>
        <v>2.94</v>
      </c>
      <c r="Q7" s="3">
        <f t="shared" si="4"/>
        <v>0.84</v>
      </c>
      <c r="R7" s="3">
        <f t="shared" si="4"/>
        <v>0.84</v>
      </c>
      <c r="S7" s="3">
        <f t="shared" si="4"/>
        <v>0.84</v>
      </c>
      <c r="T7" s="3">
        <f t="shared" si="4"/>
        <v>0.5</v>
      </c>
      <c r="U7" s="3">
        <f t="shared" si="4"/>
        <v>0.5</v>
      </c>
      <c r="V7" s="3">
        <f t="shared" si="4"/>
        <v>0.5</v>
      </c>
      <c r="W7" s="3">
        <f t="shared" si="4"/>
        <v>0.5</v>
      </c>
      <c r="X7" s="3">
        <f t="shared" si="4"/>
        <v>0.5</v>
      </c>
      <c r="Y7" s="3">
        <f t="shared" si="4"/>
        <v>0.5</v>
      </c>
      <c r="Z7" s="3">
        <f t="shared" si="4"/>
        <v>0.5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-20000000000</v>
      </c>
      <c r="E8" s="2">
        <f>IFERROR(INDEX(E51:E500,MATCH("Free cash flow (Quarter)",$C$51:$C$500,0)),"")</f>
        <v>-17000000000</v>
      </c>
      <c r="H8" s="2">
        <f>IFERROR(INDEX(D8:G8,COUNT(D8:G8)),"")</f>
        <v>-17000000000</v>
      </c>
      <c r="I8" s="2">
        <f t="shared" ref="I8:Z8" si="5">IFERROR(INDEX(I51:I500,MATCH($C$8,$C$51:$C$500,0)),"")</f>
        <v>-24000000000</v>
      </c>
      <c r="J8" s="2">
        <f t="shared" si="5"/>
        <v>11000000000</v>
      </c>
      <c r="K8" s="2">
        <f t="shared" si="5"/>
        <v>21000000000</v>
      </c>
      <c r="L8" s="2">
        <f t="shared" si="5"/>
        <v>-77000000000</v>
      </c>
      <c r="M8" s="2">
        <f t="shared" si="5"/>
        <v>25000000000</v>
      </c>
      <c r="N8" s="2">
        <f t="shared" si="5"/>
        <v>10000000000</v>
      </c>
      <c r="O8" s="2">
        <f t="shared" si="5"/>
        <v>-59000000000</v>
      </c>
      <c r="P8" s="2">
        <f t="shared" si="5"/>
        <v>-43000000000</v>
      </c>
      <c r="Q8" s="2">
        <f t="shared" si="5"/>
        <v>-51000000000</v>
      </c>
      <c r="R8" s="2">
        <f t="shared" si="5"/>
        <v>-52000000000</v>
      </c>
      <c r="S8" s="2">
        <f t="shared" si="5"/>
        <v>-12000000000</v>
      </c>
      <c r="T8" s="2">
        <f t="shared" si="5"/>
        <v>-16000000000</v>
      </c>
      <c r="U8" s="2">
        <f t="shared" si="5"/>
        <v>17000000000</v>
      </c>
      <c r="V8" s="2">
        <f t="shared" si="5"/>
        <v>18000000000</v>
      </c>
      <c r="W8" s="2">
        <f t="shared" si="5"/>
        <v>5000000000</v>
      </c>
      <c r="X8" s="2">
        <f t="shared" si="5"/>
        <v>-1000000000</v>
      </c>
      <c r="Y8" s="2">
        <f t="shared" si="5"/>
        <v>10000000000</v>
      </c>
      <c r="Z8" s="2">
        <f t="shared" si="5"/>
        <v>12000000000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-4.05</v>
      </c>
      <c r="E9" s="3">
        <f>IFERROR(INDEX(E51:E500,MATCH("Free cash flow per share (Quarter)",$C$51:$C$500,0)),"")</f>
        <v>-3.44</v>
      </c>
      <c r="H9" s="3">
        <f>IFERROR(INDEX(D9:G9,COUNT(D9:G9)),"")</f>
        <v>-3.44</v>
      </c>
      <c r="I9" s="3">
        <f t="shared" ref="I9:Z9" si="6">IFERROR(INDEX(I51:I500,MATCH($C$9,$C$51:$C$500,0)),"")</f>
        <v>-4.97</v>
      </c>
      <c r="J9" s="3">
        <f t="shared" si="6"/>
        <v>2.33</v>
      </c>
      <c r="K9" s="3">
        <f t="shared" si="6"/>
        <v>4.24</v>
      </c>
      <c r="L9" s="3">
        <f t="shared" si="6"/>
        <v>-15.73</v>
      </c>
      <c r="M9" s="3">
        <f t="shared" si="6"/>
        <v>8.66</v>
      </c>
      <c r="N9" s="3">
        <f t="shared" si="6"/>
        <v>3.28</v>
      </c>
      <c r="O9" s="3">
        <f t="shared" si="6"/>
        <v>-20.2</v>
      </c>
      <c r="P9" s="3">
        <f t="shared" si="6"/>
        <v>-14.73</v>
      </c>
      <c r="Q9" s="3">
        <f t="shared" si="6"/>
        <v>-61</v>
      </c>
      <c r="R9" s="3">
        <f t="shared" si="6"/>
        <v>-61.9</v>
      </c>
      <c r="S9" s="3">
        <f t="shared" si="6"/>
        <v>-13.92</v>
      </c>
      <c r="T9" s="3">
        <f t="shared" si="6"/>
        <v>-31.47</v>
      </c>
      <c r="U9" s="3">
        <f t="shared" si="6"/>
        <v>33.75</v>
      </c>
      <c r="V9" s="3">
        <f t="shared" si="6"/>
        <v>36.31</v>
      </c>
      <c r="W9" s="3">
        <f t="shared" si="6"/>
        <v>10.8</v>
      </c>
      <c r="X9" s="3">
        <f t="shared" si="6"/>
        <v>-3</v>
      </c>
      <c r="Y9" s="3">
        <f t="shared" si="6"/>
        <v>19.71</v>
      </c>
      <c r="Z9" s="3">
        <f t="shared" si="6"/>
        <v>23.05</v>
      </c>
    </row>
    <row r="10" spans="1:26" ht="15.5" x14ac:dyDescent="0.35">
      <c r="C10" t="s">
        <v>18</v>
      </c>
      <c r="D10" s="3">
        <f ca="1">IFERROR(IF(D9=0,"",D2/D9),"")</f>
        <v>-21.86879012345679</v>
      </c>
      <c r="E10" s="3">
        <f ca="1">IFERROR(IF(E9=0,"",E2/E9),"")</f>
        <v>-19.310029069767442</v>
      </c>
      <c r="I10" s="3">
        <f t="shared" ref="I10:Z10" ca="1" si="7">IFERROR(IF(I9=0,"",I2/I9),"")</f>
        <v>-19.305714285714288</v>
      </c>
      <c r="J10" s="3">
        <f t="shared" ca="1" si="7"/>
        <v>30.269055793991413</v>
      </c>
      <c r="K10" s="3">
        <f t="shared" ca="1" si="7"/>
        <v>17.987594339622639</v>
      </c>
      <c r="L10" s="3">
        <f t="shared" ca="1" si="7"/>
        <v>-4.0143801652892561</v>
      </c>
      <c r="M10" s="3">
        <f t="shared" ca="1" si="7"/>
        <v>7.0076096997690529</v>
      </c>
      <c r="N10" s="3">
        <f t="shared" ca="1" si="7"/>
        <v>17.501707317073173</v>
      </c>
      <c r="O10" s="3">
        <f t="shared" ca="1" si="7"/>
        <v>-2.4358811881188118</v>
      </c>
      <c r="P10" s="3">
        <f t="shared" ca="1" si="7"/>
        <v>-4.7323014256619143</v>
      </c>
      <c r="Q10" s="3">
        <f t="shared" ca="1" si="7"/>
        <v>-1.4044098360655737</v>
      </c>
      <c r="R10" s="3">
        <f t="shared" ca="1" si="7"/>
        <v>-1.3839903069466881</v>
      </c>
      <c r="S10" s="3">
        <f t="shared" ca="1" si="7"/>
        <v>-6.9434051724137928</v>
      </c>
      <c r="T10" s="3">
        <f t="shared" ca="1" si="7"/>
        <v>-2.8669844296155071</v>
      </c>
      <c r="U10" s="3">
        <f t="shared" ca="1" si="7"/>
        <v>1.8713125925925924</v>
      </c>
      <c r="V10" s="3" t="str">
        <f t="shared" ca="1" si="7"/>
        <v/>
      </c>
      <c r="W10" s="3">
        <f t="shared" ca="1" si="7"/>
        <v>6.9617314814814808</v>
      </c>
      <c r="X10" s="3">
        <f t="shared" ca="1" si="7"/>
        <v>-15.6639</v>
      </c>
      <c r="Y10" s="3">
        <f t="shared" ca="1" si="7"/>
        <v>1.8119583967529174</v>
      </c>
      <c r="Z10" s="3">
        <f t="shared" ca="1" si="7"/>
        <v>1.4026160520607376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16256708355</v>
      </c>
      <c r="E11" s="2">
        <f>IFERROR(INDEX(E51:E500,MATCH($C$11,$C$51:$C$500,0)),"")</f>
        <v>23847224288</v>
      </c>
      <c r="H11" s="2">
        <f>IFERROR(INDEX(D11:G11,COUNT(D11:G11)),"")</f>
        <v>23847224288</v>
      </c>
      <c r="I11" s="2">
        <f t="shared" ref="I11:Z11" si="8">IFERROR(INDEX(I51:I500,MATCH($C$11,$C$51:$C$500,0)),"")</f>
        <v>15905550477</v>
      </c>
      <c r="J11" s="2">
        <f t="shared" si="8"/>
        <v>13573987974</v>
      </c>
      <c r="K11" s="2">
        <f t="shared" si="8"/>
        <v>12798662310</v>
      </c>
      <c r="L11" s="2">
        <f t="shared" si="8"/>
        <v>12997982539</v>
      </c>
      <c r="M11" s="2">
        <f t="shared" si="8"/>
        <v>5516122743</v>
      </c>
      <c r="N11" s="2">
        <f t="shared" si="8"/>
        <v>13411780777</v>
      </c>
      <c r="O11" s="2">
        <f t="shared" si="8"/>
        <v>4673514281</v>
      </c>
      <c r="P11" s="2">
        <f t="shared" si="8"/>
        <v>77344564946</v>
      </c>
      <c r="Q11" s="2">
        <f t="shared" si="8"/>
        <v>69097069379</v>
      </c>
      <c r="R11" s="2">
        <f t="shared" si="8"/>
        <v>53975505471</v>
      </c>
      <c r="S11" s="2">
        <f t="shared" si="8"/>
        <v>104806550764</v>
      </c>
      <c r="T11" s="2">
        <f t="shared" si="8"/>
        <v>4725895425</v>
      </c>
      <c r="U11" s="2">
        <f t="shared" si="8"/>
        <v>6093642616</v>
      </c>
      <c r="V11" s="2">
        <f t="shared" si="8"/>
        <v>8269669646</v>
      </c>
      <c r="W11" s="2">
        <f t="shared" si="8"/>
        <v>3872541376</v>
      </c>
      <c r="X11" s="2">
        <f t="shared" si="8"/>
        <v>4206252968</v>
      </c>
      <c r="Y11" s="2">
        <f t="shared" si="8"/>
        <v>5576337560</v>
      </c>
      <c r="Z11" s="2">
        <f t="shared" si="8"/>
        <v>8645191323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1355163235</v>
      </c>
      <c r="J15" s="2">
        <f t="shared" si="12"/>
        <v>988703839</v>
      </c>
      <c r="K15" s="2">
        <f t="shared" si="12"/>
        <v>3519241103</v>
      </c>
      <c r="L15" s="2">
        <f t="shared" si="12"/>
        <v>-418733384</v>
      </c>
      <c r="M15" s="2">
        <f t="shared" si="12"/>
        <v>-2963897629</v>
      </c>
      <c r="N15" s="2">
        <f t="shared" si="12"/>
        <v>709370424</v>
      </c>
      <c r="O15" s="2">
        <f t="shared" si="12"/>
        <v>-498560282</v>
      </c>
      <c r="P15" s="2">
        <f t="shared" si="12"/>
        <v>-24910000</v>
      </c>
      <c r="Q15" s="2">
        <f t="shared" si="12"/>
        <v>-1994037000</v>
      </c>
      <c r="R15" s="2">
        <f t="shared" si="12"/>
        <v>-2670018000</v>
      </c>
      <c r="S15" s="2">
        <f t="shared" si="12"/>
        <v>-2971794750</v>
      </c>
      <c r="T15" s="2">
        <f t="shared" si="12"/>
        <v>-2781003499</v>
      </c>
      <c r="U15" s="2">
        <f t="shared" si="12"/>
        <v>-2336434000</v>
      </c>
      <c r="V15" s="2">
        <f t="shared" si="12"/>
        <v>-1077870250</v>
      </c>
      <c r="W15" s="2">
        <f t="shared" si="12"/>
        <v>-786903250</v>
      </c>
      <c r="X15" s="2">
        <f t="shared" si="12"/>
        <v>-233040750</v>
      </c>
      <c r="Y15" s="2">
        <f t="shared" si="12"/>
        <v>-41513615</v>
      </c>
      <c r="Z15" s="2">
        <f t="shared" si="12"/>
        <v>-27508020</v>
      </c>
    </row>
    <row r="16" spans="1:26" ht="15.5" x14ac:dyDescent="0.35">
      <c r="C16" t="s">
        <v>29</v>
      </c>
      <c r="D16" s="2">
        <f>IFERROR(INDEX(D51:D500,MATCH($C$16,$C$51:$C$500,0)),"")</f>
        <v>-1597539067</v>
      </c>
      <c r="E16" s="2">
        <f>IFERROR(INDEX(E51:E500,MATCH($C$16,$C$51:$C$500,0)),"")</f>
        <v>1810834423</v>
      </c>
      <c r="H16" s="2">
        <f>IFERROR(SUM(D16:G16)*(4/MAX(1,COUNT(D16:G16))),"")</f>
        <v>426590712</v>
      </c>
      <c r="I16" s="2">
        <f t="shared" ref="I16:Z16" si="13">IFERROR(INDEX(I51:I500,MATCH($C$16,$C$51:$C$500,0)),"")</f>
        <v>-31860711343</v>
      </c>
      <c r="J16" s="2">
        <f t="shared" si="13"/>
        <v>14511327416</v>
      </c>
      <c r="K16" s="2">
        <f t="shared" si="13"/>
        <v>1459490268</v>
      </c>
      <c r="L16" s="2">
        <f t="shared" si="13"/>
        <v>-7050649823</v>
      </c>
      <c r="M16" s="2">
        <f t="shared" si="13"/>
        <v>-16222680312</v>
      </c>
      <c r="N16" s="2">
        <f t="shared" si="13"/>
        <v>-15202781393</v>
      </c>
      <c r="O16" s="2">
        <f t="shared" si="13"/>
        <v>-114954133583</v>
      </c>
      <c r="P16" s="2">
        <f t="shared" si="13"/>
        <v>-26701087916</v>
      </c>
      <c r="Q16" s="2">
        <f t="shared" si="13"/>
        <v>-39427633130</v>
      </c>
      <c r="R16" s="2">
        <f t="shared" si="13"/>
        <v>10867105610</v>
      </c>
      <c r="S16" s="2">
        <f t="shared" si="13"/>
        <v>11112184093</v>
      </c>
      <c r="T16" s="2">
        <f t="shared" si="13"/>
        <v>24983743550</v>
      </c>
      <c r="U16" s="2">
        <f t="shared" si="13"/>
        <v>23883487524</v>
      </c>
      <c r="V16" s="2">
        <f t="shared" si="13"/>
        <v>17626581800</v>
      </c>
      <c r="W16" s="2">
        <f t="shared" si="13"/>
        <v>15217628533</v>
      </c>
      <c r="X16" s="2">
        <f t="shared" si="13"/>
        <v>9646164692</v>
      </c>
      <c r="Y16" s="2">
        <f t="shared" si="13"/>
        <v>7318817877</v>
      </c>
      <c r="Z16" s="2">
        <f t="shared" si="13"/>
        <v>2592264780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433986140000</v>
      </c>
      <c r="E20" s="2">
        <f ca="1">IFERROR(E21*E2,"")</f>
        <v>325489850000</v>
      </c>
      <c r="H20" s="2">
        <f t="shared" ref="H20:Z20" ca="1" si="14">IFERROR(H21*H2,"")</f>
        <v>325489850000</v>
      </c>
      <c r="I20" s="2">
        <f t="shared" ca="1" si="14"/>
        <v>470152060000</v>
      </c>
      <c r="J20" s="2">
        <f t="shared" ca="1" si="14"/>
        <v>345581810000</v>
      </c>
      <c r="K20" s="2">
        <f t="shared" ca="1" si="14"/>
        <v>373710260000</v>
      </c>
      <c r="L20" s="2">
        <f t="shared" ca="1" si="14"/>
        <v>309416380000</v>
      </c>
      <c r="M20" s="2">
        <f t="shared" ca="1" si="14"/>
        <v>178416546000</v>
      </c>
      <c r="N20" s="2">
        <f t="shared" ca="1" si="14"/>
        <v>168772464000</v>
      </c>
      <c r="O20" s="2">
        <f t="shared" ca="1" si="14"/>
        <v>144662112000</v>
      </c>
      <c r="P20" s="2">
        <f t="shared" ca="1" si="14"/>
        <v>204937992000</v>
      </c>
      <c r="Q20" s="2">
        <f t="shared" ca="1" si="14"/>
        <v>71961960000</v>
      </c>
      <c r="R20" s="2">
        <f t="shared" ca="1" si="14"/>
        <v>71961960000</v>
      </c>
      <c r="S20" s="2">
        <f t="shared" ca="1" si="14"/>
        <v>81187848000</v>
      </c>
      <c r="T20" s="2">
        <f t="shared" ca="1" si="14"/>
        <v>45112000000</v>
      </c>
      <c r="U20" s="2">
        <f t="shared" ca="1" si="14"/>
        <v>31578400000</v>
      </c>
      <c r="V20" s="2" t="str">
        <f t="shared" ca="1" si="14"/>
        <v/>
      </c>
      <c r="W20" s="2">
        <f t="shared" ca="1" si="14"/>
        <v>37593350000</v>
      </c>
      <c r="X20" s="2">
        <f t="shared" ca="1" si="14"/>
        <v>23495850000</v>
      </c>
      <c r="Y20" s="2">
        <f t="shared" ca="1" si="14"/>
        <v>17856850000</v>
      </c>
      <c r="Z20" s="2">
        <f t="shared" ca="1" si="14"/>
        <v>16165150000</v>
      </c>
    </row>
    <row r="21" spans="1:26" ht="15.5" x14ac:dyDescent="0.35">
      <c r="C21" t="s">
        <v>12</v>
      </c>
      <c r="D21" s="2">
        <f>IFERROR(INDEX(D51:D500,MATCH($C$7,$C$51:$C$500,0)),"")</f>
        <v>4900000000</v>
      </c>
      <c r="E21" s="2">
        <f>IFERROR(INDEX(E51:E500,MATCH($C$7,$C$51:$C$500,0)),"")</f>
        <v>4900000000</v>
      </c>
      <c r="H21" s="2">
        <f>IFERROR(INDEX(D21:G21,COUNT(D21:G21)),"")</f>
        <v>4900000000</v>
      </c>
      <c r="I21" s="2">
        <f t="shared" ref="I21:Z21" si="15">IFERROR(INDEX(I51:I500,MATCH($C$7,$C$51:$C$500,0)),"")</f>
        <v>4900000000</v>
      </c>
      <c r="J21" s="2">
        <f t="shared" si="15"/>
        <v>4900000000</v>
      </c>
      <c r="K21" s="2">
        <f t="shared" si="15"/>
        <v>4900000000</v>
      </c>
      <c r="L21" s="2">
        <f t="shared" si="15"/>
        <v>4900000000</v>
      </c>
      <c r="M21" s="2">
        <f t="shared" si="15"/>
        <v>2940000000</v>
      </c>
      <c r="N21" s="2">
        <f t="shared" si="15"/>
        <v>2940000000</v>
      </c>
      <c r="O21" s="2">
        <f t="shared" si="15"/>
        <v>2940000000</v>
      </c>
      <c r="P21" s="2">
        <f t="shared" si="15"/>
        <v>2940000000</v>
      </c>
      <c r="Q21" s="2">
        <f t="shared" si="15"/>
        <v>840000000</v>
      </c>
      <c r="R21" s="2">
        <f t="shared" si="15"/>
        <v>840000000</v>
      </c>
      <c r="S21" s="2">
        <f t="shared" si="15"/>
        <v>840000000</v>
      </c>
      <c r="T21" s="2">
        <f t="shared" si="15"/>
        <v>500000000</v>
      </c>
      <c r="U21" s="2">
        <f t="shared" si="15"/>
        <v>500000000</v>
      </c>
      <c r="V21" s="2">
        <f t="shared" si="15"/>
        <v>500000000</v>
      </c>
      <c r="W21" s="2">
        <f t="shared" si="15"/>
        <v>500000000</v>
      </c>
      <c r="X21" s="2">
        <f t="shared" si="15"/>
        <v>500000000</v>
      </c>
      <c r="Y21" s="2">
        <f t="shared" si="15"/>
        <v>500000000</v>
      </c>
      <c r="Z21" s="2">
        <f t="shared" si="15"/>
        <v>500000000</v>
      </c>
    </row>
    <row r="23" spans="1:26" ht="15.5" x14ac:dyDescent="0.35">
      <c r="B23" t="s">
        <v>41</v>
      </c>
      <c r="C23" t="s">
        <v>42</v>
      </c>
      <c r="D23" s="3">
        <f>IFERROR(D5/D6*100,"")</f>
        <v>5.0486201678706676E-2</v>
      </c>
      <c r="E23" s="3">
        <f>IFERROR(E5/E6*100,"")</f>
        <v>0.99992493319539943</v>
      </c>
      <c r="H23" s="3">
        <f t="shared" ref="H23:Z23" si="16">IFERROR(H5/H6*100,"")</f>
        <v>2.1008732726282413</v>
      </c>
      <c r="I23" s="3">
        <f t="shared" si="16"/>
        <v>-18.512595072682391</v>
      </c>
      <c r="J23" s="3">
        <f t="shared" si="16"/>
        <v>7.1093412674520584</v>
      </c>
      <c r="K23" s="3">
        <f t="shared" si="16"/>
        <v>2.7372315720220555</v>
      </c>
      <c r="L23" s="3">
        <f t="shared" si="16"/>
        <v>-4.1330010627022915</v>
      </c>
      <c r="M23" s="3">
        <f t="shared" si="16"/>
        <v>-14.766445708026762</v>
      </c>
      <c r="N23" s="3">
        <f t="shared" si="16"/>
        <v>-8.9318438511043201</v>
      </c>
      <c r="O23" s="3">
        <f t="shared" si="16"/>
        <v>-77.184775948654334</v>
      </c>
      <c r="P23" s="3">
        <f t="shared" si="16"/>
        <v>-9.3553275115375225</v>
      </c>
      <c r="Q23" s="3">
        <f t="shared" si="16"/>
        <v>-20.566249699595314</v>
      </c>
      <c r="R23" s="3">
        <f t="shared" si="16"/>
        <v>4.3169612381420572</v>
      </c>
      <c r="S23" s="3">
        <f t="shared" si="16"/>
        <v>8.8014555637146898</v>
      </c>
      <c r="T23" s="3">
        <f t="shared" si="16"/>
        <v>18.623247621547893</v>
      </c>
      <c r="U23" s="3">
        <f t="shared" si="16"/>
        <v>21.019180781609766</v>
      </c>
      <c r="V23" s="3">
        <f t="shared" si="16"/>
        <v>18.694173173725435</v>
      </c>
      <c r="W23" s="3">
        <f t="shared" si="16"/>
        <v>20.378777705979338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 t="str">
        <f>IFERROR(_xlfn.RRI(5,I23,D23),"")</f>
        <v/>
      </c>
      <c r="E24" s="4">
        <f>IFERROR(_xlfn.RRI(5,J23,E23),"")</f>
        <v>-0.32449649448296591</v>
      </c>
      <c r="H24" s="4" t="str">
        <f t="shared" ref="H24:Z24" si="17">IFERROR(_xlfn.RRI(5,M23,H23),"")</f>
        <v/>
      </c>
      <c r="I24" s="4">
        <f t="shared" si="17"/>
        <v>0.15692508025558904</v>
      </c>
      <c r="J24" s="4" t="str">
        <f t="shared" si="17"/>
        <v/>
      </c>
      <c r="K24" s="4" t="str">
        <f t="shared" si="17"/>
        <v/>
      </c>
      <c r="L24" s="4">
        <f t="shared" si="17"/>
        <v>-0.27452561581618395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-0.26683790518078898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-6.23</v>
      </c>
      <c r="J25" s="3">
        <f t="shared" si="18"/>
        <v>3.16</v>
      </c>
      <c r="K25" s="3">
        <f t="shared" si="18"/>
        <v>1.02</v>
      </c>
      <c r="L25" s="3">
        <f t="shared" si="18"/>
        <v>-1.52</v>
      </c>
      <c r="M25" s="3">
        <f t="shared" si="18"/>
        <v>-6.53</v>
      </c>
      <c r="N25" s="3">
        <f t="shared" si="18"/>
        <v>-4.93</v>
      </c>
      <c r="O25" s="3">
        <f t="shared" si="18"/>
        <v>-39.270000000000003</v>
      </c>
      <c r="P25" s="3">
        <f t="shared" si="18"/>
        <v>-9.09</v>
      </c>
      <c r="Q25" s="3">
        <f t="shared" si="18"/>
        <v>-49.31</v>
      </c>
      <c r="R25" s="3">
        <f t="shared" si="18"/>
        <v>9.76</v>
      </c>
      <c r="S25" s="3">
        <f t="shared" si="18"/>
        <v>9.69</v>
      </c>
      <c r="T25" s="3">
        <f t="shared" si="18"/>
        <v>44.41</v>
      </c>
      <c r="U25" s="3">
        <f t="shared" si="18"/>
        <v>43.09</v>
      </c>
      <c r="V25" s="3">
        <f t="shared" si="18"/>
        <v>33.1</v>
      </c>
      <c r="W25" s="3">
        <f t="shared" si="18"/>
        <v>28.86</v>
      </c>
      <c r="X25" s="3">
        <f t="shared" si="18"/>
        <v>18.829999999999998</v>
      </c>
      <c r="Y25" s="3">
        <f t="shared" si="18"/>
        <v>14.55</v>
      </c>
      <c r="Z25" s="3">
        <f t="shared" si="18"/>
        <v>5.13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4.7920232472375979E-2</v>
      </c>
      <c r="J26" s="4" t="str">
        <f t="shared" si="19"/>
        <v/>
      </c>
      <c r="K26" s="4" t="str">
        <f t="shared" si="19"/>
        <v/>
      </c>
      <c r="L26" s="4">
        <f t="shared" si="19"/>
        <v>-0.50136619635834623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-0.19493545977446769</v>
      </c>
      <c r="S26" s="4">
        <f t="shared" si="19"/>
        <v>-0.1244223012653709</v>
      </c>
      <c r="T26" s="4">
        <f t="shared" si="19"/>
        <v>0.25003898038664074</v>
      </c>
      <c r="U26" s="4">
        <f t="shared" si="19"/>
        <v>0.53056516867804016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48.814041409183673</v>
      </c>
      <c r="E27" s="3">
        <f>IFERROR(E4/E21,"")</f>
        <v>41.749447277142856</v>
      </c>
      <c r="H27" s="3">
        <f t="shared" ref="H27:Z27" si="20">IFERROR(H4/H21,"")</f>
        <v>181.12697737265307</v>
      </c>
      <c r="I27" s="3">
        <f t="shared" si="20"/>
        <v>169.96762276938776</v>
      </c>
      <c r="J27" s="3">
        <f t="shared" si="20"/>
        <v>151.54531083612244</v>
      </c>
      <c r="K27" s="3">
        <f t="shared" si="20"/>
        <v>55.858205565714286</v>
      </c>
      <c r="L27" s="3">
        <f t="shared" si="20"/>
        <v>49.800469560816325</v>
      </c>
      <c r="M27" s="3">
        <f t="shared" si="20"/>
        <v>69.178016542517</v>
      </c>
      <c r="N27" s="3">
        <f t="shared" si="20"/>
        <v>48.082542465646256</v>
      </c>
      <c r="O27" s="3">
        <f t="shared" si="20"/>
        <v>39.494538288435372</v>
      </c>
      <c r="P27" s="3">
        <f t="shared" si="20"/>
        <v>50.008930343877552</v>
      </c>
      <c r="Q27" s="3">
        <f t="shared" si="20"/>
        <v>206.30927412261906</v>
      </c>
      <c r="R27" s="3">
        <f t="shared" si="20"/>
        <v>266.97531706309525</v>
      </c>
      <c r="S27" s="3">
        <f t="shared" si="20"/>
        <v>299.59160367619046</v>
      </c>
      <c r="T27" s="3">
        <f t="shared" si="20"/>
        <v>527.37190610000005</v>
      </c>
      <c r="U27" s="3">
        <f t="shared" si="20"/>
        <v>455.27792029800003</v>
      </c>
      <c r="V27" s="3">
        <f t="shared" si="20"/>
        <v>371.52035440200001</v>
      </c>
      <c r="W27" s="3">
        <f t="shared" si="20"/>
        <v>300.36654395400001</v>
      </c>
      <c r="X27" s="3">
        <f t="shared" si="20"/>
        <v>240.84908275800001</v>
      </c>
      <c r="Y27" s="3">
        <f t="shared" si="20"/>
        <v>167.03788213199999</v>
      </c>
      <c r="Z27" s="3">
        <f t="shared" si="20"/>
        <v>111.705719358</v>
      </c>
    </row>
    <row r="28" spans="1:26" ht="15.5" x14ac:dyDescent="0.35">
      <c r="C28" t="s">
        <v>48</v>
      </c>
      <c r="D28" s="4">
        <f>IFERROR(_xlfn.RRI(5,I27,D27),"")</f>
        <v>-0.22082373813445333</v>
      </c>
      <c r="E28" s="4">
        <f>IFERROR(_xlfn.RRI(5,J27,E27),"")</f>
        <v>-0.22728090311846927</v>
      </c>
      <c r="H28" s="4">
        <f t="shared" ref="H28:Z28" si="21">IFERROR(_xlfn.RRI(5,M27,H27),"")</f>
        <v>0.21228018554742789</v>
      </c>
      <c r="I28" s="4">
        <f t="shared" si="21"/>
        <v>0.2872881021761271</v>
      </c>
      <c r="J28" s="4">
        <f t="shared" si="21"/>
        <v>0.30858245263560491</v>
      </c>
      <c r="K28" s="4">
        <f t="shared" si="21"/>
        <v>2.2369495445544896E-2</v>
      </c>
      <c r="L28" s="4">
        <f t="shared" si="21"/>
        <v>-0.24743686996118508</v>
      </c>
      <c r="M28" s="4">
        <f t="shared" si="21"/>
        <v>-0.23669272963219068</v>
      </c>
      <c r="N28" s="4">
        <f t="shared" si="21"/>
        <v>-0.30642799172016022</v>
      </c>
      <c r="O28" s="4">
        <f t="shared" si="21"/>
        <v>-0.40449692265314341</v>
      </c>
      <c r="P28" s="4">
        <f t="shared" si="21"/>
        <v>-0.35708405726996295</v>
      </c>
      <c r="Q28" s="4">
        <f t="shared" si="21"/>
        <v>-0.11098880946082224</v>
      </c>
      <c r="R28" s="4">
        <f t="shared" si="21"/>
        <v>-2.3293876211674669E-2</v>
      </c>
      <c r="S28" s="4">
        <f t="shared" si="21"/>
        <v>4.4616612682083057E-2</v>
      </c>
      <c r="T28" s="4">
        <f t="shared" si="21"/>
        <v>0.25852081577504338</v>
      </c>
      <c r="U28" s="4">
        <f t="shared" si="21"/>
        <v>0.32446423634992128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-2.971518987341772</v>
      </c>
      <c r="J29" s="4">
        <f t="shared" si="22"/>
        <v>2.0980392156862746</v>
      </c>
      <c r="K29" s="4">
        <f t="shared" si="22"/>
        <v>-1.6710526315789473</v>
      </c>
      <c r="L29" s="4">
        <f t="shared" si="22"/>
        <v>-0.76722817764165385</v>
      </c>
      <c r="M29" s="4">
        <f t="shared" si="22"/>
        <v>0.32454361054766745</v>
      </c>
      <c r="N29" s="4">
        <f t="shared" si="22"/>
        <v>-0.87445887445887449</v>
      </c>
      <c r="O29" s="4">
        <f t="shared" si="22"/>
        <v>3.3201320132013206</v>
      </c>
      <c r="P29" s="4">
        <f t="shared" si="22"/>
        <v>-0.81565605353883586</v>
      </c>
      <c r="Q29" s="4">
        <f t="shared" si="22"/>
        <v>-6.0522540983606561</v>
      </c>
      <c r="R29" s="4">
        <f t="shared" si="22"/>
        <v>7.2239422084623616E-3</v>
      </c>
      <c r="S29" s="4">
        <f t="shared" si="22"/>
        <v>-0.78180589957216851</v>
      </c>
      <c r="T29" s="4">
        <f t="shared" si="22"/>
        <v>3.0633557669992876E-2</v>
      </c>
      <c r="U29" s="4">
        <f t="shared" si="22"/>
        <v>0.30181268882175233</v>
      </c>
      <c r="V29" s="4">
        <f t="shared" si="22"/>
        <v>0.14691614691614699</v>
      </c>
      <c r="W29" s="4">
        <f t="shared" si="22"/>
        <v>0.53266064790228373</v>
      </c>
      <c r="X29" s="4">
        <f t="shared" si="22"/>
        <v>0.29415807560137441</v>
      </c>
      <c r="Y29" s="4">
        <f t="shared" si="22"/>
        <v>1.8362573099415209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6.5655766795105069E-2</v>
      </c>
      <c r="I30" s="4">
        <f t="shared" si="23"/>
        <v>0.12156306144758763</v>
      </c>
      <c r="J30" s="4">
        <f t="shared" si="23"/>
        <v>1.7130357894837354</v>
      </c>
      <c r="K30" s="4">
        <f t="shared" si="23"/>
        <v>0.12164013830231571</v>
      </c>
      <c r="L30" s="4">
        <f t="shared" si="23"/>
        <v>-0.28011134100370139</v>
      </c>
      <c r="M30" s="4">
        <f t="shared" si="23"/>
        <v>0.43873458005975702</v>
      </c>
      <c r="N30" s="4">
        <f t="shared" si="23"/>
        <v>0.21744789404781034</v>
      </c>
      <c r="O30" s="4">
        <f t="shared" si="23"/>
        <v>-0.21025028896122802</v>
      </c>
      <c r="P30" s="4">
        <f t="shared" si="23"/>
        <v>-0.75760212158879991</v>
      </c>
      <c r="Q30" s="4">
        <f t="shared" si="23"/>
        <v>-0.22723465078286156</v>
      </c>
      <c r="R30" s="4">
        <f t="shared" si="23"/>
        <v>-0.10886916126110158</v>
      </c>
      <c r="S30" s="4">
        <f t="shared" si="23"/>
        <v>-0.43191588286960814</v>
      </c>
      <c r="T30" s="4">
        <f t="shared" si="23"/>
        <v>0.15835159709658497</v>
      </c>
      <c r="U30" s="4">
        <f t="shared" si="23"/>
        <v>0.22544542958034258</v>
      </c>
      <c r="V30" s="4">
        <f t="shared" si="23"/>
        <v>0.23688993291775176</v>
      </c>
      <c r="W30" s="4">
        <f t="shared" si="23"/>
        <v>0.24711516653688845</v>
      </c>
      <c r="X30" s="4">
        <f t="shared" si="23"/>
        <v>0.44188300093311444</v>
      </c>
      <c r="Y30" s="4">
        <f t="shared" si="23"/>
        <v>0.49533867282720551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35.17</v>
      </c>
      <c r="E32" s="3">
        <f>IFERROR(INDEX(E51:E500,MATCH($A$32,$C$51:$C$500,0)),"")</f>
        <v>35.15</v>
      </c>
      <c r="H32" s="3">
        <f>IFERROR(INDEX(D32:G32,COUNT(D32:G32)),"")</f>
        <v>35.15</v>
      </c>
      <c r="I32" s="3">
        <f t="shared" ref="I32:Z32" si="24">IFERROR(INDEX(I51:I500,MATCH($C$32,$C$51:$C$500,0)),"")</f>
        <v>34.799999999999997</v>
      </c>
      <c r="J32" s="3">
        <f t="shared" si="24"/>
        <v>45.57</v>
      </c>
      <c r="K32" s="3">
        <f t="shared" si="24"/>
        <v>44.08</v>
      </c>
      <c r="L32" s="3">
        <f t="shared" si="24"/>
        <v>42.87</v>
      </c>
      <c r="M32" s="3">
        <f t="shared" si="24"/>
        <v>41.54</v>
      </c>
      <c r="N32" s="3">
        <f t="shared" si="24"/>
        <v>47.68</v>
      </c>
      <c r="O32" s="3">
        <f t="shared" si="24"/>
        <v>50.65</v>
      </c>
      <c r="P32" s="3">
        <f t="shared" si="24"/>
        <v>89.75</v>
      </c>
      <c r="Q32" s="3">
        <f t="shared" si="24"/>
        <v>238.74</v>
      </c>
      <c r="R32" s="3">
        <f t="shared" si="24"/>
        <v>229.32</v>
      </c>
      <c r="S32" s="3">
        <f t="shared" si="24"/>
        <v>221.42</v>
      </c>
      <c r="T32" s="3">
        <f t="shared" si="24"/>
        <v>246.37</v>
      </c>
      <c r="U32" s="3">
        <f t="shared" si="24"/>
        <v>200.49</v>
      </c>
      <c r="V32" s="3">
        <f t="shared" si="24"/>
        <v>165.35</v>
      </c>
      <c r="W32" s="3">
        <f t="shared" si="24"/>
        <v>140.74</v>
      </c>
      <c r="X32" s="3">
        <f t="shared" si="24"/>
        <v>117.06</v>
      </c>
      <c r="Y32" s="3">
        <f t="shared" si="24"/>
        <v>105.57</v>
      </c>
      <c r="Z32" s="3">
        <f t="shared" si="24"/>
        <v>92.21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2.2999999999999998</v>
      </c>
      <c r="E33" s="3">
        <f>IFERROR(INDEX(E51:E500,MATCH($A$33,$C$51:$C$500,0)),"")</f>
        <v>3.1</v>
      </c>
      <c r="H33" s="3">
        <f>IFERROR(INDEX(D33:G33,COUNT(D33:G33)),"")</f>
        <v>3.1</v>
      </c>
      <c r="I33" s="3">
        <f t="shared" ref="I33:Z33" si="25">IFERROR(INDEX(I51:I500,MATCH($C$33,$C$51:$C$500,0)),"")</f>
        <v>3.36</v>
      </c>
      <c r="J33" s="3">
        <f t="shared" si="25"/>
        <v>1.89</v>
      </c>
      <c r="K33" s="3">
        <f t="shared" si="25"/>
        <v>2.11</v>
      </c>
      <c r="L33" s="3">
        <f t="shared" si="25"/>
        <v>1.8</v>
      </c>
      <c r="M33" s="3">
        <f t="shared" si="25"/>
        <v>1.78</v>
      </c>
      <c r="N33" s="3">
        <f t="shared" si="25"/>
        <v>1.47</v>
      </c>
      <c r="O33" s="3">
        <f t="shared" si="25"/>
        <v>1.18</v>
      </c>
      <c r="P33" s="3">
        <f t="shared" si="25"/>
        <v>0.95</v>
      </c>
      <c r="Q33" s="3">
        <f t="shared" si="25"/>
        <v>0.57999999999999996</v>
      </c>
      <c r="R33" s="3">
        <f t="shared" si="25"/>
        <v>0.6</v>
      </c>
      <c r="S33" s="3">
        <f t="shared" si="25"/>
        <v>0.71</v>
      </c>
      <c r="T33" s="3">
        <f t="shared" si="25"/>
        <v>0.63</v>
      </c>
      <c r="U33" s="3">
        <f t="shared" si="25"/>
        <v>0.54</v>
      </c>
      <c r="V33" s="3">
        <f t="shared" si="25"/>
        <v>0.74</v>
      </c>
      <c r="W33" s="3">
        <f t="shared" si="25"/>
        <v>0.91</v>
      </c>
      <c r="X33" s="3">
        <f t="shared" si="25"/>
        <v>0.67</v>
      </c>
      <c r="Y33" s="3">
        <f t="shared" si="25"/>
        <v>0.69</v>
      </c>
      <c r="Z33" s="3">
        <f t="shared" si="25"/>
        <v>0.61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-245.45</v>
      </c>
      <c r="E34" s="3">
        <f>IFERROR(INDEX(E51:E500,MATCH($A$34,$C$51:$C$500,0)),"")</f>
        <v>294.58999999999997</v>
      </c>
      <c r="H34" s="3">
        <f>IFERROR(INDEX(D34:G34,COUNT(D34:G34)),"")</f>
        <v>294.58999999999997</v>
      </c>
      <c r="I34" s="3">
        <f t="shared" ref="I34:Z34" si="26">IFERROR(INDEX(I51:I500,MATCH($C$34,$C$51:$C$500,0)),"")</f>
        <v>-18.78</v>
      </c>
      <c r="J34" s="3">
        <f t="shared" si="26"/>
        <v>27.22</v>
      </c>
      <c r="K34" s="3">
        <f t="shared" si="26"/>
        <v>91.18</v>
      </c>
      <c r="L34" s="3">
        <f t="shared" si="26"/>
        <v>-50.66</v>
      </c>
      <c r="M34" s="3">
        <f t="shared" si="26"/>
        <v>-11.33</v>
      </c>
      <c r="N34" s="3">
        <f t="shared" si="26"/>
        <v>-14.2</v>
      </c>
      <c r="O34" s="3">
        <f t="shared" si="26"/>
        <v>-1.53</v>
      </c>
      <c r="P34" s="3">
        <f t="shared" si="26"/>
        <v>-9.35</v>
      </c>
      <c r="Q34" s="3">
        <f t="shared" si="26"/>
        <v>-2.8</v>
      </c>
      <c r="R34" s="3">
        <f t="shared" si="26"/>
        <v>14.14</v>
      </c>
      <c r="S34" s="3">
        <f t="shared" si="26"/>
        <v>16.2</v>
      </c>
      <c r="T34" s="3">
        <f t="shared" si="26"/>
        <v>3.47</v>
      </c>
      <c r="U34" s="3">
        <f t="shared" si="26"/>
        <v>2.5099999999999998</v>
      </c>
      <c r="V34" s="3">
        <f t="shared" si="26"/>
        <v>3.69</v>
      </c>
      <c r="W34" s="3">
        <f t="shared" si="26"/>
        <v>4.4400000000000004</v>
      </c>
      <c r="X34" s="3">
        <f t="shared" si="26"/>
        <v>4.2</v>
      </c>
      <c r="Y34" s="3">
        <f t="shared" si="26"/>
        <v>5.0199999999999996</v>
      </c>
      <c r="Z34" s="3">
        <f t="shared" si="26"/>
        <v>10.92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1.66</v>
      </c>
      <c r="E35" s="3">
        <f>IFERROR(INDEX(E51:E500,MATCH($A$35,$C$51:$C$500,0)),"")</f>
        <v>2.61</v>
      </c>
      <c r="H35" s="3">
        <f>IFERROR(INDEX(D35:G35,COUNT(D35:G35)),"")</f>
        <v>2.61</v>
      </c>
      <c r="I35" s="3">
        <f t="shared" ref="I35:Z35" si="27">IFERROR(INDEX(I51:I500,MATCH($C$35,$C$51:$C$500,0)),"")</f>
        <v>0.69</v>
      </c>
      <c r="J35" s="3">
        <f t="shared" si="27"/>
        <v>0.56999999999999995</v>
      </c>
      <c r="K35" s="3">
        <f t="shared" si="27"/>
        <v>1.66</v>
      </c>
      <c r="L35" s="3">
        <f t="shared" si="27"/>
        <v>1.55</v>
      </c>
      <c r="M35" s="3">
        <f t="shared" si="27"/>
        <v>1.07</v>
      </c>
      <c r="N35" s="3">
        <f t="shared" si="27"/>
        <v>1.46</v>
      </c>
      <c r="O35" s="3">
        <f t="shared" si="27"/>
        <v>1.52</v>
      </c>
      <c r="P35" s="3">
        <f t="shared" si="27"/>
        <v>1.7</v>
      </c>
      <c r="Q35" s="3">
        <f t="shared" si="27"/>
        <v>0.67</v>
      </c>
      <c r="R35" s="3">
        <f t="shared" si="27"/>
        <v>0.52</v>
      </c>
      <c r="S35" s="3">
        <f t="shared" si="27"/>
        <v>0.52</v>
      </c>
      <c r="T35" s="3">
        <f t="shared" si="27"/>
        <v>0.28999999999999998</v>
      </c>
      <c r="U35" s="3">
        <f t="shared" si="27"/>
        <v>0.24</v>
      </c>
      <c r="V35" s="3">
        <f t="shared" si="27"/>
        <v>0.33</v>
      </c>
      <c r="W35" s="3">
        <f t="shared" si="27"/>
        <v>0.43</v>
      </c>
      <c r="X35" s="3">
        <f t="shared" si="27"/>
        <v>0.33</v>
      </c>
      <c r="Y35" s="3">
        <f t="shared" si="27"/>
        <v>0.44</v>
      </c>
      <c r="Z35" s="3">
        <f t="shared" si="27"/>
        <v>0.5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239188802905</v>
      </c>
      <c r="E51" s="5">
        <v>204572291658</v>
      </c>
      <c r="F51" s="5">
        <v>628145637583</v>
      </c>
      <c r="G51" s="5">
        <v>-197448261826</v>
      </c>
      <c r="I51" s="5">
        <v>832841351570</v>
      </c>
      <c r="J51" s="5">
        <v>742572023097</v>
      </c>
      <c r="K51" s="5">
        <v>273705207272</v>
      </c>
      <c r="L51" s="5">
        <v>244022300848</v>
      </c>
      <c r="M51" s="5">
        <v>203383368635</v>
      </c>
      <c r="N51" s="5">
        <v>141362674849</v>
      </c>
      <c r="O51" s="5">
        <v>116113942568</v>
      </c>
      <c r="P51" s="5">
        <v>147026255211</v>
      </c>
      <c r="Q51" s="5">
        <v>173299790263</v>
      </c>
      <c r="R51" s="5">
        <v>224259266333</v>
      </c>
      <c r="S51" s="5">
        <v>251656947088</v>
      </c>
      <c r="T51" s="5">
        <v>263685953050</v>
      </c>
      <c r="U51" s="5">
        <v>227638960149</v>
      </c>
      <c r="V51" s="5">
        <v>185760177201</v>
      </c>
      <c r="W51" s="5">
        <v>150183271977</v>
      </c>
      <c r="X51" s="5">
        <v>120424541379</v>
      </c>
      <c r="Y51" s="5">
        <v>83518941066</v>
      </c>
      <c r="Z51" s="5">
        <v>55852859679</v>
      </c>
    </row>
    <row r="52" spans="2:26" ht="15.5" x14ac:dyDescent="0.35">
      <c r="C52" t="s">
        <v>611</v>
      </c>
      <c r="D52" s="5">
        <v>218577843381</v>
      </c>
      <c r="E52" s="5">
        <v>197692283352</v>
      </c>
      <c r="F52" s="5">
        <v>235620572950</v>
      </c>
      <c r="G52" s="5">
        <v>173273007531</v>
      </c>
      <c r="I52" s="5">
        <v>800357232266</v>
      </c>
      <c r="J52" s="5">
        <v>724863298797</v>
      </c>
      <c r="K52" s="5">
        <v>658050119216</v>
      </c>
      <c r="L52" s="5">
        <v>679991296223</v>
      </c>
      <c r="M52" s="5">
        <v>568106834453</v>
      </c>
      <c r="N52" s="5">
        <v>405929777482</v>
      </c>
      <c r="O52" s="5">
        <v>349572732911</v>
      </c>
      <c r="P52" s="5">
        <v>278442540820</v>
      </c>
      <c r="Q52" s="5">
        <v>290151673518</v>
      </c>
      <c r="R52" s="5">
        <v>328363174675</v>
      </c>
      <c r="S52" s="5">
        <v>326277830482</v>
      </c>
      <c r="T52" s="5">
        <v>335139154414</v>
      </c>
      <c r="U52" s="5">
        <v>277080167974</v>
      </c>
      <c r="V52" s="5">
        <v>215533611607</v>
      </c>
      <c r="W52" s="5">
        <v>165182493076</v>
      </c>
      <c r="X52" s="5">
        <v>150027950725</v>
      </c>
      <c r="Y52" s="5">
        <v>107783555725</v>
      </c>
      <c r="Z52" s="5">
        <v>70815963990</v>
      </c>
    </row>
    <row r="53" spans="2:26" ht="15.5" x14ac:dyDescent="0.35">
      <c r="C53" t="s">
        <v>612</v>
      </c>
      <c r="F53" s="5">
        <v>397567508815</v>
      </c>
      <c r="G53" s="5">
        <v>-397567508815</v>
      </c>
      <c r="K53" s="5">
        <v>-380334070432</v>
      </c>
      <c r="L53" s="5">
        <v>-420957154808</v>
      </c>
      <c r="M53" s="5">
        <v>-362708482607</v>
      </c>
      <c r="N53" s="5">
        <v>-258011154859</v>
      </c>
      <c r="O53" s="5">
        <v>-226272840776</v>
      </c>
      <c r="P53" s="5">
        <v>-138463373762</v>
      </c>
      <c r="Q53" s="5">
        <v>-113798125973</v>
      </c>
      <c r="R53" s="5">
        <v>-112019486113</v>
      </c>
      <c r="S53" s="5">
        <v>-90578279020</v>
      </c>
      <c r="T53" s="5">
        <v>-59039528216</v>
      </c>
      <c r="U53" s="5">
        <v>-42485106008</v>
      </c>
      <c r="V53" s="5">
        <v>-23253020859</v>
      </c>
      <c r="W53" s="5">
        <v>-19304041984</v>
      </c>
      <c r="X53" s="5">
        <v>-23911163041</v>
      </c>
      <c r="Y53" s="5">
        <v>-20360763585</v>
      </c>
      <c r="Z53" s="5">
        <v>-13479531971</v>
      </c>
    </row>
    <row r="54" spans="2:26" ht="15.5" x14ac:dyDescent="0.35">
      <c r="C54" t="s">
        <v>613</v>
      </c>
      <c r="F54" s="5">
        <v>-27694844800</v>
      </c>
      <c r="G54" s="5">
        <v>27694844800</v>
      </c>
      <c r="K54" s="5">
        <v>-12943838229</v>
      </c>
      <c r="L54" s="5">
        <v>-22886605222</v>
      </c>
      <c r="M54" s="5">
        <v>-8896936636</v>
      </c>
      <c r="N54" s="5">
        <v>-12668565451</v>
      </c>
      <c r="O54" s="5">
        <v>-16015585806</v>
      </c>
      <c r="P54" s="5">
        <v>-1269370699</v>
      </c>
      <c r="Q54" s="5">
        <v>-5836131332</v>
      </c>
      <c r="R54" s="5">
        <v>578309339</v>
      </c>
      <c r="S54" s="5">
        <v>8622079461</v>
      </c>
      <c r="T54" s="5">
        <v>-18198679417</v>
      </c>
      <c r="U54" s="5">
        <v>-12195638790</v>
      </c>
      <c r="V54" s="5">
        <v>-10400766517</v>
      </c>
      <c r="W54" s="5">
        <v>500025357</v>
      </c>
      <c r="X54" s="5">
        <v>-9495722274</v>
      </c>
      <c r="Y54" s="5">
        <v>-8275351546</v>
      </c>
      <c r="Z54" s="5">
        <v>-3914472636</v>
      </c>
    </row>
    <row r="55" spans="2:26" ht="15.5" x14ac:dyDescent="0.35">
      <c r="C55" t="s">
        <v>619</v>
      </c>
      <c r="D55" s="5">
        <v>2565809077</v>
      </c>
      <c r="E55" s="5">
        <v>2538148478</v>
      </c>
      <c r="F55" s="5">
        <v>2615523369</v>
      </c>
      <c r="G55" s="5">
        <v>3955458108</v>
      </c>
      <c r="I55" s="5">
        <v>12447242055</v>
      </c>
      <c r="J55" s="5">
        <v>11138883376</v>
      </c>
      <c r="K55" s="5">
        <v>8932996717</v>
      </c>
      <c r="L55" s="5">
        <v>7874764655</v>
      </c>
      <c r="M55" s="5">
        <v>6881953425</v>
      </c>
      <c r="N55" s="5">
        <v>6112617677</v>
      </c>
      <c r="O55" s="5">
        <v>8829636239</v>
      </c>
      <c r="P55" s="5">
        <v>8316458852</v>
      </c>
      <c r="Q55" s="5">
        <v>2782374050</v>
      </c>
      <c r="R55" s="5">
        <v>7337268432</v>
      </c>
      <c r="S55" s="5">
        <v>7335316165</v>
      </c>
      <c r="T55" s="5">
        <v>5785006269</v>
      </c>
      <c r="U55" s="5">
        <v>5239536973</v>
      </c>
      <c r="V55" s="5">
        <v>3880352970</v>
      </c>
      <c r="W55" s="5">
        <v>3804795528</v>
      </c>
      <c r="X55" s="5">
        <v>3803475969</v>
      </c>
      <c r="Y55" s="5">
        <v>4371500472</v>
      </c>
      <c r="Z55" s="5">
        <v>2430900296</v>
      </c>
    </row>
    <row r="56" spans="2:26" ht="15.5" x14ac:dyDescent="0.35">
      <c r="C56" t="s">
        <v>79</v>
      </c>
      <c r="D56" s="5">
        <v>1684534951</v>
      </c>
      <c r="E56" s="5">
        <v>-88672070</v>
      </c>
      <c r="F56" s="5">
        <v>-861741122</v>
      </c>
      <c r="G56" s="5">
        <v>-1457302493</v>
      </c>
      <c r="I56" s="5">
        <v>-1059722676</v>
      </c>
      <c r="J56" s="5">
        <v>374491274</v>
      </c>
      <c r="K56" s="5">
        <v>933117064</v>
      </c>
      <c r="L56" s="5">
        <v>-1212699017</v>
      </c>
      <c r="M56" s="5">
        <v>1151399272</v>
      </c>
      <c r="N56" s="5">
        <v>1973520484</v>
      </c>
      <c r="O56" s="5">
        <v>505378585</v>
      </c>
      <c r="P56" s="5">
        <v>2039892221</v>
      </c>
      <c r="Q56" s="5">
        <v>177318508</v>
      </c>
      <c r="R56" s="5">
        <v>118597749</v>
      </c>
      <c r="S56" s="5">
        <v>8229660472</v>
      </c>
      <c r="T56" s="5">
        <v>738397732</v>
      </c>
      <c r="U56" s="5">
        <v>-476513097</v>
      </c>
      <c r="V56" s="5">
        <v>-1093527062</v>
      </c>
      <c r="W56" s="5">
        <v>-90460303</v>
      </c>
    </row>
    <row r="57" spans="2:26" ht="15.5" x14ac:dyDescent="0.35">
      <c r="C57" t="s">
        <v>74</v>
      </c>
      <c r="D57" s="5">
        <v>-244101213376</v>
      </c>
      <c r="E57" s="5">
        <v>-203278826688</v>
      </c>
      <c r="F57" s="5">
        <v>-653737186299</v>
      </c>
      <c r="G57" s="5">
        <v>197660141406</v>
      </c>
      <c r="I57" s="5">
        <v>-870408356793</v>
      </c>
      <c r="J57" s="5">
        <v>-734252874957</v>
      </c>
      <c r="K57" s="5">
        <v>-285283688794</v>
      </c>
      <c r="L57" s="5">
        <v>-257651694703</v>
      </c>
      <c r="M57" s="5">
        <v>-188506326086</v>
      </c>
      <c r="N57" s="5">
        <v>-139951082188</v>
      </c>
      <c r="O57" s="5">
        <v>-238828369277</v>
      </c>
      <c r="P57" s="5">
        <v>-188617619589</v>
      </c>
      <c r="Q57" s="5">
        <v>-215043815594</v>
      </c>
      <c r="R57" s="5">
        <v>-214928663098</v>
      </c>
      <c r="S57" s="5">
        <v>-240693366879</v>
      </c>
      <c r="T57" s="5">
        <v>-241066093175</v>
      </c>
      <c r="U57" s="5">
        <v>-206006520439</v>
      </c>
      <c r="V57" s="5">
        <v>-170116063651</v>
      </c>
      <c r="W57" s="5">
        <v>-136229684118</v>
      </c>
      <c r="X57" s="5">
        <v>-112001108767</v>
      </c>
      <c r="Y57" s="5">
        <v>-77598061377</v>
      </c>
      <c r="Z57" s="5">
        <v>-53400646722</v>
      </c>
    </row>
    <row r="58" spans="2:26" ht="15.5" x14ac:dyDescent="0.35">
      <c r="C58" t="s">
        <v>617</v>
      </c>
      <c r="D58" s="5">
        <v>-150026897056</v>
      </c>
      <c r="E58" s="5">
        <v>-164459480180</v>
      </c>
      <c r="F58" s="5">
        <v>-404582559644</v>
      </c>
      <c r="G58" s="5">
        <v>41892770930</v>
      </c>
      <c r="I58" s="5">
        <v>-710849370301</v>
      </c>
      <c r="J58" s="5">
        <v>-626837160896</v>
      </c>
      <c r="K58" s="5">
        <v>-432807739913</v>
      </c>
      <c r="L58" s="5">
        <v>-535206382902</v>
      </c>
      <c r="M58" s="5">
        <v>-294456892733</v>
      </c>
      <c r="N58" s="5">
        <v>-238032848045</v>
      </c>
      <c r="O58" s="5">
        <v>-259979237418</v>
      </c>
      <c r="P58" s="5">
        <v>-154846277203</v>
      </c>
      <c r="Q58" s="5">
        <v>-142522723247</v>
      </c>
      <c r="R58" s="5">
        <v>-141437051046</v>
      </c>
      <c r="S58" s="5">
        <v>-133243194178</v>
      </c>
      <c r="T58" s="5">
        <v>-112995926333</v>
      </c>
      <c r="U58" s="5">
        <v>-80901604867</v>
      </c>
      <c r="V58" s="5">
        <v>-65541098722</v>
      </c>
      <c r="W58" s="5">
        <v>-59353910333</v>
      </c>
      <c r="X58" s="5">
        <v>-66532768526</v>
      </c>
      <c r="Y58" s="5">
        <v>-30816658383</v>
      </c>
      <c r="Z58" s="5">
        <v>-31860612433</v>
      </c>
    </row>
    <row r="59" spans="2:26" ht="15.5" x14ac:dyDescent="0.35">
      <c r="C59" t="s">
        <v>618</v>
      </c>
      <c r="D59" s="5">
        <v>-73479890336</v>
      </c>
      <c r="E59" s="5">
        <v>-27945772704</v>
      </c>
      <c r="F59" s="5">
        <v>-288354225255</v>
      </c>
      <c r="G59" s="5">
        <v>229705978455</v>
      </c>
      <c r="I59" s="5">
        <v>-101804932857</v>
      </c>
      <c r="J59" s="5">
        <v>-53535780284</v>
      </c>
      <c r="K59" s="5">
        <v>291069430776</v>
      </c>
      <c r="L59" s="5">
        <v>398931831471</v>
      </c>
      <c r="M59" s="5">
        <v>201984693025</v>
      </c>
      <c r="N59" s="5">
        <v>171736862546</v>
      </c>
      <c r="O59" s="5">
        <v>169471671228</v>
      </c>
      <c r="P59" s="5">
        <v>57049332472</v>
      </c>
      <c r="Q59" s="5">
        <v>30320204692</v>
      </c>
      <c r="R59" s="5">
        <v>20775565823</v>
      </c>
      <c r="S59" s="5">
        <v>25437064262</v>
      </c>
      <c r="T59" s="5">
        <v>28118003631</v>
      </c>
      <c r="U59" s="5">
        <v>22958787664</v>
      </c>
      <c r="V59" s="5">
        <v>15745209403</v>
      </c>
      <c r="W59" s="5">
        <v>17948258417</v>
      </c>
      <c r="X59" s="5">
        <v>24012564081</v>
      </c>
      <c r="Y59" s="5">
        <v>7374295681</v>
      </c>
      <c r="Z59" s="5">
        <v>13340247930</v>
      </c>
    </row>
    <row r="60" spans="2:26" ht="15.5" x14ac:dyDescent="0.35">
      <c r="C60" t="s">
        <v>616</v>
      </c>
      <c r="F60" s="5">
        <v>2884798251</v>
      </c>
      <c r="G60" s="5">
        <v>-2884798251</v>
      </c>
      <c r="K60" s="5">
        <v>6506825272</v>
      </c>
      <c r="L60" s="5">
        <v>18938421526</v>
      </c>
      <c r="M60" s="5">
        <v>14957472115</v>
      </c>
      <c r="N60" s="5">
        <v>32289247279</v>
      </c>
      <c r="O60" s="5">
        <v>-15999666581</v>
      </c>
      <c r="P60" s="5">
        <v>-2694951714</v>
      </c>
      <c r="Q60" s="5">
        <v>-49803703969</v>
      </c>
      <c r="R60" s="5">
        <v>-54409706283</v>
      </c>
      <c r="S60" s="5">
        <v>-75622704777</v>
      </c>
      <c r="T60" s="5">
        <v>-93584823353</v>
      </c>
      <c r="U60" s="5">
        <v>-93927011713</v>
      </c>
      <c r="V60" s="5">
        <v>-86790309317</v>
      </c>
      <c r="W60" s="5">
        <v>-66322857905</v>
      </c>
      <c r="X60" s="5">
        <v>-44506018483</v>
      </c>
      <c r="Y60" s="5">
        <v>-29561178261</v>
      </c>
      <c r="Z60" s="5">
        <v>-18738134814</v>
      </c>
    </row>
    <row r="61" spans="2:26" ht="15.5" x14ac:dyDescent="0.35">
      <c r="C61" t="s">
        <v>1535</v>
      </c>
      <c r="F61" s="5">
        <v>-1532192666</v>
      </c>
      <c r="G61" s="5">
        <v>1532192666</v>
      </c>
    </row>
    <row r="62" spans="2:26" ht="15.5" x14ac:dyDescent="0.35">
      <c r="C62" t="s">
        <v>245</v>
      </c>
      <c r="D62" s="5">
        <v>-4683079137</v>
      </c>
      <c r="E62" s="5">
        <v>-5576734362</v>
      </c>
      <c r="F62" s="5">
        <v>64244028620</v>
      </c>
      <c r="G62" s="5">
        <v>-76739199421</v>
      </c>
      <c r="I62" s="5">
        <v>-24568829306</v>
      </c>
      <c r="J62" s="5">
        <v>-25470151912</v>
      </c>
      <c r="K62" s="5">
        <v>-128949727837</v>
      </c>
      <c r="L62" s="5">
        <v>-126068876565</v>
      </c>
      <c r="M62" s="5">
        <v>-111333340725</v>
      </c>
      <c r="N62" s="5">
        <v>-105202030172</v>
      </c>
      <c r="O62" s="5">
        <v>-133938488497</v>
      </c>
      <c r="P62" s="5">
        <v>-79778053280</v>
      </c>
      <c r="Q62" s="5">
        <v>-65465215587</v>
      </c>
      <c r="R62" s="5">
        <v>-66885039237</v>
      </c>
      <c r="S62" s="5">
        <v>-57716643844</v>
      </c>
      <c r="T62" s="5">
        <v>-50009925036</v>
      </c>
      <c r="U62" s="5">
        <v>-38971480065</v>
      </c>
      <c r="V62" s="5">
        <v>-29219236608</v>
      </c>
      <c r="W62" s="5">
        <v>-24108396770</v>
      </c>
      <c r="X62" s="5">
        <v>-19617577836</v>
      </c>
      <c r="Y62" s="5">
        <v>-16000483440</v>
      </c>
      <c r="Z62" s="5">
        <v>-14579234681</v>
      </c>
    </row>
    <row r="63" spans="2:26" ht="15.5" x14ac:dyDescent="0.35">
      <c r="C63" t="s">
        <v>77</v>
      </c>
      <c r="D63" s="5">
        <v>-4912410471</v>
      </c>
      <c r="E63" s="5">
        <v>1293464970</v>
      </c>
      <c r="F63" s="5">
        <v>-25591548716</v>
      </c>
      <c r="G63" s="5">
        <v>211879580</v>
      </c>
      <c r="I63" s="5">
        <v>-37567005223</v>
      </c>
      <c r="J63" s="5">
        <v>8319148140</v>
      </c>
      <c r="K63" s="5">
        <v>-11578481522</v>
      </c>
      <c r="L63" s="5">
        <v>-13629393855</v>
      </c>
      <c r="M63" s="5">
        <v>14877042549</v>
      </c>
      <c r="N63" s="5">
        <v>1411592661</v>
      </c>
      <c r="O63" s="5">
        <v>-122714426709</v>
      </c>
      <c r="P63" s="5">
        <v>-41591364378</v>
      </c>
      <c r="Q63" s="5">
        <v>-41744025331</v>
      </c>
      <c r="R63" s="5">
        <v>9330603235</v>
      </c>
      <c r="S63" s="5">
        <v>10963580209</v>
      </c>
      <c r="T63" s="5">
        <v>22619859875</v>
      </c>
      <c r="U63" s="5">
        <v>21632439710</v>
      </c>
      <c r="V63" s="5">
        <v>15644113550</v>
      </c>
      <c r="W63" s="5">
        <v>13953587859</v>
      </c>
      <c r="X63" s="5">
        <v>8423432612</v>
      </c>
      <c r="Y63" s="5">
        <v>5920879689</v>
      </c>
      <c r="Z63" s="5">
        <v>2452212957</v>
      </c>
    </row>
    <row r="64" spans="2:26" ht="15.5" x14ac:dyDescent="0.35">
      <c r="C64" t="s">
        <v>78</v>
      </c>
      <c r="D64" s="5">
        <v>3314871404</v>
      </c>
      <c r="E64" s="5">
        <v>517369453</v>
      </c>
      <c r="F64" s="5">
        <v>1312008386</v>
      </c>
      <c r="G64" s="5">
        <v>3379679284</v>
      </c>
      <c r="I64" s="5">
        <v>5706293880</v>
      </c>
      <c r="J64" s="5">
        <v>6192179276</v>
      </c>
      <c r="K64" s="5">
        <v>13037971790</v>
      </c>
      <c r="L64" s="5">
        <v>6578744032</v>
      </c>
      <c r="M64" s="5">
        <v>-31099722861</v>
      </c>
      <c r="N64" s="5">
        <v>-16614374054</v>
      </c>
      <c r="O64" s="5">
        <v>7760293126</v>
      </c>
      <c r="P64" s="5">
        <v>14890276462</v>
      </c>
      <c r="Q64" s="5">
        <v>2316392201</v>
      </c>
      <c r="R64" s="5">
        <v>1536502375</v>
      </c>
      <c r="S64" s="5">
        <v>148603884</v>
      </c>
      <c r="T64" s="5">
        <v>2363883675</v>
      </c>
      <c r="U64" s="5">
        <v>2251047814</v>
      </c>
      <c r="V64" s="5">
        <v>1982468250</v>
      </c>
      <c r="W64" s="5">
        <v>1264040674</v>
      </c>
      <c r="X64" s="5">
        <v>1222732080</v>
      </c>
      <c r="Y64" s="5">
        <v>1397938188</v>
      </c>
      <c r="Z64" s="5">
        <v>140051823</v>
      </c>
    </row>
    <row r="65" spans="3:26" ht="15.5" x14ac:dyDescent="0.35">
      <c r="C65" t="s">
        <v>29</v>
      </c>
      <c r="D65" s="5">
        <v>-1597539067</v>
      </c>
      <c r="E65" s="5">
        <v>1810834423</v>
      </c>
      <c r="F65" s="5">
        <v>-24279540330</v>
      </c>
      <c r="G65" s="5">
        <v>3591558864</v>
      </c>
      <c r="I65" s="5">
        <v>-31860711343</v>
      </c>
      <c r="J65" s="5">
        <v>14511327416</v>
      </c>
      <c r="K65" s="5">
        <v>1459490268</v>
      </c>
      <c r="L65" s="5">
        <v>-7050649823</v>
      </c>
      <c r="M65" s="5">
        <v>-16222680312</v>
      </c>
      <c r="N65" s="5">
        <v>-15202781393</v>
      </c>
      <c r="O65" s="5">
        <v>-114954133583</v>
      </c>
      <c r="P65" s="5">
        <v>-26701087916</v>
      </c>
      <c r="Q65" s="5">
        <v>-39427633130</v>
      </c>
      <c r="R65" s="5">
        <v>10867105610</v>
      </c>
      <c r="S65" s="5">
        <v>11112184093</v>
      </c>
      <c r="T65" s="5">
        <v>24983743550</v>
      </c>
      <c r="U65" s="5">
        <v>23883487524</v>
      </c>
      <c r="V65" s="5">
        <v>17626581800</v>
      </c>
      <c r="W65" s="5">
        <v>15217628533</v>
      </c>
      <c r="X65" s="5">
        <v>9646164692</v>
      </c>
      <c r="Y65" s="5">
        <v>7318817877</v>
      </c>
      <c r="Z65" s="5">
        <v>2592264780</v>
      </c>
    </row>
    <row r="66" spans="3:26" ht="15.5" x14ac:dyDescent="0.35">
      <c r="C66" t="s">
        <v>28</v>
      </c>
      <c r="F66" s="5">
        <v>1355163235</v>
      </c>
      <c r="I66" s="5">
        <v>1355163235</v>
      </c>
      <c r="J66" s="5">
        <v>988703839</v>
      </c>
      <c r="K66" s="5">
        <v>3519241103</v>
      </c>
      <c r="L66" s="5">
        <v>-418733384</v>
      </c>
      <c r="M66" s="5">
        <v>-2963897629</v>
      </c>
      <c r="N66" s="5">
        <v>709370424</v>
      </c>
      <c r="O66" s="5">
        <v>-498560282</v>
      </c>
      <c r="P66" s="5">
        <v>-24910000</v>
      </c>
      <c r="Q66" s="5">
        <v>-1994037000</v>
      </c>
      <c r="R66" s="5">
        <v>-2670018000</v>
      </c>
      <c r="S66" s="5">
        <v>-2971794750</v>
      </c>
      <c r="T66" s="5">
        <v>-2781003499</v>
      </c>
      <c r="U66" s="5">
        <v>-2336434000</v>
      </c>
      <c r="V66" s="5">
        <v>-1077870250</v>
      </c>
      <c r="W66" s="5">
        <v>-786903250</v>
      </c>
      <c r="X66" s="5">
        <v>-233040750</v>
      </c>
      <c r="Y66" s="5">
        <v>-41513615</v>
      </c>
      <c r="Z66" s="5">
        <v>-27508020</v>
      </c>
    </row>
    <row r="67" spans="3:26" ht="15.5" x14ac:dyDescent="0.35">
      <c r="C67" t="s">
        <v>81</v>
      </c>
      <c r="J67" s="5">
        <v>-1341459900</v>
      </c>
      <c r="K67" s="5">
        <v>-210824680</v>
      </c>
      <c r="L67" s="5">
        <v>-866530753</v>
      </c>
      <c r="M67" s="5">
        <v>-1601973340</v>
      </c>
      <c r="N67" s="5">
        <v>-17742750</v>
      </c>
      <c r="O67" s="5">
        <v>-38104500</v>
      </c>
      <c r="P67" s="5">
        <v>-793747000</v>
      </c>
      <c r="Q67" s="5">
        <v>-2167583750</v>
      </c>
      <c r="R67" s="5">
        <v>-3476797000</v>
      </c>
      <c r="S67" s="5">
        <v>-3533315000</v>
      </c>
      <c r="T67" s="5">
        <v>-3731067750</v>
      </c>
      <c r="U67" s="5">
        <v>-2884367250</v>
      </c>
      <c r="V67" s="5">
        <v>-1641979000</v>
      </c>
      <c r="W67" s="5">
        <v>-1038107000</v>
      </c>
      <c r="X67" s="5">
        <v>-381400000</v>
      </c>
      <c r="Y67" s="5">
        <v>-169561280</v>
      </c>
      <c r="Z67" s="5">
        <v>-196855100</v>
      </c>
    </row>
    <row r="68" spans="3:26" ht="15.5" x14ac:dyDescent="0.35">
      <c r="C68" t="s">
        <v>82</v>
      </c>
      <c r="F68" s="5">
        <v>1355163235</v>
      </c>
      <c r="I68" s="5">
        <v>1355163235</v>
      </c>
      <c r="J68" s="5">
        <v>2330163739</v>
      </c>
      <c r="K68" s="5">
        <v>3730065783</v>
      </c>
      <c r="L68" s="5">
        <v>447797369</v>
      </c>
      <c r="M68" s="5">
        <v>-1361924289</v>
      </c>
      <c r="N68" s="5">
        <v>727113174</v>
      </c>
      <c r="O68" s="5">
        <v>-460455782</v>
      </c>
      <c r="P68" s="5">
        <v>768837000</v>
      </c>
      <c r="Q68" s="5">
        <v>173546750</v>
      </c>
      <c r="R68" s="5">
        <v>806779000</v>
      </c>
      <c r="S68" s="5">
        <v>561520250</v>
      </c>
      <c r="T68" s="5">
        <v>950064251</v>
      </c>
      <c r="U68" s="5">
        <v>547933250</v>
      </c>
      <c r="V68" s="5">
        <v>564108750</v>
      </c>
      <c r="W68" s="5">
        <v>251203750</v>
      </c>
      <c r="X68" s="5">
        <v>148359250</v>
      </c>
      <c r="Y68" s="5">
        <v>128047665</v>
      </c>
      <c r="Z68" s="5">
        <v>169347080</v>
      </c>
    </row>
    <row r="69" spans="3:26" ht="15.5" x14ac:dyDescent="0.35">
      <c r="C69" t="s">
        <v>84</v>
      </c>
      <c r="F69" s="5">
        <v>1355163235</v>
      </c>
      <c r="I69" s="5">
        <v>1355163235</v>
      </c>
      <c r="J69" s="5">
        <v>988703839</v>
      </c>
      <c r="K69" s="5">
        <v>3519241103</v>
      </c>
      <c r="L69" s="5">
        <v>-418733384</v>
      </c>
      <c r="M69" s="5">
        <v>-2963897629</v>
      </c>
      <c r="N69" s="5">
        <v>709370424</v>
      </c>
      <c r="O69" s="5">
        <v>-498560282</v>
      </c>
      <c r="P69" s="5">
        <v>-24910000</v>
      </c>
      <c r="Q69" s="5">
        <v>-1994037000</v>
      </c>
      <c r="R69" s="5">
        <v>-2670018000</v>
      </c>
      <c r="S69" s="5">
        <v>-2971794750</v>
      </c>
      <c r="T69" s="5">
        <v>-2781003499</v>
      </c>
      <c r="U69" s="5">
        <v>-2336434000</v>
      </c>
      <c r="V69" s="5">
        <v>-1077870250</v>
      </c>
      <c r="W69" s="5">
        <v>-786903250</v>
      </c>
      <c r="X69" s="5">
        <v>-233040750</v>
      </c>
      <c r="Y69" s="5">
        <v>-41513615</v>
      </c>
      <c r="Z69" s="5">
        <v>-27508020</v>
      </c>
    </row>
    <row r="70" spans="3:26" ht="15.5" x14ac:dyDescent="0.35">
      <c r="C70" t="s">
        <v>86</v>
      </c>
      <c r="D70" s="5">
        <v>-1597539067</v>
      </c>
      <c r="E70" s="5">
        <v>1810834423</v>
      </c>
      <c r="F70" s="5">
        <v>-22924377095</v>
      </c>
      <c r="G70" s="5">
        <v>3591558864</v>
      </c>
      <c r="I70" s="5">
        <v>-30505548108</v>
      </c>
      <c r="J70" s="5">
        <v>15500031255</v>
      </c>
      <c r="K70" s="5">
        <v>4978731371</v>
      </c>
      <c r="L70" s="5">
        <v>-7469383207</v>
      </c>
      <c r="M70" s="5">
        <v>-19186577941</v>
      </c>
      <c r="N70" s="5">
        <v>-14493410969</v>
      </c>
      <c r="O70" s="5">
        <v>-115452693865</v>
      </c>
      <c r="P70" s="5">
        <v>-26725997916</v>
      </c>
      <c r="Q70" s="5">
        <v>-41421670130</v>
      </c>
      <c r="R70" s="5">
        <v>8197087610</v>
      </c>
      <c r="S70" s="5">
        <v>8140389343</v>
      </c>
      <c r="T70" s="5">
        <v>22202740051</v>
      </c>
      <c r="U70" s="5">
        <v>21547053524</v>
      </c>
      <c r="V70" s="5">
        <v>16548711550</v>
      </c>
      <c r="W70" s="5">
        <v>14430725283</v>
      </c>
      <c r="X70" s="5">
        <v>9413123942</v>
      </c>
      <c r="Y70" s="5">
        <v>7277304262</v>
      </c>
      <c r="Z70" s="5">
        <v>2564756760</v>
      </c>
    </row>
    <row r="71" spans="3:26" ht="15.5" x14ac:dyDescent="0.35">
      <c r="C71" t="s">
        <v>87</v>
      </c>
      <c r="D71" s="5">
        <v>1684534951</v>
      </c>
      <c r="E71" s="5">
        <v>-88672070</v>
      </c>
      <c r="F71" s="5">
        <v>-861741122</v>
      </c>
      <c r="G71" s="5">
        <v>-1457302493</v>
      </c>
      <c r="I71" s="5">
        <v>-1059722676</v>
      </c>
      <c r="J71" s="5">
        <v>374491274</v>
      </c>
      <c r="K71" s="5">
        <v>933117064</v>
      </c>
      <c r="L71" s="5">
        <v>-1212699017</v>
      </c>
      <c r="M71" s="5">
        <v>1151399272</v>
      </c>
      <c r="N71" s="5">
        <v>1973520484</v>
      </c>
      <c r="O71" s="5">
        <v>505378585</v>
      </c>
      <c r="P71" s="5">
        <v>2039892221</v>
      </c>
      <c r="Q71" s="5">
        <v>177318508</v>
      </c>
      <c r="R71" s="5">
        <v>118597749</v>
      </c>
      <c r="S71" s="5">
        <v>8229660472</v>
      </c>
      <c r="T71" s="5">
        <v>738397732</v>
      </c>
      <c r="U71" s="5">
        <v>-476513097</v>
      </c>
      <c r="V71" s="5">
        <v>-1093527062</v>
      </c>
      <c r="W71" s="5">
        <v>-90460303</v>
      </c>
    </row>
    <row r="72" spans="3:26" ht="15.5" x14ac:dyDescent="0.35">
      <c r="C72" t="s">
        <v>88</v>
      </c>
      <c r="D72" s="5">
        <v>1684534951</v>
      </c>
      <c r="E72" s="5">
        <v>-88672070</v>
      </c>
      <c r="F72" s="5">
        <v>-861741122</v>
      </c>
      <c r="G72" s="5">
        <v>-1457302493</v>
      </c>
      <c r="I72" s="5">
        <v>-1059722676</v>
      </c>
      <c r="J72" s="5">
        <v>374491274</v>
      </c>
      <c r="K72" s="5">
        <v>933117064</v>
      </c>
      <c r="L72" s="5">
        <v>-1212699017</v>
      </c>
      <c r="M72" s="5">
        <v>1151399272</v>
      </c>
      <c r="N72" s="5">
        <v>1973520484</v>
      </c>
      <c r="O72" s="5">
        <v>505378585</v>
      </c>
      <c r="P72" s="5">
        <v>2039892221</v>
      </c>
      <c r="Q72" s="5">
        <v>177318508</v>
      </c>
      <c r="R72" s="5">
        <v>118597749</v>
      </c>
      <c r="S72" s="5">
        <v>8229660472</v>
      </c>
      <c r="T72" s="5">
        <v>738397732</v>
      </c>
      <c r="U72" s="5">
        <v>-476513097</v>
      </c>
      <c r="V72" s="5">
        <v>-1093527062</v>
      </c>
      <c r="W72" s="5">
        <v>-90460303</v>
      </c>
    </row>
    <row r="73" spans="3:26" ht="15.5" x14ac:dyDescent="0.35">
      <c r="C73" t="s">
        <v>89</v>
      </c>
      <c r="D73" s="5">
        <v>86995884</v>
      </c>
      <c r="E73" s="5">
        <v>1722162353</v>
      </c>
      <c r="F73" s="5">
        <v>-23786118217</v>
      </c>
      <c r="G73" s="5">
        <v>2134256371</v>
      </c>
      <c r="I73" s="5">
        <v>-31565270784</v>
      </c>
      <c r="J73" s="5">
        <v>15874522529</v>
      </c>
      <c r="K73" s="5">
        <v>5911848435</v>
      </c>
      <c r="L73" s="5">
        <v>-8682082224</v>
      </c>
      <c r="M73" s="5">
        <v>-18035178669</v>
      </c>
      <c r="N73" s="5">
        <v>-12519890485</v>
      </c>
      <c r="O73" s="5">
        <v>-114947315280</v>
      </c>
      <c r="P73" s="5">
        <v>-24686105695</v>
      </c>
      <c r="Q73" s="5">
        <v>-41244351622</v>
      </c>
      <c r="R73" s="5">
        <v>8315685359</v>
      </c>
      <c r="S73" s="5">
        <v>16370049815</v>
      </c>
      <c r="T73" s="5">
        <v>22941137783</v>
      </c>
      <c r="U73" s="5">
        <v>21070540427</v>
      </c>
      <c r="V73" s="5">
        <v>15455184488</v>
      </c>
      <c r="W73" s="5">
        <v>14340264980</v>
      </c>
    </row>
    <row r="74" spans="3:26" ht="15.5" x14ac:dyDescent="0.35">
      <c r="C74" t="s">
        <v>90</v>
      </c>
      <c r="D74" s="5">
        <v>-1597539067</v>
      </c>
      <c r="E74" s="5">
        <v>1810834423</v>
      </c>
      <c r="F74" s="5">
        <v>-22924377095</v>
      </c>
      <c r="G74" s="5">
        <v>3591558864</v>
      </c>
      <c r="I74" s="5">
        <v>-30505548108</v>
      </c>
      <c r="J74" s="5">
        <v>15500031255</v>
      </c>
      <c r="K74" s="5">
        <v>4978731371</v>
      </c>
      <c r="L74" s="5">
        <v>-7469383207</v>
      </c>
      <c r="M74" s="5">
        <v>-19186577941</v>
      </c>
      <c r="N74" s="5">
        <v>-14493410969</v>
      </c>
      <c r="O74" s="5">
        <v>-115452693865</v>
      </c>
      <c r="P74" s="5">
        <v>-26725997916</v>
      </c>
      <c r="Q74" s="5">
        <v>-41421670130</v>
      </c>
      <c r="R74" s="5">
        <v>8197087610</v>
      </c>
      <c r="S74" s="5">
        <v>8140389343</v>
      </c>
      <c r="T74" s="5">
        <v>22202740051</v>
      </c>
      <c r="U74" s="5">
        <v>21547053524</v>
      </c>
      <c r="V74" s="5">
        <v>16548711550</v>
      </c>
      <c r="W74" s="5">
        <v>14430725283</v>
      </c>
      <c r="X74" s="5">
        <v>9413123942</v>
      </c>
      <c r="Y74" s="5">
        <v>7277304262</v>
      </c>
      <c r="Z74" s="5">
        <v>2564756760</v>
      </c>
    </row>
    <row r="75" spans="3:26" ht="15.5" x14ac:dyDescent="0.35">
      <c r="C75" t="s">
        <v>8</v>
      </c>
      <c r="D75" s="5">
        <v>86995884</v>
      </c>
      <c r="E75" s="5">
        <v>1722162353</v>
      </c>
      <c r="F75" s="5">
        <v>-23786118217</v>
      </c>
      <c r="G75" s="5">
        <v>2134256371</v>
      </c>
      <c r="I75" s="5">
        <v>-31565270784</v>
      </c>
      <c r="J75" s="5">
        <v>15874522529</v>
      </c>
      <c r="K75" s="5">
        <v>5911848435</v>
      </c>
      <c r="L75" s="5">
        <v>-8682082224</v>
      </c>
      <c r="M75" s="5">
        <v>-18035178669</v>
      </c>
      <c r="N75" s="5">
        <v>-12519890485</v>
      </c>
      <c r="O75" s="5">
        <v>-114947315280</v>
      </c>
      <c r="P75" s="5">
        <v>-24686105695</v>
      </c>
      <c r="Q75" s="5">
        <v>-41244351622</v>
      </c>
      <c r="R75" s="5">
        <v>8315685359</v>
      </c>
      <c r="S75" s="5">
        <v>16370049815</v>
      </c>
      <c r="T75" s="5">
        <v>22941137783</v>
      </c>
      <c r="U75" s="5">
        <v>21070540427</v>
      </c>
      <c r="V75" s="5">
        <v>15455184488</v>
      </c>
      <c r="W75" s="5">
        <v>14340264980</v>
      </c>
    </row>
    <row r="76" spans="3:26" ht="15.5" x14ac:dyDescent="0.35">
      <c r="C76" t="s">
        <v>203</v>
      </c>
    </row>
    <row r="77" spans="3:26" ht="15.5" x14ac:dyDescent="0.35">
      <c r="C77" t="s">
        <v>91</v>
      </c>
      <c r="D77" s="5">
        <v>-1597539067</v>
      </c>
      <c r="E77" s="5">
        <v>1810834423</v>
      </c>
      <c r="F77" s="5">
        <v>-22924377095</v>
      </c>
      <c r="G77" s="5">
        <v>3591558864</v>
      </c>
      <c r="I77" s="5">
        <v>-30505548108</v>
      </c>
      <c r="J77" s="5">
        <v>15500031255</v>
      </c>
      <c r="K77" s="5">
        <v>4978731371</v>
      </c>
      <c r="L77" s="5">
        <v>-7469383207</v>
      </c>
      <c r="M77" s="5">
        <v>-19186577941</v>
      </c>
      <c r="N77" s="5">
        <v>-14493410969</v>
      </c>
      <c r="O77" s="5">
        <v>-115452693865</v>
      </c>
      <c r="P77" s="5">
        <v>-26725997916</v>
      </c>
      <c r="Q77" s="5">
        <v>-41421670130</v>
      </c>
      <c r="R77" s="5">
        <v>8197087610</v>
      </c>
      <c r="S77" s="5">
        <v>8140389343</v>
      </c>
      <c r="T77" s="5">
        <v>22202740051</v>
      </c>
      <c r="U77" s="5">
        <v>21547053524</v>
      </c>
      <c r="V77" s="5">
        <v>16548711550</v>
      </c>
      <c r="W77" s="5">
        <v>14430725283</v>
      </c>
      <c r="X77" s="5">
        <v>9413123942</v>
      </c>
      <c r="Y77" s="5">
        <v>7277304262</v>
      </c>
      <c r="Z77" s="5">
        <v>2564756760</v>
      </c>
    </row>
    <row r="78" spans="3:26" ht="15.5" x14ac:dyDescent="0.35">
      <c r="C78" t="s">
        <v>92</v>
      </c>
      <c r="D78" s="5">
        <v>86995884</v>
      </c>
      <c r="E78" s="5">
        <v>1722162353</v>
      </c>
      <c r="F78" s="5">
        <v>-23786118217</v>
      </c>
      <c r="G78" s="5">
        <v>2134256371</v>
      </c>
      <c r="I78" s="5">
        <v>-31565270784</v>
      </c>
      <c r="J78" s="5">
        <v>15874522529</v>
      </c>
      <c r="K78" s="5">
        <v>5911848435</v>
      </c>
      <c r="L78" s="5">
        <v>-8682082224</v>
      </c>
      <c r="M78" s="5">
        <v>-18035178669</v>
      </c>
      <c r="N78" s="5">
        <v>-12519890485</v>
      </c>
      <c r="O78" s="5">
        <v>-114947315280</v>
      </c>
      <c r="P78" s="5">
        <v>-24686105695</v>
      </c>
      <c r="Q78" s="5">
        <v>-41244351622</v>
      </c>
      <c r="R78" s="5">
        <v>8315685359</v>
      </c>
      <c r="S78" s="5">
        <v>16370049815</v>
      </c>
      <c r="T78" s="5">
        <v>22941137783</v>
      </c>
      <c r="U78" s="5">
        <v>21070540427</v>
      </c>
      <c r="V78" s="5">
        <v>15455184488</v>
      </c>
      <c r="W78" s="5">
        <v>14340264980</v>
      </c>
    </row>
    <row r="79" spans="3:26" ht="15.5" x14ac:dyDescent="0.35">
      <c r="C79" t="s">
        <v>93</v>
      </c>
      <c r="D79" s="5">
        <v>86995884</v>
      </c>
      <c r="E79" s="5">
        <v>1722162353</v>
      </c>
      <c r="F79" s="5">
        <v>-23786118217</v>
      </c>
      <c r="G79" s="5">
        <v>2134256371</v>
      </c>
      <c r="I79" s="5">
        <v>-31565270784</v>
      </c>
      <c r="J79" s="5">
        <v>15874522529</v>
      </c>
      <c r="K79" s="5">
        <v>5911848435</v>
      </c>
      <c r="L79" s="5">
        <v>-8682082224</v>
      </c>
      <c r="M79" s="5">
        <v>-18035178669</v>
      </c>
      <c r="N79" s="5">
        <v>-12519890485</v>
      </c>
      <c r="O79" s="5">
        <v>-114947315280</v>
      </c>
      <c r="P79" s="5">
        <v>-24686105695</v>
      </c>
      <c r="Q79" s="5">
        <v>-41244351622</v>
      </c>
      <c r="R79" s="5">
        <v>8315685359</v>
      </c>
      <c r="S79" s="5">
        <v>16370049815</v>
      </c>
      <c r="T79" s="5">
        <v>22941137783</v>
      </c>
      <c r="U79" s="5">
        <v>21070540427</v>
      </c>
      <c r="V79" s="5">
        <v>15455184488</v>
      </c>
      <c r="W79" s="5">
        <v>14340264980</v>
      </c>
    </row>
    <row r="81" spans="2:26" ht="15.5" x14ac:dyDescent="0.35">
      <c r="B81" t="s">
        <v>94</v>
      </c>
      <c r="C81" t="s">
        <v>95</v>
      </c>
    </row>
    <row r="82" spans="2:26" ht="15.5" x14ac:dyDescent="0.35">
      <c r="C82" t="s">
        <v>289</v>
      </c>
    </row>
    <row r="83" spans="2:26" ht="15.5" x14ac:dyDescent="0.35">
      <c r="C83" t="s">
        <v>256</v>
      </c>
      <c r="D83" s="5">
        <v>126892000000</v>
      </c>
      <c r="E83" s="5">
        <v>139045450000</v>
      </c>
      <c r="F83" s="5">
        <v>178673000000</v>
      </c>
      <c r="G83" s="5">
        <v>187528400000</v>
      </c>
      <c r="I83" s="5">
        <v>178673000000</v>
      </c>
      <c r="J83" s="5">
        <v>203611360000</v>
      </c>
      <c r="K83" s="5">
        <v>192473600000</v>
      </c>
      <c r="L83" s="5">
        <v>135052400000</v>
      </c>
      <c r="M83" s="5">
        <v>131782819100</v>
      </c>
      <c r="N83" s="5">
        <v>66430188350</v>
      </c>
      <c r="O83" s="5">
        <v>47806560000</v>
      </c>
      <c r="P83" s="5">
        <v>20500000000</v>
      </c>
      <c r="Q83" s="5">
        <v>20500000000</v>
      </c>
      <c r="R83" s="5">
        <v>20500000000</v>
      </c>
      <c r="S83" s="5">
        <v>20500000000</v>
      </c>
      <c r="T83" s="5">
        <v>78680574875</v>
      </c>
      <c r="U83" s="5">
        <v>78076948933</v>
      </c>
      <c r="V83" s="5">
        <v>61934344415</v>
      </c>
      <c r="W83" s="5">
        <v>51025261843</v>
      </c>
      <c r="X83" s="5">
        <v>43227660000</v>
      </c>
      <c r="Y83" s="5">
        <v>45894000000</v>
      </c>
      <c r="Z83" s="5">
        <v>37607000000</v>
      </c>
    </row>
    <row r="84" spans="2:26" ht="15.5" x14ac:dyDescent="0.35">
      <c r="C84" t="s">
        <v>79</v>
      </c>
      <c r="D84" s="5">
        <v>7807535856</v>
      </c>
      <c r="E84" s="5">
        <v>6123000905</v>
      </c>
      <c r="F84" s="5">
        <v>6211672975</v>
      </c>
      <c r="G84" s="5">
        <v>7073414097</v>
      </c>
      <c r="I84" s="5">
        <v>6211672975</v>
      </c>
      <c r="J84" s="5">
        <v>7271395651</v>
      </c>
      <c r="K84" s="5">
        <v>6896904377</v>
      </c>
      <c r="L84" s="5">
        <v>5963787313</v>
      </c>
      <c r="M84" s="5">
        <v>7176486330</v>
      </c>
      <c r="N84" s="5">
        <v>6025087058</v>
      </c>
      <c r="O84" s="5">
        <v>219081462</v>
      </c>
      <c r="P84" s="5">
        <v>-286297123</v>
      </c>
      <c r="Q84" s="5">
        <v>56228379202</v>
      </c>
      <c r="R84" s="5">
        <v>6051060694</v>
      </c>
      <c r="S84" s="5">
        <v>5932462945</v>
      </c>
      <c r="T84" s="5">
        <v>-1602749315</v>
      </c>
      <c r="U84" s="5">
        <v>-2371147047</v>
      </c>
      <c r="V84" s="5">
        <v>-1924633950</v>
      </c>
      <c r="W84" s="5">
        <v>-861106888</v>
      </c>
      <c r="X84" s="5">
        <v>-800646585</v>
      </c>
      <c r="Y84" s="5">
        <v>-660199860</v>
      </c>
      <c r="Z84" s="5">
        <v>-92268220</v>
      </c>
    </row>
    <row r="85" spans="2:26" ht="15.5" x14ac:dyDescent="0.35">
      <c r="C85" t="s">
        <v>1536</v>
      </c>
      <c r="D85" s="5">
        <v>207040054642</v>
      </c>
      <c r="E85" s="5">
        <v>219306861299</v>
      </c>
      <c r="F85" s="5">
        <v>244087363424</v>
      </c>
      <c r="G85" s="5">
        <v>253133698427</v>
      </c>
      <c r="I85" s="5">
        <v>244087363424</v>
      </c>
      <c r="J85" s="5">
        <v>270369023330</v>
      </c>
      <c r="K85" s="5">
        <v>258861699254</v>
      </c>
      <c r="L85" s="5">
        <v>201569271946</v>
      </c>
      <c r="M85" s="5">
        <v>203608865741</v>
      </c>
      <c r="N85" s="5">
        <v>139204675683</v>
      </c>
      <c r="O85" s="5">
        <v>128500408823</v>
      </c>
      <c r="P85" s="5">
        <v>95365050333</v>
      </c>
      <c r="Q85" s="5">
        <v>35343884805</v>
      </c>
      <c r="R85" s="5">
        <v>36299859947</v>
      </c>
      <c r="S85" s="5">
        <v>30734971529</v>
      </c>
      <c r="T85" s="5">
        <v>90526411806</v>
      </c>
      <c r="U85" s="5">
        <v>95080330776</v>
      </c>
      <c r="V85" s="5">
        <v>78976987861</v>
      </c>
      <c r="W85" s="5">
        <v>64550545148</v>
      </c>
      <c r="X85" s="5">
        <v>56629742741</v>
      </c>
      <c r="Y85" s="5">
        <v>58739302110</v>
      </c>
      <c r="Z85" s="5">
        <v>41063265872</v>
      </c>
    </row>
    <row r="86" spans="2:26" ht="15.5" x14ac:dyDescent="0.35">
      <c r="C86" t="s">
        <v>20</v>
      </c>
      <c r="D86" s="5">
        <v>16256708355</v>
      </c>
      <c r="E86" s="5">
        <v>23847224288</v>
      </c>
      <c r="F86" s="5">
        <v>15905550477</v>
      </c>
      <c r="G86" s="5">
        <v>14769197525</v>
      </c>
      <c r="I86" s="5">
        <v>15905550477</v>
      </c>
      <c r="J86" s="5">
        <v>13573987974</v>
      </c>
      <c r="K86" s="5">
        <v>12798662310</v>
      </c>
      <c r="L86" s="5">
        <v>12997982539</v>
      </c>
      <c r="M86" s="5">
        <v>5516122743</v>
      </c>
      <c r="N86" s="5">
        <v>13411780777</v>
      </c>
      <c r="O86" s="5">
        <v>4673514281</v>
      </c>
      <c r="P86" s="5">
        <v>77344564946</v>
      </c>
      <c r="Q86" s="5">
        <v>69097069379</v>
      </c>
      <c r="R86" s="5">
        <v>53975505471</v>
      </c>
      <c r="S86" s="5">
        <v>104806550764</v>
      </c>
      <c r="T86" s="5">
        <v>4725895425</v>
      </c>
      <c r="U86" s="5">
        <v>6093642616</v>
      </c>
      <c r="V86" s="5">
        <v>8269669646</v>
      </c>
      <c r="W86" s="5">
        <v>3872541376</v>
      </c>
      <c r="X86" s="5">
        <v>4206252968</v>
      </c>
      <c r="Y86" s="5">
        <v>5576337560</v>
      </c>
      <c r="Z86" s="5">
        <v>8645191323</v>
      </c>
    </row>
    <row r="87" spans="2:26" ht="15.5" x14ac:dyDescent="0.35">
      <c r="C87" t="s">
        <v>621</v>
      </c>
      <c r="G87" s="5">
        <v>145376564566</v>
      </c>
      <c r="J87" s="5">
        <v>133963974506</v>
      </c>
      <c r="K87" s="5">
        <v>88140102378</v>
      </c>
      <c r="L87" s="5">
        <v>98637749374</v>
      </c>
      <c r="M87" s="5">
        <v>109916556809</v>
      </c>
      <c r="N87" s="5">
        <v>170691527628</v>
      </c>
      <c r="O87" s="5">
        <v>215436596192</v>
      </c>
      <c r="P87" s="5">
        <v>270506948027</v>
      </c>
      <c r="Q87" s="5">
        <v>194043492960</v>
      </c>
      <c r="R87" s="5">
        <v>222368086370</v>
      </c>
      <c r="S87" s="5">
        <v>141412051776</v>
      </c>
      <c r="T87" s="5">
        <v>132248946693</v>
      </c>
      <c r="U87" s="5">
        <v>82366106941</v>
      </c>
      <c r="V87" s="5">
        <v>63116476383</v>
      </c>
      <c r="W87" s="5">
        <v>47868087017</v>
      </c>
      <c r="X87" s="5">
        <v>39038305799</v>
      </c>
      <c r="Y87" s="5">
        <v>24313776471</v>
      </c>
      <c r="Z87" s="5">
        <v>18181392151</v>
      </c>
    </row>
    <row r="88" spans="2:26" ht="15.5" x14ac:dyDescent="0.35">
      <c r="C88" t="s">
        <v>625</v>
      </c>
      <c r="D88" s="5">
        <v>627643174800</v>
      </c>
      <c r="E88" s="5">
        <v>578186211698</v>
      </c>
      <c r="F88" s="5">
        <v>597473946370</v>
      </c>
      <c r="G88" s="5">
        <v>551440493732</v>
      </c>
      <c r="I88" s="5">
        <v>597473946370</v>
      </c>
      <c r="J88" s="5">
        <v>494390232870</v>
      </c>
      <c r="K88" s="5">
        <v>489264041171</v>
      </c>
      <c r="L88" s="5">
        <v>478006031302</v>
      </c>
      <c r="M88" s="5">
        <v>295545688046</v>
      </c>
      <c r="N88" s="5">
        <v>232866188621</v>
      </c>
      <c r="O88" s="5">
        <v>151514051486</v>
      </c>
      <c r="P88" s="5">
        <v>145627860255</v>
      </c>
      <c r="Q88" s="5">
        <v>75981497712</v>
      </c>
      <c r="R88" s="5">
        <v>77169564802</v>
      </c>
      <c r="S88" s="5">
        <v>127524202750</v>
      </c>
      <c r="T88" s="5">
        <v>86735951048</v>
      </c>
      <c r="U88" s="5">
        <v>75668725112</v>
      </c>
      <c r="V88" s="5">
        <v>74446462769</v>
      </c>
    </row>
    <row r="89" spans="2:26" ht="15.5" x14ac:dyDescent="0.35">
      <c r="C89" t="s">
        <v>623</v>
      </c>
      <c r="G89" s="5">
        <v>147129457852</v>
      </c>
      <c r="J89" s="5">
        <v>122493644591</v>
      </c>
      <c r="K89" s="5">
        <v>108578539530</v>
      </c>
      <c r="L89" s="5">
        <v>118734669434</v>
      </c>
      <c r="M89" s="5">
        <v>24590287744</v>
      </c>
      <c r="N89" s="5">
        <v>17320897669</v>
      </c>
      <c r="O89" s="5">
        <v>46824086377</v>
      </c>
      <c r="P89" s="5">
        <v>7342042388</v>
      </c>
      <c r="Q89" s="5">
        <v>4881881738</v>
      </c>
      <c r="R89" s="5">
        <v>9669489958</v>
      </c>
    </row>
    <row r="90" spans="2:26" ht="15.5" x14ac:dyDescent="0.35">
      <c r="C90" t="s">
        <v>98</v>
      </c>
      <c r="T90" s="5">
        <v>6048779516</v>
      </c>
      <c r="U90" s="5">
        <v>4828687277</v>
      </c>
      <c r="V90" s="5">
        <v>11919708791</v>
      </c>
      <c r="W90" s="5">
        <v>5273498850</v>
      </c>
      <c r="X90" s="5">
        <v>5629935674</v>
      </c>
      <c r="Y90" s="5">
        <v>2979696575</v>
      </c>
      <c r="Z90" s="5">
        <v>2890451856</v>
      </c>
    </row>
    <row r="91" spans="2:26" ht="15.5" x14ac:dyDescent="0.35">
      <c r="C91" t="s">
        <v>99</v>
      </c>
      <c r="W91" s="5">
        <v>3997755</v>
      </c>
    </row>
    <row r="92" spans="2:26" ht="15.5" x14ac:dyDescent="0.35">
      <c r="C92" t="s">
        <v>624</v>
      </c>
      <c r="G92" s="5">
        <v>147129457852</v>
      </c>
      <c r="J92" s="5">
        <v>122493644591</v>
      </c>
      <c r="K92" s="5">
        <v>108578539530</v>
      </c>
      <c r="L92" s="5">
        <v>118734669434</v>
      </c>
      <c r="M92" s="5">
        <v>24590287744</v>
      </c>
      <c r="N92" s="5">
        <v>17320897669</v>
      </c>
      <c r="O92" s="5">
        <v>46824086377</v>
      </c>
      <c r="P92" s="5">
        <v>7342042388</v>
      </c>
      <c r="Q92" s="5">
        <v>4881881738</v>
      </c>
      <c r="R92" s="5">
        <v>9669489958</v>
      </c>
      <c r="S92" s="5">
        <v>27783169193</v>
      </c>
      <c r="T92" s="5">
        <v>30102502540</v>
      </c>
      <c r="U92" s="5">
        <v>17568183472</v>
      </c>
      <c r="V92" s="5">
        <v>15044562986</v>
      </c>
      <c r="W92" s="5">
        <v>16182224312</v>
      </c>
      <c r="X92" s="5">
        <v>15899423068</v>
      </c>
      <c r="Y92" s="5">
        <v>4192660157</v>
      </c>
      <c r="Z92" s="5">
        <v>3704841904</v>
      </c>
    </row>
    <row r="93" spans="2:26" ht="15.5" x14ac:dyDescent="0.35">
      <c r="C93" t="s">
        <v>101</v>
      </c>
      <c r="D93" s="5">
        <v>1917089788</v>
      </c>
      <c r="E93" s="5">
        <v>2568787923</v>
      </c>
      <c r="F93" s="5">
        <v>1162894518</v>
      </c>
      <c r="G93" s="5">
        <v>2669982798</v>
      </c>
      <c r="I93" s="5">
        <v>1162894518</v>
      </c>
      <c r="J93" s="5">
        <v>903460822</v>
      </c>
      <c r="K93" s="5">
        <v>11894234320</v>
      </c>
      <c r="L93" s="5">
        <v>2213172078</v>
      </c>
      <c r="M93" s="5">
        <v>2432026722</v>
      </c>
      <c r="N93" s="5">
        <v>1918846811</v>
      </c>
      <c r="O93" s="5">
        <v>5014460320</v>
      </c>
      <c r="P93" s="5">
        <v>3238289299</v>
      </c>
      <c r="Q93" s="5">
        <v>544111373</v>
      </c>
      <c r="R93" s="5">
        <v>608096238</v>
      </c>
      <c r="S93" s="5">
        <v>672158464</v>
      </c>
      <c r="T93" s="5">
        <v>672196820</v>
      </c>
      <c r="U93" s="5">
        <v>851673601</v>
      </c>
      <c r="V93" s="5">
        <v>475938445</v>
      </c>
      <c r="W93" s="5">
        <v>175902459</v>
      </c>
      <c r="X93" s="5">
        <v>199794553</v>
      </c>
      <c r="Y93" s="5">
        <v>214656273</v>
      </c>
      <c r="Z93" s="5">
        <v>373171588</v>
      </c>
    </row>
    <row r="94" spans="2:26" ht="15.5" x14ac:dyDescent="0.35">
      <c r="C94" t="s">
        <v>106</v>
      </c>
      <c r="D94" s="5">
        <v>5495908932</v>
      </c>
      <c r="E94" s="5">
        <v>5669201142</v>
      </c>
      <c r="F94" s="5">
        <v>5912940212</v>
      </c>
      <c r="G94" s="5">
        <v>6246149335</v>
      </c>
      <c r="I94" s="5">
        <v>5912940212</v>
      </c>
      <c r="J94" s="5">
        <v>6049755789</v>
      </c>
      <c r="K94" s="5">
        <v>7001221183</v>
      </c>
      <c r="L94" s="5">
        <v>8910690968</v>
      </c>
      <c r="M94" s="5">
        <v>9824717149</v>
      </c>
      <c r="N94" s="5">
        <v>19736077839</v>
      </c>
      <c r="O94" s="5">
        <v>17524577087</v>
      </c>
      <c r="P94" s="5">
        <v>18984662006</v>
      </c>
      <c r="Q94" s="5">
        <v>28969276539</v>
      </c>
      <c r="R94" s="5">
        <v>31144203789</v>
      </c>
      <c r="S94" s="5">
        <v>22807428132</v>
      </c>
      <c r="T94" s="5">
        <v>8148966508</v>
      </c>
      <c r="U94" s="5">
        <v>8292567462</v>
      </c>
      <c r="V94" s="5">
        <v>7324094795</v>
      </c>
      <c r="W94" s="5">
        <v>7730315042</v>
      </c>
      <c r="X94" s="5">
        <v>5682307772</v>
      </c>
      <c r="Y94" s="5">
        <v>5317858806</v>
      </c>
      <c r="Z94" s="5">
        <v>5506691939</v>
      </c>
    </row>
    <row r="95" spans="2:26" ht="15.5" x14ac:dyDescent="0.35">
      <c r="C95" t="s">
        <v>107</v>
      </c>
      <c r="D95" s="5">
        <v>11625575381</v>
      </c>
      <c r="E95" s="5">
        <v>12121740907</v>
      </c>
      <c r="F95" s="5">
        <v>12121740907</v>
      </c>
      <c r="G95" s="5">
        <v>10566223506</v>
      </c>
      <c r="I95" s="5">
        <v>12121740907</v>
      </c>
      <c r="J95" s="5">
        <v>10566223506</v>
      </c>
      <c r="K95" s="5">
        <v>8155556756</v>
      </c>
      <c r="L95" s="5">
        <v>4570411799</v>
      </c>
      <c r="M95" s="5">
        <v>3993108509</v>
      </c>
      <c r="N95" s="5">
        <v>5653767087</v>
      </c>
      <c r="O95" s="5">
        <v>5584494075</v>
      </c>
      <c r="P95" s="5">
        <v>6308054595</v>
      </c>
      <c r="Q95" s="5">
        <v>5539217595</v>
      </c>
      <c r="R95" s="5">
        <v>5365670845</v>
      </c>
      <c r="S95" s="5">
        <v>4558891845</v>
      </c>
      <c r="T95" s="5">
        <v>3997371595</v>
      </c>
      <c r="U95" s="5">
        <v>3047307345</v>
      </c>
      <c r="V95" s="5">
        <v>2499374095</v>
      </c>
      <c r="W95" s="5">
        <v>1935265345</v>
      </c>
      <c r="X95" s="5">
        <v>1684061595</v>
      </c>
      <c r="Y95" s="5">
        <v>1535702345</v>
      </c>
      <c r="Z95" s="5">
        <v>1407654680</v>
      </c>
    </row>
    <row r="96" spans="2:26" ht="15.5" x14ac:dyDescent="0.35">
      <c r="C96" t="s">
        <v>109</v>
      </c>
      <c r="D96" s="5">
        <v>885878847601</v>
      </c>
      <c r="E96" s="5">
        <v>856094834390</v>
      </c>
      <c r="F96" s="5">
        <v>892006824675</v>
      </c>
      <c r="G96" s="5">
        <v>1182171348155</v>
      </c>
      <c r="I96" s="5">
        <v>892006824675</v>
      </c>
      <c r="J96" s="5">
        <v>1071029172856</v>
      </c>
      <c r="K96" s="5">
        <v>997499063265</v>
      </c>
      <c r="L96" s="5">
        <v>933279448053</v>
      </c>
      <c r="M96" s="5">
        <v>666903762608</v>
      </c>
      <c r="N96" s="5">
        <v>612347067388</v>
      </c>
      <c r="O96" s="5">
        <v>582236244026</v>
      </c>
      <c r="P96" s="5">
        <v>628464862379</v>
      </c>
      <c r="Q96" s="5">
        <v>419786852337</v>
      </c>
      <c r="R96" s="5">
        <v>443993768573</v>
      </c>
      <c r="S96" s="5">
        <v>468591026892</v>
      </c>
      <c r="T96" s="5">
        <v>365644332562</v>
      </c>
      <c r="U96" s="5">
        <v>296406594893</v>
      </c>
      <c r="V96" s="5">
        <v>252378052864</v>
      </c>
      <c r="W96" s="5">
        <v>144971929380</v>
      </c>
      <c r="X96" s="5">
        <v>126549735522</v>
      </c>
      <c r="Y96" s="5">
        <v>100769779926</v>
      </c>
      <c r="Z96" s="5">
        <v>79831033711</v>
      </c>
    </row>
    <row r="97" spans="3:26" ht="15.5" x14ac:dyDescent="0.35">
      <c r="C97" t="s">
        <v>110</v>
      </c>
    </row>
    <row r="98" spans="3:26" ht="15.5" x14ac:dyDescent="0.35">
      <c r="C98" t="s">
        <v>111</v>
      </c>
    </row>
    <row r="99" spans="3:26" ht="15.5" x14ac:dyDescent="0.35">
      <c r="C99" t="s">
        <v>628</v>
      </c>
      <c r="G99" s="5">
        <v>7779329799</v>
      </c>
      <c r="J99" s="5">
        <v>1793209592</v>
      </c>
      <c r="K99" s="5">
        <v>3745550803</v>
      </c>
      <c r="L99" s="5">
        <v>4264053598</v>
      </c>
      <c r="M99" s="5">
        <v>2256894624</v>
      </c>
      <c r="N99" s="5">
        <v>917458433</v>
      </c>
      <c r="O99" s="5">
        <v>17530587427</v>
      </c>
      <c r="P99" s="5">
        <v>9230749277</v>
      </c>
      <c r="Q99" s="5">
        <v>20685829032</v>
      </c>
      <c r="R99" s="5">
        <v>29291363099</v>
      </c>
      <c r="S99" s="5">
        <v>9125237609</v>
      </c>
      <c r="T99" s="5">
        <v>10137428816</v>
      </c>
      <c r="U99" s="5">
        <v>7466690439</v>
      </c>
      <c r="V99" s="5">
        <v>6776204886</v>
      </c>
      <c r="W99" s="5">
        <v>9020167499</v>
      </c>
      <c r="X99" s="5">
        <v>7016132154</v>
      </c>
      <c r="Y99" s="5">
        <v>4410009750</v>
      </c>
      <c r="Z99" s="5">
        <v>7387667431</v>
      </c>
    </row>
    <row r="100" spans="3:26" ht="15.5" x14ac:dyDescent="0.35">
      <c r="C100" t="s">
        <v>1167</v>
      </c>
      <c r="D100" s="5">
        <v>656291772028</v>
      </c>
      <c r="E100" s="5">
        <v>626913058280</v>
      </c>
      <c r="F100" s="5">
        <v>670819529465</v>
      </c>
      <c r="G100" s="5">
        <v>742406228672</v>
      </c>
      <c r="I100" s="5">
        <v>670819529465</v>
      </c>
      <c r="J100" s="5">
        <v>706262623887</v>
      </c>
      <c r="K100" s="5">
        <v>699587304849</v>
      </c>
      <c r="L100" s="5">
        <v>652624526916</v>
      </c>
      <c r="M100" s="5">
        <v>429924220190</v>
      </c>
      <c r="N100" s="5">
        <v>357255433174</v>
      </c>
      <c r="O100" s="5">
        <v>261156603409</v>
      </c>
      <c r="P100" s="5">
        <v>240872178364</v>
      </c>
      <c r="Q100" s="5">
        <v>161608775260</v>
      </c>
      <c r="R100" s="5">
        <v>169388333534</v>
      </c>
      <c r="S100" s="5">
        <v>247348848465</v>
      </c>
      <c r="T100" s="5">
        <v>215634787876</v>
      </c>
      <c r="U100" s="5">
        <v>173775460440</v>
      </c>
      <c r="V100" s="5">
        <v>145192347834</v>
      </c>
      <c r="W100" s="5">
        <v>56034490135</v>
      </c>
      <c r="X100" s="5">
        <v>52141737966</v>
      </c>
      <c r="Y100" s="5">
        <v>37288707689</v>
      </c>
      <c r="Z100" s="5">
        <v>20419319169</v>
      </c>
    </row>
    <row r="101" spans="3:26" ht="15.5" x14ac:dyDescent="0.35">
      <c r="C101" t="s">
        <v>1168</v>
      </c>
      <c r="W101" s="5">
        <v>24708438276</v>
      </c>
      <c r="X101" s="5">
        <v>20315660750</v>
      </c>
      <c r="Y101" s="5">
        <v>14958352747</v>
      </c>
      <c r="Z101" s="5">
        <v>6364315773</v>
      </c>
    </row>
    <row r="102" spans="3:26" ht="15.5" x14ac:dyDescent="0.35">
      <c r="C102" t="s">
        <v>1169</v>
      </c>
    </row>
    <row r="103" spans="3:26" ht="15.5" x14ac:dyDescent="0.35">
      <c r="C103" t="s">
        <v>632</v>
      </c>
      <c r="W103" s="5">
        <v>31326051859</v>
      </c>
      <c r="X103" s="5">
        <v>31826077216</v>
      </c>
      <c r="Y103" s="5">
        <v>22330354942</v>
      </c>
      <c r="Z103" s="5">
        <v>14055003396</v>
      </c>
    </row>
    <row r="104" spans="3:26" ht="15.5" x14ac:dyDescent="0.35">
      <c r="C104" t="s">
        <v>1170</v>
      </c>
      <c r="D104" s="5">
        <v>656291772028</v>
      </c>
      <c r="E104" s="5">
        <v>626913058280</v>
      </c>
      <c r="F104" s="5">
        <v>670819529465</v>
      </c>
      <c r="G104" s="5">
        <v>742406228672</v>
      </c>
      <c r="I104" s="5">
        <v>670819529465</v>
      </c>
      <c r="J104" s="5">
        <v>706262623887</v>
      </c>
      <c r="K104" s="5">
        <v>699587304849</v>
      </c>
      <c r="L104" s="5">
        <v>652624526916</v>
      </c>
      <c r="M104" s="5">
        <v>429924220190</v>
      </c>
      <c r="N104" s="5">
        <v>357255433174</v>
      </c>
      <c r="O104" s="5">
        <v>261156603409</v>
      </c>
      <c r="P104" s="5">
        <v>240872178364</v>
      </c>
      <c r="Q104" s="5">
        <v>161608775260</v>
      </c>
      <c r="R104" s="5">
        <v>169388333534</v>
      </c>
      <c r="S104" s="5">
        <v>247348848465</v>
      </c>
      <c r="T104" s="5">
        <v>215634787876</v>
      </c>
      <c r="U104" s="5">
        <v>173775460440</v>
      </c>
      <c r="V104" s="5">
        <v>145192347834</v>
      </c>
      <c r="W104" s="5">
        <v>56034490135</v>
      </c>
      <c r="X104" s="5">
        <v>52141737966</v>
      </c>
      <c r="Y104" s="5">
        <v>37288707689</v>
      </c>
      <c r="Z104" s="5">
        <v>20419319169</v>
      </c>
    </row>
    <row r="105" spans="3:26" ht="15.5" x14ac:dyDescent="0.35">
      <c r="C105" t="s">
        <v>959</v>
      </c>
      <c r="D105" s="5">
        <v>30000000000</v>
      </c>
      <c r="E105" s="5">
        <v>30000000000</v>
      </c>
      <c r="F105" s="5">
        <v>30000000000</v>
      </c>
      <c r="G105" s="5">
        <v>30000000000</v>
      </c>
      <c r="I105" s="5">
        <v>30000000000</v>
      </c>
      <c r="J105" s="5">
        <v>30000000000</v>
      </c>
      <c r="K105" s="5">
        <v>30000000000</v>
      </c>
      <c r="M105" s="5">
        <v>25000000000</v>
      </c>
    </row>
    <row r="106" spans="3:26" ht="15.5" x14ac:dyDescent="0.35">
      <c r="C106" t="s">
        <v>630</v>
      </c>
      <c r="G106" s="5">
        <v>157224164983</v>
      </c>
      <c r="J106" s="5">
        <v>82742377751</v>
      </c>
      <c r="K106" s="5">
        <v>19251935912</v>
      </c>
      <c r="L106" s="5">
        <v>26814718185</v>
      </c>
      <c r="M106" s="5">
        <v>31984989417</v>
      </c>
      <c r="N106" s="5">
        <v>61983836208</v>
      </c>
      <c r="O106" s="5">
        <v>102382764540</v>
      </c>
      <c r="P106" s="5">
        <v>50719873347</v>
      </c>
      <c r="Q106" s="5">
        <v>21186179870</v>
      </c>
      <c r="R106" s="5">
        <v>39810387163</v>
      </c>
      <c r="S106" s="5">
        <v>15276904508</v>
      </c>
      <c r="T106" s="5">
        <v>6048779516</v>
      </c>
      <c r="U106" s="5">
        <v>4828687277</v>
      </c>
      <c r="V106" s="5">
        <v>11919708791</v>
      </c>
      <c r="W106" s="5">
        <v>5277496605</v>
      </c>
      <c r="X106" s="5">
        <v>5629935674</v>
      </c>
      <c r="Y106" s="5">
        <v>2979696575</v>
      </c>
      <c r="Z106" s="5">
        <v>2890451856</v>
      </c>
    </row>
    <row r="107" spans="3:26" ht="15.5" x14ac:dyDescent="0.35">
      <c r="C107" t="s">
        <v>1171</v>
      </c>
      <c r="G107" s="5">
        <v>157224164983</v>
      </c>
      <c r="J107" s="5">
        <v>82742377751</v>
      </c>
      <c r="K107" s="5">
        <v>19251935912</v>
      </c>
      <c r="L107" s="5">
        <v>26814718185</v>
      </c>
      <c r="M107" s="5">
        <v>31984989417</v>
      </c>
      <c r="N107" s="5">
        <v>61983836208</v>
      </c>
      <c r="O107" s="5">
        <v>102382764540</v>
      </c>
      <c r="P107" s="5">
        <v>50719873347</v>
      </c>
      <c r="Q107" s="5">
        <v>21186179870</v>
      </c>
      <c r="R107" s="5">
        <v>39810387163</v>
      </c>
      <c r="S107" s="5">
        <v>15276904508</v>
      </c>
      <c r="T107" s="5">
        <v>6048779516</v>
      </c>
      <c r="U107" s="5">
        <v>4828687277</v>
      </c>
      <c r="V107" s="5">
        <v>11919708791</v>
      </c>
      <c r="W107" s="5">
        <v>5277496605</v>
      </c>
      <c r="X107" s="5">
        <v>5629935674</v>
      </c>
      <c r="Y107" s="5">
        <v>2979696575</v>
      </c>
      <c r="Z107" s="5">
        <v>2890451856</v>
      </c>
    </row>
    <row r="108" spans="3:26" ht="15.5" x14ac:dyDescent="0.35">
      <c r="C108" t="s">
        <v>117</v>
      </c>
      <c r="D108" s="5">
        <v>392836748</v>
      </c>
      <c r="E108" s="5">
        <v>283790654</v>
      </c>
      <c r="F108" s="5">
        <v>615982531</v>
      </c>
      <c r="G108" s="5">
        <v>326006767</v>
      </c>
      <c r="I108" s="5">
        <v>615982531</v>
      </c>
      <c r="J108" s="5">
        <v>1487459731</v>
      </c>
      <c r="K108" s="5">
        <v>1329543555</v>
      </c>
      <c r="L108" s="5">
        <v>1139817646</v>
      </c>
      <c r="M108" s="5">
        <v>2500396835</v>
      </c>
      <c r="N108" s="5">
        <v>787946735</v>
      </c>
      <c r="O108" s="5">
        <v>315951567</v>
      </c>
      <c r="P108" s="5">
        <v>400354201</v>
      </c>
      <c r="Q108" s="5">
        <v>576006787</v>
      </c>
      <c r="R108" s="5">
        <v>626150051</v>
      </c>
      <c r="S108" s="5">
        <v>638235723</v>
      </c>
      <c r="T108" s="5">
        <v>2041254722</v>
      </c>
      <c r="U108" s="5">
        <v>2034564618</v>
      </c>
      <c r="V108" s="5">
        <v>1275023706</v>
      </c>
      <c r="W108" s="5">
        <v>989369197</v>
      </c>
      <c r="X108" s="5">
        <v>613391369</v>
      </c>
      <c r="Y108" s="5">
        <v>193377567</v>
      </c>
      <c r="Z108" s="5">
        <v>408168480</v>
      </c>
    </row>
    <row r="109" spans="3:26" ht="15.5" x14ac:dyDescent="0.35">
      <c r="C109" t="s">
        <v>116</v>
      </c>
      <c r="D109" s="5">
        <v>541366970</v>
      </c>
      <c r="E109" s="5">
        <v>1224313722</v>
      </c>
      <c r="F109" s="5">
        <v>1344807987</v>
      </c>
      <c r="G109" s="5">
        <v>3165889445</v>
      </c>
      <c r="I109" s="5">
        <v>1344807987</v>
      </c>
      <c r="J109" s="5">
        <v>810130122</v>
      </c>
      <c r="K109" s="5">
        <v>1153784838</v>
      </c>
      <c r="L109" s="5">
        <v>5911759672</v>
      </c>
      <c r="M109" s="5">
        <v>3184437191</v>
      </c>
      <c r="N109" s="5">
        <v>2939358860</v>
      </c>
      <c r="O109" s="5">
        <v>7547482792</v>
      </c>
      <c r="P109" s="5">
        <v>2744718482</v>
      </c>
      <c r="Q109" s="5">
        <v>160363635</v>
      </c>
      <c r="R109" s="5">
        <v>145363636</v>
      </c>
      <c r="S109" s="5">
        <v>88363636</v>
      </c>
      <c r="T109" s="5">
        <v>154200740</v>
      </c>
      <c r="U109" s="5">
        <v>486320864</v>
      </c>
      <c r="V109" s="5">
        <v>304242424</v>
      </c>
      <c r="W109" s="5">
        <v>100248499</v>
      </c>
      <c r="X109" s="5">
        <v>92661904</v>
      </c>
      <c r="Y109" s="5">
        <v>134583495</v>
      </c>
      <c r="Z109" s="5">
        <v>132563440</v>
      </c>
    </row>
    <row r="110" spans="3:26" ht="15.5" x14ac:dyDescent="0.35">
      <c r="C110" t="s">
        <v>206</v>
      </c>
      <c r="D110" s="5">
        <v>513880376</v>
      </c>
      <c r="E110" s="5">
        <v>569140156</v>
      </c>
      <c r="F110" s="5">
        <v>423533880</v>
      </c>
      <c r="I110" s="5">
        <v>423533880</v>
      </c>
      <c r="J110" s="5">
        <v>138858033</v>
      </c>
      <c r="K110" s="5">
        <v>260894203</v>
      </c>
      <c r="L110" s="5">
        <v>8425279896</v>
      </c>
      <c r="M110" s="5">
        <v>13681648069</v>
      </c>
      <c r="N110" s="5">
        <v>4104150928</v>
      </c>
      <c r="O110" s="5">
        <v>1641885982</v>
      </c>
      <c r="P110" s="5">
        <v>125991100</v>
      </c>
      <c r="Q110" s="5">
        <v>120491101</v>
      </c>
      <c r="R110" s="5">
        <v>122429623</v>
      </c>
      <c r="S110" s="5">
        <v>268967845</v>
      </c>
      <c r="T110" s="5">
        <v>90259402</v>
      </c>
      <c r="U110" s="5">
        <v>90259402</v>
      </c>
      <c r="V110" s="5">
        <v>65213996</v>
      </c>
      <c r="W110" s="5">
        <v>42475129</v>
      </c>
      <c r="X110" s="5">
        <v>68531647</v>
      </c>
      <c r="Y110" s="5">
        <v>43266237</v>
      </c>
      <c r="Z110" s="5">
        <v>61534285</v>
      </c>
    </row>
    <row r="111" spans="3:26" ht="15.5" x14ac:dyDescent="0.35">
      <c r="C111" t="s">
        <v>127</v>
      </c>
      <c r="D111" s="5">
        <v>713562687725</v>
      </c>
      <c r="E111" s="5">
        <v>683865670397</v>
      </c>
      <c r="F111" s="5">
        <v>721499823036</v>
      </c>
      <c r="G111" s="5">
        <v>966659454030</v>
      </c>
      <c r="I111" s="5">
        <v>721499823036</v>
      </c>
      <c r="J111" s="5">
        <v>847738126164</v>
      </c>
      <c r="K111" s="5">
        <v>781519951544</v>
      </c>
      <c r="L111" s="5">
        <v>723212184767</v>
      </c>
      <c r="M111" s="5">
        <v>544767542250</v>
      </c>
      <c r="N111" s="5">
        <v>472175668361</v>
      </c>
      <c r="O111" s="5">
        <v>433311389523</v>
      </c>
      <c r="P111" s="5">
        <v>364592692596</v>
      </c>
      <c r="Q111" s="5">
        <v>219242989336</v>
      </c>
      <c r="R111" s="5">
        <v>251365553949</v>
      </c>
      <c r="S111" s="5">
        <v>282598497628</v>
      </c>
      <c r="T111" s="5">
        <v>242458848219</v>
      </c>
      <c r="U111" s="5">
        <v>196162248332</v>
      </c>
      <c r="V111" s="5">
        <v>169704246730</v>
      </c>
      <c r="W111" s="5">
        <v>74603307734</v>
      </c>
      <c r="X111" s="5">
        <v>68021378856</v>
      </c>
      <c r="Y111" s="5">
        <v>47984100477</v>
      </c>
      <c r="Z111" s="5">
        <v>33724726884</v>
      </c>
    </row>
    <row r="112" spans="3:26" ht="15.5" x14ac:dyDescent="0.35">
      <c r="C112" t="s">
        <v>128</v>
      </c>
    </row>
    <row r="113" spans="2:26" ht="15.5" x14ac:dyDescent="0.35">
      <c r="C113" t="s">
        <v>129</v>
      </c>
      <c r="D113" s="5">
        <v>245000000000</v>
      </c>
      <c r="E113" s="5">
        <v>245000000000</v>
      </c>
      <c r="F113" s="5">
        <v>245000000000</v>
      </c>
      <c r="G113" s="5">
        <v>245000000000</v>
      </c>
      <c r="I113" s="5">
        <v>245000000000</v>
      </c>
      <c r="J113" s="5">
        <v>245000000000</v>
      </c>
      <c r="K113" s="5">
        <v>245000000000</v>
      </c>
      <c r="L113" s="5">
        <v>245000000000</v>
      </c>
      <c r="M113" s="5">
        <v>147000000000</v>
      </c>
      <c r="N113" s="5">
        <v>147000000000</v>
      </c>
      <c r="O113" s="5">
        <v>147000000000</v>
      </c>
      <c r="P113" s="5">
        <v>147000000000</v>
      </c>
      <c r="Q113" s="5">
        <v>42000000000</v>
      </c>
      <c r="R113" s="5">
        <v>42000000000</v>
      </c>
      <c r="S113" s="5">
        <v>42000000000</v>
      </c>
      <c r="T113" s="5">
        <v>25000000000</v>
      </c>
      <c r="U113" s="5">
        <v>25000000000</v>
      </c>
      <c r="V113" s="5">
        <v>25000000000</v>
      </c>
      <c r="W113" s="5">
        <v>25000000000</v>
      </c>
      <c r="X113" s="5">
        <v>25000000000</v>
      </c>
      <c r="Y113" s="5">
        <v>25000000000</v>
      </c>
      <c r="Z113" s="5">
        <v>25000000000</v>
      </c>
    </row>
    <row r="114" spans="2:26" ht="15.5" x14ac:dyDescent="0.35">
      <c r="C114" t="s">
        <v>130</v>
      </c>
      <c r="D114" s="5">
        <v>78178625152</v>
      </c>
      <c r="E114" s="5">
        <v>78178625152</v>
      </c>
      <c r="F114" s="5">
        <v>78178625152</v>
      </c>
      <c r="G114" s="5">
        <v>78178625152</v>
      </c>
      <c r="I114" s="5">
        <v>78178625152</v>
      </c>
      <c r="J114" s="5">
        <v>78178625152</v>
      </c>
      <c r="K114" s="5">
        <v>78178625152</v>
      </c>
      <c r="L114" s="5">
        <v>78178625152</v>
      </c>
      <c r="M114" s="5">
        <v>79565500000</v>
      </c>
      <c r="N114" s="5">
        <v>79565500000</v>
      </c>
      <c r="O114" s="5">
        <v>79565500000</v>
      </c>
      <c r="P114" s="5">
        <v>79565500000</v>
      </c>
      <c r="Q114" s="5">
        <v>38590000000</v>
      </c>
      <c r="R114" s="5">
        <v>38590000000</v>
      </c>
      <c r="S114" s="5">
        <v>38590000000</v>
      </c>
      <c r="T114" s="5">
        <v>5340000000</v>
      </c>
      <c r="U114" s="5">
        <v>5340000000</v>
      </c>
      <c r="V114" s="5">
        <v>5340000000</v>
      </c>
      <c r="W114" s="5">
        <v>5340000000</v>
      </c>
      <c r="X114" s="5">
        <v>5340000000</v>
      </c>
      <c r="Y114" s="5">
        <v>5340000000</v>
      </c>
      <c r="Z114" s="5">
        <v>5340000000</v>
      </c>
    </row>
    <row r="115" spans="2:26" ht="15.5" x14ac:dyDescent="0.35">
      <c r="C115" t="s">
        <v>131</v>
      </c>
      <c r="D115" s="5">
        <v>-158670001132</v>
      </c>
      <c r="E115" s="5">
        <v>-157072462064</v>
      </c>
      <c r="F115" s="5">
        <v>-158883296488</v>
      </c>
      <c r="G115" s="5">
        <v>-114740145124</v>
      </c>
      <c r="I115" s="5">
        <v>-158883296488</v>
      </c>
      <c r="J115" s="5">
        <v>-107158974111</v>
      </c>
      <c r="K115" s="5">
        <v>-114096417808</v>
      </c>
      <c r="L115" s="5">
        <v>-119075149179</v>
      </c>
      <c r="M115" s="5">
        <v>-111605765972</v>
      </c>
      <c r="N115" s="5">
        <v>-92419188031</v>
      </c>
      <c r="O115" s="5">
        <v>-77859726959</v>
      </c>
      <c r="P115" s="5">
        <v>37592966906</v>
      </c>
      <c r="Q115" s="5">
        <v>63725483799</v>
      </c>
      <c r="R115" s="5">
        <v>105987153929</v>
      </c>
      <c r="S115" s="5">
        <v>99470066319</v>
      </c>
      <c r="T115" s="5">
        <v>94448233658</v>
      </c>
      <c r="U115" s="5">
        <v>72275493608</v>
      </c>
      <c r="V115" s="5">
        <v>54258440084</v>
      </c>
      <c r="W115" s="5">
        <v>40889728534</v>
      </c>
      <c r="X115" s="5">
        <v>28989003251</v>
      </c>
      <c r="Y115" s="5">
        <v>23105879309</v>
      </c>
      <c r="Z115" s="5">
        <v>15858575047</v>
      </c>
    </row>
    <row r="116" spans="2:26" ht="15.5" x14ac:dyDescent="0.35">
      <c r="C116" t="s">
        <v>132</v>
      </c>
      <c r="D116" s="5">
        <v>775991100</v>
      </c>
      <c r="E116" s="5">
        <v>725991100</v>
      </c>
      <c r="F116" s="5">
        <v>725991100</v>
      </c>
      <c r="G116" s="5">
        <v>725991100</v>
      </c>
      <c r="I116" s="5">
        <v>725991100</v>
      </c>
      <c r="J116" s="5">
        <v>725991100</v>
      </c>
      <c r="K116" s="5">
        <v>600000000</v>
      </c>
      <c r="L116" s="5">
        <v>600000000</v>
      </c>
      <c r="M116" s="5">
        <v>600000000</v>
      </c>
      <c r="N116" s="5">
        <v>600000000</v>
      </c>
      <c r="O116" s="5">
        <v>600000000</v>
      </c>
      <c r="P116" s="5">
        <v>600000000</v>
      </c>
      <c r="Q116" s="5">
        <v>600000000</v>
      </c>
      <c r="R116" s="5">
        <v>570000000</v>
      </c>
      <c r="S116" s="5">
        <v>540000000</v>
      </c>
    </row>
    <row r="117" spans="2:26" ht="15.5" x14ac:dyDescent="0.35">
      <c r="C117" t="s">
        <v>133</v>
      </c>
      <c r="D117" s="5">
        <v>-159445992232</v>
      </c>
      <c r="E117" s="5">
        <v>-157798453164</v>
      </c>
      <c r="F117" s="5">
        <v>-159609287588</v>
      </c>
      <c r="G117" s="5">
        <v>-115466136224</v>
      </c>
      <c r="I117" s="5">
        <v>-159609287588</v>
      </c>
      <c r="J117" s="5">
        <v>-107884965211</v>
      </c>
      <c r="K117" s="5">
        <v>-114696417808</v>
      </c>
      <c r="L117" s="5">
        <v>-119675149179</v>
      </c>
      <c r="M117" s="5">
        <v>-112205765972</v>
      </c>
      <c r="N117" s="5">
        <v>-93019188031</v>
      </c>
      <c r="O117" s="5">
        <v>-78459726959</v>
      </c>
      <c r="P117" s="5">
        <v>36992966906</v>
      </c>
      <c r="Q117" s="5">
        <v>63125483799</v>
      </c>
      <c r="R117" s="5">
        <v>105417153929</v>
      </c>
      <c r="S117" s="5">
        <v>98930066319</v>
      </c>
    </row>
    <row r="118" spans="2:26" ht="15.5" x14ac:dyDescent="0.35">
      <c r="C118" t="s">
        <v>134</v>
      </c>
      <c r="D118" s="5">
        <v>-158670001132</v>
      </c>
      <c r="E118" s="5">
        <v>-157072462064</v>
      </c>
      <c r="F118" s="5">
        <v>-158883296488</v>
      </c>
      <c r="G118" s="5">
        <v>-114740145124</v>
      </c>
      <c r="I118" s="5">
        <v>-158883296488</v>
      </c>
      <c r="J118" s="5">
        <v>-107158974111</v>
      </c>
      <c r="K118" s="5">
        <v>-114096417808</v>
      </c>
      <c r="L118" s="5">
        <v>-119075149179</v>
      </c>
      <c r="M118" s="5">
        <v>-111605765972</v>
      </c>
      <c r="N118" s="5">
        <v>-92419188031</v>
      </c>
      <c r="O118" s="5">
        <v>-77859726959</v>
      </c>
      <c r="P118" s="5">
        <v>37592966906</v>
      </c>
      <c r="Q118" s="5">
        <v>63725483799</v>
      </c>
      <c r="R118" s="5">
        <v>105987153929</v>
      </c>
      <c r="S118" s="5">
        <v>99470066319</v>
      </c>
      <c r="T118" s="5">
        <v>94448233658</v>
      </c>
      <c r="U118" s="5">
        <v>72275493608</v>
      </c>
      <c r="V118" s="5">
        <v>54258440084</v>
      </c>
      <c r="W118" s="5">
        <v>40889728534</v>
      </c>
      <c r="X118" s="5">
        <v>28989003251</v>
      </c>
      <c r="Y118" s="5">
        <v>23105879309</v>
      </c>
      <c r="Z118" s="5">
        <v>15858575047</v>
      </c>
    </row>
    <row r="119" spans="2:26" ht="15.5" x14ac:dyDescent="0.35">
      <c r="C119" t="s">
        <v>10</v>
      </c>
      <c r="D119" s="5">
        <v>172316159876</v>
      </c>
      <c r="E119" s="5">
        <v>172229163993</v>
      </c>
      <c r="F119" s="5">
        <v>170507001639</v>
      </c>
      <c r="G119" s="5">
        <v>215511894125</v>
      </c>
      <c r="I119" s="5">
        <v>170507001639</v>
      </c>
      <c r="J119" s="5">
        <v>223291046692</v>
      </c>
      <c r="K119" s="5">
        <v>215979111721</v>
      </c>
      <c r="L119" s="5">
        <v>210067263286</v>
      </c>
      <c r="M119" s="5">
        <v>122136220358</v>
      </c>
      <c r="N119" s="5">
        <v>140171399027</v>
      </c>
      <c r="O119" s="5">
        <v>148924854503</v>
      </c>
      <c r="P119" s="5">
        <v>263872169783</v>
      </c>
      <c r="Q119" s="5">
        <v>200543863001</v>
      </c>
      <c r="R119" s="5">
        <v>192628214623</v>
      </c>
      <c r="S119" s="5">
        <v>185992529264</v>
      </c>
      <c r="T119" s="5">
        <v>123185484343</v>
      </c>
      <c r="U119" s="5">
        <v>100244346561</v>
      </c>
      <c r="V119" s="5">
        <v>82673806134</v>
      </c>
      <c r="W119" s="5">
        <v>70368621646</v>
      </c>
      <c r="X119" s="5">
        <v>58528356666</v>
      </c>
      <c r="Y119" s="5">
        <v>52785679449</v>
      </c>
      <c r="Z119" s="5">
        <v>46106306827</v>
      </c>
    </row>
    <row r="120" spans="2:26" ht="15.5" x14ac:dyDescent="0.35">
      <c r="C120" t="s">
        <v>135</v>
      </c>
      <c r="D120" s="5">
        <v>885878847601</v>
      </c>
      <c r="E120" s="5">
        <v>856094834390</v>
      </c>
      <c r="F120" s="5">
        <v>892006824675</v>
      </c>
      <c r="G120" s="5">
        <v>1182171348155</v>
      </c>
      <c r="I120" s="5">
        <v>892006824675</v>
      </c>
      <c r="J120" s="5">
        <v>1071029172856</v>
      </c>
      <c r="K120" s="5">
        <v>997499063265</v>
      </c>
      <c r="L120" s="5">
        <v>933279448053</v>
      </c>
      <c r="M120" s="5">
        <v>666903762608</v>
      </c>
      <c r="N120" s="5">
        <v>612347067388</v>
      </c>
      <c r="O120" s="5">
        <v>582236244026</v>
      </c>
      <c r="P120" s="5">
        <v>628464862379</v>
      </c>
      <c r="Q120" s="5">
        <v>419786852337</v>
      </c>
      <c r="R120" s="5">
        <v>443993768572</v>
      </c>
      <c r="S120" s="5">
        <v>468591026892</v>
      </c>
      <c r="T120" s="5">
        <v>365644332562</v>
      </c>
      <c r="U120" s="5">
        <v>296406594893</v>
      </c>
      <c r="V120" s="5">
        <v>252378052864</v>
      </c>
      <c r="W120" s="5">
        <v>144971929380</v>
      </c>
      <c r="X120" s="5">
        <v>126549735522</v>
      </c>
      <c r="Y120" s="5">
        <v>100769779926</v>
      </c>
      <c r="Z120" s="5">
        <v>79831033711</v>
      </c>
    </row>
    <row r="121" spans="2:26" ht="15.5" x14ac:dyDescent="0.35">
      <c r="C121" t="s">
        <v>136</v>
      </c>
      <c r="D121" s="5">
        <v>4900000000</v>
      </c>
      <c r="E121" s="5">
        <v>4900000000</v>
      </c>
      <c r="F121" s="5">
        <v>4900000000</v>
      </c>
      <c r="G121" s="5">
        <v>4900000000</v>
      </c>
      <c r="I121" s="5">
        <v>4900000000</v>
      </c>
      <c r="J121" s="5">
        <v>4900000000</v>
      </c>
      <c r="K121" s="5">
        <v>4900000000</v>
      </c>
      <c r="L121" s="5">
        <v>4900000000</v>
      </c>
      <c r="M121" s="5">
        <v>2940000000</v>
      </c>
      <c r="N121" s="5">
        <v>2940000000</v>
      </c>
      <c r="O121" s="5">
        <v>2940000000</v>
      </c>
      <c r="P121" s="5">
        <v>2940000000</v>
      </c>
      <c r="Q121" s="5">
        <v>840000000</v>
      </c>
      <c r="R121" s="5">
        <v>840000000</v>
      </c>
      <c r="S121" s="5">
        <v>840000000</v>
      </c>
      <c r="T121" s="5">
        <v>500000000</v>
      </c>
      <c r="U121" s="5">
        <v>500000000</v>
      </c>
      <c r="V121" s="5">
        <v>500000000</v>
      </c>
      <c r="W121" s="5">
        <v>500000000</v>
      </c>
      <c r="X121" s="5">
        <v>500000000</v>
      </c>
      <c r="Y121" s="5">
        <v>500000000</v>
      </c>
      <c r="Z121" s="5">
        <v>500000000</v>
      </c>
    </row>
    <row r="123" spans="2:26" ht="15.5" x14ac:dyDescent="0.35">
      <c r="B123" t="s">
        <v>137</v>
      </c>
      <c r="C123" t="s">
        <v>138</v>
      </c>
      <c r="D123" s="5">
        <v>-19821715746</v>
      </c>
      <c r="E123" s="5">
        <v>-16838076014</v>
      </c>
      <c r="F123" s="5">
        <v>-12753569386</v>
      </c>
      <c r="G123" s="5">
        <v>-28681802390</v>
      </c>
      <c r="I123" s="5">
        <v>-23078024473</v>
      </c>
      <c r="J123" s="5">
        <v>11537347764</v>
      </c>
      <c r="K123" s="5">
        <v>21068959367</v>
      </c>
      <c r="L123" s="5">
        <v>-76187978465</v>
      </c>
      <c r="M123" s="5">
        <v>26549116471</v>
      </c>
      <c r="N123" s="5">
        <v>14023311464</v>
      </c>
      <c r="O123" s="5">
        <v>-59047994999</v>
      </c>
      <c r="P123" s="5">
        <v>-43262981770</v>
      </c>
      <c r="Q123" s="5">
        <v>-51003271222</v>
      </c>
      <c r="R123" s="5">
        <v>-41409163556</v>
      </c>
      <c r="S123" s="5">
        <v>-3693738197</v>
      </c>
      <c r="T123" s="5">
        <v>-13497091130</v>
      </c>
      <c r="U123" s="5">
        <v>20062809525</v>
      </c>
      <c r="V123" s="5">
        <v>19999092259</v>
      </c>
      <c r="W123" s="5">
        <v>8723197018</v>
      </c>
      <c r="X123" s="5">
        <v>-80299091</v>
      </c>
      <c r="Y123" s="5">
        <v>11478237077</v>
      </c>
      <c r="Z123" s="5">
        <v>12855762696</v>
      </c>
    </row>
    <row r="124" spans="2:26" ht="15.5" x14ac:dyDescent="0.35">
      <c r="C124" t="s">
        <v>634</v>
      </c>
      <c r="D124" s="5">
        <v>-1597539067</v>
      </c>
      <c r="E124" s="5">
        <v>1810834423</v>
      </c>
      <c r="F124" s="5">
        <v>-30505548108</v>
      </c>
      <c r="G124" s="5">
        <v>11172729877</v>
      </c>
      <c r="I124" s="5">
        <v>-30505548108</v>
      </c>
      <c r="J124" s="5">
        <v>15500031255</v>
      </c>
    </row>
    <row r="125" spans="2:26" ht="15.5" x14ac:dyDescent="0.35">
      <c r="C125" t="s">
        <v>635</v>
      </c>
      <c r="D125" s="5">
        <v>49446458069</v>
      </c>
      <c r="E125" s="5">
        <v>-19277242434</v>
      </c>
      <c r="F125" s="5">
        <v>2911317946</v>
      </c>
      <c r="G125" s="5">
        <v>-51607692006</v>
      </c>
      <c r="I125" s="5">
        <v>2911317946</v>
      </c>
      <c r="J125" s="5">
        <v>62132644625</v>
      </c>
    </row>
    <row r="126" spans="2:26" ht="15.5" x14ac:dyDescent="0.35">
      <c r="C126" t="s">
        <v>636</v>
      </c>
      <c r="D126" s="5">
        <v>3933919869</v>
      </c>
      <c r="E126" s="5">
        <v>12271510943</v>
      </c>
      <c r="F126" s="5">
        <v>-28881474784</v>
      </c>
      <c r="G126" s="5">
        <v>-46538093107</v>
      </c>
      <c r="I126" s="5">
        <v>-28881474784</v>
      </c>
      <c r="J126" s="5">
        <v>-3138682028</v>
      </c>
    </row>
    <row r="127" spans="2:26" ht="15.5" x14ac:dyDescent="0.35">
      <c r="C127" t="s">
        <v>637</v>
      </c>
      <c r="D127" s="5">
        <v>-494367309</v>
      </c>
      <c r="E127" s="5">
        <v>-494277723</v>
      </c>
      <c r="F127" s="5">
        <v>-2810559137</v>
      </c>
      <c r="G127" s="5">
        <v>1197625204</v>
      </c>
      <c r="I127" s="5">
        <v>-2810559137</v>
      </c>
      <c r="J127" s="5">
        <v>-1924252824</v>
      </c>
    </row>
    <row r="128" spans="2:26" ht="15.5" x14ac:dyDescent="0.35">
      <c r="C128" t="s">
        <v>639</v>
      </c>
      <c r="F128" s="5">
        <v>1555517401</v>
      </c>
      <c r="I128" s="5">
        <v>1555517401</v>
      </c>
      <c r="J128" s="5">
        <v>2410666751</v>
      </c>
    </row>
    <row r="129" spans="3:26" ht="15.5" x14ac:dyDescent="0.35">
      <c r="C129" t="s">
        <v>638</v>
      </c>
      <c r="D129" s="5">
        <v>2491211707</v>
      </c>
      <c r="E129" s="5">
        <v>2449476408</v>
      </c>
      <c r="F129" s="5">
        <v>12097865967</v>
      </c>
      <c r="G129" s="5">
        <v>-6334158393</v>
      </c>
      <c r="I129" s="5">
        <v>12097865967</v>
      </c>
      <c r="J129" s="5">
        <v>11798794418</v>
      </c>
    </row>
    <row r="130" spans="3:26" ht="15.5" x14ac:dyDescent="0.35">
      <c r="C130" t="s">
        <v>640</v>
      </c>
      <c r="D130" s="5">
        <v>-102980031405</v>
      </c>
      <c r="E130" s="5">
        <v>30308024991</v>
      </c>
      <c r="F130" s="5">
        <v>-23149007142</v>
      </c>
      <c r="G130" s="5">
        <v>172931910522</v>
      </c>
      <c r="I130" s="5">
        <v>-23149007142</v>
      </c>
      <c r="J130" s="5">
        <v>-78984819435</v>
      </c>
    </row>
    <row r="131" spans="3:26" ht="15.5" x14ac:dyDescent="0.35">
      <c r="C131" t="s">
        <v>641</v>
      </c>
      <c r="F131" s="5">
        <v>-535622721421</v>
      </c>
      <c r="G131" s="5">
        <v>535622721421</v>
      </c>
      <c r="K131" s="5">
        <v>659052439803</v>
      </c>
      <c r="L131" s="5">
        <v>694123922861</v>
      </c>
      <c r="M131" s="5">
        <v>648095486410</v>
      </c>
      <c r="N131" s="5">
        <v>432591408991</v>
      </c>
      <c r="O131" s="5">
        <v>345463638541</v>
      </c>
      <c r="P131" s="5">
        <v>254767690130</v>
      </c>
      <c r="Q131" s="5">
        <v>309465302406</v>
      </c>
      <c r="R131" s="5">
        <v>248529222982</v>
      </c>
      <c r="S131" s="5">
        <v>318463935979</v>
      </c>
      <c r="T131" s="5">
        <v>286429541258</v>
      </c>
      <c r="U131" s="5">
        <v>261745601371</v>
      </c>
      <c r="V131" s="5">
        <v>200772597366</v>
      </c>
      <c r="W131" s="5">
        <v>156675086983</v>
      </c>
      <c r="X131" s="5">
        <v>135303421396</v>
      </c>
      <c r="Y131" s="5">
        <v>101651171405</v>
      </c>
      <c r="Z131" s="5">
        <v>70840633693</v>
      </c>
    </row>
    <row r="132" spans="3:26" ht="15.5" x14ac:dyDescent="0.35">
      <c r="C132" t="s">
        <v>1537</v>
      </c>
      <c r="F132" s="5">
        <v>-234272992164</v>
      </c>
      <c r="G132" s="5">
        <v>234272992164</v>
      </c>
      <c r="K132" s="5">
        <v>406749918863</v>
      </c>
      <c r="L132" s="5">
        <v>431258248331</v>
      </c>
      <c r="M132" s="5">
        <v>304607144834</v>
      </c>
      <c r="N132" s="5">
        <v>297286790832</v>
      </c>
      <c r="O132" s="5">
        <v>168586087350</v>
      </c>
      <c r="P132" s="5">
        <v>93929291042</v>
      </c>
      <c r="Q132" s="5">
        <v>53146215483</v>
      </c>
      <c r="R132" s="5">
        <v>59778724655</v>
      </c>
      <c r="S132" s="5">
        <v>38690312981</v>
      </c>
      <c r="T132" s="5">
        <v>17488698180</v>
      </c>
      <c r="U132" s="5">
        <v>21690934508</v>
      </c>
      <c r="V132" s="5">
        <v>20291236894</v>
      </c>
      <c r="W132" s="5">
        <v>20496967788</v>
      </c>
      <c r="X132" s="5">
        <v>16160208333</v>
      </c>
      <c r="Y132" s="5">
        <v>11248866343</v>
      </c>
      <c r="Z132" s="5">
        <v>13484586549</v>
      </c>
    </row>
    <row r="133" spans="3:26" ht="15.5" x14ac:dyDescent="0.35">
      <c r="C133" t="s">
        <v>1538</v>
      </c>
      <c r="F133" s="5">
        <v>325121250803</v>
      </c>
      <c r="G133" s="5">
        <v>-325121250803</v>
      </c>
      <c r="K133" s="5">
        <v>-387896852705</v>
      </c>
      <c r="L133" s="5">
        <v>-426127426039</v>
      </c>
      <c r="M133" s="5">
        <v>-392707329399</v>
      </c>
      <c r="N133" s="5">
        <v>-298410083191</v>
      </c>
      <c r="O133" s="5">
        <v>-174609949583</v>
      </c>
      <c r="P133" s="5">
        <v>-108929680285</v>
      </c>
      <c r="Q133" s="5">
        <v>-132422333266</v>
      </c>
      <c r="R133" s="5">
        <v>-87486003458</v>
      </c>
      <c r="S133" s="5">
        <v>-81350154028</v>
      </c>
      <c r="T133" s="5">
        <v>-57819435977</v>
      </c>
      <c r="U133" s="5">
        <v>-49576127522</v>
      </c>
      <c r="V133" s="5">
        <v>-16610808673</v>
      </c>
      <c r="W133" s="5">
        <v>-19656481053</v>
      </c>
      <c r="X133" s="5">
        <v>-21260923942</v>
      </c>
      <c r="Y133" s="5">
        <v>-20271518867</v>
      </c>
      <c r="Z133" s="5">
        <v>-10945337223</v>
      </c>
    </row>
    <row r="134" spans="3:26" ht="15.5" x14ac:dyDescent="0.35">
      <c r="C134" t="s">
        <v>644</v>
      </c>
      <c r="F134" s="5">
        <v>300280690450</v>
      </c>
      <c r="G134" s="5">
        <v>-300280690450</v>
      </c>
      <c r="K134" s="5">
        <v>-433326242708</v>
      </c>
      <c r="L134" s="5">
        <v>-533199223927</v>
      </c>
      <c r="M134" s="5">
        <v>-293117456543</v>
      </c>
      <c r="N134" s="5">
        <v>-254645977039</v>
      </c>
      <c r="O134" s="5">
        <v>-251679399268</v>
      </c>
      <c r="P134" s="5">
        <v>-166301356958</v>
      </c>
      <c r="Q134" s="5">
        <v>-151128257314</v>
      </c>
      <c r="R134" s="5">
        <v>-121270925556</v>
      </c>
      <c r="S134" s="5">
        <v>-134255385385</v>
      </c>
      <c r="T134" s="5">
        <v>-110325187957</v>
      </c>
      <c r="U134" s="5">
        <v>-80211119314</v>
      </c>
      <c r="V134" s="5">
        <v>-67785061334</v>
      </c>
      <c r="W134" s="5">
        <v>-57349874988</v>
      </c>
      <c r="X134" s="5">
        <v>-63926646122</v>
      </c>
      <c r="Y134" s="5">
        <v>-33794316064</v>
      </c>
      <c r="Z134" s="5">
        <v>-26551428601</v>
      </c>
    </row>
    <row r="135" spans="3:26" ht="15.5" x14ac:dyDescent="0.35">
      <c r="C135" t="s">
        <v>1539</v>
      </c>
      <c r="F135" s="5">
        <v>72966810462</v>
      </c>
      <c r="G135" s="5">
        <v>-72966810462</v>
      </c>
      <c r="K135" s="5">
        <v>-101669825552</v>
      </c>
      <c r="L135" s="5">
        <v>-119702503038</v>
      </c>
      <c r="M135" s="5">
        <v>-94934369767</v>
      </c>
      <c r="N135" s="5">
        <v>-63757492299</v>
      </c>
      <c r="O135" s="5">
        <v>-54443429726</v>
      </c>
      <c r="P135" s="5">
        <v>-42035070934</v>
      </c>
      <c r="Q135" s="5">
        <v>-67842035088</v>
      </c>
      <c r="R135" s="5">
        <v>-75299185880</v>
      </c>
      <c r="S135" s="5">
        <v>-86556620149</v>
      </c>
      <c r="T135" s="5">
        <v>-95489836970</v>
      </c>
      <c r="U135" s="5">
        <v>-95182779043</v>
      </c>
      <c r="V135" s="5">
        <v>-90198675482</v>
      </c>
      <c r="W135" s="5">
        <v>-69154368520</v>
      </c>
      <c r="X135" s="5">
        <v>-48360425647</v>
      </c>
      <c r="Y135" s="5">
        <v>-33923567173</v>
      </c>
      <c r="Z135" s="5">
        <v>-20369104885</v>
      </c>
    </row>
    <row r="136" spans="3:26" ht="15.5" x14ac:dyDescent="0.35">
      <c r="C136" t="s">
        <v>1540</v>
      </c>
      <c r="F136" s="5">
        <v>81851416957</v>
      </c>
      <c r="G136" s="5">
        <v>-81851416957</v>
      </c>
      <c r="K136" s="5">
        <v>-121266499686</v>
      </c>
      <c r="L136" s="5">
        <v>-121729520130</v>
      </c>
      <c r="M136" s="5">
        <v>-107322402596</v>
      </c>
      <c r="N136" s="5">
        <v>-99021019731</v>
      </c>
      <c r="O136" s="5">
        <v>-92328265333</v>
      </c>
      <c r="P136" s="5">
        <v>-74916937052</v>
      </c>
      <c r="Q136" s="5">
        <v>-59649072911</v>
      </c>
      <c r="R136" s="5">
        <v>-61015906523</v>
      </c>
      <c r="S136" s="5">
        <v>-53059178736</v>
      </c>
      <c r="T136" s="5">
        <v>-45849912017</v>
      </c>
      <c r="U136" s="5">
        <v>-35363983511</v>
      </c>
      <c r="V136" s="5">
        <v>-25706708788</v>
      </c>
      <c r="W136" s="5">
        <v>-21533319893</v>
      </c>
      <c r="X136" s="5">
        <v>-17440225777</v>
      </c>
      <c r="Y136" s="5">
        <v>-14377925049</v>
      </c>
      <c r="Z136" s="5">
        <v>-12975777268</v>
      </c>
    </row>
    <row r="137" spans="3:26" ht="15.5" x14ac:dyDescent="0.35">
      <c r="C137" t="s">
        <v>605</v>
      </c>
      <c r="K137" s="5">
        <v>-573978648</v>
      </c>
      <c r="L137" s="5">
        <v>-811476523</v>
      </c>
      <c r="M137" s="5">
        <v>-795434732</v>
      </c>
      <c r="N137" s="5">
        <v>-20316099</v>
      </c>
      <c r="O137" s="5">
        <v>-36676980</v>
      </c>
      <c r="P137" s="5">
        <v>-798162815</v>
      </c>
      <c r="Q137" s="5">
        <v>-2162275252</v>
      </c>
      <c r="R137" s="5">
        <v>-3483761999</v>
      </c>
      <c r="S137" s="5">
        <v>-4682991315</v>
      </c>
      <c r="T137" s="5">
        <v>-3965746434</v>
      </c>
      <c r="U137" s="5">
        <v>-2239361248</v>
      </c>
      <c r="V137" s="5">
        <v>-1558471376</v>
      </c>
      <c r="W137" s="5">
        <v>-567376412</v>
      </c>
      <c r="X137" s="5">
        <v>-209459491</v>
      </c>
      <c r="Y137" s="5">
        <v>-289897367</v>
      </c>
      <c r="Z137" s="5">
        <v>-83784726</v>
      </c>
    </row>
    <row r="138" spans="3:26" ht="15.5" x14ac:dyDescent="0.35">
      <c r="C138" t="s">
        <v>657</v>
      </c>
      <c r="M138" s="5">
        <v>-37276521736</v>
      </c>
      <c r="P138" s="5">
        <v>1021245102</v>
      </c>
      <c r="Q138" s="5">
        <v>-410815280</v>
      </c>
      <c r="R138" s="5">
        <v>-1161327777</v>
      </c>
      <c r="S138" s="5">
        <v>-943657544</v>
      </c>
      <c r="T138" s="5">
        <v>-3965211213</v>
      </c>
      <c r="U138" s="5">
        <v>-800355716</v>
      </c>
      <c r="V138" s="5">
        <v>794983652</v>
      </c>
      <c r="W138" s="5">
        <v>-187436887</v>
      </c>
      <c r="X138" s="5">
        <v>-346247841</v>
      </c>
      <c r="Y138" s="5">
        <v>1235423849</v>
      </c>
      <c r="Z138" s="5">
        <v>-544024843</v>
      </c>
    </row>
    <row r="139" spans="3:26" ht="15.5" x14ac:dyDescent="0.35">
      <c r="C139" t="s">
        <v>145</v>
      </c>
      <c r="K139" s="5">
        <v>30000000000</v>
      </c>
      <c r="L139" s="5">
        <v>73000000000</v>
      </c>
      <c r="M139" s="5">
        <v>22797234654</v>
      </c>
      <c r="N139" s="5">
        <v>-3681650261</v>
      </c>
      <c r="P139" s="5">
        <v>97000000000</v>
      </c>
      <c r="Q139" s="5">
        <v>49181284217</v>
      </c>
      <c r="R139" s="5">
        <v>-1625496829</v>
      </c>
      <c r="S139" s="5">
        <v>46999704881</v>
      </c>
      <c r="U139" s="5">
        <v>-3253944680</v>
      </c>
      <c r="V139" s="5">
        <v>-2930973150</v>
      </c>
      <c r="W139" s="5">
        <v>-2374703046</v>
      </c>
      <c r="X139" s="5">
        <v>-3449469182</v>
      </c>
      <c r="Z139" s="5">
        <v>14839901825</v>
      </c>
    </row>
    <row r="140" spans="3:26" ht="15.5" x14ac:dyDescent="0.35">
      <c r="C140" t="s">
        <v>146</v>
      </c>
      <c r="D140" s="5">
        <v>12231199813</v>
      </c>
      <c r="E140" s="5">
        <v>24779749825</v>
      </c>
      <c r="F140" s="5">
        <v>13889922338</v>
      </c>
      <c r="G140" s="5">
        <v>29089371376</v>
      </c>
      <c r="I140" s="5">
        <v>25409586976</v>
      </c>
      <c r="J140" s="5">
        <v>-10762022100</v>
      </c>
      <c r="K140" s="5">
        <v>-51268279596</v>
      </c>
      <c r="L140" s="5">
        <v>10669838261</v>
      </c>
      <c r="M140" s="5">
        <v>-57242009159</v>
      </c>
      <c r="N140" s="5">
        <v>-1603394707</v>
      </c>
      <c r="O140" s="5">
        <v>54190104334</v>
      </c>
      <c r="P140" s="5">
        <v>-45489522663</v>
      </c>
      <c r="Q140" s="5">
        <v>16943550913</v>
      </c>
      <c r="R140" s="5">
        <v>-7796384908</v>
      </c>
      <c r="S140" s="5">
        <v>-1405886220</v>
      </c>
      <c r="T140" s="5">
        <v>12129343939</v>
      </c>
      <c r="U140" s="5">
        <v>-18984891875</v>
      </c>
      <c r="V140" s="5">
        <v>-12670990839</v>
      </c>
      <c r="W140" s="5">
        <v>-6682205564</v>
      </c>
      <c r="X140" s="5">
        <v>2159683681</v>
      </c>
      <c r="Y140" s="5">
        <v>-14547090840</v>
      </c>
      <c r="Z140" s="5">
        <v>-25798453376</v>
      </c>
    </row>
    <row r="141" spans="3:26" ht="15.5" x14ac:dyDescent="0.35">
      <c r="C141" t="s">
        <v>619</v>
      </c>
      <c r="F141" s="5">
        <v>-8716669080</v>
      </c>
      <c r="G141" s="5">
        <v>8716669080</v>
      </c>
      <c r="K141" s="5">
        <v>8883396873</v>
      </c>
      <c r="L141" s="5">
        <v>7952220617</v>
      </c>
      <c r="M141" s="5">
        <v>6635359668</v>
      </c>
      <c r="N141" s="5">
        <v>6378602419</v>
      </c>
      <c r="O141" s="5">
        <v>10077837744</v>
      </c>
      <c r="P141" s="5">
        <v>6546825017</v>
      </c>
      <c r="Q141" s="5">
        <v>2909719965</v>
      </c>
      <c r="R141" s="5">
        <v>7333644192</v>
      </c>
      <c r="S141" s="5">
        <v>7277515282</v>
      </c>
      <c r="T141" s="5">
        <v>5739854250</v>
      </c>
      <c r="U141" s="5">
        <v>5208402661</v>
      </c>
      <c r="V141" s="5">
        <v>3884320040</v>
      </c>
      <c r="W141" s="5">
        <v>3797059619</v>
      </c>
      <c r="X141" s="5">
        <v>3816284147</v>
      </c>
      <c r="Y141" s="5">
        <v>4337521409</v>
      </c>
      <c r="Z141" s="5">
        <v>2376671572</v>
      </c>
    </row>
    <row r="142" spans="3:26" ht="15.5" x14ac:dyDescent="0.35">
      <c r="C142" t="s">
        <v>147</v>
      </c>
      <c r="D142" s="5">
        <v>-35606844</v>
      </c>
      <c r="E142" s="5">
        <v>-752300</v>
      </c>
      <c r="F142" s="5">
        <v>-34462830</v>
      </c>
      <c r="G142" s="5">
        <v>-436818870</v>
      </c>
      <c r="I142" s="5">
        <v>-1292391800</v>
      </c>
      <c r="J142" s="5">
        <v>-129992900</v>
      </c>
      <c r="K142" s="5">
        <v>-277220254</v>
      </c>
      <c r="L142" s="5">
        <v>-867823001</v>
      </c>
      <c r="M142" s="5">
        <v>-1075428880</v>
      </c>
      <c r="N142" s="5">
        <v>-4382457205</v>
      </c>
      <c r="O142" s="5">
        <v>-352638995</v>
      </c>
      <c r="P142" s="5">
        <v>-47230000</v>
      </c>
      <c r="Q142" s="5">
        <v>-234889606</v>
      </c>
      <c r="R142" s="5">
        <v>-10587887830</v>
      </c>
      <c r="S142" s="5">
        <v>-7995407945</v>
      </c>
      <c r="T142" s="5">
        <v>-2239166050</v>
      </c>
      <c r="U142" s="5">
        <v>-3186235436</v>
      </c>
      <c r="V142" s="5">
        <v>-1845351220</v>
      </c>
      <c r="W142" s="5">
        <v>-3324050818</v>
      </c>
      <c r="X142" s="5">
        <v>-1417452287</v>
      </c>
      <c r="Y142" s="5">
        <v>-1623797420</v>
      </c>
      <c r="Z142" s="5">
        <v>-1331330590</v>
      </c>
    </row>
    <row r="143" spans="3:26" ht="15.5" x14ac:dyDescent="0.35">
      <c r="C143" t="s">
        <v>222</v>
      </c>
      <c r="F143" s="5">
        <v>404318870</v>
      </c>
      <c r="G143" s="5">
        <v>16000000</v>
      </c>
      <c r="I143" s="5">
        <v>420318870</v>
      </c>
      <c r="J143" s="5">
        <v>875294877</v>
      </c>
      <c r="K143" s="5">
        <v>12719430000</v>
      </c>
      <c r="L143" s="5">
        <v>424152222</v>
      </c>
      <c r="M143" s="5">
        <v>13196700000</v>
      </c>
      <c r="N143" s="5">
        <v>36000000</v>
      </c>
      <c r="O143" s="5">
        <v>1636825996</v>
      </c>
      <c r="P143" s="5">
        <v>616200000</v>
      </c>
      <c r="Q143" s="5">
        <v>260000000</v>
      </c>
      <c r="T143" s="5">
        <v>387000000</v>
      </c>
      <c r="U143" s="5">
        <v>786368597</v>
      </c>
      <c r="V143" s="5">
        <v>701000000</v>
      </c>
      <c r="W143" s="5">
        <v>303250000</v>
      </c>
      <c r="X143" s="5">
        <v>152100000</v>
      </c>
      <c r="Y143" s="5">
        <v>943815000</v>
      </c>
      <c r="Z143" s="5">
        <v>263200000</v>
      </c>
    </row>
    <row r="144" spans="3:26" ht="15.5" x14ac:dyDescent="0.35">
      <c r="C144" t="s">
        <v>303</v>
      </c>
      <c r="N144" s="5">
        <v>3896956117</v>
      </c>
    </row>
    <row r="145" spans="3:26" ht="15.5" x14ac:dyDescent="0.35">
      <c r="C145" t="s">
        <v>1541</v>
      </c>
      <c r="F145" s="5">
        <v>25530300844</v>
      </c>
      <c r="G145" s="5">
        <v>751359062</v>
      </c>
      <c r="I145" s="5">
        <v>26281659906</v>
      </c>
      <c r="K145" s="5">
        <v>2733133262</v>
      </c>
      <c r="L145" s="5">
        <v>1842358920</v>
      </c>
    </row>
    <row r="146" spans="3:26" ht="15.5" x14ac:dyDescent="0.35">
      <c r="C146" t="s">
        <v>1542</v>
      </c>
      <c r="F146" s="5">
        <v>13958014838</v>
      </c>
      <c r="G146" s="5">
        <v>-13958014838</v>
      </c>
      <c r="J146" s="5">
        <v>-11507324077</v>
      </c>
      <c r="K146" s="5">
        <v>-18034592170</v>
      </c>
      <c r="L146" s="5">
        <v>-720664291</v>
      </c>
      <c r="M146" s="5">
        <v>-11686700317</v>
      </c>
      <c r="N146" s="5">
        <v>-265978868</v>
      </c>
      <c r="O146" s="5">
        <v>8434213710</v>
      </c>
      <c r="P146" s="5">
        <v>8211658586</v>
      </c>
      <c r="Q146" s="5">
        <v>12779711390</v>
      </c>
      <c r="R146" s="5">
        <v>898311286</v>
      </c>
      <c r="S146" s="5">
        <v>194487688</v>
      </c>
      <c r="T146" s="5">
        <v>2949339036</v>
      </c>
      <c r="U146" s="5">
        <v>-5213571684</v>
      </c>
      <c r="V146" s="5">
        <v>109010117</v>
      </c>
      <c r="W146" s="5">
        <v>552798345</v>
      </c>
      <c r="X146" s="5">
        <v>-2330360823</v>
      </c>
      <c r="Y146" s="5">
        <v>69338050</v>
      </c>
      <c r="Z146" s="5">
        <v>-133213173</v>
      </c>
    </row>
    <row r="147" spans="3:26" ht="15.5" x14ac:dyDescent="0.35">
      <c r="C147" t="s">
        <v>655</v>
      </c>
      <c r="D147" s="5">
        <v>37047308782</v>
      </c>
      <c r="G147" s="5">
        <v>16748596638</v>
      </c>
    </row>
    <row r="148" spans="3:26" ht="15.5" x14ac:dyDescent="0.35">
      <c r="C148" t="s">
        <v>1543</v>
      </c>
      <c r="D148" s="5">
        <v>-24780502125</v>
      </c>
      <c r="E148" s="5">
        <v>24780502125</v>
      </c>
      <c r="F148" s="5">
        <v>-155783958526</v>
      </c>
      <c r="G148" s="5">
        <v>155783958526</v>
      </c>
      <c r="K148" s="5">
        <v>217294807638</v>
      </c>
      <c r="L148" s="5">
        <v>236523577605</v>
      </c>
      <c r="M148" s="5">
        <v>149506333693</v>
      </c>
      <c r="N148" s="5">
        <v>169212861475</v>
      </c>
      <c r="O148" s="5">
        <v>169906941080</v>
      </c>
      <c r="P148" s="5">
        <v>171314985456</v>
      </c>
      <c r="Q148" s="5">
        <v>23606897849</v>
      </c>
      <c r="R148" s="5">
        <v>26280575912</v>
      </c>
      <c r="S148" s="5">
        <v>84519215108</v>
      </c>
      <c r="T148" s="5">
        <v>24739627426</v>
      </c>
      <c r="U148" s="5">
        <v>19971018708</v>
      </c>
      <c r="V148" s="5">
        <v>25327219510</v>
      </c>
      <c r="W148" s="5">
        <v>24123815093</v>
      </c>
      <c r="X148" s="5">
        <v>44762403146</v>
      </c>
      <c r="Y148" s="5">
        <v>41100951427</v>
      </c>
      <c r="Z148" s="5">
        <v>15709509703</v>
      </c>
    </row>
    <row r="149" spans="3:26" ht="15.5" x14ac:dyDescent="0.35">
      <c r="C149" t="s">
        <v>1544</v>
      </c>
      <c r="F149" s="5">
        <v>138532378222</v>
      </c>
      <c r="G149" s="5">
        <v>-138532378222</v>
      </c>
      <c r="K149" s="5">
        <v>-274587234945</v>
      </c>
      <c r="L149" s="5">
        <v>-234483983811</v>
      </c>
      <c r="M149" s="5">
        <v>-213818273323</v>
      </c>
      <c r="N149" s="5">
        <v>-176479378645</v>
      </c>
      <c r="O149" s="5">
        <v>-135513075201</v>
      </c>
      <c r="P149" s="5">
        <v>-232131961722</v>
      </c>
      <c r="Q149" s="5">
        <v>-22377888685</v>
      </c>
      <c r="R149" s="5">
        <v>-31721028468</v>
      </c>
      <c r="S149" s="5">
        <v>-85401696353</v>
      </c>
      <c r="T149" s="5">
        <v>-19447310723</v>
      </c>
      <c r="U149" s="5">
        <v>-36550874721</v>
      </c>
      <c r="V149" s="5">
        <v>-40847189286</v>
      </c>
      <c r="W149" s="5">
        <v>-32135077803</v>
      </c>
      <c r="X149" s="5">
        <v>-42823290502</v>
      </c>
      <c r="Y149" s="5">
        <v>-59374919306</v>
      </c>
      <c r="Z149" s="5">
        <v>-42683290888</v>
      </c>
    </row>
    <row r="150" spans="3:26" ht="15.5" x14ac:dyDescent="0.35">
      <c r="C150" t="s">
        <v>152</v>
      </c>
      <c r="K150" s="5">
        <v>30000000000</v>
      </c>
      <c r="L150" s="5">
        <v>73000000000</v>
      </c>
      <c r="M150" s="5">
        <v>22797234654</v>
      </c>
      <c r="N150" s="5">
        <v>-3681650261</v>
      </c>
      <c r="P150" s="5">
        <v>97000000000</v>
      </c>
      <c r="Q150" s="5">
        <v>49181284217</v>
      </c>
      <c r="R150" s="5">
        <v>-1625496829</v>
      </c>
      <c r="S150" s="5">
        <v>46999704881</v>
      </c>
      <c r="U150" s="5">
        <v>-3253944680</v>
      </c>
      <c r="V150" s="5">
        <v>-2930973150</v>
      </c>
      <c r="W150" s="5">
        <v>-2374703046</v>
      </c>
      <c r="X150" s="5">
        <v>-3449469182</v>
      </c>
      <c r="Z150" s="5">
        <v>14839901825</v>
      </c>
    </row>
    <row r="151" spans="3:26" ht="15.5" x14ac:dyDescent="0.35">
      <c r="C151" t="s">
        <v>1545</v>
      </c>
      <c r="Z151" s="5">
        <v>14840000000</v>
      </c>
    </row>
    <row r="152" spans="3:26" ht="15.5" x14ac:dyDescent="0.35">
      <c r="C152" t="s">
        <v>1546</v>
      </c>
      <c r="L152" s="5">
        <v>98000000000</v>
      </c>
    </row>
    <row r="153" spans="3:26" ht="15.5" x14ac:dyDescent="0.35">
      <c r="C153" t="s">
        <v>1547</v>
      </c>
      <c r="P153" s="5">
        <v>97000000000</v>
      </c>
      <c r="Q153" s="5">
        <v>50000000000</v>
      </c>
    </row>
    <row r="154" spans="3:26" ht="15.5" x14ac:dyDescent="0.35">
      <c r="C154" t="s">
        <v>1548</v>
      </c>
      <c r="K154" s="5">
        <v>30000000000</v>
      </c>
    </row>
    <row r="155" spans="3:26" ht="15.5" x14ac:dyDescent="0.35">
      <c r="C155" t="s">
        <v>1549</v>
      </c>
      <c r="L155" s="5">
        <v>-25000000000</v>
      </c>
      <c r="M155" s="5">
        <v>25000000000</v>
      </c>
    </row>
    <row r="156" spans="3:26" ht="15.5" x14ac:dyDescent="0.35">
      <c r="C156" t="s">
        <v>1210</v>
      </c>
      <c r="M156" s="5">
        <v>-2480829156</v>
      </c>
      <c r="N156" s="5">
        <v>-3963006220</v>
      </c>
    </row>
    <row r="157" spans="3:26" ht="15.5" x14ac:dyDescent="0.35">
      <c r="C157" t="s">
        <v>1550</v>
      </c>
      <c r="M157" s="5">
        <v>278063810</v>
      </c>
      <c r="N157" s="5">
        <v>281355959</v>
      </c>
    </row>
    <row r="158" spans="3:26" ht="15.5" x14ac:dyDescent="0.35">
      <c r="C158" t="s">
        <v>1551</v>
      </c>
      <c r="Q158" s="5">
        <v>-818715783</v>
      </c>
      <c r="S158" s="5">
        <v>-3250295119</v>
      </c>
      <c r="U158" s="5">
        <v>-3253944680</v>
      </c>
      <c r="V158" s="5">
        <v>-2930973150</v>
      </c>
      <c r="W158" s="5">
        <v>-2374703046</v>
      </c>
      <c r="X158" s="5">
        <v>-3449469182</v>
      </c>
      <c r="Z158" s="5">
        <v>-98175</v>
      </c>
    </row>
    <row r="159" spans="3:26" ht="15.5" x14ac:dyDescent="0.35">
      <c r="C159" t="s">
        <v>167</v>
      </c>
      <c r="D159" s="5">
        <v>-7590515933</v>
      </c>
      <c r="E159" s="5">
        <v>7941673811</v>
      </c>
      <c r="F159" s="5">
        <v>1136352952</v>
      </c>
      <c r="G159" s="5">
        <v>407568986</v>
      </c>
      <c r="I159" s="5">
        <v>2331562503</v>
      </c>
      <c r="J159" s="5">
        <v>775325664</v>
      </c>
      <c r="K159" s="5">
        <v>-199320229</v>
      </c>
      <c r="L159" s="5">
        <v>7481859796</v>
      </c>
      <c r="M159" s="5">
        <v>-7895658034</v>
      </c>
      <c r="N159" s="5">
        <v>8738266496</v>
      </c>
      <c r="O159" s="5">
        <v>-4857890665</v>
      </c>
      <c r="P159" s="5">
        <v>8247495567</v>
      </c>
      <c r="Q159" s="5">
        <v>15121563908</v>
      </c>
      <c r="R159" s="5">
        <v>-50831045293</v>
      </c>
      <c r="S159" s="5">
        <v>41900080464</v>
      </c>
      <c r="T159" s="5">
        <v>-1367747191</v>
      </c>
      <c r="U159" s="5">
        <v>-2176027030</v>
      </c>
      <c r="V159" s="5">
        <v>4397128270</v>
      </c>
      <c r="W159" s="5">
        <v>-333711592</v>
      </c>
      <c r="X159" s="5">
        <v>-1370084592</v>
      </c>
      <c r="Y159" s="5">
        <v>-3068853763</v>
      </c>
      <c r="Z159" s="5">
        <v>1897211145</v>
      </c>
    </row>
    <row r="160" spans="3:26" ht="15.5" x14ac:dyDescent="0.35">
      <c r="C160" t="s">
        <v>168</v>
      </c>
      <c r="E160" s="5">
        <v>15905550477</v>
      </c>
      <c r="I160" s="5">
        <v>13573987974</v>
      </c>
      <c r="J160" s="5">
        <v>12798662310</v>
      </c>
      <c r="K160" s="5">
        <v>12997982539</v>
      </c>
      <c r="L160" s="5">
        <v>5516122743</v>
      </c>
      <c r="M160" s="5">
        <v>13411780777</v>
      </c>
      <c r="N160" s="5">
        <v>4673514281</v>
      </c>
      <c r="O160" s="5">
        <v>9531404946</v>
      </c>
      <c r="P160" s="5">
        <v>69097069379</v>
      </c>
      <c r="Q160" s="5">
        <v>53975505471</v>
      </c>
      <c r="R160" s="5">
        <v>104806550764</v>
      </c>
      <c r="S160" s="5">
        <v>62906470300</v>
      </c>
      <c r="T160" s="5">
        <v>6093642616</v>
      </c>
      <c r="U160" s="5">
        <v>8269669646</v>
      </c>
      <c r="V160" s="5">
        <v>3872541376</v>
      </c>
      <c r="W160" s="5">
        <v>4206252968</v>
      </c>
      <c r="X160" s="5">
        <v>5576337560</v>
      </c>
      <c r="Y160" s="5">
        <v>8645191323</v>
      </c>
      <c r="Z160" s="5">
        <v>6747980178</v>
      </c>
    </row>
    <row r="161" spans="2:26" ht="15.5" x14ac:dyDescent="0.35">
      <c r="C161" t="s">
        <v>169</v>
      </c>
      <c r="D161" s="5">
        <v>-7590515933</v>
      </c>
      <c r="E161" s="5">
        <v>23847224288</v>
      </c>
      <c r="F161" s="5">
        <v>1136352952</v>
      </c>
      <c r="G161" s="5">
        <v>407568986</v>
      </c>
      <c r="I161" s="5">
        <v>15905550477</v>
      </c>
      <c r="J161" s="5">
        <v>13573987974</v>
      </c>
      <c r="K161" s="5">
        <v>12798662310</v>
      </c>
      <c r="L161" s="5">
        <v>12997982539</v>
      </c>
      <c r="M161" s="5">
        <v>5516122743</v>
      </c>
      <c r="N161" s="5">
        <v>13411780777</v>
      </c>
      <c r="O161" s="5">
        <v>4673514281</v>
      </c>
      <c r="P161" s="5">
        <v>77344564946</v>
      </c>
      <c r="Q161" s="5">
        <v>69097069379</v>
      </c>
      <c r="R161" s="5">
        <v>53975505471</v>
      </c>
      <c r="S161" s="5">
        <v>104806550764</v>
      </c>
      <c r="T161" s="5">
        <v>4725895425</v>
      </c>
      <c r="U161" s="5">
        <v>6093642616</v>
      </c>
      <c r="V161" s="5">
        <v>8269669646</v>
      </c>
      <c r="W161" s="5">
        <v>3872541376</v>
      </c>
      <c r="X161" s="5">
        <v>4206252968</v>
      </c>
      <c r="Y161" s="5">
        <v>5576337560</v>
      </c>
      <c r="Z161" s="5">
        <v>8645191323</v>
      </c>
    </row>
    <row r="163" spans="2:26" ht="15.5" x14ac:dyDescent="0.35">
      <c r="B163" t="s">
        <v>170</v>
      </c>
      <c r="C163" t="s">
        <v>12</v>
      </c>
      <c r="D163" s="5">
        <v>4900000000</v>
      </c>
      <c r="E163" s="5">
        <v>4900000000</v>
      </c>
      <c r="F163" s="5">
        <v>4900000000</v>
      </c>
      <c r="G163" s="5">
        <v>4900000000</v>
      </c>
      <c r="I163" s="5">
        <v>4900000000</v>
      </c>
      <c r="J163" s="5">
        <v>4900000000</v>
      </c>
      <c r="K163" s="5">
        <v>4900000000</v>
      </c>
      <c r="L163" s="5">
        <v>4900000000</v>
      </c>
      <c r="M163" s="5">
        <v>2940000000</v>
      </c>
      <c r="N163" s="5">
        <v>2940000000</v>
      </c>
      <c r="O163" s="5">
        <v>2940000000</v>
      </c>
      <c r="P163" s="5">
        <v>2940000000</v>
      </c>
      <c r="Q163" s="5">
        <v>840000000</v>
      </c>
      <c r="R163" s="5">
        <v>840000000</v>
      </c>
      <c r="S163" s="5">
        <v>840000000</v>
      </c>
      <c r="T163" s="5">
        <v>500000000</v>
      </c>
      <c r="U163" s="5">
        <v>500000000</v>
      </c>
      <c r="V163" s="5">
        <v>500000000</v>
      </c>
      <c r="W163" s="5">
        <v>500000000</v>
      </c>
      <c r="X163" s="5">
        <v>500000000</v>
      </c>
      <c r="Y163" s="5">
        <v>500000000</v>
      </c>
      <c r="Z163" s="5">
        <v>500000000</v>
      </c>
    </row>
    <row r="164" spans="2:26" ht="15.5" x14ac:dyDescent="0.35">
      <c r="C164" t="s">
        <v>171</v>
      </c>
      <c r="D164" s="6">
        <v>-0.33</v>
      </c>
      <c r="E164" s="6">
        <v>0.37</v>
      </c>
      <c r="F164" s="6">
        <v>-4.68</v>
      </c>
      <c r="G164" s="6">
        <v>0.73</v>
      </c>
    </row>
    <row r="165" spans="2:26" ht="15.5" x14ac:dyDescent="0.35">
      <c r="C165" t="s">
        <v>172</v>
      </c>
      <c r="D165" s="6">
        <v>-245.45</v>
      </c>
      <c r="E165" s="6">
        <v>294.58999999999997</v>
      </c>
      <c r="F165" s="5">
        <v>-25</v>
      </c>
      <c r="G165" s="6">
        <v>112.33</v>
      </c>
    </row>
    <row r="166" spans="2:26" ht="15.5" x14ac:dyDescent="0.35">
      <c r="C166" t="s">
        <v>60</v>
      </c>
      <c r="D166" s="6">
        <v>1.66</v>
      </c>
      <c r="E166" s="6">
        <v>2.61</v>
      </c>
      <c r="F166" s="6">
        <v>0.91</v>
      </c>
      <c r="G166" s="6">
        <v>-2.0299999999999998</v>
      </c>
    </row>
    <row r="167" spans="2:26" ht="15.5" x14ac:dyDescent="0.35">
      <c r="C167" t="s">
        <v>173</v>
      </c>
      <c r="D167" s="5">
        <v>-4850000000</v>
      </c>
      <c r="E167" s="5">
        <v>1360000000</v>
      </c>
      <c r="F167" s="5">
        <v>-25180000000</v>
      </c>
      <c r="G167" s="5">
        <v>920000000</v>
      </c>
    </row>
    <row r="168" spans="2:26" ht="15.5" x14ac:dyDescent="0.35">
      <c r="C168" t="s">
        <v>174</v>
      </c>
      <c r="D168" s="6">
        <v>-1.8E-3</v>
      </c>
      <c r="E168" s="6">
        <v>2.0999999999999999E-3</v>
      </c>
      <c r="F168" s="6">
        <v>-2.5699999999999997E-2</v>
      </c>
      <c r="G168" s="6">
        <v>3.0000000000000001E-3</v>
      </c>
    </row>
    <row r="169" spans="2:26" ht="15.5" x14ac:dyDescent="0.35">
      <c r="C169" t="s">
        <v>175</v>
      </c>
      <c r="D169" s="6">
        <v>-9.300000000000001E-3</v>
      </c>
      <c r="E169" s="6">
        <v>1.0500000000000001E-2</v>
      </c>
      <c r="F169" s="6">
        <v>-0.13439999999999999</v>
      </c>
      <c r="G169" s="6">
        <v>1.67E-2</v>
      </c>
    </row>
    <row r="170" spans="2:26" ht="15.5" x14ac:dyDescent="0.35">
      <c r="C170" t="s">
        <v>176</v>
      </c>
      <c r="D170" s="6">
        <v>-5.6000000000000008E-3</v>
      </c>
      <c r="E170" s="6">
        <v>1.5E-3</v>
      </c>
      <c r="F170" s="6">
        <v>-2.4700000000000003E-2</v>
      </c>
      <c r="G170" s="6">
        <v>2.0000000000000001E-4</v>
      </c>
    </row>
    <row r="171" spans="2:26" ht="15.5" x14ac:dyDescent="0.35">
      <c r="C171" t="s">
        <v>177</v>
      </c>
    </row>
    <row r="172" spans="2:26" ht="15.5" x14ac:dyDescent="0.35">
      <c r="C172" t="s">
        <v>178</v>
      </c>
      <c r="D172" s="5">
        <v>172000000000</v>
      </c>
      <c r="E172" s="5">
        <v>172000000000</v>
      </c>
      <c r="F172" s="5">
        <v>171000000000</v>
      </c>
      <c r="G172" s="5">
        <v>216000000000</v>
      </c>
    </row>
    <row r="173" spans="2:26" ht="15.5" x14ac:dyDescent="0.35">
      <c r="C173" t="s">
        <v>179</v>
      </c>
      <c r="D173" s="6">
        <v>2.2999999999999998</v>
      </c>
      <c r="E173" s="6">
        <v>3.1</v>
      </c>
      <c r="F173" s="6">
        <v>3.36</v>
      </c>
      <c r="G173" s="6">
        <v>1.86</v>
      </c>
    </row>
    <row r="174" spans="2:26" ht="15.5" x14ac:dyDescent="0.35">
      <c r="C174" t="s">
        <v>180</v>
      </c>
      <c r="D174" s="6">
        <v>35.17</v>
      </c>
      <c r="E174" s="6">
        <v>35.15</v>
      </c>
      <c r="F174" s="6">
        <v>34.799999999999997</v>
      </c>
      <c r="G174" s="6">
        <v>43.98</v>
      </c>
    </row>
    <row r="175" spans="2:26" ht="15.5" x14ac:dyDescent="0.35">
      <c r="C175" t="s">
        <v>181</v>
      </c>
      <c r="D175" s="6">
        <v>2.2999999999999998</v>
      </c>
      <c r="E175" s="6">
        <v>3.1</v>
      </c>
      <c r="F175" s="6">
        <v>3.36</v>
      </c>
      <c r="G175" s="6">
        <v>1.86</v>
      </c>
    </row>
    <row r="176" spans="2:26" ht="15.5" x14ac:dyDescent="0.35">
      <c r="C176" t="s">
        <v>182</v>
      </c>
      <c r="D176" s="6">
        <v>35.17</v>
      </c>
      <c r="E176" s="6">
        <v>35.15</v>
      </c>
      <c r="F176" s="6">
        <v>34.799999999999997</v>
      </c>
      <c r="G176" s="6">
        <v>43.98</v>
      </c>
    </row>
    <row r="177" spans="3:26" ht="15.5" x14ac:dyDescent="0.35">
      <c r="C177" t="s">
        <v>183</v>
      </c>
    </row>
    <row r="178" spans="3:26" ht="15.5" x14ac:dyDescent="0.35">
      <c r="C178" t="s">
        <v>184</v>
      </c>
    </row>
    <row r="179" spans="3:26" ht="15.5" x14ac:dyDescent="0.35">
      <c r="C179" t="s">
        <v>185</v>
      </c>
      <c r="D179" s="5">
        <v>172000000000</v>
      </c>
      <c r="E179" s="5">
        <v>172000000000</v>
      </c>
      <c r="F179" s="5">
        <v>171000000000</v>
      </c>
      <c r="G179" s="5">
        <v>216000000000</v>
      </c>
    </row>
    <row r="180" spans="3:26" ht="15.5" x14ac:dyDescent="0.35">
      <c r="C180" t="s">
        <v>24</v>
      </c>
    </row>
    <row r="181" spans="3:26" ht="15.5" x14ac:dyDescent="0.35">
      <c r="C181" t="s">
        <v>21</v>
      </c>
    </row>
    <row r="182" spans="3:26" ht="15.5" x14ac:dyDescent="0.35">
      <c r="C182" t="s">
        <v>186</v>
      </c>
    </row>
    <row r="183" spans="3:26" ht="15.5" x14ac:dyDescent="0.35">
      <c r="C183" t="s">
        <v>187</v>
      </c>
      <c r="D183" s="5">
        <v>-20000000000</v>
      </c>
      <c r="E183" s="5">
        <v>-17000000000</v>
      </c>
      <c r="F183" s="5">
        <v>-13000000000</v>
      </c>
      <c r="G183" s="5">
        <v>-29000000000</v>
      </c>
    </row>
    <row r="184" spans="3:26" ht="15.5" x14ac:dyDescent="0.35">
      <c r="C184" t="s">
        <v>188</v>
      </c>
      <c r="D184" s="5">
        <v>0</v>
      </c>
      <c r="E184" s="5">
        <v>0</v>
      </c>
      <c r="F184" s="5">
        <v>0</v>
      </c>
      <c r="G184" s="5">
        <v>0</v>
      </c>
    </row>
    <row r="185" spans="3:26" ht="15.5" x14ac:dyDescent="0.35">
      <c r="C185" t="s">
        <v>13</v>
      </c>
      <c r="D185" s="5">
        <v>-20000000000</v>
      </c>
      <c r="E185" s="5">
        <v>-17000000000</v>
      </c>
      <c r="F185" s="5">
        <v>-13000000000</v>
      </c>
      <c r="G185" s="5">
        <v>-29000000000</v>
      </c>
    </row>
    <row r="186" spans="3:26" ht="15.5" x14ac:dyDescent="0.35">
      <c r="C186" t="s">
        <v>16</v>
      </c>
      <c r="D186" s="6">
        <v>-4.05</v>
      </c>
      <c r="E186" s="6">
        <v>-3.44</v>
      </c>
      <c r="F186" s="6">
        <v>-2.61</v>
      </c>
      <c r="G186" s="6">
        <v>-5.94</v>
      </c>
    </row>
    <row r="187" spans="3:26" ht="15.5" x14ac:dyDescent="0.35">
      <c r="C187" t="s">
        <v>45</v>
      </c>
      <c r="I187" s="6">
        <v>-6.23</v>
      </c>
      <c r="J187" s="6">
        <v>3.16</v>
      </c>
      <c r="K187" s="6">
        <v>1.02</v>
      </c>
      <c r="L187" s="6">
        <v>-1.52</v>
      </c>
      <c r="M187" s="6">
        <v>-6.53</v>
      </c>
      <c r="N187" s="6">
        <v>-4.93</v>
      </c>
      <c r="O187" s="6">
        <v>-39.270000000000003</v>
      </c>
      <c r="P187" s="6">
        <v>-9.09</v>
      </c>
      <c r="Q187" s="6">
        <v>-49.31</v>
      </c>
      <c r="R187" s="6">
        <v>9.76</v>
      </c>
      <c r="S187" s="6">
        <v>9.69</v>
      </c>
      <c r="T187" s="6">
        <v>44.41</v>
      </c>
      <c r="U187" s="6">
        <v>43.09</v>
      </c>
      <c r="V187" s="6">
        <v>33.1</v>
      </c>
      <c r="W187" s="6">
        <v>28.86</v>
      </c>
      <c r="X187" s="6">
        <v>18.829999999999998</v>
      </c>
      <c r="Y187" s="6">
        <v>14.55</v>
      </c>
      <c r="Z187" s="6">
        <v>5.13</v>
      </c>
    </row>
    <row r="188" spans="3:26" ht="15.5" x14ac:dyDescent="0.35">
      <c r="C188" t="s">
        <v>59</v>
      </c>
      <c r="I188" s="6">
        <v>-18.78</v>
      </c>
      <c r="J188" s="6">
        <v>27.22</v>
      </c>
      <c r="K188" s="6">
        <v>91.18</v>
      </c>
      <c r="L188" s="6">
        <v>-50.66</v>
      </c>
      <c r="M188" s="6">
        <v>-11.33</v>
      </c>
      <c r="N188" s="6">
        <v>-14.2</v>
      </c>
      <c r="O188" s="6">
        <v>-1.53</v>
      </c>
      <c r="P188" s="6">
        <v>-9.35</v>
      </c>
      <c r="Q188" s="6">
        <v>-2.8</v>
      </c>
      <c r="R188" s="6">
        <v>14.14</v>
      </c>
      <c r="S188" s="6">
        <v>16.2</v>
      </c>
      <c r="T188" s="6">
        <v>3.47</v>
      </c>
      <c r="U188" s="6">
        <v>2.5099999999999998</v>
      </c>
      <c r="V188" s="6">
        <v>3.69</v>
      </c>
      <c r="W188" s="6">
        <v>4.4400000000000004</v>
      </c>
      <c r="X188" s="6">
        <v>4.2</v>
      </c>
      <c r="Y188" s="6">
        <v>5.0199999999999996</v>
      </c>
      <c r="Z188" s="6">
        <v>10.92</v>
      </c>
    </row>
    <row r="189" spans="3:26" ht="15.5" x14ac:dyDescent="0.35">
      <c r="C189" t="s">
        <v>62</v>
      </c>
      <c r="I189" s="6">
        <v>0.69</v>
      </c>
      <c r="J189" s="6">
        <v>0.56999999999999995</v>
      </c>
      <c r="K189" s="6">
        <v>1.66</v>
      </c>
      <c r="L189" s="6">
        <v>1.55</v>
      </c>
      <c r="M189" s="6">
        <v>1.07</v>
      </c>
      <c r="N189" s="6">
        <v>1.46</v>
      </c>
      <c r="O189" s="6">
        <v>1.52</v>
      </c>
      <c r="P189" s="6">
        <v>1.7</v>
      </c>
      <c r="Q189" s="6">
        <v>0.67</v>
      </c>
      <c r="R189" s="6">
        <v>0.52</v>
      </c>
      <c r="S189" s="6">
        <v>0.52</v>
      </c>
      <c r="T189" s="6">
        <v>0.28999999999999998</v>
      </c>
      <c r="U189" s="6">
        <v>0.24</v>
      </c>
      <c r="V189" s="6">
        <v>0.33</v>
      </c>
      <c r="W189" s="6">
        <v>0.43</v>
      </c>
      <c r="X189" s="6">
        <v>0.33</v>
      </c>
      <c r="Y189" s="6">
        <v>0.44</v>
      </c>
      <c r="Z189" s="6">
        <v>0.5</v>
      </c>
    </row>
    <row r="190" spans="3:26" ht="15.5" x14ac:dyDescent="0.35">
      <c r="C190" t="s">
        <v>189</v>
      </c>
      <c r="I190" s="5">
        <v>-35060000000</v>
      </c>
      <c r="J190" s="5">
        <v>10200000000</v>
      </c>
      <c r="K190" s="5">
        <v>-9180000000</v>
      </c>
      <c r="L190" s="5">
        <v>-9840000000</v>
      </c>
      <c r="M190" s="5">
        <v>18160000000</v>
      </c>
      <c r="N190" s="5">
        <v>5660000000</v>
      </c>
      <c r="O190" s="5">
        <v>-118530000000</v>
      </c>
      <c r="P190" s="5">
        <v>-39880000000</v>
      </c>
    </row>
    <row r="191" spans="3:26" ht="15.5" x14ac:dyDescent="0.35">
      <c r="C191" t="s">
        <v>190</v>
      </c>
      <c r="I191" s="6">
        <v>-3.4200000000000001E-2</v>
      </c>
      <c r="J191" s="6">
        <v>1.4499999999999999E-2</v>
      </c>
      <c r="K191" s="6">
        <v>5.0000000000000001E-3</v>
      </c>
      <c r="L191" s="6">
        <v>-8.0000000000000002E-3</v>
      </c>
      <c r="M191" s="6">
        <v>-2.8799999999999999E-2</v>
      </c>
      <c r="N191" s="6">
        <v>-2.3700000000000002E-2</v>
      </c>
      <c r="O191" s="6">
        <v>-0.19829999999999998</v>
      </c>
      <c r="P191" s="6">
        <v>-4.2500000000000003E-2</v>
      </c>
      <c r="Q191" s="6">
        <v>-9.8699999999999996E-2</v>
      </c>
      <c r="R191" s="6">
        <v>1.8500000000000003E-2</v>
      </c>
      <c r="S191" s="6">
        <v>1.7399999999999999E-2</v>
      </c>
      <c r="T191" s="6">
        <v>6.0700000000000004E-2</v>
      </c>
      <c r="U191" s="6">
        <v>7.2700000000000001E-2</v>
      </c>
      <c r="V191" s="6">
        <v>6.5599999999999992E-2</v>
      </c>
      <c r="W191" s="6">
        <v>9.9499999999999991E-2</v>
      </c>
      <c r="X191" s="6">
        <v>7.4400000000000008E-2</v>
      </c>
      <c r="Y191" s="6">
        <v>7.22E-2</v>
      </c>
      <c r="Z191" s="6">
        <v>3.2099999999999997E-2</v>
      </c>
    </row>
    <row r="192" spans="3:26" ht="15.5" x14ac:dyDescent="0.35">
      <c r="C192" t="s">
        <v>191</v>
      </c>
      <c r="I192" s="6">
        <v>-0.1789</v>
      </c>
      <c r="J192" s="6">
        <v>6.9400000000000003E-2</v>
      </c>
      <c r="K192" s="6">
        <v>2.3099999999999999E-2</v>
      </c>
      <c r="L192" s="6">
        <v>-3.56E-2</v>
      </c>
      <c r="M192" s="6">
        <v>-0.15710000000000002</v>
      </c>
      <c r="N192" s="6">
        <v>-0.10339999999999999</v>
      </c>
      <c r="O192" s="6">
        <v>-0.7752</v>
      </c>
      <c r="P192" s="6">
        <v>-0.1013</v>
      </c>
      <c r="Q192" s="6">
        <v>-0.20649999999999999</v>
      </c>
      <c r="R192" s="6">
        <v>4.2599999999999999E-2</v>
      </c>
      <c r="S192" s="6">
        <v>4.3799999999999999E-2</v>
      </c>
      <c r="T192" s="6">
        <v>0.1802</v>
      </c>
      <c r="U192" s="6">
        <v>0.21489999999999998</v>
      </c>
      <c r="V192" s="6">
        <v>0.20019999999999999</v>
      </c>
      <c r="W192" s="6">
        <v>0.2051</v>
      </c>
      <c r="X192" s="6">
        <v>0.16079999999999997</v>
      </c>
      <c r="Y192" s="6">
        <v>0.13789999999999999</v>
      </c>
      <c r="Z192" s="6">
        <v>5.5599999999999997E-2</v>
      </c>
    </row>
    <row r="193" spans="3:26" ht="15.5" x14ac:dyDescent="0.35">
      <c r="C193" t="s">
        <v>192</v>
      </c>
      <c r="I193" s="6">
        <v>-3.8300000000000001E-2</v>
      </c>
      <c r="J193" s="6">
        <v>8.0000000000000002E-3</v>
      </c>
      <c r="K193" s="6">
        <v>-1.2E-2</v>
      </c>
      <c r="L193" s="6">
        <v>-1.7000000000000001E-2</v>
      </c>
      <c r="M193" s="6">
        <v>2.3300000000000001E-2</v>
      </c>
      <c r="N193" s="6">
        <v>2.3999999999999998E-3</v>
      </c>
      <c r="O193" s="6">
        <v>-0.20269999999999999</v>
      </c>
      <c r="P193" s="6">
        <v>-7.9399999999999998E-2</v>
      </c>
      <c r="Q193" s="6">
        <v>-9.6699999999999994E-2</v>
      </c>
      <c r="R193" s="6">
        <v>2.0400000000000001E-2</v>
      </c>
      <c r="S193" s="6">
        <v>2.63E-2</v>
      </c>
      <c r="T193" s="6">
        <v>6.83E-2</v>
      </c>
      <c r="U193" s="6">
        <v>7.8799999999999995E-2</v>
      </c>
      <c r="V193" s="6">
        <v>7.8700000000000006E-2</v>
      </c>
      <c r="W193" s="6">
        <v>0.10279999999999999</v>
      </c>
      <c r="X193" s="6">
        <v>7.4099999999999999E-2</v>
      </c>
      <c r="Y193" s="6">
        <v>6.5599999999999992E-2</v>
      </c>
      <c r="Z193" s="6">
        <v>6.1399999999999996E-2</v>
      </c>
    </row>
    <row r="194" spans="3:26" ht="15.5" x14ac:dyDescent="0.35">
      <c r="C194" t="s">
        <v>193</v>
      </c>
    </row>
    <row r="195" spans="3:26" ht="15.5" x14ac:dyDescent="0.35">
      <c r="C195" t="s">
        <v>56</v>
      </c>
      <c r="I195" s="6">
        <v>3.36</v>
      </c>
      <c r="J195" s="6">
        <v>1.89</v>
      </c>
      <c r="K195" s="6">
        <v>2.11</v>
      </c>
      <c r="L195" s="6">
        <v>1.8</v>
      </c>
      <c r="M195" s="6">
        <v>1.78</v>
      </c>
      <c r="N195" s="6">
        <v>1.47</v>
      </c>
      <c r="O195" s="6">
        <v>1.18</v>
      </c>
      <c r="P195" s="6">
        <v>0.95</v>
      </c>
      <c r="Q195" s="6">
        <v>0.57999999999999996</v>
      </c>
      <c r="R195" s="6">
        <v>0.6</v>
      </c>
      <c r="S195" s="6">
        <v>0.71</v>
      </c>
      <c r="T195" s="6">
        <v>0.63</v>
      </c>
      <c r="U195" s="6">
        <v>0.54</v>
      </c>
      <c r="V195" s="6">
        <v>0.74</v>
      </c>
      <c r="W195" s="6">
        <v>0.91</v>
      </c>
      <c r="X195" s="6">
        <v>0.67</v>
      </c>
      <c r="Y195" s="6">
        <v>0.69</v>
      </c>
      <c r="Z195" s="6">
        <v>0.61</v>
      </c>
    </row>
    <row r="196" spans="3:26" ht="15.5" x14ac:dyDescent="0.35">
      <c r="C196" t="s">
        <v>53</v>
      </c>
      <c r="I196" s="6">
        <v>34.799999999999997</v>
      </c>
      <c r="J196" s="6">
        <v>45.57</v>
      </c>
      <c r="K196" s="6">
        <v>44.08</v>
      </c>
      <c r="L196" s="6">
        <v>42.87</v>
      </c>
      <c r="M196" s="6">
        <v>41.54</v>
      </c>
      <c r="N196" s="6">
        <v>47.68</v>
      </c>
      <c r="O196" s="6">
        <v>50.65</v>
      </c>
      <c r="P196" s="6">
        <v>89.75</v>
      </c>
      <c r="Q196" s="6">
        <v>238.74</v>
      </c>
      <c r="R196" s="6">
        <v>229.32</v>
      </c>
      <c r="S196" s="6">
        <v>221.42</v>
      </c>
      <c r="T196" s="6">
        <v>246.37</v>
      </c>
      <c r="U196" s="6">
        <v>200.49</v>
      </c>
      <c r="V196" s="6">
        <v>165.35</v>
      </c>
      <c r="W196" s="6">
        <v>140.74</v>
      </c>
      <c r="X196" s="6">
        <v>117.06</v>
      </c>
      <c r="Y196" s="6">
        <v>105.57</v>
      </c>
      <c r="Z196" s="6">
        <v>92.21</v>
      </c>
    </row>
    <row r="197" spans="3:26" ht="15.5" x14ac:dyDescent="0.35">
      <c r="C197" t="s">
        <v>194</v>
      </c>
      <c r="I197" s="6">
        <v>3.36</v>
      </c>
      <c r="J197" s="6">
        <v>1.89</v>
      </c>
      <c r="K197" s="6">
        <v>2.11</v>
      </c>
      <c r="L197" s="6">
        <v>1.8</v>
      </c>
      <c r="M197" s="6">
        <v>1.78</v>
      </c>
      <c r="N197" s="6">
        <v>1.47</v>
      </c>
      <c r="O197" s="6">
        <v>1.18</v>
      </c>
      <c r="P197" s="6">
        <v>0.95</v>
      </c>
      <c r="Q197" s="6">
        <v>0.57999999999999996</v>
      </c>
      <c r="R197" s="6">
        <v>0.6</v>
      </c>
      <c r="S197" s="6">
        <v>0.71</v>
      </c>
      <c r="T197" s="6">
        <v>0.63</v>
      </c>
      <c r="U197" s="6">
        <v>0.54</v>
      </c>
      <c r="V197" s="6">
        <v>0.74</v>
      </c>
      <c r="W197" s="6">
        <v>0.91</v>
      </c>
      <c r="X197" s="6">
        <v>0.67</v>
      </c>
      <c r="Y197" s="6">
        <v>0.69</v>
      </c>
      <c r="Z197" s="6">
        <v>0.61</v>
      </c>
    </row>
    <row r="198" spans="3:26" ht="15.5" x14ac:dyDescent="0.35">
      <c r="C198" t="s">
        <v>195</v>
      </c>
      <c r="I198" s="6">
        <v>34.799999999999997</v>
      </c>
      <c r="J198" s="6">
        <v>45.57</v>
      </c>
      <c r="K198" s="6">
        <v>44.08</v>
      </c>
      <c r="L198" s="6">
        <v>42.87</v>
      </c>
      <c r="M198" s="6">
        <v>41.54</v>
      </c>
      <c r="N198" s="6">
        <v>47.68</v>
      </c>
      <c r="O198" s="6">
        <v>50.65</v>
      </c>
      <c r="P198" s="6">
        <v>89.75</v>
      </c>
      <c r="Q198" s="6">
        <v>238.74</v>
      </c>
      <c r="R198" s="6">
        <v>229.32</v>
      </c>
      <c r="S198" s="6">
        <v>221.42</v>
      </c>
      <c r="T198" s="6">
        <v>246.37</v>
      </c>
      <c r="U198" s="6">
        <v>200.49</v>
      </c>
      <c r="V198" s="6">
        <v>165.35</v>
      </c>
      <c r="W198" s="6">
        <v>140.74</v>
      </c>
      <c r="X198" s="6">
        <v>117.06</v>
      </c>
      <c r="Y198" s="6">
        <v>105.57</v>
      </c>
      <c r="Z198" s="6">
        <v>92.21</v>
      </c>
    </row>
    <row r="199" spans="3:26" ht="15.5" x14ac:dyDescent="0.35">
      <c r="C199" t="s">
        <v>196</v>
      </c>
    </row>
    <row r="200" spans="3:26" ht="15.5" x14ac:dyDescent="0.35">
      <c r="C200" t="s">
        <v>197</v>
      </c>
    </row>
    <row r="201" spans="3:26" ht="15.5" x14ac:dyDescent="0.35">
      <c r="C201" t="s">
        <v>26</v>
      </c>
    </row>
    <row r="202" spans="3:26" ht="15.5" x14ac:dyDescent="0.35">
      <c r="C202" t="s">
        <v>23</v>
      </c>
    </row>
    <row r="203" spans="3:26" ht="15.5" x14ac:dyDescent="0.35">
      <c r="C203" t="s">
        <v>198</v>
      </c>
    </row>
    <row r="204" spans="3:26" ht="15.5" x14ac:dyDescent="0.35">
      <c r="C204" t="s">
        <v>199</v>
      </c>
      <c r="I204" s="5">
        <v>-23000000000</v>
      </c>
      <c r="J204" s="5">
        <v>12000000000</v>
      </c>
      <c r="K204" s="5">
        <v>21000000000</v>
      </c>
      <c r="L204" s="5">
        <v>-76000000000</v>
      </c>
      <c r="M204" s="5">
        <v>27000000000</v>
      </c>
      <c r="N204" s="5">
        <v>14000000000</v>
      </c>
      <c r="O204" s="5">
        <v>-59000000000</v>
      </c>
      <c r="P204" s="5">
        <v>-43000000000</v>
      </c>
      <c r="Q204" s="5">
        <v>-51000000000</v>
      </c>
      <c r="R204" s="5">
        <v>-41000000000</v>
      </c>
      <c r="S204" s="5">
        <v>-4000000000</v>
      </c>
      <c r="T204" s="5">
        <v>-13000000000</v>
      </c>
      <c r="U204" s="5">
        <v>20000000000</v>
      </c>
      <c r="V204" s="5">
        <v>20000000000</v>
      </c>
      <c r="W204" s="5">
        <v>9000000000</v>
      </c>
      <c r="X204" s="5">
        <v>0</v>
      </c>
      <c r="Y204" s="5">
        <v>11000000000</v>
      </c>
      <c r="Z204" s="5">
        <v>13000000000</v>
      </c>
    </row>
    <row r="205" spans="3:26" ht="15.5" x14ac:dyDescent="0.35">
      <c r="C205" t="s">
        <v>200</v>
      </c>
      <c r="I205" s="5">
        <v>-1000000000</v>
      </c>
      <c r="J205" s="5">
        <v>0</v>
      </c>
      <c r="K205" s="5">
        <v>0</v>
      </c>
      <c r="L205" s="5">
        <v>-1000000000</v>
      </c>
      <c r="M205" s="5">
        <v>-1000000000</v>
      </c>
      <c r="N205" s="5">
        <v>-4000000000</v>
      </c>
      <c r="O205" s="5">
        <v>0</v>
      </c>
      <c r="P205" s="5">
        <v>0</v>
      </c>
      <c r="Q205" s="5">
        <v>0</v>
      </c>
      <c r="R205" s="5">
        <v>-11000000000</v>
      </c>
      <c r="S205" s="5">
        <v>-8000000000</v>
      </c>
      <c r="T205" s="5">
        <v>-2000000000</v>
      </c>
      <c r="U205" s="5">
        <v>-3000000000</v>
      </c>
      <c r="V205" s="5">
        <v>-2000000000</v>
      </c>
      <c r="W205" s="5">
        <v>-3000000000</v>
      </c>
      <c r="X205" s="5">
        <v>-1000000000</v>
      </c>
      <c r="Y205" s="5">
        <v>-2000000000</v>
      </c>
      <c r="Z205" s="5">
        <v>-1000000000</v>
      </c>
    </row>
    <row r="206" spans="3:26" ht="15.5" x14ac:dyDescent="0.35">
      <c r="C206" t="s">
        <v>15</v>
      </c>
      <c r="I206" s="5">
        <v>-24000000000</v>
      </c>
      <c r="J206" s="5">
        <v>11000000000</v>
      </c>
      <c r="K206" s="5">
        <v>21000000000</v>
      </c>
      <c r="L206" s="5">
        <v>-77000000000</v>
      </c>
      <c r="M206" s="5">
        <v>25000000000</v>
      </c>
      <c r="N206" s="5">
        <v>10000000000</v>
      </c>
      <c r="O206" s="5">
        <v>-59000000000</v>
      </c>
      <c r="P206" s="5">
        <v>-43000000000</v>
      </c>
      <c r="Q206" s="5">
        <v>-51000000000</v>
      </c>
      <c r="R206" s="5">
        <v>-52000000000</v>
      </c>
      <c r="S206" s="5">
        <v>-12000000000</v>
      </c>
      <c r="T206" s="5">
        <v>-16000000000</v>
      </c>
      <c r="U206" s="5">
        <v>17000000000</v>
      </c>
      <c r="V206" s="5">
        <v>18000000000</v>
      </c>
      <c r="W206" s="5">
        <v>5000000000</v>
      </c>
      <c r="X206" s="5">
        <v>-1000000000</v>
      </c>
      <c r="Y206" s="5">
        <v>10000000000</v>
      </c>
      <c r="Z206" s="5">
        <v>12000000000</v>
      </c>
    </row>
    <row r="207" spans="3:26" ht="15.5" x14ac:dyDescent="0.35">
      <c r="C207" t="s">
        <v>17</v>
      </c>
      <c r="I207" s="6">
        <v>-4.97</v>
      </c>
      <c r="J207" s="6">
        <v>2.33</v>
      </c>
      <c r="K207" s="6">
        <v>4.24</v>
      </c>
      <c r="L207" s="6">
        <v>-15.73</v>
      </c>
      <c r="M207" s="6">
        <v>8.66</v>
      </c>
      <c r="N207" s="6">
        <v>3.28</v>
      </c>
      <c r="O207" s="6">
        <v>-20.2</v>
      </c>
      <c r="P207" s="6">
        <v>-14.73</v>
      </c>
      <c r="Q207" s="5">
        <v>-61</v>
      </c>
      <c r="R207" s="6">
        <v>-61.9</v>
      </c>
      <c r="S207" s="6">
        <v>-13.92</v>
      </c>
      <c r="T207" s="6">
        <v>-31.47</v>
      </c>
      <c r="U207" s="6">
        <v>33.75</v>
      </c>
      <c r="V207" s="6">
        <v>36.31</v>
      </c>
      <c r="W207" s="6">
        <v>10.8</v>
      </c>
      <c r="X207" s="5">
        <v>-3</v>
      </c>
      <c r="Y207" s="6">
        <v>19.71</v>
      </c>
      <c r="Z207" s="6">
        <v>23.05</v>
      </c>
    </row>
  </sheetData>
  <pageMargins left="0.7" right="0.7" top="0.75" bottom="0.75" header="0.3" footer="0.3"/>
  <ignoredErrors>
    <ignoredError sqref="A1:Z208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2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1552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1553</v>
      </c>
      <c r="D2" s="2" vm="327">
        <f ca="1">IFERROR(_xlfn.STOCKHISTORY("XIDX:" &amp; $C$1, D3, , 0, 0, 1), "Libur")</f>
        <v>177</v>
      </c>
      <c r="E2" s="2" vm="328">
        <f ca="1">IFERROR(_xlfn.STOCKHISTORY("XIDX:" &amp; $C$1, E3, , 0, 0, 1), "Libur")</f>
        <v>145</v>
      </c>
      <c r="H2" s="2" vm="328">
        <f ca="1">IFERROR(INDEX(D2:G2,COUNT(D2:G2)),"")</f>
        <v>145</v>
      </c>
      <c r="I2" s="2" vm="329">
        <f t="shared" ref="I2:P2" ca="1" si="0">IFERROR(_xlfn.STOCKHISTORY("XIDX:" &amp; $C$1, I1, , 0, 0, 1), "Libur")</f>
        <v>103</v>
      </c>
      <c r="J2" s="2" vm="4">
        <f t="shared" ca="1" si="0"/>
        <v>71</v>
      </c>
      <c r="K2" s="2" vm="330">
        <f t="shared" ca="1" si="0"/>
        <v>110</v>
      </c>
      <c r="L2" s="2" vm="97">
        <f t="shared" ca="1" si="0"/>
        <v>136</v>
      </c>
      <c r="M2" s="2" vm="331">
        <f t="shared" ca="1" si="0"/>
        <v>270</v>
      </c>
      <c r="N2" s="2" vm="332">
        <f t="shared" ca="1" si="0"/>
        <v>468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84683181379</v>
      </c>
      <c r="E4" s="2">
        <f>IFERROR(INDEX(E51:E500,MATCH($C$4,$C$51:$C$500,0)),"")</f>
        <v>51655254887</v>
      </c>
      <c r="H4" s="2">
        <f>IFERROR(SUM(D4:G4)*(4/MAX(1,COUNT(D4:G4))),"")</f>
        <v>272676872532</v>
      </c>
      <c r="I4" s="2">
        <f t="shared" ref="I4:P4" si="1">IFERROR(INDEX(I51:I500,MATCH($C$4,$C$51:$C$500,0)),"")</f>
        <v>110185952915</v>
      </c>
      <c r="J4" s="2">
        <f t="shared" si="1"/>
        <v>138343800644</v>
      </c>
      <c r="K4" s="2">
        <f t="shared" si="1"/>
        <v>194879027696</v>
      </c>
      <c r="L4" s="2">
        <f t="shared" si="1"/>
        <v>128979803706</v>
      </c>
      <c r="M4" s="2">
        <f t="shared" si="1"/>
        <v>140851108806</v>
      </c>
      <c r="N4" s="2">
        <f t="shared" si="1"/>
        <v>84320417982</v>
      </c>
      <c r="O4" s="2">
        <f t="shared" si="1"/>
        <v>16607260643</v>
      </c>
      <c r="P4" s="2">
        <f t="shared" si="1"/>
        <v>8836142226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-38759937668</v>
      </c>
      <c r="E5" s="2">
        <f>IFERROR(INDEX(E51:E500,MATCH($C$5,$C$51:$C$500,0)),"")</f>
        <v>-45614099541</v>
      </c>
      <c r="H5" s="2">
        <f>IFERROR(SUM(D5:G5)*(4/MAX(1,COUNT(D5:G5))),"")</f>
        <v>-168748074418</v>
      </c>
      <c r="I5" s="2">
        <f t="shared" ref="I5:P5" si="2">IFERROR(INDEX(I51:I500,MATCH($C$5,$C$51:$C$500,0)),"")</f>
        <v>-61285660092</v>
      </c>
      <c r="J5" s="2">
        <f t="shared" si="2"/>
        <v>-33236877776</v>
      </c>
      <c r="K5" s="2">
        <f t="shared" si="2"/>
        <v>-27707262485</v>
      </c>
      <c r="L5" s="2">
        <f t="shared" si="2"/>
        <v>63074756207</v>
      </c>
      <c r="M5" s="2">
        <f t="shared" si="2"/>
        <v>-9394644853</v>
      </c>
      <c r="N5" s="2">
        <f t="shared" si="2"/>
        <v>-6265685454</v>
      </c>
      <c r="O5" s="2">
        <f t="shared" si="2"/>
        <v>-10826970733</v>
      </c>
      <c r="P5" s="2">
        <f t="shared" si="2"/>
        <v>-4646264754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-37610819310</v>
      </c>
      <c r="E6" s="2">
        <f>IFERROR(INDEX(E51:E500,MATCH($C$6,$C$51:$C$500,0)),"")</f>
        <v>-449522270</v>
      </c>
      <c r="H6" s="2">
        <f>IFERROR(INDEX(D6:G6,COUNT(D6:G6)),"")</f>
        <v>-449522270</v>
      </c>
      <c r="I6" s="2">
        <f t="shared" ref="I6:P6" si="3">IFERROR(INDEX(I51:I500,MATCH($C$6,$C$51:$C$500,0)),"")</f>
        <v>-449522270</v>
      </c>
      <c r="J6" s="2">
        <f t="shared" si="3"/>
        <v>121130007239</v>
      </c>
      <c r="K6" s="2">
        <f t="shared" si="3"/>
        <v>154898771661</v>
      </c>
      <c r="L6" s="2">
        <f t="shared" si="3"/>
        <v>184548208427</v>
      </c>
      <c r="M6" s="2">
        <f t="shared" si="3"/>
        <v>105144446780</v>
      </c>
      <c r="N6" s="2">
        <f t="shared" si="3"/>
        <v>112859769263</v>
      </c>
      <c r="O6" s="2">
        <f t="shared" si="3"/>
        <v>30540401390</v>
      </c>
      <c r="P6" s="2">
        <f t="shared" si="3"/>
        <v>-1817627877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1.43</v>
      </c>
      <c r="E7" s="3">
        <f>IFERROR(INDEX(E51:E500,MATCH($C$7,$C$51:$C$500,0))/1000000000,"")</f>
        <v>1.43</v>
      </c>
      <c r="H7" s="3">
        <f>IFERROR(INDEX(D7:G7,COUNT(D7:G7)),"")</f>
        <v>1.43</v>
      </c>
      <c r="I7" s="3">
        <f t="shared" ref="I7:P7" si="4">IFERROR(INDEX(I51:I500,MATCH($C$7,$C$51:$C$500,0))/1000000000,"")</f>
        <v>1.43</v>
      </c>
      <c r="J7" s="3">
        <f t="shared" si="4"/>
        <v>1.43</v>
      </c>
      <c r="K7" s="3">
        <f t="shared" si="4"/>
        <v>1.43</v>
      </c>
      <c r="L7" s="3">
        <f t="shared" si="4"/>
        <v>1.43</v>
      </c>
      <c r="M7" s="3">
        <f t="shared" si="4"/>
        <v>1.43</v>
      </c>
      <c r="N7" s="3">
        <f t="shared" si="4"/>
        <v>1.43</v>
      </c>
      <c r="O7" s="3">
        <f t="shared" si="4"/>
        <v>1.18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-66000000000</v>
      </c>
      <c r="E8" s="2">
        <f>IFERROR(INDEX(E51:E500,MATCH("Free cash flow (Quarter)",$C$51:$C$500,0)),"")</f>
        <v>35000000000</v>
      </c>
      <c r="H8" s="2">
        <f>IFERROR(INDEX(D8:G8,COUNT(D8:G8)),"")</f>
        <v>35000000000</v>
      </c>
      <c r="I8" s="2">
        <f t="shared" ref="I8:P8" si="5">IFERROR(INDEX(I51:I500,MATCH($C$8,$C$51:$C$500,0)),"")</f>
        <v>18000000000</v>
      </c>
      <c r="J8" s="2">
        <f t="shared" si="5"/>
        <v>-34000000000</v>
      </c>
      <c r="K8" s="2">
        <f t="shared" si="5"/>
        <v>-21000000000</v>
      </c>
      <c r="L8" s="2">
        <f t="shared" si="5"/>
        <v>-24000000000</v>
      </c>
      <c r="M8" s="2">
        <f t="shared" si="5"/>
        <v>-38000000000</v>
      </c>
      <c r="N8" s="2">
        <f t="shared" si="5"/>
        <v>16000000000</v>
      </c>
      <c r="O8" s="2">
        <f t="shared" si="5"/>
        <v>-20000000000</v>
      </c>
      <c r="P8" s="2">
        <f t="shared" si="5"/>
        <v>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-46.39</v>
      </c>
      <c r="E9" s="3">
        <f>IFERROR(INDEX(E51:E500,MATCH("Free cash flow per share (Quarter)",$C$51:$C$500,0)),"")</f>
        <v>24.51</v>
      </c>
      <c r="H9" s="3">
        <f>IFERROR(INDEX(D9:G9,COUNT(D9:G9)),"")</f>
        <v>24.51</v>
      </c>
      <c r="I9" s="3">
        <f t="shared" ref="I9:P9" si="6">IFERROR(INDEX(I51:I500,MATCH($C$9,$C$51:$C$500,0)),"")</f>
        <v>12.76</v>
      </c>
      <c r="J9" s="3">
        <f t="shared" si="6"/>
        <v>-23.67</v>
      </c>
      <c r="K9" s="3">
        <f t="shared" si="6"/>
        <v>-14.55</v>
      </c>
      <c r="L9" s="3">
        <f t="shared" si="6"/>
        <v>-16.89</v>
      </c>
      <c r="M9" s="3">
        <f t="shared" si="6"/>
        <v>-26.75</v>
      </c>
      <c r="N9" s="3">
        <f t="shared" si="6"/>
        <v>11.23</v>
      </c>
      <c r="O9" s="3">
        <f t="shared" si="6"/>
        <v>-17.28</v>
      </c>
      <c r="P9" s="3">
        <f t="shared" si="6"/>
        <v>1325.02</v>
      </c>
    </row>
    <row r="10" spans="1:16" ht="15.5" x14ac:dyDescent="0.35">
      <c r="C10" t="s">
        <v>18</v>
      </c>
      <c r="D10" s="3">
        <f ca="1">IFERROR(IF(D9=0,"",D2/D9),"")</f>
        <v>-3.8154774735934467</v>
      </c>
      <c r="E10" s="3">
        <f ca="1">IFERROR(IF(E9=0,"",E2/E9),"")</f>
        <v>5.9159526723786202</v>
      </c>
      <c r="I10" s="3">
        <f t="shared" ref="I10:P10" ca="1" si="7">IFERROR(IF(I9=0,"",I2/I9),"")</f>
        <v>8.0721003134796234</v>
      </c>
      <c r="J10" s="3">
        <f t="shared" ca="1" si="7"/>
        <v>-2.999577524292353</v>
      </c>
      <c r="K10" s="3">
        <f t="shared" ca="1" si="7"/>
        <v>-7.5601374570446733</v>
      </c>
      <c r="L10" s="3">
        <f t="shared" ca="1" si="7"/>
        <v>-8.0521018354055656</v>
      </c>
      <c r="M10" s="3">
        <f t="shared" ca="1" si="7"/>
        <v>-10.093457943925234</v>
      </c>
      <c r="N10" s="3">
        <f t="shared" ca="1" si="7"/>
        <v>41.674087266251114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24208201065</v>
      </c>
      <c r="E11" s="2">
        <f>IFERROR(INDEX(E51:E500,MATCH($C$11,$C$51:$C$500,0)),"")</f>
        <v>71898664833</v>
      </c>
      <c r="H11" s="2">
        <f>IFERROR(INDEX(D11:G11,COUNT(D11:G11)),"")</f>
        <v>71898664833</v>
      </c>
      <c r="I11" s="2">
        <f t="shared" ref="I11:P11" si="8">IFERROR(INDEX(I51:I500,MATCH($C$11,$C$51:$C$500,0)),"")</f>
        <v>71898664833</v>
      </c>
      <c r="J11" s="2">
        <f t="shared" si="8"/>
        <v>17032722637</v>
      </c>
      <c r="K11" s="2">
        <f t="shared" si="8"/>
        <v>9656804949</v>
      </c>
      <c r="L11" s="2">
        <f t="shared" si="8"/>
        <v>9520350988</v>
      </c>
      <c r="M11" s="2">
        <f t="shared" si="8"/>
        <v>14425590085</v>
      </c>
      <c r="N11" s="2">
        <f t="shared" si="8"/>
        <v>42930889873</v>
      </c>
      <c r="O11" s="2">
        <f t="shared" si="8"/>
        <v>26014198933</v>
      </c>
      <c r="P11" s="2">
        <f t="shared" si="8"/>
        <v>10418520786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-16000000000</v>
      </c>
      <c r="E12" s="2">
        <f>IFERROR(INDEX(E51:E500,MATCH("Net Debt (Quarter)",$C$51:$C$500,0)),"")</f>
        <v>-64000000000</v>
      </c>
      <c r="H12" s="2">
        <f>IFERROR(INDEX(D12:G12,COUNT(D12:G12)),"")</f>
        <v>-64000000000</v>
      </c>
      <c r="I12" s="2">
        <f t="shared" ref="I12:P12" si="9">IFERROR(INDEX(I51:I500,MATCH($C$12,$C$51:$C$500,0)),"")</f>
        <v>-64000000000</v>
      </c>
      <c r="J12" s="2">
        <f t="shared" si="9"/>
        <v>-8000000000</v>
      </c>
      <c r="K12" s="2">
        <f t="shared" si="9"/>
        <v>-2000000000</v>
      </c>
      <c r="L12" s="2">
        <f t="shared" si="9"/>
        <v>-5000000000</v>
      </c>
      <c r="M12" s="2">
        <f t="shared" si="9"/>
        <v>-13000000000</v>
      </c>
      <c r="N12" s="2">
        <f t="shared" si="9"/>
        <v>-41000000000</v>
      </c>
      <c r="O12" s="2">
        <f t="shared" si="9"/>
        <v>-25000000000</v>
      </c>
      <c r="P12" s="2">
        <f t="shared" si="9"/>
        <v>-7000000000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8000000000</v>
      </c>
      <c r="E13" s="2">
        <f>IFERROR(INDEX(E51:E500,MATCH("Total Debt (Quarter)",$C$51:$C$500,0)),"")</f>
        <v>8000000000</v>
      </c>
      <c r="H13" s="2">
        <f>IFERROR(INDEX(D13:G13,COUNT(D13:G13)),"")</f>
        <v>8000000000</v>
      </c>
      <c r="I13" s="2">
        <f t="shared" ref="I13:P13" si="10">IFERROR(INDEX(I51:I500,MATCH($C$13,$C$51:$C$500,0)),"")</f>
        <v>8000000000</v>
      </c>
      <c r="J13" s="2">
        <f t="shared" si="10"/>
        <v>9000000000</v>
      </c>
      <c r="K13" s="2">
        <f t="shared" si="10"/>
        <v>8000000000</v>
      </c>
      <c r="L13" s="2">
        <f t="shared" si="10"/>
        <v>5000000000</v>
      </c>
      <c r="M13" s="2">
        <f t="shared" si="10"/>
        <v>1000000000</v>
      </c>
      <c r="N13" s="2">
        <f t="shared" si="10"/>
        <v>2000000000</v>
      </c>
      <c r="O13" s="2">
        <f t="shared" si="10"/>
        <v>1000000000</v>
      </c>
      <c r="P13" s="2">
        <f t="shared" si="10"/>
        <v>3000000000</v>
      </c>
    </row>
    <row r="14" spans="1:16" ht="15.5" x14ac:dyDescent="0.35">
      <c r="C14" t="s">
        <v>27</v>
      </c>
      <c r="D14" s="2">
        <f>IFERROR(INDEX(D51:D500,MATCH($C$14,$C$51:$C$500,0)),"")</f>
        <v>-7152132882</v>
      </c>
      <c r="E14" s="2">
        <f>IFERROR(INDEX(E51:E500,MATCH($C$14,$C$51:$C$500,0)),"")</f>
        <v>-5850031410</v>
      </c>
      <c r="H14" s="2">
        <f>IFERROR(SUM(D14:G14)*(4/MAX(1,COUNT(D14:G14))),"")</f>
        <v>-26004328584</v>
      </c>
      <c r="I14" s="2">
        <f t="shared" ref="I14:P14" si="11">IFERROR(INDEX(I51:I500,MATCH($C$14,$C$51:$C$500,0)),"")</f>
        <v>-10676160206</v>
      </c>
      <c r="J14" s="2">
        <f t="shared" si="11"/>
        <v>-6947194954</v>
      </c>
      <c r="K14" s="2">
        <f t="shared" si="11"/>
        <v>-2413315291</v>
      </c>
      <c r="L14" s="2">
        <f t="shared" si="11"/>
        <v>-784446877</v>
      </c>
      <c r="M14" s="2">
        <f t="shared" si="11"/>
        <v>-326151071</v>
      </c>
      <c r="N14" s="2">
        <f t="shared" si="11"/>
        <v>-438909288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28</v>
      </c>
      <c r="D15" s="2">
        <f>IFERROR(INDEX(D51:D500,MATCH($C$15,$C$51:$C$500,0)),"")</f>
        <v>-13246643467</v>
      </c>
      <c r="E15" s="2">
        <f>IFERROR(INDEX(E51:E500,MATCH($C$15,$C$51:$C$500,0)),"")</f>
        <v>-13857684934</v>
      </c>
      <c r="H15" s="2">
        <f>IFERROR(SUM(D15:G15)*(4/MAX(1,COUNT(D15:G15))),"")</f>
        <v>-54208656802</v>
      </c>
      <c r="I15" s="2">
        <f t="shared" ref="I15:P15" si="12">IFERROR(INDEX(I51:I500,MATCH($C$15,$C$51:$C$500,0)),"")</f>
        <v>-12900277227</v>
      </c>
      <c r="J15" s="2">
        <f t="shared" si="12"/>
        <v>8229804393</v>
      </c>
      <c r="K15" s="2">
        <f t="shared" si="12"/>
        <v>7563410786</v>
      </c>
      <c r="L15" s="2">
        <f t="shared" si="12"/>
        <v>-560743232</v>
      </c>
      <c r="M15" s="2">
        <f t="shared" si="12"/>
        <v>-59319750</v>
      </c>
      <c r="N15" s="2">
        <f t="shared" si="12"/>
        <v>2007818719</v>
      </c>
      <c r="O15" s="2">
        <f t="shared" si="12"/>
        <v>3462972918</v>
      </c>
      <c r="P15" s="2">
        <f t="shared" si="12"/>
        <v>0</v>
      </c>
    </row>
    <row r="16" spans="1:16" ht="15.5" x14ac:dyDescent="0.35">
      <c r="C16" t="s">
        <v>29</v>
      </c>
      <c r="D16" s="2">
        <f>IFERROR(INDEX(D51:D500,MATCH($C$16,$C$51:$C$500,0)),"")</f>
        <v>-24534347897</v>
      </c>
      <c r="E16" s="2">
        <f>IFERROR(INDEX(E51:E500,MATCH($C$16,$C$51:$C$500,0)),"")</f>
        <v>-39710359867</v>
      </c>
      <c r="H16" s="2">
        <f>IFERROR(SUM(D16:G16)*(4/MAX(1,COUNT(D16:G16))),"")</f>
        <v>-128489415528</v>
      </c>
      <c r="I16" s="2">
        <f t="shared" ref="I16:P16" si="13">IFERROR(INDEX(I51:I500,MATCH($C$16,$C$51:$C$500,0)),"")</f>
        <v>-54836269781</v>
      </c>
      <c r="J16" s="2">
        <f t="shared" si="13"/>
        <v>-43031486010</v>
      </c>
      <c r="K16" s="2">
        <f t="shared" si="13"/>
        <v>-37988723815</v>
      </c>
      <c r="L16" s="2">
        <f t="shared" si="13"/>
        <v>-9247869116</v>
      </c>
      <c r="M16" s="2">
        <f t="shared" si="13"/>
        <v>-8622878837</v>
      </c>
      <c r="N16" s="2">
        <f t="shared" si="13"/>
        <v>-9137896674</v>
      </c>
      <c r="O16" s="2">
        <f t="shared" si="13"/>
        <v>-14316199704</v>
      </c>
      <c r="P16" s="2">
        <f t="shared" si="13"/>
        <v>-4860999414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</row>
    <row r="19" spans="1:16" ht="15.5" x14ac:dyDescent="0.35">
      <c r="A19" t="s">
        <v>37</v>
      </c>
      <c r="C19" t="s">
        <v>38</v>
      </c>
    </row>
    <row r="20" spans="1:16" ht="15.5" x14ac:dyDescent="0.35">
      <c r="A20" t="s">
        <v>39</v>
      </c>
      <c r="C20" t="s">
        <v>40</v>
      </c>
      <c r="D20" s="2">
        <f ca="1">IFERROR(D21*D2,"")</f>
        <v>253110000000</v>
      </c>
      <c r="E20" s="2">
        <f ca="1">IFERROR(E21*E2,"")</f>
        <v>207350000000</v>
      </c>
      <c r="H20" s="2">
        <f t="shared" ref="H20:P20" ca="1" si="14">IFERROR(H21*H2,"")</f>
        <v>207350000000</v>
      </c>
      <c r="I20" s="2">
        <f t="shared" ca="1" si="14"/>
        <v>147290000000</v>
      </c>
      <c r="J20" s="2">
        <f t="shared" ca="1" si="14"/>
        <v>101530000000</v>
      </c>
      <c r="K20" s="2">
        <f t="shared" ca="1" si="14"/>
        <v>157300000000</v>
      </c>
      <c r="L20" s="2">
        <f t="shared" ca="1" si="14"/>
        <v>194480000000</v>
      </c>
      <c r="M20" s="2">
        <f t="shared" ca="1" si="14"/>
        <v>386100000000</v>
      </c>
      <c r="N20" s="2">
        <f t="shared" ca="1" si="14"/>
        <v>669240000000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1430000000</v>
      </c>
      <c r="E21" s="2">
        <f>IFERROR(INDEX(E51:E500,MATCH($C$7,$C$51:$C$500,0)),"")</f>
        <v>1430000000</v>
      </c>
      <c r="H21" s="2">
        <f>IFERROR(INDEX(D21:G21,COUNT(D21:G21)),"")</f>
        <v>1430000000</v>
      </c>
      <c r="I21" s="2">
        <f t="shared" ref="I21:P21" si="15">IFERROR(INDEX(I51:I500,MATCH($C$7,$C$51:$C$500,0)),"")</f>
        <v>1430000000</v>
      </c>
      <c r="J21" s="2">
        <f t="shared" si="15"/>
        <v>1430000000</v>
      </c>
      <c r="K21" s="2">
        <f t="shared" si="15"/>
        <v>1430000000</v>
      </c>
      <c r="L21" s="2">
        <f t="shared" si="15"/>
        <v>1430000000</v>
      </c>
      <c r="M21" s="2">
        <f t="shared" si="15"/>
        <v>1430000000</v>
      </c>
      <c r="N21" s="2">
        <f t="shared" si="15"/>
        <v>1430000000</v>
      </c>
      <c r="O21" s="2">
        <f t="shared" si="15"/>
        <v>1180000000</v>
      </c>
      <c r="P21" s="2">
        <f t="shared" si="15"/>
        <v>0</v>
      </c>
    </row>
    <row r="23" spans="1:16" ht="15.5" x14ac:dyDescent="0.35">
      <c r="B23" t="s">
        <v>41</v>
      </c>
      <c r="C23" t="s">
        <v>42</v>
      </c>
      <c r="D23" s="3">
        <f>IFERROR(D5/D6*100,"")</f>
        <v>103.05528669431159</v>
      </c>
      <c r="E23" s="3">
        <f>IFERROR(E5/E6*100,"")</f>
        <v>10147.239099188568</v>
      </c>
      <c r="H23" s="3">
        <f t="shared" ref="H23:P23" si="16">IFERROR(H5/H6*100,"")</f>
        <v>37539.424780445253</v>
      </c>
      <c r="I23" s="3">
        <f t="shared" si="16"/>
        <v>13633.509212346698</v>
      </c>
      <c r="J23" s="3">
        <f t="shared" si="16"/>
        <v>-27.439012457434071</v>
      </c>
      <c r="K23" s="3">
        <f t="shared" si="16"/>
        <v>-17.887335185354512</v>
      </c>
      <c r="L23" s="3">
        <f t="shared" si="16"/>
        <v>34.177929303469718</v>
      </c>
      <c r="M23" s="3">
        <f t="shared" si="16"/>
        <v>-8.9349890942476264</v>
      </c>
      <c r="N23" s="3">
        <f t="shared" si="16"/>
        <v>-5.5517439871766117</v>
      </c>
      <c r="O23" s="3">
        <f t="shared" si="16"/>
        <v>-35.45130463329513</v>
      </c>
      <c r="P23" s="3">
        <f t="shared" si="16"/>
        <v>255.62244135849593</v>
      </c>
    </row>
    <row r="24" spans="1:16" ht="15.5" x14ac:dyDescent="0.35">
      <c r="C24" t="s">
        <v>43</v>
      </c>
      <c r="D24" s="4">
        <f>IFERROR(_xlfn.RRI(5,I23,D23),"")</f>
        <v>-0.62356280904029759</v>
      </c>
      <c r="E24" s="4" t="str">
        <f>IFERROR(_xlfn.RRI(5,J23,E23),"")</f>
        <v/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-4.9948274774335943E-2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-47.6</v>
      </c>
      <c r="J25" s="3">
        <f t="shared" si="18"/>
        <v>-23.57</v>
      </c>
      <c r="K25" s="3">
        <f t="shared" si="18"/>
        <v>-19.78</v>
      </c>
      <c r="L25" s="3">
        <f t="shared" si="18"/>
        <v>-7.01</v>
      </c>
      <c r="M25" s="3">
        <f t="shared" si="18"/>
        <v>-7.2</v>
      </c>
      <c r="N25" s="3">
        <f t="shared" si="18"/>
        <v>-4.6900000000000004</v>
      </c>
      <c r="O25" s="3">
        <f t="shared" si="18"/>
        <v>-9.2100000000000009</v>
      </c>
      <c r="P25" s="3">
        <f t="shared" si="18"/>
        <v>-4953.5200000000004</v>
      </c>
    </row>
    <row r="26" spans="1:1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0.58959622232067255</v>
      </c>
      <c r="J26" s="4">
        <f t="shared" si="19"/>
        <v>0.20675745505626675</v>
      </c>
      <c r="K26" s="4">
        <f t="shared" si="19"/>
        <v>-0.66866869328009981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47</v>
      </c>
      <c r="D27" s="3">
        <f>IFERROR(D4/D21,"")</f>
        <v>59.219007957342654</v>
      </c>
      <c r="E27" s="3">
        <f>IFERROR(E4/E21,"")</f>
        <v>36.122555865034968</v>
      </c>
      <c r="H27" s="3">
        <f t="shared" ref="H27:P27" si="20">IFERROR(H4/H21,"")</f>
        <v>190.68312764475525</v>
      </c>
      <c r="I27" s="3">
        <f t="shared" si="20"/>
        <v>77.053113926573431</v>
      </c>
      <c r="J27" s="3">
        <f t="shared" si="20"/>
        <v>96.743916534265736</v>
      </c>
      <c r="K27" s="3">
        <f t="shared" si="20"/>
        <v>136.27904034685315</v>
      </c>
      <c r="L27" s="3">
        <f t="shared" si="20"/>
        <v>90.195666927272725</v>
      </c>
      <c r="M27" s="3">
        <f t="shared" si="20"/>
        <v>98.497278885314685</v>
      </c>
      <c r="N27" s="3">
        <f t="shared" si="20"/>
        <v>58.965327260139858</v>
      </c>
      <c r="O27" s="3">
        <f t="shared" si="20"/>
        <v>14.073949697457627</v>
      </c>
      <c r="P27" s="3" t="str">
        <f t="shared" si="20"/>
        <v/>
      </c>
    </row>
    <row r="28" spans="1:16" ht="15.5" x14ac:dyDescent="0.35">
      <c r="C28" t="s">
        <v>48</v>
      </c>
      <c r="D28" s="4">
        <f>IFERROR(_xlfn.RRI(5,I27,D27),"")</f>
        <v>-5.1288452671994222E-2</v>
      </c>
      <c r="E28" s="4">
        <f>IFERROR(_xlfn.RRI(5,J27,E27),"")</f>
        <v>-0.17883399633886266</v>
      </c>
      <c r="H28" s="4">
        <f t="shared" ref="H28:P28" si="21">IFERROR(_xlfn.RRI(5,M27,H27),"")</f>
        <v>0.14124163372879095</v>
      </c>
      <c r="I28" s="4">
        <f t="shared" si="21"/>
        <v>5.4966566117579996E-2</v>
      </c>
      <c r="J28" s="4">
        <f t="shared" si="21"/>
        <v>0.47042045024384782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49</v>
      </c>
      <c r="H29" s="4" t="str">
        <f t="shared" ref="H29:P29" si="22">IFERROR(((H25-I25)/I25)*100%,"")</f>
        <v/>
      </c>
      <c r="I29" s="4">
        <f t="shared" si="22"/>
        <v>1.0195163343232923</v>
      </c>
      <c r="J29" s="4">
        <f t="shared" si="22"/>
        <v>0.19160768452982804</v>
      </c>
      <c r="K29" s="4">
        <f t="shared" si="22"/>
        <v>1.8216833095577749</v>
      </c>
      <c r="L29" s="4">
        <f t="shared" si="22"/>
        <v>-2.6388888888888941E-2</v>
      </c>
      <c r="M29" s="4">
        <f t="shared" si="22"/>
        <v>0.53518123667377393</v>
      </c>
      <c r="N29" s="4">
        <f t="shared" si="22"/>
        <v>-0.49077090119435396</v>
      </c>
      <c r="O29" s="4">
        <f t="shared" si="22"/>
        <v>-0.99814071609683619</v>
      </c>
      <c r="P29" s="4" t="str">
        <f t="shared" si="22"/>
        <v/>
      </c>
    </row>
    <row r="30" spans="1:16" ht="15.5" x14ac:dyDescent="0.35">
      <c r="C30" t="s">
        <v>50</v>
      </c>
      <c r="H30" s="4">
        <f t="shared" ref="H30:P30" si="23">IFERROR(((H27-I27)/I27)*100%,"")</f>
        <v>1.4746972306202157</v>
      </c>
      <c r="I30" s="4">
        <f t="shared" si="23"/>
        <v>-0.2035353055064503</v>
      </c>
      <c r="J30" s="4">
        <f t="shared" si="23"/>
        <v>-0.29010421347232745</v>
      </c>
      <c r="K30" s="4">
        <f t="shared" si="23"/>
        <v>0.51092668849312606</v>
      </c>
      <c r="L30" s="4">
        <f t="shared" si="23"/>
        <v>-8.4282652800063057E-2</v>
      </c>
      <c r="M30" s="4">
        <f t="shared" si="23"/>
        <v>0.67042707065408158</v>
      </c>
      <c r="N30" s="4">
        <f t="shared" si="23"/>
        <v>3.1896786991352957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-35.81</v>
      </c>
      <c r="E32" s="3">
        <f>IFERROR(INDEX(E51:E500,MATCH($A$32,$C$51:$C$500,0)),"")</f>
        <v>-8.7200000000000006</v>
      </c>
      <c r="H32" s="3">
        <f>IFERROR(INDEX(D32:G32,COUNT(D32:G32)),"")</f>
        <v>-8.7200000000000006</v>
      </c>
      <c r="I32" s="3">
        <f t="shared" ref="I32:P32" si="24">IFERROR(INDEX(I51:I500,MATCH($C$32,$C$51:$C$500,0)),"")</f>
        <v>-8.7200000000000006</v>
      </c>
      <c r="J32" s="3">
        <f t="shared" si="24"/>
        <v>69.69</v>
      </c>
      <c r="K32" s="3">
        <f t="shared" si="24"/>
        <v>92.91</v>
      </c>
      <c r="L32" s="3">
        <f t="shared" si="24"/>
        <v>112.27</v>
      </c>
      <c r="M32" s="3">
        <f t="shared" si="24"/>
        <v>68.11</v>
      </c>
      <c r="N32" s="3">
        <f t="shared" si="24"/>
        <v>74.67</v>
      </c>
      <c r="O32" s="3">
        <f t="shared" si="24"/>
        <v>25.93</v>
      </c>
      <c r="P32" s="3">
        <f t="shared" si="24"/>
        <v>-1852.22</v>
      </c>
    </row>
    <row r="33" spans="1:1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-4.05</v>
      </c>
      <c r="E33" s="3">
        <f>IFERROR(INDEX(E51:E500,MATCH($A$33,$C$51:$C$500,0)),"")</f>
        <v>-11.81</v>
      </c>
      <c r="H33" s="3">
        <f>IFERROR(INDEX(D33:G33,COUNT(D33:G33)),"")</f>
        <v>-11.81</v>
      </c>
      <c r="I33" s="3">
        <f t="shared" ref="I33:P33" si="25">IFERROR(INDEX(I51:I500,MATCH($C$33,$C$51:$C$500,0)),"")</f>
        <v>-11.81</v>
      </c>
      <c r="J33" s="3">
        <f t="shared" si="25"/>
        <v>1.02</v>
      </c>
      <c r="K33" s="3">
        <f t="shared" si="25"/>
        <v>1.18</v>
      </c>
      <c r="L33" s="3">
        <f t="shared" si="25"/>
        <v>1.21</v>
      </c>
      <c r="M33" s="3">
        <f t="shared" si="25"/>
        <v>3.96</v>
      </c>
      <c r="N33" s="3">
        <f t="shared" si="25"/>
        <v>6.27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-5.28</v>
      </c>
      <c r="E34" s="3">
        <f>IFERROR(INDEX(E51:E500,MATCH($A$34,$C$51:$C$500,0)),"")</f>
        <v>-2.81</v>
      </c>
      <c r="H34" s="3">
        <f>IFERROR(INDEX(D34:G34,COUNT(D34:G34)),"")</f>
        <v>-2.81</v>
      </c>
      <c r="I34" s="3">
        <f t="shared" ref="I34:P34" si="26">IFERROR(INDEX(I51:I500,MATCH($C$34,$C$51:$C$500,0)),"")</f>
        <v>-2.16</v>
      </c>
      <c r="J34" s="3">
        <f t="shared" si="26"/>
        <v>-3.01</v>
      </c>
      <c r="K34" s="3">
        <f t="shared" si="26"/>
        <v>-5.56</v>
      </c>
      <c r="L34" s="3">
        <f t="shared" si="26"/>
        <v>-19.399999999999999</v>
      </c>
      <c r="M34" s="3">
        <f t="shared" si="26"/>
        <v>-37.5</v>
      </c>
      <c r="N34" s="3">
        <f t="shared" si="26"/>
        <v>-99.79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2.4500000000000002</v>
      </c>
      <c r="E35" s="3">
        <f>IFERROR(INDEX(E51:E500,MATCH($A$35,$C$51:$C$500,0)),"")</f>
        <v>2.85</v>
      </c>
      <c r="H35" s="3">
        <f>IFERROR(INDEX(D35:G35,COUNT(D35:G35)),"")</f>
        <v>2.85</v>
      </c>
      <c r="I35" s="3">
        <f t="shared" ref="I35:P35" si="27">IFERROR(INDEX(I51:I500,MATCH($C$35,$C$51:$C$500,0)),"")</f>
        <v>1.34</v>
      </c>
      <c r="J35" s="3">
        <f t="shared" si="27"/>
        <v>0.73</v>
      </c>
      <c r="K35" s="3">
        <f t="shared" si="27"/>
        <v>0.81</v>
      </c>
      <c r="L35" s="3">
        <f t="shared" si="27"/>
        <v>1.51</v>
      </c>
      <c r="M35" s="3">
        <f t="shared" si="27"/>
        <v>2.74</v>
      </c>
      <c r="N35" s="3">
        <f t="shared" si="27"/>
        <v>7.94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67</v>
      </c>
      <c r="E50" t="s">
        <v>69</v>
      </c>
      <c r="F50" t="s">
        <v>912</v>
      </c>
      <c r="G50" t="s">
        <v>1017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</row>
    <row r="51" spans="2:16" ht="15.5" x14ac:dyDescent="0.35">
      <c r="B51" t="s">
        <v>71</v>
      </c>
      <c r="C51" t="s">
        <v>6</v>
      </c>
      <c r="D51" s="5">
        <v>84683181379</v>
      </c>
      <c r="E51" s="5">
        <v>51655254887</v>
      </c>
      <c r="F51" s="5">
        <v>58530698028</v>
      </c>
      <c r="G51" s="5">
        <v>82431293692</v>
      </c>
      <c r="I51" s="5">
        <v>110185952915</v>
      </c>
      <c r="J51" s="5">
        <v>138343800644</v>
      </c>
      <c r="K51" s="5">
        <v>194879027696</v>
      </c>
      <c r="L51" s="5">
        <v>128979803706</v>
      </c>
      <c r="M51" s="5">
        <v>140851108806</v>
      </c>
      <c r="N51" s="5">
        <v>84320417982</v>
      </c>
      <c r="O51" s="5">
        <v>16607260643</v>
      </c>
      <c r="P51" s="5">
        <v>8836142226</v>
      </c>
    </row>
    <row r="52" spans="2:16" ht="15.5" x14ac:dyDescent="0.35">
      <c r="C52" t="s">
        <v>72</v>
      </c>
      <c r="D52" s="5">
        <v>-65564024158</v>
      </c>
      <c r="E52" s="5">
        <v>-47215411795</v>
      </c>
      <c r="F52" s="5">
        <v>-42794054183</v>
      </c>
      <c r="G52" s="5">
        <v>-72274504919</v>
      </c>
      <c r="I52" s="5">
        <v>-90009465978</v>
      </c>
      <c r="J52" s="5">
        <v>-119334539990</v>
      </c>
      <c r="K52" s="5">
        <v>-178747509888</v>
      </c>
      <c r="L52" s="5">
        <v>-99094936005</v>
      </c>
      <c r="M52" s="5">
        <v>-103965260524</v>
      </c>
      <c r="N52" s="5">
        <v>-52309309774</v>
      </c>
      <c r="O52" s="5">
        <v>-4558442794</v>
      </c>
      <c r="P52" s="5">
        <v>-942945607</v>
      </c>
    </row>
    <row r="53" spans="2:16" ht="15.5" x14ac:dyDescent="0.35">
      <c r="C53" t="s">
        <v>73</v>
      </c>
      <c r="D53" s="5">
        <v>19119157221</v>
      </c>
      <c r="E53" s="5">
        <v>4439843092</v>
      </c>
      <c r="F53" s="5">
        <v>15736643845</v>
      </c>
      <c r="G53" s="5">
        <v>10156788773</v>
      </c>
      <c r="I53" s="5">
        <v>20176486937</v>
      </c>
      <c r="J53" s="5">
        <v>19009260654</v>
      </c>
      <c r="K53" s="5">
        <v>16131517808</v>
      </c>
      <c r="L53" s="5">
        <v>29884867701</v>
      </c>
      <c r="M53" s="5">
        <v>36885848282</v>
      </c>
      <c r="N53" s="5">
        <v>32011108208</v>
      </c>
      <c r="O53" s="5">
        <v>12048817849</v>
      </c>
      <c r="P53" s="5">
        <v>7893196619</v>
      </c>
    </row>
    <row r="54" spans="2:16" ht="15.5" x14ac:dyDescent="0.35">
      <c r="C54" t="s">
        <v>74</v>
      </c>
      <c r="D54" s="5">
        <v>-36067476279</v>
      </c>
      <c r="E54" s="5">
        <v>-40277353720</v>
      </c>
      <c r="F54" s="5">
        <v>-25873056896</v>
      </c>
      <c r="G54" s="5">
        <v>-26132133610</v>
      </c>
      <c r="I54" s="5">
        <v>-66150410616</v>
      </c>
      <c r="J54" s="5">
        <v>-54987944225</v>
      </c>
      <c r="K54" s="5">
        <v>-53295652463</v>
      </c>
      <c r="L54" s="5">
        <v>-38512264719</v>
      </c>
      <c r="M54" s="5">
        <v>-48004279199</v>
      </c>
      <c r="N54" s="5">
        <v>-41175542923</v>
      </c>
      <c r="O54" s="5">
        <v>-26761575138</v>
      </c>
      <c r="P54" s="5">
        <v>-13600557939</v>
      </c>
    </row>
    <row r="55" spans="2:16" ht="15.5" x14ac:dyDescent="0.35">
      <c r="C55" t="s">
        <v>75</v>
      </c>
      <c r="D55" s="5">
        <v>-799074642</v>
      </c>
      <c r="E55" s="5">
        <v>-926373136</v>
      </c>
      <c r="F55" s="5">
        <v>-723211490</v>
      </c>
      <c r="G55" s="5">
        <v>-309020916</v>
      </c>
      <c r="I55" s="5">
        <v>-1649584626</v>
      </c>
      <c r="J55" s="5">
        <v>-1915051648</v>
      </c>
      <c r="K55" s="5">
        <v>-2584231269</v>
      </c>
      <c r="L55" s="5">
        <v>-1725203854</v>
      </c>
      <c r="M55" s="5">
        <v>-1536816033</v>
      </c>
      <c r="N55" s="5">
        <v>-1119970121</v>
      </c>
      <c r="O55" s="5">
        <v>-2668778656</v>
      </c>
      <c r="P55" s="5">
        <v>-496106696</v>
      </c>
    </row>
    <row r="56" spans="2:16" ht="15.5" x14ac:dyDescent="0.35">
      <c r="C56" t="s">
        <v>76</v>
      </c>
      <c r="D56" s="5">
        <v>-33384434302</v>
      </c>
      <c r="E56" s="5">
        <v>-28137550514</v>
      </c>
      <c r="F56" s="5">
        <v>-25195156161</v>
      </c>
      <c r="G56" s="5">
        <v>-25462280386</v>
      </c>
      <c r="I56" s="5">
        <v>-53332706675</v>
      </c>
      <c r="J56" s="5">
        <v>-52712060269</v>
      </c>
      <c r="K56" s="5">
        <v>-48774358697</v>
      </c>
      <c r="L56" s="5">
        <v>-38689071398</v>
      </c>
      <c r="M56" s="5">
        <v>-46467463166</v>
      </c>
      <c r="N56" s="5">
        <v>-40055572802</v>
      </c>
      <c r="O56" s="5">
        <v>-24092796482</v>
      </c>
      <c r="P56" s="5">
        <v>-13104451243</v>
      </c>
    </row>
    <row r="57" spans="2:16" ht="15.5" x14ac:dyDescent="0.35">
      <c r="C57" t="s">
        <v>79</v>
      </c>
      <c r="D57" s="5">
        <v>-805081067</v>
      </c>
      <c r="E57" s="5">
        <v>1871964382</v>
      </c>
      <c r="F57" s="5">
        <v>-230884459</v>
      </c>
      <c r="G57" s="5">
        <v>-525371659</v>
      </c>
      <c r="I57" s="5">
        <v>1641079923</v>
      </c>
      <c r="J57" s="5">
        <v>-220597054</v>
      </c>
      <c r="K57" s="5">
        <v>1417798779</v>
      </c>
      <c r="L57" s="5">
        <v>-36009164</v>
      </c>
      <c r="M57" s="5">
        <v>1109368653</v>
      </c>
      <c r="N57" s="5">
        <v>-133560169</v>
      </c>
      <c r="O57" s="5">
        <v>396557585</v>
      </c>
      <c r="P57" s="5">
        <v>846361906</v>
      </c>
    </row>
    <row r="58" spans="2:16" ht="15.5" x14ac:dyDescent="0.35">
      <c r="C58" t="s">
        <v>77</v>
      </c>
      <c r="D58" s="5">
        <v>-16948319058</v>
      </c>
      <c r="E58" s="5">
        <v>-35837510628</v>
      </c>
      <c r="F58" s="5">
        <v>-10136413051</v>
      </c>
      <c r="G58" s="5">
        <v>-15975344837</v>
      </c>
      <c r="I58" s="5">
        <v>-45973923679</v>
      </c>
      <c r="J58" s="5">
        <v>-35978683571</v>
      </c>
      <c r="K58" s="5">
        <v>-37164134655</v>
      </c>
      <c r="L58" s="5">
        <v>-8627397018</v>
      </c>
      <c r="M58" s="5">
        <v>-11118430917</v>
      </c>
      <c r="N58" s="5">
        <v>-9164434715</v>
      </c>
      <c r="O58" s="5">
        <v>-14712757289</v>
      </c>
      <c r="P58" s="5">
        <v>-5707361320</v>
      </c>
    </row>
    <row r="59" spans="2:16" ht="15.5" x14ac:dyDescent="0.35">
      <c r="C59" t="s">
        <v>78</v>
      </c>
      <c r="D59" s="5">
        <v>-7586028839</v>
      </c>
      <c r="E59" s="5">
        <v>-3872849239</v>
      </c>
      <c r="F59" s="5">
        <v>-4989496863</v>
      </c>
      <c r="G59" s="5">
        <v>-5868681645</v>
      </c>
      <c r="I59" s="5">
        <v>-8862346102</v>
      </c>
      <c r="J59" s="5">
        <v>-7052802439</v>
      </c>
      <c r="K59" s="5">
        <v>-824589160</v>
      </c>
      <c r="L59" s="5">
        <v>-620472098</v>
      </c>
      <c r="M59" s="5">
        <v>2495552080</v>
      </c>
      <c r="N59" s="5">
        <v>26538041</v>
      </c>
      <c r="O59" s="5">
        <v>396557585</v>
      </c>
      <c r="P59" s="5">
        <v>846361906</v>
      </c>
    </row>
    <row r="60" spans="2:16" ht="15.5" x14ac:dyDescent="0.35">
      <c r="C60" t="s">
        <v>247</v>
      </c>
      <c r="D60" s="5">
        <v>371185110</v>
      </c>
      <c r="E60" s="5">
        <v>105217789</v>
      </c>
      <c r="F60" s="5">
        <v>67516392</v>
      </c>
      <c r="G60" s="5">
        <v>49070961</v>
      </c>
      <c r="I60" s="5">
        <v>172734181</v>
      </c>
      <c r="J60" s="5">
        <v>114989569</v>
      </c>
      <c r="K60" s="5">
        <v>170927352</v>
      </c>
      <c r="L60" s="5">
        <v>199983943</v>
      </c>
      <c r="M60" s="5">
        <v>1712334498</v>
      </c>
      <c r="N60" s="5">
        <v>599007498</v>
      </c>
    </row>
    <row r="61" spans="2:16" ht="15.5" x14ac:dyDescent="0.35">
      <c r="C61" t="s">
        <v>27</v>
      </c>
      <c r="D61" s="5">
        <v>-7152132882</v>
      </c>
      <c r="E61" s="5">
        <v>-5850031410</v>
      </c>
      <c r="F61" s="5">
        <v>-4826128796</v>
      </c>
      <c r="G61" s="5">
        <v>-5392380947</v>
      </c>
      <c r="I61" s="5">
        <v>-10676160206</v>
      </c>
      <c r="J61" s="5">
        <v>-6947194954</v>
      </c>
      <c r="K61" s="5">
        <v>-2413315291</v>
      </c>
      <c r="L61" s="5">
        <v>-784446877</v>
      </c>
      <c r="M61" s="5">
        <v>-326151071</v>
      </c>
      <c r="N61" s="5">
        <v>-438909288</v>
      </c>
    </row>
    <row r="62" spans="2:16" ht="15.5" x14ac:dyDescent="0.35">
      <c r="C62" t="s">
        <v>80</v>
      </c>
      <c r="D62" s="5">
        <v>-7586028839</v>
      </c>
      <c r="E62" s="5">
        <v>-3872849239</v>
      </c>
      <c r="F62" s="5">
        <v>-4989496863</v>
      </c>
      <c r="G62" s="5">
        <v>-5868681645</v>
      </c>
      <c r="I62" s="5">
        <v>-8862346102</v>
      </c>
      <c r="J62" s="5">
        <v>-7052802439</v>
      </c>
      <c r="K62" s="5">
        <v>-824589160</v>
      </c>
      <c r="L62" s="5">
        <v>-620472098</v>
      </c>
      <c r="M62" s="5">
        <v>2495552080</v>
      </c>
      <c r="N62" s="5">
        <v>26538041</v>
      </c>
      <c r="O62" s="5">
        <v>396557585</v>
      </c>
      <c r="P62" s="5">
        <v>846361906</v>
      </c>
    </row>
    <row r="63" spans="2:16" ht="15.5" x14ac:dyDescent="0.35">
      <c r="C63" t="s">
        <v>29</v>
      </c>
      <c r="D63" s="5">
        <v>-24534347897</v>
      </c>
      <c r="E63" s="5">
        <v>-39710359867</v>
      </c>
      <c r="F63" s="5">
        <v>-15125909914</v>
      </c>
      <c r="G63" s="5">
        <v>-21844026482</v>
      </c>
      <c r="I63" s="5">
        <v>-54836269781</v>
      </c>
      <c r="J63" s="5">
        <v>-43031486010</v>
      </c>
      <c r="K63" s="5">
        <v>-37988723815</v>
      </c>
      <c r="L63" s="5">
        <v>-9247869116</v>
      </c>
      <c r="M63" s="5">
        <v>-8622878837</v>
      </c>
      <c r="N63" s="5">
        <v>-9137896674</v>
      </c>
      <c r="O63" s="5">
        <v>-14316199704</v>
      </c>
      <c r="P63" s="5">
        <v>-4860999414</v>
      </c>
    </row>
    <row r="64" spans="2:16" ht="15.5" x14ac:dyDescent="0.35">
      <c r="C64" t="s">
        <v>28</v>
      </c>
      <c r="D64" s="5">
        <v>-13246643467</v>
      </c>
      <c r="E64" s="5">
        <v>-13857684934</v>
      </c>
      <c r="F64" s="5">
        <v>957407707</v>
      </c>
      <c r="G64" s="5">
        <v>3952957375</v>
      </c>
      <c r="I64" s="5">
        <v>-12900277227</v>
      </c>
      <c r="J64" s="5">
        <v>8229804393</v>
      </c>
      <c r="K64" s="5">
        <v>7563410786</v>
      </c>
      <c r="L64" s="5">
        <v>-560743232</v>
      </c>
      <c r="M64" s="5">
        <v>-59319750</v>
      </c>
      <c r="N64" s="5">
        <v>2007818719</v>
      </c>
      <c r="O64" s="5">
        <v>3462972918</v>
      </c>
    </row>
    <row r="65" spans="2:16" ht="15.5" x14ac:dyDescent="0.35">
      <c r="C65" t="s">
        <v>86</v>
      </c>
      <c r="D65" s="5">
        <v>-37780991364</v>
      </c>
      <c r="E65" s="5">
        <v>-53568044801</v>
      </c>
      <c r="F65" s="5">
        <v>-14168502207</v>
      </c>
      <c r="G65" s="5">
        <v>-17891069107</v>
      </c>
      <c r="I65" s="5">
        <v>-67736547008</v>
      </c>
      <c r="J65" s="5">
        <v>-34801681617</v>
      </c>
      <c r="K65" s="5">
        <v>-30425313029</v>
      </c>
      <c r="L65" s="5">
        <v>-9808612348</v>
      </c>
      <c r="M65" s="5">
        <v>-8682198587</v>
      </c>
      <c r="N65" s="5">
        <v>-7130077955</v>
      </c>
      <c r="O65" s="5">
        <v>-10853226786</v>
      </c>
      <c r="P65" s="5">
        <v>-4860999414</v>
      </c>
    </row>
    <row r="66" spans="2:16" ht="15.5" x14ac:dyDescent="0.35">
      <c r="C66" t="s">
        <v>87</v>
      </c>
      <c r="D66" s="5">
        <v>619694324</v>
      </c>
      <c r="E66" s="5">
        <v>8574103535</v>
      </c>
      <c r="F66" s="5">
        <v>68247000</v>
      </c>
      <c r="G66" s="5">
        <v>1032917195</v>
      </c>
      <c r="I66" s="5">
        <v>8642350535</v>
      </c>
      <c r="J66" s="5">
        <v>1032917195</v>
      </c>
      <c r="K66" s="5">
        <v>775876263</v>
      </c>
      <c r="L66" s="5">
        <v>90152666390</v>
      </c>
      <c r="M66" s="5">
        <v>958221104</v>
      </c>
      <c r="N66" s="5">
        <v>904815051</v>
      </c>
      <c r="O66" s="5">
        <v>26256053</v>
      </c>
      <c r="P66" s="5">
        <v>214734660</v>
      </c>
    </row>
    <row r="67" spans="2:16" ht="15.5" x14ac:dyDescent="0.35">
      <c r="C67" t="s">
        <v>89</v>
      </c>
      <c r="D67" s="5">
        <v>-37161297040</v>
      </c>
      <c r="E67" s="5">
        <v>-44993941266</v>
      </c>
      <c r="F67" s="5">
        <v>-14100255207</v>
      </c>
      <c r="G67" s="5">
        <v>-16858151912</v>
      </c>
      <c r="I67" s="5">
        <v>-59094196473</v>
      </c>
      <c r="J67" s="5">
        <v>-33768764422</v>
      </c>
      <c r="K67" s="5">
        <v>-29649436766</v>
      </c>
      <c r="L67" s="5">
        <v>80344054042</v>
      </c>
      <c r="M67" s="5">
        <v>-7723977483</v>
      </c>
      <c r="N67" s="5">
        <v>-6225262904</v>
      </c>
      <c r="O67" s="5">
        <v>-10826970733</v>
      </c>
      <c r="P67" s="5">
        <v>-4646264754</v>
      </c>
    </row>
    <row r="68" spans="2:16" ht="15.5" x14ac:dyDescent="0.35">
      <c r="C68" t="s">
        <v>90</v>
      </c>
      <c r="D68" s="5">
        <v>-37780991364</v>
      </c>
      <c r="E68" s="5">
        <v>-53568044801</v>
      </c>
      <c r="F68" s="5">
        <v>-14168502207</v>
      </c>
      <c r="G68" s="5">
        <v>-17891069107</v>
      </c>
      <c r="I68" s="5">
        <v>-67736547008</v>
      </c>
      <c r="J68" s="5">
        <v>-34801681617</v>
      </c>
      <c r="K68" s="5">
        <v>-30425313029</v>
      </c>
      <c r="L68" s="5">
        <v>-9808612348</v>
      </c>
      <c r="M68" s="5">
        <v>-8682198587</v>
      </c>
      <c r="N68" s="5">
        <v>-7130077955</v>
      </c>
      <c r="O68" s="5">
        <v>-10853226786</v>
      </c>
      <c r="P68" s="5">
        <v>-4860999414</v>
      </c>
    </row>
    <row r="69" spans="2:16" ht="15.5" x14ac:dyDescent="0.35">
      <c r="C69" t="s">
        <v>8</v>
      </c>
      <c r="D69" s="5">
        <v>-38759937668</v>
      </c>
      <c r="E69" s="5">
        <v>-45614099541</v>
      </c>
      <c r="F69" s="5">
        <v>-15671560551</v>
      </c>
      <c r="G69" s="5">
        <v>-17239888659</v>
      </c>
      <c r="I69" s="5">
        <v>-61285660092</v>
      </c>
      <c r="J69" s="5">
        <v>-33236877776</v>
      </c>
      <c r="K69" s="5">
        <v>-27707262485</v>
      </c>
      <c r="L69" s="5">
        <v>63074756207</v>
      </c>
      <c r="M69" s="5">
        <v>-9394644853</v>
      </c>
      <c r="N69" s="5">
        <v>-6265685454</v>
      </c>
      <c r="O69" s="5">
        <v>-10826970733</v>
      </c>
      <c r="P69" s="5">
        <v>-4646264754</v>
      </c>
    </row>
    <row r="70" spans="2:16" ht="15.5" x14ac:dyDescent="0.35">
      <c r="C70" t="s">
        <v>203</v>
      </c>
      <c r="D70" s="5">
        <v>1598640628</v>
      </c>
      <c r="E70" s="5">
        <v>620158275</v>
      </c>
      <c r="F70" s="5">
        <v>1571305344</v>
      </c>
      <c r="G70" s="5">
        <v>381736747</v>
      </c>
      <c r="I70" s="5">
        <v>2191463619</v>
      </c>
      <c r="J70" s="5">
        <v>-531886646</v>
      </c>
      <c r="K70" s="5">
        <v>-1942174281</v>
      </c>
      <c r="L70" s="5">
        <v>17269297835</v>
      </c>
      <c r="M70" s="5">
        <v>1670667370</v>
      </c>
      <c r="N70" s="5">
        <v>40422550</v>
      </c>
    </row>
    <row r="71" spans="2:16" ht="15.5" x14ac:dyDescent="0.35">
      <c r="C71" t="s">
        <v>91</v>
      </c>
      <c r="D71" s="5">
        <v>-37780991364</v>
      </c>
      <c r="E71" s="5">
        <v>-53568044801</v>
      </c>
      <c r="F71" s="5">
        <v>-14168502207</v>
      </c>
      <c r="G71" s="5">
        <v>-17891069107</v>
      </c>
      <c r="I71" s="5">
        <v>-67736547008</v>
      </c>
      <c r="J71" s="5">
        <v>-34801681617</v>
      </c>
      <c r="K71" s="5">
        <v>-30425313029</v>
      </c>
      <c r="L71" s="5">
        <v>-9808612348</v>
      </c>
      <c r="M71" s="5">
        <v>-8682198587</v>
      </c>
      <c r="N71" s="5">
        <v>-7130077955</v>
      </c>
      <c r="O71" s="5">
        <v>-10853226786</v>
      </c>
      <c r="P71" s="5">
        <v>-4860999414</v>
      </c>
    </row>
    <row r="72" spans="2:16" ht="15.5" x14ac:dyDescent="0.35">
      <c r="C72" t="s">
        <v>92</v>
      </c>
      <c r="D72" s="5">
        <v>-37161297040</v>
      </c>
      <c r="E72" s="5">
        <v>-44993941266</v>
      </c>
      <c r="F72" s="5">
        <v>-14100255207</v>
      </c>
      <c r="G72" s="5">
        <v>-16858151912</v>
      </c>
      <c r="I72" s="5">
        <v>-59094196473</v>
      </c>
      <c r="J72" s="5">
        <v>-33768764422</v>
      </c>
      <c r="K72" s="5">
        <v>-29649436766</v>
      </c>
      <c r="L72" s="5">
        <v>80344054042</v>
      </c>
      <c r="M72" s="5">
        <v>-7723977483</v>
      </c>
      <c r="N72" s="5">
        <v>-6225262904</v>
      </c>
      <c r="O72" s="5">
        <v>-10826970733</v>
      </c>
      <c r="P72" s="5">
        <v>-4646264754</v>
      </c>
    </row>
    <row r="73" spans="2:16" ht="15.5" x14ac:dyDescent="0.35">
      <c r="C73" t="s">
        <v>93</v>
      </c>
      <c r="D73" s="5">
        <v>-37161297040</v>
      </c>
      <c r="E73" s="5">
        <v>-44993941266</v>
      </c>
      <c r="F73" s="5">
        <v>-14100255207</v>
      </c>
      <c r="G73" s="5">
        <v>-16858151912</v>
      </c>
      <c r="I73" s="5">
        <v>-59094196473</v>
      </c>
      <c r="J73" s="5">
        <v>-33768764422</v>
      </c>
      <c r="K73" s="5">
        <v>-29649436766</v>
      </c>
      <c r="L73" s="5">
        <v>80344054042</v>
      </c>
      <c r="M73" s="5">
        <v>-7723977483</v>
      </c>
      <c r="N73" s="5">
        <v>-6225262904</v>
      </c>
      <c r="O73" s="5">
        <v>-10826970733</v>
      </c>
      <c r="P73" s="5">
        <v>-4646264754</v>
      </c>
    </row>
    <row r="75" spans="2:16" ht="15.5" x14ac:dyDescent="0.35">
      <c r="B75" t="s">
        <v>94</v>
      </c>
      <c r="C75" t="s">
        <v>95</v>
      </c>
    </row>
    <row r="76" spans="2:16" ht="15.5" x14ac:dyDescent="0.35">
      <c r="C76" t="s">
        <v>96</v>
      </c>
    </row>
    <row r="77" spans="2:16" ht="15.5" x14ac:dyDescent="0.35">
      <c r="C77" t="s">
        <v>20</v>
      </c>
      <c r="D77" s="5">
        <v>24208201065</v>
      </c>
      <c r="E77" s="5">
        <v>71898664833</v>
      </c>
      <c r="F77" s="5">
        <v>17862135423</v>
      </c>
      <c r="G77" s="5">
        <v>17032722637</v>
      </c>
      <c r="I77" s="5">
        <v>71898664833</v>
      </c>
      <c r="J77" s="5">
        <v>17032722637</v>
      </c>
      <c r="K77" s="5">
        <v>9656804949</v>
      </c>
      <c r="L77" s="5">
        <v>9520350988</v>
      </c>
      <c r="M77" s="5">
        <v>14425590085</v>
      </c>
      <c r="N77" s="5">
        <v>42930889873</v>
      </c>
      <c r="O77" s="5">
        <v>26014198933</v>
      </c>
      <c r="P77" s="5">
        <v>10418520786</v>
      </c>
    </row>
    <row r="78" spans="2:16" ht="15.5" x14ac:dyDescent="0.35">
      <c r="C78" t="s">
        <v>289</v>
      </c>
      <c r="K78" s="5">
        <v>11216000000</v>
      </c>
      <c r="L78" s="5">
        <v>11216000000</v>
      </c>
      <c r="M78" s="5">
        <v>21525000000</v>
      </c>
      <c r="N78" s="5">
        <v>31200000000</v>
      </c>
    </row>
    <row r="79" spans="2:16" ht="15.5" x14ac:dyDescent="0.35">
      <c r="C79" t="s">
        <v>97</v>
      </c>
      <c r="D79" s="5">
        <v>44786571515</v>
      </c>
      <c r="E79" s="5">
        <v>25071607197</v>
      </c>
      <c r="F79" s="5">
        <v>18919878654</v>
      </c>
      <c r="G79" s="5">
        <v>26870472303</v>
      </c>
      <c r="I79" s="5">
        <v>25071607197</v>
      </c>
      <c r="J79" s="5">
        <v>26870472303</v>
      </c>
      <c r="K79" s="5">
        <v>22163338949</v>
      </c>
      <c r="L79" s="5">
        <v>11928622434</v>
      </c>
      <c r="M79" s="5">
        <v>16603471401</v>
      </c>
      <c r="N79" s="5">
        <v>25563719165</v>
      </c>
      <c r="O79" s="5">
        <v>2267356323</v>
      </c>
      <c r="P79" s="5">
        <v>891648023</v>
      </c>
    </row>
    <row r="80" spans="2:16" ht="15.5" x14ac:dyDescent="0.35">
      <c r="C80" t="s">
        <v>98</v>
      </c>
      <c r="D80" s="5">
        <v>23489517972</v>
      </c>
      <c r="E80" s="5">
        <v>15727185588</v>
      </c>
      <c r="F80" s="5">
        <v>15815753566</v>
      </c>
      <c r="G80" s="5">
        <v>12758488402</v>
      </c>
      <c r="I80" s="5">
        <v>15727185588</v>
      </c>
      <c r="J80" s="5">
        <v>12758488402</v>
      </c>
      <c r="K80" s="5">
        <v>25932313049</v>
      </c>
      <c r="L80" s="5">
        <v>5947772710</v>
      </c>
      <c r="M80" s="5">
        <v>239929856</v>
      </c>
      <c r="N80" s="5">
        <v>426516077</v>
      </c>
      <c r="O80" s="5">
        <v>15122918466</v>
      </c>
      <c r="P80" s="5">
        <v>13493295981</v>
      </c>
    </row>
    <row r="81" spans="3:16" ht="15.5" x14ac:dyDescent="0.35">
      <c r="C81" t="s">
        <v>100</v>
      </c>
      <c r="D81" s="5">
        <v>44786571515</v>
      </c>
      <c r="E81" s="5">
        <v>25071607197</v>
      </c>
      <c r="F81" s="5">
        <v>18919878654</v>
      </c>
      <c r="G81" s="5">
        <v>26870472303</v>
      </c>
      <c r="I81" s="5">
        <v>25071607197</v>
      </c>
      <c r="J81" s="5">
        <v>26870472303</v>
      </c>
      <c r="K81" s="5">
        <v>22163338949</v>
      </c>
      <c r="L81" s="5">
        <v>11928622434</v>
      </c>
      <c r="M81" s="5">
        <v>16603471401</v>
      </c>
      <c r="N81" s="5">
        <v>25563719165</v>
      </c>
      <c r="O81" s="5">
        <v>2267356323</v>
      </c>
      <c r="P81" s="5">
        <v>891648023</v>
      </c>
    </row>
    <row r="82" spans="3:16" ht="15.5" x14ac:dyDescent="0.35">
      <c r="C82" t="s">
        <v>101</v>
      </c>
      <c r="F82" s="5">
        <v>9262965067</v>
      </c>
      <c r="G82" s="5">
        <v>9262965067</v>
      </c>
      <c r="J82" s="5">
        <v>9262965067</v>
      </c>
    </row>
    <row r="83" spans="3:16" ht="15.5" x14ac:dyDescent="0.35">
      <c r="C83" t="s">
        <v>102</v>
      </c>
      <c r="D83" s="5">
        <v>763592167</v>
      </c>
      <c r="E83" s="5">
        <v>713262266</v>
      </c>
      <c r="F83" s="5">
        <v>1705018208</v>
      </c>
      <c r="G83" s="5">
        <v>1771905370</v>
      </c>
      <c r="I83" s="5">
        <v>713262266</v>
      </c>
      <c r="J83" s="5">
        <v>1771905370</v>
      </c>
      <c r="K83" s="5">
        <v>1598105766</v>
      </c>
      <c r="L83" s="5">
        <v>1204436392</v>
      </c>
      <c r="M83" s="5">
        <v>1651015628</v>
      </c>
      <c r="N83" s="5">
        <v>1932048923</v>
      </c>
      <c r="O83" s="5">
        <v>572457063</v>
      </c>
      <c r="P83" s="5">
        <v>10441400</v>
      </c>
    </row>
    <row r="84" spans="3:16" ht="15.5" x14ac:dyDescent="0.35">
      <c r="C84" t="s">
        <v>103</v>
      </c>
      <c r="D84" s="5">
        <v>9392093914</v>
      </c>
      <c r="E84" s="5">
        <v>16809128613</v>
      </c>
      <c r="F84" s="5">
        <v>12576113577</v>
      </c>
      <c r="G84" s="5">
        <v>6178527008</v>
      </c>
      <c r="I84" s="5">
        <v>16809128613</v>
      </c>
      <c r="J84" s="5">
        <v>6178527008</v>
      </c>
      <c r="K84" s="5">
        <v>8481003841</v>
      </c>
      <c r="L84" s="5">
        <v>10824907641</v>
      </c>
      <c r="M84" s="5">
        <v>11540793385</v>
      </c>
      <c r="N84" s="5">
        <v>12851851328</v>
      </c>
      <c r="O84" s="5">
        <v>3446503805</v>
      </c>
      <c r="P84" s="5">
        <v>1257177039</v>
      </c>
    </row>
    <row r="85" spans="3:16" ht="15.5" x14ac:dyDescent="0.35">
      <c r="C85" t="s">
        <v>1248</v>
      </c>
      <c r="F85" s="5">
        <v>158457387</v>
      </c>
      <c r="G85" s="5">
        <v>195989125</v>
      </c>
      <c r="J85" s="5">
        <v>195989125</v>
      </c>
      <c r="K85" s="5">
        <v>473867638</v>
      </c>
      <c r="L85" s="5">
        <v>1500940855</v>
      </c>
      <c r="M85" s="5">
        <v>471009364</v>
      </c>
      <c r="N85" s="5">
        <v>11131477919</v>
      </c>
    </row>
    <row r="86" spans="3:16" ht="15.5" x14ac:dyDescent="0.35">
      <c r="C86" t="s">
        <v>1554</v>
      </c>
      <c r="K86" s="5">
        <v>5707367621</v>
      </c>
    </row>
    <row r="87" spans="3:16" ht="15.5" x14ac:dyDescent="0.35">
      <c r="C87" t="s">
        <v>79</v>
      </c>
      <c r="D87" s="5">
        <v>4301524917</v>
      </c>
      <c r="E87" s="5">
        <v>3741430649</v>
      </c>
      <c r="F87" s="5">
        <v>74916814104</v>
      </c>
      <c r="G87" s="5">
        <v>74848567104</v>
      </c>
      <c r="I87" s="5">
        <v>3741430649</v>
      </c>
      <c r="J87" s="5">
        <v>74848567104</v>
      </c>
      <c r="K87" s="5">
        <v>74355431858</v>
      </c>
      <c r="L87" s="5">
        <v>73752661142</v>
      </c>
      <c r="M87" s="5">
        <v>1759189172</v>
      </c>
      <c r="N87" s="5">
        <v>851038366</v>
      </c>
      <c r="O87" s="5">
        <v>408313681</v>
      </c>
      <c r="P87" s="5">
        <v>382057628</v>
      </c>
    </row>
    <row r="88" spans="3:16" ht="15.5" x14ac:dyDescent="0.35">
      <c r="C88" t="s">
        <v>104</v>
      </c>
      <c r="D88" s="5">
        <v>105613475750</v>
      </c>
      <c r="E88" s="5">
        <v>117835529928</v>
      </c>
      <c r="F88" s="5">
        <v>53358817968</v>
      </c>
      <c r="G88" s="5">
        <v>53704910681</v>
      </c>
      <c r="I88" s="5">
        <v>117835529928</v>
      </c>
      <c r="J88" s="5">
        <v>53704910681</v>
      </c>
      <c r="K88" s="5">
        <v>60879949460</v>
      </c>
      <c r="L88" s="5">
        <v>48902536546</v>
      </c>
      <c r="M88" s="5">
        <v>86702245453</v>
      </c>
      <c r="N88" s="5">
        <v>127939297415</v>
      </c>
      <c r="O88" s="5">
        <v>39938222516</v>
      </c>
      <c r="P88" s="5">
        <v>13718301394</v>
      </c>
    </row>
    <row r="89" spans="3:16" ht="15.5" x14ac:dyDescent="0.35">
      <c r="C89" t="s">
        <v>105</v>
      </c>
    </row>
    <row r="90" spans="3:16" ht="15.5" x14ac:dyDescent="0.35">
      <c r="C90" t="s">
        <v>290</v>
      </c>
      <c r="D90" s="5">
        <v>1317628500</v>
      </c>
      <c r="E90" s="5">
        <v>1243116000</v>
      </c>
      <c r="F90" s="5">
        <v>1153191000</v>
      </c>
      <c r="G90" s="5">
        <v>1084944000</v>
      </c>
      <c r="I90" s="5">
        <v>1243116000</v>
      </c>
      <c r="J90" s="5">
        <v>1084944000</v>
      </c>
      <c r="K90" s="5">
        <v>1002669000</v>
      </c>
      <c r="L90" s="5">
        <v>1066875000</v>
      </c>
      <c r="M90" s="5">
        <v>1024828500</v>
      </c>
      <c r="N90" s="5">
        <v>1047534000</v>
      </c>
      <c r="O90" s="5">
        <v>1019100000</v>
      </c>
      <c r="P90" s="5">
        <v>1047958500</v>
      </c>
    </row>
    <row r="91" spans="3:16" ht="15.5" x14ac:dyDescent="0.35">
      <c r="C91" t="s">
        <v>106</v>
      </c>
      <c r="D91" s="5">
        <v>21333019639</v>
      </c>
      <c r="E91" s="5">
        <v>13631468392</v>
      </c>
      <c r="F91" s="5">
        <v>15746903016</v>
      </c>
      <c r="G91" s="5">
        <v>15084877497</v>
      </c>
      <c r="I91" s="5">
        <v>13631468392</v>
      </c>
      <c r="J91" s="5">
        <v>15084877497</v>
      </c>
      <c r="K91" s="5">
        <v>14882765693</v>
      </c>
      <c r="L91" s="5">
        <v>19474725343</v>
      </c>
      <c r="M91" s="5">
        <v>12721742669</v>
      </c>
      <c r="N91" s="5">
        <v>17191704052</v>
      </c>
      <c r="O91" s="5">
        <v>5844932568</v>
      </c>
      <c r="P91" s="5">
        <v>2223402074</v>
      </c>
    </row>
    <row r="92" spans="3:16" ht="15.5" x14ac:dyDescent="0.35">
      <c r="C92" t="s">
        <v>107</v>
      </c>
      <c r="D92" s="5">
        <v>2050263630</v>
      </c>
      <c r="E92" s="5">
        <v>14450411570</v>
      </c>
      <c r="F92" s="5">
        <v>27797433915</v>
      </c>
      <c r="G92" s="5">
        <v>25806983208</v>
      </c>
      <c r="I92" s="5">
        <v>14450411570</v>
      </c>
      <c r="J92" s="5">
        <v>25806983208</v>
      </c>
      <c r="K92" s="5">
        <v>16770382696</v>
      </c>
      <c r="L92" s="5">
        <v>9426079891</v>
      </c>
      <c r="M92" s="5">
        <v>8904794275</v>
      </c>
      <c r="N92" s="5">
        <v>8050790451</v>
      </c>
      <c r="O92" s="5">
        <v>3444601400</v>
      </c>
    </row>
    <row r="93" spans="3:16" ht="15.5" x14ac:dyDescent="0.35">
      <c r="C93" t="s">
        <v>205</v>
      </c>
      <c r="D93" s="5">
        <v>16894724537</v>
      </c>
      <c r="E93" s="5">
        <v>17117675163</v>
      </c>
      <c r="F93" s="5">
        <v>79300281594</v>
      </c>
      <c r="G93" s="5">
        <v>83891171248</v>
      </c>
      <c r="I93" s="5">
        <v>17117675163</v>
      </c>
      <c r="J93" s="5">
        <v>83891171248</v>
      </c>
      <c r="K93" s="5">
        <v>91508320737</v>
      </c>
      <c r="L93" s="5">
        <v>101769306985</v>
      </c>
      <c r="M93" s="5">
        <v>669947320</v>
      </c>
      <c r="N93" s="5">
        <v>623295644</v>
      </c>
      <c r="O93" s="5">
        <v>183721080</v>
      </c>
      <c r="P93" s="5">
        <v>360499698</v>
      </c>
    </row>
    <row r="94" spans="3:16" ht="15.5" x14ac:dyDescent="0.35">
      <c r="C94" t="s">
        <v>464</v>
      </c>
      <c r="D94" s="5">
        <v>44794782529</v>
      </c>
      <c r="E94" s="5">
        <v>44794782529</v>
      </c>
      <c r="F94" s="5">
        <v>44794782529</v>
      </c>
      <c r="G94" s="5">
        <v>44794782529</v>
      </c>
      <c r="I94" s="5">
        <v>44794782529</v>
      </c>
      <c r="J94" s="5">
        <v>44794782529</v>
      </c>
      <c r="K94" s="5">
        <v>44794782529</v>
      </c>
      <c r="L94" s="5">
        <v>44794782529</v>
      </c>
      <c r="M94" s="5">
        <v>44794782529</v>
      </c>
      <c r="N94" s="5">
        <v>44794782529</v>
      </c>
    </row>
    <row r="95" spans="3:16" ht="15.5" x14ac:dyDescent="0.35">
      <c r="C95" t="s">
        <v>108</v>
      </c>
      <c r="D95" s="5">
        <v>87261198635</v>
      </c>
      <c r="E95" s="5">
        <v>91312253654</v>
      </c>
      <c r="F95" s="5">
        <v>178079357121</v>
      </c>
      <c r="G95" s="5">
        <v>179925723549</v>
      </c>
      <c r="I95" s="5">
        <v>91312253654</v>
      </c>
      <c r="J95" s="5">
        <v>179925723549</v>
      </c>
      <c r="K95" s="5">
        <v>168961920655</v>
      </c>
      <c r="L95" s="5">
        <v>176584769748</v>
      </c>
      <c r="M95" s="5">
        <v>68285835960</v>
      </c>
      <c r="N95" s="5">
        <v>71932587343</v>
      </c>
      <c r="O95" s="5">
        <v>13551845669</v>
      </c>
      <c r="P95" s="5">
        <v>3824549461</v>
      </c>
    </row>
    <row r="96" spans="3:16" ht="15.5" x14ac:dyDescent="0.35">
      <c r="C96" t="s">
        <v>109</v>
      </c>
      <c r="D96" s="5">
        <v>192874674385</v>
      </c>
      <c r="E96" s="5">
        <v>209147783582</v>
      </c>
      <c r="F96" s="5">
        <v>231438175089</v>
      </c>
      <c r="G96" s="5">
        <v>233630634230</v>
      </c>
      <c r="I96" s="5">
        <v>209147783582</v>
      </c>
      <c r="J96" s="5">
        <v>233630634230</v>
      </c>
      <c r="K96" s="5">
        <v>229841870115</v>
      </c>
      <c r="L96" s="5">
        <v>225487306294</v>
      </c>
      <c r="M96" s="5">
        <v>154988081413</v>
      </c>
      <c r="N96" s="5">
        <v>199871884758</v>
      </c>
      <c r="O96" s="5">
        <v>53490068185</v>
      </c>
      <c r="P96" s="5">
        <v>17542850855</v>
      </c>
    </row>
    <row r="97" spans="3:16" ht="15.5" x14ac:dyDescent="0.35">
      <c r="C97" t="s">
        <v>110</v>
      </c>
    </row>
    <row r="98" spans="3:16" ht="15.5" x14ac:dyDescent="0.35">
      <c r="C98" t="s">
        <v>111</v>
      </c>
    </row>
    <row r="99" spans="3:16" ht="15.5" x14ac:dyDescent="0.35">
      <c r="C99" t="s">
        <v>112</v>
      </c>
      <c r="D99" s="5">
        <v>105573203907</v>
      </c>
      <c r="E99" s="5">
        <v>116633884702</v>
      </c>
      <c r="F99" s="5">
        <v>55455960575</v>
      </c>
      <c r="G99" s="5">
        <v>56442516546</v>
      </c>
      <c r="I99" s="5">
        <v>116633884702</v>
      </c>
      <c r="J99" s="5">
        <v>56442516546</v>
      </c>
      <c r="K99" s="5">
        <v>72653325590</v>
      </c>
      <c r="L99" s="5">
        <v>38128300583</v>
      </c>
      <c r="M99" s="5">
        <v>48150583189</v>
      </c>
      <c r="N99" s="5">
        <v>82653660529</v>
      </c>
      <c r="O99" s="5">
        <v>20818223904</v>
      </c>
      <c r="P99" s="5">
        <v>18514123877</v>
      </c>
    </row>
    <row r="100" spans="3:16" ht="15.5" x14ac:dyDescent="0.35">
      <c r="C100" t="s">
        <v>115</v>
      </c>
      <c r="D100" s="5">
        <v>7916933516</v>
      </c>
      <c r="E100" s="5">
        <v>7799716043</v>
      </c>
      <c r="F100" s="5">
        <v>7946475370</v>
      </c>
      <c r="G100" s="5">
        <v>8562377506</v>
      </c>
      <c r="I100" s="5">
        <v>7799716043</v>
      </c>
      <c r="J100" s="5">
        <v>8562377506</v>
      </c>
      <c r="K100" s="5">
        <v>7944193460</v>
      </c>
      <c r="L100" s="5">
        <v>5000000000</v>
      </c>
      <c r="M100" s="5">
        <v>962075310</v>
      </c>
    </row>
    <row r="101" spans="3:16" ht="15.5" x14ac:dyDescent="0.35">
      <c r="C101" t="s">
        <v>113</v>
      </c>
      <c r="D101" s="5">
        <v>27459069404</v>
      </c>
      <c r="E101" s="5">
        <v>14901201668</v>
      </c>
      <c r="F101" s="5">
        <v>13577641669</v>
      </c>
      <c r="G101" s="5">
        <v>30923479967</v>
      </c>
      <c r="I101" s="5">
        <v>14901201668</v>
      </c>
      <c r="J101" s="5">
        <v>30923479967</v>
      </c>
      <c r="K101" s="5">
        <v>21639115108</v>
      </c>
      <c r="L101" s="5">
        <v>22611772161</v>
      </c>
      <c r="M101" s="5">
        <v>16698703493</v>
      </c>
      <c r="N101" s="5">
        <v>51195016963</v>
      </c>
    </row>
    <row r="102" spans="3:16" ht="15.5" x14ac:dyDescent="0.35">
      <c r="C102" t="s">
        <v>206</v>
      </c>
      <c r="D102" s="5">
        <v>116375000000</v>
      </c>
      <c r="E102" s="5">
        <v>91475000000</v>
      </c>
      <c r="F102" s="5">
        <v>72375000000</v>
      </c>
      <c r="G102" s="5">
        <v>52875000000</v>
      </c>
      <c r="I102" s="5">
        <v>91475000000</v>
      </c>
      <c r="J102" s="5">
        <v>52875000000</v>
      </c>
    </row>
    <row r="103" spans="3:16" ht="15.5" x14ac:dyDescent="0.35">
      <c r="C103" t="s">
        <v>99</v>
      </c>
      <c r="P103" s="5">
        <v>1000000000</v>
      </c>
    </row>
    <row r="104" spans="3:16" ht="15.5" x14ac:dyDescent="0.35">
      <c r="C104" t="s">
        <v>207</v>
      </c>
      <c r="D104" s="5">
        <v>23489517972</v>
      </c>
      <c r="E104" s="5">
        <v>15727185588</v>
      </c>
      <c r="F104" s="5">
        <v>15815753566</v>
      </c>
      <c r="G104" s="5">
        <v>12758488402</v>
      </c>
      <c r="I104" s="5">
        <v>15727185588</v>
      </c>
      <c r="J104" s="5">
        <v>12758488402</v>
      </c>
      <c r="K104" s="5">
        <v>25932313049</v>
      </c>
      <c r="L104" s="5">
        <v>5947772710</v>
      </c>
      <c r="M104" s="5">
        <v>239929856</v>
      </c>
      <c r="N104" s="5">
        <v>426516077</v>
      </c>
      <c r="O104" s="5">
        <v>15122918466</v>
      </c>
      <c r="P104" s="5">
        <v>14493295981</v>
      </c>
    </row>
    <row r="105" spans="3:16" ht="15.5" x14ac:dyDescent="0.35">
      <c r="C105" t="s">
        <v>117</v>
      </c>
      <c r="D105" s="5">
        <v>622864173</v>
      </c>
      <c r="E105" s="5">
        <v>6865196418</v>
      </c>
      <c r="F105" s="5">
        <v>1794453401</v>
      </c>
      <c r="G105" s="5">
        <v>632232266</v>
      </c>
      <c r="I105" s="5">
        <v>6865196418</v>
      </c>
      <c r="J105" s="5">
        <v>632232266</v>
      </c>
      <c r="K105" s="5">
        <v>2058470667</v>
      </c>
      <c r="L105" s="5">
        <v>1038938490</v>
      </c>
      <c r="M105" s="5">
        <v>458709345</v>
      </c>
      <c r="N105" s="5">
        <v>1087543079</v>
      </c>
      <c r="O105" s="5">
        <v>129430412</v>
      </c>
      <c r="P105" s="5">
        <v>90010885</v>
      </c>
    </row>
    <row r="106" spans="3:16" ht="15.5" x14ac:dyDescent="0.35">
      <c r="C106" t="s">
        <v>116</v>
      </c>
      <c r="D106" s="5">
        <v>2290137292</v>
      </c>
      <c r="E106" s="5">
        <v>17273572458</v>
      </c>
      <c r="F106" s="5">
        <v>7045569324</v>
      </c>
      <c r="G106" s="5">
        <v>612916837</v>
      </c>
      <c r="I106" s="5">
        <v>17273572458</v>
      </c>
      <c r="J106" s="5">
        <v>612916837</v>
      </c>
      <c r="K106" s="5">
        <v>10881864206</v>
      </c>
      <c r="L106" s="5">
        <v>1134257496</v>
      </c>
      <c r="M106" s="5">
        <v>9287495123</v>
      </c>
      <c r="N106" s="5">
        <v>16637835940</v>
      </c>
      <c r="O106" s="5">
        <v>5292033334</v>
      </c>
      <c r="P106" s="5">
        <v>593317011</v>
      </c>
    </row>
    <row r="107" spans="3:16" ht="15.5" x14ac:dyDescent="0.35">
      <c r="C107" t="s">
        <v>465</v>
      </c>
      <c r="P107" s="5">
        <v>3337500000</v>
      </c>
    </row>
    <row r="108" spans="3:16" ht="15.5" x14ac:dyDescent="0.35">
      <c r="C108" t="s">
        <v>119</v>
      </c>
    </row>
    <row r="109" spans="3:16" ht="15.5" x14ac:dyDescent="0.35">
      <c r="C109" t="s">
        <v>121</v>
      </c>
      <c r="N109" s="5">
        <v>338134848</v>
      </c>
    </row>
    <row r="110" spans="3:16" ht="15.5" x14ac:dyDescent="0.35">
      <c r="C110" t="s">
        <v>258</v>
      </c>
      <c r="D110" s="5">
        <v>146742620</v>
      </c>
      <c r="E110" s="5">
        <v>145755411</v>
      </c>
      <c r="F110" s="5">
        <v>187916368</v>
      </c>
      <c r="I110" s="5">
        <v>145755411</v>
      </c>
      <c r="N110" s="5">
        <v>563055440</v>
      </c>
      <c r="O110" s="5">
        <v>707869836</v>
      </c>
    </row>
    <row r="111" spans="3:16" ht="15.5" x14ac:dyDescent="0.35">
      <c r="C111" t="s">
        <v>122</v>
      </c>
      <c r="D111" s="5">
        <v>2494789519</v>
      </c>
      <c r="E111" s="5">
        <v>1395983288</v>
      </c>
      <c r="F111" s="5">
        <v>1313515759</v>
      </c>
      <c r="G111" s="5">
        <v>1336899782</v>
      </c>
      <c r="I111" s="5">
        <v>1395983288</v>
      </c>
      <c r="J111" s="5">
        <v>1336899782</v>
      </c>
      <c r="K111" s="5">
        <v>262086579</v>
      </c>
      <c r="L111" s="5">
        <v>238045455</v>
      </c>
      <c r="M111" s="5">
        <v>467775062</v>
      </c>
      <c r="N111" s="5">
        <v>1431578470</v>
      </c>
      <c r="O111" s="5">
        <v>273841692</v>
      </c>
    </row>
    <row r="112" spans="3:16" ht="15.5" x14ac:dyDescent="0.35">
      <c r="C112" t="s">
        <v>123</v>
      </c>
      <c r="D112" s="5">
        <v>124912289788</v>
      </c>
      <c r="E112" s="5">
        <v>92963421150</v>
      </c>
      <c r="F112" s="5">
        <v>74476182189</v>
      </c>
      <c r="G112" s="5">
        <v>56058110445</v>
      </c>
      <c r="I112" s="5">
        <v>92963421150</v>
      </c>
      <c r="J112" s="5">
        <v>56058110445</v>
      </c>
      <c r="K112" s="5">
        <v>2289772864</v>
      </c>
      <c r="L112" s="5">
        <v>2810797284</v>
      </c>
      <c r="M112" s="5">
        <v>1693051444</v>
      </c>
      <c r="N112" s="5">
        <v>4358454966</v>
      </c>
      <c r="O112" s="5">
        <v>2131442891</v>
      </c>
      <c r="P112" s="5">
        <v>846354855</v>
      </c>
    </row>
    <row r="113" spans="2:16" ht="15.5" x14ac:dyDescent="0.35">
      <c r="C113" t="s">
        <v>124</v>
      </c>
      <c r="D113" s="5">
        <v>124912289788</v>
      </c>
      <c r="E113" s="5">
        <v>92963421150</v>
      </c>
      <c r="F113" s="5">
        <v>74476182189</v>
      </c>
      <c r="G113" s="5">
        <v>56058110445</v>
      </c>
      <c r="I113" s="5">
        <v>92963421150</v>
      </c>
      <c r="J113" s="5">
        <v>56058110445</v>
      </c>
      <c r="K113" s="5">
        <v>2289772864</v>
      </c>
      <c r="L113" s="5">
        <v>2810797284</v>
      </c>
      <c r="M113" s="5">
        <v>1693051444</v>
      </c>
      <c r="N113" s="5">
        <v>4358454966</v>
      </c>
      <c r="O113" s="5">
        <v>2131442891</v>
      </c>
      <c r="P113" s="5">
        <v>846354855</v>
      </c>
    </row>
    <row r="114" spans="2:16" ht="15.5" x14ac:dyDescent="0.35">
      <c r="C114" t="s">
        <v>125</v>
      </c>
    </row>
    <row r="115" spans="2:16" ht="15.5" x14ac:dyDescent="0.35">
      <c r="C115" t="s">
        <v>126</v>
      </c>
      <c r="D115" s="5">
        <v>6710556884</v>
      </c>
      <c r="E115" s="5">
        <v>302707492</v>
      </c>
      <c r="F115" s="5">
        <v>946999890</v>
      </c>
      <c r="G115" s="5">
        <v>1055042466</v>
      </c>
      <c r="I115" s="5">
        <v>302707492</v>
      </c>
      <c r="J115" s="5">
        <v>1055042466</v>
      </c>
      <c r="K115" s="5">
        <v>288555708</v>
      </c>
      <c r="L115" s="5">
        <v>550642287</v>
      </c>
      <c r="N115" s="5">
        <v>901190288</v>
      </c>
      <c r="O115" s="5">
        <v>707869836</v>
      </c>
    </row>
    <row r="116" spans="2:16" ht="15.5" x14ac:dyDescent="0.35">
      <c r="C116" t="s">
        <v>211</v>
      </c>
      <c r="L116" s="5">
        <v>615061882</v>
      </c>
    </row>
    <row r="117" spans="2:16" ht="15.5" x14ac:dyDescent="0.35">
      <c r="C117" t="s">
        <v>127</v>
      </c>
      <c r="D117" s="5">
        <v>230485493695</v>
      </c>
      <c r="E117" s="5">
        <v>209597305852</v>
      </c>
      <c r="F117" s="5">
        <v>129932142764</v>
      </c>
      <c r="G117" s="5">
        <v>112500626991</v>
      </c>
      <c r="I117" s="5">
        <v>209597305852</v>
      </c>
      <c r="J117" s="5">
        <v>112500626991</v>
      </c>
      <c r="K117" s="5">
        <v>74943098454</v>
      </c>
      <c r="L117" s="5">
        <v>40939097867</v>
      </c>
      <c r="M117" s="5">
        <v>49843634633</v>
      </c>
      <c r="N117" s="5">
        <v>87012115495</v>
      </c>
      <c r="O117" s="5">
        <v>22949666795</v>
      </c>
      <c r="P117" s="5">
        <v>19360478732</v>
      </c>
    </row>
    <row r="118" spans="2:16" ht="15.5" x14ac:dyDescent="0.35">
      <c r="C118" t="s">
        <v>128</v>
      </c>
    </row>
    <row r="119" spans="2:16" ht="15.5" x14ac:dyDescent="0.35">
      <c r="C119" t="s">
        <v>129</v>
      </c>
      <c r="D119" s="5">
        <v>17173506204</v>
      </c>
      <c r="E119" s="5">
        <v>17173506204</v>
      </c>
      <c r="F119" s="5">
        <v>17173506204</v>
      </c>
      <c r="G119" s="5">
        <v>17173506204</v>
      </c>
      <c r="I119" s="5">
        <v>17173506204</v>
      </c>
      <c r="J119" s="5">
        <v>17173506204</v>
      </c>
      <c r="K119" s="5">
        <v>17173506204</v>
      </c>
      <c r="L119" s="5">
        <v>17173506204</v>
      </c>
      <c r="M119" s="5">
        <v>17173506204</v>
      </c>
      <c r="N119" s="5">
        <v>17173298484</v>
      </c>
      <c r="O119" s="5">
        <v>14136052824</v>
      </c>
      <c r="P119" s="5">
        <v>12223359288</v>
      </c>
    </row>
    <row r="120" spans="2:16" ht="15.5" x14ac:dyDescent="0.35">
      <c r="C120" t="s">
        <v>130</v>
      </c>
      <c r="D120" s="5">
        <v>136972486930</v>
      </c>
      <c r="E120" s="5">
        <v>136972486930</v>
      </c>
      <c r="F120" s="5">
        <v>136972486930</v>
      </c>
      <c r="G120" s="5">
        <v>136972486930</v>
      </c>
      <c r="I120" s="5">
        <v>136972486930</v>
      </c>
      <c r="J120" s="5">
        <v>136972486930</v>
      </c>
      <c r="K120" s="5">
        <v>136972486930</v>
      </c>
      <c r="L120" s="5">
        <v>136972486930</v>
      </c>
      <c r="M120" s="5">
        <v>136972486930</v>
      </c>
      <c r="N120" s="5">
        <v>136964039650</v>
      </c>
      <c r="O120" s="5">
        <v>57319747176</v>
      </c>
      <c r="P120" s="5">
        <v>16047440712</v>
      </c>
    </row>
    <row r="121" spans="2:16" ht="15.5" x14ac:dyDescent="0.35">
      <c r="C121" t="s">
        <v>131</v>
      </c>
      <c r="D121" s="5">
        <v>-209692264888</v>
      </c>
      <c r="E121" s="5">
        <v>-170372232952</v>
      </c>
      <c r="F121" s="5">
        <v>-149491125721</v>
      </c>
      <c r="G121" s="5">
        <v>-129261195722</v>
      </c>
      <c r="I121" s="5">
        <v>-170372232952</v>
      </c>
      <c r="J121" s="5">
        <v>-129261195722</v>
      </c>
      <c r="K121" s="5">
        <v>-95531182700</v>
      </c>
      <c r="L121" s="5">
        <v>-67221149499</v>
      </c>
      <c r="M121" s="5">
        <v>-58433701056</v>
      </c>
      <c r="N121" s="5">
        <v>-48130905397</v>
      </c>
      <c r="O121" s="5">
        <v>-41323712291</v>
      </c>
      <c r="P121" s="5">
        <v>-30470485505</v>
      </c>
    </row>
    <row r="122" spans="2:16" ht="15.5" x14ac:dyDescent="0.35">
      <c r="C122" t="s">
        <v>212</v>
      </c>
      <c r="D122" s="5">
        <v>13633927527</v>
      </c>
      <c r="E122" s="5">
        <v>12035286899</v>
      </c>
      <c r="F122" s="5">
        <v>21934350808</v>
      </c>
      <c r="G122" s="5">
        <v>21396642723</v>
      </c>
      <c r="I122" s="5">
        <v>12035286899</v>
      </c>
      <c r="J122" s="5">
        <v>21396642723</v>
      </c>
      <c r="K122" s="5">
        <v>21928529369</v>
      </c>
      <c r="L122" s="5">
        <v>23870703650</v>
      </c>
      <c r="M122" s="5">
        <v>7672965530</v>
      </c>
      <c r="N122" s="5">
        <v>6002298160</v>
      </c>
    </row>
    <row r="123" spans="2:16" ht="15.5" x14ac:dyDescent="0.35">
      <c r="C123" t="s">
        <v>10</v>
      </c>
      <c r="D123" s="5">
        <v>-37610819310</v>
      </c>
      <c r="E123" s="5">
        <v>-449522270</v>
      </c>
      <c r="F123" s="5">
        <v>101506032325</v>
      </c>
      <c r="G123" s="5">
        <v>121130007239</v>
      </c>
      <c r="I123" s="5">
        <v>-449522270</v>
      </c>
      <c r="J123" s="5">
        <v>121130007239</v>
      </c>
      <c r="K123" s="5">
        <v>154898771661</v>
      </c>
      <c r="L123" s="5">
        <v>184548208427</v>
      </c>
      <c r="M123" s="5">
        <v>105144446780</v>
      </c>
      <c r="N123" s="5">
        <v>112859769263</v>
      </c>
      <c r="O123" s="5">
        <v>30540401390</v>
      </c>
      <c r="P123" s="5">
        <v>-1817627877</v>
      </c>
    </row>
    <row r="124" spans="2:16" ht="15.5" x14ac:dyDescent="0.35">
      <c r="C124" t="s">
        <v>135</v>
      </c>
      <c r="D124" s="5">
        <v>192874674385</v>
      </c>
      <c r="E124" s="5">
        <v>209147783582</v>
      </c>
      <c r="F124" s="5">
        <v>231438175089</v>
      </c>
      <c r="G124" s="5">
        <v>233630634230</v>
      </c>
      <c r="I124" s="5">
        <v>209147783582</v>
      </c>
      <c r="J124" s="5">
        <v>233630634230</v>
      </c>
      <c r="K124" s="5">
        <v>229841870115</v>
      </c>
      <c r="L124" s="5">
        <v>225487306294</v>
      </c>
      <c r="M124" s="5">
        <v>154988081413</v>
      </c>
      <c r="N124" s="5">
        <v>199871884758</v>
      </c>
      <c r="O124" s="5">
        <v>53490068185</v>
      </c>
      <c r="P124" s="5">
        <v>17542850855</v>
      </c>
    </row>
    <row r="125" spans="2:16" ht="15.5" x14ac:dyDescent="0.35">
      <c r="C125" t="s">
        <v>136</v>
      </c>
      <c r="D125" s="5">
        <v>1431125517</v>
      </c>
      <c r="E125" s="5">
        <v>1431125517</v>
      </c>
      <c r="F125" s="5">
        <v>1431125517</v>
      </c>
      <c r="G125" s="5">
        <v>1431125517</v>
      </c>
      <c r="I125" s="5">
        <v>1431125517</v>
      </c>
      <c r="J125" s="5">
        <v>1431125517</v>
      </c>
      <c r="K125" s="5">
        <v>1431125517</v>
      </c>
      <c r="L125" s="5">
        <v>1431125517</v>
      </c>
      <c r="M125" s="5">
        <v>1431125517</v>
      </c>
      <c r="N125" s="5">
        <v>1431108207</v>
      </c>
      <c r="O125" s="5">
        <v>1178004402</v>
      </c>
      <c r="P125" s="5">
        <v>981323</v>
      </c>
    </row>
    <row r="127" spans="2:16" ht="15.5" x14ac:dyDescent="0.35">
      <c r="B127" t="s">
        <v>137</v>
      </c>
      <c r="C127" t="s">
        <v>138</v>
      </c>
      <c r="D127" s="5">
        <v>-63420727012</v>
      </c>
      <c r="E127" s="5">
        <v>34664188295</v>
      </c>
      <c r="F127" s="5">
        <v>-11755067992</v>
      </c>
      <c r="G127" s="5">
        <v>-14820302861</v>
      </c>
      <c r="I127" s="5">
        <v>22909120303</v>
      </c>
      <c r="J127" s="5">
        <v>-27219014835</v>
      </c>
      <c r="K127" s="5">
        <v>-17963277491</v>
      </c>
      <c r="L127" s="5">
        <v>-4418631365</v>
      </c>
      <c r="M127" s="5">
        <v>-37771625214</v>
      </c>
      <c r="N127" s="5">
        <v>17955171438</v>
      </c>
      <c r="O127" s="5">
        <v>-18505361443</v>
      </c>
      <c r="P127" s="5">
        <v>1649147826</v>
      </c>
    </row>
    <row r="128" spans="2:16" ht="15.5" x14ac:dyDescent="0.35">
      <c r="C128" t="s">
        <v>291</v>
      </c>
      <c r="D128" s="5">
        <v>51713112520</v>
      </c>
      <c r="E128" s="5">
        <v>89729407804</v>
      </c>
      <c r="F128" s="5">
        <v>72873032132</v>
      </c>
      <c r="G128" s="5">
        <v>-77181493990</v>
      </c>
      <c r="I128" s="5">
        <v>162602439936</v>
      </c>
      <c r="J128" s="5">
        <v>130819626760</v>
      </c>
      <c r="K128" s="5">
        <v>184485016804</v>
      </c>
      <c r="L128" s="5">
        <v>117678282478</v>
      </c>
      <c r="M128" s="5">
        <v>157173810818</v>
      </c>
      <c r="N128" s="5">
        <v>79625584196</v>
      </c>
      <c r="O128" s="5">
        <v>19252868238</v>
      </c>
      <c r="P128" s="5">
        <v>12930368124</v>
      </c>
    </row>
    <row r="129" spans="3:16" ht="15.5" x14ac:dyDescent="0.35">
      <c r="C129" t="s">
        <v>292</v>
      </c>
      <c r="D129" s="5">
        <v>-74043200871</v>
      </c>
      <c r="E129" s="5">
        <v>-34881069311</v>
      </c>
      <c r="F129" s="5">
        <v>-58954932535</v>
      </c>
      <c r="G129" s="5">
        <v>74358840989</v>
      </c>
      <c r="I129" s="5">
        <v>-93836001846</v>
      </c>
      <c r="J129" s="5">
        <v>-103405608712</v>
      </c>
      <c r="K129" s="5">
        <v>-150875742407</v>
      </c>
      <c r="L129" s="5">
        <v>-83842537958</v>
      </c>
      <c r="M129" s="5">
        <v>-146023283108</v>
      </c>
      <c r="N129" s="5">
        <v>-19132275460</v>
      </c>
      <c r="O129" s="5">
        <v>-8875635168</v>
      </c>
      <c r="P129" s="5">
        <v>-850581524</v>
      </c>
    </row>
    <row r="130" spans="3:16" ht="15.5" x14ac:dyDescent="0.35">
      <c r="C130" t="s">
        <v>293</v>
      </c>
      <c r="D130" s="5">
        <v>-18676582246</v>
      </c>
      <c r="E130" s="5">
        <v>-682351479</v>
      </c>
      <c r="F130" s="5">
        <v>-5428954606</v>
      </c>
      <c r="G130" s="5">
        <v>4246990731</v>
      </c>
      <c r="I130" s="5">
        <v>-6111306085</v>
      </c>
      <c r="J130" s="5">
        <v>-15198254083</v>
      </c>
      <c r="K130" s="5">
        <v>-10067467058</v>
      </c>
      <c r="L130" s="5">
        <v>-11810556427</v>
      </c>
      <c r="M130" s="5">
        <v>-11913792506</v>
      </c>
      <c r="N130" s="5">
        <v>-17453934857</v>
      </c>
      <c r="O130" s="5">
        <v>-13667132522</v>
      </c>
      <c r="P130" s="5">
        <v>-1533742598</v>
      </c>
    </row>
    <row r="131" spans="3:16" ht="15.5" x14ac:dyDescent="0.35">
      <c r="C131" t="s">
        <v>141</v>
      </c>
      <c r="D131" s="5">
        <v>-21304569194</v>
      </c>
      <c r="E131" s="5">
        <v>-18681358573</v>
      </c>
      <c r="F131" s="5">
        <v>-19579933901</v>
      </c>
      <c r="G131" s="5">
        <v>-17093293738</v>
      </c>
      <c r="I131" s="5">
        <v>-38261292474</v>
      </c>
      <c r="J131" s="5">
        <v>-39323136587</v>
      </c>
      <c r="K131" s="5">
        <v>-36147228955</v>
      </c>
      <c r="L131" s="5">
        <v>-27054157211</v>
      </c>
      <c r="M131" s="5">
        <v>-37849837781</v>
      </c>
      <c r="N131" s="5">
        <v>-23681571168</v>
      </c>
      <c r="O131" s="5">
        <v>-15612081814</v>
      </c>
      <c r="P131" s="5">
        <v>-9743258082</v>
      </c>
    </row>
    <row r="132" spans="3:16" ht="15.5" x14ac:dyDescent="0.35">
      <c r="C132" t="s">
        <v>606</v>
      </c>
      <c r="D132" s="5">
        <v>76209569</v>
      </c>
      <c r="E132" s="5">
        <v>-1589031406</v>
      </c>
      <c r="F132" s="5">
        <v>743263655</v>
      </c>
      <c r="G132" s="5">
        <v>-1734238618</v>
      </c>
      <c r="I132" s="5">
        <v>-845767751</v>
      </c>
      <c r="J132" s="5">
        <v>-1205638580</v>
      </c>
      <c r="K132" s="5">
        <v>-2239239342</v>
      </c>
      <c r="L132" s="5">
        <v>1194800687</v>
      </c>
      <c r="M132" s="5">
        <v>-544706064</v>
      </c>
      <c r="N132" s="5">
        <v>-1562729483</v>
      </c>
      <c r="O132" s="5">
        <v>-164563616</v>
      </c>
      <c r="P132" s="5">
        <v>781538932</v>
      </c>
    </row>
    <row r="133" spans="3:16" ht="15.5" x14ac:dyDescent="0.35">
      <c r="C133" t="s">
        <v>757</v>
      </c>
      <c r="D133" s="5">
        <v>371185110</v>
      </c>
      <c r="E133" s="5">
        <v>676669993</v>
      </c>
      <c r="F133" s="5">
        <v>67516392</v>
      </c>
      <c r="G133" s="5">
        <v>49070961</v>
      </c>
      <c r="I133" s="5">
        <v>744186385</v>
      </c>
      <c r="J133" s="5">
        <v>114989569</v>
      </c>
      <c r="K133" s="5">
        <v>170927352</v>
      </c>
      <c r="L133" s="5">
        <v>199983943</v>
      </c>
      <c r="M133" s="5">
        <v>1712334498</v>
      </c>
      <c r="N133" s="5">
        <v>599007498</v>
      </c>
      <c r="O133" s="5">
        <v>601349046</v>
      </c>
      <c r="P133" s="5">
        <v>73290732</v>
      </c>
    </row>
    <row r="134" spans="3:16" ht="15.5" x14ac:dyDescent="0.35">
      <c r="C134" t="s">
        <v>861</v>
      </c>
      <c r="E134" s="5">
        <v>-139493108</v>
      </c>
      <c r="G134" s="5">
        <v>1485232060</v>
      </c>
      <c r="I134" s="5">
        <v>-139493108</v>
      </c>
      <c r="J134" s="5">
        <v>1485232060</v>
      </c>
    </row>
    <row r="135" spans="3:16" ht="15.5" x14ac:dyDescent="0.35">
      <c r="C135" t="s">
        <v>265</v>
      </c>
      <c r="D135" s="5">
        <v>-1350916298</v>
      </c>
      <c r="E135" s="5">
        <v>-605514210</v>
      </c>
      <c r="F135" s="5">
        <v>-779814586</v>
      </c>
      <c r="G135" s="5">
        <v>-506225262</v>
      </c>
      <c r="I135" s="5">
        <v>-1385328796</v>
      </c>
      <c r="J135" s="5">
        <v>-506225262</v>
      </c>
      <c r="K135" s="5">
        <v>-876228594</v>
      </c>
    </row>
    <row r="136" spans="3:16" ht="15.5" x14ac:dyDescent="0.35">
      <c r="C136" t="s">
        <v>514</v>
      </c>
      <c r="E136" s="5">
        <v>141684042</v>
      </c>
      <c r="I136" s="5">
        <v>141684042</v>
      </c>
    </row>
    <row r="137" spans="3:16" ht="15.5" x14ac:dyDescent="0.35">
      <c r="C137" t="s">
        <v>280</v>
      </c>
      <c r="D137" s="5">
        <v>-205965602</v>
      </c>
      <c r="E137" s="5">
        <v>695244543</v>
      </c>
      <c r="F137" s="5">
        <v>-695244543</v>
      </c>
      <c r="G137" s="5">
        <v>1554814006</v>
      </c>
      <c r="K137" s="5">
        <v>-2413315291</v>
      </c>
      <c r="L137" s="5">
        <v>-784446877</v>
      </c>
      <c r="M137" s="5">
        <v>-326151071</v>
      </c>
      <c r="N137" s="5">
        <v>-438909288</v>
      </c>
      <c r="O137" s="5">
        <v>-40165607</v>
      </c>
      <c r="P137" s="5">
        <v>-8467758</v>
      </c>
    </row>
    <row r="138" spans="3:16" ht="15.5" x14ac:dyDescent="0.35">
      <c r="C138" t="s">
        <v>145</v>
      </c>
      <c r="D138" s="5">
        <v>18440874134</v>
      </c>
      <c r="E138" s="5">
        <v>18957820047</v>
      </c>
      <c r="F138" s="5">
        <v>17569715917</v>
      </c>
      <c r="G138" s="5">
        <v>19413350341</v>
      </c>
      <c r="I138" s="5">
        <v>36527535964</v>
      </c>
      <c r="J138" s="5">
        <v>35500517341</v>
      </c>
      <c r="K138" s="5">
        <v>23040448700</v>
      </c>
      <c r="L138" s="5">
        <v>9801671692</v>
      </c>
      <c r="M138" s="5">
        <v>-1644615507</v>
      </c>
      <c r="N138" s="5">
        <v>79806063917</v>
      </c>
      <c r="O138" s="5">
        <v>35741461528</v>
      </c>
      <c r="P138" s="5">
        <v>3530000000</v>
      </c>
    </row>
    <row r="139" spans="3:16" ht="15.5" x14ac:dyDescent="0.35">
      <c r="C139" t="s">
        <v>146</v>
      </c>
      <c r="D139" s="5">
        <v>-2827828363</v>
      </c>
      <c r="E139" s="5">
        <v>462576582</v>
      </c>
      <c r="F139" s="5">
        <v>-4961555879</v>
      </c>
      <c r="G139" s="5">
        <v>-3537950223</v>
      </c>
      <c r="I139" s="5">
        <v>-4498979297</v>
      </c>
      <c r="J139" s="5">
        <v>-6540209796</v>
      </c>
      <c r="K139" s="5">
        <v>-2177543087</v>
      </c>
      <c r="L139" s="5">
        <v>-9326204114</v>
      </c>
      <c r="M139" s="5">
        <v>9948865623</v>
      </c>
      <c r="N139" s="5">
        <v>-80844544415</v>
      </c>
      <c r="O139" s="5">
        <v>-1640421938</v>
      </c>
      <c r="P139" s="5">
        <v>-348870933</v>
      </c>
    </row>
    <row r="140" spans="3:16" ht="15.5" x14ac:dyDescent="0.35">
      <c r="C140" t="s">
        <v>274</v>
      </c>
      <c r="N140" s="5">
        <v>-47954338325</v>
      </c>
    </row>
    <row r="141" spans="3:16" ht="15.5" x14ac:dyDescent="0.35">
      <c r="C141" t="s">
        <v>527</v>
      </c>
      <c r="G141" s="5">
        <v>-25000000</v>
      </c>
      <c r="N141" s="5">
        <v>-31200000000</v>
      </c>
    </row>
    <row r="142" spans="3:16" ht="15.5" x14ac:dyDescent="0.35">
      <c r="C142" t="s">
        <v>648</v>
      </c>
      <c r="G142" s="5">
        <v>25000000</v>
      </c>
      <c r="J142" s="5">
        <v>25000000</v>
      </c>
      <c r="L142" s="5">
        <v>10309000000</v>
      </c>
      <c r="M142" s="5">
        <v>9675000000</v>
      </c>
    </row>
    <row r="143" spans="3:16" ht="15.5" x14ac:dyDescent="0.35">
      <c r="C143" t="s">
        <v>270</v>
      </c>
      <c r="D143" s="5">
        <v>-1167446201</v>
      </c>
      <c r="E143" s="5">
        <v>252594531</v>
      </c>
      <c r="F143" s="5">
        <v>-1974507346</v>
      </c>
      <c r="G143" s="5">
        <v>-2686668596</v>
      </c>
      <c r="I143" s="5">
        <v>-1721912815</v>
      </c>
      <c r="J143" s="5">
        <v>-4992973592</v>
      </c>
      <c r="K143" s="5">
        <v>-2266977996</v>
      </c>
      <c r="L143" s="5">
        <v>-13039582339</v>
      </c>
      <c r="M143" s="5">
        <v>-262007142</v>
      </c>
      <c r="N143" s="5">
        <v>-671505876</v>
      </c>
      <c r="O143" s="5">
        <v>-8857179</v>
      </c>
    </row>
    <row r="144" spans="3:16" ht="15.5" x14ac:dyDescent="0.35">
      <c r="C144" t="s">
        <v>303</v>
      </c>
      <c r="N144" s="5">
        <v>-771646455</v>
      </c>
    </row>
    <row r="145" spans="3:16" ht="15.5" x14ac:dyDescent="0.35">
      <c r="C145" t="s">
        <v>147</v>
      </c>
      <c r="D145" s="5">
        <v>-1800021802</v>
      </c>
      <c r="E145" s="5">
        <v>159697093</v>
      </c>
      <c r="F145" s="5">
        <v>-3083043551</v>
      </c>
      <c r="G145" s="5">
        <v>-911434681</v>
      </c>
      <c r="I145" s="5">
        <v>-2923346458</v>
      </c>
      <c r="J145" s="5">
        <v>-1669470341</v>
      </c>
      <c r="K145" s="5">
        <v>-599484010</v>
      </c>
      <c r="L145" s="5">
        <v>-6714614964</v>
      </c>
      <c r="M145" s="5">
        <v>-254342185</v>
      </c>
      <c r="N145" s="5">
        <v>-1217826303</v>
      </c>
      <c r="O145" s="5">
        <v>-1839279815</v>
      </c>
      <c r="P145" s="5">
        <v>-348870933</v>
      </c>
    </row>
    <row r="146" spans="3:16" ht="15.5" x14ac:dyDescent="0.35">
      <c r="C146" t="s">
        <v>304</v>
      </c>
      <c r="D146" s="5">
        <v>139639640</v>
      </c>
      <c r="E146" s="5">
        <v>50284958</v>
      </c>
      <c r="F146" s="5">
        <v>95995018</v>
      </c>
      <c r="G146" s="5">
        <v>60153054</v>
      </c>
      <c r="I146" s="5">
        <v>146279976</v>
      </c>
      <c r="J146" s="5">
        <v>97234137</v>
      </c>
      <c r="K146" s="5">
        <v>688918919</v>
      </c>
      <c r="L146" s="5">
        <v>118993189</v>
      </c>
      <c r="M146" s="5">
        <v>790214950</v>
      </c>
      <c r="N146" s="5">
        <v>970772544</v>
      </c>
      <c r="O146" s="5">
        <v>207715056</v>
      </c>
    </row>
    <row r="147" spans="3:16" ht="15.5" x14ac:dyDescent="0.35">
      <c r="C147" t="s">
        <v>152</v>
      </c>
      <c r="D147" s="5">
        <v>18440874134</v>
      </c>
      <c r="E147" s="5">
        <v>18957820047</v>
      </c>
      <c r="F147" s="5">
        <v>17569715917</v>
      </c>
      <c r="G147" s="5">
        <v>19413350341</v>
      </c>
      <c r="I147" s="5">
        <v>36527535964</v>
      </c>
      <c r="J147" s="5">
        <v>35500517341</v>
      </c>
      <c r="K147" s="5">
        <v>23040448700</v>
      </c>
      <c r="L147" s="5">
        <v>9801671692</v>
      </c>
      <c r="M147" s="5">
        <v>-1644615507</v>
      </c>
      <c r="N147" s="5">
        <v>79806063917</v>
      </c>
      <c r="O147" s="5">
        <v>35741461528</v>
      </c>
      <c r="P147" s="5">
        <v>3530000000</v>
      </c>
    </row>
    <row r="148" spans="3:16" ht="15.5" x14ac:dyDescent="0.35">
      <c r="C148" t="s">
        <v>229</v>
      </c>
      <c r="N148" s="5">
        <v>81129635634</v>
      </c>
    </row>
    <row r="149" spans="3:16" ht="15.5" x14ac:dyDescent="0.35">
      <c r="C149" t="s">
        <v>1555</v>
      </c>
      <c r="O149" s="5">
        <v>1735992720</v>
      </c>
    </row>
    <row r="150" spans="3:16" ht="15.5" x14ac:dyDescent="0.35">
      <c r="C150" t="s">
        <v>430</v>
      </c>
      <c r="O150" s="5">
        <v>38111507280</v>
      </c>
    </row>
    <row r="151" spans="3:16" ht="15.5" x14ac:dyDescent="0.35">
      <c r="C151" t="s">
        <v>858</v>
      </c>
      <c r="M151" s="5">
        <v>8655000</v>
      </c>
      <c r="N151" s="5">
        <v>1551902500</v>
      </c>
    </row>
    <row r="152" spans="3:16" ht="15.5" x14ac:dyDescent="0.35">
      <c r="C152" t="s">
        <v>538</v>
      </c>
      <c r="E152" s="5">
        <v>810563802</v>
      </c>
      <c r="F152" s="5">
        <v>-810563802</v>
      </c>
      <c r="G152" s="5">
        <v>104166667</v>
      </c>
      <c r="J152" s="5">
        <v>104166667</v>
      </c>
    </row>
    <row r="153" spans="3:16" ht="15.5" x14ac:dyDescent="0.35">
      <c r="C153" t="s">
        <v>286</v>
      </c>
      <c r="D153" s="5">
        <v>30000000000</v>
      </c>
      <c r="E153" s="5">
        <v>10000000000</v>
      </c>
      <c r="F153" s="5">
        <v>10000000000</v>
      </c>
      <c r="G153" s="5">
        <v>-8821815852</v>
      </c>
      <c r="I153" s="5">
        <v>20000000000</v>
      </c>
      <c r="J153" s="5">
        <v>6178184148</v>
      </c>
      <c r="K153" s="5">
        <v>13160000000</v>
      </c>
      <c r="L153" s="5">
        <v>14075000000</v>
      </c>
    </row>
    <row r="154" spans="3:16" ht="15.5" x14ac:dyDescent="0.35">
      <c r="C154" t="s">
        <v>285</v>
      </c>
      <c r="D154" s="5">
        <v>-30000000000</v>
      </c>
      <c r="E154" s="5">
        <v>-10098703813</v>
      </c>
      <c r="F154" s="5">
        <v>-10592222876</v>
      </c>
      <c r="G154" s="5">
        <v>9952742541</v>
      </c>
      <c r="I154" s="5">
        <v>-20690926689</v>
      </c>
      <c r="J154" s="5">
        <v>-5487257459</v>
      </c>
      <c r="K154" s="5">
        <v>-13160000000</v>
      </c>
      <c r="L154" s="5">
        <v>-9411587236</v>
      </c>
      <c r="M154" s="5">
        <v>-748047804</v>
      </c>
      <c r="N154" s="5">
        <v>-397952934</v>
      </c>
    </row>
    <row r="155" spans="3:16" ht="15.5" x14ac:dyDescent="0.35">
      <c r="C155" t="s">
        <v>158</v>
      </c>
      <c r="D155" s="5">
        <v>-1420559174</v>
      </c>
      <c r="E155" s="5">
        <v>-500895813</v>
      </c>
      <c r="F155" s="5">
        <v>-824497405</v>
      </c>
      <c r="G155" s="5">
        <v>-327993015</v>
      </c>
      <c r="I155" s="5">
        <v>-1325393218</v>
      </c>
      <c r="J155" s="5">
        <v>-1175826015</v>
      </c>
      <c r="K155" s="5">
        <v>-238045455</v>
      </c>
      <c r="L155" s="5">
        <v>-248960132</v>
      </c>
      <c r="M155" s="5">
        <v>-16532127</v>
      </c>
      <c r="N155" s="5">
        <v>-1873759669</v>
      </c>
    </row>
    <row r="156" spans="3:16" ht="15.5" x14ac:dyDescent="0.35">
      <c r="C156" t="s">
        <v>1556</v>
      </c>
    </row>
    <row r="157" spans="3:16" ht="15.5" x14ac:dyDescent="0.35">
      <c r="C157" t="s">
        <v>1557</v>
      </c>
      <c r="G157" s="5">
        <v>-993750000</v>
      </c>
      <c r="J157" s="5">
        <v>-993750000</v>
      </c>
      <c r="O157" s="5">
        <v>-3530000000</v>
      </c>
    </row>
    <row r="158" spans="3:16" ht="15.5" x14ac:dyDescent="0.35">
      <c r="C158" t="s">
        <v>1558</v>
      </c>
      <c r="K158" s="5">
        <v>23278494155</v>
      </c>
      <c r="L158" s="5">
        <v>5518406886</v>
      </c>
      <c r="P158" s="5">
        <v>3530000000</v>
      </c>
    </row>
    <row r="159" spans="3:16" ht="15.5" x14ac:dyDescent="0.35">
      <c r="C159" t="s">
        <v>235</v>
      </c>
      <c r="D159" s="5">
        <v>-38566692</v>
      </c>
      <c r="E159" s="5">
        <v>-353144129</v>
      </c>
      <c r="F159" s="5">
        <v>297000000</v>
      </c>
      <c r="I159" s="5">
        <v>-56144129</v>
      </c>
      <c r="L159" s="5">
        <v>-131187826</v>
      </c>
      <c r="M159" s="5">
        <v>-888690576</v>
      </c>
      <c r="N159" s="5">
        <v>-603761614</v>
      </c>
      <c r="O159" s="5">
        <v>-576038472</v>
      </c>
    </row>
    <row r="160" spans="3:16" ht="15.5" x14ac:dyDescent="0.35">
      <c r="C160" t="s">
        <v>167</v>
      </c>
      <c r="D160" s="5">
        <v>-47807681241</v>
      </c>
      <c r="E160" s="5">
        <v>54084584924</v>
      </c>
      <c r="F160" s="5">
        <v>853092046</v>
      </c>
      <c r="G160" s="5">
        <v>1055097257</v>
      </c>
      <c r="I160" s="5">
        <v>54937676970</v>
      </c>
      <c r="J160" s="5">
        <v>1741292710</v>
      </c>
      <c r="K160" s="5">
        <v>2899628122</v>
      </c>
      <c r="L160" s="5">
        <v>-3943163787</v>
      </c>
      <c r="M160" s="5">
        <v>-29467375098</v>
      </c>
      <c r="N160" s="5">
        <v>16916690940</v>
      </c>
      <c r="O160" s="5">
        <v>15595678147</v>
      </c>
      <c r="P160" s="5">
        <v>4830276893</v>
      </c>
    </row>
    <row r="161" spans="2:16" ht="15.5" x14ac:dyDescent="0.35">
      <c r="C161" t="s">
        <v>1559</v>
      </c>
    </row>
    <row r="162" spans="2:16" ht="15.5" x14ac:dyDescent="0.35">
      <c r="C162" t="s">
        <v>168</v>
      </c>
      <c r="D162" s="5">
        <v>69098948790</v>
      </c>
      <c r="F162" s="5">
        <v>14161271820</v>
      </c>
      <c r="G162" s="5">
        <v>-2944193460</v>
      </c>
      <c r="I162" s="5">
        <v>14161271820</v>
      </c>
      <c r="J162" s="5">
        <v>12419979110</v>
      </c>
      <c r="K162" s="5">
        <v>9520350988</v>
      </c>
      <c r="L162" s="5">
        <v>13463514775</v>
      </c>
      <c r="M162" s="5">
        <v>42930889873</v>
      </c>
      <c r="N162" s="5">
        <v>26014198933</v>
      </c>
      <c r="O162" s="5">
        <v>10418520786</v>
      </c>
      <c r="P162" s="5">
        <v>5588243893</v>
      </c>
    </row>
    <row r="163" spans="2:16" ht="15.5" x14ac:dyDescent="0.35">
      <c r="C163" t="s">
        <v>169</v>
      </c>
      <c r="D163" s="5">
        <v>21291267549</v>
      </c>
      <c r="E163" s="5">
        <v>54084584924</v>
      </c>
      <c r="F163" s="5">
        <v>15014363866</v>
      </c>
      <c r="G163" s="5">
        <v>-1889096203</v>
      </c>
      <c r="I163" s="5">
        <v>69098948790</v>
      </c>
      <c r="J163" s="5">
        <v>14161271820</v>
      </c>
      <c r="K163" s="5">
        <v>12419979110</v>
      </c>
      <c r="L163" s="5">
        <v>9520350988</v>
      </c>
      <c r="M163" s="5">
        <v>13463514775</v>
      </c>
      <c r="N163" s="5">
        <v>42930889873</v>
      </c>
      <c r="O163" s="5">
        <v>26014198933</v>
      </c>
      <c r="P163" s="5">
        <v>10418520786</v>
      </c>
    </row>
    <row r="165" spans="2:16" ht="15.5" x14ac:dyDescent="0.35">
      <c r="B165" t="s">
        <v>170</v>
      </c>
      <c r="C165" t="s">
        <v>12</v>
      </c>
      <c r="D165" s="5">
        <v>1430000000</v>
      </c>
      <c r="E165" s="5">
        <v>1430000000</v>
      </c>
      <c r="F165" s="5">
        <v>1430000000</v>
      </c>
      <c r="G165" s="5">
        <v>1430000000</v>
      </c>
      <c r="I165" s="5">
        <v>1430000000</v>
      </c>
      <c r="J165" s="5">
        <v>1430000000</v>
      </c>
      <c r="K165" s="5">
        <v>1430000000</v>
      </c>
      <c r="L165" s="5">
        <v>1430000000</v>
      </c>
      <c r="M165" s="5">
        <v>1430000000</v>
      </c>
      <c r="N165" s="5">
        <v>1430000000</v>
      </c>
      <c r="O165" s="5">
        <v>1180000000</v>
      </c>
      <c r="P165" s="5">
        <v>0</v>
      </c>
    </row>
    <row r="166" spans="2:16" ht="15.5" x14ac:dyDescent="0.35">
      <c r="C166" t="s">
        <v>171</v>
      </c>
      <c r="D166" s="6">
        <v>-27.47</v>
      </c>
      <c r="E166" s="6">
        <v>-36.6</v>
      </c>
      <c r="F166" s="5">
        <v>-11</v>
      </c>
      <c r="G166" s="6">
        <v>-12.39</v>
      </c>
    </row>
    <row r="167" spans="2:16" ht="15.5" x14ac:dyDescent="0.35">
      <c r="C167" t="s">
        <v>172</v>
      </c>
      <c r="D167" s="6">
        <v>-5.28</v>
      </c>
      <c r="E167" s="6">
        <v>-2.81</v>
      </c>
      <c r="F167" s="6">
        <v>-5.18</v>
      </c>
      <c r="G167" s="6">
        <v>-5.73</v>
      </c>
    </row>
    <row r="168" spans="2:16" ht="15.5" x14ac:dyDescent="0.35">
      <c r="C168" t="s">
        <v>60</v>
      </c>
      <c r="D168" s="6">
        <v>2.4500000000000002</v>
      </c>
      <c r="E168" s="6">
        <v>2.85</v>
      </c>
      <c r="F168" s="6">
        <v>1.39</v>
      </c>
      <c r="G168" s="6">
        <v>1.23</v>
      </c>
    </row>
    <row r="169" spans="2:16" ht="15.5" x14ac:dyDescent="0.35">
      <c r="C169" t="s">
        <v>173</v>
      </c>
    </row>
    <row r="170" spans="2:16" ht="15.5" x14ac:dyDescent="0.35">
      <c r="C170" t="s">
        <v>174</v>
      </c>
      <c r="D170" s="6">
        <v>-0.2039</v>
      </c>
      <c r="E170" s="6">
        <v>-0.25040000000000001</v>
      </c>
      <c r="F170" s="6">
        <v>-6.8000000000000005E-2</v>
      </c>
      <c r="G170" s="6">
        <v>-7.5899999999999995E-2</v>
      </c>
    </row>
    <row r="171" spans="2:16" ht="15.5" x14ac:dyDescent="0.35">
      <c r="C171" t="s">
        <v>175</v>
      </c>
      <c r="D171" s="6">
        <v>0.76730000000000009</v>
      </c>
      <c r="E171" s="6">
        <v>4.1955</v>
      </c>
      <c r="F171" s="6">
        <v>-0.1978</v>
      </c>
      <c r="G171" s="6">
        <v>-0.17780000000000001</v>
      </c>
    </row>
    <row r="172" spans="2:16" ht="15.5" x14ac:dyDescent="0.35">
      <c r="C172" t="s">
        <v>176</v>
      </c>
      <c r="D172" s="6">
        <v>-0.38829999999999998</v>
      </c>
      <c r="E172" s="6">
        <v>-0.77469999999999994</v>
      </c>
      <c r="F172" s="6">
        <v>-0.1152</v>
      </c>
      <c r="G172" s="6">
        <v>-0.18030000000000002</v>
      </c>
    </row>
    <row r="173" spans="2:16" ht="15.5" x14ac:dyDescent="0.35">
      <c r="C173" t="s">
        <v>177</v>
      </c>
      <c r="D173" s="6">
        <v>-2.37</v>
      </c>
      <c r="E173" s="6">
        <v>-6.13</v>
      </c>
      <c r="F173" s="6">
        <v>-2.1</v>
      </c>
      <c r="G173" s="6">
        <v>-2.96</v>
      </c>
    </row>
    <row r="174" spans="2:16" ht="15.5" x14ac:dyDescent="0.35">
      <c r="C174" t="s">
        <v>178</v>
      </c>
      <c r="D174" s="5">
        <v>-38000000000</v>
      </c>
      <c r="E174" s="5">
        <v>0</v>
      </c>
      <c r="F174" s="5">
        <v>102000000000</v>
      </c>
      <c r="G174" s="5">
        <v>121000000000</v>
      </c>
    </row>
    <row r="175" spans="2:16" ht="15.5" x14ac:dyDescent="0.35">
      <c r="C175" t="s">
        <v>179</v>
      </c>
      <c r="D175" s="6">
        <v>-4.05</v>
      </c>
      <c r="E175" s="6">
        <v>-11.81</v>
      </c>
      <c r="F175" s="6">
        <v>1.03</v>
      </c>
      <c r="G175" s="6">
        <v>1.02</v>
      </c>
    </row>
    <row r="176" spans="2:16" ht="15.5" x14ac:dyDescent="0.35">
      <c r="C176" t="s">
        <v>180</v>
      </c>
      <c r="D176" s="6">
        <v>-35.81</v>
      </c>
      <c r="E176" s="6">
        <v>-8.7200000000000006</v>
      </c>
      <c r="F176" s="6">
        <v>55.6</v>
      </c>
      <c r="G176" s="6">
        <v>69.69</v>
      </c>
    </row>
    <row r="177" spans="3:16" ht="15.5" x14ac:dyDescent="0.35">
      <c r="C177" t="s">
        <v>181</v>
      </c>
      <c r="D177" s="6">
        <v>-1.84</v>
      </c>
      <c r="E177" s="6">
        <v>-1.98</v>
      </c>
      <c r="F177" s="6">
        <v>-1.83</v>
      </c>
      <c r="G177" s="6">
        <v>-3.51</v>
      </c>
    </row>
    <row r="178" spans="3:16" ht="15.5" x14ac:dyDescent="0.35">
      <c r="C178" t="s">
        <v>182</v>
      </c>
      <c r="D178" s="6">
        <v>-78.91</v>
      </c>
      <c r="E178" s="6">
        <v>-51.99</v>
      </c>
      <c r="F178" s="6">
        <v>-31.11</v>
      </c>
      <c r="G178" s="6">
        <v>-20.23</v>
      </c>
    </row>
    <row r="179" spans="3:16" ht="15.5" x14ac:dyDescent="0.35">
      <c r="C179" t="s">
        <v>183</v>
      </c>
      <c r="D179" s="5">
        <v>8000000000</v>
      </c>
      <c r="E179" s="5">
        <v>8000000000</v>
      </c>
      <c r="F179" s="5">
        <v>8000000000</v>
      </c>
      <c r="G179" s="5">
        <v>9000000000</v>
      </c>
    </row>
    <row r="180" spans="3:16" ht="15.5" x14ac:dyDescent="0.35">
      <c r="C180" t="s">
        <v>184</v>
      </c>
      <c r="D180" s="5">
        <v>0</v>
      </c>
      <c r="E180" s="5">
        <v>0</v>
      </c>
      <c r="F180" s="5">
        <v>0</v>
      </c>
    </row>
    <row r="181" spans="3:16" ht="15.5" x14ac:dyDescent="0.35">
      <c r="C181" t="s">
        <v>185</v>
      </c>
      <c r="D181" s="5">
        <v>-51000000000</v>
      </c>
      <c r="E181" s="5">
        <v>-12000000000</v>
      </c>
      <c r="F181" s="5">
        <v>80000000000</v>
      </c>
      <c r="G181" s="5">
        <v>100000000000</v>
      </c>
    </row>
    <row r="182" spans="3:16" ht="15.5" x14ac:dyDescent="0.35">
      <c r="C182" t="s">
        <v>24</v>
      </c>
      <c r="D182" s="5">
        <v>8000000000</v>
      </c>
      <c r="E182" s="5">
        <v>8000000000</v>
      </c>
      <c r="F182" s="5">
        <v>8000000000</v>
      </c>
      <c r="G182" s="5">
        <v>9000000000</v>
      </c>
    </row>
    <row r="183" spans="3:16" ht="15.5" x14ac:dyDescent="0.35">
      <c r="C183" t="s">
        <v>21</v>
      </c>
      <c r="D183" s="5">
        <v>-16000000000</v>
      </c>
      <c r="E183" s="5">
        <v>-64000000000</v>
      </c>
      <c r="F183" s="5">
        <v>-10000000000</v>
      </c>
      <c r="G183" s="5">
        <v>-8000000000</v>
      </c>
    </row>
    <row r="184" spans="3:16" ht="15.5" x14ac:dyDescent="0.35">
      <c r="C184" t="s">
        <v>186</v>
      </c>
      <c r="D184" s="5">
        <v>0</v>
      </c>
      <c r="E184" s="5">
        <v>1000000000</v>
      </c>
      <c r="F184" s="5">
        <v>-2000000000</v>
      </c>
      <c r="G184" s="5">
        <v>-3000000000</v>
      </c>
    </row>
    <row r="185" spans="3:16" ht="15.5" x14ac:dyDescent="0.35">
      <c r="C185" t="s">
        <v>187</v>
      </c>
      <c r="D185" s="5">
        <v>-63000000000</v>
      </c>
      <c r="E185" s="5">
        <v>35000000000</v>
      </c>
      <c r="F185" s="5">
        <v>-12000000000</v>
      </c>
      <c r="G185" s="5">
        <v>-15000000000</v>
      </c>
    </row>
    <row r="186" spans="3:16" ht="15.5" x14ac:dyDescent="0.35">
      <c r="C186" t="s">
        <v>188</v>
      </c>
      <c r="D186" s="5">
        <v>-3000000000</v>
      </c>
      <c r="E186" s="5">
        <v>0</v>
      </c>
      <c r="F186" s="5">
        <v>-5000000000</v>
      </c>
      <c r="G186" s="5">
        <v>-4000000000</v>
      </c>
    </row>
    <row r="187" spans="3:16" ht="15.5" x14ac:dyDescent="0.35">
      <c r="C187" t="s">
        <v>13</v>
      </c>
      <c r="D187" s="5">
        <v>-66000000000</v>
      </c>
      <c r="E187" s="5">
        <v>35000000000</v>
      </c>
      <c r="F187" s="5">
        <v>-17000000000</v>
      </c>
      <c r="G187" s="5">
        <v>-18000000000</v>
      </c>
    </row>
    <row r="188" spans="3:16" ht="15.5" x14ac:dyDescent="0.35">
      <c r="C188" t="s">
        <v>16</v>
      </c>
      <c r="D188" s="6">
        <v>-46.39</v>
      </c>
      <c r="E188" s="6">
        <v>24.51</v>
      </c>
      <c r="F188" s="6">
        <v>-11.75</v>
      </c>
      <c r="G188" s="6">
        <v>-12.87</v>
      </c>
    </row>
    <row r="189" spans="3:16" ht="15.5" x14ac:dyDescent="0.35">
      <c r="C189" t="s">
        <v>45</v>
      </c>
      <c r="I189" s="6">
        <v>-47.6</v>
      </c>
      <c r="J189" s="6">
        <v>-23.57</v>
      </c>
      <c r="K189" s="6">
        <v>-19.78</v>
      </c>
      <c r="L189" s="6">
        <v>-7.01</v>
      </c>
      <c r="M189" s="6">
        <v>-7.2</v>
      </c>
      <c r="N189" s="6">
        <v>-4.6900000000000004</v>
      </c>
      <c r="O189" s="6">
        <v>-9.2100000000000009</v>
      </c>
      <c r="P189" s="6">
        <v>-4953.5200000000004</v>
      </c>
    </row>
    <row r="190" spans="3:16" ht="15.5" x14ac:dyDescent="0.35">
      <c r="C190" t="s">
        <v>59</v>
      </c>
      <c r="I190" s="6">
        <v>-2.16</v>
      </c>
      <c r="J190" s="6">
        <v>-3.01</v>
      </c>
      <c r="K190" s="6">
        <v>-5.56</v>
      </c>
      <c r="L190" s="6">
        <v>-19.399999999999999</v>
      </c>
      <c r="M190" s="6">
        <v>-37.5</v>
      </c>
      <c r="N190" s="6">
        <v>-99.79</v>
      </c>
      <c r="O190" s="5">
        <v>0</v>
      </c>
      <c r="P190" s="5">
        <v>0</v>
      </c>
    </row>
    <row r="191" spans="3:16" ht="15.5" x14ac:dyDescent="0.35">
      <c r="C191" t="s">
        <v>62</v>
      </c>
      <c r="I191" s="6">
        <v>1.34</v>
      </c>
      <c r="J191" s="6">
        <v>0.73</v>
      </c>
      <c r="K191" s="6">
        <v>0.81</v>
      </c>
      <c r="L191" s="6">
        <v>1.51</v>
      </c>
      <c r="M191" s="6">
        <v>2.74</v>
      </c>
      <c r="N191" s="6">
        <v>7.94</v>
      </c>
      <c r="O191" s="5">
        <v>0</v>
      </c>
      <c r="P191" s="5">
        <v>0</v>
      </c>
    </row>
    <row r="192" spans="3:16" ht="15.5" x14ac:dyDescent="0.35">
      <c r="C192" t="s">
        <v>189</v>
      </c>
    </row>
    <row r="193" spans="3:16" ht="15.5" x14ac:dyDescent="0.35">
      <c r="C193" t="s">
        <v>190</v>
      </c>
      <c r="I193" s="6">
        <v>-0.32569999999999999</v>
      </c>
      <c r="J193" s="6">
        <v>-0.1444</v>
      </c>
      <c r="K193" s="6">
        <v>-0.1232</v>
      </c>
      <c r="L193" s="6">
        <v>-4.4500000000000005E-2</v>
      </c>
      <c r="M193" s="6">
        <v>-6.6500000000000004E-2</v>
      </c>
      <c r="N193" s="6">
        <v>-3.3599999999999998E-2</v>
      </c>
      <c r="O193" s="6">
        <v>-0.2029</v>
      </c>
      <c r="P193" s="6">
        <v>-0.27710000000000001</v>
      </c>
    </row>
    <row r="194" spans="3:16" ht="15.5" x14ac:dyDescent="0.35">
      <c r="C194" t="s">
        <v>191</v>
      </c>
      <c r="I194" s="6">
        <v>5.4561999999999999</v>
      </c>
      <c r="J194" s="6">
        <v>-0.3382</v>
      </c>
      <c r="K194" s="6">
        <v>-0.21289999999999998</v>
      </c>
      <c r="L194" s="6">
        <v>-6.25E-2</v>
      </c>
      <c r="M194" s="6">
        <v>-0.1057</v>
      </c>
      <c r="N194" s="6">
        <v>-6.2800000000000009E-2</v>
      </c>
      <c r="O194" s="6">
        <v>-0.35539999999999999</v>
      </c>
      <c r="P194" s="6">
        <v>2.6743999999999999</v>
      </c>
    </row>
    <row r="195" spans="3:16" ht="15.5" x14ac:dyDescent="0.35">
      <c r="C195" t="s">
        <v>192</v>
      </c>
      <c r="I195" s="6">
        <v>-0.34090000000000004</v>
      </c>
      <c r="J195" s="6">
        <v>-0.2152</v>
      </c>
      <c r="K195" s="6">
        <v>-0.2157</v>
      </c>
      <c r="L195" s="6">
        <v>-5.8700000000000002E-2</v>
      </c>
      <c r="M195" s="6">
        <v>-9.9199999999999997E-2</v>
      </c>
      <c r="N195" s="6">
        <v>-0.12230000000000001</v>
      </c>
      <c r="O195" s="6">
        <v>-0.92819999999999991</v>
      </c>
      <c r="P195" s="6">
        <v>11.7523</v>
      </c>
    </row>
    <row r="196" spans="3:16" ht="15.5" x14ac:dyDescent="0.35">
      <c r="C196" t="s">
        <v>193</v>
      </c>
      <c r="I196" s="6">
        <v>-4.3099999999999996</v>
      </c>
      <c r="J196" s="6">
        <v>-5.18</v>
      </c>
      <c r="K196" s="6">
        <v>-15.4</v>
      </c>
      <c r="L196" s="5">
        <v>-11</v>
      </c>
      <c r="M196" s="6">
        <v>-34.090000000000003</v>
      </c>
      <c r="N196" s="6">
        <v>-20.88</v>
      </c>
    </row>
    <row r="197" spans="3:16" ht="15.5" x14ac:dyDescent="0.35">
      <c r="C197" t="s">
        <v>56</v>
      </c>
      <c r="I197" s="6">
        <v>-11.81</v>
      </c>
      <c r="J197" s="6">
        <v>1.02</v>
      </c>
      <c r="K197" s="6">
        <v>1.18</v>
      </c>
      <c r="L197" s="6">
        <v>1.21</v>
      </c>
      <c r="M197" s="6">
        <v>3.96</v>
      </c>
      <c r="N197" s="6">
        <v>6.27</v>
      </c>
      <c r="O197" s="5">
        <v>0</v>
      </c>
      <c r="P197" s="5">
        <v>0</v>
      </c>
    </row>
    <row r="198" spans="3:16" ht="15.5" x14ac:dyDescent="0.35">
      <c r="C198" t="s">
        <v>53</v>
      </c>
      <c r="I198" s="6">
        <v>-8.7200000000000006</v>
      </c>
      <c r="J198" s="6">
        <v>69.69</v>
      </c>
      <c r="K198" s="6">
        <v>92.91</v>
      </c>
      <c r="L198" s="6">
        <v>112.27</v>
      </c>
      <c r="M198" s="6">
        <v>68.11</v>
      </c>
      <c r="N198" s="6">
        <v>74.67</v>
      </c>
      <c r="O198" s="6">
        <v>25.93</v>
      </c>
      <c r="P198" s="6">
        <v>-1852.22</v>
      </c>
    </row>
    <row r="199" spans="3:16" ht="15.5" x14ac:dyDescent="0.35">
      <c r="C199" t="s">
        <v>194</v>
      </c>
      <c r="I199" s="6">
        <v>-1.98</v>
      </c>
      <c r="J199" s="6">
        <v>-3.51</v>
      </c>
      <c r="K199" s="6">
        <v>-47.21</v>
      </c>
      <c r="L199" s="6">
        <v>13.79</v>
      </c>
      <c r="M199" s="6">
        <v>7.43</v>
      </c>
      <c r="N199" s="6">
        <v>10.9</v>
      </c>
      <c r="O199" s="5">
        <v>0</v>
      </c>
      <c r="P199" s="5">
        <v>0</v>
      </c>
    </row>
    <row r="200" spans="3:16" ht="15.5" x14ac:dyDescent="0.35">
      <c r="C200" t="s">
        <v>195</v>
      </c>
      <c r="I200" s="6">
        <v>-51.99</v>
      </c>
      <c r="J200" s="6">
        <v>-20.23</v>
      </c>
      <c r="K200" s="6">
        <v>-2.33</v>
      </c>
      <c r="L200" s="6">
        <v>9.86</v>
      </c>
      <c r="M200" s="6">
        <v>36.340000000000003</v>
      </c>
      <c r="N200" s="6">
        <v>42.93</v>
      </c>
      <c r="O200" s="6">
        <v>25.77</v>
      </c>
      <c r="P200" s="6">
        <v>-2219.58</v>
      </c>
    </row>
    <row r="201" spans="3:16" ht="15.5" x14ac:dyDescent="0.35">
      <c r="C201" t="s">
        <v>196</v>
      </c>
      <c r="I201" s="5">
        <v>8000000000</v>
      </c>
      <c r="J201" s="5">
        <v>9000000000</v>
      </c>
      <c r="K201" s="5">
        <v>8000000000</v>
      </c>
      <c r="L201" s="5">
        <v>5000000000</v>
      </c>
      <c r="M201" s="5">
        <v>1000000000</v>
      </c>
      <c r="N201" s="5">
        <v>1000000000</v>
      </c>
      <c r="O201" s="5">
        <v>0</v>
      </c>
      <c r="P201" s="5">
        <v>3000000000</v>
      </c>
    </row>
    <row r="202" spans="3:16" ht="15.5" x14ac:dyDescent="0.35">
      <c r="C202" t="s">
        <v>197</v>
      </c>
      <c r="I202" s="5">
        <v>0</v>
      </c>
      <c r="N202" s="5">
        <v>1000000000</v>
      </c>
      <c r="O202" s="5">
        <v>1000000000</v>
      </c>
    </row>
    <row r="203" spans="3:16" ht="15.5" x14ac:dyDescent="0.35">
      <c r="C203" t="s">
        <v>26</v>
      </c>
      <c r="I203" s="5">
        <v>8000000000</v>
      </c>
      <c r="J203" s="5">
        <v>9000000000</v>
      </c>
      <c r="K203" s="5">
        <v>8000000000</v>
      </c>
      <c r="L203" s="5">
        <v>5000000000</v>
      </c>
      <c r="M203" s="5">
        <v>1000000000</v>
      </c>
      <c r="N203" s="5">
        <v>2000000000</v>
      </c>
      <c r="O203" s="5">
        <v>1000000000</v>
      </c>
      <c r="P203" s="5">
        <v>3000000000</v>
      </c>
    </row>
    <row r="204" spans="3:16" ht="15.5" x14ac:dyDescent="0.35">
      <c r="C204" t="s">
        <v>23</v>
      </c>
      <c r="I204" s="5">
        <v>-64000000000</v>
      </c>
      <c r="J204" s="5">
        <v>-8000000000</v>
      </c>
      <c r="K204" s="5">
        <v>-2000000000</v>
      </c>
      <c r="L204" s="5">
        <v>-5000000000</v>
      </c>
      <c r="M204" s="5">
        <v>-13000000000</v>
      </c>
      <c r="N204" s="5">
        <v>-41000000000</v>
      </c>
      <c r="O204" s="5">
        <v>-25000000000</v>
      </c>
      <c r="P204" s="5">
        <v>-7000000000</v>
      </c>
    </row>
    <row r="205" spans="3:16" ht="15.5" x14ac:dyDescent="0.35">
      <c r="C205" t="s">
        <v>198</v>
      </c>
      <c r="I205" s="5">
        <v>1000000000</v>
      </c>
      <c r="J205" s="5">
        <v>-3000000000</v>
      </c>
      <c r="K205" s="5">
        <v>-12000000000</v>
      </c>
      <c r="L205" s="5">
        <v>11000000000</v>
      </c>
      <c r="M205" s="5">
        <v>39000000000</v>
      </c>
      <c r="N205" s="5">
        <v>45000000000</v>
      </c>
      <c r="O205" s="5">
        <v>19000000000</v>
      </c>
      <c r="P205" s="5">
        <v>-5000000000</v>
      </c>
    </row>
    <row r="206" spans="3:16" ht="15.5" x14ac:dyDescent="0.35">
      <c r="C206" t="s">
        <v>199</v>
      </c>
      <c r="I206" s="5">
        <v>23000000000</v>
      </c>
      <c r="J206" s="5">
        <v>-27000000000</v>
      </c>
      <c r="K206" s="5">
        <v>-18000000000</v>
      </c>
      <c r="L206" s="5">
        <v>-4000000000</v>
      </c>
      <c r="M206" s="5">
        <v>-38000000000</v>
      </c>
      <c r="N206" s="5">
        <v>18000000000</v>
      </c>
      <c r="O206" s="5">
        <v>-19000000000</v>
      </c>
      <c r="P206" s="5">
        <v>2000000000</v>
      </c>
    </row>
    <row r="207" spans="3:16" ht="15.5" x14ac:dyDescent="0.35">
      <c r="C207" t="s">
        <v>200</v>
      </c>
      <c r="I207" s="5">
        <v>-5000000000</v>
      </c>
      <c r="J207" s="5">
        <v>-7000000000</v>
      </c>
      <c r="K207" s="5">
        <v>-3000000000</v>
      </c>
      <c r="L207" s="5">
        <v>-20000000000</v>
      </c>
      <c r="M207" s="5">
        <v>-1000000000</v>
      </c>
      <c r="N207" s="5">
        <v>-2000000000</v>
      </c>
      <c r="O207" s="5">
        <v>-2000000000</v>
      </c>
      <c r="P207" s="5">
        <v>0</v>
      </c>
    </row>
    <row r="208" spans="3:16" ht="15.5" x14ac:dyDescent="0.35">
      <c r="C208" t="s">
        <v>15</v>
      </c>
      <c r="I208" s="5">
        <v>18000000000</v>
      </c>
      <c r="J208" s="5">
        <v>-34000000000</v>
      </c>
      <c r="K208" s="5">
        <v>-21000000000</v>
      </c>
      <c r="L208" s="5">
        <v>-24000000000</v>
      </c>
      <c r="M208" s="5">
        <v>-38000000000</v>
      </c>
      <c r="N208" s="5">
        <v>16000000000</v>
      </c>
      <c r="O208" s="5">
        <v>-20000000000</v>
      </c>
      <c r="P208" s="5">
        <v>1000000000</v>
      </c>
    </row>
    <row r="209" spans="3:16" ht="15.5" x14ac:dyDescent="0.35">
      <c r="C209" t="s">
        <v>17</v>
      </c>
      <c r="I209" s="6">
        <v>12.76</v>
      </c>
      <c r="J209" s="6">
        <v>-23.67</v>
      </c>
      <c r="K209" s="6">
        <v>-14.55</v>
      </c>
      <c r="L209" s="6">
        <v>-16.89</v>
      </c>
      <c r="M209" s="6">
        <v>-26.75</v>
      </c>
      <c r="N209" s="6">
        <v>11.23</v>
      </c>
      <c r="O209" s="6">
        <v>-17.28</v>
      </c>
      <c r="P209" s="6">
        <v>1325.02</v>
      </c>
    </row>
  </sheetData>
  <pageMargins left="0.7" right="0.7" top="0.75" bottom="0.75" header="0.3" footer="0.3"/>
  <ignoredErrors>
    <ignoredError sqref="A1:P210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1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1560</v>
      </c>
      <c r="D1" t="s">
        <v>1</v>
      </c>
      <c r="E1" t="s">
        <v>2</v>
      </c>
      <c r="H1" t="s">
        <v>3</v>
      </c>
      <c r="I1" s="1">
        <v>44925</v>
      </c>
      <c r="J1" s="1">
        <v>44560</v>
      </c>
      <c r="K1" s="1">
        <v>44195</v>
      </c>
      <c r="L1" s="1">
        <v>43829</v>
      </c>
    </row>
    <row r="2" spans="1:12" ht="15.5" x14ac:dyDescent="0.35">
      <c r="C2" t="s">
        <v>1561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333">
        <f ca="1">IFERROR(_xlfn.STOCKHISTORY("XIDX:" &amp; $C$1, I1, , 0, 0, 1), "Libur")</f>
        <v>4000</v>
      </c>
      <c r="J2" s="2" vm="250">
        <f ca="1">IFERROR(_xlfn.STOCKHISTORY("XIDX:" &amp; $C$1, J1, , 0, 0, 1), "Libur")</f>
        <v>6800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370796352</v>
      </c>
      <c r="E4" s="2">
        <f>IFERROR(INDEX(E51:E500,MATCH($C$4,$C$51:$C$500,0)),"")</f>
        <v>2575603999</v>
      </c>
      <c r="H4" s="2">
        <f>IFERROR(SUM(D4:G4)*(4/MAX(1,COUNT(D4:G4))),"")</f>
        <v>5892800702</v>
      </c>
      <c r="I4" s="2">
        <f>IFERROR(INDEX(I51:I500,MATCH($C$4,$C$51:$C$500,0)),"")</f>
        <v>19160703697</v>
      </c>
      <c r="J4" s="2">
        <f>IFERROR(INDEX(J51:J500,MATCH($C$4,$C$51:$C$500,0)),"")</f>
        <v>23583268237</v>
      </c>
      <c r="K4" s="2">
        <f>IFERROR(INDEX(K51:K500,MATCH($C$4,$C$51:$C$500,0)),"")</f>
        <v>21552522737</v>
      </c>
      <c r="L4" s="2">
        <f>IFERROR(INDEX(L51:L500,MATCH($C$4,$C$51:$C$500,0)),"")</f>
        <v>19652388299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-990062352</v>
      </c>
      <c r="E5" s="2">
        <f>IFERROR(INDEX(E51:E500,MATCH($C$5,$C$51:$C$500,0)),"")</f>
        <v>2525621839</v>
      </c>
      <c r="H5" s="2">
        <f>IFERROR(SUM(D5:G5)*(4/MAX(1,COUNT(D5:G5))),"")</f>
        <v>3071118974</v>
      </c>
      <c r="I5" s="2">
        <f>IFERROR(INDEX(I51:I500,MATCH($C$5,$C$51:$C$500,0)),"")</f>
        <v>4373883830</v>
      </c>
      <c r="J5" s="2">
        <f>IFERROR(INDEX(J51:J500,MATCH($C$5,$C$51:$C$500,0)),"")</f>
        <v>6447018781</v>
      </c>
      <c r="K5" s="2">
        <f>IFERROR(INDEX(K51:K500,MATCH($C$5,$C$51:$C$500,0)),"")</f>
        <v>980614709</v>
      </c>
      <c r="L5" s="2">
        <f>IFERROR(INDEX(L51:L500,MATCH($C$5,$C$51:$C$500,0)),"")</f>
        <v>2162355525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64470241392</v>
      </c>
      <c r="E6" s="2">
        <f>IFERROR(INDEX(E51:E500,MATCH($C$6,$C$51:$C$500,0)),"")</f>
        <v>65684804624</v>
      </c>
      <c r="H6" s="2">
        <f>IFERROR(INDEX(D6:G6,COUNT(D6:G6)),"")</f>
        <v>65684804624</v>
      </c>
      <c r="I6" s="2">
        <f>IFERROR(INDEX(I51:I500,MATCH($C$6,$C$51:$C$500,0)),"")</f>
        <v>65684804624</v>
      </c>
      <c r="J6" s="2">
        <f>IFERROR(INDEX(J51:J500,MATCH($C$6,$C$51:$C$500,0)),"")</f>
        <v>57983181593</v>
      </c>
      <c r="K6" s="2">
        <f>IFERROR(INDEX(K51:K500,MATCH($C$6,$C$51:$C$500,0)),"")</f>
        <v>53021431786</v>
      </c>
      <c r="L6" s="2">
        <f>IFERROR(INDEX(L51:L500,MATCH($C$6,$C$51:$C$500,0)),"")</f>
        <v>15984496111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1.26</v>
      </c>
      <c r="E7" s="3">
        <f>IFERROR(INDEX(E51:E500,MATCH($C$7,$C$51:$C$500,0))/1000000000,"")</f>
        <v>1.26</v>
      </c>
      <c r="H7" s="3">
        <f>IFERROR(INDEX(D7:G7,COUNT(D7:G7)),"")</f>
        <v>1.26</v>
      </c>
      <c r="I7" s="3">
        <f>IFERROR(INDEX(I51:I500,MATCH($C$7,$C$51:$C$500,0))/1000000000,"")</f>
        <v>1.26</v>
      </c>
      <c r="J7" s="3">
        <f>IFERROR(INDEX(J51:J500,MATCH($C$7,$C$51:$C$500,0))/1000000000,"")</f>
        <v>1.26</v>
      </c>
      <c r="K7" s="3">
        <f>IFERROR(INDEX(K51:K500,MATCH($C$7,$C$51:$C$500,0))/1000000000,"")</f>
        <v>1.26</v>
      </c>
      <c r="L7" s="3">
        <f>IFERROR(INDEX(L51:L500,MATCH($C$7,$C$51:$C$500,0))/1000000000,"")</f>
        <v>1.26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-2000000000</v>
      </c>
      <c r="J8" s="2">
        <f>IFERROR(INDEX(J51:J500,MATCH($C$8,$C$51:$C$500,0)),"")</f>
        <v>-1000000000</v>
      </c>
      <c r="K8" s="2">
        <f>IFERROR(INDEX(K51:K500,MATCH($C$8,$C$51:$C$500,0)),"")</f>
        <v>-6000000000</v>
      </c>
      <c r="L8" s="2">
        <f>IFERROR(INDEX(L51:L500,MATCH($C$8,$C$51:$C$500,0)),"")</f>
        <v>-2000000000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-0.73</v>
      </c>
      <c r="E9" s="3">
        <f>IFERROR(INDEX(E51:E500,MATCH("Free cash flow per share (Quarter)",$C$51:$C$500,0)),"")</f>
        <v>0.3</v>
      </c>
      <c r="H9" s="3">
        <f>IFERROR(INDEX(D9:G9,COUNT(D9:G9)),"")</f>
        <v>0.3</v>
      </c>
      <c r="I9" s="3">
        <f>IFERROR(INDEX(I51:I500,MATCH($C$9,$C$51:$C$500,0)),"")</f>
        <v>-1.42</v>
      </c>
      <c r="J9" s="3">
        <f>IFERROR(INDEX(J51:J500,MATCH($C$9,$C$51:$C$500,0)),"")</f>
        <v>-0.08</v>
      </c>
      <c r="K9" s="3">
        <f>IFERROR(INDEX(K51:K500,MATCH($C$9,$C$51:$C$500,0)),"")</f>
        <v>-4.79</v>
      </c>
      <c r="L9" s="3">
        <f>IFERROR(INDEX(L51:L500,MATCH($C$9,$C$51:$C$500,0)),"")</f>
        <v>-1.74</v>
      </c>
    </row>
    <row r="10" spans="1:12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ca="1">IFERROR(IF(I9=0,"",I2/I9),"")</f>
        <v>-2816.9014084507044</v>
      </c>
      <c r="J10" s="3">
        <f ca="1">IFERROR(IF(J9=0,"",J2/J9),"")</f>
        <v>-85000</v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38821486286</v>
      </c>
      <c r="E11" s="2">
        <f>IFERROR(INDEX(E51:E500,MATCH($C$11,$C$51:$C$500,0)),"")</f>
        <v>39007690018</v>
      </c>
      <c r="H11" s="2">
        <f>IFERROR(INDEX(D11:G11,COUNT(D11:G11)),"")</f>
        <v>39007690018</v>
      </c>
      <c r="I11" s="2">
        <f>IFERROR(INDEX(I51:I500,MATCH($C$11,$C$51:$C$500,0)),"")</f>
        <v>39007690018</v>
      </c>
      <c r="J11" s="2">
        <f>IFERROR(INDEX(J51:J500,MATCH($C$11,$C$51:$C$500,0)),"")</f>
        <v>37967044668</v>
      </c>
      <c r="K11" s="2">
        <f>IFERROR(INDEX(K51:K500,MATCH($C$11,$C$51:$C$500,0)),"")</f>
        <v>44123669532</v>
      </c>
      <c r="L11" s="2">
        <f>IFERROR(INDEX(L51:L500,MATCH($C$11,$C$51:$C$500,0)),"")</f>
        <v>10460982518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-39000000000</v>
      </c>
      <c r="E12" s="2">
        <f>IFERROR(INDEX(E51:E500,MATCH("Net Debt (Quarter)",$C$51:$C$500,0)),"")</f>
        <v>-39000000000</v>
      </c>
      <c r="H12" s="2">
        <f>IFERROR(INDEX(D12:G12,COUNT(D12:G12)),"")</f>
        <v>-39000000000</v>
      </c>
      <c r="I12" s="2">
        <f>IFERROR(INDEX(I51:I500,MATCH($C$12,$C$51:$C$500,0)),"")</f>
        <v>-39000000000</v>
      </c>
      <c r="J12" s="2">
        <f>IFERROR(INDEX(J51:J500,MATCH($C$12,$C$51:$C$500,0)),"")</f>
        <v>-38000000000</v>
      </c>
      <c r="K12" s="2">
        <f>IFERROR(INDEX(K51:K500,MATCH($C$12,$C$51:$C$500,0)),"")</f>
        <v>-44000000000</v>
      </c>
      <c r="L12" s="2">
        <f>IFERROR(INDEX(L51:L500,MATCH($C$12,$C$51:$C$500,0)),"")</f>
        <v>-10000000000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27</v>
      </c>
      <c r="D14" s="2">
        <f>IFERROR(INDEX(D51:D500,MATCH($C$14,$C$51:$C$500,0)),"")</f>
        <v>175068859</v>
      </c>
      <c r="E14" s="2">
        <f>IFERROR(INDEX(E51:E500,MATCH($C$14,$C$51:$C$500,0)),"")</f>
        <v>-566472490</v>
      </c>
      <c r="H14" s="2">
        <f>IFERROR(SUM(D14:G14)*(4/MAX(1,COUNT(D14:G14))),"")</f>
        <v>-782807262</v>
      </c>
      <c r="I14" s="2">
        <f>IFERROR(INDEX(I51:I500,MATCH($C$14,$C$51:$C$500,0)),"")</f>
        <v>-20275174</v>
      </c>
      <c r="J14" s="2">
        <f>IFERROR(INDEX(J51:J500,MATCH($C$14,$C$51:$C$500,0)),"")</f>
        <v>-28743288</v>
      </c>
      <c r="K14" s="2">
        <f>IFERROR(INDEX(K51:K500,MATCH($C$14,$C$51:$C$500,0)),"")</f>
        <v>-166301369</v>
      </c>
      <c r="L14" s="2">
        <f>IFERROR(INDEX(L51:L500,MATCH($C$14,$C$51:$C$500,0)),"")</f>
        <v>-466108469</v>
      </c>
    </row>
    <row r="15" spans="1:12" ht="15.5" x14ac:dyDescent="0.35">
      <c r="C15" t="s">
        <v>28</v>
      </c>
      <c r="D15" s="2">
        <f>IFERROR(INDEX(D51:D500,MATCH($C$15,$C$51:$C$500,0)),"")</f>
        <v>68270873</v>
      </c>
      <c r="E15" s="2">
        <f>IFERROR(INDEX(E51:E500,MATCH($C$15,$C$51:$C$500,0)),"")</f>
        <v>-82859761</v>
      </c>
      <c r="H15" s="2">
        <f>IFERROR(SUM(D15:G15)*(4/MAX(1,COUNT(D15:G15))),"")</f>
        <v>-29177776</v>
      </c>
      <c r="I15" s="2">
        <f>IFERROR(INDEX(I51:I500,MATCH($C$15,$C$51:$C$500,0)),"")</f>
        <v>-505574661</v>
      </c>
      <c r="J15" s="2">
        <f>IFERROR(INDEX(J51:J500,MATCH($C$15,$C$51:$C$500,0)),"")</f>
        <v>-1360134471</v>
      </c>
      <c r="K15" s="2">
        <f>IFERROR(INDEX(K51:K500,MATCH($C$15,$C$51:$C$500,0)),"")</f>
        <v>-848689636</v>
      </c>
      <c r="L15" s="2">
        <f>IFERROR(INDEX(L51:L500,MATCH($C$15,$C$51:$C$500,0)),"")</f>
        <v>-102761942</v>
      </c>
    </row>
    <row r="16" spans="1:12" ht="15.5" x14ac:dyDescent="0.35">
      <c r="C16" t="s">
        <v>29</v>
      </c>
      <c r="D16" s="2">
        <f>IFERROR(INDEX(D51:D500,MATCH($C$16,$C$51:$C$500,0)),"")</f>
        <v>-1282834106</v>
      </c>
      <c r="E16" s="2">
        <f>IFERROR(INDEX(E51:E500,MATCH($C$16,$C$51:$C$500,0)),"")</f>
        <v>1091600751</v>
      </c>
      <c r="H16" s="2">
        <f>IFERROR(SUM(D16:G16)*(4/MAX(1,COUNT(D16:G16))),"")</f>
        <v>-382466710</v>
      </c>
      <c r="I16" s="2">
        <f>IFERROR(INDEX(I51:I500,MATCH($C$16,$C$51:$C$500,0)),"")</f>
        <v>3367981815</v>
      </c>
      <c r="J16" s="2">
        <f>IFERROR(INDEX(J51:J500,MATCH($C$16,$C$51:$C$500,0)),"")</f>
        <v>5741497250</v>
      </c>
      <c r="K16" s="2">
        <f>IFERROR(INDEX(K51:K500,MATCH($C$16,$C$51:$C$500,0)),"")</f>
        <v>2451006376</v>
      </c>
      <c r="L16" s="2">
        <f>IFERROR(INDEX(L51:L500,MATCH($C$16,$C$51:$C$500,0)),"")</f>
        <v>2951639140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35</v>
      </c>
      <c r="J18" t="s">
        <v>36</v>
      </c>
      <c r="K18" t="s">
        <v>1100</v>
      </c>
      <c r="L18" t="s">
        <v>1101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>
        <f ca="1">IFERROR(I21*I2,"")</f>
        <v>5040000000000</v>
      </c>
      <c r="J20" s="2">
        <f ca="1">IFERROR(J21*J2,"")</f>
        <v>8568000000000</v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1260000000</v>
      </c>
      <c r="E21" s="2">
        <f>IFERROR(INDEX(E51:E500,MATCH($C$7,$C$51:$C$500,0)),"")</f>
        <v>1260000000</v>
      </c>
      <c r="H21" s="2">
        <f>IFERROR(INDEX(D21:G21,COUNT(D21:G21)),"")</f>
        <v>1260000000</v>
      </c>
      <c r="I21" s="2">
        <f>IFERROR(INDEX(I51:I500,MATCH($C$7,$C$51:$C$500,0)),"")</f>
        <v>1260000000</v>
      </c>
      <c r="J21" s="2">
        <f>IFERROR(INDEX(J51:J500,MATCH($C$7,$C$51:$C$500,0)),"")</f>
        <v>1260000000</v>
      </c>
      <c r="K21" s="2">
        <f>IFERROR(INDEX(K51:K500,MATCH($C$7,$C$51:$C$500,0)),"")</f>
        <v>1260000000</v>
      </c>
      <c r="L21" s="2">
        <f>IFERROR(INDEX(L51:L500,MATCH($C$7,$C$51:$C$500,0)),"")</f>
        <v>1260000000</v>
      </c>
    </row>
    <row r="23" spans="1:12" ht="15.5" x14ac:dyDescent="0.35">
      <c r="B23" t="s">
        <v>41</v>
      </c>
      <c r="C23" t="s">
        <v>42</v>
      </c>
      <c r="D23" s="3">
        <f>IFERROR(D5/D6*100,"")</f>
        <v>-1.5356889172790582</v>
      </c>
      <c r="E23" s="3">
        <f>IFERROR(E5/E6*100,"")</f>
        <v>3.8450625733873083</v>
      </c>
      <c r="H23" s="3">
        <f>IFERROR(H5/H6*100,"")</f>
        <v>4.6755394821983991</v>
      </c>
      <c r="I23" s="3">
        <f>IFERROR(I5/I6*100,"")</f>
        <v>6.6588975259003274</v>
      </c>
      <c r="J23" s="3">
        <f>IFERROR(J5/J6*100,"")</f>
        <v>11.118773761421732</v>
      </c>
      <c r="K23" s="3">
        <f>IFERROR(K5/K6*100,"")</f>
        <v>1.8494685563337154</v>
      </c>
      <c r="L23" s="3">
        <f>IFERROR(L5/L6*100,"")</f>
        <v>13.527830405063183</v>
      </c>
    </row>
    <row r="24" spans="1:12" ht="15.5" x14ac:dyDescent="0.35">
      <c r="C24" t="s">
        <v>43</v>
      </c>
      <c r="D24" s="4" t="str">
        <f>IFERROR(_xlfn.RRI(5,I23,D23),"")</f>
        <v/>
      </c>
      <c r="E24" s="4">
        <f>IFERROR(_xlfn.RRI(5,J23,E23),"")</f>
        <v>-0.19133377680101737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2.57</v>
      </c>
      <c r="J25" s="3">
        <f>IFERROR(INDEX(J51:J500,MATCH($C$25,$C$51:$C$500,0)),"")</f>
        <v>4.72</v>
      </c>
      <c r="K25" s="3">
        <f>IFERROR(INDEX(K51:K500,MATCH($C$25,$C$51:$C$500,0)),"")</f>
        <v>1.32</v>
      </c>
      <c r="L25" s="3">
        <f>IFERROR(INDEX(L51:L500,MATCH($C$25,$C$51:$C$500,0)),"")</f>
        <v>2.34</v>
      </c>
    </row>
    <row r="26" spans="1:1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0.29428281904761905</v>
      </c>
      <c r="E27" s="3">
        <f>IFERROR(E4/E21,"")</f>
        <v>2.0441301579365079</v>
      </c>
      <c r="H27" s="3">
        <f>IFERROR(H4/H21,"")</f>
        <v>4.6768259539682537</v>
      </c>
      <c r="I27" s="3">
        <f>IFERROR(I4/I21,"")</f>
        <v>15.206907696031745</v>
      </c>
      <c r="J27" s="3">
        <f>IFERROR(J4/J21,"")</f>
        <v>18.716879553174604</v>
      </c>
      <c r="K27" s="3">
        <f>IFERROR(K4/K21,"")</f>
        <v>17.105176775396824</v>
      </c>
      <c r="L27" s="3">
        <f>IFERROR(L4/L21,"")</f>
        <v>15.59713357063492</v>
      </c>
    </row>
    <row r="28" spans="1:12" ht="15.5" x14ac:dyDescent="0.35">
      <c r="C28" t="s">
        <v>48</v>
      </c>
      <c r="D28" s="4">
        <f>IFERROR(_xlfn.RRI(5,I27,D27),"")</f>
        <v>-0.54569784222540552</v>
      </c>
      <c r="E28" s="4">
        <f>IFERROR(_xlfn.RRI(5,J27,E27),"")</f>
        <v>-0.35782259625981383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 t="str">
        <f>IFERROR(((H25-I25)/I25)*100%,"")</f>
        <v/>
      </c>
      <c r="I29" s="4">
        <f>IFERROR(((I25-J25)/J25)*100%,"")</f>
        <v>-0.45550847457627119</v>
      </c>
      <c r="J29" s="4">
        <f>IFERROR(((J25-K25)/K25)*100%,"")</f>
        <v>2.5757575757575752</v>
      </c>
      <c r="K29" s="4">
        <f>IFERROR(((K25-L25)/L25)*100%,"")</f>
        <v>-0.43589743589743585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-0.69245384745850225</v>
      </c>
      <c r="I30" s="4">
        <f>IFERROR(((I27-J27)/J27)*100%,"")</f>
        <v>-0.18752975607771785</v>
      </c>
      <c r="J30" s="4">
        <f>IFERROR(((J27-K27)/K27)*100%,"")</f>
        <v>9.4223099763339882E-2</v>
      </c>
      <c r="K30" s="4">
        <f>IFERROR(((K27-L27)/L27)*100%,"")</f>
        <v>9.668720203827269E-2</v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52.92</v>
      </c>
      <c r="E32" s="3">
        <f>IFERROR(INDEX(E51:E500,MATCH($A$32,$C$51:$C$500,0)),"")</f>
        <v>53.86</v>
      </c>
      <c r="H32" s="3">
        <f>IFERROR(INDEX(D32:G32,COUNT(D32:G32)),"")</f>
        <v>53.86</v>
      </c>
      <c r="I32" s="3">
        <f>IFERROR(INDEX(I51:I500,MATCH($C$32,$C$51:$C$500,0)),"")</f>
        <v>53.86</v>
      </c>
      <c r="J32" s="3">
        <f>IFERROR(INDEX(J51:J500,MATCH($C$32,$C$51:$C$500,0)),"")</f>
        <v>47.44</v>
      </c>
      <c r="K32" s="3">
        <f>IFERROR(INDEX(K51:K500,MATCH($C$32,$C$51:$C$500,0)),"")</f>
        <v>42.31</v>
      </c>
      <c r="L32" s="3">
        <f>IFERROR(INDEX(L51:L500,MATCH($C$32,$C$51:$C$500,0)),"")</f>
        <v>12.78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9.26</v>
      </c>
      <c r="E33" s="3">
        <f>IFERROR(INDEX(E51:E500,MATCH($A$33,$C$51:$C$500,0)),"")</f>
        <v>74.27</v>
      </c>
      <c r="H33" s="3">
        <f>IFERROR(INDEX(D33:G33,COUNT(D33:G33)),"")</f>
        <v>74.27</v>
      </c>
      <c r="I33" s="3">
        <f>IFERROR(INDEX(I51:I500,MATCH($C$33,$C$51:$C$500,0)),"")</f>
        <v>74.27</v>
      </c>
      <c r="J33" s="3">
        <f>IFERROR(INDEX(J51:J500,MATCH($C$33,$C$51:$C$500,0)),"")</f>
        <v>143.34</v>
      </c>
      <c r="K33" s="3">
        <f>IFERROR(INDEX(K51:K500,MATCH($C$33,$C$51:$C$500,0)),"")</f>
        <v>18.91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-515.79</v>
      </c>
      <c r="E34" s="3">
        <f>IFERROR(INDEX(E51:E500,MATCH($A$34,$C$51:$C$500,0)),"")</f>
        <v>3636.36</v>
      </c>
      <c r="H34" s="3">
        <f>IFERROR(INDEX(D34:G34,COUNT(D34:G34)),"")</f>
        <v>3636.36</v>
      </c>
      <c r="I34" s="3">
        <f>IFERROR(INDEX(I51:I500,MATCH($C$34,$C$51:$C$500,0)),"")</f>
        <v>1556.42</v>
      </c>
      <c r="J34" s="3">
        <f>IFERROR(INDEX(J51:J500,MATCH($C$34,$C$51:$C$500,0)),"")</f>
        <v>1440.68</v>
      </c>
      <c r="K34" s="3">
        <f>IFERROR(INDEX(K51:K500,MATCH($C$34,$C$51:$C$500,0)),"")</f>
        <v>606.05999999999995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1660.18</v>
      </c>
      <c r="E35" s="3">
        <f>IFERROR(INDEX(E51:E500,MATCH($A$35,$C$51:$C$500,0)),"")</f>
        <v>1951.08</v>
      </c>
      <c r="H35" s="3">
        <f>IFERROR(INDEX(D35:G35,COUNT(D35:G35)),"")</f>
        <v>1951.08</v>
      </c>
      <c r="I35" s="3">
        <f>IFERROR(INDEX(I51:I500,MATCH($C$35,$C$51:$C$500,0)),"")</f>
        <v>262.27</v>
      </c>
      <c r="J35" s="3">
        <f>IFERROR(INDEX(J51:J500,MATCH($C$35,$C$51:$C$500,0)),"")</f>
        <v>362.24</v>
      </c>
      <c r="K35" s="3">
        <f>IFERROR(INDEX(K51:K500,MATCH($C$35,$C$51:$C$500,0)),"")</f>
        <v>46.63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1562</v>
      </c>
      <c r="E50" t="s">
        <v>1563</v>
      </c>
      <c r="F50" t="s">
        <v>1564</v>
      </c>
      <c r="G50" t="s">
        <v>1565</v>
      </c>
      <c r="I50" t="s">
        <v>35</v>
      </c>
      <c r="J50" t="s">
        <v>36</v>
      </c>
      <c r="K50" t="s">
        <v>1100</v>
      </c>
      <c r="L50" t="s">
        <v>1101</v>
      </c>
    </row>
    <row r="51" spans="2:12" ht="15.5" x14ac:dyDescent="0.35">
      <c r="B51" t="s">
        <v>71</v>
      </c>
      <c r="C51" t="s">
        <v>6</v>
      </c>
      <c r="D51" s="5">
        <v>370796352</v>
      </c>
      <c r="E51" s="5">
        <v>2575603999</v>
      </c>
      <c r="F51" s="5">
        <v>8369899999</v>
      </c>
      <c r="G51" s="5">
        <v>3693635800</v>
      </c>
      <c r="I51" s="5">
        <v>19160703697</v>
      </c>
      <c r="J51" s="5">
        <v>23583268237</v>
      </c>
      <c r="K51" s="5">
        <v>21552522737</v>
      </c>
      <c r="L51" s="5">
        <v>19652388299</v>
      </c>
    </row>
    <row r="52" spans="2:12" ht="15.5" x14ac:dyDescent="0.35">
      <c r="C52" t="s">
        <v>72</v>
      </c>
      <c r="D52" s="5">
        <v>-257217929</v>
      </c>
      <c r="E52" s="5">
        <v>-31770657</v>
      </c>
      <c r="F52" s="5">
        <v>-613752334</v>
      </c>
      <c r="G52" s="5">
        <v>428361981</v>
      </c>
      <c r="I52" s="5">
        <v>-1199796807</v>
      </c>
      <c r="J52" s="5">
        <v>-5302770021</v>
      </c>
      <c r="K52" s="5">
        <v>-4575668890</v>
      </c>
      <c r="L52" s="5">
        <v>-3973374688</v>
      </c>
    </row>
    <row r="53" spans="2:12" ht="15.5" x14ac:dyDescent="0.35">
      <c r="C53" t="s">
        <v>73</v>
      </c>
      <c r="D53" s="5">
        <v>113578423</v>
      </c>
      <c r="E53" s="5">
        <v>2543833342</v>
      </c>
      <c r="F53" s="5">
        <v>7756147665</v>
      </c>
      <c r="G53" s="5">
        <v>4121997781</v>
      </c>
      <c r="I53" s="5">
        <v>17960906890</v>
      </c>
      <c r="J53" s="5">
        <v>18280498216</v>
      </c>
      <c r="K53" s="5">
        <v>16976853847</v>
      </c>
      <c r="L53" s="5">
        <v>15679013611</v>
      </c>
    </row>
    <row r="54" spans="2:12" ht="15.5" x14ac:dyDescent="0.35">
      <c r="C54" t="s">
        <v>74</v>
      </c>
      <c r="D54" s="5">
        <v>-1527662816</v>
      </c>
      <c r="E54" s="5">
        <v>-1685194740</v>
      </c>
      <c r="F54" s="5">
        <v>-5577858255</v>
      </c>
      <c r="G54" s="5">
        <v>-4314211329</v>
      </c>
      <c r="I54" s="5">
        <v>-14696728273</v>
      </c>
      <c r="J54" s="5">
        <v>-13410546251</v>
      </c>
      <c r="K54" s="5">
        <v>-14616790924</v>
      </c>
      <c r="L54" s="5">
        <v>-13576946154</v>
      </c>
    </row>
    <row r="55" spans="2:12" ht="15.5" x14ac:dyDescent="0.35">
      <c r="C55" t="s">
        <v>75</v>
      </c>
      <c r="E55" s="5">
        <v>-713945400</v>
      </c>
      <c r="F55" s="5">
        <v>-760577414</v>
      </c>
      <c r="G55" s="5">
        <v>-650206585</v>
      </c>
      <c r="I55" s="5">
        <v>-2611153001</v>
      </c>
      <c r="J55" s="5">
        <v>-1276335378</v>
      </c>
      <c r="K55" s="5">
        <v>-2996591698</v>
      </c>
      <c r="L55" s="5">
        <v>-2762304854</v>
      </c>
    </row>
    <row r="56" spans="2:12" ht="15.5" x14ac:dyDescent="0.35">
      <c r="C56" t="s">
        <v>76</v>
      </c>
      <c r="D56" s="5">
        <v>-1527662816</v>
      </c>
      <c r="E56" s="5">
        <v>-971249340</v>
      </c>
      <c r="F56" s="5">
        <v>-4817280841</v>
      </c>
      <c r="G56" s="5">
        <v>-3664004744</v>
      </c>
      <c r="I56" s="5">
        <v>-12085575272</v>
      </c>
      <c r="J56" s="5">
        <v>-12134210873</v>
      </c>
      <c r="K56" s="5">
        <v>-11620199226</v>
      </c>
      <c r="L56" s="5">
        <v>-10814641300</v>
      </c>
    </row>
    <row r="57" spans="2:12" ht="15.5" x14ac:dyDescent="0.35">
      <c r="C57" t="s">
        <v>77</v>
      </c>
      <c r="D57" s="5">
        <v>-1414084393</v>
      </c>
      <c r="E57" s="5">
        <v>858638602</v>
      </c>
      <c r="F57" s="5">
        <v>2178289410</v>
      </c>
      <c r="G57" s="5">
        <v>-192213548</v>
      </c>
      <c r="I57" s="5">
        <v>3264178617</v>
      </c>
      <c r="J57" s="5">
        <v>4869951965</v>
      </c>
      <c r="K57" s="5">
        <v>2360062923</v>
      </c>
      <c r="L57" s="5">
        <v>2102067457</v>
      </c>
    </row>
    <row r="58" spans="2:12" ht="15.5" x14ac:dyDescent="0.35">
      <c r="C58" t="s">
        <v>78</v>
      </c>
      <c r="D58" s="5">
        <v>131250287</v>
      </c>
      <c r="E58" s="5">
        <v>232962149</v>
      </c>
      <c r="F58" s="5">
        <v>-211215330</v>
      </c>
      <c r="G58" s="5">
        <v>-111027539</v>
      </c>
      <c r="I58" s="5">
        <v>103803198</v>
      </c>
      <c r="J58" s="5">
        <v>871545285</v>
      </c>
      <c r="K58" s="5">
        <v>90943453</v>
      </c>
      <c r="L58" s="5">
        <v>849571683</v>
      </c>
    </row>
    <row r="59" spans="2:12" ht="15.5" x14ac:dyDescent="0.35">
      <c r="C59" t="s">
        <v>247</v>
      </c>
      <c r="F59" s="5">
        <v>313665766</v>
      </c>
      <c r="G59" s="5">
        <v>-313665766</v>
      </c>
    </row>
    <row r="60" spans="2:12" ht="15.5" x14ac:dyDescent="0.35">
      <c r="C60" t="s">
        <v>27</v>
      </c>
      <c r="D60" s="5">
        <v>175068859</v>
      </c>
      <c r="E60" s="5">
        <v>-566472490</v>
      </c>
      <c r="F60" s="5">
        <v>546197316</v>
      </c>
      <c r="G60" s="5">
        <v>10732621</v>
      </c>
      <c r="I60" s="5">
        <v>-20275174</v>
      </c>
      <c r="J60" s="5">
        <v>-28743288</v>
      </c>
      <c r="K60" s="5">
        <v>-166301369</v>
      </c>
      <c r="L60" s="5">
        <v>-466108469</v>
      </c>
    </row>
    <row r="61" spans="2:12" ht="15.5" x14ac:dyDescent="0.35">
      <c r="C61" t="s">
        <v>254</v>
      </c>
      <c r="L61" s="5">
        <v>1307462441</v>
      </c>
    </row>
    <row r="62" spans="2:12" ht="15.5" x14ac:dyDescent="0.35">
      <c r="C62" t="s">
        <v>79</v>
      </c>
      <c r="E62" s="5">
        <v>1141447099</v>
      </c>
      <c r="I62" s="5">
        <v>1141447099</v>
      </c>
    </row>
    <row r="63" spans="2:12" ht="15.5" x14ac:dyDescent="0.35">
      <c r="C63" t="s">
        <v>80</v>
      </c>
      <c r="D63" s="5">
        <v>131250287</v>
      </c>
      <c r="E63" s="5">
        <v>232962149</v>
      </c>
      <c r="F63" s="5">
        <v>-211215330</v>
      </c>
      <c r="G63" s="5">
        <v>-111027539</v>
      </c>
      <c r="I63" s="5">
        <v>103803198</v>
      </c>
      <c r="J63" s="5">
        <v>871545285</v>
      </c>
      <c r="K63" s="5">
        <v>90943453</v>
      </c>
      <c r="L63" s="5">
        <v>849571683</v>
      </c>
    </row>
    <row r="64" spans="2:12" ht="15.5" x14ac:dyDescent="0.35">
      <c r="C64" t="s">
        <v>29</v>
      </c>
      <c r="D64" s="5">
        <v>-1282834106</v>
      </c>
      <c r="E64" s="5">
        <v>1091600751</v>
      </c>
      <c r="F64" s="5">
        <v>1967074080</v>
      </c>
      <c r="G64" s="5">
        <v>-303241087</v>
      </c>
      <c r="I64" s="5">
        <v>3367981815</v>
      </c>
      <c r="J64" s="5">
        <v>5741497250</v>
      </c>
      <c r="K64" s="5">
        <v>2451006376</v>
      </c>
      <c r="L64" s="5">
        <v>2951639140</v>
      </c>
    </row>
    <row r="65" spans="2:12" ht="15.5" x14ac:dyDescent="0.35">
      <c r="C65" t="s">
        <v>28</v>
      </c>
      <c r="D65" s="5">
        <v>68270873</v>
      </c>
      <c r="E65" s="5">
        <v>-82859761</v>
      </c>
      <c r="F65" s="5">
        <v>-608674709</v>
      </c>
      <c r="G65" s="5">
        <v>185959809</v>
      </c>
      <c r="I65" s="5">
        <v>-505574661</v>
      </c>
      <c r="J65" s="5">
        <v>-1360134471</v>
      </c>
      <c r="K65" s="5">
        <v>-848689636</v>
      </c>
      <c r="L65" s="5">
        <v>-102761942</v>
      </c>
    </row>
    <row r="66" spans="2:12" ht="15.5" x14ac:dyDescent="0.35">
      <c r="C66" t="s">
        <v>86</v>
      </c>
      <c r="D66" s="5">
        <v>-1214563233</v>
      </c>
      <c r="E66" s="5">
        <v>1008740990</v>
      </c>
      <c r="F66" s="5">
        <v>1358399371</v>
      </c>
      <c r="G66" s="5">
        <v>-117281278</v>
      </c>
      <c r="I66" s="5">
        <v>2862407154</v>
      </c>
      <c r="J66" s="5">
        <v>4381362779</v>
      </c>
      <c r="K66" s="5">
        <v>1602316740</v>
      </c>
      <c r="L66" s="5">
        <v>2848877198</v>
      </c>
    </row>
    <row r="67" spans="2:12" ht="15.5" x14ac:dyDescent="0.35">
      <c r="C67" t="s">
        <v>87</v>
      </c>
      <c r="E67" s="5">
        <v>1141449121</v>
      </c>
      <c r="I67" s="5">
        <v>1141449121</v>
      </c>
      <c r="J67" s="5">
        <v>512387028</v>
      </c>
      <c r="K67" s="5">
        <v>-680206665</v>
      </c>
      <c r="L67" s="5">
        <v>-772007154</v>
      </c>
    </row>
    <row r="68" spans="2:12" ht="15.5" x14ac:dyDescent="0.35">
      <c r="C68" t="s">
        <v>166</v>
      </c>
      <c r="E68" s="5">
        <v>2022</v>
      </c>
      <c r="I68" s="5">
        <v>2022</v>
      </c>
    </row>
    <row r="69" spans="2:12" ht="15.5" x14ac:dyDescent="0.35">
      <c r="C69" t="s">
        <v>88</v>
      </c>
      <c r="E69" s="5">
        <v>1141449121</v>
      </c>
      <c r="I69" s="5">
        <v>1141449121</v>
      </c>
      <c r="J69" s="5">
        <v>512387028</v>
      </c>
      <c r="K69" s="5">
        <v>-680206665</v>
      </c>
      <c r="L69" s="5">
        <v>-772007154</v>
      </c>
    </row>
    <row r="70" spans="2:12" ht="15.5" x14ac:dyDescent="0.35">
      <c r="C70" t="s">
        <v>89</v>
      </c>
      <c r="D70" s="5">
        <v>-1214563233</v>
      </c>
      <c r="E70" s="5">
        <v>2150190111</v>
      </c>
      <c r="F70" s="5">
        <v>1358399371</v>
      </c>
      <c r="G70" s="5">
        <v>-117281278</v>
      </c>
      <c r="I70" s="5">
        <v>4003856275</v>
      </c>
      <c r="J70" s="5">
        <v>4893749807</v>
      </c>
      <c r="K70" s="5">
        <v>922110075</v>
      </c>
      <c r="L70" s="5">
        <v>2076870044</v>
      </c>
    </row>
    <row r="71" spans="2:12" ht="15.5" x14ac:dyDescent="0.35">
      <c r="C71" t="s">
        <v>90</v>
      </c>
      <c r="D71" s="5">
        <v>-1214563233</v>
      </c>
      <c r="E71" s="5">
        <v>1008740989</v>
      </c>
      <c r="F71" s="5">
        <v>1358399371</v>
      </c>
      <c r="G71" s="5">
        <v>-117281278</v>
      </c>
      <c r="I71" s="5">
        <v>2862407153</v>
      </c>
      <c r="J71" s="5">
        <v>4381362779</v>
      </c>
      <c r="K71" s="5">
        <v>1602316740</v>
      </c>
      <c r="L71" s="5">
        <v>2848877198</v>
      </c>
    </row>
    <row r="72" spans="2:12" ht="15.5" x14ac:dyDescent="0.35">
      <c r="C72" t="s">
        <v>8</v>
      </c>
      <c r="D72" s="5">
        <v>-990062352</v>
      </c>
      <c r="E72" s="5">
        <v>2525621839</v>
      </c>
      <c r="F72" s="5">
        <v>1330633399</v>
      </c>
      <c r="G72" s="5">
        <v>-238349412</v>
      </c>
      <c r="I72" s="5">
        <v>4373883830</v>
      </c>
      <c r="J72" s="5">
        <v>6447018781</v>
      </c>
      <c r="K72" s="5">
        <v>980614709</v>
      </c>
      <c r="L72" s="5">
        <v>2162355525</v>
      </c>
    </row>
    <row r="73" spans="2:12" ht="15.5" x14ac:dyDescent="0.35">
      <c r="C73" t="s">
        <v>203</v>
      </c>
      <c r="D73" s="5">
        <v>-224500881</v>
      </c>
      <c r="E73" s="5">
        <v>-375431728</v>
      </c>
      <c r="F73" s="5">
        <v>27765972</v>
      </c>
      <c r="G73" s="5">
        <v>121068134</v>
      </c>
      <c r="I73" s="5">
        <v>-370027555</v>
      </c>
      <c r="J73" s="5">
        <v>-1553268974</v>
      </c>
      <c r="K73" s="5">
        <v>-58504634</v>
      </c>
      <c r="L73" s="5">
        <v>-85485481</v>
      </c>
    </row>
    <row r="74" spans="2:12" ht="15.5" x14ac:dyDescent="0.35">
      <c r="C74" t="s">
        <v>91</v>
      </c>
      <c r="D74" s="5">
        <v>-1214563233</v>
      </c>
      <c r="E74" s="5">
        <v>1008740989</v>
      </c>
      <c r="F74" s="5">
        <v>1358399371</v>
      </c>
      <c r="G74" s="5">
        <v>-117281278</v>
      </c>
      <c r="I74" s="5">
        <v>2862407153</v>
      </c>
      <c r="J74" s="5">
        <v>4381362779</v>
      </c>
      <c r="K74" s="5">
        <v>1602316740</v>
      </c>
      <c r="L74" s="5">
        <v>2848877198</v>
      </c>
    </row>
    <row r="75" spans="2:12" ht="15.5" x14ac:dyDescent="0.35">
      <c r="C75" t="s">
        <v>92</v>
      </c>
      <c r="D75" s="5">
        <v>-1214563233</v>
      </c>
      <c r="E75" s="5">
        <v>2150190111</v>
      </c>
      <c r="F75" s="5">
        <v>1358399371</v>
      </c>
      <c r="G75" s="5">
        <v>-117281278</v>
      </c>
      <c r="I75" s="5">
        <v>4003856275</v>
      </c>
      <c r="J75" s="5">
        <v>4893749807</v>
      </c>
      <c r="K75" s="5">
        <v>922110075</v>
      </c>
      <c r="L75" s="5">
        <v>2076870044</v>
      </c>
    </row>
    <row r="76" spans="2:12" ht="15.5" x14ac:dyDescent="0.35">
      <c r="C76" t="s">
        <v>93</v>
      </c>
      <c r="D76" s="5">
        <v>-1214563233</v>
      </c>
      <c r="E76" s="5">
        <v>2150190111</v>
      </c>
      <c r="F76" s="5">
        <v>1358399371</v>
      </c>
      <c r="G76" s="5">
        <v>-117281278</v>
      </c>
      <c r="I76" s="5">
        <v>4003856275</v>
      </c>
      <c r="J76" s="5">
        <v>4893749807</v>
      </c>
      <c r="K76" s="5">
        <v>922110075</v>
      </c>
      <c r="L76" s="5">
        <v>2076870044</v>
      </c>
    </row>
    <row r="78" spans="2:12" ht="15.5" x14ac:dyDescent="0.35">
      <c r="B78" t="s">
        <v>94</v>
      </c>
      <c r="C78" t="s">
        <v>95</v>
      </c>
    </row>
    <row r="79" spans="2:12" ht="15.5" x14ac:dyDescent="0.35">
      <c r="C79" t="s">
        <v>96</v>
      </c>
    </row>
    <row r="80" spans="2:12" ht="15.5" x14ac:dyDescent="0.35">
      <c r="C80" t="s">
        <v>20</v>
      </c>
      <c r="D80" s="5">
        <v>38821486286</v>
      </c>
      <c r="E80" s="5">
        <v>39007690018</v>
      </c>
      <c r="F80" s="5">
        <v>38790017379</v>
      </c>
      <c r="G80" s="5">
        <v>39840270979</v>
      </c>
      <c r="I80" s="5">
        <v>39007690018</v>
      </c>
      <c r="J80" s="5">
        <v>37967044668</v>
      </c>
      <c r="K80" s="5">
        <v>44123669532</v>
      </c>
      <c r="L80" s="5">
        <v>10460982518</v>
      </c>
    </row>
    <row r="81" spans="3:12" ht="15.5" x14ac:dyDescent="0.35">
      <c r="C81" t="s">
        <v>97</v>
      </c>
      <c r="D81" s="5">
        <v>25834160600</v>
      </c>
      <c r="E81" s="5">
        <v>25862139111</v>
      </c>
      <c r="F81" s="5">
        <v>27105416172</v>
      </c>
      <c r="G81" s="5">
        <v>23411127361</v>
      </c>
      <c r="I81" s="5">
        <v>25862139111</v>
      </c>
      <c r="J81" s="5">
        <v>22347835000</v>
      </c>
      <c r="K81" s="5">
        <v>16099435500</v>
      </c>
      <c r="L81" s="5">
        <v>4859806513</v>
      </c>
    </row>
    <row r="82" spans="3:12" ht="15.5" x14ac:dyDescent="0.35">
      <c r="C82" t="s">
        <v>98</v>
      </c>
      <c r="D82" s="5">
        <v>917478148</v>
      </c>
      <c r="E82" s="5">
        <v>962663868</v>
      </c>
      <c r="I82" s="5">
        <v>962663868</v>
      </c>
    </row>
    <row r="83" spans="3:12" ht="15.5" x14ac:dyDescent="0.35">
      <c r="C83" t="s">
        <v>99</v>
      </c>
      <c r="D83" s="5">
        <v>96657100</v>
      </c>
      <c r="E83" s="5">
        <v>96657100</v>
      </c>
      <c r="I83" s="5">
        <v>96657100</v>
      </c>
    </row>
    <row r="84" spans="3:12" ht="15.5" x14ac:dyDescent="0.35">
      <c r="C84" t="s">
        <v>100</v>
      </c>
      <c r="D84" s="5">
        <v>25834160600</v>
      </c>
      <c r="E84" s="5">
        <v>25862139111</v>
      </c>
      <c r="F84" s="5">
        <v>27105416172</v>
      </c>
      <c r="G84" s="5">
        <v>23411127361</v>
      </c>
      <c r="I84" s="5">
        <v>25862139111</v>
      </c>
      <c r="J84" s="5">
        <v>22347835000</v>
      </c>
      <c r="K84" s="5">
        <v>16099435500</v>
      </c>
      <c r="L84" s="5">
        <v>4859806513</v>
      </c>
    </row>
    <row r="85" spans="3:12" ht="15.5" x14ac:dyDescent="0.35">
      <c r="C85" t="s">
        <v>101</v>
      </c>
      <c r="D85" s="5">
        <v>206000000</v>
      </c>
      <c r="E85" s="5">
        <v>257315000</v>
      </c>
      <c r="F85" s="5">
        <v>209220747</v>
      </c>
      <c r="G85" s="5">
        <v>72441498</v>
      </c>
      <c r="I85" s="5">
        <v>257315000</v>
      </c>
      <c r="J85" s="5">
        <v>2591067500</v>
      </c>
      <c r="K85" s="5">
        <v>1391174609</v>
      </c>
      <c r="L85" s="5">
        <v>5467391426</v>
      </c>
    </row>
    <row r="86" spans="3:12" ht="15.5" x14ac:dyDescent="0.35">
      <c r="C86" t="s">
        <v>102</v>
      </c>
      <c r="D86" s="5">
        <v>206000000</v>
      </c>
      <c r="E86" s="5">
        <v>257315000</v>
      </c>
      <c r="F86" s="5">
        <v>209220747</v>
      </c>
      <c r="G86" s="5">
        <v>72441498</v>
      </c>
      <c r="I86" s="5">
        <v>257315000</v>
      </c>
      <c r="J86" s="5">
        <v>2591067500</v>
      </c>
      <c r="K86" s="5">
        <v>1391174609</v>
      </c>
      <c r="L86" s="5">
        <v>5467391426</v>
      </c>
    </row>
    <row r="87" spans="3:12" ht="15.5" x14ac:dyDescent="0.35">
      <c r="C87" t="s">
        <v>103</v>
      </c>
      <c r="D87" s="5">
        <v>8278160</v>
      </c>
      <c r="E87" s="5">
        <v>8278160</v>
      </c>
      <c r="F87" s="5">
        <v>8278160</v>
      </c>
      <c r="G87" s="5">
        <v>24209082</v>
      </c>
      <c r="I87" s="5">
        <v>8278160</v>
      </c>
      <c r="J87" s="5">
        <v>28691599</v>
      </c>
      <c r="K87" s="5">
        <v>40173321</v>
      </c>
      <c r="L87" s="5">
        <v>61476741</v>
      </c>
    </row>
    <row r="88" spans="3:12" ht="15.5" x14ac:dyDescent="0.35">
      <c r="C88" t="s">
        <v>79</v>
      </c>
      <c r="D88" s="5">
        <v>469415475</v>
      </c>
      <c r="E88" s="5">
        <v>469415475</v>
      </c>
      <c r="F88" s="5">
        <v>-674128366</v>
      </c>
      <c r="G88" s="5">
        <v>-674128366</v>
      </c>
      <c r="I88" s="5">
        <v>469415475</v>
      </c>
      <c r="J88" s="5">
        <v>-674128366</v>
      </c>
      <c r="K88" s="5">
        <v>-1186517091</v>
      </c>
      <c r="L88" s="5">
        <v>-506239752</v>
      </c>
    </row>
    <row r="89" spans="3:12" ht="15.5" x14ac:dyDescent="0.35">
      <c r="C89" t="s">
        <v>104</v>
      </c>
      <c r="D89" s="5">
        <v>65053037360</v>
      </c>
      <c r="E89" s="5">
        <v>65304262728</v>
      </c>
      <c r="F89" s="5">
        <v>66410427048</v>
      </c>
      <c r="G89" s="5">
        <v>63750300771</v>
      </c>
      <c r="I89" s="5">
        <v>65304262728</v>
      </c>
      <c r="J89" s="5">
        <v>63206494847</v>
      </c>
      <c r="K89" s="5">
        <v>61889199077</v>
      </c>
      <c r="L89" s="5">
        <v>21031838849</v>
      </c>
    </row>
    <row r="90" spans="3:12" ht="15.5" x14ac:dyDescent="0.35">
      <c r="C90" t="s">
        <v>105</v>
      </c>
    </row>
    <row r="91" spans="3:12" ht="15.5" x14ac:dyDescent="0.35">
      <c r="C91" t="s">
        <v>107</v>
      </c>
      <c r="D91" s="5">
        <v>230749375</v>
      </c>
      <c r="E91" s="5">
        <v>155367457</v>
      </c>
      <c r="F91" s="5">
        <v>459250569</v>
      </c>
      <c r="G91" s="5">
        <v>303919218</v>
      </c>
      <c r="I91" s="5">
        <v>155367457</v>
      </c>
      <c r="J91" s="5">
        <v>117959409</v>
      </c>
      <c r="K91" s="5">
        <v>3620951</v>
      </c>
    </row>
    <row r="92" spans="3:12" ht="15.5" x14ac:dyDescent="0.35">
      <c r="C92" t="s">
        <v>106</v>
      </c>
      <c r="D92" s="5">
        <v>1644627707</v>
      </c>
      <c r="E92" s="5">
        <v>1749693696</v>
      </c>
      <c r="F92" s="5">
        <v>1980772081</v>
      </c>
      <c r="G92" s="5">
        <v>2268961641</v>
      </c>
      <c r="I92" s="5">
        <v>1749693696</v>
      </c>
      <c r="J92" s="5">
        <v>2796349912</v>
      </c>
      <c r="K92" s="5">
        <v>2878415984</v>
      </c>
      <c r="L92" s="5">
        <v>3180160835</v>
      </c>
    </row>
    <row r="93" spans="3:12" ht="15.5" x14ac:dyDescent="0.35">
      <c r="C93" t="s">
        <v>205</v>
      </c>
      <c r="D93" s="5">
        <v>6713723571</v>
      </c>
      <c r="E93" s="5">
        <v>6806072214</v>
      </c>
      <c r="F93" s="5">
        <v>1992121883</v>
      </c>
      <c r="G93" s="5">
        <v>1458050295</v>
      </c>
      <c r="I93" s="5">
        <v>6806072214</v>
      </c>
    </row>
    <row r="94" spans="3:12" ht="15.5" x14ac:dyDescent="0.35">
      <c r="C94" t="s">
        <v>108</v>
      </c>
      <c r="D94" s="5">
        <v>9017219953</v>
      </c>
      <c r="E94" s="5">
        <v>9139252667</v>
      </c>
      <c r="F94" s="5">
        <v>4860263833</v>
      </c>
      <c r="G94" s="5">
        <v>4459050454</v>
      </c>
      <c r="I94" s="5">
        <v>9139252667</v>
      </c>
      <c r="J94" s="5">
        <v>3341928621</v>
      </c>
      <c r="K94" s="5">
        <v>3362560598</v>
      </c>
      <c r="L94" s="5">
        <v>4851010498</v>
      </c>
    </row>
    <row r="95" spans="3:12" ht="15.5" x14ac:dyDescent="0.35">
      <c r="C95" t="s">
        <v>109</v>
      </c>
      <c r="D95" s="5">
        <v>74070257313</v>
      </c>
      <c r="E95" s="5">
        <v>74443515395</v>
      </c>
      <c r="F95" s="5">
        <v>71270690881</v>
      </c>
      <c r="G95" s="5">
        <v>68209351225</v>
      </c>
      <c r="I95" s="5">
        <v>74443515395</v>
      </c>
      <c r="J95" s="5">
        <v>66548423468</v>
      </c>
      <c r="K95" s="5">
        <v>65251759675</v>
      </c>
      <c r="L95" s="5">
        <v>25882849347</v>
      </c>
    </row>
    <row r="96" spans="3:12" ht="15.5" x14ac:dyDescent="0.35">
      <c r="C96" t="s">
        <v>110</v>
      </c>
    </row>
    <row r="97" spans="3:12" ht="15.5" x14ac:dyDescent="0.35">
      <c r="C97" t="s">
        <v>111</v>
      </c>
    </row>
    <row r="98" spans="3:12" ht="15.5" x14ac:dyDescent="0.35">
      <c r="C98" t="s">
        <v>112</v>
      </c>
      <c r="D98" s="5">
        <v>5213267254</v>
      </c>
      <c r="E98" s="5">
        <v>4670770685</v>
      </c>
      <c r="F98" s="5">
        <v>4681184046</v>
      </c>
      <c r="G98" s="5">
        <v>3252724970</v>
      </c>
      <c r="I98" s="5">
        <v>4670770685</v>
      </c>
      <c r="J98" s="5">
        <v>2636026424</v>
      </c>
      <c r="K98" s="5">
        <v>6716633187</v>
      </c>
      <c r="L98" s="5">
        <v>7303035175</v>
      </c>
    </row>
    <row r="99" spans="3:12" ht="15.5" x14ac:dyDescent="0.35">
      <c r="C99" t="s">
        <v>113</v>
      </c>
      <c r="D99" s="5">
        <v>216920000</v>
      </c>
      <c r="E99" s="5">
        <v>279000001</v>
      </c>
      <c r="F99" s="5">
        <v>279000000</v>
      </c>
      <c r="G99" s="5">
        <v>279000000</v>
      </c>
      <c r="I99" s="5">
        <v>279000001</v>
      </c>
      <c r="J99" s="5">
        <v>217677551</v>
      </c>
      <c r="K99" s="5">
        <v>936740000</v>
      </c>
      <c r="L99" s="5">
        <v>960000000</v>
      </c>
    </row>
    <row r="100" spans="3:12" ht="15.5" x14ac:dyDescent="0.35">
      <c r="C100" t="s">
        <v>206</v>
      </c>
    </row>
    <row r="101" spans="3:12" ht="15.5" x14ac:dyDescent="0.35">
      <c r="C101" t="s">
        <v>207</v>
      </c>
      <c r="D101" s="5">
        <v>1936150000</v>
      </c>
      <c r="E101" s="5">
        <v>1274650000</v>
      </c>
      <c r="F101" s="5">
        <v>600850437</v>
      </c>
      <c r="G101" s="5">
        <v>356035500</v>
      </c>
      <c r="I101" s="5">
        <v>1274650000</v>
      </c>
      <c r="K101" s="5">
        <v>4027314878</v>
      </c>
      <c r="L101" s="5">
        <v>4343186534</v>
      </c>
    </row>
    <row r="102" spans="3:12" ht="15.5" x14ac:dyDescent="0.35">
      <c r="C102" t="s">
        <v>117</v>
      </c>
      <c r="D102" s="5">
        <v>2046062006</v>
      </c>
      <c r="E102" s="5">
        <v>2057799716</v>
      </c>
      <c r="F102" s="5">
        <v>2586376559</v>
      </c>
      <c r="G102" s="5">
        <v>1756547323</v>
      </c>
      <c r="I102" s="5">
        <v>2057799716</v>
      </c>
      <c r="J102" s="5">
        <v>1683239618</v>
      </c>
      <c r="K102" s="5">
        <v>892818715</v>
      </c>
      <c r="L102" s="5">
        <v>193722142</v>
      </c>
    </row>
    <row r="103" spans="3:12" ht="15.5" x14ac:dyDescent="0.35">
      <c r="C103" t="s">
        <v>116</v>
      </c>
      <c r="F103" s="5">
        <v>1214957050</v>
      </c>
      <c r="G103" s="5">
        <v>861142147</v>
      </c>
      <c r="J103" s="5">
        <v>735109255</v>
      </c>
      <c r="K103" s="5">
        <v>770931341</v>
      </c>
      <c r="L103" s="5">
        <v>1659231174</v>
      </c>
    </row>
    <row r="104" spans="3:12" ht="15.5" x14ac:dyDescent="0.35">
      <c r="C104" t="s">
        <v>1336</v>
      </c>
      <c r="D104" s="5">
        <v>1014135248</v>
      </c>
      <c r="E104" s="5">
        <v>1059320968</v>
      </c>
      <c r="F104" s="5">
        <v>1214957050</v>
      </c>
      <c r="G104" s="5">
        <v>861142147</v>
      </c>
      <c r="I104" s="5">
        <v>1059320968</v>
      </c>
      <c r="J104" s="5">
        <v>735109255</v>
      </c>
      <c r="K104" s="5">
        <v>770931341</v>
      </c>
      <c r="L104" s="5">
        <v>1659231174</v>
      </c>
    </row>
    <row r="105" spans="3:12" ht="15.5" x14ac:dyDescent="0.35">
      <c r="C105" t="s">
        <v>123</v>
      </c>
      <c r="D105" s="5">
        <v>4386748667</v>
      </c>
      <c r="E105" s="5">
        <v>4087940086</v>
      </c>
      <c r="F105" s="5">
        <v>6752659078</v>
      </c>
      <c r="G105" s="5">
        <v>6478177869</v>
      </c>
      <c r="I105" s="5">
        <v>4087940086</v>
      </c>
      <c r="J105" s="5">
        <v>5929215451</v>
      </c>
      <c r="K105" s="5">
        <v>5513694702</v>
      </c>
      <c r="L105" s="5">
        <v>2595318061</v>
      </c>
    </row>
    <row r="106" spans="3:12" ht="15.5" x14ac:dyDescent="0.35">
      <c r="C106" t="s">
        <v>124</v>
      </c>
      <c r="D106" s="5">
        <v>4386748667</v>
      </c>
      <c r="E106" s="5">
        <v>4087940086</v>
      </c>
      <c r="F106" s="5">
        <v>6752659078</v>
      </c>
      <c r="G106" s="5">
        <v>6478177869</v>
      </c>
      <c r="I106" s="5">
        <v>4087940086</v>
      </c>
      <c r="J106" s="5">
        <v>5929215451</v>
      </c>
      <c r="K106" s="5">
        <v>5513694702</v>
      </c>
      <c r="L106" s="5">
        <v>2595318061</v>
      </c>
    </row>
    <row r="107" spans="3:12" ht="15.5" x14ac:dyDescent="0.35">
      <c r="C107" t="s">
        <v>211</v>
      </c>
      <c r="D107" s="5">
        <v>364151215</v>
      </c>
      <c r="E107" s="5">
        <v>364151213</v>
      </c>
      <c r="F107" s="5">
        <v>29389607</v>
      </c>
      <c r="G107" s="5">
        <v>29389607</v>
      </c>
      <c r="I107" s="5">
        <v>364151213</v>
      </c>
      <c r="J107" s="5">
        <v>29389607</v>
      </c>
    </row>
    <row r="108" spans="3:12" ht="15.5" x14ac:dyDescent="0.35">
      <c r="C108" t="s">
        <v>127</v>
      </c>
      <c r="D108" s="5">
        <v>9600015921</v>
      </c>
      <c r="E108" s="5">
        <v>8758710771</v>
      </c>
      <c r="F108" s="5">
        <v>11433843124</v>
      </c>
      <c r="G108" s="5">
        <v>9730902839</v>
      </c>
      <c r="I108" s="5">
        <v>8758710771</v>
      </c>
      <c r="J108" s="5">
        <v>8565241875</v>
      </c>
      <c r="K108" s="5">
        <v>12230327889</v>
      </c>
      <c r="L108" s="5">
        <v>9898353236</v>
      </c>
    </row>
    <row r="109" spans="3:12" ht="15.5" x14ac:dyDescent="0.35">
      <c r="C109" t="s">
        <v>128</v>
      </c>
    </row>
    <row r="110" spans="3:12" ht="15.5" x14ac:dyDescent="0.35">
      <c r="C110" t="s">
        <v>129</v>
      </c>
      <c r="D110" s="5">
        <v>62815000000</v>
      </c>
      <c r="E110" s="5">
        <v>62815000000</v>
      </c>
      <c r="F110" s="5">
        <v>62815000000</v>
      </c>
      <c r="G110" s="5">
        <v>62815000000</v>
      </c>
      <c r="I110" s="5">
        <v>62815000000</v>
      </c>
      <c r="J110" s="5">
        <v>62815000000</v>
      </c>
      <c r="K110" s="5">
        <v>62815000000</v>
      </c>
      <c r="L110" s="5">
        <v>50250000000</v>
      </c>
    </row>
    <row r="111" spans="3:12" ht="15.5" x14ac:dyDescent="0.35">
      <c r="C111" t="s">
        <v>130</v>
      </c>
      <c r="D111" s="5">
        <v>23582016208</v>
      </c>
      <c r="E111" s="5">
        <v>23582016208</v>
      </c>
      <c r="F111" s="5">
        <v>23582016208</v>
      </c>
      <c r="G111" s="5">
        <v>23582016208</v>
      </c>
      <c r="I111" s="5">
        <v>23582016208</v>
      </c>
      <c r="J111" s="5">
        <v>23582016208</v>
      </c>
      <c r="K111" s="5">
        <v>23582016208</v>
      </c>
      <c r="L111" s="5">
        <v>32190608</v>
      </c>
    </row>
    <row r="112" spans="3:12" ht="15.5" x14ac:dyDescent="0.35">
      <c r="C112" t="s">
        <v>131</v>
      </c>
      <c r="D112" s="5">
        <v>-20385243929</v>
      </c>
      <c r="E112" s="5">
        <v>-19196662987</v>
      </c>
      <c r="F112" s="5">
        <v>-24275585282</v>
      </c>
      <c r="G112" s="5">
        <v>-25606218681</v>
      </c>
      <c r="I112" s="5">
        <v>-19196662987</v>
      </c>
      <c r="J112" s="5">
        <v>-26123847273</v>
      </c>
      <c r="K112" s="5">
        <v>-32058477329</v>
      </c>
      <c r="L112" s="5">
        <v>-33719369377</v>
      </c>
    </row>
    <row r="113" spans="2:12" ht="15.5" x14ac:dyDescent="0.35">
      <c r="C113" t="s">
        <v>212</v>
      </c>
      <c r="D113" s="5">
        <v>-2010946362</v>
      </c>
      <c r="E113" s="5">
        <v>-1984964072</v>
      </c>
      <c r="F113" s="5">
        <v>-1610454803</v>
      </c>
      <c r="G113" s="5">
        <v>-1638220775</v>
      </c>
      <c r="I113" s="5">
        <v>-1984964072</v>
      </c>
      <c r="J113" s="5">
        <v>-1615858976</v>
      </c>
      <c r="K113" s="5">
        <v>-130590002</v>
      </c>
      <c r="L113" s="5">
        <v>-72085368</v>
      </c>
    </row>
    <row r="114" spans="2:12" ht="15.5" x14ac:dyDescent="0.35">
      <c r="C114" t="s">
        <v>10</v>
      </c>
      <c r="D114" s="5">
        <v>64470241392</v>
      </c>
      <c r="E114" s="5">
        <v>65684804624</v>
      </c>
      <c r="F114" s="5">
        <v>59836847757</v>
      </c>
      <c r="G114" s="5">
        <v>58478448386</v>
      </c>
      <c r="I114" s="5">
        <v>65684804624</v>
      </c>
      <c r="J114" s="5">
        <v>57983181593</v>
      </c>
      <c r="K114" s="5">
        <v>53021431786</v>
      </c>
      <c r="L114" s="5">
        <v>15984496111</v>
      </c>
    </row>
    <row r="115" spans="2:12" ht="15.5" x14ac:dyDescent="0.35">
      <c r="C115" t="s">
        <v>135</v>
      </c>
      <c r="D115" s="5">
        <v>74070257313</v>
      </c>
      <c r="E115" s="5">
        <v>74443515395</v>
      </c>
      <c r="F115" s="5">
        <v>71270690881</v>
      </c>
      <c r="G115" s="5">
        <v>68209351225</v>
      </c>
      <c r="I115" s="5">
        <v>74443515395</v>
      </c>
      <c r="J115" s="5">
        <v>66548423468</v>
      </c>
      <c r="K115" s="5">
        <v>65251759675</v>
      </c>
      <c r="L115" s="5">
        <v>25882849347</v>
      </c>
    </row>
    <row r="116" spans="2:12" ht="15.5" x14ac:dyDescent="0.35">
      <c r="C116" t="s">
        <v>136</v>
      </c>
      <c r="D116" s="5">
        <v>1256300000</v>
      </c>
      <c r="E116" s="5">
        <v>1256300000</v>
      </c>
      <c r="F116" s="5">
        <v>1256300000</v>
      </c>
      <c r="G116" s="5">
        <v>1256300000</v>
      </c>
      <c r="I116" s="5">
        <v>1256300000</v>
      </c>
      <c r="J116" s="5">
        <v>1256300000</v>
      </c>
      <c r="K116" s="5">
        <v>1256300000</v>
      </c>
      <c r="L116" s="5">
        <v>1256300000</v>
      </c>
    </row>
    <row r="118" spans="2:12" ht="15.5" x14ac:dyDescent="0.35">
      <c r="B118" t="s">
        <v>137</v>
      </c>
      <c r="C118" t="s">
        <v>138</v>
      </c>
      <c r="D118" s="5">
        <v>-836614728</v>
      </c>
      <c r="E118" s="5">
        <v>381478327</v>
      </c>
      <c r="F118" s="5">
        <v>-2716945487</v>
      </c>
      <c r="G118" s="5">
        <v>3002466417</v>
      </c>
      <c r="I118" s="5">
        <v>-1728256633</v>
      </c>
      <c r="J118" s="5">
        <v>-95536268</v>
      </c>
      <c r="K118" s="5">
        <v>-5369413502</v>
      </c>
      <c r="L118" s="5">
        <v>-1396361583</v>
      </c>
    </row>
    <row r="119" spans="2:12" ht="15.5" x14ac:dyDescent="0.35">
      <c r="C119" t="s">
        <v>291</v>
      </c>
      <c r="D119" s="5">
        <v>398774863</v>
      </c>
      <c r="E119" s="5">
        <v>-4971920627</v>
      </c>
      <c r="F119" s="5">
        <v>4675611188</v>
      </c>
      <c r="G119" s="5">
        <v>5571493239</v>
      </c>
      <c r="I119" s="5">
        <v>6855597899</v>
      </c>
      <c r="J119" s="5">
        <v>17246040484</v>
      </c>
      <c r="K119" s="5">
        <v>10254826678</v>
      </c>
      <c r="L119" s="5">
        <v>16447957411</v>
      </c>
    </row>
    <row r="120" spans="2:12" ht="15.5" x14ac:dyDescent="0.35">
      <c r="C120" t="s">
        <v>292</v>
      </c>
      <c r="D120" s="5">
        <v>-293439038</v>
      </c>
      <c r="E120" s="5">
        <v>5720378500</v>
      </c>
      <c r="F120" s="5">
        <v>-8102937634</v>
      </c>
      <c r="G120" s="5">
        <v>-514304491</v>
      </c>
      <c r="I120" s="5">
        <v>-5240440790</v>
      </c>
      <c r="J120" s="5">
        <v>-8834608931</v>
      </c>
      <c r="K120" s="5">
        <v>-7096343605</v>
      </c>
      <c r="L120" s="5">
        <v>-10856960201</v>
      </c>
    </row>
    <row r="121" spans="2:12" ht="15.5" x14ac:dyDescent="0.35">
      <c r="C121" t="s">
        <v>141</v>
      </c>
      <c r="D121" s="5">
        <v>-688434835</v>
      </c>
      <c r="E121" s="5">
        <v>17805055</v>
      </c>
      <c r="F121" s="5">
        <v>547523037</v>
      </c>
      <c r="G121" s="5">
        <v>-2298863727</v>
      </c>
      <c r="I121" s="5">
        <v>-3464934943</v>
      </c>
      <c r="J121" s="5">
        <v>-7886411819</v>
      </c>
      <c r="K121" s="5">
        <v>-8073816132</v>
      </c>
      <c r="L121" s="5">
        <v>-6990539067</v>
      </c>
    </row>
    <row r="122" spans="2:12" ht="15.5" x14ac:dyDescent="0.35">
      <c r="C122" t="s">
        <v>265</v>
      </c>
      <c r="E122" s="5">
        <v>178023528</v>
      </c>
      <c r="F122" s="5">
        <v>-7496000</v>
      </c>
      <c r="G122" s="5">
        <v>-141689104</v>
      </c>
      <c r="I122" s="5">
        <v>138877528</v>
      </c>
      <c r="J122" s="5">
        <v>-591590841</v>
      </c>
      <c r="K122" s="5">
        <v>-852310587</v>
      </c>
      <c r="L122" s="5">
        <v>-96272627</v>
      </c>
    </row>
    <row r="123" spans="2:12" ht="15.5" x14ac:dyDescent="0.35">
      <c r="C123" t="s">
        <v>216</v>
      </c>
      <c r="E123" s="5">
        <v>-562808129</v>
      </c>
      <c r="F123" s="5">
        <v>170353922</v>
      </c>
      <c r="G123" s="5">
        <v>385830500</v>
      </c>
      <c r="I123" s="5">
        <v>-17356327</v>
      </c>
      <c r="J123" s="5">
        <v>-28965161</v>
      </c>
      <c r="K123" s="5">
        <v>398230144</v>
      </c>
      <c r="L123" s="5">
        <v>99452901</v>
      </c>
    </row>
    <row r="124" spans="2:12" ht="15.5" x14ac:dyDescent="0.35">
      <c r="C124" t="s">
        <v>657</v>
      </c>
      <c r="D124" s="5">
        <v>-253515718</v>
      </c>
    </row>
    <row r="125" spans="2:12" ht="15.5" x14ac:dyDescent="0.35">
      <c r="C125" t="s">
        <v>145</v>
      </c>
      <c r="D125" s="5">
        <v>3002084500</v>
      </c>
      <c r="E125" s="5">
        <v>-171255688</v>
      </c>
      <c r="F125" s="5">
        <v>171255687</v>
      </c>
      <c r="G125" s="5">
        <v>1609220752</v>
      </c>
      <c r="I125" s="5">
        <v>2811441502</v>
      </c>
      <c r="J125" s="5">
        <v>-5159207769</v>
      </c>
      <c r="K125" s="5">
        <v>39685609392</v>
      </c>
      <c r="L125" s="5">
        <v>2704671141</v>
      </c>
    </row>
    <row r="126" spans="2:12" ht="15.5" x14ac:dyDescent="0.35">
      <c r="C126" t="s">
        <v>146</v>
      </c>
      <c r="D126" s="5">
        <v>-81525500</v>
      </c>
      <c r="E126" s="5">
        <v>7450000</v>
      </c>
      <c r="F126" s="5">
        <v>1495436200</v>
      </c>
      <c r="G126" s="5">
        <v>-1508958203</v>
      </c>
      <c r="I126" s="5">
        <v>-42539519</v>
      </c>
      <c r="J126" s="5">
        <v>-901880827</v>
      </c>
      <c r="K126" s="5">
        <v>-653508876</v>
      </c>
      <c r="L126" s="5">
        <v>-2171195154</v>
      </c>
    </row>
    <row r="127" spans="2:12" ht="15.5" x14ac:dyDescent="0.35">
      <c r="C127" t="s">
        <v>147</v>
      </c>
      <c r="D127" s="5">
        <v>-81525500</v>
      </c>
      <c r="G127" s="5">
        <v>-13522003</v>
      </c>
      <c r="I127" s="5">
        <v>-49989519</v>
      </c>
      <c r="J127" s="5">
        <v>-909880827</v>
      </c>
      <c r="K127" s="5">
        <v>-653508876</v>
      </c>
      <c r="L127" s="5">
        <v>-784589493</v>
      </c>
    </row>
    <row r="128" spans="2:12" ht="15.5" x14ac:dyDescent="0.35">
      <c r="C128" t="s">
        <v>304</v>
      </c>
      <c r="E128" s="5">
        <v>7450000</v>
      </c>
      <c r="I128" s="5">
        <v>7450000</v>
      </c>
      <c r="J128" s="5">
        <v>8000000</v>
      </c>
    </row>
    <row r="129" spans="2:12" ht="15.5" x14ac:dyDescent="0.35">
      <c r="C129" t="s">
        <v>270</v>
      </c>
      <c r="F129" s="5">
        <v>1495436200</v>
      </c>
      <c r="G129" s="5">
        <v>-1495436200</v>
      </c>
    </row>
    <row r="130" spans="2:12" ht="15.5" x14ac:dyDescent="0.35">
      <c r="C130" t="s">
        <v>1566</v>
      </c>
      <c r="L130" s="5">
        <v>-1386605661</v>
      </c>
    </row>
    <row r="131" spans="2:12" ht="15.5" x14ac:dyDescent="0.35">
      <c r="C131" t="s">
        <v>152</v>
      </c>
      <c r="D131" s="5">
        <v>3002084500</v>
      </c>
      <c r="E131" s="5">
        <v>-171255688</v>
      </c>
      <c r="F131" s="5">
        <v>171255687</v>
      </c>
      <c r="G131" s="5">
        <v>1609220752</v>
      </c>
      <c r="I131" s="5">
        <v>2811441502</v>
      </c>
      <c r="J131" s="5">
        <v>-5159207769</v>
      </c>
      <c r="K131" s="5">
        <v>39685609392</v>
      </c>
      <c r="L131" s="5">
        <v>2704671141</v>
      </c>
    </row>
    <row r="132" spans="2:12" ht="15.5" x14ac:dyDescent="0.35">
      <c r="C132" t="s">
        <v>319</v>
      </c>
      <c r="J132" s="5">
        <v>68000000</v>
      </c>
      <c r="K132" s="5">
        <v>36114825600</v>
      </c>
    </row>
    <row r="133" spans="2:12" ht="15.5" x14ac:dyDescent="0.35">
      <c r="C133" t="s">
        <v>1064</v>
      </c>
      <c r="G133" s="5">
        <v>-561000000</v>
      </c>
      <c r="J133" s="5">
        <v>-3230343133</v>
      </c>
      <c r="K133" s="5">
        <v>-1103339876</v>
      </c>
      <c r="L133" s="5">
        <v>7847049081</v>
      </c>
    </row>
    <row r="134" spans="2:12" ht="15.5" x14ac:dyDescent="0.35">
      <c r="C134" t="s">
        <v>1567</v>
      </c>
      <c r="F134" s="5">
        <v>-2000000000</v>
      </c>
      <c r="G134" s="5">
        <v>2000000000</v>
      </c>
    </row>
    <row r="135" spans="2:12" ht="15.5" x14ac:dyDescent="0.35">
      <c r="C135" t="s">
        <v>144</v>
      </c>
      <c r="K135" s="5">
        <v>-166301369</v>
      </c>
      <c r="L135" s="5">
        <v>-15000000</v>
      </c>
    </row>
    <row r="136" spans="2:12" ht="15.5" x14ac:dyDescent="0.35">
      <c r="C136" t="s">
        <v>440</v>
      </c>
      <c r="E136" s="5">
        <v>-528000000</v>
      </c>
      <c r="F136" s="5">
        <v>528000000</v>
      </c>
    </row>
    <row r="137" spans="2:12" ht="15.5" x14ac:dyDescent="0.35">
      <c r="C137" t="s">
        <v>167</v>
      </c>
      <c r="D137" s="5">
        <v>2083944272</v>
      </c>
      <c r="E137" s="5">
        <v>217672639</v>
      </c>
      <c r="F137" s="5">
        <v>-1050253600</v>
      </c>
      <c r="G137" s="5">
        <v>3102728966</v>
      </c>
      <c r="I137" s="5">
        <v>1040645350</v>
      </c>
      <c r="J137" s="5">
        <v>-6156624864</v>
      </c>
      <c r="K137" s="5">
        <v>33662687014</v>
      </c>
      <c r="L137" s="5">
        <v>-862885596</v>
      </c>
    </row>
    <row r="138" spans="2:12" ht="15.5" x14ac:dyDescent="0.35">
      <c r="C138" t="s">
        <v>168</v>
      </c>
      <c r="D138" s="5">
        <v>36737542013</v>
      </c>
      <c r="I138" s="5">
        <v>37967044668</v>
      </c>
      <c r="J138" s="5">
        <v>44123669532</v>
      </c>
      <c r="K138" s="5">
        <v>10460982518</v>
      </c>
      <c r="L138" s="5">
        <v>11323868113</v>
      </c>
    </row>
    <row r="139" spans="2:12" ht="15.5" x14ac:dyDescent="0.35">
      <c r="C139" t="s">
        <v>169</v>
      </c>
      <c r="D139" s="5">
        <v>38821486285</v>
      </c>
      <c r="E139" s="5">
        <v>217672639</v>
      </c>
      <c r="F139" s="5">
        <v>-1050253600</v>
      </c>
      <c r="G139" s="5">
        <v>3102728966</v>
      </c>
      <c r="I139" s="5">
        <v>39007690018</v>
      </c>
      <c r="J139" s="5">
        <v>37967044668</v>
      </c>
      <c r="K139" s="5">
        <v>44123669532</v>
      </c>
      <c r="L139" s="5">
        <v>10460982517</v>
      </c>
    </row>
    <row r="141" spans="2:12" ht="15.5" x14ac:dyDescent="0.35">
      <c r="B141" t="s">
        <v>170</v>
      </c>
      <c r="C141" t="s">
        <v>12</v>
      </c>
      <c r="D141" s="5">
        <v>1260000000</v>
      </c>
      <c r="E141" s="5">
        <v>1260000000</v>
      </c>
      <c r="F141" s="5">
        <v>1260000000</v>
      </c>
      <c r="G141" s="5">
        <v>1260000000</v>
      </c>
      <c r="I141" s="5">
        <v>1260000000</v>
      </c>
      <c r="J141" s="5">
        <v>1260000000</v>
      </c>
      <c r="K141" s="5">
        <v>1260000000</v>
      </c>
      <c r="L141" s="5">
        <v>1260000000</v>
      </c>
    </row>
    <row r="142" spans="2:12" ht="15.5" x14ac:dyDescent="0.35">
      <c r="C142" t="s">
        <v>171</v>
      </c>
      <c r="D142" s="6">
        <v>-0.95</v>
      </c>
      <c r="E142" s="6">
        <v>1.1000000000000001</v>
      </c>
      <c r="F142" s="6">
        <v>1.06</v>
      </c>
      <c r="G142" s="6">
        <v>-0.19</v>
      </c>
    </row>
    <row r="143" spans="2:12" ht="15.5" x14ac:dyDescent="0.35">
      <c r="C143" t="s">
        <v>172</v>
      </c>
      <c r="D143" s="6">
        <v>-515.79</v>
      </c>
      <c r="E143" s="6">
        <v>3636.36</v>
      </c>
      <c r="F143" s="6">
        <v>5566.04</v>
      </c>
      <c r="G143" s="6">
        <v>-40526.32</v>
      </c>
    </row>
    <row r="144" spans="2:12" ht="15.5" x14ac:dyDescent="0.35">
      <c r="C144" t="s">
        <v>60</v>
      </c>
      <c r="D144" s="6">
        <v>1660.18</v>
      </c>
      <c r="E144" s="6">
        <v>1951.08</v>
      </c>
      <c r="F144" s="6">
        <v>885.57</v>
      </c>
      <c r="G144" s="6">
        <v>2618.9699999999998</v>
      </c>
    </row>
    <row r="145" spans="3:7" ht="15.5" x14ac:dyDescent="0.35">
      <c r="C145" t="s">
        <v>173</v>
      </c>
      <c r="D145" s="5">
        <v>-1140000000</v>
      </c>
      <c r="E145" s="5">
        <v>1130000000</v>
      </c>
      <c r="F145" s="5">
        <v>2510000000</v>
      </c>
      <c r="G145" s="5">
        <v>100000000</v>
      </c>
    </row>
    <row r="146" spans="3:7" ht="15.5" x14ac:dyDescent="0.35">
      <c r="C146" t="s">
        <v>174</v>
      </c>
      <c r="D146" s="6">
        <v>-1.6E-2</v>
      </c>
      <c r="E146" s="6">
        <v>1.8600000000000002E-2</v>
      </c>
      <c r="F146" s="6">
        <v>1.8700000000000001E-2</v>
      </c>
      <c r="G146" s="6">
        <v>-3.4999999999999996E-3</v>
      </c>
    </row>
    <row r="147" spans="3:7" ht="15.5" x14ac:dyDescent="0.35">
      <c r="C147" t="s">
        <v>175</v>
      </c>
      <c r="D147" s="6">
        <v>-1.7899999999999999E-2</v>
      </c>
      <c r="E147" s="6">
        <v>2.0400000000000001E-2</v>
      </c>
      <c r="F147" s="6">
        <v>2.1700000000000001E-2</v>
      </c>
      <c r="G147" s="6">
        <v>-4.0000000000000001E-3</v>
      </c>
    </row>
    <row r="148" spans="3:7" ht="15.5" x14ac:dyDescent="0.35">
      <c r="C148" t="s">
        <v>176</v>
      </c>
      <c r="D148" s="6">
        <v>-2.0400000000000001E-2</v>
      </c>
      <c r="E148" s="6">
        <v>1.26E-2</v>
      </c>
      <c r="F148" s="6">
        <v>3.3099999999999997E-2</v>
      </c>
      <c r="G148" s="6">
        <v>-3.0000000000000001E-3</v>
      </c>
    </row>
    <row r="149" spans="3:7" ht="15.5" x14ac:dyDescent="0.35">
      <c r="C149" t="s">
        <v>177</v>
      </c>
      <c r="D149" s="6">
        <v>-8.08</v>
      </c>
      <c r="E149" s="6">
        <v>1.52</v>
      </c>
      <c r="F149" s="6">
        <v>3.99</v>
      </c>
      <c r="G149" s="6">
        <v>-17.91</v>
      </c>
    </row>
    <row r="150" spans="3:7" ht="15.5" x14ac:dyDescent="0.35">
      <c r="C150" t="s">
        <v>179</v>
      </c>
      <c r="D150" s="6">
        <v>9.26</v>
      </c>
      <c r="E150" s="6">
        <v>74.27</v>
      </c>
      <c r="F150" s="6">
        <v>120.63</v>
      </c>
      <c r="G150" s="6">
        <v>160.91999999999999</v>
      </c>
    </row>
    <row r="151" spans="3:7" ht="15.5" x14ac:dyDescent="0.35">
      <c r="C151" t="s">
        <v>180</v>
      </c>
      <c r="D151" s="6">
        <v>52.92</v>
      </c>
      <c r="E151" s="6">
        <v>53.86</v>
      </c>
      <c r="F151" s="6">
        <v>48.91</v>
      </c>
      <c r="G151" s="6">
        <v>47.85</v>
      </c>
    </row>
    <row r="152" spans="3:7" ht="15.5" x14ac:dyDescent="0.35">
      <c r="C152" t="s">
        <v>181</v>
      </c>
      <c r="D152" s="6">
        <v>10.3</v>
      </c>
      <c r="E152" s="6">
        <v>82.56</v>
      </c>
      <c r="F152" s="6">
        <v>124.66</v>
      </c>
      <c r="G152" s="6">
        <v>164.92</v>
      </c>
    </row>
    <row r="153" spans="3:7" ht="15.5" x14ac:dyDescent="0.35">
      <c r="C153" t="s">
        <v>182</v>
      </c>
      <c r="D153" s="6">
        <v>47.57</v>
      </c>
      <c r="E153" s="6">
        <v>48.45</v>
      </c>
      <c r="F153" s="6">
        <v>47.33</v>
      </c>
      <c r="G153" s="6">
        <v>46.69</v>
      </c>
    </row>
    <row r="154" spans="3:7" ht="15.5" x14ac:dyDescent="0.35">
      <c r="C154" t="s">
        <v>183</v>
      </c>
    </row>
    <row r="155" spans="3:7" ht="15.5" x14ac:dyDescent="0.35">
      <c r="C155" t="s">
        <v>184</v>
      </c>
    </row>
    <row r="156" spans="3:7" ht="15.5" x14ac:dyDescent="0.35">
      <c r="C156" t="s">
        <v>414</v>
      </c>
      <c r="D156" s="5">
        <v>66000000000</v>
      </c>
      <c r="E156" s="5">
        <v>68000000000</v>
      </c>
      <c r="F156" s="5">
        <v>61000000000</v>
      </c>
      <c r="G156" s="5">
        <v>60000000000</v>
      </c>
    </row>
    <row r="157" spans="3:7" ht="15.5" x14ac:dyDescent="0.35">
      <c r="C157" t="s">
        <v>24</v>
      </c>
    </row>
    <row r="158" spans="3:7" ht="15.5" x14ac:dyDescent="0.35">
      <c r="C158" t="s">
        <v>21</v>
      </c>
      <c r="D158" s="5">
        <v>-39000000000</v>
      </c>
      <c r="E158" s="5">
        <v>-39000000000</v>
      </c>
      <c r="F158" s="5">
        <v>-39000000000</v>
      </c>
      <c r="G158" s="5">
        <v>-40000000000</v>
      </c>
    </row>
    <row r="159" spans="3:7" ht="15.5" x14ac:dyDescent="0.35">
      <c r="C159" t="s">
        <v>186</v>
      </c>
      <c r="D159" s="5">
        <v>60000000000</v>
      </c>
      <c r="E159" s="5">
        <v>61000000000</v>
      </c>
      <c r="F159" s="5">
        <v>62000000000</v>
      </c>
      <c r="G159" s="5">
        <v>60000000000</v>
      </c>
    </row>
    <row r="160" spans="3:7" ht="15.5" x14ac:dyDescent="0.35">
      <c r="C160" t="s">
        <v>187</v>
      </c>
      <c r="D160" s="5">
        <v>-1000000000</v>
      </c>
      <c r="E160" s="5">
        <v>0</v>
      </c>
      <c r="F160" s="5">
        <v>-3000000000</v>
      </c>
      <c r="G160" s="5">
        <v>3000000000</v>
      </c>
    </row>
    <row r="161" spans="3:12" ht="15.5" x14ac:dyDescent="0.35">
      <c r="C161" t="s">
        <v>188</v>
      </c>
      <c r="D161" s="5">
        <v>0</v>
      </c>
      <c r="F161" s="5">
        <v>1000000000</v>
      </c>
      <c r="G161" s="5">
        <v>-2000000000</v>
      </c>
    </row>
    <row r="162" spans="3:12" ht="15.5" x14ac:dyDescent="0.35">
      <c r="C162" t="s">
        <v>13</v>
      </c>
      <c r="D162" s="5">
        <v>-1000000000</v>
      </c>
      <c r="E162" s="5">
        <v>0</v>
      </c>
      <c r="F162" s="5">
        <v>-1000000000</v>
      </c>
      <c r="G162" s="5">
        <v>1000000000</v>
      </c>
    </row>
    <row r="163" spans="3:12" ht="15.5" x14ac:dyDescent="0.35">
      <c r="C163" t="s">
        <v>16</v>
      </c>
      <c r="D163" s="6">
        <v>-0.73</v>
      </c>
      <c r="E163" s="6">
        <v>0.3</v>
      </c>
      <c r="F163" s="6">
        <v>-0.97</v>
      </c>
      <c r="G163" s="6">
        <v>1.19</v>
      </c>
    </row>
    <row r="164" spans="3:12" ht="15.5" x14ac:dyDescent="0.35">
      <c r="C164" t="s">
        <v>45</v>
      </c>
      <c r="I164" s="6">
        <v>2.57</v>
      </c>
      <c r="J164" s="6">
        <v>4.72</v>
      </c>
      <c r="K164" s="6">
        <v>1.32</v>
      </c>
      <c r="L164" s="6">
        <v>2.34</v>
      </c>
    </row>
    <row r="165" spans="3:12" ht="15.5" x14ac:dyDescent="0.35">
      <c r="C165" t="s">
        <v>59</v>
      </c>
      <c r="I165" s="6">
        <v>1556.42</v>
      </c>
      <c r="J165" s="6">
        <v>1440.68</v>
      </c>
      <c r="K165" s="6">
        <v>606.05999999999995</v>
      </c>
      <c r="L165" s="5">
        <v>0</v>
      </c>
    </row>
    <row r="166" spans="3:12" ht="15.5" x14ac:dyDescent="0.35">
      <c r="C166" t="s">
        <v>62</v>
      </c>
      <c r="I166" s="6">
        <v>262.27</v>
      </c>
      <c r="J166" s="6">
        <v>362.24</v>
      </c>
      <c r="K166" s="6">
        <v>46.63</v>
      </c>
      <c r="L166" s="5">
        <v>0</v>
      </c>
    </row>
    <row r="167" spans="3:12" ht="15.5" x14ac:dyDescent="0.35">
      <c r="C167" t="s">
        <v>189</v>
      </c>
      <c r="I167" s="5">
        <v>4450000000</v>
      </c>
      <c r="J167" s="5">
        <v>6260000000</v>
      </c>
      <c r="K167" s="5">
        <v>3320000000</v>
      </c>
      <c r="L167" s="5">
        <v>2950000000</v>
      </c>
    </row>
    <row r="168" spans="3:12" ht="15.5" x14ac:dyDescent="0.35">
      <c r="C168" t="s">
        <v>190</v>
      </c>
      <c r="I168" s="6">
        <v>4.3400000000000001E-2</v>
      </c>
      <c r="J168" s="6">
        <v>8.9200000000000002E-2</v>
      </c>
      <c r="K168" s="6">
        <v>2.5499999999999998E-2</v>
      </c>
      <c r="L168" s="6">
        <v>0.1134</v>
      </c>
    </row>
    <row r="169" spans="3:12" ht="15.5" x14ac:dyDescent="0.35">
      <c r="C169" t="s">
        <v>191</v>
      </c>
      <c r="I169" s="6">
        <v>4.7699999999999992E-2</v>
      </c>
      <c r="J169" s="6">
        <v>9.9600000000000008E-2</v>
      </c>
      <c r="K169" s="6">
        <v>3.1200000000000002E-2</v>
      </c>
      <c r="L169" s="6">
        <v>0.18280000000000002</v>
      </c>
    </row>
    <row r="170" spans="3:12" ht="15.5" x14ac:dyDescent="0.35">
      <c r="C170" t="s">
        <v>192</v>
      </c>
      <c r="I170" s="6">
        <v>4.8799999999999996E-2</v>
      </c>
      <c r="J170" s="6">
        <v>7.9500000000000001E-2</v>
      </c>
      <c r="K170" s="6">
        <v>6.1200000000000004E-2</v>
      </c>
      <c r="L170" s="6">
        <v>0.2263</v>
      </c>
    </row>
    <row r="171" spans="3:12" ht="15.5" x14ac:dyDescent="0.35">
      <c r="C171" t="s">
        <v>193</v>
      </c>
      <c r="I171" s="6">
        <v>160.99</v>
      </c>
      <c r="J171" s="6">
        <v>169.43</v>
      </c>
      <c r="K171" s="6">
        <v>14.19</v>
      </c>
      <c r="L171" s="6">
        <v>4.51</v>
      </c>
    </row>
    <row r="172" spans="3:12" ht="15.5" x14ac:dyDescent="0.35">
      <c r="C172" t="s">
        <v>56</v>
      </c>
      <c r="I172" s="6">
        <v>74.27</v>
      </c>
      <c r="J172" s="6">
        <v>143.34</v>
      </c>
      <c r="K172" s="6">
        <v>18.91</v>
      </c>
      <c r="L172" s="5">
        <v>0</v>
      </c>
    </row>
    <row r="173" spans="3:12" ht="15.5" x14ac:dyDescent="0.35">
      <c r="C173" t="s">
        <v>53</v>
      </c>
      <c r="I173" s="6">
        <v>53.86</v>
      </c>
      <c r="J173" s="6">
        <v>47.44</v>
      </c>
      <c r="K173" s="6">
        <v>42.31</v>
      </c>
      <c r="L173" s="6">
        <v>12.78</v>
      </c>
    </row>
    <row r="174" spans="3:12" ht="15.5" x14ac:dyDescent="0.35">
      <c r="C174" t="s">
        <v>194</v>
      </c>
      <c r="I174" s="6">
        <v>82.56</v>
      </c>
      <c r="J174" s="6">
        <v>143.34</v>
      </c>
      <c r="K174" s="6">
        <v>18.91</v>
      </c>
      <c r="L174" s="5">
        <v>0</v>
      </c>
    </row>
    <row r="175" spans="3:12" ht="15.5" x14ac:dyDescent="0.35">
      <c r="C175" t="s">
        <v>195</v>
      </c>
      <c r="I175" s="6">
        <v>48.45</v>
      </c>
      <c r="J175" s="6">
        <v>47.44</v>
      </c>
      <c r="K175" s="6">
        <v>42.31</v>
      </c>
      <c r="L175" s="6">
        <v>12.78</v>
      </c>
    </row>
    <row r="176" spans="3:12" ht="15.5" x14ac:dyDescent="0.35">
      <c r="C176" t="s">
        <v>196</v>
      </c>
    </row>
    <row r="177" spans="3:12" ht="15.5" x14ac:dyDescent="0.35">
      <c r="C177" t="s">
        <v>197</v>
      </c>
    </row>
    <row r="178" spans="3:12" ht="15.5" x14ac:dyDescent="0.35">
      <c r="C178" t="s">
        <v>26</v>
      </c>
    </row>
    <row r="179" spans="3:12" ht="15.5" x14ac:dyDescent="0.35">
      <c r="C179" t="s">
        <v>23</v>
      </c>
      <c r="I179" s="5">
        <v>-39000000000</v>
      </c>
      <c r="J179" s="5">
        <v>-38000000000</v>
      </c>
      <c r="K179" s="5">
        <v>-44000000000</v>
      </c>
      <c r="L179" s="5">
        <v>-10000000000</v>
      </c>
    </row>
    <row r="180" spans="3:12" ht="15.5" x14ac:dyDescent="0.35">
      <c r="C180" t="s">
        <v>198</v>
      </c>
      <c r="I180" s="5">
        <v>61000000000</v>
      </c>
      <c r="J180" s="5">
        <v>61000000000</v>
      </c>
      <c r="K180" s="5">
        <v>55000000000</v>
      </c>
      <c r="L180" s="5">
        <v>14000000000</v>
      </c>
    </row>
    <row r="181" spans="3:12" ht="15.5" x14ac:dyDescent="0.35">
      <c r="C181" t="s">
        <v>199</v>
      </c>
      <c r="I181" s="5">
        <v>-2000000000</v>
      </c>
      <c r="J181" s="5">
        <v>0</v>
      </c>
      <c r="K181" s="5">
        <v>-5000000000</v>
      </c>
      <c r="L181" s="5">
        <v>-1000000000</v>
      </c>
    </row>
    <row r="182" spans="3:12" ht="15.5" x14ac:dyDescent="0.35">
      <c r="C182" t="s">
        <v>200</v>
      </c>
      <c r="I182" s="5">
        <v>0</v>
      </c>
      <c r="J182" s="5">
        <v>-1000000000</v>
      </c>
      <c r="K182" s="5">
        <v>-1000000000</v>
      </c>
      <c r="L182" s="5">
        <v>-1000000000</v>
      </c>
    </row>
    <row r="183" spans="3:12" ht="15.5" x14ac:dyDescent="0.35">
      <c r="C183" t="s">
        <v>15</v>
      </c>
      <c r="I183" s="5">
        <v>-2000000000</v>
      </c>
      <c r="J183" s="5">
        <v>-1000000000</v>
      </c>
      <c r="K183" s="5">
        <v>-6000000000</v>
      </c>
      <c r="L183" s="5">
        <v>-2000000000</v>
      </c>
    </row>
    <row r="184" spans="3:12" ht="15.5" x14ac:dyDescent="0.35">
      <c r="C184" t="s">
        <v>17</v>
      </c>
      <c r="I184" s="6">
        <v>-1.42</v>
      </c>
      <c r="J184" s="6">
        <v>-0.08</v>
      </c>
      <c r="K184" s="6">
        <v>-4.79</v>
      </c>
      <c r="L184" s="6">
        <v>-1.74</v>
      </c>
    </row>
  </sheetData>
  <pageMargins left="0.7" right="0.7" top="0.75" bottom="0.75" header="0.3" footer="0.3"/>
  <ignoredErrors>
    <ignoredError sqref="A1:L185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W2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1568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1569</v>
      </c>
      <c r="D2" s="2" vm="334">
        <f ca="1">IFERROR(_xlfn.STOCKHISTORY("XIDX:" &amp; $C$1, D3, , 0, 0, 1), "Libur")</f>
        <v>4110</v>
      </c>
      <c r="E2" s="2" vm="335">
        <f ca="1">IFERROR(_xlfn.STOCKHISTORY("XIDX:" &amp; $C$1, E3, , 0, 0, 1), "Libur")</f>
        <v>3960</v>
      </c>
      <c r="H2" s="2" vm="335">
        <f ca="1">IFERROR(INDEX(D2:G2,COUNT(D2:G2)),"")</f>
        <v>3960</v>
      </c>
      <c r="I2" s="2" vm="336">
        <f t="shared" ref="I2:W2" ca="1" si="0">IFERROR(_xlfn.STOCKHISTORY("XIDX:" &amp; $C$1, I1, , 0, 0, 1), "Libur")</f>
        <v>4020</v>
      </c>
      <c r="J2" s="2" vm="337">
        <f t="shared" ca="1" si="0"/>
        <v>4470</v>
      </c>
      <c r="K2" s="2" vm="338">
        <f t="shared" ca="1" si="0"/>
        <v>3860</v>
      </c>
      <c r="L2" s="2" vm="339">
        <f t="shared" ca="1" si="0"/>
        <v>4340</v>
      </c>
      <c r="M2" s="2" vm="340">
        <f t="shared" ca="1" si="0"/>
        <v>4090</v>
      </c>
      <c r="N2" s="2" vm="272">
        <f t="shared" ca="1" si="0"/>
        <v>1695</v>
      </c>
      <c r="O2" s="2" vm="341">
        <f t="shared" ca="1" si="0"/>
        <v>1820</v>
      </c>
      <c r="P2" s="2" vm="342">
        <f t="shared" ca="1" si="0"/>
        <v>2340</v>
      </c>
      <c r="Q2" s="2" vm="343">
        <f t="shared" ca="1" si="0"/>
        <v>2100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344">
        <f t="shared" ca="1" si="0"/>
        <v>1950</v>
      </c>
      <c r="V2" s="2" vm="345">
        <f t="shared" ca="1" si="0"/>
        <v>1980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193366454</v>
      </c>
      <c r="E4" s="2">
        <f>IFERROR(INDEX(E51:E500,MATCH($C$4,$C$51:$C$500,0)),"")</f>
        <v>167700226</v>
      </c>
      <c r="H4" s="2">
        <f>IFERROR(SUM(D4:G4)*(4/MAX(1,COUNT(D4:G4))),"")</f>
        <v>722133360</v>
      </c>
      <c r="I4" s="2">
        <f t="shared" ref="I4:W4" si="1">IFERROR(INDEX(I51:I500,MATCH($C$4,$C$51:$C$500,0)),"")</f>
        <v>703773741</v>
      </c>
      <c r="J4" s="2">
        <f t="shared" si="1"/>
        <v>947769460</v>
      </c>
      <c r="K4" s="2">
        <f t="shared" si="1"/>
        <v>1134336606</v>
      </c>
      <c r="L4" s="2">
        <f t="shared" si="1"/>
        <v>1029015864</v>
      </c>
      <c r="M4" s="2">
        <f t="shared" si="1"/>
        <v>691372585</v>
      </c>
      <c r="N4" s="2">
        <f t="shared" si="1"/>
        <v>331463965</v>
      </c>
      <c r="O4" s="2">
        <f t="shared" si="1"/>
        <v>418087491</v>
      </c>
      <c r="P4" s="2">
        <f t="shared" si="1"/>
        <v>443432403</v>
      </c>
      <c r="Q4" s="2">
        <f t="shared" si="1"/>
        <v>392574134</v>
      </c>
      <c r="R4" s="2">
        <f t="shared" si="1"/>
        <v>242598535</v>
      </c>
      <c r="S4" s="2">
        <f t="shared" si="1"/>
        <v>259020747</v>
      </c>
      <c r="T4" s="2">
        <f t="shared" si="1"/>
        <v>217110403</v>
      </c>
      <c r="U4" s="2">
        <f t="shared" si="1"/>
        <v>143173506</v>
      </c>
      <c r="V4" s="2">
        <f t="shared" si="1"/>
        <v>108968528</v>
      </c>
      <c r="W4" s="2">
        <f t="shared" si="1"/>
        <v>55793577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37549996</v>
      </c>
      <c r="E5" s="2">
        <f>IFERROR(INDEX(E51:E500,MATCH($C$5,$C$51:$C$500,0)),"")</f>
        <v>25777715</v>
      </c>
      <c r="H5" s="2">
        <f>IFERROR(SUM(D5:G5)*(4/MAX(1,COUNT(D5:G5))),"")</f>
        <v>126655422</v>
      </c>
      <c r="I5" s="2">
        <f t="shared" ref="I5:W5" si="2">IFERROR(INDEX(I51:I500,MATCH($C$5,$C$51:$C$500,0)),"")</f>
        <v>83956474</v>
      </c>
      <c r="J5" s="2">
        <f t="shared" si="2"/>
        <v>131585872</v>
      </c>
      <c r="K5" s="2">
        <f t="shared" si="2"/>
        <v>162005605</v>
      </c>
      <c r="L5" s="2">
        <f t="shared" si="2"/>
        <v>239865239</v>
      </c>
      <c r="M5" s="2">
        <f t="shared" si="2"/>
        <v>205236467</v>
      </c>
      <c r="N5" s="2">
        <f t="shared" si="2"/>
        <v>30075843</v>
      </c>
      <c r="O5" s="2">
        <f t="shared" si="2"/>
        <v>30038273</v>
      </c>
      <c r="P5" s="2">
        <f t="shared" si="2"/>
        <v>69388684</v>
      </c>
      <c r="Q5" s="2">
        <f t="shared" si="2"/>
        <v>82545239</v>
      </c>
      <c r="R5" s="2">
        <f t="shared" si="2"/>
        <v>27393934</v>
      </c>
      <c r="S5" s="2">
        <f t="shared" si="2"/>
        <v>26747167</v>
      </c>
      <c r="T5" s="2">
        <f t="shared" si="2"/>
        <v>2533832</v>
      </c>
      <c r="U5" s="2">
        <f t="shared" si="2"/>
        <v>4734868</v>
      </c>
      <c r="V5" s="2">
        <f t="shared" si="2"/>
        <v>9782603</v>
      </c>
      <c r="W5" s="2">
        <f t="shared" si="2"/>
        <v>3107738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266353748</v>
      </c>
      <c r="E6" s="2">
        <f>IFERROR(INDEX(E51:E500,MATCH($C$6,$C$51:$C$500,0)),"")</f>
        <v>298803863</v>
      </c>
      <c r="H6" s="2">
        <f>IFERROR(INDEX(D6:G6,COUNT(D6:G6)),"")</f>
        <v>298803863</v>
      </c>
      <c r="I6" s="2">
        <f t="shared" ref="I6:W6" si="3">IFERROR(INDEX(I51:I500,MATCH($C$6,$C$51:$C$500,0)),"")</f>
        <v>273026081</v>
      </c>
      <c r="J6" s="2">
        <f t="shared" si="3"/>
        <v>264069579</v>
      </c>
      <c r="K6" s="2">
        <f t="shared" si="3"/>
        <v>242483460</v>
      </c>
      <c r="L6" s="2">
        <f t="shared" si="3"/>
        <v>220477774</v>
      </c>
      <c r="M6" s="2">
        <f t="shared" si="3"/>
        <v>252612693</v>
      </c>
      <c r="N6" s="2">
        <f t="shared" si="3"/>
        <v>190376045</v>
      </c>
      <c r="O6" s="2">
        <f t="shared" si="3"/>
        <v>170317658</v>
      </c>
      <c r="P6" s="2">
        <f t="shared" si="3"/>
        <v>150279337</v>
      </c>
      <c r="Q6" s="2">
        <f t="shared" si="3"/>
        <v>149890675</v>
      </c>
      <c r="R6" s="2">
        <f t="shared" si="3"/>
        <v>127345381</v>
      </c>
      <c r="S6" s="2">
        <f t="shared" si="3"/>
        <v>104951376</v>
      </c>
      <c r="T6" s="2">
        <f t="shared" si="3"/>
        <v>89736990</v>
      </c>
      <c r="U6" s="2">
        <f t="shared" si="3"/>
        <v>87203144</v>
      </c>
      <c r="V6" s="2">
        <f t="shared" si="3"/>
        <v>82468253</v>
      </c>
      <c r="W6" s="2">
        <f t="shared" si="3"/>
        <v>29691810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2.62</v>
      </c>
      <c r="E7" s="3">
        <f>IFERROR(INDEX(E51:E500,MATCH($C$7,$C$51:$C$500,0))/1000000000,"")</f>
        <v>2.62</v>
      </c>
      <c r="H7" s="3">
        <f>IFERROR(INDEX(D7:G7,COUNT(D7:G7)),"")</f>
        <v>2.62</v>
      </c>
      <c r="I7" s="3">
        <f t="shared" ref="I7:W7" si="4">IFERROR(INDEX(I51:I500,MATCH($C$7,$C$51:$C$500,0))/1000000000,"")</f>
        <v>2.62</v>
      </c>
      <c r="J7" s="3">
        <f t="shared" si="4"/>
        <v>2.62</v>
      </c>
      <c r="K7" s="3">
        <f t="shared" si="4"/>
        <v>2.62</v>
      </c>
      <c r="L7" s="3">
        <f t="shared" si="4"/>
        <v>2.62</v>
      </c>
      <c r="M7" s="3">
        <f t="shared" si="4"/>
        <v>2.62</v>
      </c>
      <c r="N7" s="3">
        <f t="shared" si="4"/>
        <v>2.62</v>
      </c>
      <c r="O7" s="3">
        <f t="shared" si="4"/>
        <v>2.62</v>
      </c>
      <c r="P7" s="3">
        <f t="shared" si="4"/>
        <v>2.62</v>
      </c>
      <c r="Q7" s="3">
        <f t="shared" si="4"/>
        <v>2.62</v>
      </c>
      <c r="R7" s="3">
        <f t="shared" si="4"/>
        <v>2.62</v>
      </c>
      <c r="S7" s="3">
        <f t="shared" si="4"/>
        <v>2.62</v>
      </c>
      <c r="T7" s="3">
        <f t="shared" si="4"/>
        <v>2.62</v>
      </c>
      <c r="U7" s="3">
        <f t="shared" si="4"/>
        <v>2.62</v>
      </c>
      <c r="V7" s="3">
        <f t="shared" si="4"/>
        <v>2.62</v>
      </c>
      <c r="W7" s="3">
        <f t="shared" si="4"/>
        <v>0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1056000000000</v>
      </c>
      <c r="E8" s="2">
        <f>IFERROR(INDEX(E51:E500,MATCH("Free cash flow (Quarter)",$C$51:$C$500,0)),"")</f>
        <v>877000000000</v>
      </c>
      <c r="H8" s="2">
        <f>IFERROR(INDEX(D8:G8,COUNT(D8:G8)),"")</f>
        <v>877000000000</v>
      </c>
      <c r="I8" s="2">
        <f t="shared" ref="I8:W8" si="5">IFERROR(INDEX(I51:I500,MATCH($C$8,$C$51:$C$500,0)),"")</f>
        <v>2141000000000</v>
      </c>
      <c r="J8" s="2">
        <f t="shared" si="5"/>
        <v>1630000000000</v>
      </c>
      <c r="K8" s="2">
        <f t="shared" si="5"/>
        <v>1222000000000</v>
      </c>
      <c r="L8" s="2">
        <f t="shared" si="5"/>
        <v>4181000000000</v>
      </c>
      <c r="M8" s="2">
        <f t="shared" si="5"/>
        <v>3060000000000</v>
      </c>
      <c r="N8" s="2">
        <f t="shared" si="5"/>
        <v>384000000000</v>
      </c>
      <c r="O8" s="2">
        <f t="shared" si="5"/>
        <v>191000000000</v>
      </c>
      <c r="P8" s="2">
        <f t="shared" si="5"/>
        <v>700000000000</v>
      </c>
      <c r="Q8" s="2">
        <f t="shared" si="5"/>
        <v>1167000000000</v>
      </c>
      <c r="R8" s="2">
        <f t="shared" si="5"/>
        <v>58000000000</v>
      </c>
      <c r="S8" s="2">
        <f t="shared" si="5"/>
        <v>435000000000</v>
      </c>
      <c r="T8" s="2">
        <f t="shared" si="5"/>
        <v>40000000000</v>
      </c>
      <c r="U8" s="2">
        <f t="shared" si="5"/>
        <v>-302000000000</v>
      </c>
      <c r="V8" s="2">
        <f t="shared" si="5"/>
        <v>-185000000000</v>
      </c>
      <c r="W8" s="2">
        <f t="shared" si="5"/>
        <v>-58000000000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403.72</v>
      </c>
      <c r="E9" s="3">
        <f>IFERROR(INDEX(E51:E500,MATCH("Free cash flow per share (Quarter)",$C$51:$C$500,0)),"")</f>
        <v>335.25</v>
      </c>
      <c r="H9" s="3">
        <f>IFERROR(INDEX(D9:G9,COUNT(D9:G9)),"")</f>
        <v>335.25</v>
      </c>
      <c r="I9" s="3">
        <f t="shared" ref="I9:W9" si="6">IFERROR(INDEX(I51:I500,MATCH($C$9,$C$51:$C$500,0)),"")</f>
        <v>818.34</v>
      </c>
      <c r="J9" s="3">
        <f t="shared" si="6"/>
        <v>623.03</v>
      </c>
      <c r="K9" s="3">
        <f t="shared" si="6"/>
        <v>466.89</v>
      </c>
      <c r="L9" s="3">
        <f t="shared" si="6"/>
        <v>1597.92</v>
      </c>
      <c r="M9" s="3">
        <f t="shared" si="6"/>
        <v>1169.3599999999999</v>
      </c>
      <c r="N9" s="3">
        <f t="shared" si="6"/>
        <v>146.91999999999999</v>
      </c>
      <c r="O9" s="3">
        <f t="shared" si="6"/>
        <v>73.010000000000005</v>
      </c>
      <c r="P9" s="3">
        <f t="shared" si="6"/>
        <v>267.38</v>
      </c>
      <c r="Q9" s="3">
        <f t="shared" si="6"/>
        <v>446.09</v>
      </c>
      <c r="R9" s="3">
        <f t="shared" si="6"/>
        <v>22.3</v>
      </c>
      <c r="S9" s="3">
        <f t="shared" si="6"/>
        <v>166.34</v>
      </c>
      <c r="T9" s="3">
        <f t="shared" si="6"/>
        <v>15.3</v>
      </c>
      <c r="U9" s="3">
        <f t="shared" si="6"/>
        <v>-115.26</v>
      </c>
      <c r="V9" s="3">
        <f t="shared" si="6"/>
        <v>-70.569999999999993</v>
      </c>
      <c r="W9" s="3">
        <f t="shared" si="6"/>
        <v>-24805.93</v>
      </c>
    </row>
    <row r="10" spans="1:23" ht="15.5" x14ac:dyDescent="0.35">
      <c r="C10" t="s">
        <v>18</v>
      </c>
      <c r="D10" s="3">
        <f ca="1">IFERROR(IF(D9=0,"",D2/D9),"")</f>
        <v>10.180322996135935</v>
      </c>
      <c r="E10" s="3">
        <f ca="1">IFERROR(IF(E9=0,"",E2/E9),"")</f>
        <v>11.812080536912752</v>
      </c>
      <c r="I10" s="3">
        <f t="shared" ref="I10:W10" ca="1" si="7">IFERROR(IF(I9=0,"",I2/I9),"")</f>
        <v>4.9123836058362045</v>
      </c>
      <c r="J10" s="3">
        <f t="shared" ca="1" si="7"/>
        <v>7.1746143845400709</v>
      </c>
      <c r="K10" s="3">
        <f t="shared" ca="1" si="7"/>
        <v>8.2674719955449891</v>
      </c>
      <c r="L10" s="3">
        <f t="shared" ca="1" si="7"/>
        <v>2.7160308400921198</v>
      </c>
      <c r="M10" s="3">
        <f t="shared" ca="1" si="7"/>
        <v>3.4976397345556545</v>
      </c>
      <c r="N10" s="3">
        <f t="shared" ca="1" si="7"/>
        <v>11.536890824938743</v>
      </c>
      <c r="O10" s="3">
        <f t="shared" ca="1" si="7"/>
        <v>24.928092042186002</v>
      </c>
      <c r="P10" s="3">
        <f t="shared" ca="1" si="7"/>
        <v>8.7515894980926028</v>
      </c>
      <c r="Q10" s="3">
        <f t="shared" ca="1" si="7"/>
        <v>4.7075702212558008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-16.91827173347215</v>
      </c>
      <c r="V10" s="3">
        <f t="shared" ca="1" si="7"/>
        <v>-28.057248122431631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105465062</v>
      </c>
      <c r="E11" s="2">
        <f>IFERROR(INDEX(E51:E500,MATCH($C$11,$C$51:$C$500,0)),"")</f>
        <v>60958061</v>
      </c>
      <c r="H11" s="2">
        <f>IFERROR(INDEX(D11:G11,COUNT(D11:G11)),"")</f>
        <v>60958061</v>
      </c>
      <c r="I11" s="2">
        <f t="shared" ref="I11:W11" si="8">IFERROR(INDEX(I51:I500,MATCH($C$11,$C$51:$C$500,0)),"")</f>
        <v>44249952</v>
      </c>
      <c r="J11" s="2">
        <f t="shared" si="8"/>
        <v>35886262</v>
      </c>
      <c r="K11" s="2">
        <f t="shared" si="8"/>
        <v>45591329</v>
      </c>
      <c r="L11" s="2">
        <f t="shared" si="8"/>
        <v>87540447</v>
      </c>
      <c r="M11" s="2">
        <f t="shared" si="8"/>
        <v>165766995</v>
      </c>
      <c r="N11" s="2">
        <f t="shared" si="8"/>
        <v>25437581</v>
      </c>
      <c r="O11" s="2">
        <f t="shared" si="8"/>
        <v>12752524</v>
      </c>
      <c r="P11" s="2">
        <f t="shared" si="8"/>
        <v>17968352</v>
      </c>
      <c r="Q11" s="2">
        <f t="shared" si="8"/>
        <v>18535847</v>
      </c>
      <c r="R11" s="2">
        <f t="shared" si="8"/>
        <v>12135903</v>
      </c>
      <c r="S11" s="2">
        <f t="shared" si="8"/>
        <v>14461640</v>
      </c>
      <c r="T11" s="2">
        <f t="shared" si="8"/>
        <v>4835016</v>
      </c>
      <c r="U11" s="2">
        <f t="shared" si="8"/>
        <v>834252</v>
      </c>
      <c r="V11" s="2">
        <f t="shared" si="8"/>
        <v>30834930</v>
      </c>
      <c r="W11" s="2">
        <f t="shared" si="8"/>
        <v>27519653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-1888000000000</v>
      </c>
      <c r="E12" s="2">
        <f>IFERROR(INDEX(E51:E500,MATCH("Net Debt (Quarter)",$C$51:$C$500,0)),"")</f>
        <v>-1036000000000</v>
      </c>
      <c r="H12" s="2">
        <f>IFERROR(INDEX(D12:G12,COUNT(D12:G12)),"")</f>
        <v>-1036000000000</v>
      </c>
      <c r="I12" s="2">
        <f t="shared" ref="I12:W12" si="9">IFERROR(INDEX(I51:I500,MATCH($C$12,$C$51:$C$500,0)),"")</f>
        <v>-718000000000</v>
      </c>
      <c r="J12" s="2">
        <f t="shared" si="9"/>
        <v>-534000000000</v>
      </c>
      <c r="K12" s="2">
        <f t="shared" si="9"/>
        <v>-618000000000</v>
      </c>
      <c r="L12" s="2">
        <f t="shared" si="9"/>
        <v>-1236000000000</v>
      </c>
      <c r="M12" s="2">
        <f t="shared" si="9"/>
        <v>-2149000000000</v>
      </c>
      <c r="N12" s="2">
        <f t="shared" si="9"/>
        <v>-214000000000</v>
      </c>
      <c r="O12" s="2">
        <f t="shared" si="9"/>
        <v>23000000000</v>
      </c>
      <c r="P12" s="2">
        <f t="shared" si="9"/>
        <v>69000000000</v>
      </c>
      <c r="Q12" s="2">
        <f t="shared" si="9"/>
        <v>-203000000000</v>
      </c>
      <c r="R12" s="2">
        <f t="shared" si="9"/>
        <v>158000000000</v>
      </c>
      <c r="S12" s="2">
        <f t="shared" si="9"/>
        <v>154000000000</v>
      </c>
      <c r="T12" s="2">
        <f t="shared" si="9"/>
        <v>376000000000</v>
      </c>
      <c r="U12" s="2">
        <f t="shared" si="9"/>
        <v>206000000000</v>
      </c>
      <c r="V12" s="2">
        <f t="shared" si="9"/>
        <v>-79000000000</v>
      </c>
      <c r="W12" s="2">
        <f t="shared" si="9"/>
        <v>158000000000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22000000000</v>
      </c>
      <c r="J13" s="2">
        <f t="shared" si="10"/>
        <v>46000000000</v>
      </c>
      <c r="K13" s="2">
        <f t="shared" si="10"/>
        <v>86000000000</v>
      </c>
      <c r="L13" s="2">
        <f t="shared" si="10"/>
        <v>129000000000</v>
      </c>
      <c r="M13" s="2">
        <f t="shared" si="10"/>
        <v>217000000000</v>
      </c>
      <c r="N13" s="2">
        <f t="shared" si="10"/>
        <v>145000000000</v>
      </c>
      <c r="O13" s="2">
        <f t="shared" si="10"/>
        <v>200000000000</v>
      </c>
      <c r="P13" s="2">
        <f t="shared" si="10"/>
        <v>329000000000</v>
      </c>
      <c r="Q13" s="2">
        <f t="shared" si="10"/>
        <v>48000000000</v>
      </c>
      <c r="R13" s="2">
        <f t="shared" si="10"/>
        <v>321000000000</v>
      </c>
      <c r="S13" s="2">
        <f t="shared" si="10"/>
        <v>353000000000</v>
      </c>
      <c r="T13" s="2">
        <f t="shared" si="10"/>
        <v>436000000000</v>
      </c>
      <c r="U13" s="2">
        <f t="shared" si="10"/>
        <v>217000000000</v>
      </c>
      <c r="V13" s="2">
        <f t="shared" si="10"/>
        <v>219000000000</v>
      </c>
      <c r="W13" s="2">
        <f t="shared" si="10"/>
        <v>407000000000</v>
      </c>
    </row>
    <row r="14" spans="1:23" ht="15.5" x14ac:dyDescent="0.35">
      <c r="C14" t="s">
        <v>27</v>
      </c>
      <c r="D14" s="2">
        <f>IFERROR(INDEX(D51:D500,MATCH($C$14,$C$51:$C$500,0)),"")</f>
        <v>2253</v>
      </c>
      <c r="E14" s="2">
        <f>IFERROR(INDEX(E51:E500,MATCH($C$14,$C$51:$C$500,0)),"")</f>
        <v>-11628</v>
      </c>
      <c r="H14" s="2">
        <f>IFERROR(SUM(D14:G14)*(4/MAX(1,COUNT(D14:G14))),"")</f>
        <v>-18750</v>
      </c>
      <c r="I14" s="2">
        <f t="shared" ref="I14:W14" si="11">IFERROR(INDEX(I51:I500,MATCH($C$14,$C$51:$C$500,0)),"")</f>
        <v>-101082</v>
      </c>
      <c r="J14" s="2">
        <f t="shared" si="11"/>
        <v>-228144</v>
      </c>
      <c r="K14" s="2">
        <f t="shared" si="11"/>
        <v>-370239</v>
      </c>
      <c r="L14" s="2">
        <f t="shared" si="11"/>
        <v>-473804</v>
      </c>
      <c r="M14" s="2">
        <f t="shared" si="11"/>
        <v>-717818</v>
      </c>
      <c r="N14" s="2">
        <f t="shared" si="11"/>
        <v>-855904</v>
      </c>
      <c r="O14" s="2">
        <f t="shared" si="11"/>
        <v>-1291753</v>
      </c>
      <c r="P14" s="2">
        <f t="shared" si="11"/>
        <v>-554058</v>
      </c>
      <c r="Q14" s="2">
        <f t="shared" si="11"/>
        <v>-675602</v>
      </c>
      <c r="R14" s="2">
        <f t="shared" si="11"/>
        <v>-1228598</v>
      </c>
      <c r="S14" s="2">
        <f t="shared" si="11"/>
        <v>-1556480</v>
      </c>
      <c r="T14" s="2">
        <f t="shared" si="11"/>
        <v>-1674444</v>
      </c>
      <c r="U14" s="2">
        <f t="shared" si="11"/>
        <v>-1248473</v>
      </c>
      <c r="V14" s="2">
        <f t="shared" si="11"/>
        <v>-2885739</v>
      </c>
      <c r="W14" s="2">
        <f t="shared" si="11"/>
        <v>-2001530</v>
      </c>
    </row>
    <row r="15" spans="1:23" ht="15.5" x14ac:dyDescent="0.35">
      <c r="C15" t="s">
        <v>28</v>
      </c>
      <c r="D15" s="2">
        <f>IFERROR(INDEX(D51:D500,MATCH($C$15,$C$51:$C$500,0)),"")</f>
        <v>-11405372</v>
      </c>
      <c r="E15" s="2">
        <f>IFERROR(INDEX(E51:E500,MATCH($C$15,$C$51:$C$500,0)),"")</f>
        <v>-6676535</v>
      </c>
      <c r="H15" s="2">
        <f>IFERROR(SUM(D15:G15)*(4/MAX(1,COUNT(D15:G15))),"")</f>
        <v>-36163814</v>
      </c>
      <c r="I15" s="2">
        <f t="shared" ref="I15:W15" si="12">IFERROR(INDEX(I51:I500,MATCH($C$15,$C$51:$C$500,0)),"")</f>
        <v>-20733919</v>
      </c>
      <c r="J15" s="2">
        <f t="shared" si="12"/>
        <v>-40078628</v>
      </c>
      <c r="K15" s="2">
        <f t="shared" si="12"/>
        <v>-58320495</v>
      </c>
      <c r="L15" s="2">
        <f t="shared" si="12"/>
        <v>-68885156</v>
      </c>
      <c r="M15" s="2">
        <f t="shared" si="12"/>
        <v>-59044129</v>
      </c>
      <c r="N15" s="2">
        <f t="shared" si="12"/>
        <v>-10318744</v>
      </c>
      <c r="O15" s="2">
        <f t="shared" si="12"/>
        <v>-10848672</v>
      </c>
      <c r="P15" s="2">
        <f t="shared" si="12"/>
        <v>-24291684</v>
      </c>
      <c r="Q15" s="2">
        <f t="shared" si="12"/>
        <v>-28871637</v>
      </c>
      <c r="R15" s="2">
        <f t="shared" si="12"/>
        <v>-8170678</v>
      </c>
      <c r="S15" s="2">
        <f t="shared" si="12"/>
        <v>-10106455</v>
      </c>
      <c r="T15" s="2">
        <f t="shared" si="12"/>
        <v>-2657912</v>
      </c>
      <c r="U15" s="2">
        <f t="shared" si="12"/>
        <v>-1995987</v>
      </c>
      <c r="V15" s="2">
        <f t="shared" si="12"/>
        <v>-3127446</v>
      </c>
      <c r="W15" s="2">
        <f t="shared" si="12"/>
        <v>-1271399</v>
      </c>
    </row>
    <row r="16" spans="1:23" ht="15.5" x14ac:dyDescent="0.35">
      <c r="C16" t="s">
        <v>29</v>
      </c>
      <c r="D16" s="2">
        <f>IFERROR(INDEX(D51:D500,MATCH($C$16,$C$51:$C$500,0)),"")</f>
        <v>48925191</v>
      </c>
      <c r="E16" s="2">
        <f>IFERROR(INDEX(E51:E500,MATCH($C$16,$C$51:$C$500,0)),"")</f>
        <v>32171652</v>
      </c>
      <c r="H16" s="2">
        <f>IFERROR(SUM(D16:G16)*(4/MAX(1,COUNT(D16:G16))),"")</f>
        <v>162193686</v>
      </c>
      <c r="I16" s="2">
        <f t="shared" ref="I16:W16" si="13">IFERROR(INDEX(I51:I500,MATCH($C$16,$C$51:$C$500,0)),"")</f>
        <v>104719296</v>
      </c>
      <c r="J16" s="2">
        <f t="shared" si="13"/>
        <v>171630306</v>
      </c>
      <c r="K16" s="2">
        <f t="shared" si="13"/>
        <v>220589954</v>
      </c>
      <c r="L16" s="2">
        <f t="shared" si="13"/>
        <v>308781175</v>
      </c>
      <c r="M16" s="2">
        <f t="shared" si="13"/>
        <v>264208458</v>
      </c>
      <c r="N16" s="2">
        <f t="shared" si="13"/>
        <v>40839013</v>
      </c>
      <c r="O16" s="2">
        <f t="shared" si="13"/>
        <v>41316129</v>
      </c>
      <c r="P16" s="2">
        <f t="shared" si="13"/>
        <v>93354875</v>
      </c>
      <c r="Q16" s="2">
        <f t="shared" si="13"/>
        <v>111688566</v>
      </c>
      <c r="R16" s="2">
        <f t="shared" si="13"/>
        <v>35592255</v>
      </c>
      <c r="S16" s="2">
        <f t="shared" si="13"/>
        <v>36482580</v>
      </c>
      <c r="T16" s="2">
        <f t="shared" si="13"/>
        <v>5191758</v>
      </c>
      <c r="U16" s="2">
        <f t="shared" si="13"/>
        <v>6730878</v>
      </c>
      <c r="V16" s="2">
        <f t="shared" si="13"/>
        <v>12911035</v>
      </c>
      <c r="W16" s="2">
        <f t="shared" si="13"/>
        <v>5624753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</row>
    <row r="19" spans="1:23" ht="15.5" x14ac:dyDescent="0.35">
      <c r="A19" t="s">
        <v>37</v>
      </c>
      <c r="C19" t="s">
        <v>38</v>
      </c>
    </row>
    <row r="20" spans="1:23" ht="15.5" x14ac:dyDescent="0.35">
      <c r="A20" t="s">
        <v>39</v>
      </c>
      <c r="C20" t="s">
        <v>40</v>
      </c>
      <c r="D20" s="2">
        <f ca="1">IFERROR(D21*D2,"")</f>
        <v>10768200000000</v>
      </c>
      <c r="E20" s="2">
        <f ca="1">IFERROR(E21*E2,"")</f>
        <v>10375200000000</v>
      </c>
      <c r="H20" s="2">
        <f t="shared" ref="H20:W20" ca="1" si="14">IFERROR(H21*H2,"")</f>
        <v>10375200000000</v>
      </c>
      <c r="I20" s="2">
        <f t="shared" ca="1" si="14"/>
        <v>10532400000000</v>
      </c>
      <c r="J20" s="2">
        <f t="shared" ca="1" si="14"/>
        <v>11711400000000</v>
      </c>
      <c r="K20" s="2">
        <f t="shared" ca="1" si="14"/>
        <v>10113200000000</v>
      </c>
      <c r="L20" s="2">
        <f t="shared" ca="1" si="14"/>
        <v>11370800000000</v>
      </c>
      <c r="M20" s="2">
        <f t="shared" ca="1" si="14"/>
        <v>10715800000000</v>
      </c>
      <c r="N20" s="2">
        <f t="shared" ca="1" si="14"/>
        <v>4440900000000</v>
      </c>
      <c r="O20" s="2">
        <f t="shared" ca="1" si="14"/>
        <v>4768400000000</v>
      </c>
      <c r="P20" s="2">
        <f t="shared" ca="1" si="14"/>
        <v>6130800000000</v>
      </c>
      <c r="Q20" s="2">
        <f t="shared" ca="1" si="14"/>
        <v>5502000000000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5109000000000</v>
      </c>
      <c r="V20" s="2">
        <f t="shared" ca="1" si="14"/>
        <v>5187600000000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2620000000</v>
      </c>
      <c r="E21" s="2">
        <f>IFERROR(INDEX(E51:E500,MATCH($C$7,$C$51:$C$500,0)),"")</f>
        <v>2620000000</v>
      </c>
      <c r="H21" s="2">
        <f>IFERROR(INDEX(D21:G21,COUNT(D21:G21)),"")</f>
        <v>2620000000</v>
      </c>
      <c r="I21" s="2">
        <f t="shared" ref="I21:W21" si="15">IFERROR(INDEX(I51:I500,MATCH($C$7,$C$51:$C$500,0)),"")</f>
        <v>2620000000</v>
      </c>
      <c r="J21" s="2">
        <f t="shared" si="15"/>
        <v>2620000000</v>
      </c>
      <c r="K21" s="2">
        <f t="shared" si="15"/>
        <v>2620000000</v>
      </c>
      <c r="L21" s="2">
        <f t="shared" si="15"/>
        <v>2620000000</v>
      </c>
      <c r="M21" s="2">
        <f t="shared" si="15"/>
        <v>2620000000</v>
      </c>
      <c r="N21" s="2">
        <f t="shared" si="15"/>
        <v>2620000000</v>
      </c>
      <c r="O21" s="2">
        <f t="shared" si="15"/>
        <v>2620000000</v>
      </c>
      <c r="P21" s="2">
        <f t="shared" si="15"/>
        <v>2620000000</v>
      </c>
      <c r="Q21" s="2">
        <f t="shared" si="15"/>
        <v>2620000000</v>
      </c>
      <c r="R21" s="2">
        <f t="shared" si="15"/>
        <v>2620000000</v>
      </c>
      <c r="S21" s="2">
        <f t="shared" si="15"/>
        <v>2620000000</v>
      </c>
      <c r="T21" s="2">
        <f t="shared" si="15"/>
        <v>2620000000</v>
      </c>
      <c r="U21" s="2">
        <f t="shared" si="15"/>
        <v>2620000000</v>
      </c>
      <c r="V21" s="2">
        <f t="shared" si="15"/>
        <v>2620000000</v>
      </c>
      <c r="W21" s="2">
        <f t="shared" si="15"/>
        <v>0</v>
      </c>
    </row>
    <row r="23" spans="1:23" ht="15.5" x14ac:dyDescent="0.35">
      <c r="B23" t="s">
        <v>41</v>
      </c>
      <c r="C23" t="s">
        <v>42</v>
      </c>
      <c r="D23" s="3">
        <f>IFERROR(D5/D6*100,"")</f>
        <v>14.097791482926683</v>
      </c>
      <c r="E23" s="3">
        <f>IFERROR(E5/E6*100,"")</f>
        <v>8.6269684538850822</v>
      </c>
      <c r="H23" s="3">
        <f t="shared" ref="H23:W23" si="16">IFERROR(H5/H6*100,"")</f>
        <v>42.387478102985568</v>
      </c>
      <c r="I23" s="3">
        <f t="shared" si="16"/>
        <v>30.750349451047498</v>
      </c>
      <c r="J23" s="3">
        <f t="shared" si="16"/>
        <v>49.830000297005057</v>
      </c>
      <c r="K23" s="3">
        <f t="shared" si="16"/>
        <v>66.810991974462922</v>
      </c>
      <c r="L23" s="3">
        <f t="shared" si="16"/>
        <v>108.79338749129425</v>
      </c>
      <c r="M23" s="3">
        <f t="shared" si="16"/>
        <v>81.245508514490993</v>
      </c>
      <c r="N23" s="3">
        <f t="shared" si="16"/>
        <v>15.798123655736203</v>
      </c>
      <c r="O23" s="3">
        <f t="shared" si="16"/>
        <v>17.636616985421441</v>
      </c>
      <c r="P23" s="3">
        <f t="shared" si="16"/>
        <v>46.173136896391817</v>
      </c>
      <c r="Q23" s="3">
        <f t="shared" si="16"/>
        <v>55.070296401026951</v>
      </c>
      <c r="R23" s="3">
        <f t="shared" si="16"/>
        <v>21.511525416065151</v>
      </c>
      <c r="S23" s="3">
        <f t="shared" si="16"/>
        <v>25.485294256647002</v>
      </c>
      <c r="T23" s="3">
        <f t="shared" si="16"/>
        <v>2.8236204490478229</v>
      </c>
      <c r="U23" s="3">
        <f t="shared" si="16"/>
        <v>5.4296987273761594</v>
      </c>
      <c r="V23" s="3">
        <f t="shared" si="16"/>
        <v>11.862265349552148</v>
      </c>
      <c r="W23" s="3">
        <f t="shared" si="16"/>
        <v>10.46665056795123</v>
      </c>
    </row>
    <row r="24" spans="1:23" ht="15.5" x14ac:dyDescent="0.35">
      <c r="C24" t="s">
        <v>43</v>
      </c>
      <c r="D24" s="4">
        <f>IFERROR(_xlfn.RRI(5,I23,D23),"")</f>
        <v>-0.14442082451681215</v>
      </c>
      <c r="E24" s="4">
        <f>IFERROR(_xlfn.RRI(5,J23,E23),"")</f>
        <v>-0.29583657428731891</v>
      </c>
      <c r="H24" s="4">
        <f t="shared" ref="H24:W24" si="17">IFERROR(_xlfn.RRI(5,M23,H23),"")</f>
        <v>-0.12201389375976857</v>
      </c>
      <c r="I24" s="4">
        <f t="shared" si="17"/>
        <v>0.14248079759347676</v>
      </c>
      <c r="J24" s="4">
        <f t="shared" si="17"/>
        <v>0.23087831696887906</v>
      </c>
      <c r="K24" s="4">
        <f t="shared" si="17"/>
        <v>7.6692549650311692E-2</v>
      </c>
      <c r="L24" s="4">
        <f t="shared" si="17"/>
        <v>0.14587440043758249</v>
      </c>
      <c r="M24" s="4">
        <f t="shared" si="17"/>
        <v>0.30444457415225501</v>
      </c>
      <c r="N24" s="4">
        <f t="shared" si="17"/>
        <v>-9.1210770652544904E-2</v>
      </c>
      <c r="O24" s="4">
        <f t="shared" si="17"/>
        <v>0.44251983324510347</v>
      </c>
      <c r="P24" s="4">
        <f t="shared" si="17"/>
        <v>0.53434396515427962</v>
      </c>
      <c r="Q24" s="4">
        <f t="shared" si="17"/>
        <v>0.35940842096167991</v>
      </c>
      <c r="R24" s="4">
        <f t="shared" si="17"/>
        <v>0.15497529974487434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528.9</v>
      </c>
      <c r="J25" s="3">
        <f t="shared" si="18"/>
        <v>796.9</v>
      </c>
      <c r="K25" s="3">
        <f t="shared" si="18"/>
        <v>946.04</v>
      </c>
      <c r="L25" s="3">
        <f t="shared" si="18"/>
        <v>1363.91</v>
      </c>
      <c r="M25" s="3">
        <f t="shared" si="18"/>
        <v>1122.2</v>
      </c>
      <c r="N25" s="3">
        <f t="shared" si="18"/>
        <v>170.03</v>
      </c>
      <c r="O25" s="3">
        <f t="shared" si="18"/>
        <v>164.72</v>
      </c>
      <c r="P25" s="3">
        <f t="shared" si="18"/>
        <v>376.12</v>
      </c>
      <c r="Q25" s="3">
        <f t="shared" si="18"/>
        <v>423.63</v>
      </c>
      <c r="R25" s="3">
        <f t="shared" si="18"/>
        <v>139.46</v>
      </c>
      <c r="S25" s="3">
        <f t="shared" si="18"/>
        <v>135</v>
      </c>
      <c r="T25" s="3">
        <f t="shared" si="18"/>
        <v>12.05</v>
      </c>
      <c r="U25" s="3">
        <f t="shared" si="18"/>
        <v>22.07</v>
      </c>
      <c r="V25" s="3">
        <f t="shared" si="18"/>
        <v>36.15</v>
      </c>
      <c r="W25" s="3">
        <f t="shared" si="18"/>
        <v>11945.85</v>
      </c>
    </row>
    <row r="26" spans="1:2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0.25478582067212407</v>
      </c>
      <c r="J26" s="4">
        <f t="shared" si="19"/>
        <v>0.37066555375716881</v>
      </c>
      <c r="K26" s="4">
        <f t="shared" si="19"/>
        <v>0.20258730348055365</v>
      </c>
      <c r="L26" s="4">
        <f t="shared" si="19"/>
        <v>0.2634550661504711</v>
      </c>
      <c r="M26" s="4">
        <f t="shared" si="19"/>
        <v>0.51748400010045903</v>
      </c>
      <c r="N26" s="4">
        <f t="shared" si="19"/>
        <v>4.7221035435626391E-2</v>
      </c>
      <c r="O26" s="4">
        <f t="shared" si="19"/>
        <v>0.68714285613498571</v>
      </c>
      <c r="P26" s="4">
        <f t="shared" si="19"/>
        <v>0.76321316101751835</v>
      </c>
      <c r="Q26" s="4">
        <f t="shared" si="19"/>
        <v>0.63597130260038726</v>
      </c>
      <c r="R26" s="4">
        <f t="shared" si="19"/>
        <v>-0.58937392795527344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47</v>
      </c>
      <c r="D27" s="3">
        <f>IFERROR(D4/D21,"")</f>
        <v>7.3803990076335882E-2</v>
      </c>
      <c r="E27" s="3">
        <f>IFERROR(E4/E21,"")</f>
        <v>6.400771984732824E-2</v>
      </c>
      <c r="H27" s="3">
        <f t="shared" ref="H27:W27" si="20">IFERROR(H4/H21,"")</f>
        <v>0.27562341984732824</v>
      </c>
      <c r="I27" s="3">
        <f t="shared" si="20"/>
        <v>0.2686159316793893</v>
      </c>
      <c r="J27" s="3">
        <f t="shared" si="20"/>
        <v>0.36174406870229009</v>
      </c>
      <c r="K27" s="3">
        <f t="shared" si="20"/>
        <v>0.43295290305343509</v>
      </c>
      <c r="L27" s="3">
        <f t="shared" si="20"/>
        <v>0.3927541465648855</v>
      </c>
      <c r="M27" s="3">
        <f t="shared" si="20"/>
        <v>0.26388266603053434</v>
      </c>
      <c r="N27" s="3">
        <f t="shared" si="20"/>
        <v>0.12651296374045801</v>
      </c>
      <c r="O27" s="3">
        <f t="shared" si="20"/>
        <v>0.15957537824427481</v>
      </c>
      <c r="P27" s="3">
        <f t="shared" si="20"/>
        <v>0.16924900877862595</v>
      </c>
      <c r="Q27" s="3">
        <f t="shared" si="20"/>
        <v>0.14983745572519083</v>
      </c>
      <c r="R27" s="3">
        <f t="shared" si="20"/>
        <v>9.2594860687022898E-2</v>
      </c>
      <c r="S27" s="3">
        <f t="shared" si="20"/>
        <v>9.8862880534351147E-2</v>
      </c>
      <c r="T27" s="3">
        <f t="shared" si="20"/>
        <v>8.2866566030534355E-2</v>
      </c>
      <c r="U27" s="3">
        <f t="shared" si="20"/>
        <v>5.4646376335877864E-2</v>
      </c>
      <c r="V27" s="3">
        <f t="shared" si="20"/>
        <v>4.1591041221374046E-2</v>
      </c>
      <c r="W27" s="3" t="str">
        <f t="shared" si="20"/>
        <v/>
      </c>
    </row>
    <row r="28" spans="1:23" ht="15.5" x14ac:dyDescent="0.35">
      <c r="C28" t="s">
        <v>48</v>
      </c>
      <c r="D28" s="4">
        <f>IFERROR(_xlfn.RRI(5,I27,D27),"")</f>
        <v>-0.22769363357253658</v>
      </c>
      <c r="E28" s="4">
        <f>IFERROR(_xlfn.RRI(5,J27,E27),"")</f>
        <v>-0.29276102262480352</v>
      </c>
      <c r="H28" s="4">
        <f t="shared" ref="H28:W28" si="21">IFERROR(_xlfn.RRI(5,M27,H27),"")</f>
        <v>8.74420024846434E-3</v>
      </c>
      <c r="I28" s="4">
        <f t="shared" si="21"/>
        <v>0.16251709367158229</v>
      </c>
      <c r="J28" s="4">
        <f t="shared" si="21"/>
        <v>0.17784219194256301</v>
      </c>
      <c r="K28" s="4">
        <f t="shared" si="21"/>
        <v>0.20665440991224537</v>
      </c>
      <c r="L28" s="4">
        <f t="shared" si="21"/>
        <v>0.21255117771177212</v>
      </c>
      <c r="M28" s="4">
        <f t="shared" si="21"/>
        <v>0.233004881854594</v>
      </c>
      <c r="N28" s="4">
        <f t="shared" si="21"/>
        <v>5.0558773252905809E-2</v>
      </c>
      <c r="O28" s="4">
        <f t="shared" si="21"/>
        <v>0.14003269873710034</v>
      </c>
      <c r="P28" s="4">
        <f t="shared" si="21"/>
        <v>0.25369805773297327</v>
      </c>
      <c r="Q28" s="4">
        <f t="shared" si="21"/>
        <v>0.29218328641041524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49</v>
      </c>
      <c r="H29" s="4" t="str">
        <f t="shared" ref="H29:W29" si="22">IFERROR(((H25-I25)/I25)*100%,"")</f>
        <v/>
      </c>
      <c r="I29" s="4">
        <f t="shared" si="22"/>
        <v>-0.33630317480235916</v>
      </c>
      <c r="J29" s="4">
        <f t="shared" si="22"/>
        <v>-0.1576466111369498</v>
      </c>
      <c r="K29" s="4">
        <f t="shared" si="22"/>
        <v>-0.30637652044489744</v>
      </c>
      <c r="L29" s="4">
        <f t="shared" si="22"/>
        <v>0.21538941365175551</v>
      </c>
      <c r="M29" s="4">
        <f t="shared" si="22"/>
        <v>5.6000117626301247</v>
      </c>
      <c r="N29" s="4">
        <f t="shared" si="22"/>
        <v>3.223652258377855E-2</v>
      </c>
      <c r="O29" s="4">
        <f t="shared" si="22"/>
        <v>-0.5620546634052962</v>
      </c>
      <c r="P29" s="4">
        <f t="shared" si="22"/>
        <v>-0.11214975332247479</v>
      </c>
      <c r="Q29" s="4">
        <f t="shared" si="22"/>
        <v>2.0376452029255696</v>
      </c>
      <c r="R29" s="4">
        <f t="shared" si="22"/>
        <v>3.3037037037037094E-2</v>
      </c>
      <c r="S29" s="4">
        <f t="shared" si="22"/>
        <v>10.203319502074688</v>
      </c>
      <c r="T29" s="4">
        <f t="shared" si="22"/>
        <v>-0.45400996828273671</v>
      </c>
      <c r="U29" s="4">
        <f t="shared" si="22"/>
        <v>-0.38948824343015209</v>
      </c>
      <c r="V29" s="4">
        <f t="shared" si="22"/>
        <v>-0.99697384447318527</v>
      </c>
      <c r="W29" s="4" t="str">
        <f t="shared" si="22"/>
        <v/>
      </c>
    </row>
    <row r="30" spans="1:23" ht="15.5" x14ac:dyDescent="0.35">
      <c r="C30" t="s">
        <v>50</v>
      </c>
      <c r="H30" s="4">
        <f t="shared" ref="H30:W30" si="23">IFERROR(((H27-I27)/I27)*100%,"")</f>
        <v>2.608738850345944E-2</v>
      </c>
      <c r="I30" s="4">
        <f t="shared" si="23"/>
        <v>-0.25744205663685349</v>
      </c>
      <c r="J30" s="4">
        <f t="shared" si="23"/>
        <v>-0.16447247229187975</v>
      </c>
      <c r="K30" s="4">
        <f t="shared" si="23"/>
        <v>0.10235094101523</v>
      </c>
      <c r="L30" s="4">
        <f t="shared" si="23"/>
        <v>0.48836660047780178</v>
      </c>
      <c r="M30" s="4">
        <f t="shared" si="23"/>
        <v>1.0858152257968676</v>
      </c>
      <c r="N30" s="4">
        <f t="shared" si="23"/>
        <v>-0.20718994914870589</v>
      </c>
      <c r="O30" s="4">
        <f t="shared" si="23"/>
        <v>-5.715620200177382E-2</v>
      </c>
      <c r="P30" s="4">
        <f t="shared" si="23"/>
        <v>0.12955073856190435</v>
      </c>
      <c r="Q30" s="4">
        <f t="shared" si="23"/>
        <v>0.61820488322404743</v>
      </c>
      <c r="R30" s="4">
        <f t="shared" si="23"/>
        <v>-6.3401145237219209E-2</v>
      </c>
      <c r="S30" s="4">
        <f t="shared" si="23"/>
        <v>0.193037014444674</v>
      </c>
      <c r="T30" s="4">
        <f t="shared" si="23"/>
        <v>0.51641465705254164</v>
      </c>
      <c r="U30" s="4">
        <f t="shared" si="23"/>
        <v>0.31389777055628393</v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1822.07</v>
      </c>
      <c r="E32" s="3">
        <f>IFERROR(INDEX(E51:E500,MATCH($A$32,$C$51:$C$500,0)),"")</f>
        <v>1941.27</v>
      </c>
      <c r="H32" s="3">
        <f>IFERROR(INDEX(D32:G32,COUNT(D32:G32)),"")</f>
        <v>1941.27</v>
      </c>
      <c r="I32" s="3">
        <f t="shared" ref="I32:W32" si="24">IFERROR(INDEX(I51:I500,MATCH($C$32,$C$51:$C$500,0)),"")</f>
        <v>1744.69</v>
      </c>
      <c r="J32" s="3">
        <f t="shared" si="24"/>
        <v>1630.63</v>
      </c>
      <c r="K32" s="3">
        <f t="shared" si="24"/>
        <v>1430.8</v>
      </c>
      <c r="L32" s="3">
        <f t="shared" si="24"/>
        <v>1313.84</v>
      </c>
      <c r="M32" s="3">
        <f t="shared" si="24"/>
        <v>1378.48</v>
      </c>
      <c r="N32" s="3">
        <f t="shared" si="24"/>
        <v>1026.27</v>
      </c>
      <c r="O32" s="3">
        <f t="shared" si="24"/>
        <v>904.86</v>
      </c>
      <c r="P32" s="3">
        <f t="shared" si="24"/>
        <v>831.71</v>
      </c>
      <c r="Q32" s="3">
        <f t="shared" si="24"/>
        <v>776.12</v>
      </c>
      <c r="R32" s="3">
        <f t="shared" si="24"/>
        <v>653.92999999999995</v>
      </c>
      <c r="S32" s="3">
        <f t="shared" si="24"/>
        <v>553.33000000000004</v>
      </c>
      <c r="T32" s="3">
        <f t="shared" si="24"/>
        <v>426.68</v>
      </c>
      <c r="U32" s="3">
        <f t="shared" si="24"/>
        <v>406.53</v>
      </c>
      <c r="V32" s="3">
        <f t="shared" si="24"/>
        <v>304.77999999999997</v>
      </c>
      <c r="W32" s="3">
        <f t="shared" si="24"/>
        <v>108255.89</v>
      </c>
    </row>
    <row r="33" spans="1:2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2.17</v>
      </c>
      <c r="E33" s="3">
        <f>IFERROR(INDEX(E51:E500,MATCH($A$33,$C$51:$C$500,0)),"")</f>
        <v>2.12</v>
      </c>
      <c r="H33" s="3">
        <f>IFERROR(INDEX(D33:G33,COUNT(D33:G33)),"")</f>
        <v>2.12</v>
      </c>
      <c r="I33" s="3">
        <f t="shared" ref="I33:W33" si="25">IFERROR(INDEX(I51:I500,MATCH($C$33,$C$51:$C$500,0)),"")</f>
        <v>2.2999999999999998</v>
      </c>
      <c r="J33" s="3">
        <f t="shared" si="25"/>
        <v>2.74</v>
      </c>
      <c r="K33" s="3">
        <f t="shared" si="25"/>
        <v>2.7</v>
      </c>
      <c r="L33" s="3">
        <f t="shared" si="25"/>
        <v>3.3</v>
      </c>
      <c r="M33" s="3">
        <f t="shared" si="25"/>
        <v>2.97</v>
      </c>
      <c r="N33" s="3">
        <f t="shared" si="25"/>
        <v>1.65</v>
      </c>
      <c r="O33" s="3">
        <f t="shared" si="25"/>
        <v>2.0099999999999998</v>
      </c>
      <c r="P33" s="3">
        <f t="shared" si="25"/>
        <v>2.81</v>
      </c>
      <c r="Q33" s="3">
        <f t="shared" si="25"/>
        <v>2.71</v>
      </c>
      <c r="R33" s="3">
        <f t="shared" si="25"/>
        <v>2.16</v>
      </c>
      <c r="S33" s="3">
        <f t="shared" si="25"/>
        <v>2.0099999999999998</v>
      </c>
      <c r="T33" s="3">
        <f t="shared" si="25"/>
        <v>3.73</v>
      </c>
      <c r="U33" s="3">
        <f t="shared" si="25"/>
        <v>4.8</v>
      </c>
      <c r="V33" s="3">
        <f t="shared" si="25"/>
        <v>6.5</v>
      </c>
      <c r="W33" s="3">
        <f t="shared" si="25"/>
        <v>0</v>
      </c>
    </row>
    <row r="34" spans="1:2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15.74</v>
      </c>
      <c r="E34" s="3">
        <f>IFERROR(INDEX(E51:E500,MATCH($A$34,$C$51:$C$500,0)),"")</f>
        <v>25.02</v>
      </c>
      <c r="H34" s="3">
        <f>IFERROR(INDEX(D34:G34,COUNT(D34:G34)),"")</f>
        <v>25.02</v>
      </c>
      <c r="I34" s="3">
        <f t="shared" ref="I34:W34" si="26">IFERROR(INDEX(I51:I500,MATCH($C$34,$C$51:$C$500,0)),"")</f>
        <v>7.6</v>
      </c>
      <c r="J34" s="3">
        <f t="shared" si="26"/>
        <v>5.61</v>
      </c>
      <c r="K34" s="3">
        <f t="shared" si="26"/>
        <v>4.08</v>
      </c>
      <c r="L34" s="3">
        <f t="shared" si="26"/>
        <v>3.18</v>
      </c>
      <c r="M34" s="3">
        <f t="shared" si="26"/>
        <v>3.64</v>
      </c>
      <c r="N34" s="3">
        <f t="shared" si="26"/>
        <v>9.9700000000000006</v>
      </c>
      <c r="O34" s="3">
        <f t="shared" si="26"/>
        <v>11.05</v>
      </c>
      <c r="P34" s="3">
        <f t="shared" si="26"/>
        <v>6.22</v>
      </c>
      <c r="Q34" s="3">
        <f t="shared" si="26"/>
        <v>4.96</v>
      </c>
      <c r="R34" s="3">
        <f t="shared" si="26"/>
        <v>10.11</v>
      </c>
      <c r="S34" s="3">
        <f t="shared" si="26"/>
        <v>8.2200000000000006</v>
      </c>
      <c r="T34" s="3">
        <f t="shared" si="26"/>
        <v>131.94999999999999</v>
      </c>
      <c r="U34" s="3">
        <f t="shared" si="26"/>
        <v>88.36</v>
      </c>
      <c r="V34" s="3">
        <f t="shared" si="26"/>
        <v>54.77</v>
      </c>
      <c r="W34" s="3">
        <f t="shared" si="26"/>
        <v>0</v>
      </c>
    </row>
    <row r="35" spans="1:2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3.05</v>
      </c>
      <c r="E35" s="3">
        <f>IFERROR(INDEX(E51:E500,MATCH($A$35,$C$51:$C$500,0)),"")</f>
        <v>3.8</v>
      </c>
      <c r="H35" s="3">
        <f>IFERROR(INDEX(D35:G35,COUNT(D35:G35)),"")</f>
        <v>3.8</v>
      </c>
      <c r="I35" s="3">
        <f t="shared" ref="I35:W35" si="27">IFERROR(INDEX(I51:I500,MATCH($C$35,$C$51:$C$500,0)),"")</f>
        <v>0.91</v>
      </c>
      <c r="J35" s="3">
        <f t="shared" si="27"/>
        <v>0.78</v>
      </c>
      <c r="K35" s="3">
        <f t="shared" si="27"/>
        <v>0.57999999999999996</v>
      </c>
      <c r="L35" s="3">
        <f t="shared" si="27"/>
        <v>0.74</v>
      </c>
      <c r="M35" s="3">
        <f t="shared" si="27"/>
        <v>1.08</v>
      </c>
      <c r="N35" s="3">
        <f t="shared" si="27"/>
        <v>0.92</v>
      </c>
      <c r="O35" s="3">
        <f t="shared" si="27"/>
        <v>0.81</v>
      </c>
      <c r="P35" s="3">
        <f t="shared" si="27"/>
        <v>0.97</v>
      </c>
      <c r="Q35" s="3">
        <f t="shared" si="27"/>
        <v>1.05</v>
      </c>
      <c r="R35" s="3">
        <f t="shared" si="27"/>
        <v>1.1399999999999999</v>
      </c>
      <c r="S35" s="3">
        <f t="shared" si="27"/>
        <v>0.84</v>
      </c>
      <c r="T35" s="3">
        <f t="shared" si="27"/>
        <v>1.54</v>
      </c>
      <c r="U35" s="3">
        <f t="shared" si="27"/>
        <v>2.92</v>
      </c>
      <c r="V35" s="3">
        <f t="shared" si="27"/>
        <v>4.92</v>
      </c>
      <c r="W35" s="3">
        <f t="shared" si="27"/>
        <v>0</v>
      </c>
    </row>
    <row r="36" spans="1:2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</row>
    <row r="51" spans="2:23" ht="15.5" x14ac:dyDescent="0.35">
      <c r="B51" t="s">
        <v>71</v>
      </c>
      <c r="C51" t="s">
        <v>6</v>
      </c>
      <c r="D51" s="5">
        <v>193366454</v>
      </c>
      <c r="E51" s="5">
        <v>167700226</v>
      </c>
      <c r="F51" s="5">
        <v>188781145</v>
      </c>
      <c r="G51" s="5">
        <v>188609032</v>
      </c>
      <c r="I51" s="5">
        <v>703773741</v>
      </c>
      <c r="J51" s="5">
        <v>947769460</v>
      </c>
      <c r="K51" s="5">
        <v>1134336606</v>
      </c>
      <c r="L51" s="5">
        <v>1029015864</v>
      </c>
      <c r="M51" s="5">
        <v>691372585</v>
      </c>
      <c r="N51" s="5">
        <v>331463965</v>
      </c>
      <c r="O51" s="5">
        <v>418087491</v>
      </c>
      <c r="P51" s="5">
        <v>443432403</v>
      </c>
      <c r="Q51" s="5">
        <v>392574134</v>
      </c>
      <c r="R51" s="5">
        <v>242598535</v>
      </c>
      <c r="S51" s="5">
        <v>259020747</v>
      </c>
      <c r="T51" s="5">
        <v>217110403</v>
      </c>
      <c r="U51" s="5">
        <v>143173506</v>
      </c>
      <c r="V51" s="5">
        <v>108968528</v>
      </c>
      <c r="W51" s="5">
        <v>55793577</v>
      </c>
    </row>
    <row r="52" spans="2:23" ht="15.5" x14ac:dyDescent="0.35">
      <c r="C52" t="s">
        <v>72</v>
      </c>
      <c r="D52" s="5">
        <v>-114058119</v>
      </c>
      <c r="E52" s="5">
        <v>-112137342</v>
      </c>
      <c r="F52" s="5">
        <v>-132069142</v>
      </c>
      <c r="G52" s="5">
        <v>-142859340</v>
      </c>
      <c r="I52" s="5">
        <v>-495179758</v>
      </c>
      <c r="J52" s="5">
        <v>-638608631</v>
      </c>
      <c r="K52" s="5">
        <v>-783055356</v>
      </c>
      <c r="L52" s="5">
        <v>-565714830</v>
      </c>
      <c r="M52" s="5">
        <v>-339760699</v>
      </c>
      <c r="N52" s="5">
        <v>-231556947</v>
      </c>
      <c r="O52" s="5">
        <v>-307629852</v>
      </c>
      <c r="P52" s="5">
        <v>-286014873</v>
      </c>
      <c r="Q52" s="5">
        <v>-221453657</v>
      </c>
      <c r="R52" s="5">
        <v>-165410972</v>
      </c>
      <c r="S52" s="5">
        <v>-170562185</v>
      </c>
      <c r="T52" s="5">
        <v>-169914993</v>
      </c>
      <c r="U52" s="5">
        <v>-95398548</v>
      </c>
      <c r="V52" s="5">
        <v>-65054321</v>
      </c>
      <c r="W52" s="5">
        <v>-29277150</v>
      </c>
    </row>
    <row r="53" spans="2:23" ht="15.5" x14ac:dyDescent="0.35">
      <c r="C53" t="s">
        <v>73</v>
      </c>
      <c r="D53" s="5">
        <v>79308335</v>
      </c>
      <c r="E53" s="5">
        <v>55562884</v>
      </c>
      <c r="F53" s="5">
        <v>56712003</v>
      </c>
      <c r="G53" s="5">
        <v>45749692</v>
      </c>
      <c r="I53" s="5">
        <v>208593983</v>
      </c>
      <c r="J53" s="5">
        <v>309160829</v>
      </c>
      <c r="K53" s="5">
        <v>351281250</v>
      </c>
      <c r="L53" s="5">
        <v>463301034</v>
      </c>
      <c r="M53" s="5">
        <v>351611886</v>
      </c>
      <c r="N53" s="5">
        <v>99907018</v>
      </c>
      <c r="O53" s="5">
        <v>110457639</v>
      </c>
      <c r="P53" s="5">
        <v>157417530</v>
      </c>
      <c r="Q53" s="5">
        <v>171120477</v>
      </c>
      <c r="R53" s="5">
        <v>77187563</v>
      </c>
      <c r="S53" s="5">
        <v>88458562</v>
      </c>
      <c r="T53" s="5">
        <v>47195410</v>
      </c>
      <c r="U53" s="5">
        <v>47774958</v>
      </c>
      <c r="V53" s="5">
        <v>43914207</v>
      </c>
      <c r="W53" s="5">
        <v>26516427</v>
      </c>
    </row>
    <row r="54" spans="2:23" ht="15.5" x14ac:dyDescent="0.35">
      <c r="C54" t="s">
        <v>74</v>
      </c>
      <c r="D54" s="5">
        <v>-31284784</v>
      </c>
      <c r="E54" s="5">
        <v>-23879648</v>
      </c>
      <c r="F54" s="5">
        <v>-26697115</v>
      </c>
      <c r="G54" s="5">
        <v>-29238034</v>
      </c>
      <c r="I54" s="5">
        <v>-105563782</v>
      </c>
      <c r="J54" s="5">
        <v>-139432921</v>
      </c>
      <c r="K54" s="5">
        <v>-132990860</v>
      </c>
      <c r="L54" s="5">
        <v>-155021661</v>
      </c>
      <c r="M54" s="5">
        <v>-87171866</v>
      </c>
      <c r="N54" s="5">
        <v>-58614625</v>
      </c>
      <c r="O54" s="5">
        <v>-68072787</v>
      </c>
      <c r="P54" s="5">
        <v>-64427724</v>
      </c>
      <c r="Q54" s="5">
        <v>-59413358</v>
      </c>
      <c r="R54" s="5">
        <v>-40467689</v>
      </c>
      <c r="S54" s="5">
        <v>-50824846</v>
      </c>
      <c r="T54" s="5">
        <v>-40378119</v>
      </c>
      <c r="U54" s="5">
        <v>-40071232</v>
      </c>
      <c r="V54" s="5">
        <v>-28463707</v>
      </c>
      <c r="W54" s="5">
        <v>-18924149</v>
      </c>
    </row>
    <row r="55" spans="2:23" ht="15.5" x14ac:dyDescent="0.35">
      <c r="C55" t="s">
        <v>75</v>
      </c>
      <c r="D55" s="5">
        <v>-22015965</v>
      </c>
      <c r="E55" s="5">
        <v>-20982746</v>
      </c>
      <c r="F55" s="5">
        <v>-23267175</v>
      </c>
      <c r="G55" s="5">
        <v>-25975622</v>
      </c>
      <c r="I55" s="5">
        <v>-94826122</v>
      </c>
      <c r="J55" s="5">
        <v>-120991566</v>
      </c>
      <c r="K55" s="5">
        <v>-150098988</v>
      </c>
      <c r="L55" s="5">
        <v>-110062338</v>
      </c>
      <c r="M55" s="5">
        <v>-74621343</v>
      </c>
      <c r="N55" s="5">
        <v>-48942691</v>
      </c>
      <c r="O55" s="5">
        <v>-57719276</v>
      </c>
      <c r="P55" s="5">
        <v>-57297506</v>
      </c>
      <c r="Q55" s="5">
        <v>-50542093</v>
      </c>
      <c r="R55" s="5">
        <v>-32875897</v>
      </c>
      <c r="S55" s="5">
        <v>-36940833</v>
      </c>
      <c r="T55" s="5">
        <v>-29578282</v>
      </c>
      <c r="U55" s="5">
        <v>-31643429</v>
      </c>
      <c r="V55" s="5">
        <v>-28497595</v>
      </c>
      <c r="W55" s="5">
        <v>-14201545</v>
      </c>
    </row>
    <row r="56" spans="2:23" ht="15.5" x14ac:dyDescent="0.35">
      <c r="C56" t="s">
        <v>76</v>
      </c>
      <c r="D56" s="5">
        <v>-2605265</v>
      </c>
      <c r="E56" s="5">
        <v>-2297491</v>
      </c>
      <c r="F56" s="5">
        <v>-2054944</v>
      </c>
      <c r="G56" s="5">
        <v>-2181967</v>
      </c>
      <c r="I56" s="5">
        <v>-8691132</v>
      </c>
      <c r="J56" s="5">
        <v>-11250136</v>
      </c>
      <c r="K56" s="5">
        <v>-12789925</v>
      </c>
      <c r="L56" s="5">
        <v>-8732102</v>
      </c>
      <c r="M56" s="5">
        <v>-8360921</v>
      </c>
      <c r="N56" s="5">
        <v>-8679589</v>
      </c>
      <c r="O56" s="5">
        <v>-8600754</v>
      </c>
      <c r="P56" s="5">
        <v>-7598629</v>
      </c>
      <c r="Q56" s="5">
        <v>-8935319</v>
      </c>
      <c r="R56" s="5">
        <v>-6820796</v>
      </c>
      <c r="S56" s="5">
        <v>-12558852</v>
      </c>
      <c r="T56" s="5">
        <v>-11059417</v>
      </c>
      <c r="U56" s="5">
        <v>-7814550</v>
      </c>
      <c r="V56" s="5">
        <v>-6837611</v>
      </c>
      <c r="W56" s="5">
        <v>-4766474</v>
      </c>
    </row>
    <row r="57" spans="2:23" ht="15.5" x14ac:dyDescent="0.35">
      <c r="C57" t="s">
        <v>79</v>
      </c>
      <c r="D57" s="5">
        <v>-6663554</v>
      </c>
      <c r="E57" s="5">
        <v>-599411</v>
      </c>
      <c r="F57" s="5">
        <v>-1374996</v>
      </c>
      <c r="G57" s="5">
        <v>-1080445</v>
      </c>
      <c r="I57" s="5">
        <v>-2046528</v>
      </c>
      <c r="J57" s="5">
        <v>-7191219</v>
      </c>
      <c r="K57" s="5">
        <v>29898053</v>
      </c>
      <c r="L57" s="5">
        <v>-36227221</v>
      </c>
      <c r="M57" s="5">
        <v>-4189602</v>
      </c>
      <c r="N57" s="5">
        <v>-992345</v>
      </c>
      <c r="O57" s="5">
        <v>-1752757</v>
      </c>
      <c r="P57" s="5">
        <v>468411</v>
      </c>
      <c r="Q57" s="5">
        <v>64054</v>
      </c>
      <c r="R57" s="5">
        <v>-770996</v>
      </c>
      <c r="S57" s="5">
        <v>-1325161</v>
      </c>
      <c r="T57" s="5">
        <v>259580</v>
      </c>
      <c r="U57" s="5">
        <v>-613253</v>
      </c>
      <c r="V57" s="5">
        <v>6871499</v>
      </c>
      <c r="W57" s="5">
        <v>43870</v>
      </c>
    </row>
    <row r="58" spans="2:23" ht="15.5" x14ac:dyDescent="0.35">
      <c r="C58" t="s">
        <v>77</v>
      </c>
      <c r="D58" s="5">
        <v>48023551</v>
      </c>
      <c r="E58" s="5">
        <v>31683236</v>
      </c>
      <c r="F58" s="5">
        <v>30014888</v>
      </c>
      <c r="G58" s="5">
        <v>16511658</v>
      </c>
      <c r="I58" s="5">
        <v>103030201</v>
      </c>
      <c r="J58" s="5">
        <v>169727908</v>
      </c>
      <c r="K58" s="5">
        <v>218290390</v>
      </c>
      <c r="L58" s="5">
        <v>308279373</v>
      </c>
      <c r="M58" s="5">
        <v>264440020</v>
      </c>
      <c r="N58" s="5">
        <v>41292393</v>
      </c>
      <c r="O58" s="5">
        <v>42384852</v>
      </c>
      <c r="P58" s="5">
        <v>92989806</v>
      </c>
      <c r="Q58" s="5">
        <v>111707119</v>
      </c>
      <c r="R58" s="5">
        <v>36719874</v>
      </c>
      <c r="S58" s="5">
        <v>37633716</v>
      </c>
      <c r="T58" s="5">
        <v>6817291</v>
      </c>
      <c r="U58" s="5">
        <v>7703726</v>
      </c>
      <c r="V58" s="5">
        <v>15450500</v>
      </c>
      <c r="W58" s="5">
        <v>7592278</v>
      </c>
    </row>
    <row r="59" spans="2:23" ht="15.5" x14ac:dyDescent="0.35">
      <c r="C59" t="s">
        <v>78</v>
      </c>
      <c r="D59" s="5">
        <v>901640</v>
      </c>
      <c r="E59" s="5">
        <v>488416</v>
      </c>
      <c r="F59" s="5">
        <v>556779</v>
      </c>
      <c r="G59" s="5">
        <v>442100</v>
      </c>
      <c r="I59" s="5">
        <v>1689095</v>
      </c>
      <c r="J59" s="5">
        <v>1902398</v>
      </c>
      <c r="K59" s="5">
        <v>2299564</v>
      </c>
      <c r="L59" s="5">
        <v>501802</v>
      </c>
      <c r="M59" s="5">
        <v>-231562</v>
      </c>
      <c r="N59" s="5">
        <v>-453380</v>
      </c>
      <c r="O59" s="5">
        <v>-1068723</v>
      </c>
      <c r="P59" s="5">
        <v>365069</v>
      </c>
      <c r="Q59" s="5">
        <v>-18553</v>
      </c>
      <c r="R59" s="5">
        <v>-1127619</v>
      </c>
      <c r="S59" s="5">
        <v>-1151136</v>
      </c>
      <c r="T59" s="5">
        <v>-1625533</v>
      </c>
      <c r="U59" s="5">
        <v>-972848</v>
      </c>
      <c r="V59" s="5">
        <v>-2539465</v>
      </c>
      <c r="W59" s="5">
        <v>-1967525</v>
      </c>
    </row>
    <row r="60" spans="2:23" ht="15.5" x14ac:dyDescent="0.35">
      <c r="C60" t="s">
        <v>247</v>
      </c>
      <c r="D60" s="5">
        <v>899387</v>
      </c>
      <c r="E60" s="5">
        <v>500044</v>
      </c>
      <c r="F60" s="5">
        <v>573845</v>
      </c>
      <c r="G60" s="5">
        <v>460446</v>
      </c>
      <c r="I60" s="5">
        <v>1790177</v>
      </c>
      <c r="J60" s="5">
        <v>2130542</v>
      </c>
      <c r="K60" s="5">
        <v>2669803</v>
      </c>
      <c r="L60" s="5">
        <v>975606</v>
      </c>
      <c r="M60" s="5">
        <v>486256</v>
      </c>
      <c r="N60" s="5">
        <v>402524</v>
      </c>
      <c r="O60" s="5">
        <v>223030</v>
      </c>
      <c r="P60" s="5">
        <v>919127</v>
      </c>
      <c r="Q60" s="5">
        <v>657049</v>
      </c>
      <c r="R60" s="5">
        <v>100979</v>
      </c>
      <c r="S60" s="5">
        <v>405344</v>
      </c>
      <c r="T60" s="5">
        <v>48911</v>
      </c>
      <c r="U60" s="5">
        <v>275625</v>
      </c>
      <c r="V60" s="5">
        <v>346274</v>
      </c>
      <c r="W60" s="5">
        <v>34005</v>
      </c>
    </row>
    <row r="61" spans="2:23" ht="15.5" x14ac:dyDescent="0.35">
      <c r="C61" t="s">
        <v>27</v>
      </c>
      <c r="D61" s="5">
        <v>2253</v>
      </c>
      <c r="E61" s="5">
        <v>-11628</v>
      </c>
      <c r="F61" s="5">
        <v>-17066</v>
      </c>
      <c r="G61" s="5">
        <v>-18346</v>
      </c>
      <c r="I61" s="5">
        <v>-101082</v>
      </c>
      <c r="J61" s="5">
        <v>-228144</v>
      </c>
      <c r="K61" s="5">
        <v>-370239</v>
      </c>
      <c r="L61" s="5">
        <v>-473804</v>
      </c>
      <c r="M61" s="5">
        <v>-717818</v>
      </c>
      <c r="N61" s="5">
        <v>-855904</v>
      </c>
      <c r="O61" s="5">
        <v>-1291753</v>
      </c>
      <c r="P61" s="5">
        <v>-554058</v>
      </c>
      <c r="Q61" s="5">
        <v>-675602</v>
      </c>
      <c r="R61" s="5">
        <v>-1228598</v>
      </c>
      <c r="S61" s="5">
        <v>-1556480</v>
      </c>
      <c r="T61" s="5">
        <v>-1674444</v>
      </c>
      <c r="U61" s="5">
        <v>-1248473</v>
      </c>
      <c r="V61" s="5">
        <v>-2885739</v>
      </c>
      <c r="W61" s="5">
        <v>-2001530</v>
      </c>
    </row>
    <row r="62" spans="2:23" ht="15.5" x14ac:dyDescent="0.35">
      <c r="C62" t="s">
        <v>80</v>
      </c>
      <c r="D62" s="5">
        <v>901640</v>
      </c>
      <c r="E62" s="5">
        <v>488416</v>
      </c>
      <c r="F62" s="5">
        <v>556779</v>
      </c>
      <c r="G62" s="5">
        <v>442100</v>
      </c>
      <c r="I62" s="5">
        <v>1689095</v>
      </c>
      <c r="J62" s="5">
        <v>1902398</v>
      </c>
      <c r="K62" s="5">
        <v>2299564</v>
      </c>
      <c r="L62" s="5">
        <v>501802</v>
      </c>
      <c r="M62" s="5">
        <v>-231562</v>
      </c>
      <c r="N62" s="5">
        <v>-453380</v>
      </c>
      <c r="O62" s="5">
        <v>-1068723</v>
      </c>
      <c r="P62" s="5">
        <v>365069</v>
      </c>
      <c r="Q62" s="5">
        <v>-18553</v>
      </c>
      <c r="R62" s="5">
        <v>-1127619</v>
      </c>
      <c r="S62" s="5">
        <v>-1151136</v>
      </c>
      <c r="T62" s="5">
        <v>-1625533</v>
      </c>
      <c r="U62" s="5">
        <v>-972848</v>
      </c>
      <c r="V62" s="5">
        <v>-2539465</v>
      </c>
      <c r="W62" s="5">
        <v>-1967525</v>
      </c>
    </row>
    <row r="63" spans="2:23" ht="15.5" x14ac:dyDescent="0.35">
      <c r="C63" t="s">
        <v>29</v>
      </c>
      <c r="D63" s="5">
        <v>48925191</v>
      </c>
      <c r="E63" s="5">
        <v>32171652</v>
      </c>
      <c r="F63" s="5">
        <v>30571667</v>
      </c>
      <c r="G63" s="5">
        <v>16953758</v>
      </c>
      <c r="I63" s="5">
        <v>104719296</v>
      </c>
      <c r="J63" s="5">
        <v>171630306</v>
      </c>
      <c r="K63" s="5">
        <v>220589954</v>
      </c>
      <c r="L63" s="5">
        <v>308781175</v>
      </c>
      <c r="M63" s="5">
        <v>264208458</v>
      </c>
      <c r="N63" s="5">
        <v>40839013</v>
      </c>
      <c r="O63" s="5">
        <v>41316129</v>
      </c>
      <c r="P63" s="5">
        <v>93354875</v>
      </c>
      <c r="Q63" s="5">
        <v>111688566</v>
      </c>
      <c r="R63" s="5">
        <v>35592255</v>
      </c>
      <c r="S63" s="5">
        <v>36482580</v>
      </c>
      <c r="T63" s="5">
        <v>5191758</v>
      </c>
      <c r="U63" s="5">
        <v>6730878</v>
      </c>
      <c r="V63" s="5">
        <v>12911035</v>
      </c>
      <c r="W63" s="5">
        <v>5624753</v>
      </c>
    </row>
    <row r="64" spans="2:23" ht="15.5" x14ac:dyDescent="0.35">
      <c r="C64" t="s">
        <v>28</v>
      </c>
      <c r="D64" s="5">
        <v>-11405372</v>
      </c>
      <c r="E64" s="5">
        <v>-6676535</v>
      </c>
      <c r="F64" s="5">
        <v>-8164657</v>
      </c>
      <c r="G64" s="5">
        <v>-5049900</v>
      </c>
      <c r="I64" s="5">
        <v>-20733919</v>
      </c>
      <c r="J64" s="5">
        <v>-40078628</v>
      </c>
      <c r="K64" s="5">
        <v>-58320495</v>
      </c>
      <c r="L64" s="5">
        <v>-68885156</v>
      </c>
      <c r="M64" s="5">
        <v>-59044129</v>
      </c>
      <c r="N64" s="5">
        <v>-10318744</v>
      </c>
      <c r="O64" s="5">
        <v>-10848672</v>
      </c>
      <c r="P64" s="5">
        <v>-24291684</v>
      </c>
      <c r="Q64" s="5">
        <v>-28871637</v>
      </c>
      <c r="R64" s="5">
        <v>-8170678</v>
      </c>
      <c r="S64" s="5">
        <v>-10106455</v>
      </c>
      <c r="T64" s="5">
        <v>-2657912</v>
      </c>
      <c r="U64" s="5">
        <v>-1995987</v>
      </c>
      <c r="V64" s="5">
        <v>-3127446</v>
      </c>
      <c r="W64" s="5">
        <v>-1271399</v>
      </c>
    </row>
    <row r="65" spans="2:23" ht="15.5" x14ac:dyDescent="0.35">
      <c r="C65" t="s">
        <v>86</v>
      </c>
      <c r="D65" s="5">
        <v>37519819</v>
      </c>
      <c r="E65" s="5">
        <v>25495117</v>
      </c>
      <c r="F65" s="5">
        <v>22407010</v>
      </c>
      <c r="G65" s="5">
        <v>11903858</v>
      </c>
      <c r="I65" s="5">
        <v>83985377</v>
      </c>
      <c r="J65" s="5">
        <v>131551678</v>
      </c>
      <c r="K65" s="5">
        <v>162269459</v>
      </c>
      <c r="L65" s="5">
        <v>239896019</v>
      </c>
      <c r="M65" s="5">
        <v>205164329</v>
      </c>
      <c r="N65" s="5">
        <v>30520269</v>
      </c>
      <c r="O65" s="5">
        <v>30467457</v>
      </c>
      <c r="P65" s="5">
        <v>69063191</v>
      </c>
      <c r="Q65" s="5">
        <v>82816929</v>
      </c>
      <c r="R65" s="5">
        <v>27421577</v>
      </c>
      <c r="S65" s="5">
        <v>26376125</v>
      </c>
      <c r="T65" s="5">
        <v>2533846</v>
      </c>
      <c r="U65" s="5">
        <v>4734891</v>
      </c>
      <c r="V65" s="5">
        <v>9783589</v>
      </c>
      <c r="W65" s="5">
        <v>4353354</v>
      </c>
    </row>
    <row r="66" spans="2:23" ht="15.5" x14ac:dyDescent="0.35">
      <c r="C66" t="s">
        <v>87</v>
      </c>
      <c r="D66" s="5">
        <v>30255</v>
      </c>
      <c r="E66" s="5">
        <v>282665</v>
      </c>
      <c r="F66" s="5">
        <v>468</v>
      </c>
      <c r="G66" s="5">
        <v>-3713</v>
      </c>
      <c r="I66" s="5">
        <v>-28668</v>
      </c>
      <c r="J66" s="5">
        <v>34524</v>
      </c>
      <c r="K66" s="5">
        <v>-263475</v>
      </c>
      <c r="L66" s="5">
        <v>-30365</v>
      </c>
      <c r="M66" s="5">
        <v>72555</v>
      </c>
      <c r="N66" s="5">
        <v>-444342</v>
      </c>
      <c r="O66" s="5">
        <v>-429105</v>
      </c>
      <c r="P66" s="5">
        <v>325688</v>
      </c>
      <c r="Q66" s="5">
        <v>-271462</v>
      </c>
      <c r="R66" s="5">
        <v>-27572</v>
      </c>
      <c r="S66" s="5">
        <v>371117</v>
      </c>
      <c r="W66" s="5">
        <v>10486</v>
      </c>
    </row>
    <row r="67" spans="2:23" ht="15.5" x14ac:dyDescent="0.35">
      <c r="C67" t="s">
        <v>89</v>
      </c>
      <c r="D67" s="5">
        <v>37550074</v>
      </c>
      <c r="E67" s="5">
        <v>25777782</v>
      </c>
      <c r="F67" s="5">
        <v>22407478</v>
      </c>
      <c r="G67" s="5">
        <v>11900145</v>
      </c>
      <c r="I67" s="5">
        <v>83956709</v>
      </c>
      <c r="J67" s="5">
        <v>131586202</v>
      </c>
      <c r="K67" s="5">
        <v>162005984</v>
      </c>
      <c r="L67" s="5">
        <v>239865654</v>
      </c>
      <c r="M67" s="5">
        <v>205236884</v>
      </c>
      <c r="N67" s="5">
        <v>30075927</v>
      </c>
      <c r="O67" s="5">
        <v>30038352</v>
      </c>
      <c r="P67" s="5">
        <v>69388879</v>
      </c>
      <c r="Q67" s="5">
        <v>82545467</v>
      </c>
      <c r="R67" s="5">
        <v>27394005</v>
      </c>
      <c r="S67" s="5">
        <v>26747242</v>
      </c>
      <c r="T67" s="5">
        <v>2533846</v>
      </c>
      <c r="U67" s="5">
        <v>4734891</v>
      </c>
      <c r="V67" s="5">
        <v>9783589</v>
      </c>
      <c r="W67" s="5">
        <v>4363840</v>
      </c>
    </row>
    <row r="68" spans="2:23" ht="15.5" x14ac:dyDescent="0.35">
      <c r="C68" t="s">
        <v>90</v>
      </c>
      <c r="D68" s="5">
        <v>37519819</v>
      </c>
      <c r="E68" s="5">
        <v>25495117</v>
      </c>
      <c r="F68" s="5">
        <v>22407010</v>
      </c>
      <c r="G68" s="5">
        <v>11903858</v>
      </c>
      <c r="I68" s="5">
        <v>83985377</v>
      </c>
      <c r="J68" s="5">
        <v>131551678</v>
      </c>
      <c r="K68" s="5">
        <v>162269459</v>
      </c>
      <c r="L68" s="5">
        <v>239896019</v>
      </c>
      <c r="M68" s="5">
        <v>205164329</v>
      </c>
      <c r="N68" s="5">
        <v>30520269</v>
      </c>
      <c r="O68" s="5">
        <v>30467457</v>
      </c>
      <c r="P68" s="5">
        <v>69063191</v>
      </c>
      <c r="Q68" s="5">
        <v>82816929</v>
      </c>
      <c r="R68" s="5">
        <v>27421577</v>
      </c>
      <c r="S68" s="5">
        <v>26376125</v>
      </c>
      <c r="T68" s="5">
        <v>2533846</v>
      </c>
      <c r="U68" s="5">
        <v>4734891</v>
      </c>
      <c r="V68" s="5">
        <v>9783589</v>
      </c>
      <c r="W68" s="5">
        <v>4353354</v>
      </c>
    </row>
    <row r="69" spans="2:23" ht="15.5" x14ac:dyDescent="0.35">
      <c r="C69" t="s">
        <v>8</v>
      </c>
      <c r="D69" s="5">
        <v>37549996</v>
      </c>
      <c r="E69" s="5">
        <v>25777715</v>
      </c>
      <c r="F69" s="5">
        <v>22407406</v>
      </c>
      <c r="G69" s="5">
        <v>11900314</v>
      </c>
      <c r="I69" s="5">
        <v>83956474</v>
      </c>
      <c r="J69" s="5">
        <v>131585872</v>
      </c>
      <c r="K69" s="5">
        <v>162005605</v>
      </c>
      <c r="L69" s="5">
        <v>239865239</v>
      </c>
      <c r="M69" s="5">
        <v>205236467</v>
      </c>
      <c r="N69" s="5">
        <v>30075843</v>
      </c>
      <c r="O69" s="5">
        <v>30038273</v>
      </c>
      <c r="P69" s="5">
        <v>69388684</v>
      </c>
      <c r="Q69" s="5">
        <v>82545239</v>
      </c>
      <c r="R69" s="5">
        <v>27393934</v>
      </c>
      <c r="S69" s="5">
        <v>26747167</v>
      </c>
      <c r="T69" s="5">
        <v>2533832</v>
      </c>
      <c r="U69" s="5">
        <v>4734868</v>
      </c>
      <c r="V69" s="5">
        <v>9782603</v>
      </c>
      <c r="W69" s="5">
        <v>3107738</v>
      </c>
    </row>
    <row r="70" spans="2:23" ht="15.5" x14ac:dyDescent="0.35">
      <c r="C70" t="s">
        <v>203</v>
      </c>
      <c r="D70" s="5">
        <v>78</v>
      </c>
      <c r="E70" s="5">
        <v>67</v>
      </c>
      <c r="F70" s="5">
        <v>72</v>
      </c>
      <c r="G70" s="5">
        <v>-169</v>
      </c>
      <c r="I70" s="5">
        <v>235</v>
      </c>
      <c r="J70" s="5">
        <v>330</v>
      </c>
      <c r="K70" s="5">
        <v>379</v>
      </c>
      <c r="L70" s="5">
        <v>415</v>
      </c>
      <c r="M70" s="5">
        <v>417</v>
      </c>
      <c r="N70" s="5">
        <v>84</v>
      </c>
      <c r="O70" s="5">
        <v>79</v>
      </c>
      <c r="P70" s="5">
        <v>195</v>
      </c>
      <c r="Q70" s="5">
        <v>228</v>
      </c>
      <c r="R70" s="5">
        <v>71</v>
      </c>
      <c r="S70" s="5">
        <v>75</v>
      </c>
      <c r="T70" s="5">
        <v>14</v>
      </c>
      <c r="U70" s="5">
        <v>23</v>
      </c>
      <c r="V70" s="5">
        <v>986</v>
      </c>
      <c r="W70" s="5">
        <v>1256102</v>
      </c>
    </row>
    <row r="71" spans="2:23" ht="15.5" x14ac:dyDescent="0.35">
      <c r="C71" t="s">
        <v>91</v>
      </c>
      <c r="D71" s="5">
        <v>37519819</v>
      </c>
      <c r="E71" s="5">
        <v>25495117</v>
      </c>
      <c r="F71" s="5">
        <v>22407010</v>
      </c>
      <c r="G71" s="5">
        <v>11903858</v>
      </c>
      <c r="I71" s="5">
        <v>83985377</v>
      </c>
      <c r="J71" s="5">
        <v>131551678</v>
      </c>
      <c r="K71" s="5">
        <v>162269459</v>
      </c>
      <c r="L71" s="5">
        <v>239896019</v>
      </c>
      <c r="M71" s="5">
        <v>205164329</v>
      </c>
      <c r="N71" s="5">
        <v>30520269</v>
      </c>
      <c r="O71" s="5">
        <v>30467457</v>
      </c>
      <c r="P71" s="5">
        <v>69063191</v>
      </c>
      <c r="Q71" s="5">
        <v>82816929</v>
      </c>
      <c r="R71" s="5">
        <v>27421577</v>
      </c>
      <c r="S71" s="5">
        <v>26376125</v>
      </c>
      <c r="T71" s="5">
        <v>2533846</v>
      </c>
      <c r="U71" s="5">
        <v>4734891</v>
      </c>
      <c r="V71" s="5">
        <v>9783589</v>
      </c>
      <c r="W71" s="5">
        <v>4353354</v>
      </c>
    </row>
    <row r="72" spans="2:23" ht="15.5" x14ac:dyDescent="0.35">
      <c r="C72" t="s">
        <v>92</v>
      </c>
      <c r="D72" s="5">
        <v>37550074</v>
      </c>
      <c r="E72" s="5">
        <v>25777782</v>
      </c>
      <c r="F72" s="5">
        <v>22407478</v>
      </c>
      <c r="G72" s="5">
        <v>11900145</v>
      </c>
      <c r="I72" s="5">
        <v>83956709</v>
      </c>
      <c r="J72" s="5">
        <v>131586202</v>
      </c>
      <c r="K72" s="5">
        <v>162005984</v>
      </c>
      <c r="L72" s="5">
        <v>239865654</v>
      </c>
      <c r="M72" s="5">
        <v>205236884</v>
      </c>
      <c r="N72" s="5">
        <v>30075927</v>
      </c>
      <c r="O72" s="5">
        <v>30038352</v>
      </c>
      <c r="P72" s="5">
        <v>69388879</v>
      </c>
      <c r="Q72" s="5">
        <v>82545467</v>
      </c>
      <c r="R72" s="5">
        <v>27394005</v>
      </c>
      <c r="S72" s="5">
        <v>26747242</v>
      </c>
      <c r="T72" s="5">
        <v>2533846</v>
      </c>
      <c r="U72" s="5">
        <v>4734891</v>
      </c>
      <c r="V72" s="5">
        <v>9783589</v>
      </c>
      <c r="W72" s="5">
        <v>4363840</v>
      </c>
    </row>
    <row r="73" spans="2:23" ht="15.5" x14ac:dyDescent="0.35">
      <c r="C73" t="s">
        <v>93</v>
      </c>
      <c r="D73" s="5">
        <v>37550074</v>
      </c>
      <c r="E73" s="5">
        <v>25777782</v>
      </c>
      <c r="F73" s="5">
        <v>22407478</v>
      </c>
      <c r="G73" s="5">
        <v>11900145</v>
      </c>
      <c r="I73" s="5">
        <v>83956709</v>
      </c>
      <c r="J73" s="5">
        <v>131586202</v>
      </c>
      <c r="K73" s="5">
        <v>162005984</v>
      </c>
      <c r="L73" s="5">
        <v>239865654</v>
      </c>
      <c r="M73" s="5">
        <v>205236884</v>
      </c>
      <c r="N73" s="5">
        <v>30075927</v>
      </c>
      <c r="O73" s="5">
        <v>30038352</v>
      </c>
      <c r="P73" s="5">
        <v>69388879</v>
      </c>
      <c r="Q73" s="5">
        <v>82545467</v>
      </c>
      <c r="R73" s="5">
        <v>27394005</v>
      </c>
      <c r="S73" s="5">
        <v>26747242</v>
      </c>
      <c r="T73" s="5">
        <v>2533846</v>
      </c>
      <c r="U73" s="5">
        <v>4734891</v>
      </c>
      <c r="V73" s="5">
        <v>9783589</v>
      </c>
      <c r="W73" s="5">
        <v>4363840</v>
      </c>
    </row>
    <row r="75" spans="2:23" ht="15.5" x14ac:dyDescent="0.35">
      <c r="B75" t="s">
        <v>94</v>
      </c>
      <c r="C75" t="s">
        <v>95</v>
      </c>
    </row>
    <row r="76" spans="2:23" ht="15.5" x14ac:dyDescent="0.35">
      <c r="C76" t="s">
        <v>96</v>
      </c>
    </row>
    <row r="77" spans="2:23" ht="15.5" x14ac:dyDescent="0.35">
      <c r="C77" t="s">
        <v>20</v>
      </c>
      <c r="D77" s="5">
        <v>105465062</v>
      </c>
      <c r="E77" s="5">
        <v>60958061</v>
      </c>
      <c r="F77" s="5">
        <v>44249952</v>
      </c>
      <c r="G77" s="5">
        <v>43861261</v>
      </c>
      <c r="I77" s="5">
        <v>44249952</v>
      </c>
      <c r="J77" s="5">
        <v>35886262</v>
      </c>
      <c r="K77" s="5">
        <v>45591329</v>
      </c>
      <c r="L77" s="5">
        <v>87540447</v>
      </c>
      <c r="M77" s="5">
        <v>165766995</v>
      </c>
      <c r="N77" s="5">
        <v>25437581</v>
      </c>
      <c r="O77" s="5">
        <v>12752524</v>
      </c>
      <c r="P77" s="5">
        <v>17968352</v>
      </c>
      <c r="Q77" s="5">
        <v>18535847</v>
      </c>
      <c r="R77" s="5">
        <v>12135903</v>
      </c>
      <c r="S77" s="5">
        <v>14461640</v>
      </c>
      <c r="T77" s="5">
        <v>4835016</v>
      </c>
      <c r="U77" s="5">
        <v>834252</v>
      </c>
      <c r="V77" s="5">
        <v>30834930</v>
      </c>
      <c r="W77" s="5">
        <v>27519653</v>
      </c>
    </row>
    <row r="78" spans="2:23" ht="15.5" x14ac:dyDescent="0.35">
      <c r="C78" t="s">
        <v>289</v>
      </c>
    </row>
    <row r="79" spans="2:23" ht="15.5" x14ac:dyDescent="0.35">
      <c r="C79" t="s">
        <v>256</v>
      </c>
      <c r="D79" s="5">
        <v>53770215</v>
      </c>
      <c r="E79" s="5">
        <v>43734364</v>
      </c>
      <c r="F79" s="5">
        <v>35470645</v>
      </c>
      <c r="G79" s="5">
        <v>29604531</v>
      </c>
      <c r="I79" s="5">
        <v>35470645</v>
      </c>
    </row>
    <row r="80" spans="2:23" ht="15.5" x14ac:dyDescent="0.35">
      <c r="C80" t="s">
        <v>97</v>
      </c>
      <c r="D80" s="5">
        <v>46585136</v>
      </c>
      <c r="E80" s="5">
        <v>51921970</v>
      </c>
      <c r="F80" s="5">
        <v>44220906</v>
      </c>
      <c r="G80" s="5">
        <v>60041345</v>
      </c>
      <c r="I80" s="5">
        <v>44220906</v>
      </c>
      <c r="J80" s="5">
        <v>76967592</v>
      </c>
      <c r="K80" s="5">
        <v>87304765</v>
      </c>
      <c r="L80" s="5">
        <v>62407365</v>
      </c>
      <c r="M80" s="5">
        <v>66857716</v>
      </c>
      <c r="N80" s="5">
        <v>54652801</v>
      </c>
      <c r="O80" s="5">
        <v>49719428</v>
      </c>
      <c r="P80" s="5">
        <v>52754699</v>
      </c>
      <c r="Q80" s="5">
        <v>50824269</v>
      </c>
      <c r="R80" s="5">
        <v>34186652</v>
      </c>
      <c r="S80" s="5">
        <v>23698401</v>
      </c>
      <c r="T80" s="5">
        <v>23859305</v>
      </c>
      <c r="U80" s="5">
        <v>12954840</v>
      </c>
      <c r="V80" s="5">
        <v>29276279</v>
      </c>
      <c r="W80" s="5">
        <v>7309807</v>
      </c>
    </row>
    <row r="81" spans="3:23" ht="15.5" x14ac:dyDescent="0.35">
      <c r="C81" t="s">
        <v>99</v>
      </c>
      <c r="U81" s="5">
        <v>17000000</v>
      </c>
    </row>
    <row r="82" spans="3:23" ht="15.5" x14ac:dyDescent="0.35">
      <c r="C82" t="s">
        <v>98</v>
      </c>
      <c r="S82" s="5">
        <v>94415</v>
      </c>
      <c r="T82" s="5">
        <v>286597</v>
      </c>
      <c r="U82" s="5">
        <v>1317373</v>
      </c>
      <c r="V82" s="5">
        <v>533895</v>
      </c>
      <c r="W82" s="5">
        <v>723063</v>
      </c>
    </row>
    <row r="83" spans="3:23" ht="15.5" x14ac:dyDescent="0.35">
      <c r="C83" t="s">
        <v>100</v>
      </c>
      <c r="D83" s="5">
        <v>46585136</v>
      </c>
      <c r="E83" s="5">
        <v>51921970</v>
      </c>
      <c r="F83" s="5">
        <v>44220906</v>
      </c>
      <c r="G83" s="5">
        <v>60041345</v>
      </c>
      <c r="I83" s="5">
        <v>44220906</v>
      </c>
      <c r="J83" s="5">
        <v>76967592</v>
      </c>
      <c r="K83" s="5">
        <v>87304765</v>
      </c>
      <c r="L83" s="5">
        <v>62407365</v>
      </c>
      <c r="M83" s="5">
        <v>66857716</v>
      </c>
      <c r="N83" s="5">
        <v>54652801</v>
      </c>
      <c r="O83" s="5">
        <v>49719428</v>
      </c>
      <c r="P83" s="5">
        <v>52754699</v>
      </c>
      <c r="Q83" s="5">
        <v>50824269</v>
      </c>
      <c r="R83" s="5">
        <v>34186652</v>
      </c>
      <c r="S83" s="5">
        <v>23698401</v>
      </c>
      <c r="T83" s="5">
        <v>23859305</v>
      </c>
      <c r="U83" s="5">
        <v>12954840</v>
      </c>
      <c r="V83" s="5">
        <v>29276279</v>
      </c>
      <c r="W83" s="5">
        <v>7309807</v>
      </c>
    </row>
    <row r="84" spans="3:23" ht="15.5" x14ac:dyDescent="0.35">
      <c r="C84" t="s">
        <v>101</v>
      </c>
      <c r="D84" s="5">
        <v>1962238</v>
      </c>
      <c r="E84" s="5">
        <v>1726637</v>
      </c>
      <c r="F84" s="5">
        <v>1402067</v>
      </c>
      <c r="G84" s="5">
        <v>1008903</v>
      </c>
      <c r="I84" s="5">
        <v>1402067</v>
      </c>
      <c r="J84" s="5">
        <v>1829697</v>
      </c>
      <c r="K84" s="5">
        <v>950308</v>
      </c>
      <c r="L84" s="5">
        <v>1717080</v>
      </c>
      <c r="M84" s="5">
        <v>1316080</v>
      </c>
      <c r="N84" s="5">
        <v>1218339</v>
      </c>
      <c r="O84" s="5">
        <v>836278</v>
      </c>
      <c r="P84" s="5">
        <v>831453</v>
      </c>
      <c r="Q84" s="5">
        <v>669902</v>
      </c>
      <c r="R84" s="5">
        <v>709246</v>
      </c>
      <c r="S84" s="5">
        <v>651044</v>
      </c>
      <c r="T84" s="5">
        <v>464611</v>
      </c>
      <c r="U84" s="5">
        <v>1986579</v>
      </c>
      <c r="V84" s="5">
        <v>2393487</v>
      </c>
      <c r="W84" s="5">
        <v>1797062</v>
      </c>
    </row>
    <row r="85" spans="3:23" ht="15.5" x14ac:dyDescent="0.35">
      <c r="C85" t="s">
        <v>102</v>
      </c>
      <c r="D85" s="5">
        <v>1962238</v>
      </c>
      <c r="E85" s="5">
        <v>1726637</v>
      </c>
      <c r="F85" s="5">
        <v>1402067</v>
      </c>
      <c r="G85" s="5">
        <v>1008903</v>
      </c>
      <c r="I85" s="5">
        <v>1402067</v>
      </c>
      <c r="J85" s="5">
        <v>1829697</v>
      </c>
      <c r="K85" s="5">
        <v>950308</v>
      </c>
      <c r="L85" s="5">
        <v>1717080</v>
      </c>
      <c r="M85" s="5">
        <v>1316080</v>
      </c>
      <c r="N85" s="5">
        <v>1218339</v>
      </c>
      <c r="O85" s="5">
        <v>836278</v>
      </c>
      <c r="P85" s="5">
        <v>831453</v>
      </c>
      <c r="Q85" s="5">
        <v>669902</v>
      </c>
      <c r="R85" s="5">
        <v>709246</v>
      </c>
      <c r="S85" s="5">
        <v>651044</v>
      </c>
      <c r="T85" s="5">
        <v>464611</v>
      </c>
      <c r="U85" s="5">
        <v>1986579</v>
      </c>
      <c r="V85" s="5">
        <v>2393487</v>
      </c>
      <c r="W85" s="5">
        <v>1797062</v>
      </c>
    </row>
    <row r="86" spans="3:23" ht="15.5" x14ac:dyDescent="0.35">
      <c r="C86" t="s">
        <v>103</v>
      </c>
      <c r="D86" s="5">
        <v>40519092</v>
      </c>
      <c r="E86" s="5">
        <v>35332827</v>
      </c>
      <c r="F86" s="5">
        <v>41198686</v>
      </c>
      <c r="G86" s="5">
        <v>60147741</v>
      </c>
      <c r="I86" s="5">
        <v>41198686</v>
      </c>
      <c r="J86" s="5">
        <v>43125712</v>
      </c>
      <c r="K86" s="5">
        <v>37507573</v>
      </c>
      <c r="L86" s="5">
        <v>37974249</v>
      </c>
      <c r="M86" s="5">
        <v>20239812</v>
      </c>
      <c r="N86" s="5">
        <v>7587854</v>
      </c>
      <c r="O86" s="5">
        <v>12366729</v>
      </c>
      <c r="P86" s="5">
        <v>15939832</v>
      </c>
      <c r="Q86" s="5">
        <v>5545199</v>
      </c>
      <c r="R86" s="5">
        <v>5247018</v>
      </c>
      <c r="S86" s="5">
        <v>6370826</v>
      </c>
      <c r="T86" s="5">
        <v>8837718</v>
      </c>
      <c r="U86" s="5">
        <v>16940027</v>
      </c>
      <c r="V86" s="5">
        <v>16018655</v>
      </c>
      <c r="W86" s="5">
        <v>9521080</v>
      </c>
    </row>
    <row r="87" spans="3:23" ht="15.5" x14ac:dyDescent="0.35">
      <c r="C87" t="s">
        <v>79</v>
      </c>
      <c r="D87" s="5">
        <v>-6374679</v>
      </c>
      <c r="E87" s="5">
        <v>-6374679</v>
      </c>
      <c r="F87" s="5">
        <v>-6374679</v>
      </c>
      <c r="G87" s="5">
        <v>-6374679</v>
      </c>
      <c r="I87" s="5">
        <v>-6374679</v>
      </c>
      <c r="J87" s="5">
        <v>-6374679</v>
      </c>
      <c r="K87" s="5">
        <v>-6374679</v>
      </c>
      <c r="L87" s="5">
        <v>-6374679</v>
      </c>
      <c r="M87" s="5">
        <v>-6374679</v>
      </c>
      <c r="N87" s="5">
        <v>-6374679</v>
      </c>
      <c r="O87" s="5">
        <v>-6374679</v>
      </c>
      <c r="P87" s="5">
        <v>-6374679</v>
      </c>
      <c r="Q87" s="5">
        <v>-6374679</v>
      </c>
      <c r="R87" s="5">
        <v>-6374679</v>
      </c>
      <c r="S87" s="5">
        <v>-6374679</v>
      </c>
      <c r="T87" s="5">
        <v>-6374679</v>
      </c>
      <c r="U87" s="5">
        <v>-6374679</v>
      </c>
      <c r="V87" s="5">
        <v>-6374966</v>
      </c>
    </row>
    <row r="88" spans="3:23" ht="15.5" x14ac:dyDescent="0.35">
      <c r="C88" t="s">
        <v>104</v>
      </c>
      <c r="D88" s="5">
        <v>285015381</v>
      </c>
      <c r="E88" s="5">
        <v>227216930</v>
      </c>
      <c r="F88" s="5">
        <v>199271693</v>
      </c>
      <c r="G88" s="5">
        <v>222271104</v>
      </c>
      <c r="I88" s="5">
        <v>199271693</v>
      </c>
      <c r="J88" s="5">
        <v>190135652</v>
      </c>
      <c r="K88" s="5">
        <v>211847038</v>
      </c>
      <c r="L88" s="5">
        <v>213244699</v>
      </c>
      <c r="M88" s="5">
        <v>271784042</v>
      </c>
      <c r="N88" s="5">
        <v>95968026</v>
      </c>
      <c r="O88" s="5">
        <v>77537334</v>
      </c>
      <c r="P88" s="5">
        <v>90459139</v>
      </c>
      <c r="Q88" s="5">
        <v>78872989</v>
      </c>
      <c r="R88" s="5">
        <v>54182494</v>
      </c>
      <c r="S88" s="5">
        <v>46313523</v>
      </c>
      <c r="T88" s="5">
        <v>39315081</v>
      </c>
      <c r="U88" s="5">
        <v>33132151</v>
      </c>
      <c r="V88" s="5">
        <v>79012143</v>
      </c>
      <c r="W88" s="5">
        <v>47251513</v>
      </c>
    </row>
    <row r="89" spans="3:23" ht="15.5" x14ac:dyDescent="0.35">
      <c r="C89" t="s">
        <v>105</v>
      </c>
    </row>
    <row r="90" spans="3:23" ht="15.5" x14ac:dyDescent="0.35">
      <c r="C90" t="s">
        <v>1389</v>
      </c>
      <c r="D90" s="5">
        <v>663986</v>
      </c>
      <c r="E90" s="5">
        <v>663986</v>
      </c>
      <c r="F90" s="5">
        <v>663986</v>
      </c>
      <c r="G90" s="5">
        <v>594785</v>
      </c>
      <c r="I90" s="5">
        <v>663986</v>
      </c>
      <c r="J90" s="5">
        <v>5885321</v>
      </c>
      <c r="K90" s="5">
        <v>2266442</v>
      </c>
      <c r="L90" s="5">
        <v>1256287</v>
      </c>
      <c r="M90" s="5">
        <v>852998</v>
      </c>
      <c r="N90" s="5">
        <v>349460</v>
      </c>
      <c r="O90" s="5">
        <v>3515130</v>
      </c>
      <c r="P90" s="5">
        <v>2501613</v>
      </c>
      <c r="Q90" s="5">
        <v>1765521</v>
      </c>
      <c r="R90" s="5">
        <v>1449662</v>
      </c>
      <c r="S90" s="5">
        <v>1113284</v>
      </c>
      <c r="T90" s="5">
        <v>923110</v>
      </c>
      <c r="U90" s="5">
        <v>5012282</v>
      </c>
      <c r="V90" s="5">
        <v>4153475</v>
      </c>
      <c r="W90" s="5">
        <v>4023501</v>
      </c>
    </row>
    <row r="91" spans="3:23" ht="15.5" x14ac:dyDescent="0.35">
      <c r="C91" t="s">
        <v>506</v>
      </c>
      <c r="D91" s="5">
        <v>28680997</v>
      </c>
      <c r="E91" s="5">
        <v>42752306</v>
      </c>
      <c r="F91" s="5">
        <v>51686387</v>
      </c>
      <c r="G91" s="5">
        <v>55904120</v>
      </c>
      <c r="I91" s="5">
        <v>51686387</v>
      </c>
      <c r="J91" s="5">
        <v>60529788</v>
      </c>
      <c r="K91" s="5">
        <v>74783060</v>
      </c>
      <c r="L91" s="5">
        <v>80184081</v>
      </c>
      <c r="M91" s="5">
        <v>68241291</v>
      </c>
      <c r="N91" s="5">
        <v>66881348</v>
      </c>
      <c r="O91" s="5">
        <v>65250974</v>
      </c>
      <c r="P91" s="5">
        <v>62300719</v>
      </c>
      <c r="Q91" s="5">
        <v>39261508</v>
      </c>
      <c r="R91" s="5">
        <v>32321914</v>
      </c>
      <c r="S91" s="5">
        <v>32979710</v>
      </c>
      <c r="T91" s="5">
        <v>34882531</v>
      </c>
      <c r="U91" s="5">
        <v>29402275</v>
      </c>
      <c r="V91" s="5">
        <v>22629033</v>
      </c>
      <c r="W91" s="5">
        <v>21005312</v>
      </c>
    </row>
    <row r="92" spans="3:23" ht="15.5" x14ac:dyDescent="0.35">
      <c r="C92" t="s">
        <v>106</v>
      </c>
      <c r="D92" s="5">
        <v>55462175</v>
      </c>
      <c r="E92" s="5">
        <v>57955250</v>
      </c>
      <c r="F92" s="5">
        <v>61389649</v>
      </c>
      <c r="G92" s="5">
        <v>63848787</v>
      </c>
      <c r="I92" s="5">
        <v>61389649</v>
      </c>
      <c r="J92" s="5">
        <v>71116216</v>
      </c>
      <c r="K92" s="5">
        <v>72036241</v>
      </c>
      <c r="L92" s="5">
        <v>71079147</v>
      </c>
      <c r="M92" s="5">
        <v>61072056</v>
      </c>
      <c r="N92" s="5">
        <v>57066668</v>
      </c>
      <c r="O92" s="5">
        <v>61167459</v>
      </c>
      <c r="P92" s="5">
        <v>61417640</v>
      </c>
      <c r="Q92" s="5">
        <v>63833889</v>
      </c>
      <c r="R92" s="5">
        <v>68829822</v>
      </c>
      <c r="S92" s="5">
        <v>66446110</v>
      </c>
      <c r="T92" s="5">
        <v>63045244</v>
      </c>
      <c r="U92" s="5">
        <v>63307777</v>
      </c>
      <c r="V92" s="5">
        <v>7660879</v>
      </c>
      <c r="W92" s="5">
        <v>5635090</v>
      </c>
    </row>
    <row r="93" spans="3:23" ht="15.5" x14ac:dyDescent="0.35">
      <c r="C93" t="s">
        <v>464</v>
      </c>
      <c r="D93" s="5">
        <v>20102790</v>
      </c>
      <c r="E93" s="5">
        <v>20102790</v>
      </c>
      <c r="F93" s="5">
        <v>20102790</v>
      </c>
      <c r="G93" s="5">
        <v>20102790</v>
      </c>
      <c r="I93" s="5">
        <v>20102790</v>
      </c>
      <c r="J93" s="5">
        <v>20102790</v>
      </c>
      <c r="K93" s="5">
        <v>20102790</v>
      </c>
      <c r="L93" s="5">
        <v>20102790</v>
      </c>
      <c r="M93" s="5">
        <v>20102790</v>
      </c>
      <c r="N93" s="5">
        <v>20102790</v>
      </c>
      <c r="O93" s="5">
        <v>20102790</v>
      </c>
      <c r="P93" s="5">
        <v>20102790</v>
      </c>
      <c r="Q93" s="5">
        <v>20102790</v>
      </c>
      <c r="R93" s="5">
        <v>20102790</v>
      </c>
      <c r="S93" s="5">
        <v>20102790</v>
      </c>
      <c r="T93" s="5">
        <v>20102790</v>
      </c>
      <c r="U93" s="5">
        <v>20102790</v>
      </c>
      <c r="V93" s="5">
        <v>20102790</v>
      </c>
      <c r="W93" s="5">
        <v>20102790</v>
      </c>
    </row>
    <row r="94" spans="3:23" ht="15.5" x14ac:dyDescent="0.35">
      <c r="C94" t="s">
        <v>107</v>
      </c>
      <c r="D94" s="5">
        <v>9184378</v>
      </c>
      <c r="E94" s="5">
        <v>8990703</v>
      </c>
      <c r="F94" s="5">
        <v>7358723</v>
      </c>
      <c r="G94" s="5">
        <v>7356700</v>
      </c>
      <c r="I94" s="5">
        <v>7358723</v>
      </c>
      <c r="J94" s="5">
        <v>9139341</v>
      </c>
      <c r="K94" s="5">
        <v>7891471</v>
      </c>
      <c r="L94" s="5">
        <v>6535843</v>
      </c>
      <c r="M94" s="5">
        <v>5601715</v>
      </c>
      <c r="N94" s="5">
        <v>3934010</v>
      </c>
      <c r="O94" s="5">
        <v>3865683</v>
      </c>
      <c r="P94" s="5">
        <v>2666682</v>
      </c>
      <c r="Q94" s="5">
        <v>2240820</v>
      </c>
      <c r="R94" s="5">
        <v>1723901</v>
      </c>
      <c r="S94" s="5">
        <v>1837205</v>
      </c>
      <c r="T94" s="5">
        <v>2985835</v>
      </c>
      <c r="U94" s="5">
        <v>2494314</v>
      </c>
      <c r="V94" s="5">
        <v>2027423</v>
      </c>
      <c r="W94" s="5">
        <v>1220383</v>
      </c>
    </row>
    <row r="95" spans="3:23" ht="15.5" x14ac:dyDescent="0.35">
      <c r="C95" t="s">
        <v>108</v>
      </c>
      <c r="D95" s="5">
        <v>147525356</v>
      </c>
      <c r="E95" s="5">
        <v>166211189</v>
      </c>
      <c r="F95" s="5">
        <v>170949319</v>
      </c>
      <c r="G95" s="5">
        <v>176072069</v>
      </c>
      <c r="I95" s="5">
        <v>170949319</v>
      </c>
      <c r="J95" s="5">
        <v>192983173</v>
      </c>
      <c r="K95" s="5">
        <v>196607535</v>
      </c>
      <c r="L95" s="5">
        <v>191586476</v>
      </c>
      <c r="M95" s="5">
        <v>163533344</v>
      </c>
      <c r="N95" s="5">
        <v>167375742</v>
      </c>
      <c r="O95" s="5">
        <v>173142982</v>
      </c>
      <c r="P95" s="5">
        <v>154641063</v>
      </c>
      <c r="Q95" s="5">
        <v>131264465</v>
      </c>
      <c r="R95" s="5">
        <v>129799416</v>
      </c>
      <c r="S95" s="5">
        <v>127563795</v>
      </c>
      <c r="T95" s="5">
        <v>127875301</v>
      </c>
      <c r="U95" s="5">
        <v>126108340</v>
      </c>
      <c r="V95" s="5">
        <v>60297640</v>
      </c>
      <c r="W95" s="5">
        <v>55915813</v>
      </c>
    </row>
    <row r="96" spans="3:23" ht="15.5" x14ac:dyDescent="0.35">
      <c r="C96" t="s">
        <v>109</v>
      </c>
      <c r="D96" s="5">
        <v>432540737</v>
      </c>
      <c r="E96" s="5">
        <v>393428119</v>
      </c>
      <c r="F96" s="5">
        <v>370221012</v>
      </c>
      <c r="G96" s="5">
        <v>398343173</v>
      </c>
      <c r="I96" s="5">
        <v>370221012</v>
      </c>
      <c r="J96" s="5">
        <v>383118825</v>
      </c>
      <c r="K96" s="5">
        <v>408454573</v>
      </c>
      <c r="L96" s="5">
        <v>404831175</v>
      </c>
      <c r="M96" s="5">
        <v>435317386</v>
      </c>
      <c r="N96" s="5">
        <v>263343768</v>
      </c>
      <c r="O96" s="5">
        <v>250680316</v>
      </c>
      <c r="P96" s="5">
        <v>245100202</v>
      </c>
      <c r="Q96" s="5">
        <v>210137454</v>
      </c>
      <c r="R96" s="5">
        <v>183981910</v>
      </c>
      <c r="S96" s="5">
        <v>173877318</v>
      </c>
      <c r="T96" s="5">
        <v>167190382</v>
      </c>
      <c r="U96" s="5">
        <v>159240491</v>
      </c>
      <c r="V96" s="5">
        <v>139309783</v>
      </c>
      <c r="W96" s="5">
        <v>103167326</v>
      </c>
    </row>
    <row r="97" spans="3:23" ht="15.5" x14ac:dyDescent="0.35">
      <c r="C97" t="s">
        <v>110</v>
      </c>
    </row>
    <row r="98" spans="3:23" ht="15.5" x14ac:dyDescent="0.35">
      <c r="C98" t="s">
        <v>111</v>
      </c>
    </row>
    <row r="99" spans="3:23" ht="15.5" x14ac:dyDescent="0.35">
      <c r="C99" t="s">
        <v>112</v>
      </c>
      <c r="D99" s="5">
        <v>153455352</v>
      </c>
      <c r="E99" s="5">
        <v>81868849</v>
      </c>
      <c r="F99" s="5">
        <v>84940973</v>
      </c>
      <c r="G99" s="5">
        <v>80998977</v>
      </c>
      <c r="I99" s="5">
        <v>84940973</v>
      </c>
      <c r="J99" s="5">
        <v>108408766</v>
      </c>
      <c r="K99" s="5">
        <v>153588431</v>
      </c>
      <c r="L99" s="5">
        <v>171249024</v>
      </c>
      <c r="M99" s="5">
        <v>169686767</v>
      </c>
      <c r="N99" s="5">
        <v>60853847</v>
      </c>
      <c r="O99" s="5">
        <v>64264652</v>
      </c>
      <c r="P99" s="5">
        <v>74454433</v>
      </c>
      <c r="Q99" s="5">
        <v>54430580</v>
      </c>
      <c r="R99" s="5">
        <v>48895237</v>
      </c>
      <c r="S99" s="5">
        <v>55450256</v>
      </c>
      <c r="T99" s="5">
        <v>58642244</v>
      </c>
      <c r="U99" s="5">
        <v>67079982</v>
      </c>
      <c r="V99" s="5">
        <v>47081153</v>
      </c>
      <c r="W99" s="5">
        <v>44634049</v>
      </c>
    </row>
    <row r="100" spans="3:23" ht="15.5" x14ac:dyDescent="0.35">
      <c r="C100" t="s">
        <v>115</v>
      </c>
      <c r="F100" s="5">
        <v>1070054</v>
      </c>
      <c r="I100" s="5">
        <v>1070054</v>
      </c>
      <c r="M100" s="5">
        <v>3673263</v>
      </c>
      <c r="N100" s="5">
        <v>519320</v>
      </c>
      <c r="P100" s="5">
        <v>3366782</v>
      </c>
      <c r="Q100" s="5">
        <v>2437763</v>
      </c>
      <c r="R100" s="5">
        <v>14324000</v>
      </c>
      <c r="S100" s="5">
        <v>8734000</v>
      </c>
      <c r="T100" s="5">
        <v>14698123</v>
      </c>
      <c r="U100" s="5">
        <v>14646002</v>
      </c>
      <c r="V100" s="5">
        <v>13053540</v>
      </c>
      <c r="W100" s="5">
        <v>9569925</v>
      </c>
    </row>
    <row r="101" spans="3:23" ht="15.5" x14ac:dyDescent="0.35">
      <c r="C101" t="s">
        <v>113</v>
      </c>
    </row>
    <row r="102" spans="3:23" ht="15.5" x14ac:dyDescent="0.35">
      <c r="C102" t="s">
        <v>114</v>
      </c>
      <c r="D102" s="5">
        <v>25021727</v>
      </c>
      <c r="E102" s="5">
        <v>25621859</v>
      </c>
      <c r="F102" s="5">
        <v>16046120</v>
      </c>
      <c r="G102" s="5">
        <v>17157366</v>
      </c>
      <c r="I102" s="5">
        <v>16046120</v>
      </c>
      <c r="J102" s="5">
        <v>15226127</v>
      </c>
      <c r="K102" s="5">
        <v>42660477</v>
      </c>
      <c r="L102" s="5">
        <v>24867669</v>
      </c>
      <c r="M102" s="5">
        <v>19466784</v>
      </c>
      <c r="N102" s="5">
        <v>15021971</v>
      </c>
      <c r="O102" s="5">
        <v>28803679</v>
      </c>
      <c r="P102" s="5">
        <v>25019845</v>
      </c>
      <c r="Q102" s="5">
        <v>6308689</v>
      </c>
      <c r="R102" s="5">
        <v>11459215</v>
      </c>
      <c r="S102" s="5">
        <v>10846404</v>
      </c>
      <c r="T102" s="5">
        <v>13966117</v>
      </c>
      <c r="U102" s="5">
        <v>19575970</v>
      </c>
      <c r="V102" s="5">
        <v>23519336</v>
      </c>
      <c r="W102" s="5">
        <v>19607847</v>
      </c>
    </row>
    <row r="103" spans="3:23" ht="15.5" x14ac:dyDescent="0.35">
      <c r="C103" t="s">
        <v>206</v>
      </c>
      <c r="J103" s="5">
        <v>34465</v>
      </c>
    </row>
    <row r="104" spans="3:23" ht="15.5" x14ac:dyDescent="0.35">
      <c r="C104" t="s">
        <v>207</v>
      </c>
      <c r="J104" s="5">
        <v>34465</v>
      </c>
      <c r="S104" s="5">
        <v>94415</v>
      </c>
      <c r="T104" s="5">
        <v>286597</v>
      </c>
      <c r="U104" s="5">
        <v>18317373</v>
      </c>
      <c r="V104" s="5">
        <v>533895</v>
      </c>
      <c r="W104" s="5">
        <v>723063</v>
      </c>
    </row>
    <row r="105" spans="3:23" ht="15.5" x14ac:dyDescent="0.35">
      <c r="C105" t="s">
        <v>116</v>
      </c>
      <c r="D105" s="5">
        <v>50764250</v>
      </c>
      <c r="E105" s="5">
        <v>49425179</v>
      </c>
      <c r="F105" s="5">
        <v>42087643</v>
      </c>
      <c r="G105" s="5">
        <v>58490277</v>
      </c>
      <c r="I105" s="5">
        <v>42087643</v>
      </c>
      <c r="J105" s="5">
        <v>61113436</v>
      </c>
      <c r="K105" s="5">
        <v>82388319</v>
      </c>
      <c r="L105" s="5">
        <v>118551797</v>
      </c>
      <c r="M105" s="5">
        <v>39420825</v>
      </c>
      <c r="N105" s="5">
        <v>35950780</v>
      </c>
      <c r="O105" s="5">
        <v>28709149</v>
      </c>
      <c r="P105" s="5">
        <v>37638446</v>
      </c>
      <c r="Q105" s="5">
        <v>27371391</v>
      </c>
      <c r="R105" s="5">
        <v>13803440</v>
      </c>
      <c r="S105" s="5">
        <v>20749594</v>
      </c>
      <c r="T105" s="5">
        <v>20479466</v>
      </c>
      <c r="U105" s="5">
        <v>10012314</v>
      </c>
      <c r="V105" s="5">
        <v>4489886</v>
      </c>
      <c r="W105" s="5">
        <v>4423573</v>
      </c>
    </row>
    <row r="106" spans="3:23" ht="15.5" x14ac:dyDescent="0.35">
      <c r="C106" t="s">
        <v>117</v>
      </c>
      <c r="D106" s="5">
        <v>9887624</v>
      </c>
      <c r="E106" s="5">
        <v>6821811</v>
      </c>
      <c r="F106" s="5">
        <v>5618480</v>
      </c>
      <c r="G106" s="5">
        <v>4478266</v>
      </c>
      <c r="I106" s="5">
        <v>5618480</v>
      </c>
      <c r="J106" s="5">
        <v>4419528</v>
      </c>
      <c r="K106" s="5">
        <v>5766260</v>
      </c>
      <c r="L106" s="5">
        <v>25046139</v>
      </c>
      <c r="M106" s="5">
        <v>36942399</v>
      </c>
      <c r="N106" s="5">
        <v>4245302</v>
      </c>
      <c r="O106" s="5">
        <v>1751824</v>
      </c>
      <c r="P106" s="5">
        <v>3429360</v>
      </c>
      <c r="Q106" s="5">
        <v>17205404</v>
      </c>
      <c r="R106" s="5">
        <v>1993858</v>
      </c>
      <c r="S106" s="5">
        <v>7707150</v>
      </c>
      <c r="T106" s="5">
        <v>2869225</v>
      </c>
      <c r="U106" s="5">
        <v>2966611</v>
      </c>
      <c r="V106" s="5">
        <v>3612823</v>
      </c>
      <c r="W106" s="5">
        <v>1999633</v>
      </c>
    </row>
    <row r="107" spans="3:23" ht="15.5" x14ac:dyDescent="0.35">
      <c r="C107" t="s">
        <v>119</v>
      </c>
      <c r="V107" s="5">
        <v>1726381</v>
      </c>
      <c r="W107" s="5">
        <v>7975274</v>
      </c>
    </row>
    <row r="108" spans="3:23" ht="15.5" x14ac:dyDescent="0.35">
      <c r="C108" t="s">
        <v>258</v>
      </c>
      <c r="T108" s="5">
        <v>4429</v>
      </c>
      <c r="U108" s="5">
        <v>1928</v>
      </c>
    </row>
    <row r="109" spans="3:23" ht="15.5" x14ac:dyDescent="0.35">
      <c r="C109" t="s">
        <v>509</v>
      </c>
      <c r="L109" s="5">
        <v>29342</v>
      </c>
      <c r="M109" s="5">
        <v>41319</v>
      </c>
      <c r="N109" s="5">
        <v>264678</v>
      </c>
      <c r="U109" s="5">
        <v>610944</v>
      </c>
    </row>
    <row r="110" spans="3:23" ht="15.5" x14ac:dyDescent="0.35">
      <c r="C110" t="s">
        <v>209</v>
      </c>
      <c r="J110" s="5">
        <v>218267</v>
      </c>
      <c r="K110" s="5">
        <v>2837468</v>
      </c>
      <c r="L110" s="5">
        <v>5456670</v>
      </c>
      <c r="M110" s="5">
        <v>5317708</v>
      </c>
      <c r="N110" s="5">
        <v>4375000</v>
      </c>
      <c r="O110" s="5">
        <v>9375000</v>
      </c>
      <c r="P110" s="5">
        <v>14375000</v>
      </c>
      <c r="R110" s="5">
        <v>2239101</v>
      </c>
      <c r="S110" s="5">
        <v>9553825</v>
      </c>
      <c r="T110" s="5">
        <v>14444444</v>
      </c>
    </row>
    <row r="111" spans="3:23" ht="15.5" x14ac:dyDescent="0.35">
      <c r="C111" t="s">
        <v>122</v>
      </c>
      <c r="F111" s="5">
        <v>218267</v>
      </c>
      <c r="G111" s="5">
        <v>873068</v>
      </c>
      <c r="I111" s="5">
        <v>218267</v>
      </c>
      <c r="J111" s="5">
        <v>2619202</v>
      </c>
      <c r="K111" s="5">
        <v>2703261</v>
      </c>
      <c r="L111" s="5">
        <v>2783419</v>
      </c>
      <c r="M111" s="5">
        <v>6196645</v>
      </c>
      <c r="N111" s="5">
        <v>5116458</v>
      </c>
      <c r="O111" s="5">
        <v>5000000</v>
      </c>
      <c r="P111" s="5">
        <v>5000000</v>
      </c>
      <c r="Q111" s="5">
        <v>1107333</v>
      </c>
      <c r="R111" s="5">
        <v>7314724</v>
      </c>
      <c r="S111" s="5">
        <v>7318693</v>
      </c>
      <c r="T111" s="5">
        <v>5912704</v>
      </c>
      <c r="U111" s="5">
        <v>998924</v>
      </c>
      <c r="V111" s="5">
        <v>1726381</v>
      </c>
      <c r="W111" s="5">
        <v>7975274</v>
      </c>
    </row>
    <row r="112" spans="3:23" ht="15.5" x14ac:dyDescent="0.35">
      <c r="C112" t="s">
        <v>123</v>
      </c>
      <c r="D112" s="5">
        <v>12731637</v>
      </c>
      <c r="E112" s="5">
        <v>12755407</v>
      </c>
      <c r="F112" s="5">
        <v>12253958</v>
      </c>
      <c r="G112" s="5">
        <v>11725449</v>
      </c>
      <c r="I112" s="5">
        <v>12253958</v>
      </c>
      <c r="J112" s="5">
        <v>10640480</v>
      </c>
      <c r="K112" s="5">
        <v>12382682</v>
      </c>
      <c r="L112" s="5">
        <v>13104377</v>
      </c>
      <c r="M112" s="5">
        <v>13017926</v>
      </c>
      <c r="N112" s="5">
        <v>12113876</v>
      </c>
      <c r="O112" s="5">
        <v>16098006</v>
      </c>
      <c r="P112" s="5">
        <v>20366432</v>
      </c>
      <c r="Q112" s="5">
        <v>5816199</v>
      </c>
      <c r="R112" s="5">
        <v>7741292</v>
      </c>
      <c r="S112" s="5">
        <v>13475686</v>
      </c>
      <c r="T112" s="5">
        <v>18811148</v>
      </c>
      <c r="U112" s="5">
        <v>4957365</v>
      </c>
      <c r="V112" s="5">
        <v>9760377</v>
      </c>
      <c r="W112" s="5">
        <v>28841467</v>
      </c>
    </row>
    <row r="113" spans="3:23" ht="15.5" x14ac:dyDescent="0.35">
      <c r="C113" t="s">
        <v>124</v>
      </c>
      <c r="D113" s="5">
        <v>12731637</v>
      </c>
      <c r="E113" s="5">
        <v>12755407</v>
      </c>
      <c r="F113" s="5">
        <v>12253958</v>
      </c>
      <c r="G113" s="5">
        <v>11725449</v>
      </c>
      <c r="I113" s="5">
        <v>12253958</v>
      </c>
      <c r="J113" s="5">
        <v>10640480</v>
      </c>
      <c r="K113" s="5">
        <v>12382682</v>
      </c>
      <c r="L113" s="5">
        <v>13104377</v>
      </c>
      <c r="M113" s="5">
        <v>13017926</v>
      </c>
      <c r="N113" s="5">
        <v>12113876</v>
      </c>
      <c r="O113" s="5">
        <v>16098006</v>
      </c>
      <c r="P113" s="5">
        <v>20366432</v>
      </c>
      <c r="Q113" s="5">
        <v>5816199</v>
      </c>
      <c r="R113" s="5">
        <v>7741292</v>
      </c>
      <c r="S113" s="5">
        <v>13475686</v>
      </c>
      <c r="T113" s="5">
        <v>18811148</v>
      </c>
      <c r="U113" s="5">
        <v>4957365</v>
      </c>
      <c r="V113" s="5">
        <v>9760377</v>
      </c>
      <c r="W113" s="5">
        <v>28841467</v>
      </c>
    </row>
    <row r="114" spans="3:23" ht="15.5" x14ac:dyDescent="0.35">
      <c r="C114" t="s">
        <v>512</v>
      </c>
      <c r="T114" s="5">
        <v>378</v>
      </c>
      <c r="U114" s="5">
        <v>1500527</v>
      </c>
      <c r="V114" s="5">
        <v>6129322</v>
      </c>
      <c r="W114" s="5">
        <v>10658099</v>
      </c>
    </row>
    <row r="115" spans="3:23" ht="15.5" x14ac:dyDescent="0.35">
      <c r="C115" t="s">
        <v>125</v>
      </c>
      <c r="V115" s="5">
        <v>1729954</v>
      </c>
      <c r="W115" s="5">
        <v>16700838</v>
      </c>
    </row>
    <row r="116" spans="3:23" ht="15.5" x14ac:dyDescent="0.35">
      <c r="C116" t="s">
        <v>126</v>
      </c>
      <c r="J116" s="5">
        <v>218267</v>
      </c>
      <c r="K116" s="5">
        <v>2837468</v>
      </c>
      <c r="L116" s="5">
        <v>5486012</v>
      </c>
      <c r="M116" s="5">
        <v>5359027</v>
      </c>
      <c r="N116" s="5">
        <v>4639678</v>
      </c>
      <c r="O116" s="5">
        <v>9375000</v>
      </c>
      <c r="P116" s="5">
        <v>14375000</v>
      </c>
      <c r="R116" s="5">
        <v>2239101</v>
      </c>
      <c r="S116" s="5">
        <v>9553825</v>
      </c>
      <c r="T116" s="5">
        <v>14448873</v>
      </c>
      <c r="U116" s="5">
        <v>612872</v>
      </c>
      <c r="V116" s="5">
        <v>1729954</v>
      </c>
      <c r="W116" s="5">
        <v>16700838</v>
      </c>
    </row>
    <row r="117" spans="3:23" ht="15.5" x14ac:dyDescent="0.35">
      <c r="C117" t="s">
        <v>211</v>
      </c>
      <c r="S117" s="5">
        <v>2157490</v>
      </c>
      <c r="T117" s="5">
        <v>772825</v>
      </c>
      <c r="U117" s="5">
        <v>434184</v>
      </c>
      <c r="W117" s="5">
        <v>151879</v>
      </c>
    </row>
    <row r="118" spans="3:23" ht="15.5" x14ac:dyDescent="0.35">
      <c r="C118" t="s">
        <v>127</v>
      </c>
      <c r="D118" s="5">
        <v>166186989</v>
      </c>
      <c r="E118" s="5">
        <v>94624256</v>
      </c>
      <c r="F118" s="5">
        <v>97194931</v>
      </c>
      <c r="G118" s="5">
        <v>92724426</v>
      </c>
      <c r="I118" s="5">
        <v>97194931</v>
      </c>
      <c r="J118" s="5">
        <v>119049246</v>
      </c>
      <c r="K118" s="5">
        <v>165971113</v>
      </c>
      <c r="L118" s="5">
        <v>184353401</v>
      </c>
      <c r="M118" s="5">
        <v>182704693</v>
      </c>
      <c r="N118" s="5">
        <v>72967723</v>
      </c>
      <c r="O118" s="5">
        <v>80362658</v>
      </c>
      <c r="P118" s="5">
        <v>94820865</v>
      </c>
      <c r="Q118" s="5">
        <v>60246779</v>
      </c>
      <c r="R118" s="5">
        <v>56636529</v>
      </c>
      <c r="S118" s="5">
        <v>68925942</v>
      </c>
      <c r="T118" s="5">
        <v>77453392</v>
      </c>
      <c r="U118" s="5">
        <v>72037347</v>
      </c>
      <c r="V118" s="5">
        <v>56841530</v>
      </c>
      <c r="W118" s="5">
        <v>73475516</v>
      </c>
    </row>
    <row r="119" spans="3:23" ht="15.5" x14ac:dyDescent="0.35">
      <c r="C119" t="s">
        <v>128</v>
      </c>
    </row>
    <row r="120" spans="3:23" ht="15.5" x14ac:dyDescent="0.35">
      <c r="C120" t="s">
        <v>129</v>
      </c>
      <c r="D120" s="5">
        <v>28468640</v>
      </c>
      <c r="E120" s="5">
        <v>28468640</v>
      </c>
      <c r="F120" s="5">
        <v>28468640</v>
      </c>
      <c r="G120" s="5">
        <v>28468640</v>
      </c>
      <c r="I120" s="5">
        <v>28468640</v>
      </c>
      <c r="J120" s="5">
        <v>28468640</v>
      </c>
      <c r="K120" s="5">
        <v>28468640</v>
      </c>
      <c r="L120" s="5">
        <v>28468640</v>
      </c>
      <c r="M120" s="5">
        <v>28468640</v>
      </c>
      <c r="N120" s="5">
        <v>28468640</v>
      </c>
      <c r="O120" s="5">
        <v>28468640</v>
      </c>
      <c r="P120" s="5">
        <v>28468640</v>
      </c>
      <c r="Q120" s="5">
        <v>28468640</v>
      </c>
      <c r="R120" s="5">
        <v>28468640</v>
      </c>
      <c r="S120" s="5">
        <v>28468640</v>
      </c>
      <c r="T120" s="5">
        <v>28468640</v>
      </c>
      <c r="U120" s="5">
        <v>28468640</v>
      </c>
      <c r="V120" s="5">
        <v>28468640</v>
      </c>
      <c r="W120" s="5">
        <v>25753167</v>
      </c>
    </row>
    <row r="121" spans="3:23" ht="15.5" x14ac:dyDescent="0.35">
      <c r="C121" t="s">
        <v>130</v>
      </c>
      <c r="D121" s="5">
        <v>48431262</v>
      </c>
      <c r="E121" s="5">
        <v>48431262</v>
      </c>
      <c r="F121" s="5">
        <v>48431262</v>
      </c>
      <c r="G121" s="5">
        <v>48431262</v>
      </c>
      <c r="I121" s="5">
        <v>48431262</v>
      </c>
      <c r="J121" s="5">
        <v>48431262</v>
      </c>
      <c r="K121" s="5">
        <v>48431262</v>
      </c>
      <c r="L121" s="5">
        <v>48431262</v>
      </c>
      <c r="M121" s="5">
        <v>48431262</v>
      </c>
      <c r="N121" s="5">
        <v>48431262</v>
      </c>
      <c r="O121" s="5">
        <v>48431262</v>
      </c>
      <c r="P121" s="5">
        <v>48431262</v>
      </c>
      <c r="Q121" s="5">
        <v>48431262</v>
      </c>
      <c r="R121" s="5">
        <v>48431262</v>
      </c>
      <c r="S121" s="5">
        <v>48431262</v>
      </c>
      <c r="T121" s="5">
        <v>48431262</v>
      </c>
      <c r="U121" s="5">
        <v>48431262</v>
      </c>
      <c r="V121" s="5">
        <v>48431262</v>
      </c>
      <c r="W121" s="5">
        <v>201757</v>
      </c>
    </row>
    <row r="122" spans="3:23" ht="15.5" x14ac:dyDescent="0.35">
      <c r="C122" t="s">
        <v>131</v>
      </c>
      <c r="D122" s="5">
        <v>195827121</v>
      </c>
      <c r="E122" s="5">
        <v>228277125</v>
      </c>
      <c r="F122" s="5">
        <v>202499410</v>
      </c>
      <c r="G122" s="5">
        <v>235092004</v>
      </c>
      <c r="I122" s="5">
        <v>202499410</v>
      </c>
      <c r="J122" s="5">
        <v>193542936</v>
      </c>
      <c r="K122" s="5">
        <v>171957064</v>
      </c>
      <c r="L122" s="5">
        <v>149951459</v>
      </c>
      <c r="M122" s="5">
        <v>182086220</v>
      </c>
      <c r="N122" s="5">
        <v>119849753</v>
      </c>
      <c r="O122" s="5">
        <v>99791403</v>
      </c>
      <c r="P122" s="5">
        <v>79753130</v>
      </c>
      <c r="Q122" s="5">
        <v>79364446</v>
      </c>
      <c r="R122" s="5">
        <v>56819207</v>
      </c>
      <c r="S122" s="5">
        <v>34425273</v>
      </c>
      <c r="T122" s="5">
        <v>19210915</v>
      </c>
      <c r="U122" s="5">
        <v>16677083</v>
      </c>
      <c r="V122" s="5">
        <v>11942215</v>
      </c>
      <c r="W122" s="5">
        <v>2159612</v>
      </c>
    </row>
    <row r="123" spans="3:23" ht="15.5" x14ac:dyDescent="0.35">
      <c r="C123" t="s">
        <v>132</v>
      </c>
      <c r="D123" s="5">
        <v>5693728</v>
      </c>
      <c r="E123" s="5">
        <v>5693728</v>
      </c>
      <c r="F123" s="5">
        <v>5693728</v>
      </c>
      <c r="G123" s="5">
        <v>5693728</v>
      </c>
      <c r="I123" s="5">
        <v>5693728</v>
      </c>
      <c r="J123" s="5">
        <v>5693728</v>
      </c>
      <c r="K123" s="5">
        <v>5693728</v>
      </c>
      <c r="L123" s="5">
        <v>5693728</v>
      </c>
      <c r="M123" s="5">
        <v>5693728</v>
      </c>
      <c r="N123" s="5">
        <v>5693728</v>
      </c>
      <c r="O123" s="5">
        <v>5693728</v>
      </c>
      <c r="P123" s="5">
        <v>5693728</v>
      </c>
      <c r="Q123" s="5">
        <v>5693728</v>
      </c>
      <c r="R123" s="5">
        <v>410560</v>
      </c>
      <c r="S123" s="5">
        <v>310560</v>
      </c>
      <c r="T123" s="5">
        <v>210560</v>
      </c>
      <c r="U123" s="5">
        <v>110560</v>
      </c>
    </row>
    <row r="124" spans="3:23" ht="15.5" x14ac:dyDescent="0.35">
      <c r="C124" t="s">
        <v>133</v>
      </c>
      <c r="D124" s="5">
        <v>190133393</v>
      </c>
      <c r="E124" s="5">
        <v>222583397</v>
      </c>
      <c r="F124" s="5">
        <v>196805682</v>
      </c>
      <c r="G124" s="5">
        <v>229398276</v>
      </c>
      <c r="I124" s="5">
        <v>196805682</v>
      </c>
      <c r="J124" s="5">
        <v>187849208</v>
      </c>
      <c r="K124" s="5">
        <v>166263336</v>
      </c>
      <c r="L124" s="5">
        <v>144257731</v>
      </c>
      <c r="M124" s="5">
        <v>176392492</v>
      </c>
      <c r="N124" s="5">
        <v>114156025</v>
      </c>
      <c r="O124" s="5">
        <v>94097675</v>
      </c>
      <c r="P124" s="5">
        <v>74059402</v>
      </c>
      <c r="Q124" s="5">
        <v>73670718</v>
      </c>
      <c r="R124" s="5">
        <v>56408647</v>
      </c>
      <c r="S124" s="5">
        <v>34114713</v>
      </c>
      <c r="T124" s="5">
        <v>19000355</v>
      </c>
      <c r="U124" s="5">
        <v>16566523</v>
      </c>
      <c r="V124" s="5">
        <v>11942215</v>
      </c>
      <c r="W124" s="5">
        <v>2159612</v>
      </c>
    </row>
    <row r="125" spans="3:23" ht="15.5" x14ac:dyDescent="0.35">
      <c r="C125" t="s">
        <v>134</v>
      </c>
      <c r="D125" s="5">
        <v>195827121</v>
      </c>
      <c r="E125" s="5">
        <v>228277125</v>
      </c>
      <c r="F125" s="5">
        <v>202499410</v>
      </c>
      <c r="G125" s="5">
        <v>235092004</v>
      </c>
      <c r="I125" s="5">
        <v>202499410</v>
      </c>
      <c r="J125" s="5">
        <v>193542936</v>
      </c>
      <c r="K125" s="5">
        <v>171957064</v>
      </c>
      <c r="L125" s="5">
        <v>149951459</v>
      </c>
      <c r="M125" s="5">
        <v>182086220</v>
      </c>
      <c r="N125" s="5">
        <v>119849753</v>
      </c>
      <c r="O125" s="5">
        <v>99791403</v>
      </c>
      <c r="P125" s="5">
        <v>79753130</v>
      </c>
      <c r="Q125" s="5">
        <v>79364446</v>
      </c>
      <c r="R125" s="5">
        <v>56819207</v>
      </c>
      <c r="S125" s="5">
        <v>34425273</v>
      </c>
      <c r="T125" s="5">
        <v>19210915</v>
      </c>
      <c r="U125" s="5">
        <v>16677083</v>
      </c>
      <c r="V125" s="5">
        <v>11942215</v>
      </c>
      <c r="W125" s="5">
        <v>2159612</v>
      </c>
    </row>
    <row r="126" spans="3:23" ht="15.5" x14ac:dyDescent="0.35">
      <c r="C126" t="s">
        <v>212</v>
      </c>
      <c r="D126" s="5">
        <v>1404</v>
      </c>
      <c r="E126" s="5">
        <v>1515</v>
      </c>
      <c r="F126" s="5">
        <v>1448</v>
      </c>
      <c r="G126" s="5">
        <v>1520</v>
      </c>
      <c r="I126" s="5">
        <v>1448</v>
      </c>
      <c r="J126" s="5">
        <v>1420</v>
      </c>
      <c r="K126" s="5">
        <v>1173</v>
      </c>
      <c r="L126" s="5">
        <v>1092</v>
      </c>
      <c r="M126" s="5">
        <v>1250</v>
      </c>
      <c r="N126" s="5">
        <v>1069</v>
      </c>
      <c r="O126" s="5">
        <v>1032</v>
      </c>
      <c r="P126" s="5">
        <v>984</v>
      </c>
      <c r="Q126" s="5">
        <v>1006</v>
      </c>
      <c r="R126" s="5">
        <v>951</v>
      </c>
      <c r="S126" s="5">
        <v>880</v>
      </c>
      <c r="T126" s="5">
        <v>852</v>
      </c>
      <c r="U126" s="5">
        <v>838</v>
      </c>
      <c r="V126" s="5">
        <v>1102</v>
      </c>
      <c r="W126" s="5">
        <v>1577274</v>
      </c>
    </row>
    <row r="127" spans="3:23" ht="15.5" x14ac:dyDescent="0.35">
      <c r="C127" t="s">
        <v>10</v>
      </c>
      <c r="D127" s="5">
        <v>266353748</v>
      </c>
      <c r="E127" s="5">
        <v>298803863</v>
      </c>
      <c r="F127" s="5">
        <v>273026081</v>
      </c>
      <c r="G127" s="5">
        <v>305618747</v>
      </c>
      <c r="I127" s="5">
        <v>273026081</v>
      </c>
      <c r="J127" s="5">
        <v>264069579</v>
      </c>
      <c r="K127" s="5">
        <v>242483460</v>
      </c>
      <c r="L127" s="5">
        <v>220477774</v>
      </c>
      <c r="M127" s="5">
        <v>252612693</v>
      </c>
      <c r="N127" s="5">
        <v>190376045</v>
      </c>
      <c r="O127" s="5">
        <v>170317658</v>
      </c>
      <c r="P127" s="5">
        <v>150279337</v>
      </c>
      <c r="Q127" s="5">
        <v>149890675</v>
      </c>
      <c r="R127" s="5">
        <v>127345381</v>
      </c>
      <c r="S127" s="5">
        <v>104951376</v>
      </c>
      <c r="T127" s="5">
        <v>89736990</v>
      </c>
      <c r="U127" s="5">
        <v>87203144</v>
      </c>
      <c r="V127" s="5">
        <v>82468253</v>
      </c>
      <c r="W127" s="5">
        <v>29691810</v>
      </c>
    </row>
    <row r="128" spans="3:23" ht="15.5" x14ac:dyDescent="0.35">
      <c r="C128" t="s">
        <v>135</v>
      </c>
      <c r="D128" s="5">
        <v>432540737</v>
      </c>
      <c r="E128" s="5">
        <v>393428119</v>
      </c>
      <c r="F128" s="5">
        <v>370221012</v>
      </c>
      <c r="G128" s="5">
        <v>398343173</v>
      </c>
      <c r="I128" s="5">
        <v>370221012</v>
      </c>
      <c r="J128" s="5">
        <v>383118825</v>
      </c>
      <c r="K128" s="5">
        <v>408454573</v>
      </c>
      <c r="L128" s="5">
        <v>404831175</v>
      </c>
      <c r="M128" s="5">
        <v>435317386</v>
      </c>
      <c r="N128" s="5">
        <v>263343768</v>
      </c>
      <c r="O128" s="5">
        <v>250680316</v>
      </c>
      <c r="P128" s="5">
        <v>245100202</v>
      </c>
      <c r="Q128" s="5">
        <v>210137454</v>
      </c>
      <c r="R128" s="5">
        <v>183981910</v>
      </c>
      <c r="S128" s="5">
        <v>173877318</v>
      </c>
      <c r="T128" s="5">
        <v>167190382</v>
      </c>
      <c r="U128" s="5">
        <v>159240491</v>
      </c>
      <c r="V128" s="5">
        <v>139309783</v>
      </c>
      <c r="W128" s="5">
        <v>103167326</v>
      </c>
    </row>
    <row r="129" spans="2:23" ht="15.5" x14ac:dyDescent="0.35">
      <c r="C129" t="s">
        <v>136</v>
      </c>
      <c r="D129" s="5">
        <v>2616500000</v>
      </c>
      <c r="E129" s="5">
        <v>2616500000</v>
      </c>
      <c r="F129" s="5">
        <v>2616500000</v>
      </c>
      <c r="G129" s="5">
        <v>2616500000</v>
      </c>
      <c r="I129" s="5">
        <v>2616500000</v>
      </c>
      <c r="J129" s="5">
        <v>2616500000</v>
      </c>
      <c r="K129" s="5">
        <v>2616500000</v>
      </c>
      <c r="L129" s="5">
        <v>2616500000</v>
      </c>
      <c r="M129" s="5">
        <v>2616500000</v>
      </c>
      <c r="N129" s="5">
        <v>2616500000</v>
      </c>
      <c r="O129" s="5">
        <v>2616500000</v>
      </c>
      <c r="P129" s="5">
        <v>2616500000</v>
      </c>
      <c r="Q129" s="5">
        <v>2616500000</v>
      </c>
      <c r="R129" s="5">
        <v>2616500000</v>
      </c>
      <c r="S129" s="5">
        <v>2616500000</v>
      </c>
      <c r="T129" s="5">
        <v>2616500000</v>
      </c>
      <c r="U129" s="5">
        <v>2616500000</v>
      </c>
      <c r="V129" s="5">
        <v>2616500000</v>
      </c>
      <c r="W129" s="5">
        <v>2355000</v>
      </c>
    </row>
    <row r="131" spans="2:23" ht="15.5" x14ac:dyDescent="0.35">
      <c r="B131" t="s">
        <v>137</v>
      </c>
      <c r="C131" t="s">
        <v>138</v>
      </c>
      <c r="D131" s="5">
        <v>59330789</v>
      </c>
      <c r="E131" s="5">
        <v>52266949</v>
      </c>
      <c r="F131" s="5">
        <v>49891670</v>
      </c>
      <c r="G131" s="5">
        <v>24013085</v>
      </c>
      <c r="I131" s="5">
        <v>161620611</v>
      </c>
      <c r="J131" s="5">
        <v>136422247</v>
      </c>
      <c r="K131" s="5">
        <v>113902067</v>
      </c>
      <c r="L131" s="5">
        <v>316485498</v>
      </c>
      <c r="M131" s="5">
        <v>237308108</v>
      </c>
      <c r="N131" s="5">
        <v>37581986</v>
      </c>
      <c r="O131" s="5">
        <v>35534352</v>
      </c>
      <c r="P131" s="5">
        <v>84308233</v>
      </c>
      <c r="Q131" s="5">
        <v>99429622</v>
      </c>
      <c r="R131" s="5">
        <v>16018419</v>
      </c>
      <c r="S131" s="5">
        <v>43573156</v>
      </c>
      <c r="T131" s="5">
        <v>14253990</v>
      </c>
      <c r="U131" s="5">
        <v>11355746</v>
      </c>
      <c r="V131" s="5">
        <v>-15288894</v>
      </c>
      <c r="W131" s="5">
        <v>410742</v>
      </c>
    </row>
    <row r="132" spans="2:23" ht="15.5" x14ac:dyDescent="0.35">
      <c r="C132" t="s">
        <v>1570</v>
      </c>
      <c r="D132" s="5">
        <v>198784755</v>
      </c>
      <c r="E132" s="5">
        <v>159965659</v>
      </c>
      <c r="F132" s="5">
        <v>204073023</v>
      </c>
      <c r="G132" s="5">
        <v>188637333</v>
      </c>
      <c r="I132" s="5">
        <v>736125905</v>
      </c>
      <c r="J132" s="5">
        <v>958847255</v>
      </c>
      <c r="K132" s="5">
        <v>1109439206</v>
      </c>
      <c r="L132" s="5">
        <v>1033466215</v>
      </c>
      <c r="M132" s="5">
        <v>679167670</v>
      </c>
      <c r="N132" s="5">
        <v>326530592</v>
      </c>
      <c r="O132" s="5">
        <v>421122761</v>
      </c>
      <c r="P132" s="5">
        <v>439243389</v>
      </c>
      <c r="Q132" s="5">
        <v>375550695</v>
      </c>
      <c r="R132" s="5">
        <v>232110284</v>
      </c>
      <c r="S132" s="5">
        <v>258816753</v>
      </c>
      <c r="T132" s="5">
        <v>206205938</v>
      </c>
      <c r="U132" s="5">
        <v>173744673</v>
      </c>
      <c r="V132" s="5">
        <v>107795174</v>
      </c>
      <c r="W132" s="5">
        <v>52105503</v>
      </c>
    </row>
    <row r="133" spans="2:23" ht="15.5" x14ac:dyDescent="0.35">
      <c r="C133" t="s">
        <v>1571</v>
      </c>
      <c r="D133" s="5">
        <v>-108712449</v>
      </c>
      <c r="E133" s="5">
        <v>-74342313</v>
      </c>
      <c r="F133" s="5">
        <v>-119955877</v>
      </c>
      <c r="G133" s="5">
        <v>-128013168</v>
      </c>
      <c r="I133" s="5">
        <v>-453605655</v>
      </c>
      <c r="J133" s="5">
        <v>-653797861</v>
      </c>
      <c r="K133" s="5">
        <v>-751747506</v>
      </c>
      <c r="L133" s="5">
        <v>-460848842</v>
      </c>
      <c r="M133" s="5">
        <v>-325293379</v>
      </c>
      <c r="N133" s="5">
        <v>-235359566</v>
      </c>
      <c r="O133" s="5">
        <v>-294204017</v>
      </c>
      <c r="P133" s="5">
        <v>-246399728</v>
      </c>
      <c r="Q133" s="5">
        <v>-192081911</v>
      </c>
      <c r="R133" s="5">
        <v>-149485692</v>
      </c>
      <c r="S133" s="5">
        <v>-157033479</v>
      </c>
    </row>
    <row r="134" spans="2:23" ht="15.5" x14ac:dyDescent="0.35">
      <c r="C134" t="s">
        <v>1572</v>
      </c>
      <c r="T134" s="5">
        <v>-119240159</v>
      </c>
      <c r="U134" s="5">
        <v>-85947990</v>
      </c>
      <c r="V134" s="5">
        <v>-65400502</v>
      </c>
      <c r="W134" s="5">
        <v>-29225024</v>
      </c>
    </row>
    <row r="135" spans="2:23" ht="15.5" x14ac:dyDescent="0.35">
      <c r="C135" t="s">
        <v>1573</v>
      </c>
      <c r="T135" s="5">
        <v>-30841241</v>
      </c>
      <c r="U135" s="5">
        <v>-40756705</v>
      </c>
      <c r="V135" s="5">
        <v>-26370276</v>
      </c>
      <c r="W135" s="5">
        <v>-10985709</v>
      </c>
    </row>
    <row r="136" spans="2:23" ht="15.5" x14ac:dyDescent="0.35">
      <c r="C136" t="s">
        <v>1574</v>
      </c>
      <c r="D136" s="5">
        <v>-108712449</v>
      </c>
      <c r="E136" s="5">
        <v>-74342313</v>
      </c>
      <c r="F136" s="5">
        <v>-119955877</v>
      </c>
      <c r="G136" s="5">
        <v>-128013168</v>
      </c>
      <c r="I136" s="5">
        <v>-453605655</v>
      </c>
      <c r="J136" s="5">
        <v>-653797861</v>
      </c>
      <c r="K136" s="5">
        <v>-751747506</v>
      </c>
      <c r="L136" s="5">
        <v>-460848842</v>
      </c>
      <c r="M136" s="5">
        <v>-325293379</v>
      </c>
      <c r="N136" s="5">
        <v>-235359566</v>
      </c>
      <c r="O136" s="5">
        <v>-294204017</v>
      </c>
      <c r="P136" s="5">
        <v>-246399728</v>
      </c>
      <c r="Q136" s="5">
        <v>-192081911</v>
      </c>
      <c r="R136" s="5">
        <v>-149485692</v>
      </c>
      <c r="S136" s="5">
        <v>-157033479</v>
      </c>
      <c r="T136" s="5">
        <v>-150081400</v>
      </c>
      <c r="U136" s="5">
        <v>-126704695</v>
      </c>
      <c r="V136" s="5">
        <v>-91770778</v>
      </c>
      <c r="W136" s="5">
        <v>-40210733</v>
      </c>
    </row>
    <row r="137" spans="2:23" ht="15.5" x14ac:dyDescent="0.35">
      <c r="C137" t="s">
        <v>141</v>
      </c>
      <c r="D137" s="5">
        <v>-3274588</v>
      </c>
      <c r="E137" s="5">
        <v>-5175496</v>
      </c>
      <c r="F137" s="5">
        <v>-3419586</v>
      </c>
      <c r="G137" s="5">
        <v>-4994047</v>
      </c>
      <c r="I137" s="5">
        <v>-17696020</v>
      </c>
      <c r="J137" s="5">
        <v>-18097598</v>
      </c>
      <c r="K137" s="5">
        <v>-17278293</v>
      </c>
      <c r="L137" s="5">
        <v>-12941023</v>
      </c>
      <c r="M137" s="5">
        <v>-10669964</v>
      </c>
      <c r="N137" s="5">
        <v>-10574509</v>
      </c>
      <c r="O137" s="5">
        <v>-11230902</v>
      </c>
      <c r="P137" s="5">
        <v>-9107191</v>
      </c>
      <c r="Q137" s="5">
        <v>-8068569</v>
      </c>
      <c r="R137" s="5">
        <v>-7515451</v>
      </c>
      <c r="S137" s="5">
        <v>-6676350</v>
      </c>
      <c r="T137" s="5">
        <v>-8136724</v>
      </c>
      <c r="U137" s="5">
        <v>-7932384</v>
      </c>
      <c r="V137" s="5">
        <v>-3326318</v>
      </c>
      <c r="W137" s="5">
        <v>-3010382</v>
      </c>
    </row>
    <row r="138" spans="2:23" ht="15.5" x14ac:dyDescent="0.35">
      <c r="C138" t="s">
        <v>216</v>
      </c>
      <c r="D138" s="5">
        <v>899387</v>
      </c>
      <c r="E138" s="5">
        <v>500044</v>
      </c>
      <c r="F138" s="5">
        <v>573845</v>
      </c>
      <c r="G138" s="5">
        <v>460446</v>
      </c>
      <c r="I138" s="5">
        <v>1790177</v>
      </c>
      <c r="J138" s="5">
        <v>2130542</v>
      </c>
      <c r="K138" s="5">
        <v>2669803</v>
      </c>
      <c r="L138" s="5">
        <v>975606</v>
      </c>
      <c r="M138" s="5">
        <v>486256</v>
      </c>
      <c r="N138" s="5">
        <v>402524</v>
      </c>
      <c r="O138" s="5">
        <v>223030</v>
      </c>
      <c r="P138" s="5">
        <v>647890</v>
      </c>
      <c r="Q138" s="5">
        <v>564412</v>
      </c>
      <c r="R138" s="5">
        <v>100979</v>
      </c>
      <c r="S138" s="5">
        <v>233812</v>
      </c>
      <c r="T138" s="5">
        <v>48911</v>
      </c>
      <c r="U138" s="5">
        <v>275625</v>
      </c>
      <c r="V138" s="5">
        <v>285411</v>
      </c>
      <c r="W138" s="5">
        <v>34005</v>
      </c>
    </row>
    <row r="139" spans="2:23" ht="15.5" x14ac:dyDescent="0.35">
      <c r="C139" t="s">
        <v>1575</v>
      </c>
      <c r="I139" s="5">
        <v>12361261</v>
      </c>
    </row>
    <row r="140" spans="2:23" ht="15.5" x14ac:dyDescent="0.35">
      <c r="C140" t="s">
        <v>265</v>
      </c>
      <c r="D140" s="5">
        <v>-7273832</v>
      </c>
      <c r="E140" s="5">
        <v>-9702884</v>
      </c>
      <c r="F140" s="5">
        <v>-10084181</v>
      </c>
      <c r="G140" s="5">
        <v>-9514617</v>
      </c>
      <c r="I140" s="5">
        <v>-37913986</v>
      </c>
      <c r="J140" s="5">
        <v>-44294650</v>
      </c>
      <c r="K140" s="5">
        <v>-72337993</v>
      </c>
      <c r="L140" s="5">
        <v>-86353258</v>
      </c>
      <c r="M140" s="5">
        <v>-16450560</v>
      </c>
      <c r="N140" s="5">
        <v>-7089163</v>
      </c>
      <c r="O140" s="5">
        <v>-25000537</v>
      </c>
      <c r="P140" s="5">
        <v>-39575057</v>
      </c>
      <c r="Q140" s="5">
        <v>-47911377</v>
      </c>
      <c r="R140" s="5">
        <v>-34681928</v>
      </c>
      <c r="S140" s="5">
        <v>-37233027</v>
      </c>
      <c r="T140" s="5">
        <v>-29001448</v>
      </c>
      <c r="U140" s="5">
        <v>-4131790</v>
      </c>
      <c r="V140" s="5">
        <v>-2473175</v>
      </c>
      <c r="W140" s="5">
        <v>-574099</v>
      </c>
    </row>
    <row r="141" spans="2:23" ht="15.5" x14ac:dyDescent="0.35">
      <c r="C141" t="s">
        <v>1576</v>
      </c>
      <c r="M141" s="5">
        <v>-7569856</v>
      </c>
    </row>
    <row r="142" spans="2:23" ht="15.5" x14ac:dyDescent="0.35">
      <c r="C142" t="s">
        <v>1577</v>
      </c>
      <c r="Q142" s="5">
        <v>-27742667</v>
      </c>
      <c r="R142" s="5">
        <v>-23087688</v>
      </c>
      <c r="S142" s="5">
        <v>-12760062</v>
      </c>
      <c r="T142" s="5">
        <v>-2970276</v>
      </c>
      <c r="U142" s="5">
        <v>-22942284</v>
      </c>
      <c r="V142" s="5">
        <v>-22385345</v>
      </c>
      <c r="W142" s="5">
        <v>-5576415</v>
      </c>
    </row>
    <row r="143" spans="2:23" ht="15.5" x14ac:dyDescent="0.35">
      <c r="C143" t="s">
        <v>1578</v>
      </c>
      <c r="D143" s="5">
        <v>-15578967</v>
      </c>
      <c r="E143" s="5">
        <v>-14667817</v>
      </c>
      <c r="F143" s="5">
        <v>-17630739</v>
      </c>
      <c r="G143" s="5">
        <v>-17811322</v>
      </c>
      <c r="I143" s="5">
        <v>-63411661</v>
      </c>
      <c r="J143" s="5">
        <v>-89707941</v>
      </c>
      <c r="K143" s="5">
        <v>-130455231</v>
      </c>
      <c r="L143" s="5">
        <v>-128101854</v>
      </c>
      <c r="M143" s="5">
        <v>-75304455</v>
      </c>
      <c r="N143" s="5">
        <v>-33341965</v>
      </c>
      <c r="O143" s="5">
        <v>-50322773</v>
      </c>
      <c r="P143" s="5">
        <v>-56990047</v>
      </c>
    </row>
    <row r="144" spans="2:23" ht="15.5" x14ac:dyDescent="0.35">
      <c r="C144" t="s">
        <v>1579</v>
      </c>
      <c r="D144" s="5">
        <v>-5493582</v>
      </c>
      <c r="E144" s="5">
        <v>-4278801</v>
      </c>
      <c r="F144" s="5">
        <v>-3635219</v>
      </c>
      <c r="G144" s="5">
        <v>-4711950</v>
      </c>
      <c r="I144" s="5">
        <v>-15848352</v>
      </c>
      <c r="J144" s="5">
        <v>-18181332</v>
      </c>
      <c r="K144" s="5">
        <v>-26790475</v>
      </c>
      <c r="L144" s="5">
        <v>-28785710</v>
      </c>
      <c r="M144" s="5">
        <v>-6230817</v>
      </c>
      <c r="N144" s="5">
        <v>-1720861</v>
      </c>
      <c r="O144" s="5">
        <v>-3788114</v>
      </c>
      <c r="P144" s="5">
        <v>-3537806</v>
      </c>
    </row>
    <row r="145" spans="3:23" ht="15.5" x14ac:dyDescent="0.35">
      <c r="C145" t="s">
        <v>1580</v>
      </c>
      <c r="D145" s="5">
        <v>-21072549</v>
      </c>
      <c r="E145" s="5">
        <v>-18946618</v>
      </c>
      <c r="F145" s="5">
        <v>-21265958</v>
      </c>
      <c r="G145" s="5">
        <v>-22523272</v>
      </c>
      <c r="I145" s="5">
        <v>-79260013</v>
      </c>
      <c r="J145" s="5">
        <v>-107889273</v>
      </c>
      <c r="K145" s="5">
        <v>-157245706</v>
      </c>
      <c r="L145" s="5">
        <v>-156887564</v>
      </c>
      <c r="M145" s="5">
        <v>-81535272</v>
      </c>
      <c r="N145" s="5">
        <v>-35062826</v>
      </c>
      <c r="O145" s="5">
        <v>-54110887</v>
      </c>
      <c r="P145" s="5">
        <v>-60527853</v>
      </c>
      <c r="Q145" s="5">
        <v>-27742667</v>
      </c>
      <c r="R145" s="5">
        <v>-23087688</v>
      </c>
      <c r="S145" s="5">
        <v>-12760062</v>
      </c>
      <c r="T145" s="5">
        <v>-2970276</v>
      </c>
      <c r="U145" s="5">
        <v>-22942284</v>
      </c>
      <c r="V145" s="5">
        <v>-22385345</v>
      </c>
      <c r="W145" s="5">
        <v>-5576415</v>
      </c>
    </row>
    <row r="146" spans="3:23" ht="15.5" x14ac:dyDescent="0.35">
      <c r="C146" t="s">
        <v>144</v>
      </c>
      <c r="E146" s="5">
        <v>-9375</v>
      </c>
      <c r="F146" s="5">
        <v>-7661</v>
      </c>
      <c r="G146" s="5">
        <v>-18346</v>
      </c>
      <c r="I146" s="5">
        <v>-91677</v>
      </c>
      <c r="J146" s="5">
        <v>-312203</v>
      </c>
      <c r="K146" s="5">
        <v>-364216</v>
      </c>
      <c r="L146" s="5">
        <v>-524636</v>
      </c>
      <c r="M146" s="5">
        <v>-729046</v>
      </c>
      <c r="N146" s="5">
        <v>-883006</v>
      </c>
      <c r="O146" s="5">
        <v>-1260270</v>
      </c>
      <c r="P146" s="5">
        <v>-423684</v>
      </c>
      <c r="Q146" s="5">
        <v>-693632</v>
      </c>
      <c r="R146" s="5">
        <v>-1345132</v>
      </c>
      <c r="S146" s="5">
        <v>-1547873</v>
      </c>
      <c r="T146" s="5">
        <v>-1708743</v>
      </c>
      <c r="U146" s="5">
        <v>-687959</v>
      </c>
      <c r="V146" s="5">
        <v>-2419742</v>
      </c>
      <c r="W146" s="5">
        <v>-2014027</v>
      </c>
    </row>
    <row r="147" spans="3:23" ht="15.5" x14ac:dyDescent="0.35">
      <c r="C147" t="s">
        <v>1581</v>
      </c>
      <c r="D147" s="5">
        <v>-19935</v>
      </c>
      <c r="E147" s="5">
        <v>-22068</v>
      </c>
      <c r="F147" s="5">
        <v>-21935</v>
      </c>
      <c r="G147" s="5">
        <v>-21244</v>
      </c>
      <c r="I147" s="5">
        <v>-89381</v>
      </c>
      <c r="J147" s="5">
        <v>-163965</v>
      </c>
      <c r="K147" s="5">
        <v>766772</v>
      </c>
      <c r="L147" s="5">
        <v>-401000</v>
      </c>
      <c r="M147" s="5">
        <v>-97741</v>
      </c>
      <c r="N147" s="5">
        <v>-382060</v>
      </c>
      <c r="O147" s="5">
        <v>-4826</v>
      </c>
      <c r="P147" s="5">
        <v>450467</v>
      </c>
      <c r="Q147" s="5">
        <v>-187329</v>
      </c>
      <c r="R147" s="5">
        <v>-76953</v>
      </c>
      <c r="S147" s="5">
        <v>-226618</v>
      </c>
      <c r="T147" s="5">
        <v>-102268</v>
      </c>
      <c r="U147" s="5">
        <v>-265440</v>
      </c>
      <c r="V147" s="5">
        <v>-994121</v>
      </c>
      <c r="W147" s="5">
        <v>-343110</v>
      </c>
    </row>
    <row r="148" spans="3:23" ht="15.5" x14ac:dyDescent="0.35">
      <c r="C148" t="s">
        <v>145</v>
      </c>
      <c r="D148" s="5">
        <v>-186</v>
      </c>
      <c r="E148" s="5">
        <v>-21288321</v>
      </c>
      <c r="F148" s="5">
        <v>-34584891</v>
      </c>
      <c r="G148" s="5">
        <v>-20654800</v>
      </c>
      <c r="I148" s="5">
        <v>-81549355</v>
      </c>
      <c r="J148" s="5">
        <v>-107619470</v>
      </c>
      <c r="K148" s="5">
        <v>-121270714</v>
      </c>
      <c r="L148" s="5">
        <v>-342936107</v>
      </c>
      <c r="M148" s="5">
        <v>-74018810</v>
      </c>
      <c r="N148" s="5">
        <v>-14623361</v>
      </c>
      <c r="O148" s="5">
        <v>-19138770</v>
      </c>
      <c r="P148" s="5">
        <v>-48753311</v>
      </c>
      <c r="Q148" s="5">
        <v>-79848476</v>
      </c>
      <c r="R148" s="5">
        <v>-6733770</v>
      </c>
      <c r="S148" s="5">
        <v>-21920240</v>
      </c>
      <c r="T148" s="5">
        <v>-978984</v>
      </c>
      <c r="U148" s="5">
        <v>-4912660</v>
      </c>
      <c r="V148" s="5">
        <v>25532661</v>
      </c>
      <c r="W148" s="5">
        <v>24864755</v>
      </c>
    </row>
    <row r="149" spans="3:23" ht="15.5" x14ac:dyDescent="0.35">
      <c r="C149" t="s">
        <v>146</v>
      </c>
      <c r="D149" s="5">
        <v>-13110823</v>
      </c>
      <c r="E149" s="5">
        <v>-13824953</v>
      </c>
      <c r="F149" s="5">
        <v>-14834722</v>
      </c>
      <c r="G149" s="5">
        <v>-20853367</v>
      </c>
      <c r="I149" s="5">
        <v>-71184588</v>
      </c>
      <c r="J149" s="5">
        <v>-37773663</v>
      </c>
      <c r="K149" s="5">
        <v>-34777342</v>
      </c>
      <c r="L149" s="5">
        <v>-48276331</v>
      </c>
      <c r="M149" s="5">
        <v>-22923245</v>
      </c>
      <c r="N149" s="5">
        <v>-10267603</v>
      </c>
      <c r="O149" s="5">
        <v>-21782379</v>
      </c>
      <c r="P149" s="5">
        <v>-35707908</v>
      </c>
      <c r="Q149" s="5">
        <v>-13175683</v>
      </c>
      <c r="R149" s="5">
        <v>-11624504</v>
      </c>
      <c r="S149" s="5">
        <v>-11980561</v>
      </c>
      <c r="T149" s="5">
        <v>-9277048</v>
      </c>
      <c r="U149" s="5">
        <v>-35931950</v>
      </c>
      <c r="V149" s="5">
        <v>-4918352</v>
      </c>
      <c r="W149" s="5">
        <v>-6761440</v>
      </c>
    </row>
    <row r="150" spans="3:23" ht="15.5" x14ac:dyDescent="0.35">
      <c r="C150" t="s">
        <v>1414</v>
      </c>
      <c r="D150" s="5">
        <v>-1905232</v>
      </c>
      <c r="E150" s="5">
        <v>-459229</v>
      </c>
      <c r="F150" s="5">
        <v>-8276373</v>
      </c>
      <c r="G150" s="5">
        <v>-4210815</v>
      </c>
      <c r="I150" s="5">
        <v>-30555841</v>
      </c>
      <c r="J150" s="5">
        <v>-20435536</v>
      </c>
      <c r="K150" s="5">
        <v>-21144078</v>
      </c>
      <c r="L150" s="5">
        <v>-16704833</v>
      </c>
      <c r="M150" s="5">
        <v>-11522423</v>
      </c>
      <c r="N150" s="5">
        <v>-6295043</v>
      </c>
      <c r="O150" s="5">
        <v>-9535327</v>
      </c>
      <c r="P150" s="5">
        <v>-15589408</v>
      </c>
      <c r="Q150" s="5">
        <v>-4573393</v>
      </c>
      <c r="R150" s="5">
        <v>-2851983</v>
      </c>
      <c r="S150" s="5">
        <v>-2559972</v>
      </c>
      <c r="T150" s="5">
        <v>-1155913</v>
      </c>
      <c r="U150" s="5">
        <v>-3442689</v>
      </c>
      <c r="V150" s="5">
        <v>-2395275</v>
      </c>
      <c r="W150" s="5">
        <v>-5491218</v>
      </c>
    </row>
    <row r="151" spans="3:23" ht="15.5" x14ac:dyDescent="0.35">
      <c r="C151" t="s">
        <v>1582</v>
      </c>
    </row>
    <row r="152" spans="3:23" ht="15.5" x14ac:dyDescent="0.35">
      <c r="C152" t="s">
        <v>532</v>
      </c>
      <c r="T152" s="5">
        <v>1641889</v>
      </c>
    </row>
    <row r="153" spans="3:23" ht="15.5" x14ac:dyDescent="0.35">
      <c r="C153" t="s">
        <v>526</v>
      </c>
      <c r="K153" s="5">
        <v>-14045</v>
      </c>
      <c r="L153" s="5">
        <v>-11507632</v>
      </c>
      <c r="M153" s="5">
        <v>-3893115</v>
      </c>
      <c r="N153" s="5">
        <v>-625824</v>
      </c>
      <c r="O153" s="5">
        <v>-5630553</v>
      </c>
      <c r="P153" s="5">
        <v>-15422576</v>
      </c>
      <c r="Q153" s="5">
        <v>-6655557</v>
      </c>
      <c r="R153" s="5">
        <v>-10684</v>
      </c>
      <c r="S153" s="5">
        <v>-464114</v>
      </c>
      <c r="T153" s="5">
        <v>-4969882</v>
      </c>
    </row>
    <row r="154" spans="3:23" ht="15.5" x14ac:dyDescent="0.35">
      <c r="C154" t="s">
        <v>1583</v>
      </c>
      <c r="D154" s="5">
        <v>-191533</v>
      </c>
      <c r="E154" s="5">
        <v>-29693</v>
      </c>
      <c r="F154" s="5">
        <v>-7075</v>
      </c>
      <c r="I154" s="5">
        <v>-329281</v>
      </c>
    </row>
    <row r="155" spans="3:23" ht="15.5" x14ac:dyDescent="0.35">
      <c r="C155" t="s">
        <v>147</v>
      </c>
      <c r="D155" s="5">
        <v>-860581</v>
      </c>
      <c r="E155" s="5">
        <v>-205387</v>
      </c>
      <c r="F155" s="5">
        <v>-624896</v>
      </c>
      <c r="G155" s="5">
        <v>-576409</v>
      </c>
      <c r="I155" s="5">
        <v>-2394102</v>
      </c>
      <c r="J155" s="5">
        <v>-9599515</v>
      </c>
      <c r="K155" s="5">
        <v>-13619219</v>
      </c>
      <c r="L155" s="5">
        <v>-20124599</v>
      </c>
      <c r="M155" s="5">
        <v>-7603010</v>
      </c>
      <c r="N155" s="5">
        <v>-3407963</v>
      </c>
      <c r="O155" s="5">
        <v>-6626702</v>
      </c>
      <c r="P155" s="5">
        <v>-4984868</v>
      </c>
      <c r="Q155" s="5">
        <v>-2048377</v>
      </c>
      <c r="R155" s="5">
        <v>-8812507</v>
      </c>
      <c r="S155" s="5">
        <v>-8998637</v>
      </c>
      <c r="T155" s="5">
        <v>-4910296</v>
      </c>
      <c r="U155" s="5">
        <v>-32635886</v>
      </c>
      <c r="V155" s="5">
        <v>-1128555</v>
      </c>
      <c r="W155" s="5">
        <v>-1361735</v>
      </c>
    </row>
    <row r="156" spans="3:23" ht="15.5" x14ac:dyDescent="0.35">
      <c r="C156" t="s">
        <v>1584</v>
      </c>
      <c r="D156" s="5">
        <v>-10035851</v>
      </c>
      <c r="E156" s="5">
        <v>-8263719</v>
      </c>
      <c r="F156" s="5">
        <v>-5866114</v>
      </c>
      <c r="G156" s="5">
        <v>-16085526</v>
      </c>
      <c r="I156" s="5">
        <v>-35470645</v>
      </c>
    </row>
    <row r="157" spans="3:23" ht="15.5" x14ac:dyDescent="0.35">
      <c r="C157" t="s">
        <v>1585</v>
      </c>
      <c r="E157" s="5">
        <v>10810</v>
      </c>
      <c r="F157" s="5">
        <v>14832</v>
      </c>
      <c r="I157" s="5">
        <v>14832</v>
      </c>
      <c r="L157" s="5">
        <v>60733</v>
      </c>
      <c r="M157" s="5">
        <v>95303</v>
      </c>
      <c r="N157" s="5">
        <v>61227</v>
      </c>
      <c r="O157" s="5">
        <v>10203</v>
      </c>
      <c r="P157" s="5">
        <v>288944</v>
      </c>
      <c r="Q157" s="5">
        <v>101644</v>
      </c>
      <c r="R157" s="5">
        <v>50670</v>
      </c>
      <c r="S157" s="5">
        <v>42162</v>
      </c>
      <c r="T157" s="5">
        <v>117154</v>
      </c>
      <c r="U157" s="5">
        <v>146625</v>
      </c>
      <c r="V157" s="5">
        <v>6839500</v>
      </c>
      <c r="W157" s="5">
        <v>35604</v>
      </c>
    </row>
    <row r="158" spans="3:23" ht="15.5" x14ac:dyDescent="0.35">
      <c r="C158" t="s">
        <v>276</v>
      </c>
      <c r="D158" s="5">
        <v>-142734</v>
      </c>
      <c r="F158" s="5">
        <v>-90077</v>
      </c>
      <c r="G158" s="5">
        <v>53312</v>
      </c>
      <c r="I158" s="5">
        <v>-609934</v>
      </c>
      <c r="J158" s="5">
        <v>-5491802</v>
      </c>
      <c r="V158" s="5">
        <v>-281900</v>
      </c>
    </row>
    <row r="159" spans="3:23" ht="15.5" x14ac:dyDescent="0.35">
      <c r="C159" t="s">
        <v>774</v>
      </c>
      <c r="F159" s="5">
        <v>1746731</v>
      </c>
      <c r="G159" s="5">
        <v>-1758737</v>
      </c>
      <c r="I159" s="5">
        <v>-107867</v>
      </c>
      <c r="J159" s="5">
        <v>-189456</v>
      </c>
    </row>
    <row r="160" spans="3:23" ht="15.5" x14ac:dyDescent="0.35">
      <c r="C160" t="s">
        <v>1586</v>
      </c>
      <c r="D160" s="5">
        <v>25108</v>
      </c>
      <c r="E160" s="5">
        <v>-4877735</v>
      </c>
      <c r="F160" s="5">
        <v>-1731750</v>
      </c>
      <c r="G160" s="5">
        <v>1724808</v>
      </c>
      <c r="I160" s="5">
        <v>-1731750</v>
      </c>
      <c r="J160" s="5">
        <v>-2057354</v>
      </c>
    </row>
    <row r="161" spans="3:23" ht="15.5" x14ac:dyDescent="0.35">
      <c r="C161" t="s">
        <v>1587</v>
      </c>
      <c r="V161" s="5">
        <v>-7952122</v>
      </c>
    </row>
    <row r="162" spans="3:23" ht="15.5" x14ac:dyDescent="0.35">
      <c r="C162" t="s">
        <v>1588</v>
      </c>
      <c r="W162" s="5">
        <v>55909</v>
      </c>
    </row>
    <row r="163" spans="3:23" ht="15.5" x14ac:dyDescent="0.35">
      <c r="C163" t="s">
        <v>152</v>
      </c>
      <c r="D163" s="5">
        <v>-186</v>
      </c>
      <c r="E163" s="5">
        <v>-21288321</v>
      </c>
      <c r="F163" s="5">
        <v>-34584891</v>
      </c>
      <c r="G163" s="5">
        <v>-20654800</v>
      </c>
      <c r="I163" s="5">
        <v>-81549355</v>
      </c>
      <c r="J163" s="5">
        <v>-107619470</v>
      </c>
      <c r="K163" s="5">
        <v>-121270714</v>
      </c>
      <c r="L163" s="5">
        <v>-342936107</v>
      </c>
      <c r="M163" s="5">
        <v>-74018810</v>
      </c>
      <c r="N163" s="5">
        <v>-14623361</v>
      </c>
      <c r="O163" s="5">
        <v>-19138770</v>
      </c>
      <c r="P163" s="5">
        <v>-48753311</v>
      </c>
      <c r="Q163" s="5">
        <v>-79848476</v>
      </c>
      <c r="R163" s="5">
        <v>-6733770</v>
      </c>
      <c r="S163" s="5">
        <v>-21920240</v>
      </c>
      <c r="T163" s="5">
        <v>-978984</v>
      </c>
      <c r="U163" s="5">
        <v>-4912660</v>
      </c>
      <c r="V163" s="5">
        <v>25532661</v>
      </c>
      <c r="W163" s="5">
        <v>24864755</v>
      </c>
    </row>
    <row r="164" spans="3:23" ht="15.5" x14ac:dyDescent="0.35">
      <c r="C164" t="s">
        <v>1589</v>
      </c>
      <c r="V164" s="5">
        <v>50944978</v>
      </c>
    </row>
    <row r="165" spans="3:23" ht="15.5" x14ac:dyDescent="0.35">
      <c r="C165" t="s">
        <v>1061</v>
      </c>
      <c r="F165" s="5">
        <v>2140159</v>
      </c>
      <c r="I165" s="5">
        <v>2140159</v>
      </c>
      <c r="J165" s="5">
        <v>9331384</v>
      </c>
      <c r="L165" s="5">
        <v>672929</v>
      </c>
      <c r="M165" s="5">
        <v>13620428</v>
      </c>
      <c r="N165" s="5">
        <v>2845692</v>
      </c>
      <c r="O165" s="5">
        <v>7122406</v>
      </c>
      <c r="P165" s="5">
        <v>58235541</v>
      </c>
      <c r="Q165" s="5">
        <v>30433758</v>
      </c>
      <c r="R165" s="5">
        <v>42611652</v>
      </c>
      <c r="S165" s="5">
        <v>33313061</v>
      </c>
      <c r="T165" s="5">
        <v>89074915</v>
      </c>
      <c r="U165" s="5">
        <v>48967768</v>
      </c>
      <c r="V165" s="5">
        <v>41906151</v>
      </c>
      <c r="W165" s="5">
        <v>7035257</v>
      </c>
    </row>
    <row r="166" spans="3:23" ht="15.5" x14ac:dyDescent="0.35">
      <c r="C166" t="s">
        <v>1066</v>
      </c>
    </row>
    <row r="167" spans="3:23" ht="15.5" x14ac:dyDescent="0.35">
      <c r="C167" t="s">
        <v>441</v>
      </c>
      <c r="T167" s="5">
        <v>-18500149</v>
      </c>
      <c r="U167" s="5">
        <v>-4628794</v>
      </c>
      <c r="V167" s="5">
        <v>-24160806</v>
      </c>
      <c r="W167" s="5">
        <v>-23325619</v>
      </c>
    </row>
    <row r="168" spans="3:23" ht="15.5" x14ac:dyDescent="0.35">
      <c r="C168" t="s">
        <v>208</v>
      </c>
      <c r="K168" s="5">
        <v>-107091</v>
      </c>
      <c r="L168" s="5">
        <v>-104647</v>
      </c>
      <c r="M168" s="5">
        <v>-70547</v>
      </c>
      <c r="N168" s="5">
        <v>-141845</v>
      </c>
      <c r="S168" s="5">
        <v>-343005</v>
      </c>
      <c r="T168" s="5">
        <v>-1238713</v>
      </c>
      <c r="U168" s="5">
        <v>-1497887</v>
      </c>
      <c r="V168" s="5">
        <v>-900769</v>
      </c>
      <c r="W168" s="5">
        <v>-443406</v>
      </c>
    </row>
    <row r="169" spans="3:23" ht="15.5" x14ac:dyDescent="0.35">
      <c r="C169" t="s">
        <v>1590</v>
      </c>
      <c r="R169" s="5">
        <v>-3969</v>
      </c>
      <c r="S169" s="5">
        <v>-14603</v>
      </c>
      <c r="T169" s="5">
        <v>-48182</v>
      </c>
      <c r="U169" s="5">
        <v>-378441</v>
      </c>
      <c r="V169" s="5">
        <v>-466386</v>
      </c>
      <c r="W169" s="5">
        <v>-297350</v>
      </c>
    </row>
    <row r="170" spans="3:23" ht="15.5" x14ac:dyDescent="0.35">
      <c r="C170" t="s">
        <v>209</v>
      </c>
      <c r="D170" s="5">
        <v>3</v>
      </c>
      <c r="E170" s="5">
        <v>-218267</v>
      </c>
      <c r="F170" s="5">
        <v>-654801</v>
      </c>
      <c r="G170" s="5">
        <v>-654800</v>
      </c>
      <c r="I170" s="5">
        <v>-2619202</v>
      </c>
      <c r="J170" s="5">
        <v>-2619201</v>
      </c>
      <c r="K170" s="5">
        <v>-2619202</v>
      </c>
      <c r="L170" s="5">
        <v>-6328665</v>
      </c>
      <c r="M170" s="5">
        <v>-5000000</v>
      </c>
      <c r="N170" s="5">
        <v>-5000000</v>
      </c>
      <c r="O170" s="5">
        <v>-5000000</v>
      </c>
      <c r="P170" s="5">
        <v>-1732333</v>
      </c>
      <c r="Q170" s="5">
        <v>-8440492</v>
      </c>
      <c r="R170" s="5">
        <v>-7314724</v>
      </c>
      <c r="S170" s="5">
        <v>-5894010</v>
      </c>
      <c r="V170" s="5">
        <v>-23000000</v>
      </c>
      <c r="W170" s="5">
        <v>-41478</v>
      </c>
    </row>
    <row r="171" spans="3:23" ht="15.5" x14ac:dyDescent="0.35">
      <c r="C171" t="s">
        <v>450</v>
      </c>
      <c r="D171" s="5">
        <v>3</v>
      </c>
      <c r="E171" s="5">
        <v>-218267</v>
      </c>
      <c r="F171" s="5">
        <v>-654801</v>
      </c>
      <c r="G171" s="5">
        <v>-654800</v>
      </c>
      <c r="I171" s="5">
        <v>-2619202</v>
      </c>
      <c r="J171" s="5">
        <v>-2619201</v>
      </c>
      <c r="K171" s="5">
        <v>-2726293</v>
      </c>
      <c r="L171" s="5">
        <v>-6433312</v>
      </c>
      <c r="M171" s="5">
        <v>-5070547</v>
      </c>
      <c r="N171" s="5">
        <v>-5141845</v>
      </c>
      <c r="O171" s="5">
        <v>-5000000</v>
      </c>
      <c r="P171" s="5">
        <v>-1732333</v>
      </c>
      <c r="Q171" s="5">
        <v>-8440492</v>
      </c>
      <c r="R171" s="5">
        <v>-7318693</v>
      </c>
      <c r="S171" s="5">
        <v>-6251618</v>
      </c>
      <c r="T171" s="5">
        <v>-1286895</v>
      </c>
      <c r="U171" s="5">
        <v>-1876328</v>
      </c>
      <c r="V171" s="5">
        <v>-24367155</v>
      </c>
      <c r="W171" s="5">
        <v>-782234</v>
      </c>
    </row>
    <row r="172" spans="3:23" ht="15.5" x14ac:dyDescent="0.35">
      <c r="C172" t="s">
        <v>339</v>
      </c>
      <c r="Q172" s="5">
        <v>-60000000</v>
      </c>
      <c r="R172" s="5">
        <v>-5000000</v>
      </c>
      <c r="S172" s="5">
        <v>-11500000</v>
      </c>
    </row>
    <row r="173" spans="3:23" ht="15.5" x14ac:dyDescent="0.35">
      <c r="C173" t="s">
        <v>1591</v>
      </c>
      <c r="E173" s="5">
        <v>-20000000</v>
      </c>
      <c r="F173" s="5">
        <v>-35000000</v>
      </c>
      <c r="G173" s="5">
        <v>-20000000</v>
      </c>
      <c r="I173" s="5">
        <v>-80000000</v>
      </c>
      <c r="J173" s="5">
        <v>-105000000</v>
      </c>
      <c r="K173" s="5">
        <v>-120000000</v>
      </c>
      <c r="L173" s="5">
        <v>-336000000</v>
      </c>
      <c r="M173" s="5">
        <v>-79000000</v>
      </c>
      <c r="N173" s="5">
        <v>-10000000</v>
      </c>
      <c r="O173" s="5">
        <v>-10000000</v>
      </c>
      <c r="P173" s="5">
        <v>-69000000</v>
      </c>
    </row>
    <row r="174" spans="3:23" ht="15.5" x14ac:dyDescent="0.35">
      <c r="C174" t="s">
        <v>582</v>
      </c>
      <c r="D174" s="5">
        <v>-189</v>
      </c>
      <c r="E174" s="5">
        <v>-20000000</v>
      </c>
      <c r="F174" s="5">
        <v>-35000144</v>
      </c>
      <c r="G174" s="5">
        <v>-20000000</v>
      </c>
      <c r="I174" s="5">
        <v>-80000207</v>
      </c>
      <c r="J174" s="5">
        <v>-105000269</v>
      </c>
      <c r="K174" s="5">
        <v>-120000299</v>
      </c>
      <c r="L174" s="5">
        <v>-336000667</v>
      </c>
      <c r="M174" s="5">
        <v>-79000158</v>
      </c>
      <c r="N174" s="5">
        <v>-10000031</v>
      </c>
      <c r="O174" s="5">
        <v>-10000031</v>
      </c>
      <c r="P174" s="5">
        <v>-69000217</v>
      </c>
      <c r="Q174" s="5">
        <v>-60000000</v>
      </c>
      <c r="R174" s="5">
        <v>-5000000</v>
      </c>
      <c r="S174" s="5">
        <v>-11500000</v>
      </c>
    </row>
    <row r="175" spans="3:23" ht="15.5" x14ac:dyDescent="0.35">
      <c r="C175" t="s">
        <v>1204</v>
      </c>
      <c r="K175" s="5">
        <v>1455878</v>
      </c>
      <c r="L175" s="5">
        <v>-696</v>
      </c>
      <c r="M175" s="5">
        <v>-696</v>
      </c>
      <c r="N175" s="5">
        <v>-805</v>
      </c>
      <c r="O175" s="5">
        <v>-771957</v>
      </c>
      <c r="P175" s="5">
        <v>1050220</v>
      </c>
      <c r="Q175" s="5">
        <v>484252</v>
      </c>
      <c r="R175" s="5">
        <v>-5077</v>
      </c>
      <c r="S175" s="5">
        <v>-967058</v>
      </c>
      <c r="T175" s="5">
        <v>-1244061</v>
      </c>
    </row>
    <row r="176" spans="3:23" ht="15.5" x14ac:dyDescent="0.35">
      <c r="C176" t="s">
        <v>1592</v>
      </c>
    </row>
    <row r="177" spans="2:23" ht="15.5" x14ac:dyDescent="0.35">
      <c r="C177" t="s">
        <v>1593</v>
      </c>
      <c r="V177" s="5">
        <v>19632029</v>
      </c>
      <c r="W177" s="5">
        <v>11105871</v>
      </c>
    </row>
    <row r="178" spans="2:23" ht="15.5" x14ac:dyDescent="0.35">
      <c r="C178" t="s">
        <v>766</v>
      </c>
      <c r="L178" s="5">
        <v>3171831</v>
      </c>
      <c r="M178" s="5">
        <v>6898648</v>
      </c>
      <c r="S178" s="5">
        <v>2762559</v>
      </c>
      <c r="T178" s="5">
        <v>20000000</v>
      </c>
      <c r="W178" s="5">
        <v>5503969</v>
      </c>
    </row>
    <row r="179" spans="2:23" ht="15.5" x14ac:dyDescent="0.35">
      <c r="C179" t="s">
        <v>340</v>
      </c>
      <c r="W179" s="5">
        <v>25327511</v>
      </c>
    </row>
    <row r="180" spans="2:23" ht="15.5" x14ac:dyDescent="0.35">
      <c r="C180" t="s">
        <v>594</v>
      </c>
    </row>
    <row r="181" spans="2:23" ht="15.5" x14ac:dyDescent="0.35">
      <c r="C181" t="s">
        <v>818</v>
      </c>
      <c r="D181" s="5">
        <v>46219780</v>
      </c>
      <c r="E181" s="5">
        <v>17153675</v>
      </c>
      <c r="F181" s="5">
        <v>472057</v>
      </c>
      <c r="G181" s="5">
        <v>-17495082</v>
      </c>
      <c r="I181" s="5">
        <v>8886668</v>
      </c>
      <c r="J181" s="5">
        <v>-8970886</v>
      </c>
      <c r="K181" s="5">
        <v>-42145989</v>
      </c>
      <c r="L181" s="5">
        <v>-74726940</v>
      </c>
      <c r="M181" s="5">
        <v>140366053</v>
      </c>
      <c r="N181" s="5">
        <v>12691022</v>
      </c>
      <c r="O181" s="5">
        <v>-5386797</v>
      </c>
      <c r="P181" s="5">
        <v>-152986</v>
      </c>
      <c r="Q181" s="5">
        <v>6405463</v>
      </c>
      <c r="R181" s="5">
        <v>-2339855</v>
      </c>
      <c r="S181" s="5">
        <v>9672355</v>
      </c>
      <c r="T181" s="5">
        <v>3997958</v>
      </c>
      <c r="U181" s="5">
        <v>-29488864</v>
      </c>
      <c r="V181" s="5">
        <v>5325415</v>
      </c>
      <c r="W181" s="5">
        <v>18514057</v>
      </c>
    </row>
    <row r="182" spans="2:23" ht="15.5" x14ac:dyDescent="0.35">
      <c r="C182" t="s">
        <v>242</v>
      </c>
      <c r="D182" s="5">
        <v>-1712776</v>
      </c>
      <c r="E182" s="5">
        <v>-445566</v>
      </c>
      <c r="F182" s="5">
        <v>-83366</v>
      </c>
      <c r="G182" s="5">
        <v>-377697</v>
      </c>
      <c r="I182" s="5">
        <v>-522978</v>
      </c>
      <c r="J182" s="5">
        <v>-734181</v>
      </c>
      <c r="K182" s="5">
        <v>196871</v>
      </c>
      <c r="L182" s="5">
        <v>-3499608</v>
      </c>
      <c r="M182" s="5">
        <v>-36639</v>
      </c>
      <c r="N182" s="5">
        <v>-5965</v>
      </c>
      <c r="O182" s="5">
        <v>170969</v>
      </c>
      <c r="P182" s="5">
        <v>-414509</v>
      </c>
      <c r="Q182" s="5">
        <v>-5519</v>
      </c>
      <c r="R182" s="5">
        <v>14118</v>
      </c>
      <c r="S182" s="5">
        <v>-45731</v>
      </c>
      <c r="T182" s="5">
        <v>2806</v>
      </c>
      <c r="U182" s="5">
        <v>-511814</v>
      </c>
      <c r="V182" s="5">
        <v>-2010138</v>
      </c>
      <c r="W182" s="5">
        <v>-91529</v>
      </c>
    </row>
    <row r="183" spans="2:23" ht="15.5" x14ac:dyDescent="0.35">
      <c r="C183" t="s">
        <v>168</v>
      </c>
      <c r="E183" s="5">
        <v>44249952</v>
      </c>
      <c r="I183" s="5">
        <v>35886262</v>
      </c>
      <c r="J183" s="5">
        <v>45591329</v>
      </c>
      <c r="K183" s="5">
        <v>87540447</v>
      </c>
      <c r="L183" s="5">
        <v>165766995</v>
      </c>
      <c r="M183" s="5">
        <v>25437581</v>
      </c>
      <c r="N183" s="5">
        <v>12752524</v>
      </c>
      <c r="O183" s="5">
        <v>17968352</v>
      </c>
      <c r="P183" s="5">
        <v>18535847</v>
      </c>
      <c r="Q183" s="5">
        <v>12135903</v>
      </c>
      <c r="R183" s="5">
        <v>14461640</v>
      </c>
      <c r="S183" s="5">
        <v>4835016</v>
      </c>
      <c r="T183" s="5">
        <v>834252</v>
      </c>
      <c r="U183" s="5">
        <v>30834930</v>
      </c>
      <c r="V183" s="5">
        <v>27519653</v>
      </c>
      <c r="W183" s="5">
        <v>9097125</v>
      </c>
    </row>
    <row r="184" spans="2:23" ht="15.5" x14ac:dyDescent="0.35">
      <c r="C184" t="s">
        <v>169</v>
      </c>
      <c r="D184" s="5">
        <v>44507004</v>
      </c>
      <c r="E184" s="5">
        <v>60958061</v>
      </c>
      <c r="F184" s="5">
        <v>388691</v>
      </c>
      <c r="G184" s="5">
        <v>-17872779</v>
      </c>
      <c r="I184" s="5">
        <v>44249952</v>
      </c>
      <c r="J184" s="5">
        <v>35886262</v>
      </c>
      <c r="K184" s="5">
        <v>45591329</v>
      </c>
      <c r="L184" s="5">
        <v>87540447</v>
      </c>
      <c r="M184" s="5">
        <v>165766995</v>
      </c>
      <c r="N184" s="5">
        <v>25437581</v>
      </c>
      <c r="O184" s="5">
        <v>12752524</v>
      </c>
      <c r="P184" s="5">
        <v>17968352</v>
      </c>
      <c r="Q184" s="5">
        <v>18535847</v>
      </c>
      <c r="R184" s="5">
        <v>12135903</v>
      </c>
      <c r="S184" s="5">
        <v>14461640</v>
      </c>
      <c r="T184" s="5">
        <v>4835016</v>
      </c>
      <c r="U184" s="5">
        <v>834252</v>
      </c>
      <c r="V184" s="5">
        <v>30834930</v>
      </c>
      <c r="W184" s="5">
        <v>27519653</v>
      </c>
    </row>
    <row r="186" spans="2:23" ht="15.5" x14ac:dyDescent="0.35">
      <c r="B186" t="s">
        <v>170</v>
      </c>
      <c r="C186" t="s">
        <v>12</v>
      </c>
      <c r="D186" s="5">
        <v>2620000000</v>
      </c>
      <c r="E186" s="5">
        <v>2620000000</v>
      </c>
      <c r="F186" s="5">
        <v>2620000000</v>
      </c>
      <c r="G186" s="5">
        <v>2620000000</v>
      </c>
      <c r="I186" s="5">
        <v>2620000000</v>
      </c>
      <c r="J186" s="5">
        <v>2620000000</v>
      </c>
      <c r="K186" s="5">
        <v>2620000000</v>
      </c>
      <c r="L186" s="5">
        <v>2620000000</v>
      </c>
      <c r="M186" s="5">
        <v>2620000000</v>
      </c>
      <c r="N186" s="5">
        <v>2620000000</v>
      </c>
      <c r="O186" s="5">
        <v>2620000000</v>
      </c>
      <c r="P186" s="5">
        <v>2620000000</v>
      </c>
      <c r="Q186" s="5">
        <v>2620000000</v>
      </c>
      <c r="R186" s="5">
        <v>2620000000</v>
      </c>
      <c r="S186" s="5">
        <v>2620000000</v>
      </c>
      <c r="T186" s="5">
        <v>2620000000</v>
      </c>
      <c r="U186" s="5">
        <v>2620000000</v>
      </c>
      <c r="V186" s="5">
        <v>2620000000</v>
      </c>
      <c r="W186" s="5">
        <v>0</v>
      </c>
    </row>
    <row r="187" spans="2:23" ht="15.5" x14ac:dyDescent="0.35">
      <c r="C187" t="s">
        <v>171</v>
      </c>
      <c r="D187" s="6">
        <v>251.59</v>
      </c>
      <c r="E187" s="6">
        <v>164.27</v>
      </c>
      <c r="F187" s="6">
        <v>142.74</v>
      </c>
      <c r="G187" s="6">
        <v>74.48</v>
      </c>
    </row>
    <row r="188" spans="2:23" ht="15.5" x14ac:dyDescent="0.35">
      <c r="C188" t="s">
        <v>172</v>
      </c>
      <c r="D188" s="6">
        <v>15.74</v>
      </c>
      <c r="E188" s="6">
        <v>25.02</v>
      </c>
      <c r="F188" s="6">
        <v>28.16</v>
      </c>
      <c r="G188" s="6">
        <v>52.5</v>
      </c>
    </row>
    <row r="189" spans="2:23" ht="15.5" x14ac:dyDescent="0.35">
      <c r="C189" t="s">
        <v>60</v>
      </c>
      <c r="D189" s="6">
        <v>3.05</v>
      </c>
      <c r="E189" s="6">
        <v>3.8</v>
      </c>
      <c r="F189" s="6">
        <v>3.34</v>
      </c>
      <c r="G189" s="6">
        <v>3.31</v>
      </c>
    </row>
    <row r="190" spans="2:23" ht="15.5" x14ac:dyDescent="0.35">
      <c r="C190" t="s">
        <v>173</v>
      </c>
      <c r="D190" s="6">
        <v>1096140000000.0001</v>
      </c>
      <c r="E190" s="5">
        <v>745470000000</v>
      </c>
      <c r="F190" s="5">
        <v>760870000000</v>
      </c>
      <c r="G190" s="5">
        <v>558030000000</v>
      </c>
    </row>
    <row r="191" spans="2:23" ht="15.5" x14ac:dyDescent="0.35">
      <c r="C191" t="s">
        <v>174</v>
      </c>
      <c r="D191" s="6">
        <v>8.5000000000000006E-2</v>
      </c>
      <c r="E191" s="6">
        <v>6.4299999999999996E-2</v>
      </c>
      <c r="F191" s="6">
        <v>6.0299999999999999E-2</v>
      </c>
      <c r="G191" s="6">
        <v>2.9300000000000003E-2</v>
      </c>
    </row>
    <row r="192" spans="2:23" ht="15.5" x14ac:dyDescent="0.35">
      <c r="C192" t="s">
        <v>175</v>
      </c>
      <c r="D192" s="6">
        <v>0.1381</v>
      </c>
      <c r="E192" s="6">
        <v>8.4600000000000009E-2</v>
      </c>
      <c r="F192" s="6">
        <v>8.1799999999999998E-2</v>
      </c>
      <c r="G192" s="6">
        <v>3.8199999999999998E-2</v>
      </c>
    </row>
    <row r="193" spans="3:7" ht="15.5" x14ac:dyDescent="0.35">
      <c r="C193" t="s">
        <v>176</v>
      </c>
      <c r="D193" s="6">
        <v>0.16370000000000001</v>
      </c>
      <c r="E193" s="6">
        <v>0.1061</v>
      </c>
      <c r="F193" s="6">
        <v>9.9399999999999988E-2</v>
      </c>
      <c r="G193" s="6">
        <v>5.28E-2</v>
      </c>
    </row>
    <row r="194" spans="3:7" ht="15.5" x14ac:dyDescent="0.35">
      <c r="C194" t="s">
        <v>177</v>
      </c>
      <c r="D194" s="6">
        <v>21315.38</v>
      </c>
      <c r="E194" s="6">
        <v>2724.74</v>
      </c>
      <c r="F194" s="6">
        <v>1758.75</v>
      </c>
      <c r="G194" s="6">
        <v>900.01</v>
      </c>
    </row>
    <row r="195" spans="3:7" ht="15.5" x14ac:dyDescent="0.35">
      <c r="C195" t="s">
        <v>178</v>
      </c>
      <c r="D195" s="5">
        <v>4767000000000</v>
      </c>
      <c r="E195" s="5">
        <v>5079000000000</v>
      </c>
      <c r="F195" s="5">
        <v>4565000000000</v>
      </c>
      <c r="G195" s="5">
        <v>5101000000000</v>
      </c>
    </row>
    <row r="196" spans="3:7" ht="15.5" x14ac:dyDescent="0.35">
      <c r="C196" t="s">
        <v>179</v>
      </c>
      <c r="D196" s="6">
        <v>2.17</v>
      </c>
      <c r="E196" s="6">
        <v>2.12</v>
      </c>
      <c r="F196" s="6">
        <v>2.2999999999999998</v>
      </c>
      <c r="G196" s="6">
        <v>2.0099999999999998</v>
      </c>
    </row>
    <row r="197" spans="3:7" ht="15.5" x14ac:dyDescent="0.35">
      <c r="C197" t="s">
        <v>180</v>
      </c>
      <c r="D197" s="6">
        <v>1822.07</v>
      </c>
      <c r="E197" s="6">
        <v>1941.27</v>
      </c>
      <c r="F197" s="6">
        <v>1744.69</v>
      </c>
      <c r="G197" s="6">
        <v>1949.69</v>
      </c>
    </row>
    <row r="198" spans="3:7" ht="15.5" x14ac:dyDescent="0.35">
      <c r="C198" t="s">
        <v>181</v>
      </c>
      <c r="D198" s="6">
        <v>2.35</v>
      </c>
      <c r="E198" s="6">
        <v>2.27</v>
      </c>
      <c r="F198" s="6">
        <v>2.4900000000000002</v>
      </c>
      <c r="G198" s="6">
        <v>2.15</v>
      </c>
    </row>
    <row r="199" spans="3:7" ht="15.5" x14ac:dyDescent="0.35">
      <c r="C199" t="s">
        <v>182</v>
      </c>
      <c r="D199" s="6">
        <v>1684.55</v>
      </c>
      <c r="E199" s="6">
        <v>1810.67</v>
      </c>
      <c r="F199" s="6">
        <v>1616.23</v>
      </c>
      <c r="G199" s="6">
        <v>1821.44</v>
      </c>
    </row>
    <row r="200" spans="3:7" ht="15.5" x14ac:dyDescent="0.35">
      <c r="C200" t="s">
        <v>183</v>
      </c>
      <c r="F200" s="5">
        <v>22000000000</v>
      </c>
      <c r="G200" s="5">
        <v>15000000000</v>
      </c>
    </row>
    <row r="201" spans="3:7" ht="15.5" x14ac:dyDescent="0.35">
      <c r="C201" t="s">
        <v>184</v>
      </c>
    </row>
    <row r="202" spans="3:7" ht="15.5" x14ac:dyDescent="0.35">
      <c r="C202" t="s">
        <v>185</v>
      </c>
      <c r="D202" s="5">
        <v>4767000000000</v>
      </c>
      <c r="E202" s="5">
        <v>5079000000000</v>
      </c>
      <c r="F202" s="5">
        <v>4565000000000</v>
      </c>
      <c r="G202" s="5">
        <v>5101000000000</v>
      </c>
    </row>
    <row r="203" spans="3:7" ht="15.5" x14ac:dyDescent="0.35">
      <c r="C203" t="s">
        <v>24</v>
      </c>
      <c r="F203" s="5">
        <v>22000000000</v>
      </c>
      <c r="G203" s="5">
        <v>15000000000</v>
      </c>
    </row>
    <row r="204" spans="3:7" ht="15.5" x14ac:dyDescent="0.35">
      <c r="C204" t="s">
        <v>21</v>
      </c>
      <c r="D204" s="5">
        <v>-1888000000000</v>
      </c>
      <c r="E204" s="5">
        <v>-1036000000000</v>
      </c>
      <c r="F204" s="5">
        <v>-718000000000</v>
      </c>
      <c r="G204" s="5">
        <v>-718000000000</v>
      </c>
    </row>
    <row r="205" spans="3:7" ht="15.5" x14ac:dyDescent="0.35">
      <c r="C205" t="s">
        <v>186</v>
      </c>
      <c r="D205" s="5">
        <v>2355000000000</v>
      </c>
      <c r="E205" s="5">
        <v>2471000000000</v>
      </c>
      <c r="F205" s="5">
        <v>1912000000000</v>
      </c>
      <c r="G205" s="5">
        <v>2358000000000</v>
      </c>
    </row>
    <row r="206" spans="3:7" ht="15.5" x14ac:dyDescent="0.35">
      <c r="C206" t="s">
        <v>187</v>
      </c>
      <c r="D206" s="5">
        <v>1109000000000</v>
      </c>
      <c r="E206" s="5">
        <v>888000000000</v>
      </c>
      <c r="F206" s="5">
        <v>837000000000</v>
      </c>
      <c r="G206" s="5">
        <v>441000000000</v>
      </c>
    </row>
    <row r="207" spans="3:7" ht="15.5" x14ac:dyDescent="0.35">
      <c r="C207" t="s">
        <v>188</v>
      </c>
      <c r="D207" s="5">
        <v>-53000000000</v>
      </c>
      <c r="E207" s="5">
        <v>-11000000000</v>
      </c>
      <c r="F207" s="5">
        <v>-151000000000</v>
      </c>
      <c r="G207" s="5">
        <v>-88000000000</v>
      </c>
    </row>
    <row r="208" spans="3:7" ht="15.5" x14ac:dyDescent="0.35">
      <c r="C208" t="s">
        <v>13</v>
      </c>
      <c r="D208" s="5">
        <v>1056000000000</v>
      </c>
      <c r="E208" s="5">
        <v>877000000000</v>
      </c>
      <c r="F208" s="5">
        <v>686000000000</v>
      </c>
      <c r="G208" s="5">
        <v>353000000000</v>
      </c>
    </row>
    <row r="209" spans="3:23" ht="15.5" x14ac:dyDescent="0.35">
      <c r="C209" t="s">
        <v>16</v>
      </c>
      <c r="D209" s="6">
        <v>403.72</v>
      </c>
      <c r="E209" s="6">
        <v>335.25</v>
      </c>
      <c r="F209" s="6">
        <v>262.29000000000002</v>
      </c>
      <c r="G209" s="6">
        <v>134.94999999999999</v>
      </c>
    </row>
    <row r="210" spans="3:23" ht="15.5" x14ac:dyDescent="0.35">
      <c r="C210" t="s">
        <v>45</v>
      </c>
      <c r="I210" s="6">
        <v>528.9</v>
      </c>
      <c r="J210" s="6">
        <v>796.9</v>
      </c>
      <c r="K210" s="6">
        <v>946.04</v>
      </c>
      <c r="L210" s="6">
        <v>1363.91</v>
      </c>
      <c r="M210" s="6">
        <v>1122.2</v>
      </c>
      <c r="N210" s="6">
        <v>170.03</v>
      </c>
      <c r="O210" s="6">
        <v>164.72</v>
      </c>
      <c r="P210" s="6">
        <v>376.12</v>
      </c>
      <c r="Q210" s="6">
        <v>423.63</v>
      </c>
      <c r="R210" s="6">
        <v>139.46</v>
      </c>
      <c r="S210" s="5">
        <v>135</v>
      </c>
      <c r="T210" s="6">
        <v>12.05</v>
      </c>
      <c r="U210" s="6">
        <v>22.07</v>
      </c>
      <c r="V210" s="6">
        <v>36.15</v>
      </c>
      <c r="W210" s="6">
        <v>11945.85</v>
      </c>
    </row>
    <row r="211" spans="3:23" ht="15.5" x14ac:dyDescent="0.35">
      <c r="C211" t="s">
        <v>59</v>
      </c>
      <c r="I211" s="6">
        <v>7.6</v>
      </c>
      <c r="J211" s="6">
        <v>5.61</v>
      </c>
      <c r="K211" s="6">
        <v>4.08</v>
      </c>
      <c r="L211" s="6">
        <v>3.18</v>
      </c>
      <c r="M211" s="6">
        <v>3.64</v>
      </c>
      <c r="N211" s="6">
        <v>9.9700000000000006</v>
      </c>
      <c r="O211" s="6">
        <v>11.05</v>
      </c>
      <c r="P211" s="6">
        <v>6.22</v>
      </c>
      <c r="Q211" s="6">
        <v>4.96</v>
      </c>
      <c r="R211" s="6">
        <v>10.11</v>
      </c>
      <c r="S211" s="6">
        <v>8.2200000000000006</v>
      </c>
      <c r="T211" s="6">
        <v>131.94999999999999</v>
      </c>
      <c r="U211" s="6">
        <v>88.36</v>
      </c>
      <c r="V211" s="6">
        <v>54.77</v>
      </c>
      <c r="W211" s="5">
        <v>0</v>
      </c>
    </row>
    <row r="212" spans="3:23" ht="15.5" x14ac:dyDescent="0.35">
      <c r="C212" t="s">
        <v>62</v>
      </c>
      <c r="I212" s="6">
        <v>0.91</v>
      </c>
      <c r="J212" s="6">
        <v>0.78</v>
      </c>
      <c r="K212" s="6">
        <v>0.57999999999999996</v>
      </c>
      <c r="L212" s="6">
        <v>0.74</v>
      </c>
      <c r="M212" s="6">
        <v>1.08</v>
      </c>
      <c r="N212" s="6">
        <v>0.92</v>
      </c>
      <c r="O212" s="6">
        <v>0.81</v>
      </c>
      <c r="P212" s="6">
        <v>0.97</v>
      </c>
      <c r="Q212" s="6">
        <v>1.05</v>
      </c>
      <c r="R212" s="6">
        <v>1.1399999999999999</v>
      </c>
      <c r="S212" s="6">
        <v>0.84</v>
      </c>
      <c r="T212" s="6">
        <v>1.54</v>
      </c>
      <c r="U212" s="6">
        <v>2.92</v>
      </c>
      <c r="V212" s="6">
        <v>4.92</v>
      </c>
      <c r="W212" s="5">
        <v>0</v>
      </c>
    </row>
    <row r="213" spans="3:23" ht="15.5" x14ac:dyDescent="0.35">
      <c r="C213" t="s">
        <v>189</v>
      </c>
      <c r="I213" s="5">
        <v>2697610000000</v>
      </c>
      <c r="J213" s="5">
        <v>3392280000000</v>
      </c>
      <c r="K213" s="5">
        <v>3912090000000</v>
      </c>
      <c r="L213" s="5">
        <v>4979240000000</v>
      </c>
      <c r="M213" s="5">
        <v>4075380000000</v>
      </c>
      <c r="N213" s="5">
        <v>818150000000</v>
      </c>
      <c r="O213" s="5">
        <v>858470000000</v>
      </c>
      <c r="P213" s="5">
        <v>1531070000000</v>
      </c>
    </row>
    <row r="214" spans="3:23" ht="15.5" x14ac:dyDescent="0.35">
      <c r="C214" t="s">
        <v>190</v>
      </c>
      <c r="I214" s="6">
        <v>0.22359999999999999</v>
      </c>
      <c r="J214" s="6">
        <v>0.33679999999999999</v>
      </c>
      <c r="K214" s="6">
        <v>0.39250000000000002</v>
      </c>
      <c r="L214" s="6">
        <v>0.56540000000000001</v>
      </c>
      <c r="M214" s="6">
        <v>0.47240000000000004</v>
      </c>
      <c r="N214" s="6">
        <v>0.1198</v>
      </c>
      <c r="O214" s="6">
        <v>0.12369999999999999</v>
      </c>
      <c r="P214" s="6">
        <v>0.27729999999999999</v>
      </c>
      <c r="Q214" s="6">
        <v>0.38929999999999998</v>
      </c>
      <c r="R214" s="6">
        <v>0.14760000000000001</v>
      </c>
      <c r="S214" s="6">
        <v>0.14730000000000001</v>
      </c>
      <c r="T214" s="6">
        <v>1.52E-2</v>
      </c>
      <c r="U214" s="6">
        <v>2.9700000000000001E-2</v>
      </c>
      <c r="V214" s="6">
        <v>7.0199999999999999E-2</v>
      </c>
      <c r="W214" s="6">
        <v>3.0099999999999998E-2</v>
      </c>
    </row>
    <row r="215" spans="3:23" ht="15.5" x14ac:dyDescent="0.35">
      <c r="C215" t="s">
        <v>191</v>
      </c>
      <c r="I215" s="6">
        <v>0.30309999999999998</v>
      </c>
      <c r="J215" s="6">
        <v>0.48869999999999997</v>
      </c>
      <c r="K215" s="6">
        <v>0.66120000000000001</v>
      </c>
      <c r="L215" s="6">
        <v>1.0381</v>
      </c>
      <c r="M215" s="6">
        <v>0.81409999999999993</v>
      </c>
      <c r="N215" s="6">
        <v>0.16570000000000001</v>
      </c>
      <c r="O215" s="6">
        <v>0.182</v>
      </c>
      <c r="P215" s="6">
        <v>0.45219999999999999</v>
      </c>
      <c r="Q215" s="6">
        <v>0.54579999999999995</v>
      </c>
      <c r="R215" s="6">
        <v>0.21329999999999999</v>
      </c>
      <c r="S215" s="6">
        <v>0.24399999999999999</v>
      </c>
      <c r="T215" s="6">
        <v>2.8199999999999999E-2</v>
      </c>
      <c r="U215" s="6">
        <v>5.4299999999999994E-2</v>
      </c>
      <c r="V215" s="6">
        <v>0.1186</v>
      </c>
      <c r="W215" s="6">
        <v>0.1103</v>
      </c>
    </row>
    <row r="216" spans="3:23" ht="15.5" x14ac:dyDescent="0.35">
      <c r="C216" t="s">
        <v>192</v>
      </c>
      <c r="I216" s="6">
        <v>0.36869999999999997</v>
      </c>
      <c r="J216" s="6">
        <v>0.64260000000000006</v>
      </c>
      <c r="K216" s="6">
        <v>0.879</v>
      </c>
      <c r="L216" s="6">
        <v>1.2337</v>
      </c>
      <c r="M216" s="6">
        <v>1.1384000000000001</v>
      </c>
      <c r="N216" s="6">
        <v>0.221</v>
      </c>
      <c r="O216" s="6">
        <v>0.2369</v>
      </c>
      <c r="P216" s="6">
        <v>0.5786</v>
      </c>
      <c r="Q216" s="6">
        <v>0.76190000000000002</v>
      </c>
      <c r="R216" s="6">
        <v>0.28339999999999999</v>
      </c>
      <c r="S216" s="6">
        <v>0.33779999999999999</v>
      </c>
      <c r="T216" s="6">
        <v>6.8499999999999991E-2</v>
      </c>
      <c r="U216" s="6">
        <v>9.3200000000000005E-2</v>
      </c>
      <c r="V216" s="6">
        <v>0.21</v>
      </c>
      <c r="W216" s="6">
        <v>0.15179999999999999</v>
      </c>
    </row>
    <row r="217" spans="3:23" ht="15.5" x14ac:dyDescent="0.35">
      <c r="C217" t="s">
        <v>193</v>
      </c>
      <c r="I217" s="6">
        <v>1019.27</v>
      </c>
      <c r="J217" s="6">
        <v>743.95</v>
      </c>
      <c r="K217" s="6">
        <v>589.59</v>
      </c>
      <c r="L217" s="6">
        <v>650.65</v>
      </c>
      <c r="M217" s="6">
        <v>368.39</v>
      </c>
      <c r="N217" s="6">
        <v>48.24</v>
      </c>
      <c r="O217" s="6">
        <v>32.81</v>
      </c>
      <c r="P217" s="6">
        <v>167.83</v>
      </c>
      <c r="Q217" s="6">
        <v>165.34</v>
      </c>
      <c r="R217" s="6">
        <v>29.89</v>
      </c>
      <c r="S217" s="6">
        <v>24.18</v>
      </c>
      <c r="T217" s="6">
        <v>4.07</v>
      </c>
      <c r="U217" s="6">
        <v>6.17</v>
      </c>
      <c r="V217" s="6">
        <v>5.35</v>
      </c>
      <c r="W217" s="6">
        <v>3.79</v>
      </c>
    </row>
    <row r="218" spans="3:23" ht="15.5" x14ac:dyDescent="0.35">
      <c r="C218" t="s">
        <v>56</v>
      </c>
      <c r="I218" s="6">
        <v>2.2999999999999998</v>
      </c>
      <c r="J218" s="6">
        <v>2.74</v>
      </c>
      <c r="K218" s="6">
        <v>2.7</v>
      </c>
      <c r="L218" s="6">
        <v>3.3</v>
      </c>
      <c r="M218" s="6">
        <v>2.97</v>
      </c>
      <c r="N218" s="6">
        <v>1.65</v>
      </c>
      <c r="O218" s="6">
        <v>2.0099999999999998</v>
      </c>
      <c r="P218" s="6">
        <v>2.81</v>
      </c>
      <c r="Q218" s="6">
        <v>2.71</v>
      </c>
      <c r="R218" s="6">
        <v>2.16</v>
      </c>
      <c r="S218" s="6">
        <v>2.0099999999999998</v>
      </c>
      <c r="T218" s="6">
        <v>3.73</v>
      </c>
      <c r="U218" s="6">
        <v>4.8</v>
      </c>
      <c r="V218" s="6">
        <v>6.5</v>
      </c>
      <c r="W218" s="5">
        <v>0</v>
      </c>
    </row>
    <row r="219" spans="3:23" ht="15.5" x14ac:dyDescent="0.35">
      <c r="C219" t="s">
        <v>53</v>
      </c>
      <c r="I219" s="6">
        <v>1744.69</v>
      </c>
      <c r="J219" s="6">
        <v>1630.63</v>
      </c>
      <c r="K219" s="6">
        <v>1430.8</v>
      </c>
      <c r="L219" s="6">
        <v>1313.84</v>
      </c>
      <c r="M219" s="6">
        <v>1378.48</v>
      </c>
      <c r="N219" s="6">
        <v>1026.27</v>
      </c>
      <c r="O219" s="6">
        <v>904.86</v>
      </c>
      <c r="P219" s="6">
        <v>831.71</v>
      </c>
      <c r="Q219" s="6">
        <v>776.12</v>
      </c>
      <c r="R219" s="6">
        <v>653.92999999999995</v>
      </c>
      <c r="S219" s="6">
        <v>553.33000000000004</v>
      </c>
      <c r="T219" s="6">
        <v>426.68</v>
      </c>
      <c r="U219" s="6">
        <v>406.53</v>
      </c>
      <c r="V219" s="6">
        <v>304.77999999999997</v>
      </c>
      <c r="W219" s="6">
        <v>108255.89</v>
      </c>
    </row>
    <row r="220" spans="3:23" ht="15.5" x14ac:dyDescent="0.35">
      <c r="C220" t="s">
        <v>194</v>
      </c>
      <c r="I220" s="6">
        <v>2.4900000000000002</v>
      </c>
      <c r="J220" s="6">
        <v>2.97</v>
      </c>
      <c r="K220" s="6">
        <v>2.94</v>
      </c>
      <c r="L220" s="6">
        <v>3.63</v>
      </c>
      <c r="M220" s="6">
        <v>3.22</v>
      </c>
      <c r="N220" s="6">
        <v>1.85</v>
      </c>
      <c r="O220" s="6">
        <v>2.2799999999999998</v>
      </c>
      <c r="P220" s="6">
        <v>3.25</v>
      </c>
      <c r="Q220" s="6">
        <v>3.12</v>
      </c>
      <c r="R220" s="6">
        <v>2.56</v>
      </c>
      <c r="S220" s="6">
        <v>2.48</v>
      </c>
      <c r="T220" s="6">
        <v>4.8</v>
      </c>
      <c r="U220" s="6">
        <v>6.23</v>
      </c>
      <c r="V220" s="6">
        <v>8.59</v>
      </c>
      <c r="W220" s="5">
        <v>0</v>
      </c>
    </row>
    <row r="221" spans="3:23" ht="15.5" x14ac:dyDescent="0.35">
      <c r="C221" t="s">
        <v>195</v>
      </c>
      <c r="I221" s="6">
        <v>1616.23</v>
      </c>
      <c r="J221" s="6">
        <v>1506.5</v>
      </c>
      <c r="K221" s="6">
        <v>1312.18</v>
      </c>
      <c r="L221" s="6">
        <v>1194.05</v>
      </c>
      <c r="M221" s="6">
        <v>1268.78</v>
      </c>
      <c r="N221" s="6">
        <v>917.9</v>
      </c>
      <c r="O221" s="6">
        <v>798.06</v>
      </c>
      <c r="P221" s="6">
        <v>720.46</v>
      </c>
      <c r="Q221" s="6">
        <v>672.02</v>
      </c>
      <c r="R221" s="6">
        <v>550.70000000000005</v>
      </c>
      <c r="S221" s="6">
        <v>447.34</v>
      </c>
      <c r="T221" s="6">
        <v>331.09</v>
      </c>
      <c r="U221" s="6">
        <v>312.81</v>
      </c>
      <c r="V221" s="6">
        <v>230.48</v>
      </c>
      <c r="W221" s="6">
        <v>30849.47</v>
      </c>
    </row>
    <row r="222" spans="3:23" ht="15.5" x14ac:dyDescent="0.35">
      <c r="C222" t="s">
        <v>196</v>
      </c>
      <c r="I222" s="5">
        <v>22000000000</v>
      </c>
      <c r="J222" s="5">
        <v>42000000000</v>
      </c>
      <c r="K222" s="5">
        <v>42000000000</v>
      </c>
      <c r="L222" s="5">
        <v>43000000000</v>
      </c>
      <c r="M222" s="5">
        <v>141000000000</v>
      </c>
      <c r="N222" s="5">
        <v>79000000000</v>
      </c>
      <c r="O222" s="5">
        <v>70000000000</v>
      </c>
      <c r="P222" s="5">
        <v>121000000000</v>
      </c>
      <c r="Q222" s="5">
        <v>48000000000</v>
      </c>
      <c r="R222" s="5">
        <v>291000000000</v>
      </c>
      <c r="S222" s="5">
        <v>221000000000</v>
      </c>
      <c r="T222" s="5">
        <v>256000000000</v>
      </c>
      <c r="U222" s="5">
        <v>191000000000</v>
      </c>
      <c r="V222" s="5">
        <v>143000000000</v>
      </c>
      <c r="W222" s="5">
        <v>159000000000</v>
      </c>
    </row>
    <row r="223" spans="3:23" ht="15.5" x14ac:dyDescent="0.35">
      <c r="C223" t="s">
        <v>197</v>
      </c>
      <c r="J223" s="5">
        <v>4000000000</v>
      </c>
      <c r="K223" s="5">
        <v>44000000000</v>
      </c>
      <c r="L223" s="5">
        <v>86000000000</v>
      </c>
      <c r="M223" s="5">
        <v>77000000000</v>
      </c>
      <c r="N223" s="5">
        <v>65000000000</v>
      </c>
      <c r="O223" s="5">
        <v>130000000000</v>
      </c>
      <c r="P223" s="5">
        <v>208000000000</v>
      </c>
      <c r="R223" s="5">
        <v>30000000000</v>
      </c>
      <c r="S223" s="5">
        <v>132000000000</v>
      </c>
      <c r="T223" s="5">
        <v>180000000000</v>
      </c>
      <c r="U223" s="5">
        <v>26000000000</v>
      </c>
      <c r="V223" s="5">
        <v>76000000000</v>
      </c>
      <c r="W223" s="5">
        <v>248000000000</v>
      </c>
    </row>
    <row r="224" spans="3:23" ht="15.5" x14ac:dyDescent="0.35">
      <c r="C224" t="s">
        <v>26</v>
      </c>
      <c r="I224" s="5">
        <v>22000000000</v>
      </c>
      <c r="J224" s="5">
        <v>46000000000</v>
      </c>
      <c r="K224" s="5">
        <v>86000000000</v>
      </c>
      <c r="L224" s="5">
        <v>129000000000</v>
      </c>
      <c r="M224" s="5">
        <v>217000000000</v>
      </c>
      <c r="N224" s="5">
        <v>145000000000</v>
      </c>
      <c r="O224" s="5">
        <v>200000000000</v>
      </c>
      <c r="P224" s="5">
        <v>329000000000</v>
      </c>
      <c r="Q224" s="5">
        <v>48000000000</v>
      </c>
      <c r="R224" s="5">
        <v>321000000000</v>
      </c>
      <c r="S224" s="5">
        <v>353000000000</v>
      </c>
      <c r="T224" s="5">
        <v>436000000000</v>
      </c>
      <c r="U224" s="5">
        <v>217000000000</v>
      </c>
      <c r="V224" s="5">
        <v>219000000000</v>
      </c>
      <c r="W224" s="5">
        <v>407000000000</v>
      </c>
    </row>
    <row r="225" spans="3:23" ht="15.5" x14ac:dyDescent="0.35">
      <c r="C225" t="s">
        <v>23</v>
      </c>
      <c r="I225" s="5">
        <v>-718000000000</v>
      </c>
      <c r="J225" s="5">
        <v>-534000000000</v>
      </c>
      <c r="K225" s="5">
        <v>-618000000000</v>
      </c>
      <c r="L225" s="5">
        <v>-1236000000000</v>
      </c>
      <c r="M225" s="5">
        <v>-2149000000000</v>
      </c>
      <c r="N225" s="5">
        <v>-214000000000</v>
      </c>
      <c r="O225" s="5">
        <v>23000000000</v>
      </c>
      <c r="P225" s="5">
        <v>69000000000</v>
      </c>
      <c r="Q225" s="5">
        <v>-203000000000</v>
      </c>
      <c r="R225" s="5">
        <v>158000000000</v>
      </c>
      <c r="S225" s="5">
        <v>154000000000</v>
      </c>
      <c r="T225" s="5">
        <v>376000000000</v>
      </c>
      <c r="U225" s="5">
        <v>206000000000</v>
      </c>
      <c r="V225" s="5">
        <v>-79000000000</v>
      </c>
      <c r="W225" s="5">
        <v>158000000000</v>
      </c>
    </row>
    <row r="226" spans="3:23" ht="15.5" x14ac:dyDescent="0.35">
      <c r="C226" t="s">
        <v>198</v>
      </c>
      <c r="I226" s="5">
        <v>1912000000000</v>
      </c>
      <c r="J226" s="5">
        <v>1320000000000</v>
      </c>
      <c r="K226" s="5">
        <v>899000000000</v>
      </c>
      <c r="L226" s="5">
        <v>655000000000</v>
      </c>
      <c r="M226" s="5">
        <v>1458000000000</v>
      </c>
      <c r="N226" s="5">
        <v>495000000000</v>
      </c>
      <c r="O226" s="5">
        <v>185000000000</v>
      </c>
      <c r="P226" s="5">
        <v>232000000000</v>
      </c>
      <c r="Q226" s="5">
        <v>331000000000</v>
      </c>
      <c r="R226" s="5">
        <v>71000000000</v>
      </c>
      <c r="S226" s="5">
        <v>-126000000000</v>
      </c>
      <c r="T226" s="5">
        <v>-240000000000</v>
      </c>
      <c r="U226" s="5">
        <v>-414000000000</v>
      </c>
      <c r="V226" s="5">
        <v>309000000000</v>
      </c>
      <c r="W226" s="5">
        <v>24000000000</v>
      </c>
    </row>
    <row r="227" spans="3:23" ht="15.5" x14ac:dyDescent="0.35">
      <c r="C227" t="s">
        <v>199</v>
      </c>
      <c r="I227" s="5">
        <v>2702000000000</v>
      </c>
      <c r="J227" s="5">
        <v>2204000000000</v>
      </c>
      <c r="K227" s="5">
        <v>1759000000000</v>
      </c>
      <c r="L227" s="5">
        <v>4935000000000</v>
      </c>
      <c r="M227" s="5">
        <v>3388000000000</v>
      </c>
      <c r="N227" s="5">
        <v>530000000000</v>
      </c>
      <c r="O227" s="5">
        <v>494000000000</v>
      </c>
      <c r="P227" s="5">
        <v>1221000000000</v>
      </c>
      <c r="Q227" s="5">
        <v>1347000000000</v>
      </c>
      <c r="R227" s="5">
        <v>215000000000</v>
      </c>
      <c r="S227" s="5">
        <v>601000000000</v>
      </c>
      <c r="T227" s="5">
        <v>177000000000</v>
      </c>
      <c r="U227" s="5">
        <v>139000000000</v>
      </c>
      <c r="V227" s="5">
        <v>-148000000000</v>
      </c>
      <c r="W227" s="5">
        <v>4000000000</v>
      </c>
    </row>
    <row r="228" spans="3:23" ht="15.5" x14ac:dyDescent="0.35">
      <c r="C228" t="s">
        <v>200</v>
      </c>
      <c r="I228" s="5">
        <v>-561000000000</v>
      </c>
      <c r="J228" s="5">
        <v>-574000000000</v>
      </c>
      <c r="K228" s="5">
        <v>-537000000000</v>
      </c>
      <c r="L228" s="5">
        <v>-754000000000</v>
      </c>
      <c r="M228" s="5">
        <v>-329000000000</v>
      </c>
      <c r="N228" s="5">
        <v>-146000000000</v>
      </c>
      <c r="O228" s="5">
        <v>-303000000000</v>
      </c>
      <c r="P228" s="5">
        <v>-521000000000</v>
      </c>
      <c r="Q228" s="5">
        <v>-180000000000</v>
      </c>
      <c r="R228" s="5">
        <v>-157000000000</v>
      </c>
      <c r="S228" s="5">
        <v>-166000000000</v>
      </c>
      <c r="T228" s="5">
        <v>-137000000000</v>
      </c>
      <c r="U228" s="5">
        <v>-440000000000</v>
      </c>
      <c r="V228" s="5">
        <v>-37000000000</v>
      </c>
      <c r="W228" s="5">
        <v>-62000000000</v>
      </c>
    </row>
    <row r="229" spans="3:23" ht="15.5" x14ac:dyDescent="0.35">
      <c r="C229" t="s">
        <v>15</v>
      </c>
      <c r="I229" s="5">
        <v>2141000000000</v>
      </c>
      <c r="J229" s="5">
        <v>1630000000000</v>
      </c>
      <c r="K229" s="5">
        <v>1222000000000</v>
      </c>
      <c r="L229" s="5">
        <v>4181000000000</v>
      </c>
      <c r="M229" s="5">
        <v>3060000000000</v>
      </c>
      <c r="N229" s="5">
        <v>384000000000</v>
      </c>
      <c r="O229" s="5">
        <v>191000000000</v>
      </c>
      <c r="P229" s="5">
        <v>700000000000</v>
      </c>
      <c r="Q229" s="5">
        <v>1167000000000</v>
      </c>
      <c r="R229" s="5">
        <v>58000000000</v>
      </c>
      <c r="S229" s="5">
        <v>435000000000</v>
      </c>
      <c r="T229" s="5">
        <v>40000000000</v>
      </c>
      <c r="U229" s="5">
        <v>-302000000000</v>
      </c>
      <c r="V229" s="5">
        <v>-185000000000</v>
      </c>
      <c r="W229" s="5">
        <v>-58000000000</v>
      </c>
    </row>
    <row r="230" spans="3:23" ht="15.5" x14ac:dyDescent="0.35">
      <c r="C230" t="s">
        <v>17</v>
      </c>
      <c r="I230" s="6">
        <v>818.34</v>
      </c>
      <c r="J230" s="6">
        <v>623.03</v>
      </c>
      <c r="K230" s="6">
        <v>466.89</v>
      </c>
      <c r="L230" s="6">
        <v>1597.92</v>
      </c>
      <c r="M230" s="6">
        <v>1169.3599999999999</v>
      </c>
      <c r="N230" s="6">
        <v>146.91999999999999</v>
      </c>
      <c r="O230" s="6">
        <v>73.010000000000005</v>
      </c>
      <c r="P230" s="6">
        <v>267.38</v>
      </c>
      <c r="Q230" s="6">
        <v>446.09</v>
      </c>
      <c r="R230" s="6">
        <v>22.3</v>
      </c>
      <c r="S230" s="6">
        <v>166.34</v>
      </c>
      <c r="T230" s="6">
        <v>15.3</v>
      </c>
      <c r="U230" s="6">
        <v>-115.26</v>
      </c>
      <c r="V230" s="6">
        <v>-70.569999999999993</v>
      </c>
      <c r="W230" s="6">
        <v>-24805.93</v>
      </c>
    </row>
  </sheetData>
  <pageMargins left="0.7" right="0.7" top="0.75" bottom="0.75" header="0.3" footer="0.3"/>
  <ignoredErrors>
    <ignoredError sqref="A1:W231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Z2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1595</v>
      </c>
      <c r="D2" s="2" vm="346">
        <f ca="1">IFERROR(_xlfn.STOCKHISTORY("XIDX:" &amp; $C$1, D3, , 0, 0, 1), "Libur")</f>
        <v>1350</v>
      </c>
      <c r="E2" s="2" t="str">
        <f ca="1">IFERROR(_xlfn.STOCKHISTORY("XIDX:" &amp; $C$1, E3, , 0, 0, 1), "Libur")</f>
        <v>Libur</v>
      </c>
      <c r="H2" s="2" vm="346">
        <f ca="1">IFERROR(INDEX(D2:G2,COUNT(D2:G2)),"")</f>
        <v>1350</v>
      </c>
      <c r="I2" s="2" t="str">
        <f t="shared" ref="I2:Z2" ca="1" si="0">IFERROR(_xlfn.STOCKHISTORY("XIDX:" &amp; $C$1, I1, , 0, 0, 1), "Libur")</f>
        <v>Libur</v>
      </c>
      <c r="J2" s="2" vm="347">
        <f t="shared" ca="1" si="0"/>
        <v>2690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vm="348">
        <f t="shared" ca="1" si="0"/>
        <v>1735</v>
      </c>
      <c r="R2" s="2" t="str">
        <f t="shared" ca="1" si="0"/>
        <v>Libur</v>
      </c>
      <c r="S2" s="2" vm="349">
        <f t="shared" ca="1" si="0"/>
        <v>3695.4479000000001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107183563812</v>
      </c>
      <c r="E4" s="2">
        <f>IFERROR(INDEX(E51:E500,MATCH($C$4,$C$51:$C$500,0)),"")</f>
        <v>104617576495</v>
      </c>
      <c r="H4" s="2">
        <f>IFERROR(SUM(D4:G4)*(4/MAX(1,COUNT(D4:G4))),"")</f>
        <v>423602280614</v>
      </c>
      <c r="I4" s="2">
        <f t="shared" ref="I4:Z4" si="1">IFERROR(INDEX(I51:I500,MATCH($C$4,$C$51:$C$500,0)),"")</f>
        <v>441007573966</v>
      </c>
      <c r="J4" s="2">
        <f t="shared" si="1"/>
        <v>430904525283</v>
      </c>
      <c r="K4" s="2">
        <f t="shared" si="1"/>
        <v>355024952208</v>
      </c>
      <c r="L4" s="2">
        <f t="shared" si="1"/>
        <v>213371366764</v>
      </c>
      <c r="M4" s="2">
        <f t="shared" si="1"/>
        <v>177993403119</v>
      </c>
      <c r="N4" s="2">
        <f t="shared" si="1"/>
        <v>230453382943</v>
      </c>
      <c r="O4" s="2">
        <f t="shared" si="1"/>
        <v>287717146129</v>
      </c>
      <c r="P4" s="2">
        <f t="shared" si="1"/>
        <v>314850371256</v>
      </c>
      <c r="Q4" s="2">
        <f t="shared" si="1"/>
        <v>298694462217</v>
      </c>
      <c r="R4" s="2">
        <f t="shared" si="1"/>
        <v>408092048733</v>
      </c>
      <c r="S4" s="2">
        <f t="shared" si="1"/>
        <v>553935599657</v>
      </c>
      <c r="T4" s="2">
        <f t="shared" si="1"/>
        <v>441364686582</v>
      </c>
      <c r="U4" s="2">
        <f t="shared" si="1"/>
        <v>275920901945</v>
      </c>
      <c r="V4" s="2">
        <f t="shared" si="1"/>
        <v>203913520703</v>
      </c>
      <c r="W4" s="2">
        <f t="shared" si="1"/>
        <v>177633691334</v>
      </c>
      <c r="X4" s="2">
        <f t="shared" si="1"/>
        <v>167356311294</v>
      </c>
      <c r="Y4" s="2">
        <f t="shared" si="1"/>
        <v>159217148142</v>
      </c>
      <c r="Z4" s="2">
        <f t="shared" si="1"/>
        <v>126819333274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28720216225</v>
      </c>
      <c r="E5" s="2">
        <f>IFERROR(INDEX(E51:E500,MATCH($C$5,$C$51:$C$500,0)),"")</f>
        <v>25882843817</v>
      </c>
      <c r="H5" s="2">
        <f>IFERROR(SUM(D5:G5)*(4/MAX(1,COUNT(D5:G5))),"")</f>
        <v>109206120084</v>
      </c>
      <c r="I5" s="2">
        <f t="shared" ref="I5:Z5" si="2">IFERROR(INDEX(I51:I500,MATCH($C$5,$C$51:$C$500,0)),"")</f>
        <v>54891248865</v>
      </c>
      <c r="J5" s="2">
        <f t="shared" si="2"/>
        <v>78822150421</v>
      </c>
      <c r="K5" s="2">
        <f t="shared" si="2"/>
        <v>49713488655</v>
      </c>
      <c r="L5" s="2">
        <f t="shared" si="2"/>
        <v>16584473928</v>
      </c>
      <c r="M5" s="2">
        <f t="shared" si="2"/>
        <v>-38923351969</v>
      </c>
      <c r="N5" s="2">
        <f t="shared" si="2"/>
        <v>-70516285100</v>
      </c>
      <c r="O5" s="2">
        <f t="shared" si="2"/>
        <v>32836721756</v>
      </c>
      <c r="P5" s="2">
        <f t="shared" si="2"/>
        <v>9360809985</v>
      </c>
      <c r="Q5" s="2">
        <f t="shared" si="2"/>
        <v>-142045506537</v>
      </c>
      <c r="R5" s="2">
        <f t="shared" si="2"/>
        <v>-506672046312</v>
      </c>
      <c r="S5" s="2">
        <f t="shared" si="2"/>
        <v>74519419599</v>
      </c>
      <c r="T5" s="2">
        <f t="shared" si="2"/>
        <v>105726004884</v>
      </c>
      <c r="U5" s="2">
        <f t="shared" si="2"/>
        <v>81092455043</v>
      </c>
      <c r="V5" s="2">
        <f t="shared" si="2"/>
        <v>54628763405</v>
      </c>
      <c r="W5" s="2">
        <f t="shared" si="2"/>
        <v>47737086564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3566857460971</v>
      </c>
      <c r="E6" s="2">
        <f>IFERROR(INDEX(E51:E500,MATCH($C$6,$C$51:$C$500,0)),"")</f>
        <v>3538137244746</v>
      </c>
      <c r="H6" s="2">
        <f>IFERROR(INDEX(D6:G6,COUNT(D6:G6)),"")</f>
        <v>3538137244746</v>
      </c>
      <c r="I6" s="2">
        <f t="shared" ref="I6:Z6" si="3">IFERROR(INDEX(I51:I500,MATCH($C$6,$C$51:$C$500,0)),"")</f>
        <v>3512254400929</v>
      </c>
      <c r="J6" s="2">
        <f t="shared" si="3"/>
        <v>3457363152063</v>
      </c>
      <c r="K6" s="2">
        <f t="shared" si="3"/>
        <v>3378441004326</v>
      </c>
      <c r="L6" s="2">
        <f t="shared" si="3"/>
        <v>3332242148671</v>
      </c>
      <c r="M6" s="2">
        <f t="shared" si="3"/>
        <v>2018746227482</v>
      </c>
      <c r="N6" s="2">
        <f t="shared" si="3"/>
        <v>1057669579451</v>
      </c>
      <c r="O6" s="2">
        <f t="shared" si="3"/>
        <v>1163069170478</v>
      </c>
      <c r="P6" s="2">
        <f t="shared" si="3"/>
        <v>1130232448722</v>
      </c>
      <c r="Q6" s="2">
        <f t="shared" si="3"/>
        <v>1121236095737</v>
      </c>
      <c r="R6" s="2">
        <f t="shared" si="3"/>
        <v>1108216006380</v>
      </c>
      <c r="S6" s="2">
        <f t="shared" si="3"/>
        <v>1114888052692</v>
      </c>
      <c r="T6" s="2">
        <f t="shared" si="3"/>
        <v>560587547047</v>
      </c>
      <c r="U6" s="2">
        <f t="shared" si="3"/>
        <v>454861542163</v>
      </c>
      <c r="V6" s="2">
        <f t="shared" si="3"/>
        <v>373769087120</v>
      </c>
      <c r="W6" s="2">
        <f t="shared" si="3"/>
        <v>346488323715</v>
      </c>
      <c r="X6" s="2">
        <f t="shared" si="3"/>
        <v>318715237151</v>
      </c>
      <c r="Y6" s="2">
        <f t="shared" si="3"/>
        <v>302478620760</v>
      </c>
      <c r="Z6" s="2">
        <f t="shared" si="3"/>
        <v>282672874037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3.69</v>
      </c>
      <c r="E7" s="3">
        <f>IFERROR(INDEX(E51:E500,MATCH($C$7,$C$51:$C$500,0))/1000000000,"")</f>
        <v>3.69</v>
      </c>
      <c r="H7" s="3">
        <f>IFERROR(INDEX(D7:G7,COUNT(D7:G7)),"")</f>
        <v>3.69</v>
      </c>
      <c r="I7" s="3">
        <f t="shared" ref="I7:Z7" si="4">IFERROR(INDEX(I51:I500,MATCH($C$7,$C$51:$C$500,0))/1000000000,"")</f>
        <v>3.69</v>
      </c>
      <c r="J7" s="3">
        <f t="shared" si="4"/>
        <v>3.69</v>
      </c>
      <c r="K7" s="3">
        <f t="shared" si="4"/>
        <v>3.69</v>
      </c>
      <c r="L7" s="3">
        <f t="shared" si="4"/>
        <v>2.39</v>
      </c>
      <c r="M7" s="3">
        <f t="shared" si="4"/>
        <v>1.39</v>
      </c>
      <c r="N7" s="3">
        <f t="shared" si="4"/>
        <v>1.39</v>
      </c>
      <c r="O7" s="3">
        <f t="shared" si="4"/>
        <v>1.39</v>
      </c>
      <c r="P7" s="3">
        <f t="shared" si="4"/>
        <v>1.39</v>
      </c>
      <c r="Q7" s="3">
        <f t="shared" si="4"/>
        <v>1.37</v>
      </c>
      <c r="R7" s="3">
        <f t="shared" si="4"/>
        <v>1.04</v>
      </c>
      <c r="S7" s="3">
        <f t="shared" si="4"/>
        <v>1.04</v>
      </c>
      <c r="T7" s="3">
        <f t="shared" si="4"/>
        <v>0.87</v>
      </c>
      <c r="U7" s="3">
        <f t="shared" si="4"/>
        <v>0.87</v>
      </c>
      <c r="V7" s="3">
        <f t="shared" si="4"/>
        <v>0.87</v>
      </c>
      <c r="W7" s="3">
        <f t="shared" si="4"/>
        <v>0.87</v>
      </c>
      <c r="X7" s="3">
        <f t="shared" si="4"/>
        <v>0.87</v>
      </c>
      <c r="Y7" s="3">
        <f t="shared" si="4"/>
        <v>0.87</v>
      </c>
      <c r="Z7" s="3">
        <f t="shared" si="4"/>
        <v>0.87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-81000000000</v>
      </c>
      <c r="E8" s="2">
        <f>IFERROR(INDEX(E51:E500,MATCH("Free cash flow (Quarter)",$C$51:$C$500,0)),"")</f>
        <v>-110000000000</v>
      </c>
      <c r="H8" s="2">
        <f>IFERROR(INDEX(D8:G8,COUNT(D8:G8)),"")</f>
        <v>-110000000000</v>
      </c>
      <c r="I8" s="2">
        <f t="shared" ref="I8:Z8" si="5">IFERROR(INDEX(I51:I500,MATCH($C$8,$C$51:$C$500,0)),"")</f>
        <v>284000000000</v>
      </c>
      <c r="J8" s="2">
        <f t="shared" si="5"/>
        <v>235000000000</v>
      </c>
      <c r="K8" s="2">
        <f t="shared" si="5"/>
        <v>-1062000000000</v>
      </c>
      <c r="L8" s="2">
        <f t="shared" si="5"/>
        <v>-286000000000</v>
      </c>
      <c r="M8" s="2">
        <f t="shared" si="5"/>
        <v>-236000000000</v>
      </c>
      <c r="N8" s="2">
        <f t="shared" si="5"/>
        <v>-110000000000</v>
      </c>
      <c r="O8" s="2">
        <f t="shared" si="5"/>
        <v>437000000000</v>
      </c>
      <c r="P8" s="2">
        <f t="shared" si="5"/>
        <v>-494000000000</v>
      </c>
      <c r="Q8" s="2">
        <f t="shared" si="5"/>
        <v>-377000000000</v>
      </c>
      <c r="R8" s="2">
        <f t="shared" si="5"/>
        <v>-999000000000</v>
      </c>
      <c r="S8" s="2">
        <f t="shared" si="5"/>
        <v>-118000000000</v>
      </c>
      <c r="T8" s="2">
        <f t="shared" si="5"/>
        <v>911000000000</v>
      </c>
      <c r="U8" s="2">
        <f t="shared" si="5"/>
        <v>220000000000</v>
      </c>
      <c r="V8" s="2">
        <f t="shared" si="5"/>
        <v>56000000000</v>
      </c>
      <c r="W8" s="2">
        <f t="shared" si="5"/>
        <v>142000000000</v>
      </c>
      <c r="X8" s="2">
        <f t="shared" si="5"/>
        <v>-49000000000</v>
      </c>
      <c r="Y8" s="2">
        <f t="shared" si="5"/>
        <v>236000000000</v>
      </c>
      <c r="Z8" s="2">
        <f t="shared" si="5"/>
        <v>-338000000000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-21.93</v>
      </c>
      <c r="E9" s="3">
        <f>IFERROR(INDEX(E51:E500,MATCH("Free cash flow per share (Quarter)",$C$51:$C$500,0)),"")</f>
        <v>-29.89</v>
      </c>
      <c r="H9" s="3">
        <f>IFERROR(INDEX(D9:G9,COUNT(D9:G9)),"")</f>
        <v>-29.89</v>
      </c>
      <c r="I9" s="3">
        <f t="shared" ref="I9:Z9" si="6">IFERROR(INDEX(I51:I500,MATCH($C$9,$C$51:$C$500,0)),"")</f>
        <v>76.92</v>
      </c>
      <c r="J9" s="3">
        <f t="shared" si="6"/>
        <v>63.65</v>
      </c>
      <c r="K9" s="3">
        <f t="shared" si="6"/>
        <v>-287.93</v>
      </c>
      <c r="L9" s="3">
        <f t="shared" si="6"/>
        <v>-119.61</v>
      </c>
      <c r="M9" s="3">
        <f t="shared" si="6"/>
        <v>-170.07</v>
      </c>
      <c r="N9" s="3">
        <f t="shared" si="6"/>
        <v>-78.92</v>
      </c>
      <c r="O9" s="3">
        <f t="shared" si="6"/>
        <v>314.85000000000002</v>
      </c>
      <c r="P9" s="3">
        <f t="shared" si="6"/>
        <v>-355.78</v>
      </c>
      <c r="Q9" s="3">
        <f t="shared" si="6"/>
        <v>-274.14</v>
      </c>
      <c r="R9" s="3">
        <f t="shared" si="6"/>
        <v>-959.27</v>
      </c>
      <c r="S9" s="3">
        <f t="shared" si="6"/>
        <v>-113</v>
      </c>
      <c r="T9" s="3">
        <f t="shared" si="6"/>
        <v>1049.43</v>
      </c>
      <c r="U9" s="3">
        <f t="shared" si="6"/>
        <v>253.06</v>
      </c>
      <c r="V9" s="3">
        <f t="shared" si="6"/>
        <v>64.459999999999994</v>
      </c>
      <c r="W9" s="3">
        <f t="shared" si="6"/>
        <v>163.15</v>
      </c>
      <c r="X9" s="3">
        <f t="shared" si="6"/>
        <v>-56.05</v>
      </c>
      <c r="Y9" s="3">
        <f t="shared" si="6"/>
        <v>272.19</v>
      </c>
      <c r="Z9" s="3">
        <f t="shared" si="6"/>
        <v>-389.28</v>
      </c>
    </row>
    <row r="10" spans="1:26" ht="15.5" x14ac:dyDescent="0.35">
      <c r="C10" t="s">
        <v>18</v>
      </c>
      <c r="D10" s="3">
        <f ca="1">IFERROR(IF(D9=0,"",D2/D9),"")</f>
        <v>-61.559507523939807</v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>
        <f t="shared" ca="1" si="7"/>
        <v>42.262372348782407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>
        <f t="shared" ca="1" si="7"/>
        <v>-6.32888305245495</v>
      </c>
      <c r="R10" s="3" t="str">
        <f t="shared" ca="1" si="7"/>
        <v/>
      </c>
      <c r="S10" s="3">
        <f t="shared" ca="1" si="7"/>
        <v>-32.703078761061946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22018463580</v>
      </c>
      <c r="E11" s="2">
        <f>IFERROR(INDEX(E51:E500,MATCH($C$11,$C$51:$C$500,0)),"")</f>
        <v>21362972626</v>
      </c>
      <c r="H11" s="2">
        <f>IFERROR(INDEX(D11:G11,COUNT(D11:G11)),"")</f>
        <v>21362972626</v>
      </c>
      <c r="I11" s="2">
        <f t="shared" ref="I11:Z11" si="8">IFERROR(INDEX(I51:I500,MATCH($C$11,$C$51:$C$500,0)),"")</f>
        <v>28286886475</v>
      </c>
      <c r="J11" s="2">
        <f t="shared" si="8"/>
        <v>14060906255</v>
      </c>
      <c r="K11" s="2">
        <f t="shared" si="8"/>
        <v>11454169225</v>
      </c>
      <c r="L11" s="2">
        <f t="shared" si="8"/>
        <v>14605131988</v>
      </c>
      <c r="M11" s="2">
        <f t="shared" si="8"/>
        <v>13166932195</v>
      </c>
      <c r="N11" s="2">
        <f t="shared" si="8"/>
        <v>12713066650</v>
      </c>
      <c r="O11" s="2">
        <f t="shared" si="8"/>
        <v>14505416660</v>
      </c>
      <c r="P11" s="2">
        <f t="shared" si="8"/>
        <v>12765214210</v>
      </c>
      <c r="Q11" s="2">
        <f t="shared" si="8"/>
        <v>13001601065</v>
      </c>
      <c r="R11" s="2">
        <f t="shared" si="8"/>
        <v>8736913370</v>
      </c>
      <c r="S11" s="2">
        <f t="shared" si="8"/>
        <v>13519538000</v>
      </c>
      <c r="T11" s="2">
        <f t="shared" si="8"/>
        <v>25900713185</v>
      </c>
      <c r="U11" s="2">
        <f t="shared" si="8"/>
        <v>25103372800</v>
      </c>
      <c r="V11" s="2">
        <f t="shared" si="8"/>
        <v>17224002600</v>
      </c>
      <c r="W11" s="2">
        <f t="shared" si="8"/>
        <v>20340893383</v>
      </c>
      <c r="X11" s="2">
        <f t="shared" si="8"/>
        <v>14790932333</v>
      </c>
      <c r="Y11" s="2">
        <f t="shared" si="8"/>
        <v>14415393200</v>
      </c>
      <c r="Z11" s="2">
        <f t="shared" si="8"/>
        <v>14325314041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-8100573858</v>
      </c>
      <c r="E15" s="2">
        <f>IFERROR(INDEX(E51:E500,MATCH($C$15,$C$51:$C$500,0)),"")</f>
        <v>-7300289243</v>
      </c>
      <c r="H15" s="2">
        <f>IFERROR(SUM(D15:G15)*(4/MAX(1,COUNT(D15:G15))),"")</f>
        <v>-30801726202</v>
      </c>
      <c r="I15" s="2">
        <f t="shared" ref="I15:Z15" si="12">IFERROR(INDEX(I51:I500,MATCH($C$15,$C$51:$C$500,0)),"")</f>
        <v>-15405558814</v>
      </c>
      <c r="J15" s="2">
        <f t="shared" si="12"/>
        <v>-22560499687</v>
      </c>
      <c r="K15" s="2">
        <f t="shared" si="12"/>
        <v>-9971065010</v>
      </c>
      <c r="L15" s="2">
        <f t="shared" si="12"/>
        <v>9729133375</v>
      </c>
      <c r="M15" s="2">
        <f t="shared" si="12"/>
        <v>-1602407921</v>
      </c>
      <c r="N15" s="2">
        <f t="shared" si="12"/>
        <v>-89462626449</v>
      </c>
      <c r="O15" s="2">
        <f t="shared" si="12"/>
        <v>7854139915</v>
      </c>
      <c r="P15" s="2">
        <f t="shared" si="12"/>
        <v>-740525809</v>
      </c>
      <c r="Q15" s="2">
        <f t="shared" si="12"/>
        <v>20684449601</v>
      </c>
      <c r="R15" s="2">
        <f t="shared" si="12"/>
        <v>70042276830</v>
      </c>
      <c r="S15" s="2">
        <f t="shared" si="12"/>
        <v>2933188355</v>
      </c>
      <c r="T15" s="2">
        <f t="shared" si="12"/>
        <v>-35854755718</v>
      </c>
      <c r="U15" s="2">
        <f t="shared" si="12"/>
        <v>-28088033405</v>
      </c>
      <c r="V15" s="2">
        <f t="shared" si="12"/>
        <v>-18925507282</v>
      </c>
      <c r="W15" s="2">
        <f t="shared" si="12"/>
        <v>-16469247097</v>
      </c>
      <c r="X15" s="2">
        <f t="shared" si="12"/>
        <v>-12974986045</v>
      </c>
      <c r="Y15" s="2">
        <f t="shared" si="12"/>
        <v>-13690471899</v>
      </c>
      <c r="Z15" s="2">
        <f t="shared" si="12"/>
        <v>-10976001498</v>
      </c>
    </row>
    <row r="16" spans="1:26" ht="15.5" x14ac:dyDescent="0.35">
      <c r="C16" t="s">
        <v>29</v>
      </c>
      <c r="D16" s="2">
        <f>IFERROR(INDEX(D51:D500,MATCH($C$16,$C$51:$C$500,0)),"")</f>
        <v>36820790083</v>
      </c>
      <c r="E16" s="2">
        <f>IFERROR(INDEX(E51:E500,MATCH($C$16,$C$51:$C$500,0)),"")</f>
        <v>33183133060</v>
      </c>
      <c r="H16" s="2">
        <f>IFERROR(SUM(D16:G16)*(4/MAX(1,COUNT(D16:G16))),"")</f>
        <v>140007846286</v>
      </c>
      <c r="I16" s="2">
        <f t="shared" ref="I16:Z16" si="13">IFERROR(INDEX(I51:I500,MATCH($C$16,$C$51:$C$500,0)),"")</f>
        <v>63687817465</v>
      </c>
      <c r="J16" s="2">
        <f t="shared" si="13"/>
        <v>101315437049</v>
      </c>
      <c r="K16" s="2">
        <f t="shared" si="13"/>
        <v>58802456434</v>
      </c>
      <c r="L16" s="2">
        <f t="shared" si="13"/>
        <v>6860634010</v>
      </c>
      <c r="M16" s="2">
        <f t="shared" si="13"/>
        <v>-42448831605</v>
      </c>
      <c r="N16" s="2">
        <f t="shared" si="13"/>
        <v>18881094573</v>
      </c>
      <c r="O16" s="2">
        <f t="shared" si="13"/>
        <v>23098021370</v>
      </c>
      <c r="P16" s="2">
        <f t="shared" si="13"/>
        <v>10620184124</v>
      </c>
      <c r="Q16" s="2">
        <f t="shared" si="13"/>
        <v>-147769386915</v>
      </c>
      <c r="R16" s="2">
        <f t="shared" si="13"/>
        <v>-575044299878</v>
      </c>
      <c r="S16" s="2">
        <f t="shared" si="13"/>
        <v>-47601231850</v>
      </c>
      <c r="T16" s="2">
        <f t="shared" si="13"/>
        <v>142022485716</v>
      </c>
      <c r="U16" s="2">
        <f t="shared" si="13"/>
        <v>109583379645</v>
      </c>
      <c r="V16" s="2">
        <f t="shared" si="13"/>
        <v>73921748519</v>
      </c>
      <c r="W16" s="2">
        <f t="shared" si="13"/>
        <v>64541516776</v>
      </c>
      <c r="X16" s="2">
        <f t="shared" si="13"/>
        <v>48067101918</v>
      </c>
      <c r="Y16" s="2">
        <f t="shared" si="13"/>
        <v>50640718622</v>
      </c>
      <c r="Z16" s="2">
        <f t="shared" si="13"/>
        <v>30197391628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4981500000000</v>
      </c>
      <c r="E20" s="2" t="str">
        <f ca="1">IFERROR(E21*E2,"")</f>
        <v/>
      </c>
      <c r="H20" s="2">
        <f t="shared" ref="H20:Z20" ca="1" si="14">IFERROR(H21*H2,"")</f>
        <v>4981500000000</v>
      </c>
      <c r="I20" s="2" t="str">
        <f t="shared" ca="1" si="14"/>
        <v/>
      </c>
      <c r="J20" s="2">
        <f t="shared" ca="1" si="14"/>
        <v>9926100000000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>
        <f t="shared" ca="1" si="14"/>
        <v>2376950000000</v>
      </c>
      <c r="R20" s="2" t="str">
        <f t="shared" ca="1" si="14"/>
        <v/>
      </c>
      <c r="S20" s="2">
        <f t="shared" ca="1" si="14"/>
        <v>3843265816000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3690000000</v>
      </c>
      <c r="E21" s="2">
        <f>IFERROR(INDEX(E51:E500,MATCH($C$7,$C$51:$C$500,0)),"")</f>
        <v>3690000000</v>
      </c>
      <c r="H21" s="2">
        <f>IFERROR(INDEX(D21:G21,COUNT(D21:G21)),"")</f>
        <v>3690000000</v>
      </c>
      <c r="I21" s="2">
        <f t="shared" ref="I21:Z21" si="15">IFERROR(INDEX(I51:I500,MATCH($C$7,$C$51:$C$500,0)),"")</f>
        <v>3690000000</v>
      </c>
      <c r="J21" s="2">
        <f t="shared" si="15"/>
        <v>3690000000</v>
      </c>
      <c r="K21" s="2">
        <f t="shared" si="15"/>
        <v>3690000000</v>
      </c>
      <c r="L21" s="2">
        <f t="shared" si="15"/>
        <v>2390000000</v>
      </c>
      <c r="M21" s="2">
        <f t="shared" si="15"/>
        <v>1390000000</v>
      </c>
      <c r="N21" s="2">
        <f t="shared" si="15"/>
        <v>1390000000</v>
      </c>
      <c r="O21" s="2">
        <f t="shared" si="15"/>
        <v>1390000000</v>
      </c>
      <c r="P21" s="2">
        <f t="shared" si="15"/>
        <v>1390000000</v>
      </c>
      <c r="Q21" s="2">
        <f t="shared" si="15"/>
        <v>1370000000</v>
      </c>
      <c r="R21" s="2">
        <f t="shared" si="15"/>
        <v>1040000000</v>
      </c>
      <c r="S21" s="2">
        <f t="shared" si="15"/>
        <v>1040000000</v>
      </c>
      <c r="T21" s="2">
        <f t="shared" si="15"/>
        <v>870000000</v>
      </c>
      <c r="U21" s="2">
        <f t="shared" si="15"/>
        <v>870000000</v>
      </c>
      <c r="V21" s="2">
        <f t="shared" si="15"/>
        <v>870000000</v>
      </c>
      <c r="W21" s="2">
        <f t="shared" si="15"/>
        <v>870000000</v>
      </c>
      <c r="X21" s="2">
        <f t="shared" si="15"/>
        <v>870000000</v>
      </c>
      <c r="Y21" s="2">
        <f t="shared" si="15"/>
        <v>870000000</v>
      </c>
      <c r="Z21" s="2">
        <f t="shared" si="15"/>
        <v>870000000</v>
      </c>
    </row>
    <row r="23" spans="1:26" ht="15.5" x14ac:dyDescent="0.35">
      <c r="B23" t="s">
        <v>41</v>
      </c>
      <c r="C23" t="s">
        <v>42</v>
      </c>
      <c r="D23" s="3">
        <f>IFERROR(D5/D6*100,"")</f>
        <v>0.80519663427148958</v>
      </c>
      <c r="E23" s="3">
        <f>IFERROR(E5/E6*100,"")</f>
        <v>0.73153871731332765</v>
      </c>
      <c r="H23" s="3">
        <f t="shared" ref="H23:Z23" si="16">IFERROR(H5/H6*100,"")</f>
        <v>3.0865427915824055</v>
      </c>
      <c r="I23" s="3">
        <f t="shared" si="16"/>
        <v>1.5628494579003485</v>
      </c>
      <c r="J23" s="3">
        <f t="shared" si="16"/>
        <v>2.2798342827818656</v>
      </c>
      <c r="K23" s="3">
        <f t="shared" si="16"/>
        <v>1.4714919867282943</v>
      </c>
      <c r="L23" s="3">
        <f t="shared" si="16"/>
        <v>0.49769714168624857</v>
      </c>
      <c r="M23" s="3">
        <f t="shared" si="16"/>
        <v>-1.9280953415105297</v>
      </c>
      <c r="N23" s="3">
        <f t="shared" si="16"/>
        <v>-6.6671374945474549</v>
      </c>
      <c r="O23" s="3">
        <f t="shared" si="16"/>
        <v>2.8232819327937921</v>
      </c>
      <c r="P23" s="3">
        <f t="shared" si="16"/>
        <v>0.82821989366741766</v>
      </c>
      <c r="Q23" s="3">
        <f t="shared" si="16"/>
        <v>-12.668652666201584</v>
      </c>
      <c r="R23" s="3">
        <f t="shared" si="16"/>
        <v>-45.719610923780998</v>
      </c>
      <c r="S23" s="3">
        <f t="shared" si="16"/>
        <v>6.6840271020095683</v>
      </c>
      <c r="T23" s="3">
        <f t="shared" si="16"/>
        <v>18.859856135037525</v>
      </c>
      <c r="U23" s="3">
        <f t="shared" si="16"/>
        <v>17.827942687214577</v>
      </c>
      <c r="V23" s="3">
        <f t="shared" si="16"/>
        <v>14.615645136929482</v>
      </c>
      <c r="W23" s="3">
        <f t="shared" si="16"/>
        <v>13.777401227311081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-0.12421609229526531</v>
      </c>
      <c r="E24" s="4">
        <f>IFERROR(_xlfn.RRI(5,J23,E23),"")</f>
        <v>-0.20335138160833321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-4.1858157948623576E-2</v>
      </c>
      <c r="K24" s="4">
        <f t="shared" si="17"/>
        <v>0.12181811505352158</v>
      </c>
      <c r="L24" s="4" t="str">
        <f t="shared" si="17"/>
        <v/>
      </c>
      <c r="M24" s="4">
        <f t="shared" si="17"/>
        <v>-0.46910920423891345</v>
      </c>
      <c r="N24" s="4" t="str">
        <f t="shared" si="17"/>
        <v/>
      </c>
      <c r="O24" s="4">
        <f t="shared" si="17"/>
        <v>-0.31602035938427453</v>
      </c>
      <c r="P24" s="4">
        <f t="shared" si="17"/>
        <v>-0.4587363202510607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13.09</v>
      </c>
      <c r="J25" s="3">
        <f t="shared" si="18"/>
        <v>21.35</v>
      </c>
      <c r="K25" s="3">
        <f t="shared" si="18"/>
        <v>13.24</v>
      </c>
      <c r="L25" s="3">
        <f t="shared" si="18"/>
        <v>6.94</v>
      </c>
      <c r="M25" s="3">
        <f t="shared" si="18"/>
        <v>-31.72</v>
      </c>
      <c r="N25" s="3">
        <f t="shared" si="18"/>
        <v>-50.82</v>
      </c>
      <c r="O25" s="3">
        <f t="shared" si="18"/>
        <v>22.29</v>
      </c>
      <c r="P25" s="3">
        <f t="shared" si="18"/>
        <v>7.11</v>
      </c>
      <c r="Q25" s="3">
        <f t="shared" si="18"/>
        <v>-92.52</v>
      </c>
      <c r="R25" s="3">
        <f t="shared" si="18"/>
        <v>-484.83</v>
      </c>
      <c r="S25" s="3">
        <f t="shared" si="18"/>
        <v>-42.88</v>
      </c>
      <c r="T25" s="3">
        <f t="shared" si="18"/>
        <v>122.31</v>
      </c>
      <c r="U25" s="3">
        <f t="shared" si="18"/>
        <v>93.89</v>
      </c>
      <c r="V25" s="3">
        <f t="shared" si="18"/>
        <v>63.36</v>
      </c>
      <c r="W25" s="3">
        <f t="shared" si="18"/>
        <v>55.38</v>
      </c>
      <c r="X25" s="3">
        <f t="shared" si="18"/>
        <v>40.43</v>
      </c>
      <c r="Y25" s="3">
        <f t="shared" si="18"/>
        <v>42.57</v>
      </c>
      <c r="Z25" s="3">
        <f t="shared" si="18"/>
        <v>22.14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-8.5802591943467954E-3</v>
      </c>
      <c r="K26" s="4">
        <f t="shared" si="19"/>
        <v>0.13240995053666005</v>
      </c>
      <c r="L26" s="4" t="str">
        <f t="shared" si="19"/>
        <v/>
      </c>
      <c r="M26" s="4">
        <f t="shared" si="19"/>
        <v>-0.42037282476872184</v>
      </c>
      <c r="N26" s="4">
        <f t="shared" si="19"/>
        <v>3.4560700056948335E-2</v>
      </c>
      <c r="O26" s="4">
        <f t="shared" si="19"/>
        <v>-0.28857418435690618</v>
      </c>
      <c r="P26" s="4">
        <f t="shared" si="19"/>
        <v>-0.40317081457188297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0.23501338136159222</v>
      </c>
      <c r="U26" s="4">
        <f t="shared" si="19"/>
        <v>0.33502176007095574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29.047036263414633</v>
      </c>
      <c r="E27" s="3">
        <f>IFERROR(E4/E21,"")</f>
        <v>28.351646746612467</v>
      </c>
      <c r="H27" s="3">
        <f t="shared" ref="H27:Z27" si="20">IFERROR(H4/H21,"")</f>
        <v>114.7973660200542</v>
      </c>
      <c r="I27" s="3">
        <f t="shared" si="20"/>
        <v>119.51424768726287</v>
      </c>
      <c r="J27" s="3">
        <f t="shared" si="20"/>
        <v>116.77629411463414</v>
      </c>
      <c r="K27" s="3">
        <f t="shared" si="20"/>
        <v>96.21272417560975</v>
      </c>
      <c r="L27" s="3">
        <f t="shared" si="20"/>
        <v>89.276722495397493</v>
      </c>
      <c r="M27" s="3">
        <f t="shared" si="20"/>
        <v>128.05280799928059</v>
      </c>
      <c r="N27" s="3">
        <f t="shared" si="20"/>
        <v>165.79380067841726</v>
      </c>
      <c r="O27" s="3">
        <f t="shared" si="20"/>
        <v>206.99075261079136</v>
      </c>
      <c r="P27" s="3">
        <f t="shared" si="20"/>
        <v>226.51105845755396</v>
      </c>
      <c r="Q27" s="3">
        <f t="shared" si="20"/>
        <v>218.0251549029197</v>
      </c>
      <c r="R27" s="3">
        <f t="shared" si="20"/>
        <v>392.39620070480771</v>
      </c>
      <c r="S27" s="3">
        <f t="shared" si="20"/>
        <v>532.63038428557695</v>
      </c>
      <c r="T27" s="3">
        <f t="shared" si="20"/>
        <v>507.31573170344825</v>
      </c>
      <c r="U27" s="3">
        <f t="shared" si="20"/>
        <v>317.1504620057471</v>
      </c>
      <c r="V27" s="3">
        <f t="shared" si="20"/>
        <v>234.38335712988507</v>
      </c>
      <c r="W27" s="3">
        <f t="shared" si="20"/>
        <v>204.17665670574712</v>
      </c>
      <c r="X27" s="3">
        <f t="shared" si="20"/>
        <v>192.36357620000001</v>
      </c>
      <c r="Y27" s="3">
        <f t="shared" si="20"/>
        <v>183.00821625517241</v>
      </c>
      <c r="Z27" s="3">
        <f t="shared" si="20"/>
        <v>145.76934859080461</v>
      </c>
    </row>
    <row r="28" spans="1:26" ht="15.5" x14ac:dyDescent="0.35">
      <c r="C28" t="s">
        <v>48</v>
      </c>
      <c r="D28" s="4">
        <f>IFERROR(_xlfn.RRI(5,I27,D27),"")</f>
        <v>-0.24640774048626146</v>
      </c>
      <c r="E28" s="4">
        <f>IFERROR(_xlfn.RRI(5,J27,E27),"")</f>
        <v>-0.2465668579643866</v>
      </c>
      <c r="H28" s="4">
        <f t="shared" ref="H28:Z28" si="21">IFERROR(_xlfn.RRI(5,M27,H27),"")</f>
        <v>-2.161775363907037E-2</v>
      </c>
      <c r="I28" s="4">
        <f t="shared" si="21"/>
        <v>-6.3365223154032813E-2</v>
      </c>
      <c r="J28" s="4">
        <f t="shared" si="21"/>
        <v>-0.10817272771446929</v>
      </c>
      <c r="K28" s="4">
        <f t="shared" si="21"/>
        <v>-0.15738609747310128</v>
      </c>
      <c r="L28" s="4">
        <f t="shared" si="21"/>
        <v>-0.163537786404651</v>
      </c>
      <c r="M28" s="4">
        <f t="shared" si="21"/>
        <v>-0.20065757720335575</v>
      </c>
      <c r="N28" s="4">
        <f t="shared" si="21"/>
        <v>-0.2081763481907275</v>
      </c>
      <c r="O28" s="4">
        <f t="shared" si="21"/>
        <v>-0.16413811357449237</v>
      </c>
      <c r="P28" s="4">
        <f t="shared" si="21"/>
        <v>-6.5100748191409763E-2</v>
      </c>
      <c r="Q28" s="4">
        <f t="shared" si="21"/>
        <v>-1.4365341075487037E-2</v>
      </c>
      <c r="R28" s="4">
        <f t="shared" si="21"/>
        <v>0.13957717264555947</v>
      </c>
      <c r="S28" s="4">
        <f t="shared" si="21"/>
        <v>0.22591573396760012</v>
      </c>
      <c r="T28" s="4">
        <f t="shared" si="21"/>
        <v>0.22620066793784566</v>
      </c>
      <c r="U28" s="4">
        <f t="shared" si="21"/>
        <v>0.1682070614097988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-0.38688524590163942</v>
      </c>
      <c r="J29" s="4">
        <f t="shared" si="22"/>
        <v>0.61253776435045326</v>
      </c>
      <c r="K29" s="4">
        <f t="shared" si="22"/>
        <v>0.90778097982708927</v>
      </c>
      <c r="L29" s="4">
        <f t="shared" si="22"/>
        <v>-1.2187894073139973</v>
      </c>
      <c r="M29" s="4">
        <f t="shared" si="22"/>
        <v>-0.37583628492719406</v>
      </c>
      <c r="N29" s="4">
        <f t="shared" si="22"/>
        <v>-3.2799461641991927</v>
      </c>
      <c r="O29" s="4">
        <f t="shared" si="22"/>
        <v>2.1350210970464132</v>
      </c>
      <c r="P29" s="4">
        <f t="shared" si="22"/>
        <v>-1.0768482490272373</v>
      </c>
      <c r="Q29" s="4">
        <f t="shared" si="22"/>
        <v>-0.80917022461481347</v>
      </c>
      <c r="R29" s="4">
        <f t="shared" si="22"/>
        <v>10.306669776119403</v>
      </c>
      <c r="S29" s="4">
        <f t="shared" si="22"/>
        <v>-1.3505845801651541</v>
      </c>
      <c r="T29" s="4">
        <f t="shared" si="22"/>
        <v>0.30269464266695073</v>
      </c>
      <c r="U29" s="4">
        <f t="shared" si="22"/>
        <v>0.48184974747474751</v>
      </c>
      <c r="V29" s="4">
        <f t="shared" si="22"/>
        <v>0.14409534127843981</v>
      </c>
      <c r="W29" s="4">
        <f t="shared" si="22"/>
        <v>0.36977491961414799</v>
      </c>
      <c r="X29" s="4">
        <f t="shared" si="22"/>
        <v>-5.0270143293399121E-2</v>
      </c>
      <c r="Y29" s="4">
        <f t="shared" si="22"/>
        <v>0.92276422764227639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-3.9467107549816971E-2</v>
      </c>
      <c r="I30" s="4">
        <f t="shared" si="23"/>
        <v>2.3446141987867826E-2</v>
      </c>
      <c r="J30" s="4">
        <f t="shared" si="23"/>
        <v>0.21373025361480538</v>
      </c>
      <c r="K30" s="4">
        <f t="shared" si="23"/>
        <v>7.7691042931933699E-2</v>
      </c>
      <c r="L30" s="4">
        <f t="shared" si="23"/>
        <v>-0.30281323861403292</v>
      </c>
      <c r="M30" s="4">
        <f t="shared" si="23"/>
        <v>-0.22763814162352888</v>
      </c>
      <c r="N30" s="4">
        <f t="shared" si="23"/>
        <v>-0.19902798271301286</v>
      </c>
      <c r="O30" s="4">
        <f t="shared" si="23"/>
        <v>-8.6178158274866384E-2</v>
      </c>
      <c r="P30" s="4">
        <f t="shared" si="23"/>
        <v>3.892167194383047E-2</v>
      </c>
      <c r="Q30" s="4">
        <f t="shared" si="23"/>
        <v>-0.44437495951461586</v>
      </c>
      <c r="R30" s="4">
        <f t="shared" si="23"/>
        <v>-0.26328611306857175</v>
      </c>
      <c r="S30" s="4">
        <f t="shared" si="23"/>
        <v>4.9899206746709758E-2</v>
      </c>
      <c r="T30" s="4">
        <f t="shared" si="23"/>
        <v>0.59960584164072617</v>
      </c>
      <c r="U30" s="4">
        <f t="shared" si="23"/>
        <v>0.35312705598800731</v>
      </c>
      <c r="V30" s="4">
        <f t="shared" si="23"/>
        <v>0.14794394673466948</v>
      </c>
      <c r="W30" s="4">
        <f t="shared" si="23"/>
        <v>6.1410173064494672E-2</v>
      </c>
      <c r="X30" s="4">
        <f t="shared" si="23"/>
        <v>5.1119890332045045E-2</v>
      </c>
      <c r="Y30" s="4">
        <f t="shared" si="23"/>
        <v>0.25546432102747901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966.92</v>
      </c>
      <c r="E32" s="3">
        <f>IFERROR(INDEX(E51:E500,MATCH($A$32,$C$51:$C$500,0)),"")</f>
        <v>959.14</v>
      </c>
      <c r="H32" s="3">
        <f>IFERROR(INDEX(D32:G32,COUNT(D32:G32)),"")</f>
        <v>959.14</v>
      </c>
      <c r="I32" s="3">
        <f t="shared" ref="I32:Z32" si="24">IFERROR(INDEX(I51:I500,MATCH($C$32,$C$51:$C$500,0)),"")</f>
        <v>952.12</v>
      </c>
      <c r="J32" s="3">
        <f t="shared" si="24"/>
        <v>937.24</v>
      </c>
      <c r="K32" s="3">
        <f t="shared" si="24"/>
        <v>915.85</v>
      </c>
      <c r="L32" s="3">
        <f t="shared" si="24"/>
        <v>1394.91</v>
      </c>
      <c r="M32" s="3">
        <f t="shared" si="24"/>
        <v>1453.59</v>
      </c>
      <c r="N32" s="3">
        <f t="shared" si="24"/>
        <v>761.57</v>
      </c>
      <c r="O32" s="3">
        <f t="shared" si="24"/>
        <v>837.46</v>
      </c>
      <c r="P32" s="3">
        <f t="shared" si="24"/>
        <v>813.82</v>
      </c>
      <c r="Q32" s="3">
        <f t="shared" si="24"/>
        <v>816.3</v>
      </c>
      <c r="R32" s="3">
        <f t="shared" si="24"/>
        <v>1063.96</v>
      </c>
      <c r="S32" s="3">
        <f t="shared" si="24"/>
        <v>1070.3599999999999</v>
      </c>
      <c r="T32" s="3">
        <f t="shared" si="24"/>
        <v>645.84</v>
      </c>
      <c r="U32" s="3">
        <f t="shared" si="24"/>
        <v>524.03</v>
      </c>
      <c r="V32" s="3">
        <f t="shared" si="24"/>
        <v>430.61</v>
      </c>
      <c r="W32" s="3">
        <f t="shared" si="24"/>
        <v>399.18</v>
      </c>
      <c r="X32" s="3">
        <f t="shared" si="24"/>
        <v>367.18</v>
      </c>
      <c r="Y32" s="3">
        <f t="shared" si="24"/>
        <v>348.48</v>
      </c>
      <c r="Z32" s="3">
        <f t="shared" si="24"/>
        <v>325.66000000000003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1.43</v>
      </c>
      <c r="E33" s="3">
        <f>IFERROR(INDEX(E51:E500,MATCH($A$33,$C$51:$C$500,0)),"")</f>
        <v>1.41</v>
      </c>
      <c r="H33" s="3">
        <f>IFERROR(INDEX(D33:G33,COUNT(D33:G33)),"")</f>
        <v>1.41</v>
      </c>
      <c r="I33" s="3">
        <f t="shared" ref="I33:Z33" si="25">IFERROR(INDEX(I51:I500,MATCH($C$33,$C$51:$C$500,0)),"")</f>
        <v>0.89</v>
      </c>
      <c r="J33" s="3">
        <f t="shared" si="25"/>
        <v>2.87</v>
      </c>
      <c r="K33" s="3">
        <f t="shared" si="25"/>
        <v>1.36</v>
      </c>
      <c r="L33" s="3">
        <f t="shared" si="25"/>
        <v>0.99</v>
      </c>
      <c r="M33" s="3">
        <f t="shared" si="25"/>
        <v>1.2</v>
      </c>
      <c r="N33" s="3">
        <f t="shared" si="25"/>
        <v>2.2999999999999998</v>
      </c>
      <c r="O33" s="3">
        <f t="shared" si="25"/>
        <v>2.09</v>
      </c>
      <c r="P33" s="3">
        <f t="shared" si="25"/>
        <v>2.15</v>
      </c>
      <c r="Q33" s="3">
        <f t="shared" si="25"/>
        <v>2.13</v>
      </c>
      <c r="R33" s="3">
        <f t="shared" si="25"/>
        <v>1.93</v>
      </c>
      <c r="S33" s="3">
        <f t="shared" si="25"/>
        <v>3.36</v>
      </c>
      <c r="T33" s="3">
        <f t="shared" si="25"/>
        <v>1.7</v>
      </c>
      <c r="U33" s="3">
        <f t="shared" si="25"/>
        <v>1.24</v>
      </c>
      <c r="V33" s="3">
        <f t="shared" si="25"/>
        <v>3.62</v>
      </c>
      <c r="W33" s="3">
        <f t="shared" si="25"/>
        <v>1.5</v>
      </c>
      <c r="X33" s="3">
        <f t="shared" si="25"/>
        <v>1.63</v>
      </c>
      <c r="Y33" s="3">
        <f t="shared" si="25"/>
        <v>1.72</v>
      </c>
      <c r="Z33" s="3">
        <f t="shared" si="25"/>
        <v>1.84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177.15</v>
      </c>
      <c r="E34" s="3">
        <f>IFERROR(INDEX(E51:E500,MATCH($A$34,$C$51:$C$500,0)),"")</f>
        <v>192.31</v>
      </c>
      <c r="H34" s="3">
        <f>IFERROR(INDEX(D34:G34,COUNT(D34:G34)),"")</f>
        <v>192.31</v>
      </c>
      <c r="I34" s="3">
        <f t="shared" ref="I34:Z34" si="26">IFERROR(INDEX(I51:I500,MATCH($C$34,$C$51:$C$500,0)),"")</f>
        <v>64.94</v>
      </c>
      <c r="J34" s="3">
        <f t="shared" si="26"/>
        <v>126</v>
      </c>
      <c r="K34" s="3">
        <f t="shared" si="26"/>
        <v>94.03</v>
      </c>
      <c r="L34" s="3">
        <f t="shared" si="26"/>
        <v>198.13</v>
      </c>
      <c r="M34" s="3">
        <f t="shared" si="26"/>
        <v>-55.17</v>
      </c>
      <c r="N34" s="3">
        <f t="shared" si="26"/>
        <v>-34.44</v>
      </c>
      <c r="O34" s="3">
        <f t="shared" si="26"/>
        <v>78.510000000000005</v>
      </c>
      <c r="P34" s="3">
        <f t="shared" si="26"/>
        <v>246.13</v>
      </c>
      <c r="Q34" s="3">
        <f t="shared" si="26"/>
        <v>-18.75</v>
      </c>
      <c r="R34" s="3">
        <f t="shared" si="26"/>
        <v>-4.2300000000000004</v>
      </c>
      <c r="S34" s="3">
        <f t="shared" si="26"/>
        <v>-83.84</v>
      </c>
      <c r="T34" s="3">
        <f t="shared" si="26"/>
        <v>8.99</v>
      </c>
      <c r="U34" s="3">
        <f t="shared" si="26"/>
        <v>6.92</v>
      </c>
      <c r="V34" s="3">
        <f t="shared" si="26"/>
        <v>24.62</v>
      </c>
      <c r="W34" s="3">
        <f t="shared" si="26"/>
        <v>10.82</v>
      </c>
      <c r="X34" s="3">
        <f t="shared" si="26"/>
        <v>14.82</v>
      </c>
      <c r="Y34" s="3">
        <f t="shared" si="26"/>
        <v>14.07</v>
      </c>
      <c r="Z34" s="3">
        <f t="shared" si="26"/>
        <v>27.06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47.49</v>
      </c>
      <c r="E35" s="3">
        <f>IFERROR(INDEX(E51:E500,MATCH($A$35,$C$51:$C$500,0)),"")</f>
        <v>47.6</v>
      </c>
      <c r="H35" s="3">
        <f>IFERROR(INDEX(D35:G35,COUNT(D35:G35)),"")</f>
        <v>47.6</v>
      </c>
      <c r="I35" s="3">
        <f t="shared" ref="I35:Z35" si="27">IFERROR(INDEX(I51:I500,MATCH($C$35,$C$51:$C$500,0)),"")</f>
        <v>7.11</v>
      </c>
      <c r="J35" s="3">
        <f t="shared" si="27"/>
        <v>23.03</v>
      </c>
      <c r="K35" s="3">
        <f t="shared" si="27"/>
        <v>12.94</v>
      </c>
      <c r="L35" s="3">
        <f t="shared" si="27"/>
        <v>15.39</v>
      </c>
      <c r="M35" s="3">
        <f t="shared" si="27"/>
        <v>13.65</v>
      </c>
      <c r="N35" s="3">
        <f t="shared" si="27"/>
        <v>10.55</v>
      </c>
      <c r="O35" s="3">
        <f t="shared" si="27"/>
        <v>8.4499999999999993</v>
      </c>
      <c r="P35" s="3">
        <f t="shared" si="27"/>
        <v>7.72</v>
      </c>
      <c r="Q35" s="3">
        <f t="shared" si="27"/>
        <v>7.98</v>
      </c>
      <c r="R35" s="3">
        <f t="shared" si="27"/>
        <v>5.23</v>
      </c>
      <c r="S35" s="3">
        <f t="shared" si="27"/>
        <v>6.76</v>
      </c>
      <c r="T35" s="3">
        <f t="shared" si="27"/>
        <v>2.16</v>
      </c>
      <c r="U35" s="3">
        <f t="shared" si="27"/>
        <v>2.04</v>
      </c>
      <c r="V35" s="3">
        <f t="shared" si="27"/>
        <v>6.64</v>
      </c>
      <c r="W35" s="3">
        <f t="shared" si="27"/>
        <v>2.93</v>
      </c>
      <c r="X35" s="3">
        <f t="shared" si="27"/>
        <v>3.11</v>
      </c>
      <c r="Y35" s="3">
        <f t="shared" si="27"/>
        <v>3.27</v>
      </c>
      <c r="Z35" s="3">
        <f t="shared" si="27"/>
        <v>4.0999999999999996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107183563812</v>
      </c>
      <c r="E51" s="5">
        <v>104617576495</v>
      </c>
      <c r="F51" s="5">
        <v>110366084555</v>
      </c>
      <c r="G51" s="5">
        <v>111414029899</v>
      </c>
      <c r="I51" s="5">
        <v>441007573966</v>
      </c>
      <c r="J51" s="5">
        <v>430904525283</v>
      </c>
      <c r="K51" s="5">
        <v>355024952208</v>
      </c>
      <c r="L51" s="5">
        <v>213371366764</v>
      </c>
      <c r="M51" s="5">
        <v>177993403119</v>
      </c>
      <c r="N51" s="5">
        <v>230453382943</v>
      </c>
      <c r="O51" s="5">
        <v>287717146129</v>
      </c>
      <c r="P51" s="5">
        <v>314850371256</v>
      </c>
      <c r="Q51" s="5">
        <v>298694462217</v>
      </c>
      <c r="R51" s="5">
        <v>408092048733</v>
      </c>
      <c r="S51" s="5">
        <v>553935599657</v>
      </c>
      <c r="T51" s="5">
        <v>441364686582</v>
      </c>
      <c r="U51" s="5">
        <v>275920901945</v>
      </c>
      <c r="V51" s="5">
        <v>203913520703</v>
      </c>
      <c r="W51" s="5">
        <v>177633691334</v>
      </c>
      <c r="X51" s="5">
        <v>167356311294</v>
      </c>
      <c r="Y51" s="5">
        <v>159217148142</v>
      </c>
      <c r="Z51" s="5">
        <v>126819333274</v>
      </c>
    </row>
    <row r="52" spans="2:26" ht="15.5" x14ac:dyDescent="0.35">
      <c r="C52" t="s">
        <v>801</v>
      </c>
      <c r="D52" s="5">
        <v>104583413120</v>
      </c>
      <c r="E52" s="5">
        <v>102389087794</v>
      </c>
      <c r="F52" s="5">
        <v>106098584232</v>
      </c>
      <c r="G52" s="5">
        <v>106332953341</v>
      </c>
      <c r="I52" s="5">
        <v>426073463879</v>
      </c>
      <c r="J52" s="5">
        <v>418150996493</v>
      </c>
      <c r="K52" s="5">
        <v>354993260160</v>
      </c>
      <c r="L52" s="5">
        <v>213233335555</v>
      </c>
      <c r="M52" s="5">
        <v>177943237187</v>
      </c>
      <c r="N52" s="5">
        <v>230258014774</v>
      </c>
      <c r="O52" s="5">
        <v>287527409286</v>
      </c>
      <c r="P52" s="5">
        <v>314734328819</v>
      </c>
      <c r="Q52" s="5">
        <v>298478954361</v>
      </c>
      <c r="R52" s="5">
        <v>406669396636</v>
      </c>
      <c r="S52" s="5">
        <v>552414395187</v>
      </c>
      <c r="T52" s="5">
        <v>440007442022</v>
      </c>
      <c r="U52" s="5">
        <v>275180754854</v>
      </c>
      <c r="V52" s="5">
        <v>203775380991</v>
      </c>
      <c r="W52" s="5">
        <v>177328356827</v>
      </c>
      <c r="X52" s="5">
        <v>167105702949</v>
      </c>
      <c r="Y52" s="5">
        <v>154320388602</v>
      </c>
      <c r="Z52" s="5">
        <v>122778551020</v>
      </c>
    </row>
    <row r="53" spans="2:26" ht="15.5" x14ac:dyDescent="0.35">
      <c r="C53" t="s">
        <v>927</v>
      </c>
      <c r="D53" s="5">
        <v>2600150692</v>
      </c>
      <c r="E53" s="5">
        <v>2228488701</v>
      </c>
      <c r="F53" s="5">
        <v>4267500323</v>
      </c>
      <c r="G53" s="5">
        <v>5081076558</v>
      </c>
      <c r="I53" s="5">
        <v>14934110087</v>
      </c>
      <c r="J53" s="5">
        <v>12753528790</v>
      </c>
      <c r="K53" s="5">
        <v>31692048</v>
      </c>
      <c r="L53" s="5">
        <v>138031209</v>
      </c>
      <c r="M53" s="5">
        <v>50165932</v>
      </c>
      <c r="N53" s="5">
        <v>195368169</v>
      </c>
      <c r="O53" s="5">
        <v>189736843</v>
      </c>
      <c r="P53" s="5">
        <v>116042437</v>
      </c>
      <c r="Q53" s="5">
        <v>215507856</v>
      </c>
      <c r="R53" s="5">
        <v>1422652097</v>
      </c>
      <c r="S53" s="5">
        <v>1521204470</v>
      </c>
      <c r="T53" s="5">
        <v>1357244560</v>
      </c>
      <c r="U53" s="5">
        <v>740147091</v>
      </c>
      <c r="V53" s="5">
        <v>138139712</v>
      </c>
      <c r="W53" s="5">
        <v>305334507</v>
      </c>
      <c r="X53" s="5">
        <v>250608345</v>
      </c>
      <c r="Y53" s="5">
        <v>4896759540</v>
      </c>
      <c r="Z53" s="5">
        <v>4040782254</v>
      </c>
    </row>
    <row r="54" spans="2:26" ht="15.5" x14ac:dyDescent="0.35">
      <c r="C54" t="s">
        <v>72</v>
      </c>
      <c r="D54" s="5">
        <v>-35484542532</v>
      </c>
      <c r="E54" s="5">
        <v>-37759584309</v>
      </c>
      <c r="F54" s="5">
        <v>-38063061067</v>
      </c>
      <c r="G54" s="5">
        <v>-38793544596</v>
      </c>
      <c r="I54" s="5">
        <v>-151627906112</v>
      </c>
      <c r="J54" s="5">
        <v>-144626575419</v>
      </c>
      <c r="K54" s="5">
        <v>-100381834109</v>
      </c>
      <c r="L54" s="5">
        <v>-74161566051</v>
      </c>
      <c r="M54" s="5">
        <v>-85881586474</v>
      </c>
      <c r="N54" s="5">
        <v>-142465319309</v>
      </c>
      <c r="O54" s="5">
        <v>-145535047285</v>
      </c>
      <c r="P54" s="5">
        <v>-176462730317</v>
      </c>
      <c r="Q54" s="5">
        <v>-180564321313</v>
      </c>
      <c r="R54" s="5">
        <v>-247803476655</v>
      </c>
      <c r="S54" s="5">
        <v>-364277024169</v>
      </c>
      <c r="T54" s="5">
        <v>-266672931215</v>
      </c>
      <c r="U54" s="5">
        <v>-134876471785</v>
      </c>
      <c r="V54" s="5">
        <v>-106250963452</v>
      </c>
      <c r="W54" s="5">
        <v>-81127327254</v>
      </c>
      <c r="X54" s="5">
        <v>-81993761170</v>
      </c>
      <c r="Y54" s="5">
        <v>-84719952367</v>
      </c>
      <c r="Z54" s="5">
        <v>-69459707546</v>
      </c>
    </row>
    <row r="55" spans="2:26" ht="15.5" x14ac:dyDescent="0.35">
      <c r="C55" t="s">
        <v>928</v>
      </c>
      <c r="D55" s="5">
        <v>-33695150508</v>
      </c>
      <c r="E55" s="5">
        <v>-35830680507</v>
      </c>
      <c r="F55" s="5">
        <v>-36467461848</v>
      </c>
      <c r="G55" s="5">
        <v>-37365224962</v>
      </c>
      <c r="I55" s="5">
        <v>-144823114736</v>
      </c>
      <c r="J55" s="5">
        <v>-138327548365</v>
      </c>
      <c r="K55" s="5">
        <v>-94958851227</v>
      </c>
      <c r="L55" s="5">
        <v>-69887267058</v>
      </c>
      <c r="M55" s="5">
        <v>-81659669402</v>
      </c>
      <c r="N55" s="5">
        <v>-137296437830</v>
      </c>
      <c r="O55" s="5">
        <v>-140856122753</v>
      </c>
      <c r="P55" s="5">
        <v>-169819315039</v>
      </c>
      <c r="Q55" s="5">
        <v>-174699121409</v>
      </c>
      <c r="R55" s="5">
        <v>-240470691104</v>
      </c>
      <c r="S55" s="5">
        <v>-355160899253</v>
      </c>
      <c r="T55" s="5">
        <v>-260234930064</v>
      </c>
      <c r="U55" s="5">
        <v>-130350405096</v>
      </c>
      <c r="V55" s="5">
        <v>-102436945898</v>
      </c>
      <c r="W55" s="5">
        <v>-78367012228</v>
      </c>
      <c r="X55" s="5">
        <v>-79423964503</v>
      </c>
      <c r="Y55" s="5">
        <v>-82499531534</v>
      </c>
      <c r="Z55" s="5">
        <v>-67538074712</v>
      </c>
    </row>
    <row r="56" spans="2:26" ht="15.5" x14ac:dyDescent="0.35">
      <c r="C56" t="s">
        <v>929</v>
      </c>
      <c r="D56" s="5">
        <v>-1789392024</v>
      </c>
      <c r="E56" s="5">
        <v>-1928903802</v>
      </c>
      <c r="F56" s="5">
        <v>-1595599219</v>
      </c>
      <c r="G56" s="5">
        <v>-1428319634</v>
      </c>
      <c r="I56" s="5">
        <v>-6804791376</v>
      </c>
      <c r="J56" s="5">
        <v>-6299027054</v>
      </c>
      <c r="K56" s="5">
        <v>-5422982882</v>
      </c>
      <c r="L56" s="5">
        <v>-4274298993</v>
      </c>
      <c r="M56" s="5">
        <v>-4221917072</v>
      </c>
      <c r="N56" s="5">
        <v>-5168881479</v>
      </c>
      <c r="O56" s="5">
        <v>-4678924532</v>
      </c>
      <c r="P56" s="5">
        <v>-6643415278</v>
      </c>
      <c r="Q56" s="5">
        <v>-5865199904</v>
      </c>
      <c r="R56" s="5">
        <v>-7332785551</v>
      </c>
      <c r="S56" s="5">
        <v>-9116124916</v>
      </c>
      <c r="T56" s="5">
        <v>-6438001151</v>
      </c>
      <c r="U56" s="5">
        <v>-4526066689</v>
      </c>
      <c r="V56" s="5">
        <v>-3814017554</v>
      </c>
      <c r="W56" s="5">
        <v>-2760315026</v>
      </c>
      <c r="X56" s="5">
        <v>-2569796667</v>
      </c>
      <c r="Y56" s="5">
        <v>-2220420833</v>
      </c>
      <c r="Z56" s="5">
        <v>-1921632834</v>
      </c>
    </row>
    <row r="57" spans="2:26" ht="15.5" x14ac:dyDescent="0.35">
      <c r="C57" t="s">
        <v>930</v>
      </c>
      <c r="D57" s="5">
        <v>-35484542532</v>
      </c>
      <c r="E57" s="5">
        <v>-37759584309</v>
      </c>
      <c r="F57" s="5">
        <v>-38063061067</v>
      </c>
      <c r="G57" s="5">
        <v>-38793544596</v>
      </c>
      <c r="I57" s="5">
        <v>-151627906112</v>
      </c>
      <c r="J57" s="5">
        <v>-144626575419</v>
      </c>
      <c r="K57" s="5">
        <v>-100381834109</v>
      </c>
      <c r="L57" s="5">
        <v>-74161566051</v>
      </c>
      <c r="M57" s="5">
        <v>-85881586474</v>
      </c>
      <c r="N57" s="5">
        <v>-142465319309</v>
      </c>
      <c r="O57" s="5">
        <v>-145535047285</v>
      </c>
      <c r="P57" s="5">
        <v>-176462730317</v>
      </c>
      <c r="Q57" s="5">
        <v>-180564321313</v>
      </c>
      <c r="R57" s="5">
        <v>-247803476655</v>
      </c>
      <c r="S57" s="5">
        <v>-364277024169</v>
      </c>
      <c r="T57" s="5">
        <v>-266672931215</v>
      </c>
      <c r="U57" s="5">
        <v>-134876471785</v>
      </c>
      <c r="V57" s="5">
        <v>-106250963452</v>
      </c>
      <c r="W57" s="5">
        <v>-81127327254</v>
      </c>
      <c r="X57" s="5">
        <v>-81993761170</v>
      </c>
      <c r="Y57" s="5">
        <v>-84719952367</v>
      </c>
      <c r="Z57" s="5">
        <v>-69459707546</v>
      </c>
    </row>
    <row r="58" spans="2:26" ht="15.5" x14ac:dyDescent="0.35">
      <c r="C58" t="s">
        <v>73</v>
      </c>
      <c r="D58" s="5">
        <v>71699021280</v>
      </c>
      <c r="E58" s="5">
        <v>66857992186</v>
      </c>
      <c r="F58" s="5">
        <v>72303023488</v>
      </c>
      <c r="G58" s="5">
        <v>72620485303</v>
      </c>
      <c r="I58" s="5">
        <v>289379667854</v>
      </c>
      <c r="J58" s="5">
        <v>286277949864</v>
      </c>
      <c r="K58" s="5">
        <v>254643118099</v>
      </c>
      <c r="L58" s="5">
        <v>139209800713</v>
      </c>
      <c r="M58" s="5">
        <v>92111816645</v>
      </c>
      <c r="N58" s="5">
        <v>87988063634</v>
      </c>
      <c r="O58" s="5">
        <v>142182098844</v>
      </c>
      <c r="P58" s="5">
        <v>138387640939</v>
      </c>
      <c r="Q58" s="5">
        <v>118130140904</v>
      </c>
      <c r="R58" s="5">
        <v>160288572078</v>
      </c>
      <c r="S58" s="5">
        <v>189658575488</v>
      </c>
      <c r="T58" s="5">
        <v>174691755367</v>
      </c>
      <c r="U58" s="5">
        <v>141044430160</v>
      </c>
      <c r="V58" s="5">
        <v>97662557251</v>
      </c>
      <c r="W58" s="5">
        <v>96506364080</v>
      </c>
      <c r="X58" s="5">
        <v>85362550124</v>
      </c>
      <c r="Y58" s="5">
        <v>74497195775</v>
      </c>
      <c r="Z58" s="5">
        <v>57359625728</v>
      </c>
    </row>
    <row r="59" spans="2:26" ht="15.5" x14ac:dyDescent="0.35">
      <c r="C59" t="s">
        <v>74</v>
      </c>
      <c r="D59" s="5">
        <v>-34989627521</v>
      </c>
      <c r="E59" s="5">
        <v>-33672924483</v>
      </c>
      <c r="F59" s="5">
        <v>-30390016354</v>
      </c>
      <c r="G59" s="5">
        <v>-93628617004</v>
      </c>
      <c r="I59" s="5">
        <v>-226062503130</v>
      </c>
      <c r="J59" s="5">
        <v>-183386369420</v>
      </c>
      <c r="K59" s="5">
        <v>-194529033649</v>
      </c>
      <c r="L59" s="5">
        <v>-137609673843</v>
      </c>
      <c r="M59" s="5">
        <v>-132642579695</v>
      </c>
      <c r="N59" s="5">
        <v>-70751840261</v>
      </c>
      <c r="O59" s="5">
        <v>-122750530033</v>
      </c>
      <c r="P59" s="5">
        <v>-123069149759</v>
      </c>
      <c r="Q59" s="5">
        <v>-162858462511</v>
      </c>
      <c r="R59" s="5">
        <v>-734281791261</v>
      </c>
      <c r="S59" s="5">
        <v>-235403307016</v>
      </c>
      <c r="T59" s="5">
        <v>-32660095612</v>
      </c>
      <c r="U59" s="5">
        <v>-31042237189</v>
      </c>
      <c r="V59" s="5">
        <v>-23824736417</v>
      </c>
      <c r="W59" s="5">
        <v>-31475106870</v>
      </c>
      <c r="X59" s="5">
        <v>-37120823458</v>
      </c>
      <c r="Y59" s="5">
        <v>-24021200848</v>
      </c>
      <c r="Z59" s="5">
        <v>-27131830070</v>
      </c>
    </row>
    <row r="60" spans="2:26" ht="15.5" x14ac:dyDescent="0.35">
      <c r="C60" t="s">
        <v>931</v>
      </c>
    </row>
    <row r="61" spans="2:26" ht="15.5" x14ac:dyDescent="0.35">
      <c r="C61" t="s">
        <v>932</v>
      </c>
      <c r="D61" s="5">
        <v>730066706</v>
      </c>
      <c r="E61" s="5">
        <v>639836371</v>
      </c>
      <c r="F61" s="5">
        <v>679707041</v>
      </c>
      <c r="G61" s="5">
        <v>831288494</v>
      </c>
      <c r="I61" s="5">
        <v>2992438847</v>
      </c>
      <c r="J61" s="5">
        <v>3314802448</v>
      </c>
      <c r="K61" s="5">
        <v>-297132884</v>
      </c>
      <c r="L61" s="5">
        <v>1825462887</v>
      </c>
      <c r="M61" s="5">
        <v>3526761134</v>
      </c>
      <c r="N61" s="5">
        <v>3554732236</v>
      </c>
      <c r="O61" s="5">
        <v>5401463277</v>
      </c>
      <c r="P61" s="5">
        <v>6263114466</v>
      </c>
      <c r="Q61" s="5">
        <v>7683755315</v>
      </c>
      <c r="R61" s="5">
        <v>7915818780</v>
      </c>
      <c r="S61" s="5">
        <v>13460480998</v>
      </c>
      <c r="T61" s="5">
        <v>17593747583</v>
      </c>
      <c r="U61" s="5">
        <v>12760005305</v>
      </c>
      <c r="V61" s="5">
        <v>8273865284</v>
      </c>
      <c r="W61" s="5">
        <v>7675202264</v>
      </c>
      <c r="X61" s="5">
        <v>6430728774</v>
      </c>
      <c r="Y61" s="5">
        <v>3945290615</v>
      </c>
      <c r="Z61" s="5">
        <v>2915445298</v>
      </c>
    </row>
    <row r="62" spans="2:26" ht="15.5" x14ac:dyDescent="0.35">
      <c r="C62" t="s">
        <v>933</v>
      </c>
      <c r="D62" s="5">
        <v>580533036</v>
      </c>
      <c r="E62" s="5">
        <v>297918448</v>
      </c>
      <c r="F62" s="5">
        <v>237242962</v>
      </c>
      <c r="G62" s="5">
        <v>359147528</v>
      </c>
      <c r="I62" s="5">
        <v>1251139736</v>
      </c>
      <c r="J62" s="5">
        <v>1367805889</v>
      </c>
      <c r="K62" s="5">
        <v>2270629801</v>
      </c>
      <c r="L62" s="5">
        <v>2113170138</v>
      </c>
      <c r="M62" s="5">
        <v>2494621042</v>
      </c>
      <c r="N62" s="5">
        <v>4331323374</v>
      </c>
      <c r="O62" s="5">
        <v>3879158093</v>
      </c>
      <c r="P62" s="5">
        <v>4330355785</v>
      </c>
      <c r="Q62" s="5">
        <v>3297467112</v>
      </c>
      <c r="R62" s="5">
        <v>1306967259</v>
      </c>
      <c r="S62" s="5">
        <v>10687119483</v>
      </c>
      <c r="T62" s="5">
        <v>15721347754</v>
      </c>
      <c r="U62" s="5">
        <v>16214262432</v>
      </c>
      <c r="V62" s="5">
        <v>5596774084</v>
      </c>
      <c r="W62" s="5">
        <v>5877206402</v>
      </c>
      <c r="X62" s="5">
        <v>2121639280</v>
      </c>
      <c r="Y62" s="5">
        <v>3163725074</v>
      </c>
      <c r="Z62" s="5">
        <v>2500843085</v>
      </c>
    </row>
    <row r="63" spans="2:26" ht="15.5" x14ac:dyDescent="0.35">
      <c r="C63" t="s">
        <v>1458</v>
      </c>
      <c r="X63" s="5">
        <v>34967850</v>
      </c>
      <c r="Y63" s="5">
        <v>73243244</v>
      </c>
    </row>
    <row r="64" spans="2:26" ht="15.5" x14ac:dyDescent="0.35">
      <c r="C64" t="s">
        <v>940</v>
      </c>
      <c r="G64" s="5">
        <v>35543978146</v>
      </c>
    </row>
    <row r="65" spans="3:26" ht="15.5" x14ac:dyDescent="0.35">
      <c r="C65" t="s">
        <v>1596</v>
      </c>
      <c r="W65" s="5">
        <v>104423075</v>
      </c>
      <c r="X65" s="5">
        <v>90776925</v>
      </c>
      <c r="Y65" s="5">
        <v>77214391</v>
      </c>
    </row>
    <row r="66" spans="3:26" ht="15.5" x14ac:dyDescent="0.35">
      <c r="C66" t="s">
        <v>1597</v>
      </c>
      <c r="W66" s="5">
        <v>1510990833</v>
      </c>
      <c r="X66" s="5">
        <v>-1268236619</v>
      </c>
      <c r="Y66" s="5">
        <v>-4857387</v>
      </c>
      <c r="Z66" s="5">
        <v>-120794467</v>
      </c>
    </row>
    <row r="67" spans="3:26" ht="15.5" x14ac:dyDescent="0.35">
      <c r="C67" t="s">
        <v>79</v>
      </c>
      <c r="F67" s="5">
        <v>6608990214</v>
      </c>
      <c r="I67" s="5">
        <v>6608990214</v>
      </c>
      <c r="J67" s="5">
        <v>67213059</v>
      </c>
      <c r="K67" s="5">
        <v>882097231</v>
      </c>
      <c r="L67" s="5">
        <v>-5293457</v>
      </c>
      <c r="M67" s="5">
        <v>5127887557</v>
      </c>
      <c r="N67" s="5">
        <v>65246776</v>
      </c>
      <c r="O67" s="5">
        <v>1884560471</v>
      </c>
      <c r="P67" s="5">
        <v>-518848330</v>
      </c>
      <c r="Q67" s="5">
        <v>-14960569223</v>
      </c>
      <c r="R67" s="5">
        <v>-1670023264</v>
      </c>
      <c r="S67" s="5">
        <v>119187463094</v>
      </c>
      <c r="T67" s="5">
        <v>-441725114</v>
      </c>
      <c r="U67" s="5">
        <v>-402891197</v>
      </c>
      <c r="V67" s="5">
        <v>-367477832</v>
      </c>
      <c r="W67" s="5">
        <v>-335183115</v>
      </c>
    </row>
    <row r="68" spans="3:26" ht="15.5" x14ac:dyDescent="0.35">
      <c r="C68" t="s">
        <v>938</v>
      </c>
      <c r="D68" s="5">
        <v>-4660227075</v>
      </c>
      <c r="E68" s="5">
        <v>-4810623757</v>
      </c>
      <c r="F68" s="5">
        <v>-151549365</v>
      </c>
      <c r="G68" s="5">
        <v>-64403171140</v>
      </c>
      <c r="I68" s="5">
        <v>-111336255284</v>
      </c>
      <c r="J68" s="5">
        <v>-75361596022</v>
      </c>
      <c r="K68" s="5">
        <v>-105247318962</v>
      </c>
      <c r="L68" s="5">
        <v>-53849676246</v>
      </c>
      <c r="M68" s="5">
        <v>-57928490862</v>
      </c>
      <c r="N68" s="5">
        <v>11095171120</v>
      </c>
      <c r="O68" s="5">
        <v>-31033701835</v>
      </c>
      <c r="P68" s="5">
        <v>-40608838924</v>
      </c>
      <c r="Q68" s="5">
        <v>-86231344706</v>
      </c>
      <c r="R68" s="5">
        <v>-668732188557</v>
      </c>
      <c r="S68" s="5">
        <v>-172320975298</v>
      </c>
      <c r="T68" s="5">
        <v>28187228698</v>
      </c>
      <c r="U68" s="5">
        <v>23705023347</v>
      </c>
      <c r="V68" s="5">
        <v>23787118373</v>
      </c>
      <c r="W68" s="5">
        <v>7958990198</v>
      </c>
      <c r="X68" s="5">
        <v>-700869670</v>
      </c>
      <c r="Y68" s="5">
        <v>6730921963</v>
      </c>
      <c r="Z68" s="5">
        <v>3356804798</v>
      </c>
    </row>
    <row r="69" spans="3:26" ht="15.5" x14ac:dyDescent="0.35">
      <c r="C69" t="s">
        <v>939</v>
      </c>
    </row>
    <row r="70" spans="3:26" ht="15.5" x14ac:dyDescent="0.35">
      <c r="C70" t="s">
        <v>941</v>
      </c>
      <c r="D70" s="5">
        <v>-15262325248</v>
      </c>
      <c r="E70" s="5">
        <v>-14403881588</v>
      </c>
      <c r="F70" s="5">
        <v>-14572134937</v>
      </c>
      <c r="G70" s="5">
        <v>-15025156308</v>
      </c>
      <c r="I70" s="5">
        <v>-57265454322</v>
      </c>
      <c r="J70" s="5">
        <v>-50158539192</v>
      </c>
      <c r="K70" s="5">
        <v>-49344825724</v>
      </c>
      <c r="L70" s="5">
        <v>-43393230060</v>
      </c>
      <c r="M70" s="5">
        <v>-47606148737</v>
      </c>
      <c r="N70" s="5">
        <v>-50713157087</v>
      </c>
      <c r="O70" s="5">
        <v>-50621167166</v>
      </c>
      <c r="P70" s="5">
        <v>-46644253752</v>
      </c>
      <c r="Q70" s="5">
        <v>-42866738077</v>
      </c>
      <c r="R70" s="5">
        <v>-34101703491</v>
      </c>
      <c r="S70" s="5">
        <v>-36126734284</v>
      </c>
      <c r="T70" s="5">
        <v>-35846735712</v>
      </c>
      <c r="U70" s="5">
        <v>-32868583000</v>
      </c>
      <c r="V70" s="5">
        <v>-28739952570</v>
      </c>
      <c r="W70" s="5">
        <v>-23844484925</v>
      </c>
      <c r="X70" s="5">
        <v>-21129852357</v>
      </c>
      <c r="Y70" s="5">
        <v>-18429536189</v>
      </c>
      <c r="Z70" s="5">
        <v>-17685879295</v>
      </c>
    </row>
    <row r="71" spans="3:26" ht="15.5" x14ac:dyDescent="0.35">
      <c r="C71" t="s">
        <v>821</v>
      </c>
      <c r="D71" s="5">
        <v>-15067075198</v>
      </c>
      <c r="E71" s="5">
        <v>-14458419138</v>
      </c>
      <c r="F71" s="5">
        <v>-15666332052</v>
      </c>
      <c r="G71" s="5">
        <v>-14200289556</v>
      </c>
      <c r="I71" s="5">
        <v>-57460793524</v>
      </c>
      <c r="J71" s="5">
        <v>-57866234206</v>
      </c>
      <c r="K71" s="5">
        <v>-39936888963</v>
      </c>
      <c r="L71" s="5">
        <v>-40366767537</v>
      </c>
      <c r="M71" s="5">
        <v>-27107940096</v>
      </c>
      <c r="N71" s="5">
        <v>-31133854294</v>
      </c>
      <c r="O71" s="5">
        <v>-41095661032</v>
      </c>
      <c r="P71" s="5">
        <v>-35816057083</v>
      </c>
      <c r="Q71" s="5">
        <v>-33760379728</v>
      </c>
      <c r="R71" s="5">
        <v>-31447899213</v>
      </c>
      <c r="S71" s="5">
        <v>-26955597434</v>
      </c>
      <c r="T71" s="5">
        <v>-25000588598</v>
      </c>
      <c r="U71" s="5">
        <v>-21878677536</v>
      </c>
      <c r="V71" s="5">
        <v>-18871902220</v>
      </c>
      <c r="W71" s="5">
        <v>-15589612143</v>
      </c>
      <c r="X71" s="5">
        <v>-15290101431</v>
      </c>
      <c r="Y71" s="5">
        <v>-12322586622</v>
      </c>
      <c r="Z71" s="5">
        <v>-12802755573</v>
      </c>
    </row>
    <row r="72" spans="3:26" ht="15.5" x14ac:dyDescent="0.35">
      <c r="C72" t="s">
        <v>943</v>
      </c>
      <c r="D72" s="5">
        <v>-30329400446</v>
      </c>
      <c r="E72" s="5">
        <v>-28862300726</v>
      </c>
      <c r="F72" s="5">
        <v>-30238466989</v>
      </c>
      <c r="G72" s="5">
        <v>-29225445864</v>
      </c>
      <c r="I72" s="5">
        <v>-114726247846</v>
      </c>
      <c r="J72" s="5">
        <v>-108024773398</v>
      </c>
      <c r="K72" s="5">
        <v>-89281714687</v>
      </c>
      <c r="L72" s="5">
        <v>-83759997597</v>
      </c>
      <c r="M72" s="5">
        <v>-74714088833</v>
      </c>
      <c r="N72" s="5">
        <v>-81847011381</v>
      </c>
      <c r="O72" s="5">
        <v>-91716828198</v>
      </c>
      <c r="P72" s="5">
        <v>-82460310835</v>
      </c>
      <c r="Q72" s="5">
        <v>-76627117805</v>
      </c>
      <c r="R72" s="5">
        <v>-65549602704</v>
      </c>
      <c r="S72" s="5">
        <v>-63082331718</v>
      </c>
      <c r="T72" s="5">
        <v>-60847324310</v>
      </c>
      <c r="U72" s="5">
        <v>-54747260536</v>
      </c>
      <c r="V72" s="5">
        <v>-47611854790</v>
      </c>
      <c r="W72" s="5">
        <v>-39434097068</v>
      </c>
      <c r="X72" s="5">
        <v>-36419953788</v>
      </c>
      <c r="Y72" s="5">
        <v>-30752122811</v>
      </c>
      <c r="Z72" s="5">
        <v>-30488634868</v>
      </c>
    </row>
    <row r="73" spans="3:26" ht="15.5" x14ac:dyDescent="0.35">
      <c r="C73" t="s">
        <v>77</v>
      </c>
      <c r="D73" s="5">
        <v>36709393759</v>
      </c>
      <c r="E73" s="5">
        <v>33185067703</v>
      </c>
      <c r="F73" s="5">
        <v>41913007134</v>
      </c>
      <c r="G73" s="5">
        <v>-21008131701</v>
      </c>
      <c r="I73" s="5">
        <v>63317164724</v>
      </c>
      <c r="J73" s="5">
        <v>102891580444</v>
      </c>
      <c r="K73" s="5">
        <v>60114084450</v>
      </c>
      <c r="L73" s="5">
        <v>1600126870</v>
      </c>
      <c r="M73" s="5">
        <v>-40530763050</v>
      </c>
      <c r="N73" s="5">
        <v>17236223373</v>
      </c>
      <c r="O73" s="5">
        <v>19431568811</v>
      </c>
      <c r="P73" s="5">
        <v>15318491180</v>
      </c>
      <c r="Q73" s="5">
        <v>-44728321607</v>
      </c>
      <c r="R73" s="5">
        <v>-573993219183</v>
      </c>
      <c r="S73" s="5">
        <v>-45744731528</v>
      </c>
      <c r="T73" s="5">
        <v>142031659755</v>
      </c>
      <c r="U73" s="5">
        <v>110002192971</v>
      </c>
      <c r="V73" s="5">
        <v>73837820834</v>
      </c>
      <c r="W73" s="5">
        <v>65031257210</v>
      </c>
      <c r="X73" s="5">
        <v>48241726666</v>
      </c>
      <c r="Y73" s="5">
        <v>50475994927</v>
      </c>
      <c r="Z73" s="5">
        <v>30227795658</v>
      </c>
    </row>
    <row r="74" spans="3:26" ht="15.5" x14ac:dyDescent="0.35">
      <c r="C74" t="s">
        <v>78</v>
      </c>
      <c r="D74" s="5">
        <v>111396324</v>
      </c>
      <c r="E74" s="5">
        <v>-1934643</v>
      </c>
      <c r="F74" s="5">
        <v>159563615</v>
      </c>
      <c r="G74" s="5">
        <v>68053191</v>
      </c>
      <c r="I74" s="5">
        <v>370652741</v>
      </c>
      <c r="J74" s="5">
        <v>-1576143395</v>
      </c>
      <c r="K74" s="5">
        <v>-1311628016</v>
      </c>
      <c r="L74" s="5">
        <v>5260507140</v>
      </c>
      <c r="M74" s="5">
        <v>-1918068555</v>
      </c>
      <c r="N74" s="5">
        <v>1644871200</v>
      </c>
      <c r="O74" s="5">
        <v>3666452559</v>
      </c>
      <c r="P74" s="5">
        <v>-4698307056</v>
      </c>
      <c r="Q74" s="5">
        <v>-103041065308</v>
      </c>
      <c r="R74" s="5">
        <v>-1051080695</v>
      </c>
      <c r="S74" s="5">
        <v>-1856500322</v>
      </c>
      <c r="T74" s="5">
        <v>-9174039</v>
      </c>
      <c r="U74" s="5">
        <v>-418813326</v>
      </c>
      <c r="V74" s="5">
        <v>83927685</v>
      </c>
      <c r="W74" s="5">
        <v>-489740434</v>
      </c>
      <c r="X74" s="5">
        <v>-174624748</v>
      </c>
      <c r="Y74" s="5">
        <v>164723695</v>
      </c>
      <c r="Z74" s="5">
        <v>-30404030</v>
      </c>
    </row>
    <row r="75" spans="3:26" ht="15.5" x14ac:dyDescent="0.35">
      <c r="C75" t="s">
        <v>249</v>
      </c>
      <c r="F75" s="5">
        <v>3074002</v>
      </c>
      <c r="G75" s="5">
        <v>-1275781</v>
      </c>
      <c r="I75" s="5">
        <v>134748220</v>
      </c>
      <c r="J75" s="5">
        <v>51249998</v>
      </c>
      <c r="K75" s="5">
        <v>477479941</v>
      </c>
      <c r="L75" s="5">
        <v>257549917</v>
      </c>
      <c r="M75" s="5">
        <v>2399999</v>
      </c>
      <c r="N75" s="5">
        <v>304999992</v>
      </c>
      <c r="O75" s="5">
        <v>456599991</v>
      </c>
      <c r="P75" s="5">
        <v>135699970</v>
      </c>
      <c r="Q75" s="5">
        <v>403199989</v>
      </c>
      <c r="R75" s="5">
        <v>686572698</v>
      </c>
      <c r="S75" s="5">
        <v>116400000</v>
      </c>
      <c r="T75" s="5">
        <v>281220922</v>
      </c>
      <c r="U75" s="5">
        <v>315949030</v>
      </c>
      <c r="V75" s="5">
        <v>55999999</v>
      </c>
      <c r="X75" s="5">
        <v>162999996</v>
      </c>
      <c r="Y75" s="5">
        <v>94479794</v>
      </c>
    </row>
    <row r="76" spans="3:26" ht="15.5" x14ac:dyDescent="0.35">
      <c r="C76" t="s">
        <v>80</v>
      </c>
      <c r="D76" s="5">
        <v>111396324</v>
      </c>
      <c r="E76" s="5">
        <v>-1934643</v>
      </c>
      <c r="F76" s="5">
        <v>159563615</v>
      </c>
      <c r="G76" s="5">
        <v>68053191</v>
      </c>
      <c r="I76" s="5">
        <v>370652741</v>
      </c>
      <c r="J76" s="5">
        <v>-1576143395</v>
      </c>
      <c r="K76" s="5">
        <v>-1311628016</v>
      </c>
      <c r="L76" s="5">
        <v>5260507140</v>
      </c>
      <c r="M76" s="5">
        <v>-1918068555</v>
      </c>
      <c r="N76" s="5">
        <v>1644871200</v>
      </c>
      <c r="O76" s="5">
        <v>3666452559</v>
      </c>
      <c r="P76" s="5">
        <v>-4698307056</v>
      </c>
      <c r="Q76" s="5">
        <v>-103041065308</v>
      </c>
      <c r="R76" s="5">
        <v>-1051080695</v>
      </c>
      <c r="S76" s="5">
        <v>-1856500322</v>
      </c>
      <c r="T76" s="5">
        <v>-9174039</v>
      </c>
      <c r="U76" s="5">
        <v>-418813326</v>
      </c>
      <c r="V76" s="5">
        <v>83927685</v>
      </c>
      <c r="W76" s="5">
        <v>-489740434</v>
      </c>
      <c r="X76" s="5">
        <v>-174624748</v>
      </c>
      <c r="Y76" s="5">
        <v>164723695</v>
      </c>
      <c r="Z76" s="5">
        <v>-30404030</v>
      </c>
    </row>
    <row r="77" spans="3:26" ht="15.5" x14ac:dyDescent="0.35">
      <c r="C77" t="s">
        <v>29</v>
      </c>
      <c r="D77" s="5">
        <v>36820790083</v>
      </c>
      <c r="E77" s="5">
        <v>33183133060</v>
      </c>
      <c r="F77" s="5">
        <v>42072570749</v>
      </c>
      <c r="G77" s="5">
        <v>-20940078510</v>
      </c>
      <c r="I77" s="5">
        <v>63687817465</v>
      </c>
      <c r="J77" s="5">
        <v>101315437049</v>
      </c>
      <c r="K77" s="5">
        <v>58802456434</v>
      </c>
      <c r="L77" s="5">
        <v>6860634010</v>
      </c>
      <c r="M77" s="5">
        <v>-42448831605</v>
      </c>
      <c r="N77" s="5">
        <v>18881094573</v>
      </c>
      <c r="O77" s="5">
        <v>23098021370</v>
      </c>
      <c r="P77" s="5">
        <v>10620184124</v>
      </c>
      <c r="Q77" s="5">
        <v>-147769386915</v>
      </c>
      <c r="R77" s="5">
        <v>-575044299878</v>
      </c>
      <c r="S77" s="5">
        <v>-47601231850</v>
      </c>
      <c r="T77" s="5">
        <v>142022485716</v>
      </c>
      <c r="U77" s="5">
        <v>109583379645</v>
      </c>
      <c r="V77" s="5">
        <v>73921748519</v>
      </c>
      <c r="W77" s="5">
        <v>64541516776</v>
      </c>
      <c r="X77" s="5">
        <v>48067101918</v>
      </c>
      <c r="Y77" s="5">
        <v>50640718622</v>
      </c>
      <c r="Z77" s="5">
        <v>30197391628</v>
      </c>
    </row>
    <row r="78" spans="3:26" ht="15.5" x14ac:dyDescent="0.35">
      <c r="C78" t="s">
        <v>28</v>
      </c>
      <c r="D78" s="5">
        <v>-8100573858</v>
      </c>
      <c r="E78" s="5">
        <v>-7300289243</v>
      </c>
      <c r="F78" s="5">
        <v>-3972477709</v>
      </c>
      <c r="G78" s="5">
        <v>-2070909566</v>
      </c>
      <c r="I78" s="5">
        <v>-15405558814</v>
      </c>
      <c r="J78" s="5">
        <v>-22560499687</v>
      </c>
      <c r="K78" s="5">
        <v>-9971065010</v>
      </c>
      <c r="L78" s="5">
        <v>9729133375</v>
      </c>
      <c r="M78" s="5">
        <v>-1602407921</v>
      </c>
      <c r="N78" s="5">
        <v>-89462626449</v>
      </c>
      <c r="O78" s="5">
        <v>7854139915</v>
      </c>
      <c r="P78" s="5">
        <v>-740525809</v>
      </c>
      <c r="Q78" s="5">
        <v>20684449601</v>
      </c>
      <c r="R78" s="5">
        <v>70042276830</v>
      </c>
      <c r="S78" s="5">
        <v>2933188355</v>
      </c>
      <c r="T78" s="5">
        <v>-35854755718</v>
      </c>
      <c r="U78" s="5">
        <v>-28088033405</v>
      </c>
      <c r="V78" s="5">
        <v>-18925507282</v>
      </c>
      <c r="W78" s="5">
        <v>-16469247097</v>
      </c>
      <c r="X78" s="5">
        <v>-12974986045</v>
      </c>
      <c r="Y78" s="5">
        <v>-13690471899</v>
      </c>
      <c r="Z78" s="5">
        <v>-10976001498</v>
      </c>
    </row>
    <row r="79" spans="3:26" ht="15.5" x14ac:dyDescent="0.35">
      <c r="C79" t="s">
        <v>81</v>
      </c>
      <c r="D79" s="5">
        <v>-8100573858</v>
      </c>
      <c r="E79" s="5">
        <v>-7300289243</v>
      </c>
      <c r="F79" s="5">
        <v>-1723305662</v>
      </c>
      <c r="G79" s="5">
        <v>-2070909566</v>
      </c>
      <c r="I79" s="5">
        <v>-13156386767</v>
      </c>
      <c r="J79" s="5">
        <v>-19934206832</v>
      </c>
      <c r="K79" s="5">
        <v>-5820854786</v>
      </c>
      <c r="R79" s="5">
        <v>70042276830</v>
      </c>
      <c r="T79" s="5">
        <v>-35854755718</v>
      </c>
      <c r="U79" s="5">
        <v>-28088033405</v>
      </c>
      <c r="V79" s="5">
        <v>-18925507282</v>
      </c>
      <c r="W79" s="5">
        <v>-16469247097</v>
      </c>
      <c r="X79" s="5">
        <v>-12974986045</v>
      </c>
      <c r="Y79" s="5">
        <v>-13690471899</v>
      </c>
      <c r="Z79" s="5">
        <v>-10976001498</v>
      </c>
    </row>
    <row r="80" spans="3:26" ht="15.5" x14ac:dyDescent="0.35">
      <c r="C80" t="s">
        <v>82</v>
      </c>
      <c r="F80" s="5">
        <v>-2249172047</v>
      </c>
      <c r="I80" s="5">
        <v>-2249172047</v>
      </c>
      <c r="J80" s="5">
        <v>-2626292855</v>
      </c>
      <c r="K80" s="5">
        <v>-4150210224</v>
      </c>
      <c r="L80" s="5">
        <v>9729133375</v>
      </c>
      <c r="M80" s="5">
        <v>-1602407921</v>
      </c>
      <c r="N80" s="5">
        <v>-89462626449</v>
      </c>
      <c r="O80" s="5">
        <v>7854139915</v>
      </c>
      <c r="P80" s="5">
        <v>-740525809</v>
      </c>
      <c r="Q80" s="5">
        <v>21287335371</v>
      </c>
      <c r="S80" s="5">
        <v>2933188355</v>
      </c>
    </row>
    <row r="81" spans="2:26" ht="15.5" x14ac:dyDescent="0.35">
      <c r="C81" t="s">
        <v>84</v>
      </c>
      <c r="D81" s="5">
        <v>-8100573858</v>
      </c>
      <c r="E81" s="5">
        <v>-7300289243</v>
      </c>
      <c r="F81" s="5">
        <v>-3972477709</v>
      </c>
      <c r="G81" s="5">
        <v>-2070909566</v>
      </c>
      <c r="I81" s="5">
        <v>-15405558814</v>
      </c>
      <c r="J81" s="5">
        <v>-22560499687</v>
      </c>
      <c r="K81" s="5">
        <v>-9971065010</v>
      </c>
      <c r="L81" s="5">
        <v>9729133375</v>
      </c>
      <c r="M81" s="5">
        <v>-1602407921</v>
      </c>
      <c r="N81" s="5">
        <v>-89462626449</v>
      </c>
      <c r="O81" s="5">
        <v>7854139915</v>
      </c>
      <c r="P81" s="5">
        <v>-740525809</v>
      </c>
      <c r="Q81" s="5">
        <v>20684449601</v>
      </c>
      <c r="R81" s="5">
        <v>70042276830</v>
      </c>
      <c r="S81" s="5">
        <v>2933188355</v>
      </c>
      <c r="T81" s="5">
        <v>-35854755718</v>
      </c>
      <c r="U81" s="5">
        <v>-28088033405</v>
      </c>
      <c r="V81" s="5">
        <v>-18925507282</v>
      </c>
      <c r="W81" s="5">
        <v>-16469247097</v>
      </c>
      <c r="X81" s="5">
        <v>-12974986045</v>
      </c>
      <c r="Y81" s="5">
        <v>-13690471899</v>
      </c>
      <c r="Z81" s="5">
        <v>-10976001498</v>
      </c>
    </row>
    <row r="82" spans="2:26" ht="15.5" x14ac:dyDescent="0.35">
      <c r="C82" t="s">
        <v>86</v>
      </c>
      <c r="D82" s="5">
        <v>28720216225</v>
      </c>
      <c r="E82" s="5">
        <v>25882843817</v>
      </c>
      <c r="F82" s="5">
        <v>38100093040</v>
      </c>
      <c r="G82" s="5">
        <v>-23010988076</v>
      </c>
      <c r="I82" s="5">
        <v>48282258651</v>
      </c>
      <c r="J82" s="5">
        <v>78754937362</v>
      </c>
      <c r="K82" s="5">
        <v>48831391424</v>
      </c>
      <c r="L82" s="5">
        <v>16589767385</v>
      </c>
      <c r="M82" s="5">
        <v>-44051239526</v>
      </c>
      <c r="N82" s="5">
        <v>-70581531876</v>
      </c>
      <c r="O82" s="5">
        <v>30952161285</v>
      </c>
      <c r="P82" s="5">
        <v>9879658315</v>
      </c>
      <c r="Q82" s="5">
        <v>-127084937314</v>
      </c>
      <c r="R82" s="5">
        <v>-505002023048</v>
      </c>
      <c r="S82" s="5">
        <v>-44668043495</v>
      </c>
      <c r="T82" s="5">
        <v>106167729998</v>
      </c>
      <c r="U82" s="5">
        <v>81495346240</v>
      </c>
      <c r="V82" s="5">
        <v>54996241237</v>
      </c>
      <c r="W82" s="5">
        <v>48072269679</v>
      </c>
      <c r="X82" s="5">
        <v>35092115873</v>
      </c>
      <c r="Y82" s="5">
        <v>36950246723</v>
      </c>
      <c r="Z82" s="5">
        <v>19221390130</v>
      </c>
    </row>
    <row r="83" spans="2:26" ht="15.5" x14ac:dyDescent="0.35">
      <c r="C83" t="s">
        <v>87</v>
      </c>
      <c r="F83" s="5">
        <v>6608990214</v>
      </c>
      <c r="I83" s="5">
        <v>6608990214</v>
      </c>
      <c r="J83" s="5">
        <v>67213059</v>
      </c>
      <c r="K83" s="5">
        <v>882097231</v>
      </c>
      <c r="L83" s="5">
        <v>-5293457</v>
      </c>
      <c r="M83" s="5">
        <v>5127887557</v>
      </c>
      <c r="N83" s="5">
        <v>65246776</v>
      </c>
      <c r="O83" s="5">
        <v>1884560471</v>
      </c>
      <c r="P83" s="5">
        <v>-518848330</v>
      </c>
      <c r="Q83" s="5">
        <v>-14960569223</v>
      </c>
      <c r="R83" s="5">
        <v>-1670023264</v>
      </c>
      <c r="S83" s="5">
        <v>119187463094</v>
      </c>
      <c r="T83" s="5">
        <v>-441725114</v>
      </c>
      <c r="U83" s="5">
        <v>-402891197</v>
      </c>
      <c r="V83" s="5">
        <v>-367477832</v>
      </c>
      <c r="W83" s="5">
        <v>-335183115</v>
      </c>
    </row>
    <row r="84" spans="2:26" ht="15.5" x14ac:dyDescent="0.35">
      <c r="C84" t="s">
        <v>88</v>
      </c>
      <c r="F84" s="5">
        <v>6608990214</v>
      </c>
      <c r="I84" s="5">
        <v>6608990214</v>
      </c>
      <c r="J84" s="5">
        <v>67213059</v>
      </c>
      <c r="K84" s="5">
        <v>882097231</v>
      </c>
      <c r="L84" s="5">
        <v>-5293457</v>
      </c>
      <c r="M84" s="5">
        <v>5127887557</v>
      </c>
      <c r="N84" s="5">
        <v>65246776</v>
      </c>
      <c r="O84" s="5">
        <v>1884560471</v>
      </c>
      <c r="P84" s="5">
        <v>-518848330</v>
      </c>
      <c r="Q84" s="5">
        <v>-14960569223</v>
      </c>
      <c r="R84" s="5">
        <v>-1670023264</v>
      </c>
      <c r="S84" s="5">
        <v>119187463094</v>
      </c>
      <c r="T84" s="5">
        <v>-441725114</v>
      </c>
      <c r="U84" s="5">
        <v>-402891197</v>
      </c>
      <c r="V84" s="5">
        <v>-367477832</v>
      </c>
      <c r="W84" s="5">
        <v>-335183115</v>
      </c>
    </row>
    <row r="85" spans="2:26" ht="15.5" x14ac:dyDescent="0.35">
      <c r="C85" t="s">
        <v>89</v>
      </c>
      <c r="D85" s="5">
        <v>28720216225</v>
      </c>
      <c r="E85" s="5">
        <v>25882843817</v>
      </c>
      <c r="F85" s="5">
        <v>44709083254</v>
      </c>
      <c r="G85" s="5">
        <v>-23010988076</v>
      </c>
      <c r="I85" s="5">
        <v>54891248865</v>
      </c>
      <c r="J85" s="5">
        <v>78822150421</v>
      </c>
      <c r="K85" s="5">
        <v>49713488655</v>
      </c>
      <c r="L85" s="5">
        <v>16584473928</v>
      </c>
      <c r="M85" s="5">
        <v>-38923351969</v>
      </c>
      <c r="N85" s="5">
        <v>-70516285100</v>
      </c>
      <c r="O85" s="5">
        <v>32836721756</v>
      </c>
      <c r="P85" s="5">
        <v>9360809985</v>
      </c>
      <c r="Q85" s="5">
        <v>-142045506537</v>
      </c>
      <c r="R85" s="5">
        <v>-506672046312</v>
      </c>
      <c r="S85" s="5">
        <v>74519419599</v>
      </c>
      <c r="T85" s="5">
        <v>105726004884</v>
      </c>
      <c r="U85" s="5">
        <v>81092455043</v>
      </c>
      <c r="V85" s="5">
        <v>54628763405</v>
      </c>
      <c r="W85" s="5">
        <v>47737086564</v>
      </c>
    </row>
    <row r="86" spans="2:26" ht="15.5" x14ac:dyDescent="0.35">
      <c r="C86" t="s">
        <v>90</v>
      </c>
      <c r="D86" s="5">
        <v>28720216225</v>
      </c>
      <c r="E86" s="5">
        <v>25882843817</v>
      </c>
      <c r="F86" s="5">
        <v>38100093040</v>
      </c>
      <c r="G86" s="5">
        <v>-23010988076</v>
      </c>
      <c r="I86" s="5">
        <v>48282258651</v>
      </c>
      <c r="J86" s="5">
        <v>78754937362</v>
      </c>
      <c r="K86" s="5">
        <v>48831391424</v>
      </c>
      <c r="L86" s="5">
        <v>16589767385</v>
      </c>
      <c r="M86" s="5">
        <v>-44051239526</v>
      </c>
      <c r="N86" s="5">
        <v>-70581531876</v>
      </c>
      <c r="O86" s="5">
        <v>30952161285</v>
      </c>
      <c r="P86" s="5">
        <v>9879658315</v>
      </c>
      <c r="Q86" s="5">
        <v>-127084937314</v>
      </c>
      <c r="R86" s="5">
        <v>-505002023048</v>
      </c>
      <c r="S86" s="5">
        <v>-44668043495</v>
      </c>
      <c r="T86" s="5">
        <v>106167729998</v>
      </c>
      <c r="U86" s="5">
        <v>81495346240</v>
      </c>
      <c r="V86" s="5">
        <v>54996241237</v>
      </c>
      <c r="W86" s="5">
        <v>48072269679</v>
      </c>
      <c r="X86" s="5">
        <v>35092115873</v>
      </c>
      <c r="Y86" s="5">
        <v>36950246723</v>
      </c>
      <c r="Z86" s="5">
        <v>19221390130</v>
      </c>
    </row>
    <row r="87" spans="2:26" ht="15.5" x14ac:dyDescent="0.35">
      <c r="C87" t="s">
        <v>8</v>
      </c>
      <c r="D87" s="5">
        <v>28720216225</v>
      </c>
      <c r="E87" s="5">
        <v>25882843817</v>
      </c>
      <c r="F87" s="5">
        <v>44709083254</v>
      </c>
      <c r="G87" s="5">
        <v>-23010988076</v>
      </c>
      <c r="I87" s="5">
        <v>54891248865</v>
      </c>
      <c r="J87" s="5">
        <v>78822150421</v>
      </c>
      <c r="K87" s="5">
        <v>49713488655</v>
      </c>
      <c r="L87" s="5">
        <v>16584473928</v>
      </c>
      <c r="M87" s="5">
        <v>-38923351969</v>
      </c>
      <c r="N87" s="5">
        <v>-70516285100</v>
      </c>
      <c r="O87" s="5">
        <v>32836721756</v>
      </c>
      <c r="P87" s="5">
        <v>9360809985</v>
      </c>
      <c r="Q87" s="5">
        <v>-142045506537</v>
      </c>
      <c r="R87" s="5">
        <v>-506672046312</v>
      </c>
      <c r="S87" s="5">
        <v>74519419599</v>
      </c>
      <c r="T87" s="5">
        <v>105726004884</v>
      </c>
      <c r="U87" s="5">
        <v>81092455043</v>
      </c>
      <c r="V87" s="5">
        <v>54628763405</v>
      </c>
      <c r="W87" s="5">
        <v>47737086564</v>
      </c>
    </row>
    <row r="88" spans="2:26" ht="15.5" x14ac:dyDescent="0.35">
      <c r="C88" t="s">
        <v>203</v>
      </c>
    </row>
    <row r="89" spans="2:26" ht="15.5" x14ac:dyDescent="0.35">
      <c r="C89" t="s">
        <v>91</v>
      </c>
      <c r="D89" s="5">
        <v>28720216225</v>
      </c>
      <c r="E89" s="5">
        <v>25882843817</v>
      </c>
      <c r="F89" s="5">
        <v>38100093040</v>
      </c>
      <c r="G89" s="5">
        <v>-23010988076</v>
      </c>
      <c r="I89" s="5">
        <v>48282258651</v>
      </c>
      <c r="J89" s="5">
        <v>78754937362</v>
      </c>
      <c r="K89" s="5">
        <v>48831391424</v>
      </c>
      <c r="L89" s="5">
        <v>16589767385</v>
      </c>
      <c r="M89" s="5">
        <v>-44051239526</v>
      </c>
      <c r="N89" s="5">
        <v>-70581531876</v>
      </c>
      <c r="O89" s="5">
        <v>30952161285</v>
      </c>
      <c r="P89" s="5">
        <v>9879658315</v>
      </c>
      <c r="Q89" s="5">
        <v>-127084937314</v>
      </c>
      <c r="R89" s="5">
        <v>-505002023048</v>
      </c>
      <c r="S89" s="5">
        <v>-44668043495</v>
      </c>
      <c r="T89" s="5">
        <v>106167729998</v>
      </c>
      <c r="U89" s="5">
        <v>81495346240</v>
      </c>
      <c r="V89" s="5">
        <v>54996241237</v>
      </c>
      <c r="W89" s="5">
        <v>48072269679</v>
      </c>
      <c r="X89" s="5">
        <v>35092115873</v>
      </c>
      <c r="Y89" s="5">
        <v>36950246723</v>
      </c>
      <c r="Z89" s="5">
        <v>19221390130</v>
      </c>
    </row>
    <row r="90" spans="2:26" ht="15.5" x14ac:dyDescent="0.35">
      <c r="C90" t="s">
        <v>92</v>
      </c>
      <c r="D90" s="5">
        <v>28720216225</v>
      </c>
      <c r="E90" s="5">
        <v>25882843817</v>
      </c>
      <c r="F90" s="5">
        <v>44709083254</v>
      </c>
      <c r="G90" s="5">
        <v>-23010988076</v>
      </c>
      <c r="I90" s="5">
        <v>54891248865</v>
      </c>
      <c r="J90" s="5">
        <v>78822150421</v>
      </c>
      <c r="K90" s="5">
        <v>49713488655</v>
      </c>
      <c r="L90" s="5">
        <v>16584473928</v>
      </c>
      <c r="M90" s="5">
        <v>-38923351969</v>
      </c>
      <c r="N90" s="5">
        <v>-70516285100</v>
      </c>
      <c r="O90" s="5">
        <v>32836721756</v>
      </c>
      <c r="P90" s="5">
        <v>9360809985</v>
      </c>
      <c r="Q90" s="5">
        <v>-142045506537</v>
      </c>
      <c r="R90" s="5">
        <v>-506672046312</v>
      </c>
      <c r="S90" s="5">
        <v>74519419599</v>
      </c>
      <c r="T90" s="5">
        <v>105726004884</v>
      </c>
      <c r="U90" s="5">
        <v>81092455043</v>
      </c>
      <c r="V90" s="5">
        <v>54628763405</v>
      </c>
      <c r="W90" s="5">
        <v>47737086564</v>
      </c>
    </row>
    <row r="91" spans="2:26" ht="15.5" x14ac:dyDescent="0.35">
      <c r="C91" t="s">
        <v>93</v>
      </c>
      <c r="D91" s="5">
        <v>28720216225</v>
      </c>
      <c r="E91" s="5">
        <v>25882843817</v>
      </c>
      <c r="F91" s="5">
        <v>44709083254</v>
      </c>
      <c r="G91" s="5">
        <v>-23010988076</v>
      </c>
      <c r="I91" s="5">
        <v>54891248865</v>
      </c>
      <c r="J91" s="5">
        <v>78822150421</v>
      </c>
      <c r="K91" s="5">
        <v>49713488655</v>
      </c>
      <c r="L91" s="5">
        <v>16584473928</v>
      </c>
      <c r="M91" s="5">
        <v>-38923351969</v>
      </c>
      <c r="N91" s="5">
        <v>-70516285100</v>
      </c>
      <c r="O91" s="5">
        <v>32836721756</v>
      </c>
      <c r="P91" s="5">
        <v>9360809985</v>
      </c>
      <c r="Q91" s="5">
        <v>-142045506537</v>
      </c>
      <c r="R91" s="5">
        <v>-506672046312</v>
      </c>
      <c r="S91" s="5">
        <v>74519419599</v>
      </c>
      <c r="T91" s="5">
        <v>105726004884</v>
      </c>
      <c r="U91" s="5">
        <v>81092455043</v>
      </c>
      <c r="V91" s="5">
        <v>54628763405</v>
      </c>
      <c r="W91" s="5">
        <v>47737086564</v>
      </c>
    </row>
    <row r="93" spans="2:26" ht="15.5" x14ac:dyDescent="0.35">
      <c r="B93" t="s">
        <v>94</v>
      </c>
      <c r="C93" t="s">
        <v>95</v>
      </c>
    </row>
    <row r="94" spans="2:26" ht="15.5" x14ac:dyDescent="0.35">
      <c r="C94" t="s">
        <v>20</v>
      </c>
      <c r="D94" s="5">
        <v>22018463580</v>
      </c>
      <c r="E94" s="5">
        <v>21362972626</v>
      </c>
      <c r="F94" s="5">
        <v>28286886475</v>
      </c>
      <c r="G94" s="5">
        <v>20030772290</v>
      </c>
      <c r="I94" s="5">
        <v>28286886475</v>
      </c>
      <c r="J94" s="5">
        <v>14060906255</v>
      </c>
      <c r="K94" s="5">
        <v>11454169225</v>
      </c>
      <c r="L94" s="5">
        <v>14605131988</v>
      </c>
      <c r="M94" s="5">
        <v>13166932195</v>
      </c>
      <c r="N94" s="5">
        <v>12713066650</v>
      </c>
      <c r="O94" s="5">
        <v>14505416660</v>
      </c>
      <c r="P94" s="5">
        <v>12765214210</v>
      </c>
      <c r="Q94" s="5">
        <v>13001601065</v>
      </c>
      <c r="R94" s="5">
        <v>8736913370</v>
      </c>
      <c r="S94" s="5">
        <v>13519538000</v>
      </c>
      <c r="T94" s="5">
        <v>25900713185</v>
      </c>
      <c r="U94" s="5">
        <v>25103372800</v>
      </c>
      <c r="V94" s="5">
        <v>17224002600</v>
      </c>
      <c r="W94" s="5">
        <v>20340893383</v>
      </c>
      <c r="X94" s="5">
        <v>14790932333</v>
      </c>
      <c r="Y94" s="5">
        <v>14415393200</v>
      </c>
      <c r="Z94" s="5">
        <v>14325314041</v>
      </c>
    </row>
    <row r="95" spans="2:26" ht="15.5" x14ac:dyDescent="0.35">
      <c r="C95" t="s">
        <v>944</v>
      </c>
      <c r="D95" s="5">
        <v>188805989189</v>
      </c>
      <c r="E95" s="5">
        <v>249371479437</v>
      </c>
      <c r="F95" s="5">
        <v>257858656014</v>
      </c>
      <c r="G95" s="5">
        <v>172436785378</v>
      </c>
      <c r="I95" s="5">
        <v>257858656014</v>
      </c>
      <c r="J95" s="5">
        <v>150335811997</v>
      </c>
      <c r="K95" s="5">
        <v>189005478214</v>
      </c>
      <c r="L95" s="5">
        <v>227855896308</v>
      </c>
      <c r="M95" s="5">
        <v>94772250200</v>
      </c>
      <c r="N95" s="5">
        <v>103535117455</v>
      </c>
      <c r="O95" s="5">
        <v>190926881297</v>
      </c>
      <c r="P95" s="5">
        <v>197203434301</v>
      </c>
      <c r="Q95" s="5">
        <v>274386548748</v>
      </c>
      <c r="R95" s="5">
        <v>234751556085</v>
      </c>
      <c r="S95" s="5">
        <v>409940362071</v>
      </c>
      <c r="T95" s="5">
        <v>344063686309</v>
      </c>
      <c r="U95" s="5">
        <v>338262360588</v>
      </c>
      <c r="V95" s="5">
        <v>225515221383</v>
      </c>
      <c r="W95" s="5">
        <v>250194185152</v>
      </c>
      <c r="X95" s="5">
        <v>103875409526</v>
      </c>
      <c r="Y95" s="5">
        <v>148346392295</v>
      </c>
      <c r="Z95" s="5">
        <v>48704391009</v>
      </c>
    </row>
    <row r="96" spans="2:26" ht="15.5" x14ac:dyDescent="0.35">
      <c r="C96" t="s">
        <v>945</v>
      </c>
    </row>
    <row r="97" spans="3:26" ht="15.5" x14ac:dyDescent="0.35">
      <c r="C97" t="s">
        <v>98</v>
      </c>
      <c r="E97" s="5">
        <v>975000</v>
      </c>
      <c r="N97" s="5">
        <v>25000000000</v>
      </c>
      <c r="O97" s="5">
        <v>57000000000</v>
      </c>
      <c r="P97" s="5">
        <v>6526210830</v>
      </c>
      <c r="Q97" s="5">
        <v>62730808005</v>
      </c>
      <c r="R97" s="5">
        <v>12476112999</v>
      </c>
      <c r="S97" s="5">
        <v>24317562672</v>
      </c>
      <c r="T97" s="5">
        <v>64581003470</v>
      </c>
      <c r="U97" s="5">
        <v>24742530068</v>
      </c>
      <c r="V97" s="5">
        <v>27292682260</v>
      </c>
      <c r="W97" s="5">
        <v>1945245572</v>
      </c>
      <c r="X97" s="5">
        <v>796325975</v>
      </c>
      <c r="Y97" s="5">
        <v>1107540552</v>
      </c>
      <c r="Z97" s="5">
        <v>89239630</v>
      </c>
    </row>
    <row r="98" spans="3:26" ht="15.5" x14ac:dyDescent="0.35">
      <c r="C98" t="s">
        <v>79</v>
      </c>
      <c r="D98" s="5">
        <v>112975434187</v>
      </c>
      <c r="E98" s="5">
        <v>112975434187</v>
      </c>
      <c r="F98" s="5">
        <v>112975434187</v>
      </c>
      <c r="G98" s="5">
        <v>106366443972</v>
      </c>
      <c r="I98" s="5">
        <v>112975434187</v>
      </c>
      <c r="J98" s="5">
        <v>106366443972</v>
      </c>
      <c r="K98" s="5">
        <v>106299230913</v>
      </c>
      <c r="L98" s="5">
        <v>1405417133682</v>
      </c>
      <c r="M98" s="5">
        <v>1105422427139</v>
      </c>
      <c r="N98" s="5">
        <v>100294539582</v>
      </c>
      <c r="O98" s="5">
        <v>102021292806</v>
      </c>
      <c r="P98" s="5">
        <v>100136732335</v>
      </c>
      <c r="Q98" s="5">
        <v>129453232835</v>
      </c>
      <c r="R98" s="5">
        <v>613824149888</v>
      </c>
      <c r="S98" s="5">
        <v>115494173152</v>
      </c>
      <c r="T98" s="5">
        <v>864037996</v>
      </c>
      <c r="U98" s="5">
        <v>1305763110</v>
      </c>
      <c r="V98" s="5">
        <v>1708654307</v>
      </c>
      <c r="W98" s="5">
        <v>2076132139</v>
      </c>
      <c r="X98" s="5">
        <v>2411315254</v>
      </c>
      <c r="Y98" s="5">
        <v>215500000</v>
      </c>
    </row>
    <row r="99" spans="3:26" ht="15.5" x14ac:dyDescent="0.35">
      <c r="C99" t="s">
        <v>946</v>
      </c>
      <c r="D99" s="5">
        <v>512277765479</v>
      </c>
      <c r="E99" s="5">
        <v>208658549672</v>
      </c>
      <c r="F99" s="5">
        <v>719794716555</v>
      </c>
      <c r="G99" s="5">
        <v>367000000000</v>
      </c>
      <c r="I99" s="5">
        <v>719794716555</v>
      </c>
      <c r="J99" s="5">
        <v>103984837756</v>
      </c>
      <c r="K99" s="5">
        <v>229674724871</v>
      </c>
      <c r="L99" s="5">
        <v>37994988095</v>
      </c>
      <c r="M99" s="5">
        <v>1199972506301</v>
      </c>
      <c r="N99" s="5">
        <v>302979258642</v>
      </c>
      <c r="O99" s="5">
        <v>363998347612</v>
      </c>
      <c r="P99" s="5">
        <v>317995188903</v>
      </c>
      <c r="Q99" s="5">
        <v>730976090307</v>
      </c>
      <c r="R99" s="5">
        <v>118973564367</v>
      </c>
      <c r="S99" s="5">
        <v>78963813780</v>
      </c>
      <c r="T99" s="5">
        <v>236971738195</v>
      </c>
      <c r="U99" s="5">
        <v>207982755509</v>
      </c>
      <c r="V99" s="5">
        <v>247972459745</v>
      </c>
      <c r="W99" s="5">
        <v>193975759090</v>
      </c>
      <c r="X99" s="5">
        <v>114600905710</v>
      </c>
      <c r="Y99" s="5">
        <v>51879013991</v>
      </c>
      <c r="Z99" s="5">
        <v>206095396123</v>
      </c>
    </row>
    <row r="100" spans="3:26" ht="15.5" x14ac:dyDescent="0.35">
      <c r="C100" t="s">
        <v>948</v>
      </c>
      <c r="D100" s="5">
        <v>4518655555579</v>
      </c>
      <c r="E100" s="5">
        <v>4318544982996</v>
      </c>
      <c r="F100" s="5">
        <v>4189110101793</v>
      </c>
      <c r="G100" s="5">
        <v>4098376059076</v>
      </c>
      <c r="I100" s="5">
        <v>4189110101793</v>
      </c>
      <c r="J100" s="5">
        <v>4140311144536</v>
      </c>
      <c r="K100" s="5">
        <v>3716153617702</v>
      </c>
      <c r="L100" s="5">
        <v>2505160020656</v>
      </c>
      <c r="M100" s="5">
        <v>1805123769959</v>
      </c>
      <c r="N100" s="5">
        <v>1944371844259</v>
      </c>
      <c r="O100" s="5">
        <v>2065583544585</v>
      </c>
      <c r="P100" s="5">
        <v>2413111241098</v>
      </c>
      <c r="Q100" s="5">
        <v>2152865502315</v>
      </c>
      <c r="R100" s="5">
        <v>2500162612061</v>
      </c>
      <c r="S100" s="5">
        <v>3592787460232</v>
      </c>
      <c r="T100" s="5">
        <v>3157426950171</v>
      </c>
      <c r="U100" s="5">
        <v>2547310331425</v>
      </c>
      <c r="V100" s="5">
        <v>1825422913747</v>
      </c>
      <c r="W100" s="5">
        <v>1413686738871</v>
      </c>
      <c r="X100" s="5">
        <v>1050806763120</v>
      </c>
      <c r="Y100" s="5">
        <v>967683852018</v>
      </c>
      <c r="Z100" s="5">
        <v>860909612346</v>
      </c>
    </row>
    <row r="101" spans="3:26" ht="15.5" x14ac:dyDescent="0.35">
      <c r="C101" t="s">
        <v>99</v>
      </c>
      <c r="D101" s="5">
        <v>67979050</v>
      </c>
      <c r="E101" s="5">
        <v>67004050</v>
      </c>
      <c r="F101" s="5">
        <v>62851460</v>
      </c>
      <c r="G101" s="5">
        <v>63047287</v>
      </c>
      <c r="I101" s="5">
        <v>62851460</v>
      </c>
      <c r="J101" s="5">
        <v>209296585611</v>
      </c>
      <c r="K101" s="5">
        <v>43747469</v>
      </c>
      <c r="L101" s="5">
        <v>264683397469</v>
      </c>
      <c r="M101" s="5">
        <v>142581443369</v>
      </c>
      <c r="N101" s="5">
        <v>105392253369</v>
      </c>
      <c r="O101" s="5">
        <v>208266579993</v>
      </c>
      <c r="P101" s="5">
        <v>274104632591</v>
      </c>
      <c r="Q101" s="5">
        <v>57926412146</v>
      </c>
      <c r="R101" s="5">
        <v>98641789986</v>
      </c>
      <c r="S101" s="5">
        <v>418508662132</v>
      </c>
      <c r="T101" s="5">
        <v>375788175019</v>
      </c>
      <c r="U101" s="5">
        <v>220480811282</v>
      </c>
      <c r="V101" s="5">
        <v>57842029720</v>
      </c>
      <c r="W101" s="5">
        <v>59351753</v>
      </c>
      <c r="X101" s="5">
        <v>4332167</v>
      </c>
      <c r="Y101" s="5">
        <v>23675845</v>
      </c>
      <c r="Z101" s="5">
        <v>248513948</v>
      </c>
    </row>
    <row r="102" spans="3:26" ht="15.5" x14ac:dyDescent="0.35">
      <c r="C102" t="s">
        <v>1335</v>
      </c>
      <c r="D102" s="5">
        <v>4518655555579</v>
      </c>
      <c r="E102" s="5">
        <v>4318544982996</v>
      </c>
      <c r="F102" s="5">
        <v>4189110101793</v>
      </c>
      <c r="G102" s="5">
        <v>4098376059076</v>
      </c>
      <c r="I102" s="5">
        <v>4189110101793</v>
      </c>
      <c r="J102" s="5">
        <v>4140311144536</v>
      </c>
      <c r="K102" s="5">
        <v>3716153617702</v>
      </c>
      <c r="L102" s="5">
        <v>2505160020656</v>
      </c>
      <c r="M102" s="5">
        <v>1805123769959</v>
      </c>
      <c r="N102" s="5">
        <v>1944371844259</v>
      </c>
      <c r="O102" s="5">
        <v>2065583544585</v>
      </c>
      <c r="P102" s="5">
        <v>2413111241098</v>
      </c>
      <c r="Q102" s="5">
        <v>2152865502315</v>
      </c>
      <c r="R102" s="5">
        <v>2500162612061</v>
      </c>
      <c r="S102" s="5">
        <v>3592787460232</v>
      </c>
      <c r="T102" s="5">
        <v>3157426950171</v>
      </c>
      <c r="U102" s="5">
        <v>2547310331425</v>
      </c>
      <c r="V102" s="5">
        <v>1825422913747</v>
      </c>
      <c r="W102" s="5">
        <v>1413686738871</v>
      </c>
      <c r="X102" s="5">
        <v>1050806763120</v>
      </c>
      <c r="Y102" s="5">
        <v>967683852018</v>
      </c>
      <c r="Z102" s="5">
        <v>860909612346</v>
      </c>
    </row>
    <row r="103" spans="3:26" ht="15.5" x14ac:dyDescent="0.35">
      <c r="C103" t="s">
        <v>949</v>
      </c>
      <c r="D103" s="5">
        <v>4518655555579</v>
      </c>
      <c r="E103" s="5">
        <v>4318544982996</v>
      </c>
      <c r="F103" s="5">
        <v>4189110101793</v>
      </c>
      <c r="G103" s="5">
        <v>4098376059076</v>
      </c>
      <c r="I103" s="5">
        <v>4189110101793</v>
      </c>
      <c r="J103" s="5">
        <v>4140311144536</v>
      </c>
      <c r="K103" s="5">
        <v>3716153617702</v>
      </c>
      <c r="L103" s="5">
        <v>2505160020656</v>
      </c>
      <c r="M103" s="5">
        <v>1805123769959</v>
      </c>
      <c r="N103" s="5">
        <v>1944371844259</v>
      </c>
      <c r="O103" s="5">
        <v>2065583544585</v>
      </c>
      <c r="P103" s="5">
        <v>2413111241098</v>
      </c>
      <c r="Q103" s="5">
        <v>2152865502315</v>
      </c>
      <c r="R103" s="5">
        <v>2500162612061</v>
      </c>
      <c r="S103" s="5">
        <v>3592787460232</v>
      </c>
      <c r="T103" s="5">
        <v>3157426950171</v>
      </c>
      <c r="U103" s="5">
        <v>2547310331425</v>
      </c>
      <c r="V103" s="5">
        <v>1825422913747</v>
      </c>
      <c r="W103" s="5">
        <v>1413686738871</v>
      </c>
      <c r="X103" s="5">
        <v>1050806763120</v>
      </c>
      <c r="Y103" s="5">
        <v>967683852018</v>
      </c>
      <c r="Z103" s="5">
        <v>860909612346</v>
      </c>
    </row>
    <row r="104" spans="3:26" ht="15.5" x14ac:dyDescent="0.35">
      <c r="C104" t="s">
        <v>106</v>
      </c>
      <c r="D104" s="5">
        <v>135359238174</v>
      </c>
      <c r="E104" s="5">
        <v>136409510131</v>
      </c>
      <c r="F104" s="5">
        <v>135016686695</v>
      </c>
      <c r="G104" s="5">
        <v>125186367683</v>
      </c>
      <c r="I104" s="5">
        <v>135016686695</v>
      </c>
      <c r="J104" s="5">
        <v>125865129050</v>
      </c>
      <c r="K104" s="5">
        <v>126816505056</v>
      </c>
      <c r="L104" s="5">
        <v>127786841823</v>
      </c>
      <c r="M104" s="5">
        <v>129685812102</v>
      </c>
      <c r="N104" s="5">
        <v>122716526336</v>
      </c>
      <c r="O104" s="5">
        <v>151747573225</v>
      </c>
      <c r="P104" s="5">
        <v>152385894666</v>
      </c>
      <c r="Q104" s="5">
        <v>149161502517</v>
      </c>
      <c r="R104" s="5">
        <v>163180724673</v>
      </c>
      <c r="T104" s="5">
        <v>55159829137</v>
      </c>
    </row>
    <row r="105" spans="3:26" ht="15.5" x14ac:dyDescent="0.35">
      <c r="C105" t="s">
        <v>627</v>
      </c>
      <c r="D105" s="5">
        <v>135359238174</v>
      </c>
      <c r="E105" s="5">
        <v>136409510131</v>
      </c>
      <c r="F105" s="5">
        <v>135016686695</v>
      </c>
      <c r="G105" s="5">
        <v>125186367683</v>
      </c>
      <c r="I105" s="5">
        <v>135016686695</v>
      </c>
      <c r="J105" s="5">
        <v>125865129050</v>
      </c>
      <c r="K105" s="5">
        <v>126816505056</v>
      </c>
      <c r="L105" s="5">
        <v>127786841823</v>
      </c>
      <c r="M105" s="5">
        <v>129685812102</v>
      </c>
      <c r="N105" s="5">
        <v>122716526336</v>
      </c>
      <c r="O105" s="5">
        <v>123155112941</v>
      </c>
      <c r="P105" s="5">
        <v>125754140019</v>
      </c>
      <c r="Q105" s="5">
        <v>126258728839</v>
      </c>
      <c r="R105" s="5">
        <v>141921449013</v>
      </c>
      <c r="S105" s="5">
        <v>144833690197</v>
      </c>
      <c r="T105" s="5">
        <v>25852281743</v>
      </c>
      <c r="U105" s="5">
        <v>20100511016</v>
      </c>
      <c r="V105" s="5">
        <v>17687207988</v>
      </c>
      <c r="W105" s="5">
        <v>18345887349</v>
      </c>
      <c r="X105" s="5">
        <v>16204045639</v>
      </c>
      <c r="Y105" s="5">
        <v>13485769061</v>
      </c>
      <c r="Z105" s="5">
        <v>14201346701</v>
      </c>
    </row>
    <row r="106" spans="3:26" ht="15.5" x14ac:dyDescent="0.35">
      <c r="C106" t="s">
        <v>205</v>
      </c>
      <c r="D106" s="5">
        <v>4963735221</v>
      </c>
      <c r="E106" s="5">
        <v>5255959058</v>
      </c>
      <c r="F106" s="5">
        <v>6179830173</v>
      </c>
      <c r="G106" s="5">
        <v>6996733642</v>
      </c>
      <c r="I106" s="5">
        <v>6179830173</v>
      </c>
      <c r="J106" s="5">
        <v>5480819313</v>
      </c>
      <c r="K106" s="5">
        <v>4721638125</v>
      </c>
      <c r="L106" s="5">
        <v>7963508207</v>
      </c>
      <c r="M106" s="5">
        <v>933277909</v>
      </c>
      <c r="N106" s="5">
        <v>1676206298</v>
      </c>
      <c r="O106" s="5">
        <v>12909494458</v>
      </c>
      <c r="P106" s="5">
        <v>11576448458</v>
      </c>
      <c r="Q106" s="5">
        <v>8730466462</v>
      </c>
      <c r="R106" s="5">
        <v>7277315587</v>
      </c>
      <c r="T106" s="5">
        <v>1528242527</v>
      </c>
      <c r="U106" s="5">
        <v>231685739</v>
      </c>
      <c r="V106" s="5">
        <v>155593808</v>
      </c>
    </row>
    <row r="107" spans="3:26" ht="15.5" x14ac:dyDescent="0.35">
      <c r="C107" t="s">
        <v>1598</v>
      </c>
      <c r="D107" s="5">
        <v>4963735221</v>
      </c>
      <c r="E107" s="5">
        <v>5255959058</v>
      </c>
      <c r="F107" s="5">
        <v>6179830173</v>
      </c>
      <c r="G107" s="5">
        <v>6996733642</v>
      </c>
      <c r="I107" s="5">
        <v>6179830173</v>
      </c>
      <c r="J107" s="5">
        <v>5480819313</v>
      </c>
      <c r="K107" s="5">
        <v>4721638125</v>
      </c>
      <c r="L107" s="5">
        <v>7963508207</v>
      </c>
      <c r="M107" s="5">
        <v>933277909</v>
      </c>
      <c r="N107" s="5">
        <v>1676206298</v>
      </c>
      <c r="O107" s="5">
        <v>2953087144</v>
      </c>
      <c r="P107" s="5">
        <v>3321291777</v>
      </c>
      <c r="Q107" s="5">
        <v>2950558855</v>
      </c>
      <c r="R107" s="5">
        <v>2801181846</v>
      </c>
      <c r="S107" s="5">
        <v>4847557714</v>
      </c>
      <c r="T107" s="5">
        <v>176318032</v>
      </c>
      <c r="U107" s="5">
        <v>231685739</v>
      </c>
      <c r="V107" s="5">
        <v>155593808</v>
      </c>
    </row>
    <row r="108" spans="3:26" ht="15.5" x14ac:dyDescent="0.35">
      <c r="C108" t="s">
        <v>107</v>
      </c>
      <c r="D108" s="5">
        <v>16567775193</v>
      </c>
      <c r="E108" s="5">
        <v>16567775193</v>
      </c>
      <c r="F108" s="5">
        <v>16567775193</v>
      </c>
      <c r="G108" s="5">
        <v>20681021403</v>
      </c>
      <c r="I108" s="5">
        <v>16567775193</v>
      </c>
      <c r="J108" s="5">
        <v>20681021403</v>
      </c>
      <c r="K108" s="5">
        <v>23326271788</v>
      </c>
      <c r="L108" s="5">
        <v>27725278667</v>
      </c>
      <c r="M108" s="5">
        <v>17994652265</v>
      </c>
      <c r="N108" s="5">
        <v>21043387446</v>
      </c>
      <c r="O108" s="5">
        <v>98131310900</v>
      </c>
      <c r="P108" s="5">
        <v>89963191142</v>
      </c>
      <c r="Q108" s="5">
        <v>91116544177</v>
      </c>
      <c r="R108" s="5">
        <v>68642299894</v>
      </c>
      <c r="T108" s="5">
        <v>4200289162</v>
      </c>
      <c r="U108" s="5">
        <v>3624773240</v>
      </c>
      <c r="V108" s="5">
        <v>3217057195</v>
      </c>
      <c r="W108" s="5">
        <v>2722849339</v>
      </c>
      <c r="X108" s="5">
        <v>2330446002</v>
      </c>
      <c r="Y108" s="5">
        <v>1979335297</v>
      </c>
      <c r="Z108" s="5">
        <v>2043077436</v>
      </c>
    </row>
    <row r="109" spans="3:26" ht="15.5" x14ac:dyDescent="0.35">
      <c r="C109" t="s">
        <v>166</v>
      </c>
    </row>
    <row r="110" spans="3:26" ht="15.5" x14ac:dyDescent="0.35">
      <c r="C110" t="s">
        <v>109</v>
      </c>
      <c r="D110" s="5">
        <v>7294151230638</v>
      </c>
      <c r="E110" s="5">
        <v>7193518517952</v>
      </c>
      <c r="F110" s="5">
        <v>7166019063916</v>
      </c>
      <c r="G110" s="5">
        <v>7025612490844</v>
      </c>
      <c r="I110" s="5">
        <v>7166019063916</v>
      </c>
      <c r="J110" s="5">
        <v>6809024002068</v>
      </c>
      <c r="K110" s="5">
        <v>6121923357183</v>
      </c>
      <c r="L110" s="5">
        <v>6002415652272</v>
      </c>
      <c r="M110" s="5">
        <v>4241365987379</v>
      </c>
      <c r="N110" s="5">
        <v>3691851932629</v>
      </c>
      <c r="O110" s="5">
        <v>3971714044043</v>
      </c>
      <c r="P110" s="5">
        <v>3887157177521</v>
      </c>
      <c r="Q110" s="5">
        <v>4361029558787</v>
      </c>
      <c r="R110" s="5">
        <v>4248132195377</v>
      </c>
      <c r="S110" s="5">
        <v>6008917884793</v>
      </c>
      <c r="T110" s="5">
        <v>5163303431941</v>
      </c>
      <c r="U110" s="5">
        <v>3583712674683</v>
      </c>
      <c r="V110" s="5">
        <v>2514941368540</v>
      </c>
      <c r="W110" s="5">
        <v>2048559950771</v>
      </c>
      <c r="X110" s="5">
        <v>1563054907413</v>
      </c>
      <c r="Y110" s="5">
        <v>1529878112507</v>
      </c>
      <c r="Z110" s="5">
        <v>1339806085817</v>
      </c>
    </row>
    <row r="111" spans="3:26" ht="15.5" x14ac:dyDescent="0.35">
      <c r="C111" t="s">
        <v>110</v>
      </c>
    </row>
    <row r="112" spans="3:26" ht="15.5" x14ac:dyDescent="0.35">
      <c r="C112" t="s">
        <v>111</v>
      </c>
    </row>
    <row r="113" spans="3:26" ht="15.5" x14ac:dyDescent="0.35">
      <c r="C113" t="s">
        <v>951</v>
      </c>
      <c r="D113" s="5">
        <v>4199819530</v>
      </c>
      <c r="E113" s="5">
        <v>3266589096</v>
      </c>
      <c r="F113" s="5">
        <v>919912657</v>
      </c>
      <c r="G113" s="5">
        <v>3368770370</v>
      </c>
      <c r="I113" s="5">
        <v>919912657</v>
      </c>
      <c r="J113" s="5">
        <v>718159212</v>
      </c>
      <c r="K113" s="5">
        <v>1297539962</v>
      </c>
      <c r="L113" s="5">
        <v>60576253048</v>
      </c>
      <c r="M113" s="5">
        <v>9785778523</v>
      </c>
      <c r="N113" s="5">
        <v>31944140669</v>
      </c>
      <c r="O113" s="5">
        <v>2189384599</v>
      </c>
      <c r="P113" s="5">
        <v>2264027804</v>
      </c>
      <c r="Q113" s="5">
        <v>4300210728</v>
      </c>
      <c r="R113" s="5">
        <v>3228712059</v>
      </c>
      <c r="S113" s="5">
        <v>9576669338</v>
      </c>
      <c r="T113" s="5">
        <v>426963541635</v>
      </c>
      <c r="U113" s="5">
        <v>5600437879</v>
      </c>
      <c r="V113" s="5">
        <v>19546902909</v>
      </c>
      <c r="W113" s="5">
        <v>5277511446</v>
      </c>
      <c r="X113" s="5">
        <v>1185334007</v>
      </c>
      <c r="Y113" s="5">
        <v>2142261152</v>
      </c>
      <c r="Z113" s="5">
        <v>2796323391</v>
      </c>
    </row>
    <row r="114" spans="3:26" ht="15.5" x14ac:dyDescent="0.35">
      <c r="C114" t="s">
        <v>952</v>
      </c>
      <c r="D114" s="5">
        <v>3690481295794</v>
      </c>
      <c r="E114" s="5">
        <v>3613528748001</v>
      </c>
      <c r="F114" s="5">
        <v>3617715219297</v>
      </c>
      <c r="G114" s="5">
        <v>3519751412024</v>
      </c>
      <c r="I114" s="5">
        <v>3617715219297</v>
      </c>
      <c r="J114" s="5">
        <v>3102705925557</v>
      </c>
      <c r="K114" s="5">
        <v>2700802105052</v>
      </c>
      <c r="L114" s="5">
        <v>2372540031817</v>
      </c>
      <c r="M114" s="5">
        <v>2054170905845</v>
      </c>
      <c r="N114" s="5">
        <v>2433727130350</v>
      </c>
      <c r="O114" s="5">
        <v>2528560155263</v>
      </c>
      <c r="P114" s="5">
        <v>2425670805736</v>
      </c>
      <c r="Q114" s="5">
        <v>3176063922890</v>
      </c>
      <c r="R114" s="5">
        <v>3023224858960</v>
      </c>
      <c r="S114" s="5">
        <v>4378123136999</v>
      </c>
      <c r="T114" s="5">
        <v>3585345484205</v>
      </c>
      <c r="U114" s="5">
        <v>2740214130089</v>
      </c>
      <c r="V114" s="5">
        <v>1972256325029</v>
      </c>
      <c r="W114" s="5">
        <v>1675844627534</v>
      </c>
      <c r="X114" s="5">
        <v>1226475305026</v>
      </c>
      <c r="Y114" s="5">
        <v>1210110595931</v>
      </c>
      <c r="Z114" s="5">
        <v>1053812210161</v>
      </c>
    </row>
    <row r="115" spans="3:26" ht="15.5" x14ac:dyDescent="0.35">
      <c r="C115" t="s">
        <v>953</v>
      </c>
      <c r="D115" s="5">
        <v>3690481295794</v>
      </c>
      <c r="E115" s="5">
        <v>3613528748001</v>
      </c>
      <c r="F115" s="5">
        <v>3617715219297</v>
      </c>
      <c r="G115" s="5">
        <v>3519751412024</v>
      </c>
      <c r="I115" s="5">
        <v>3617715219297</v>
      </c>
      <c r="J115" s="5">
        <v>3102705925557</v>
      </c>
      <c r="K115" s="5">
        <v>2700802105052</v>
      </c>
      <c r="L115" s="5">
        <v>2372540031817</v>
      </c>
      <c r="M115" s="5">
        <v>2054170905845</v>
      </c>
      <c r="N115" s="5">
        <v>2433727130350</v>
      </c>
      <c r="O115" s="5">
        <v>2528560155263</v>
      </c>
      <c r="P115" s="5">
        <v>2425670805736</v>
      </c>
      <c r="Q115" s="5">
        <v>3176063922890</v>
      </c>
      <c r="R115" s="5">
        <v>3023224858960</v>
      </c>
      <c r="S115" s="5">
        <v>4378123136999</v>
      </c>
      <c r="T115" s="5">
        <v>3585345484205</v>
      </c>
      <c r="U115" s="5">
        <v>2740214130089</v>
      </c>
      <c r="V115" s="5">
        <v>1972256325029</v>
      </c>
      <c r="W115" s="5">
        <v>1675844627534</v>
      </c>
      <c r="X115" s="5">
        <v>1226475305026</v>
      </c>
      <c r="Y115" s="5">
        <v>1210110595931</v>
      </c>
      <c r="Z115" s="5">
        <v>1053812210161</v>
      </c>
    </row>
    <row r="116" spans="3:26" ht="15.5" x14ac:dyDescent="0.35">
      <c r="C116" t="s">
        <v>955</v>
      </c>
      <c r="D116" s="5">
        <v>67979050</v>
      </c>
      <c r="E116" s="5">
        <v>67979050</v>
      </c>
      <c r="F116" s="5">
        <v>62851460</v>
      </c>
      <c r="G116" s="5">
        <v>63047287</v>
      </c>
      <c r="I116" s="5">
        <v>62851460</v>
      </c>
      <c r="J116" s="5">
        <v>209296585611</v>
      </c>
      <c r="K116" s="5">
        <v>43747469</v>
      </c>
      <c r="L116" s="5">
        <v>264683397469</v>
      </c>
      <c r="M116" s="5">
        <v>142581443369</v>
      </c>
      <c r="N116" s="5">
        <v>130392253369</v>
      </c>
      <c r="O116" s="5">
        <v>265266579993</v>
      </c>
      <c r="P116" s="5">
        <v>280630843421</v>
      </c>
      <c r="Q116" s="5">
        <v>120657220151</v>
      </c>
      <c r="R116" s="5">
        <v>111117902985</v>
      </c>
      <c r="S116" s="5">
        <v>442826224804</v>
      </c>
      <c r="T116" s="5">
        <v>440369178489</v>
      </c>
      <c r="U116" s="5">
        <v>245223341350</v>
      </c>
      <c r="V116" s="5">
        <v>85134711980</v>
      </c>
      <c r="W116" s="5">
        <v>2004597325</v>
      </c>
      <c r="X116" s="5">
        <v>800658142</v>
      </c>
      <c r="Y116" s="5">
        <v>1131216397</v>
      </c>
      <c r="Z116" s="5">
        <v>337753578</v>
      </c>
    </row>
    <row r="117" spans="3:26" ht="15.5" x14ac:dyDescent="0.35">
      <c r="C117" t="s">
        <v>1599</v>
      </c>
      <c r="D117" s="5">
        <v>67979050</v>
      </c>
      <c r="E117" s="5">
        <v>67979050</v>
      </c>
      <c r="F117" s="5">
        <v>62851460</v>
      </c>
      <c r="G117" s="5">
        <v>63047287</v>
      </c>
      <c r="I117" s="5">
        <v>62851460</v>
      </c>
      <c r="J117" s="5">
        <v>209296585611</v>
      </c>
      <c r="K117" s="5">
        <v>43747469</v>
      </c>
      <c r="L117" s="5">
        <v>264683397469</v>
      </c>
      <c r="M117" s="5">
        <v>142581443369</v>
      </c>
      <c r="N117" s="5">
        <v>130392253369</v>
      </c>
      <c r="O117" s="5">
        <v>265266579993</v>
      </c>
      <c r="P117" s="5">
        <v>280630843421</v>
      </c>
      <c r="Q117" s="5">
        <v>120657220151</v>
      </c>
      <c r="R117" s="5">
        <v>111117902985</v>
      </c>
      <c r="S117" s="5">
        <v>442826224804</v>
      </c>
      <c r="T117" s="5">
        <v>440369178489</v>
      </c>
      <c r="U117" s="5">
        <v>245223341350</v>
      </c>
      <c r="V117" s="5">
        <v>85134711980</v>
      </c>
      <c r="W117" s="5">
        <v>2004597325</v>
      </c>
      <c r="X117" s="5">
        <v>800658142</v>
      </c>
      <c r="Y117" s="5">
        <v>1131216397</v>
      </c>
      <c r="Z117" s="5">
        <v>337753578</v>
      </c>
    </row>
    <row r="118" spans="3:26" ht="15.5" x14ac:dyDescent="0.35">
      <c r="C118" t="s">
        <v>1341</v>
      </c>
      <c r="D118" s="5">
        <v>416700000</v>
      </c>
      <c r="E118" s="5">
        <v>618813267</v>
      </c>
      <c r="F118" s="5">
        <v>1045531458</v>
      </c>
      <c r="G118" s="5">
        <v>442489484</v>
      </c>
      <c r="I118" s="5">
        <v>1045531458</v>
      </c>
      <c r="J118" s="5">
        <v>2204270813</v>
      </c>
      <c r="K118" s="5">
        <v>97120658</v>
      </c>
      <c r="O118" s="5">
        <v>405061923</v>
      </c>
      <c r="P118" s="5">
        <v>12494533</v>
      </c>
      <c r="Q118" s="5">
        <v>4924043</v>
      </c>
      <c r="R118" s="5">
        <v>31666410</v>
      </c>
      <c r="S118" s="5">
        <v>1585522944</v>
      </c>
      <c r="T118" s="5">
        <v>3410617011</v>
      </c>
      <c r="U118" s="5">
        <v>4026088228</v>
      </c>
      <c r="V118" s="5">
        <v>316894137</v>
      </c>
      <c r="W118" s="5">
        <v>1812572540</v>
      </c>
      <c r="X118" s="5">
        <v>158145000</v>
      </c>
      <c r="Y118" s="5">
        <v>270050000</v>
      </c>
      <c r="Z118" s="5">
        <v>809050000</v>
      </c>
    </row>
    <row r="119" spans="3:26" ht="15.5" x14ac:dyDescent="0.35">
      <c r="C119" t="s">
        <v>956</v>
      </c>
      <c r="D119" s="5">
        <v>1656811043</v>
      </c>
      <c r="E119" s="5">
        <v>813378523</v>
      </c>
      <c r="G119" s="5">
        <v>1542834701</v>
      </c>
      <c r="K119" s="5">
        <v>1296935193</v>
      </c>
      <c r="N119" s="5">
        <v>27780710238</v>
      </c>
      <c r="O119" s="5">
        <v>10546158479</v>
      </c>
      <c r="P119" s="5">
        <v>24217263236</v>
      </c>
      <c r="Q119" s="5">
        <v>30738694654</v>
      </c>
      <c r="R119" s="5">
        <v>33585350185</v>
      </c>
      <c r="S119" s="5">
        <v>99866533741</v>
      </c>
      <c r="T119" s="5">
        <v>130151656834</v>
      </c>
      <c r="U119" s="5">
        <v>114034185030</v>
      </c>
      <c r="V119" s="5">
        <v>26054150690</v>
      </c>
      <c r="W119" s="5">
        <v>23439611582</v>
      </c>
      <c r="X119" s="5">
        <v>2784365408</v>
      </c>
      <c r="Y119" s="5">
        <v>541816226</v>
      </c>
    </row>
    <row r="120" spans="3:26" ht="15.5" x14ac:dyDescent="0.35">
      <c r="C120" t="s">
        <v>117</v>
      </c>
      <c r="D120" s="5">
        <v>6409641741</v>
      </c>
      <c r="E120" s="5">
        <v>5736953085</v>
      </c>
      <c r="F120" s="5">
        <v>5581897290</v>
      </c>
      <c r="G120" s="5">
        <v>2897632446</v>
      </c>
      <c r="I120" s="5">
        <v>5581897290</v>
      </c>
      <c r="J120" s="5">
        <v>2291431721</v>
      </c>
      <c r="K120" s="5">
        <v>8105580842</v>
      </c>
      <c r="L120" s="5">
        <v>1699317114</v>
      </c>
      <c r="M120" s="5">
        <v>1378723433</v>
      </c>
      <c r="N120" s="5">
        <v>2040414788</v>
      </c>
      <c r="O120" s="5">
        <v>3088298912</v>
      </c>
      <c r="P120" s="5">
        <v>2638886709</v>
      </c>
      <c r="Q120" s="5">
        <v>4317185375</v>
      </c>
      <c r="R120" s="5">
        <v>3522954897</v>
      </c>
      <c r="S120" s="5">
        <v>6188184776</v>
      </c>
      <c r="T120" s="5">
        <v>10145662316</v>
      </c>
      <c r="U120" s="5">
        <v>8685389383</v>
      </c>
      <c r="V120" s="5">
        <v>5462651537</v>
      </c>
      <c r="W120" s="5">
        <v>5217011220</v>
      </c>
      <c r="X120" s="5">
        <v>2219973891</v>
      </c>
      <c r="Y120" s="5">
        <v>4344727253</v>
      </c>
      <c r="Z120" s="5">
        <v>4552474154</v>
      </c>
    </row>
    <row r="121" spans="3:26" ht="15.5" x14ac:dyDescent="0.35">
      <c r="C121" t="s">
        <v>116</v>
      </c>
      <c r="Y121" s="5">
        <v>4283732045</v>
      </c>
      <c r="Z121" s="5">
        <v>4526873846</v>
      </c>
    </row>
    <row r="122" spans="3:26" ht="15.5" x14ac:dyDescent="0.35">
      <c r="C122" t="s">
        <v>633</v>
      </c>
      <c r="S122" s="5">
        <v>1806149085</v>
      </c>
    </row>
    <row r="123" spans="3:26" ht="15.5" x14ac:dyDescent="0.35">
      <c r="C123" t="s">
        <v>127</v>
      </c>
      <c r="D123" s="5">
        <v>3739837515560</v>
      </c>
      <c r="E123" s="5">
        <v>3661090304897</v>
      </c>
      <c r="F123" s="5">
        <v>3664990896849</v>
      </c>
      <c r="G123" s="5">
        <v>3564166938720</v>
      </c>
      <c r="I123" s="5">
        <v>3664990896849</v>
      </c>
      <c r="J123" s="5">
        <v>3357793603202</v>
      </c>
      <c r="K123" s="5">
        <v>2750121056629</v>
      </c>
      <c r="L123" s="5">
        <v>2727803735018</v>
      </c>
      <c r="M123" s="5">
        <v>2236747328869</v>
      </c>
      <c r="N123" s="5">
        <v>2663693880300</v>
      </c>
      <c r="O123" s="5">
        <v>2844343386095</v>
      </c>
      <c r="P123" s="5">
        <v>2766528043722</v>
      </c>
      <c r="Q123" s="5">
        <v>3366092766236</v>
      </c>
      <c r="R123" s="5">
        <v>3197857543519</v>
      </c>
      <c r="S123" s="5">
        <v>4972594728047</v>
      </c>
      <c r="T123" s="5">
        <v>4638597071582</v>
      </c>
      <c r="U123" s="5">
        <v>3146474324455</v>
      </c>
      <c r="V123" s="5">
        <v>2166971906790</v>
      </c>
      <c r="W123" s="5">
        <v>1733939415500</v>
      </c>
      <c r="X123" s="5">
        <v>1251616532338</v>
      </c>
      <c r="Y123" s="5">
        <v>1234899142899</v>
      </c>
      <c r="Z123" s="5">
        <v>1077207449641</v>
      </c>
    </row>
    <row r="124" spans="3:26" ht="15.5" x14ac:dyDescent="0.35">
      <c r="C124" t="s">
        <v>128</v>
      </c>
    </row>
    <row r="125" spans="3:26" ht="15.5" x14ac:dyDescent="0.35">
      <c r="C125" t="s">
        <v>129</v>
      </c>
      <c r="D125" s="5">
        <v>737773369000</v>
      </c>
      <c r="E125" s="5">
        <v>737773369000</v>
      </c>
      <c r="F125" s="5">
        <v>737773369000</v>
      </c>
      <c r="G125" s="5">
        <v>737773369000</v>
      </c>
      <c r="I125" s="5">
        <v>737773369000</v>
      </c>
      <c r="J125" s="5">
        <v>737773369000</v>
      </c>
      <c r="K125" s="5">
        <v>737773369000</v>
      </c>
      <c r="L125" s="5">
        <v>477772295600</v>
      </c>
      <c r="M125" s="5">
        <v>277760000000</v>
      </c>
      <c r="N125" s="5">
        <v>277760000000</v>
      </c>
      <c r="O125" s="5">
        <v>277760000000</v>
      </c>
      <c r="P125" s="5">
        <v>277760000000</v>
      </c>
      <c r="Q125" s="5">
        <v>274712629400</v>
      </c>
      <c r="R125" s="5">
        <v>208320000000</v>
      </c>
      <c r="S125" s="5">
        <v>208320000000</v>
      </c>
      <c r="T125" s="5">
        <v>173600000000</v>
      </c>
      <c r="U125" s="5">
        <v>173600000000</v>
      </c>
      <c r="V125" s="5">
        <v>173600000000</v>
      </c>
      <c r="W125" s="5">
        <v>173600000000</v>
      </c>
      <c r="X125" s="5">
        <v>173600000000</v>
      </c>
      <c r="Y125" s="5">
        <v>173600000000</v>
      </c>
      <c r="Z125" s="5">
        <v>173600000000</v>
      </c>
    </row>
    <row r="126" spans="3:26" ht="15.5" x14ac:dyDescent="0.35">
      <c r="C126" t="s">
        <v>130</v>
      </c>
      <c r="D126" s="5">
        <v>2895253902287</v>
      </c>
      <c r="E126" s="5">
        <v>2895253902287</v>
      </c>
      <c r="F126" s="5">
        <v>2895253902287</v>
      </c>
      <c r="G126" s="5">
        <v>2895253902287</v>
      </c>
      <c r="I126" s="5">
        <v>2895253902287</v>
      </c>
      <c r="J126" s="5">
        <v>2895253902287</v>
      </c>
      <c r="K126" s="5">
        <v>2895153904971</v>
      </c>
      <c r="L126" s="5">
        <v>1858669611371</v>
      </c>
      <c r="M126" s="5">
        <v>1061770459710</v>
      </c>
      <c r="N126" s="5">
        <v>1061770459710</v>
      </c>
      <c r="O126" s="5">
        <v>1061770459710</v>
      </c>
      <c r="P126" s="5">
        <v>1061770459710</v>
      </c>
      <c r="Q126" s="5">
        <v>1036384635140</v>
      </c>
      <c r="R126" s="5">
        <v>478301320814</v>
      </c>
      <c r="S126" s="5">
        <v>478301320814</v>
      </c>
      <c r="T126" s="5">
        <v>28902005054</v>
      </c>
      <c r="U126" s="5">
        <v>28902005054</v>
      </c>
      <c r="V126" s="5">
        <v>28902005054</v>
      </c>
      <c r="W126" s="5">
        <v>28902005054</v>
      </c>
      <c r="X126" s="5">
        <v>28902005054</v>
      </c>
      <c r="Y126" s="5">
        <v>28902005054</v>
      </c>
      <c r="Z126" s="5">
        <v>28902005054</v>
      </c>
    </row>
    <row r="127" spans="3:26" ht="15.5" x14ac:dyDescent="0.35">
      <c r="C127" t="s">
        <v>1600</v>
      </c>
      <c r="D127" s="5">
        <v>2895253902287</v>
      </c>
      <c r="E127" s="5">
        <v>2895253902287</v>
      </c>
      <c r="F127" s="5">
        <v>2895253902287</v>
      </c>
      <c r="G127" s="5">
        <v>2895253902287</v>
      </c>
      <c r="I127" s="5">
        <v>2895253902287</v>
      </c>
      <c r="J127" s="5">
        <v>2895253902287</v>
      </c>
      <c r="K127" s="5">
        <v>2895153904971</v>
      </c>
      <c r="L127" s="5">
        <v>1858669611371</v>
      </c>
      <c r="M127" s="5">
        <v>1061770459710</v>
      </c>
      <c r="N127" s="5">
        <v>1061770459710</v>
      </c>
      <c r="O127" s="5">
        <v>1061770459710</v>
      </c>
      <c r="P127" s="5">
        <v>1061770459710</v>
      </c>
      <c r="Q127" s="5">
        <v>1036384635140</v>
      </c>
      <c r="R127" s="5">
        <v>478301320814</v>
      </c>
      <c r="S127" s="5">
        <v>478301320814</v>
      </c>
      <c r="T127" s="5">
        <v>28902005054</v>
      </c>
      <c r="U127" s="5">
        <v>28902005054</v>
      </c>
      <c r="V127" s="5">
        <v>28902005054</v>
      </c>
      <c r="W127" s="5">
        <v>28902005054</v>
      </c>
      <c r="X127" s="5">
        <v>28902005054</v>
      </c>
      <c r="Y127" s="5">
        <v>28902005054</v>
      </c>
      <c r="Z127" s="5">
        <v>28902005054</v>
      </c>
    </row>
    <row r="128" spans="3:26" ht="15.5" x14ac:dyDescent="0.35">
      <c r="C128" t="s">
        <v>131</v>
      </c>
      <c r="D128" s="5">
        <v>-179145244503</v>
      </c>
      <c r="E128" s="5">
        <v>-207865460728</v>
      </c>
      <c r="F128" s="5">
        <v>-233748304545</v>
      </c>
      <c r="G128" s="5">
        <v>-271848397585</v>
      </c>
      <c r="I128" s="5">
        <v>-233748304545</v>
      </c>
      <c r="J128" s="5">
        <v>-282030563196</v>
      </c>
      <c r="K128" s="5">
        <v>-360785500558</v>
      </c>
      <c r="L128" s="5">
        <v>-409616891982</v>
      </c>
      <c r="M128" s="5">
        <v>-426206659367</v>
      </c>
      <c r="N128" s="5">
        <v>-382155419841</v>
      </c>
      <c r="O128" s="5">
        <v>-278482582038</v>
      </c>
      <c r="P128" s="5">
        <v>-309434743323</v>
      </c>
      <c r="Q128" s="5">
        <v>-319314401638</v>
      </c>
      <c r="R128" s="5">
        <v>-192229464322</v>
      </c>
      <c r="S128" s="5">
        <v>312772558726</v>
      </c>
      <c r="T128" s="5">
        <v>357221503997</v>
      </c>
      <c r="U128" s="5">
        <v>251053773999</v>
      </c>
      <c r="V128" s="5">
        <v>169558427759</v>
      </c>
      <c r="W128" s="5">
        <v>141910186522</v>
      </c>
      <c r="X128" s="5">
        <v>113801916843</v>
      </c>
      <c r="Y128" s="5">
        <v>99761115706</v>
      </c>
      <c r="Z128" s="5">
        <v>80170868983</v>
      </c>
    </row>
    <row r="129" spans="2:26" ht="15.5" x14ac:dyDescent="0.35">
      <c r="C129" t="s">
        <v>132</v>
      </c>
      <c r="D129" s="5">
        <v>20000000000</v>
      </c>
      <c r="E129" s="5">
        <v>20000000000</v>
      </c>
      <c r="F129" s="5">
        <v>20000000000</v>
      </c>
      <c r="G129" s="5">
        <v>20000000000</v>
      </c>
      <c r="I129" s="5">
        <v>20000000000</v>
      </c>
      <c r="J129" s="5">
        <v>20000000000</v>
      </c>
      <c r="K129" s="5">
        <v>20000000000</v>
      </c>
      <c r="L129" s="5">
        <v>20000000000</v>
      </c>
      <c r="M129" s="5">
        <v>20000000000</v>
      </c>
      <c r="N129" s="5">
        <v>20000000000</v>
      </c>
      <c r="O129" s="5">
        <v>20000000000</v>
      </c>
      <c r="P129" s="5">
        <v>20000000000</v>
      </c>
      <c r="Q129" s="5">
        <v>20000000000</v>
      </c>
      <c r="R129" s="5">
        <v>20000000000</v>
      </c>
      <c r="S129" s="5">
        <v>20000000000</v>
      </c>
      <c r="T129" s="5">
        <v>18000000000</v>
      </c>
      <c r="U129" s="5">
        <v>18000000000</v>
      </c>
      <c r="V129" s="5">
        <v>16000000000</v>
      </c>
      <c r="W129" s="5">
        <v>15000000000</v>
      </c>
      <c r="X129" s="5">
        <v>14000000000</v>
      </c>
      <c r="Y129" s="5">
        <v>10000000000</v>
      </c>
      <c r="Z129" s="5">
        <v>10000000000</v>
      </c>
    </row>
    <row r="130" spans="2:26" ht="15.5" x14ac:dyDescent="0.35">
      <c r="C130" t="s">
        <v>133</v>
      </c>
      <c r="D130" s="5">
        <v>-199145244503</v>
      </c>
      <c r="E130" s="5">
        <v>-227865460728</v>
      </c>
      <c r="F130" s="5">
        <v>-253748304545</v>
      </c>
      <c r="G130" s="5">
        <v>-291848397585</v>
      </c>
      <c r="I130" s="5">
        <v>-253748304545</v>
      </c>
      <c r="J130" s="5">
        <v>-302030563196</v>
      </c>
      <c r="K130" s="5">
        <v>-380785500558</v>
      </c>
      <c r="L130" s="5">
        <v>-429616891982</v>
      </c>
      <c r="M130" s="5">
        <v>-446206659367</v>
      </c>
      <c r="N130" s="5">
        <v>-402155419841</v>
      </c>
      <c r="O130" s="5">
        <v>-298482582038</v>
      </c>
      <c r="P130" s="5">
        <v>-329434743323</v>
      </c>
      <c r="Q130" s="5">
        <v>-339314401638</v>
      </c>
      <c r="R130" s="5">
        <v>-212229464322</v>
      </c>
      <c r="S130" s="5">
        <v>292772558726</v>
      </c>
      <c r="T130" s="5">
        <v>339221503997</v>
      </c>
      <c r="U130" s="5">
        <v>233053773999</v>
      </c>
      <c r="V130" s="5">
        <v>153558427759</v>
      </c>
      <c r="W130" s="5">
        <v>126910186522</v>
      </c>
      <c r="X130" s="5">
        <v>99801916843</v>
      </c>
      <c r="Y130" s="5">
        <v>89761115706</v>
      </c>
      <c r="Z130" s="5">
        <v>70170868983</v>
      </c>
    </row>
    <row r="131" spans="2:26" ht="15.5" x14ac:dyDescent="0.35">
      <c r="C131" t="s">
        <v>134</v>
      </c>
      <c r="D131" s="5">
        <v>-179145244503</v>
      </c>
      <c r="E131" s="5">
        <v>-207865460728</v>
      </c>
      <c r="F131" s="5">
        <v>-233748304545</v>
      </c>
      <c r="G131" s="5">
        <v>-271848397585</v>
      </c>
      <c r="I131" s="5">
        <v>-233748304545</v>
      </c>
      <c r="J131" s="5">
        <v>-282030563196</v>
      </c>
      <c r="K131" s="5">
        <v>-360785500558</v>
      </c>
      <c r="L131" s="5">
        <v>-409616891982</v>
      </c>
      <c r="M131" s="5">
        <v>-426206659367</v>
      </c>
      <c r="N131" s="5">
        <v>-382155419841</v>
      </c>
      <c r="O131" s="5">
        <v>-278482582038</v>
      </c>
      <c r="P131" s="5">
        <v>-309434743323</v>
      </c>
      <c r="Q131" s="5">
        <v>-319314401638</v>
      </c>
      <c r="R131" s="5">
        <v>-192229464322</v>
      </c>
      <c r="S131" s="5">
        <v>312772558726</v>
      </c>
      <c r="T131" s="5">
        <v>357221503997</v>
      </c>
      <c r="U131" s="5">
        <v>251053773999</v>
      </c>
      <c r="V131" s="5">
        <v>169558427759</v>
      </c>
      <c r="W131" s="5">
        <v>141910186522</v>
      </c>
      <c r="X131" s="5">
        <v>113801916843</v>
      </c>
      <c r="Y131" s="5">
        <v>99761115706</v>
      </c>
      <c r="Z131" s="5">
        <v>80170868983</v>
      </c>
    </row>
    <row r="132" spans="2:26" ht="15.5" x14ac:dyDescent="0.35">
      <c r="C132" t="s">
        <v>10</v>
      </c>
      <c r="D132" s="5">
        <v>3566857460971</v>
      </c>
      <c r="E132" s="5">
        <v>3538137244746</v>
      </c>
      <c r="F132" s="5">
        <v>3512254400929</v>
      </c>
      <c r="G132" s="5">
        <v>3467545317674</v>
      </c>
      <c r="I132" s="5">
        <v>3512254400929</v>
      </c>
      <c r="J132" s="5">
        <v>3457363152063</v>
      </c>
      <c r="K132" s="5">
        <v>3378441004326</v>
      </c>
      <c r="L132" s="5">
        <v>3332242148671</v>
      </c>
      <c r="M132" s="5">
        <v>2018746227482</v>
      </c>
      <c r="N132" s="5">
        <v>1057669579451</v>
      </c>
      <c r="O132" s="5">
        <v>1163069170478</v>
      </c>
      <c r="P132" s="5">
        <v>1130232448722</v>
      </c>
      <c r="Q132" s="5">
        <v>1121236095737</v>
      </c>
      <c r="R132" s="5">
        <v>1108216006380</v>
      </c>
      <c r="S132" s="5">
        <v>1114888052692</v>
      </c>
      <c r="T132" s="5">
        <v>560587547047</v>
      </c>
      <c r="U132" s="5">
        <v>454861542163</v>
      </c>
      <c r="V132" s="5">
        <v>373769087120</v>
      </c>
      <c r="W132" s="5">
        <v>346488323715</v>
      </c>
      <c r="X132" s="5">
        <v>318715237151</v>
      </c>
      <c r="Y132" s="5">
        <v>302478620760</v>
      </c>
      <c r="Z132" s="5">
        <v>282672874037</v>
      </c>
    </row>
    <row r="133" spans="2:26" ht="15.5" x14ac:dyDescent="0.35">
      <c r="C133" t="s">
        <v>135</v>
      </c>
      <c r="D133" s="5">
        <v>7306694976531</v>
      </c>
      <c r="E133" s="5">
        <v>7199227549643</v>
      </c>
      <c r="F133" s="5">
        <v>7177245297778</v>
      </c>
      <c r="G133" s="5">
        <v>7031712256394</v>
      </c>
      <c r="I133" s="5">
        <v>7177245297778</v>
      </c>
      <c r="J133" s="5">
        <v>6815156755265</v>
      </c>
      <c r="K133" s="5">
        <v>6128562060955</v>
      </c>
      <c r="L133" s="5">
        <v>6060045883689</v>
      </c>
      <c r="M133" s="5">
        <v>4255493556351</v>
      </c>
      <c r="N133" s="5">
        <v>3721363459751</v>
      </c>
      <c r="O133" s="5">
        <v>4007412556573</v>
      </c>
      <c r="P133" s="5">
        <v>3896760492444</v>
      </c>
      <c r="Q133" s="5">
        <v>4487328861973</v>
      </c>
      <c r="R133" s="5">
        <v>4306073549899</v>
      </c>
      <c r="S133" s="5">
        <v>6087482780739</v>
      </c>
      <c r="T133" s="5">
        <v>5199184618629</v>
      </c>
      <c r="U133" s="5">
        <v>3601335866618</v>
      </c>
      <c r="V133" s="5">
        <v>2540740993910</v>
      </c>
      <c r="W133" s="5">
        <v>2080427739215</v>
      </c>
      <c r="X133" s="5">
        <v>1570331769489</v>
      </c>
      <c r="Y133" s="5">
        <v>1537377763659</v>
      </c>
      <c r="Z133" s="5">
        <v>1359880323678</v>
      </c>
    </row>
    <row r="134" spans="2:26" ht="15.5" x14ac:dyDescent="0.35">
      <c r="C134" t="s">
        <v>136</v>
      </c>
      <c r="D134" s="5">
        <v>3688866845</v>
      </c>
      <c r="E134" s="5">
        <v>3688866845</v>
      </c>
      <c r="F134" s="5">
        <v>3688866845</v>
      </c>
      <c r="G134" s="5">
        <v>3688866845</v>
      </c>
      <c r="I134" s="5">
        <v>3688866845</v>
      </c>
      <c r="J134" s="5">
        <v>3688866845</v>
      </c>
      <c r="K134" s="5">
        <v>3688866845</v>
      </c>
      <c r="L134" s="5">
        <v>2388861478</v>
      </c>
      <c r="M134" s="5">
        <v>1388800000</v>
      </c>
      <c r="N134" s="5">
        <v>1388800000</v>
      </c>
      <c r="O134" s="5">
        <v>1388800000</v>
      </c>
      <c r="P134" s="5">
        <v>1388800000</v>
      </c>
      <c r="Q134" s="5">
        <v>1373563147</v>
      </c>
      <c r="R134" s="5">
        <v>1041600000</v>
      </c>
      <c r="S134" s="5">
        <v>1041600000</v>
      </c>
      <c r="T134" s="5">
        <v>868000000</v>
      </c>
      <c r="U134" s="5">
        <v>868000000</v>
      </c>
      <c r="V134" s="5">
        <v>868000000</v>
      </c>
      <c r="W134" s="5">
        <v>868000000</v>
      </c>
      <c r="X134" s="5">
        <v>868000000</v>
      </c>
      <c r="Y134" s="5">
        <v>868000000</v>
      </c>
      <c r="Z134" s="5">
        <v>868000000</v>
      </c>
    </row>
    <row r="136" spans="2:26" ht="15.5" x14ac:dyDescent="0.35">
      <c r="B136" t="s">
        <v>137</v>
      </c>
      <c r="C136" t="s">
        <v>138</v>
      </c>
      <c r="D136" s="5">
        <v>-80238945276</v>
      </c>
      <c r="E136" s="5">
        <v>-108913474507</v>
      </c>
      <c r="F136" s="5">
        <v>53171528493</v>
      </c>
      <c r="G136" s="5">
        <v>243998798151</v>
      </c>
      <c r="I136" s="5">
        <v>289433728437</v>
      </c>
      <c r="J136" s="5">
        <v>243374382574</v>
      </c>
      <c r="K136" s="5">
        <v>-1054621471230</v>
      </c>
      <c r="L136" s="5">
        <v>-276760160912</v>
      </c>
      <c r="M136" s="5">
        <v>-232388083142</v>
      </c>
      <c r="N136" s="5">
        <v>-108810765267</v>
      </c>
      <c r="O136" s="5">
        <v>439421101497</v>
      </c>
      <c r="P136" s="5">
        <v>-487362750510</v>
      </c>
      <c r="Q136" s="5">
        <v>-374577105945</v>
      </c>
      <c r="R136" s="5">
        <v>-997737476197</v>
      </c>
      <c r="S136" s="5">
        <v>-115558924161</v>
      </c>
      <c r="T136" s="5">
        <v>919622766148</v>
      </c>
      <c r="U136" s="5">
        <v>225500104532</v>
      </c>
      <c r="V136" s="5">
        <v>57784500159</v>
      </c>
      <c r="W136" s="5">
        <v>145819075171</v>
      </c>
      <c r="X136" s="5">
        <v>-44080640757</v>
      </c>
      <c r="Y136" s="5">
        <v>237593525820</v>
      </c>
      <c r="Z136" s="5">
        <v>-337621778582</v>
      </c>
    </row>
    <row r="137" spans="2:26" ht="15.5" x14ac:dyDescent="0.35">
      <c r="C137" t="s">
        <v>1466</v>
      </c>
      <c r="D137" s="5">
        <v>102182372356</v>
      </c>
      <c r="E137" s="5">
        <v>98080718234</v>
      </c>
      <c r="F137" s="5">
        <v>104735477952</v>
      </c>
      <c r="G137" s="5">
        <v>109933533661</v>
      </c>
      <c r="I137" s="5">
        <v>436801307275</v>
      </c>
      <c r="J137" s="5">
        <v>432904120160</v>
      </c>
      <c r="K137" s="5">
        <v>356802658981</v>
      </c>
      <c r="L137" s="5">
        <v>206000589911</v>
      </c>
      <c r="M137" s="5">
        <v>180893768865</v>
      </c>
      <c r="N137" s="5">
        <v>235007483545</v>
      </c>
      <c r="O137" s="5">
        <v>293642163190</v>
      </c>
      <c r="P137" s="5">
        <v>312493050359</v>
      </c>
      <c r="Q137" s="5">
        <v>322049599479</v>
      </c>
      <c r="R137" s="5">
        <v>402122585180</v>
      </c>
      <c r="S137" s="5">
        <v>544468452386</v>
      </c>
      <c r="T137" s="5">
        <v>413762001985</v>
      </c>
      <c r="U137" s="5">
        <v>272886695614</v>
      </c>
      <c r="V137" s="5">
        <v>202785993484</v>
      </c>
      <c r="W137" s="5">
        <v>177770798230</v>
      </c>
      <c r="X137" s="5">
        <v>175211546786</v>
      </c>
      <c r="Y137" s="5">
        <v>158366308871</v>
      </c>
      <c r="Z137" s="5">
        <v>125952284275</v>
      </c>
    </row>
    <row r="138" spans="2:26" ht="15.5" x14ac:dyDescent="0.35">
      <c r="C138" t="s">
        <v>931</v>
      </c>
      <c r="D138" s="5">
        <v>3069312176</v>
      </c>
      <c r="E138" s="5">
        <v>1673633178</v>
      </c>
      <c r="F138" s="5">
        <v>7957604920</v>
      </c>
      <c r="G138" s="5">
        <v>24030271885</v>
      </c>
      <c r="I138" s="5">
        <v>41376685508</v>
      </c>
      <c r="J138" s="5">
        <v>36359277544</v>
      </c>
      <c r="K138" s="5">
        <v>12634917592</v>
      </c>
      <c r="L138" s="5">
        <v>14581989038</v>
      </c>
      <c r="M138" s="5">
        <v>9103641694</v>
      </c>
      <c r="N138" s="5">
        <v>8895009732</v>
      </c>
      <c r="O138" s="5">
        <v>65508604578</v>
      </c>
      <c r="P138" s="5">
        <v>16290456781</v>
      </c>
      <c r="Q138" s="5">
        <v>32051756849</v>
      </c>
      <c r="R138" s="5">
        <v>8684476517</v>
      </c>
      <c r="S138" s="5">
        <v>19974496604</v>
      </c>
      <c r="T138" s="5">
        <v>26698717425</v>
      </c>
      <c r="U138" s="5">
        <v>17147474803</v>
      </c>
      <c r="V138" s="5">
        <v>19511424971</v>
      </c>
      <c r="W138" s="5">
        <v>20631782946</v>
      </c>
      <c r="X138" s="5">
        <v>3791176581</v>
      </c>
      <c r="Y138" s="5">
        <v>6363355325</v>
      </c>
      <c r="Z138" s="5">
        <v>730752432</v>
      </c>
    </row>
    <row r="139" spans="2:26" ht="15.5" x14ac:dyDescent="0.35">
      <c r="C139" t="s">
        <v>1471</v>
      </c>
      <c r="D139" s="5">
        <v>-37808511001</v>
      </c>
      <c r="E139" s="5">
        <v>-39488912335</v>
      </c>
      <c r="F139" s="5">
        <v>-47671429293</v>
      </c>
      <c r="G139" s="5">
        <v>-26449351836</v>
      </c>
      <c r="I139" s="5">
        <v>-150893139735</v>
      </c>
      <c r="J139" s="5">
        <v>-149794376019</v>
      </c>
      <c r="K139" s="5">
        <v>-104232187095</v>
      </c>
      <c r="L139" s="5">
        <v>-74752138695</v>
      </c>
      <c r="M139" s="5">
        <v>-88928114921</v>
      </c>
      <c r="N139" s="5">
        <v>-144886835761</v>
      </c>
      <c r="O139" s="5">
        <v>-146289288767</v>
      </c>
      <c r="P139" s="5">
        <v>-173212520027</v>
      </c>
      <c r="Q139" s="5">
        <v>-180060812235</v>
      </c>
      <c r="R139" s="5">
        <v>-248104038657</v>
      </c>
      <c r="S139" s="5">
        <v>-361435272145</v>
      </c>
      <c r="T139" s="5">
        <v>-255957854286</v>
      </c>
      <c r="U139" s="5">
        <v>-126771833673</v>
      </c>
      <c r="V139" s="5">
        <v>-100812768060</v>
      </c>
      <c r="W139" s="5">
        <v>-80813448147</v>
      </c>
      <c r="X139" s="5">
        <v>-86501674136</v>
      </c>
      <c r="Y139" s="5">
        <v>-84913880307</v>
      </c>
      <c r="Z139" s="5">
        <v>-67613224992</v>
      </c>
    </row>
    <row r="140" spans="2:26" ht="15.5" x14ac:dyDescent="0.35">
      <c r="C140" t="s">
        <v>1601</v>
      </c>
      <c r="D140" s="5">
        <v>-14637275248</v>
      </c>
      <c r="E140" s="5">
        <v>-13778831588</v>
      </c>
      <c r="F140" s="5">
        <v>-11926986800</v>
      </c>
      <c r="G140" s="5">
        <v>-20605561960</v>
      </c>
      <c r="I140" s="5">
        <v>-58950611837</v>
      </c>
      <c r="J140" s="5">
        <v>-51956345595</v>
      </c>
      <c r="K140" s="5">
        <v>-45632326181</v>
      </c>
      <c r="L140" s="5">
        <v>-41431885367</v>
      </c>
      <c r="M140" s="5">
        <v>-53886963193</v>
      </c>
      <c r="N140" s="5">
        <v>-46126853039</v>
      </c>
      <c r="O140" s="5">
        <v>-46546536128</v>
      </c>
      <c r="P140" s="5">
        <v>-43283538845</v>
      </c>
      <c r="Q140" s="5">
        <v>-39927760126</v>
      </c>
      <c r="R140" s="5">
        <v>-34101703491</v>
      </c>
      <c r="S140" s="5">
        <v>-50874043802</v>
      </c>
      <c r="T140" s="5">
        <v>-33544672024</v>
      </c>
      <c r="U140" s="5">
        <v>-32868583000</v>
      </c>
      <c r="V140" s="5">
        <v>-26763121147</v>
      </c>
      <c r="W140" s="5">
        <v>-23844484927</v>
      </c>
      <c r="X140" s="5">
        <v>-19681455970</v>
      </c>
      <c r="Y140" s="5">
        <v>-17327343337</v>
      </c>
      <c r="Z140" s="5">
        <v>-15579960887</v>
      </c>
    </row>
    <row r="141" spans="2:26" ht="15.5" x14ac:dyDescent="0.35">
      <c r="C141" t="s">
        <v>1602</v>
      </c>
      <c r="D141" s="5">
        <v>-12332226711</v>
      </c>
      <c r="E141" s="5">
        <v>-11991647617</v>
      </c>
      <c r="F141" s="5">
        <v>-12435526375</v>
      </c>
      <c r="G141" s="5">
        <v>-12285390060</v>
      </c>
      <c r="I141" s="5">
        <v>-48071418219</v>
      </c>
      <c r="J141" s="5">
        <v>-54519195179</v>
      </c>
      <c r="K141" s="5">
        <v>-27844750210</v>
      </c>
      <c r="L141" s="5">
        <v>-39531214995</v>
      </c>
      <c r="M141" s="5">
        <v>-26204139204</v>
      </c>
      <c r="N141" s="5">
        <v>-28019507886</v>
      </c>
      <c r="O141" s="5">
        <v>-30849852910</v>
      </c>
      <c r="P141" s="5">
        <v>-37812041087</v>
      </c>
      <c r="Q141" s="5">
        <v>-30682899698</v>
      </c>
      <c r="R141" s="5">
        <v>-23286028272</v>
      </c>
      <c r="S141" s="5">
        <v>-24818649330</v>
      </c>
      <c r="T141" s="5">
        <v>-28613021316</v>
      </c>
      <c r="U141" s="5">
        <v>-26531360644</v>
      </c>
      <c r="V141" s="5">
        <v>-29051297735</v>
      </c>
      <c r="W141" s="5">
        <v>-24970233853</v>
      </c>
      <c r="X141" s="5">
        <v>-13450866489</v>
      </c>
      <c r="Y141" s="5">
        <v>-9374290132</v>
      </c>
      <c r="Z141" s="5">
        <v>-13199085687</v>
      </c>
    </row>
    <row r="142" spans="2:26" ht="15.5" x14ac:dyDescent="0.35">
      <c r="C142" t="s">
        <v>1603</v>
      </c>
      <c r="D142" s="5">
        <v>111396324</v>
      </c>
      <c r="E142" s="5">
        <v>-1934643</v>
      </c>
      <c r="F142" s="5">
        <v>157038565</v>
      </c>
      <c r="G142" s="5">
        <v>69328971</v>
      </c>
      <c r="I142" s="5">
        <v>236453473</v>
      </c>
      <c r="J142" s="5">
        <v>2278969656</v>
      </c>
      <c r="K142" s="5">
        <v>8151109049</v>
      </c>
      <c r="L142" s="5">
        <v>5002957223</v>
      </c>
      <c r="M142" s="5">
        <v>-1920468554</v>
      </c>
      <c r="N142" s="5">
        <v>1339871208</v>
      </c>
      <c r="O142" s="5">
        <v>3209852570</v>
      </c>
      <c r="P142" s="5">
        <v>3877887775</v>
      </c>
      <c r="Q142" s="5">
        <v>-103442862850</v>
      </c>
      <c r="R142" s="5">
        <v>-1737653392</v>
      </c>
      <c r="S142" s="5">
        <v>-1971535381</v>
      </c>
      <c r="T142" s="5">
        <v>-290394961</v>
      </c>
      <c r="U142" s="5">
        <v>-784995733</v>
      </c>
      <c r="V142" s="5">
        <v>27927684</v>
      </c>
      <c r="W142" s="5">
        <v>-342644593</v>
      </c>
      <c r="X142" s="5">
        <v>-337624744</v>
      </c>
      <c r="Y142" s="5">
        <v>70243901</v>
      </c>
      <c r="Z142" s="5">
        <v>-30404030</v>
      </c>
    </row>
    <row r="143" spans="2:26" ht="15.5" x14ac:dyDescent="0.35">
      <c r="C143" t="s">
        <v>1254</v>
      </c>
      <c r="P143" s="5">
        <v>-275601193</v>
      </c>
      <c r="Q143" s="5">
        <v>-13073809432</v>
      </c>
      <c r="R143" s="5">
        <v>-2665229881</v>
      </c>
      <c r="S143" s="5">
        <v>-28104774789</v>
      </c>
      <c r="T143" s="5">
        <v>-36980200388</v>
      </c>
      <c r="U143" s="5">
        <v>-23605175877</v>
      </c>
      <c r="V143" s="5">
        <v>-19419715138</v>
      </c>
      <c r="W143" s="5">
        <v>-16861650434</v>
      </c>
      <c r="X143" s="5">
        <v>-15270936973</v>
      </c>
      <c r="Y143" s="5">
        <v>-13633219960</v>
      </c>
      <c r="Z143" s="5">
        <v>-6438159901</v>
      </c>
    </row>
    <row r="144" spans="2:26" ht="15.5" x14ac:dyDescent="0.35">
      <c r="C144" t="s">
        <v>1286</v>
      </c>
    </row>
    <row r="145" spans="3:26" ht="15.5" x14ac:dyDescent="0.35">
      <c r="C145" t="s">
        <v>969</v>
      </c>
      <c r="Y145" s="5">
        <v>154442382132</v>
      </c>
      <c r="Z145" s="5">
        <v>-154536728901</v>
      </c>
    </row>
    <row r="146" spans="3:26" ht="15.5" x14ac:dyDescent="0.35">
      <c r="C146" t="s">
        <v>1604</v>
      </c>
      <c r="D146" s="5">
        <v>-183527463878</v>
      </c>
      <c r="E146" s="5">
        <v>-116833825321</v>
      </c>
      <c r="F146" s="5">
        <v>35357027342</v>
      </c>
      <c r="G146" s="5">
        <v>44699581622</v>
      </c>
      <c r="I146" s="5">
        <v>13502674242</v>
      </c>
      <c r="J146" s="5">
        <v>-553197648998</v>
      </c>
      <c r="K146" s="5">
        <v>-1283597512461</v>
      </c>
      <c r="L146" s="5">
        <v>-830991409178</v>
      </c>
      <c r="M146" s="5">
        <v>139248074300</v>
      </c>
      <c r="N146" s="5">
        <v>71559661918</v>
      </c>
      <c r="O146" s="5">
        <v>285762213055</v>
      </c>
      <c r="P146" s="5">
        <v>-289766207546</v>
      </c>
      <c r="Q146" s="5">
        <v>-93288733795</v>
      </c>
      <c r="R146" s="5">
        <v>584668954729</v>
      </c>
      <c r="S146" s="5">
        <v>-435360510061</v>
      </c>
      <c r="T146" s="5">
        <v>-588107900697</v>
      </c>
      <c r="U146" s="5">
        <v>-731030682935</v>
      </c>
      <c r="V146" s="5">
        <v>-399664469738</v>
      </c>
      <c r="W146" s="5">
        <v>-364175111512</v>
      </c>
      <c r="X146" s="5">
        <v>-91449618715</v>
      </c>
      <c r="Y146" s="5">
        <v>-112124481847</v>
      </c>
      <c r="Z146" s="5">
        <v>-254373424439</v>
      </c>
    </row>
    <row r="147" spans="3:26" ht="15.5" x14ac:dyDescent="0.35">
      <c r="C147" t="s">
        <v>980</v>
      </c>
      <c r="D147" s="5">
        <v>-17720413143</v>
      </c>
      <c r="E147" s="5">
        <v>-25494482612</v>
      </c>
      <c r="F147" s="5">
        <v>-110963921448</v>
      </c>
      <c r="G147" s="5">
        <v>-93706426559</v>
      </c>
      <c r="I147" s="5">
        <v>-253478698016</v>
      </c>
      <c r="J147" s="5">
        <v>-24971765574</v>
      </c>
      <c r="K147" s="5">
        <v>22773444152</v>
      </c>
      <c r="L147" s="5">
        <v>-7221197127</v>
      </c>
      <c r="M147" s="5">
        <v>26144917981</v>
      </c>
      <c r="N147" s="5">
        <v>-22878906166</v>
      </c>
      <c r="O147" s="5">
        <v>-58255087536</v>
      </c>
      <c r="P147" s="5">
        <v>322206686813</v>
      </c>
      <c r="Q147" s="5">
        <v>-429802083010</v>
      </c>
      <c r="R147" s="5">
        <v>20871707823</v>
      </c>
      <c r="S147" s="5">
        <v>-154955625794</v>
      </c>
      <c r="T147" s="5">
        <v>-56557719734</v>
      </c>
      <c r="U147" s="5">
        <v>-93092789730</v>
      </c>
      <c r="V147" s="5">
        <v>-21052809018</v>
      </c>
      <c r="W147" s="5">
        <v>-49509833699</v>
      </c>
      <c r="X147" s="5">
        <v>-15885110023</v>
      </c>
      <c r="Y147" s="5">
        <v>-720797492</v>
      </c>
      <c r="Z147" s="5">
        <v>319401036</v>
      </c>
    </row>
    <row r="148" spans="3:26" ht="15.5" x14ac:dyDescent="0.35">
      <c r="C148" t="s">
        <v>1605</v>
      </c>
      <c r="D148" s="5">
        <v>-201247877021</v>
      </c>
      <c r="E148" s="5">
        <v>-142328307933</v>
      </c>
      <c r="F148" s="5">
        <v>-75606894106</v>
      </c>
      <c r="G148" s="5">
        <v>-49006844937</v>
      </c>
      <c r="I148" s="5">
        <v>-239976023774</v>
      </c>
      <c r="J148" s="5">
        <v>-578169414572</v>
      </c>
      <c r="K148" s="5">
        <v>-1260824068309</v>
      </c>
      <c r="L148" s="5">
        <v>-838212606305</v>
      </c>
      <c r="M148" s="5">
        <v>165392992281</v>
      </c>
      <c r="N148" s="5">
        <v>48680755752</v>
      </c>
      <c r="O148" s="5">
        <v>227507125519</v>
      </c>
      <c r="P148" s="5">
        <v>32440479267</v>
      </c>
      <c r="Q148" s="5">
        <v>-523090816805</v>
      </c>
      <c r="R148" s="5">
        <v>605540662552</v>
      </c>
      <c r="S148" s="5">
        <v>-590316135855</v>
      </c>
      <c r="T148" s="5">
        <v>-644665620431</v>
      </c>
      <c r="U148" s="5">
        <v>-824123472665</v>
      </c>
      <c r="V148" s="5">
        <v>-420717278756</v>
      </c>
      <c r="W148" s="5">
        <v>-413684945211</v>
      </c>
      <c r="X148" s="5">
        <v>-107334728738</v>
      </c>
      <c r="Y148" s="5">
        <v>41597102793</v>
      </c>
      <c r="Z148" s="5">
        <v>-408590752304</v>
      </c>
    </row>
    <row r="149" spans="3:26" ht="15.5" x14ac:dyDescent="0.35">
      <c r="C149" t="s">
        <v>753</v>
      </c>
    </row>
    <row r="150" spans="3:26" ht="15.5" x14ac:dyDescent="0.35">
      <c r="C150" t="s">
        <v>951</v>
      </c>
      <c r="D150" s="5">
        <v>933230434</v>
      </c>
      <c r="E150" s="5">
        <v>2346676439</v>
      </c>
      <c r="F150" s="5">
        <v>-2448857713</v>
      </c>
      <c r="G150" s="5">
        <v>1253832552</v>
      </c>
      <c r="I150" s="5">
        <v>201753445</v>
      </c>
      <c r="J150" s="5">
        <v>-579380751</v>
      </c>
      <c r="K150" s="5">
        <v>-59278713086</v>
      </c>
      <c r="L150" s="5">
        <v>50790474525</v>
      </c>
      <c r="M150" s="5">
        <v>-22158362146</v>
      </c>
      <c r="N150" s="5">
        <v>29754756070</v>
      </c>
      <c r="O150" s="5">
        <v>-74643204</v>
      </c>
      <c r="P150" s="5">
        <v>-2036182924</v>
      </c>
      <c r="Q150" s="5">
        <v>1071498668</v>
      </c>
      <c r="R150" s="5">
        <v>-6047395276</v>
      </c>
      <c r="S150" s="5">
        <v>-417386872296</v>
      </c>
      <c r="T150" s="5">
        <v>421363103756</v>
      </c>
      <c r="U150" s="5">
        <v>-7160647181</v>
      </c>
      <c r="V150" s="5">
        <v>97399506118</v>
      </c>
      <c r="W150" s="5">
        <v>4092177439</v>
      </c>
      <c r="X150" s="5">
        <v>-956927145</v>
      </c>
      <c r="Y150" s="5">
        <v>-654062239</v>
      </c>
      <c r="Z150" s="5">
        <v>2218687333</v>
      </c>
    </row>
    <row r="151" spans="3:26" ht="15.5" x14ac:dyDescent="0.35">
      <c r="C151" t="s">
        <v>1606</v>
      </c>
      <c r="D151" s="5">
        <v>76952547793</v>
      </c>
      <c r="E151" s="5">
        <v>-4181343706</v>
      </c>
      <c r="F151" s="5">
        <v>97963611446</v>
      </c>
      <c r="G151" s="5">
        <v>208566376345</v>
      </c>
      <c r="I151" s="5">
        <v>305775559589</v>
      </c>
      <c r="J151" s="5">
        <v>611156658649</v>
      </c>
      <c r="K151" s="5">
        <v>63622423235</v>
      </c>
      <c r="L151" s="5">
        <v>440471080072</v>
      </c>
      <c r="M151" s="5">
        <v>-367367034505</v>
      </c>
      <c r="N151" s="5">
        <v>-229707351537</v>
      </c>
      <c r="O151" s="5">
        <v>87525086099</v>
      </c>
      <c r="P151" s="5">
        <v>-590419493883</v>
      </c>
      <c r="Q151" s="5">
        <v>162378381096</v>
      </c>
      <c r="R151" s="5">
        <v>-1686606599858</v>
      </c>
      <c r="S151" s="5">
        <v>792777652794</v>
      </c>
      <c r="T151" s="5">
        <v>845131354116</v>
      </c>
      <c r="U151" s="5">
        <v>767957805060</v>
      </c>
      <c r="V151" s="5">
        <v>296411697495</v>
      </c>
      <c r="W151" s="5">
        <v>450573261691</v>
      </c>
      <c r="X151" s="5">
        <v>16034150839</v>
      </c>
      <c r="Y151" s="5">
        <v>157091848590</v>
      </c>
      <c r="Z151" s="5">
        <v>44972859654</v>
      </c>
    </row>
    <row r="152" spans="3:26" ht="15.5" x14ac:dyDescent="0.35">
      <c r="C152" t="s">
        <v>989</v>
      </c>
      <c r="D152" s="5">
        <v>2538085622</v>
      </c>
      <c r="E152" s="5">
        <v>756475464</v>
      </c>
      <c r="F152" s="5">
        <v>-7552510103</v>
      </c>
      <c r="G152" s="5">
        <v>8492603530</v>
      </c>
      <c r="I152" s="5">
        <v>2933162712</v>
      </c>
      <c r="J152" s="5">
        <v>-4305931319</v>
      </c>
      <c r="K152" s="5">
        <v>1979464794</v>
      </c>
      <c r="L152" s="5">
        <v>320593681</v>
      </c>
      <c r="M152" s="5">
        <v>-27313403459</v>
      </c>
      <c r="N152" s="5">
        <v>16251906649</v>
      </c>
      <c r="O152" s="5">
        <v>-14211409450</v>
      </c>
      <c r="P152" s="5">
        <v>-5425246733</v>
      </c>
      <c r="Q152" s="5">
        <v>-1849380891</v>
      </c>
      <c r="R152" s="5">
        <v>-11536551619</v>
      </c>
      <c r="S152" s="5">
        <v>2127757653</v>
      </c>
      <c r="T152" s="5">
        <v>212719352272</v>
      </c>
      <c r="U152" s="5">
        <v>209354197828</v>
      </c>
      <c r="V152" s="5">
        <v>38412131243</v>
      </c>
      <c r="W152" s="5">
        <v>53268462030</v>
      </c>
      <c r="X152" s="5">
        <v>4416699232</v>
      </c>
      <c r="Y152" s="5">
        <v>7462315</v>
      </c>
      <c r="Z152" s="5">
        <v>-44774475</v>
      </c>
    </row>
    <row r="153" spans="3:26" ht="15.5" x14ac:dyDescent="0.35">
      <c r="C153" t="s">
        <v>1488</v>
      </c>
      <c r="D153" s="5">
        <v>80423863849</v>
      </c>
      <c r="E153" s="5">
        <v>-1078191803</v>
      </c>
      <c r="F153" s="5">
        <v>87962243630</v>
      </c>
      <c r="G153" s="5">
        <v>218312812427</v>
      </c>
      <c r="I153" s="5">
        <v>308910475746</v>
      </c>
      <c r="J153" s="5">
        <v>606271346579</v>
      </c>
      <c r="K153" s="5">
        <v>6323174943</v>
      </c>
      <c r="L153" s="5">
        <v>491582148278</v>
      </c>
      <c r="M153" s="5">
        <v>-416838800110</v>
      </c>
      <c r="N153" s="5">
        <v>-183700688818</v>
      </c>
      <c r="O153" s="5">
        <v>73239033445</v>
      </c>
      <c r="P153" s="5">
        <v>-597880923540</v>
      </c>
      <c r="Q153" s="5">
        <v>161600498873</v>
      </c>
      <c r="R153" s="5">
        <v>-1704190546753</v>
      </c>
      <c r="S153" s="5">
        <v>377518538151</v>
      </c>
      <c r="T153" s="5">
        <v>1479213810144</v>
      </c>
      <c r="U153" s="5">
        <v>970151355707</v>
      </c>
      <c r="V153" s="5">
        <v>432223334856</v>
      </c>
      <c r="W153" s="5">
        <v>507933901160</v>
      </c>
      <c r="X153" s="5">
        <v>19493922926</v>
      </c>
      <c r="Y153" s="5">
        <v>156445248666</v>
      </c>
      <c r="Z153" s="5">
        <v>47146772512</v>
      </c>
    </row>
    <row r="154" spans="3:26" ht="15.5" x14ac:dyDescent="0.35">
      <c r="C154" t="s">
        <v>145</v>
      </c>
      <c r="D154" s="5">
        <v>-294874912</v>
      </c>
      <c r="E154" s="5">
        <v>-260277272</v>
      </c>
      <c r="F154" s="5">
        <v>-341266593</v>
      </c>
      <c r="G154" s="5">
        <v>-140245866</v>
      </c>
      <c r="I154" s="5">
        <v>-755563632</v>
      </c>
      <c r="J154" s="5">
        <v>-495763632</v>
      </c>
      <c r="K154" s="5">
        <v>-3790517568</v>
      </c>
      <c r="L154" s="5">
        <v>1296526247261</v>
      </c>
      <c r="M154" s="5">
        <v>999421600000</v>
      </c>
      <c r="N154" s="5">
        <v>-345950218</v>
      </c>
      <c r="P154" s="5">
        <v>1792000000</v>
      </c>
      <c r="Q154" s="5">
        <v>155065595896</v>
      </c>
      <c r="R154" s="5">
        <v>500000000000</v>
      </c>
      <c r="S154" s="5">
        <v>484119315760</v>
      </c>
      <c r="V154" s="5">
        <v>-27348000000</v>
      </c>
      <c r="W154" s="5">
        <v>-19964000000</v>
      </c>
      <c r="X154" s="5">
        <v>-20832000000</v>
      </c>
      <c r="Y154" s="5">
        <v>-17360000000</v>
      </c>
      <c r="Z154" s="5">
        <v>138798056100</v>
      </c>
    </row>
    <row r="155" spans="3:26" ht="15.5" x14ac:dyDescent="0.35">
      <c r="C155" t="s">
        <v>146</v>
      </c>
      <c r="D155" s="5">
        <v>326989298314</v>
      </c>
      <c r="E155" s="5">
        <v>-418720270388</v>
      </c>
      <c r="F155" s="5">
        <v>396943073935</v>
      </c>
      <c r="G155" s="5">
        <v>-279463197065</v>
      </c>
      <c r="I155" s="5">
        <v>453972450124</v>
      </c>
      <c r="J155" s="5">
        <v>-404773334096</v>
      </c>
      <c r="K155" s="5">
        <v>1160478956130</v>
      </c>
      <c r="L155" s="5">
        <v>-2005631760439</v>
      </c>
      <c r="M155" s="5">
        <v>97986621382</v>
      </c>
      <c r="N155" s="5">
        <v>-37979234818</v>
      </c>
      <c r="O155" s="5">
        <v>-371602841201</v>
      </c>
      <c r="P155" s="5">
        <v>202241896421</v>
      </c>
      <c r="Q155" s="5">
        <v>337781077931</v>
      </c>
      <c r="R155" s="5">
        <v>335143656221</v>
      </c>
      <c r="S155" s="5">
        <v>-838577280902</v>
      </c>
      <c r="T155" s="5">
        <v>-484322949918</v>
      </c>
      <c r="U155" s="5">
        <v>-167863614363</v>
      </c>
      <c r="V155" s="5">
        <v>-15789641817</v>
      </c>
      <c r="W155" s="5">
        <v>3970323734</v>
      </c>
      <c r="X155" s="5">
        <v>-24013143412</v>
      </c>
      <c r="Y155" s="5">
        <v>-138823204220</v>
      </c>
      <c r="Z155" s="5">
        <v>180839714192</v>
      </c>
    </row>
    <row r="156" spans="3:26" ht="15.5" x14ac:dyDescent="0.35">
      <c r="C156" t="s">
        <v>1491</v>
      </c>
      <c r="D156" s="5">
        <v>279260608369</v>
      </c>
      <c r="E156" s="5">
        <v>-470478770201</v>
      </c>
      <c r="F156" s="5">
        <v>-69807821823</v>
      </c>
      <c r="G156" s="5">
        <v>-2701272859</v>
      </c>
      <c r="I156" s="5">
        <v>294556777300</v>
      </c>
      <c r="J156" s="5">
        <v>-848998828400</v>
      </c>
      <c r="K156" s="5">
        <v>-254366762999</v>
      </c>
      <c r="L156" s="5">
        <v>-326819629092</v>
      </c>
      <c r="M156" s="5">
        <v>-141016951124</v>
      </c>
      <c r="N156" s="5">
        <v>116160672272</v>
      </c>
      <c r="O156" s="5">
        <v>190293789056</v>
      </c>
      <c r="P156" s="5">
        <v>208852214375</v>
      </c>
      <c r="Q156" s="5">
        <v>339351526868</v>
      </c>
      <c r="R156" s="5">
        <v>335891400725</v>
      </c>
      <c r="S156" s="5">
        <v>-836556092821</v>
      </c>
      <c r="T156" s="5">
        <v>-475972358578</v>
      </c>
      <c r="U156" s="5">
        <v>-162539871141</v>
      </c>
      <c r="V156" s="5">
        <v>-14016005309</v>
      </c>
      <c r="W156" s="5">
        <v>8178732567</v>
      </c>
      <c r="X156" s="5">
        <v>-19604605442</v>
      </c>
      <c r="Y156" s="5">
        <v>-137660288740</v>
      </c>
      <c r="Z156" s="5">
        <v>181115064767</v>
      </c>
    </row>
    <row r="157" spans="3:26" ht="15.5" x14ac:dyDescent="0.35">
      <c r="C157" t="s">
        <v>1607</v>
      </c>
      <c r="D157" s="5">
        <v>48372780656</v>
      </c>
      <c r="E157" s="5">
        <v>53115423762</v>
      </c>
      <c r="F157" s="5">
        <v>467640722332</v>
      </c>
      <c r="G157" s="5">
        <v>-272913358059</v>
      </c>
      <c r="I157" s="5">
        <v>164956122495</v>
      </c>
      <c r="J157" s="5">
        <v>452747638099</v>
      </c>
      <c r="K157" s="5">
        <v>1422248171091</v>
      </c>
      <c r="L157" s="5">
        <v>-1670405567625</v>
      </c>
      <c r="M157" s="5">
        <v>242807859558</v>
      </c>
      <c r="N157" s="5">
        <v>-153647192475</v>
      </c>
      <c r="O157" s="5">
        <v>-560195235561</v>
      </c>
    </row>
    <row r="158" spans="3:26" ht="15.5" x14ac:dyDescent="0.35">
      <c r="C158" t="s">
        <v>222</v>
      </c>
      <c r="F158" s="5">
        <v>3074002</v>
      </c>
      <c r="G158" s="5">
        <v>-1275781</v>
      </c>
      <c r="I158" s="5">
        <v>134748220</v>
      </c>
      <c r="J158" s="5">
        <v>51249998</v>
      </c>
      <c r="K158" s="5">
        <v>103171982</v>
      </c>
      <c r="L158" s="5">
        <v>565092278</v>
      </c>
      <c r="M158" s="5">
        <v>2399999</v>
      </c>
      <c r="N158" s="5">
        <v>304999992</v>
      </c>
      <c r="O158" s="5">
        <v>456599991</v>
      </c>
      <c r="P158" s="5">
        <v>138910291</v>
      </c>
      <c r="Q158" s="5">
        <v>405257968</v>
      </c>
      <c r="R158" s="5">
        <v>692466746</v>
      </c>
      <c r="S158" s="5">
        <v>116399865</v>
      </c>
      <c r="T158" s="5">
        <v>362750000</v>
      </c>
      <c r="U158" s="5">
        <v>523490000</v>
      </c>
      <c r="V158" s="5">
        <v>56000000</v>
      </c>
      <c r="X158" s="5">
        <v>163000000</v>
      </c>
      <c r="Y158" s="5">
        <v>168930000</v>
      </c>
    </row>
    <row r="159" spans="3:26" ht="15.5" x14ac:dyDescent="0.35">
      <c r="C159" t="s">
        <v>147</v>
      </c>
      <c r="D159" s="5">
        <v>-644090711</v>
      </c>
      <c r="E159" s="5">
        <v>-1356923949</v>
      </c>
      <c r="F159" s="5">
        <v>-892900576</v>
      </c>
      <c r="G159" s="5">
        <v>-3847290366</v>
      </c>
      <c r="I159" s="5">
        <v>-5675197891</v>
      </c>
      <c r="J159" s="5">
        <v>-8573393793</v>
      </c>
      <c r="K159" s="5">
        <v>-7505623944</v>
      </c>
      <c r="L159" s="5">
        <v>-8971656000</v>
      </c>
      <c r="M159" s="5">
        <v>-3806687051</v>
      </c>
      <c r="N159" s="5">
        <v>-797714607</v>
      </c>
      <c r="O159" s="5">
        <v>-2157994687</v>
      </c>
      <c r="P159" s="5">
        <v>-6749228245</v>
      </c>
      <c r="Q159" s="5">
        <v>-1975706905</v>
      </c>
      <c r="R159" s="5">
        <v>-1440211250</v>
      </c>
      <c r="S159" s="5">
        <v>-2137587946</v>
      </c>
      <c r="T159" s="5">
        <v>-8713341340</v>
      </c>
      <c r="U159" s="5">
        <v>-5847233222</v>
      </c>
      <c r="V159" s="5">
        <v>-1829636508</v>
      </c>
      <c r="W159" s="5">
        <v>-4208408833</v>
      </c>
      <c r="X159" s="5">
        <v>-4571537970</v>
      </c>
      <c r="Y159" s="5">
        <v>-1331845480</v>
      </c>
      <c r="Z159" s="5">
        <v>-275350575</v>
      </c>
    </row>
    <row r="160" spans="3:26" ht="15.5" x14ac:dyDescent="0.35">
      <c r="C160" t="s">
        <v>152</v>
      </c>
      <c r="D160" s="5">
        <v>-294874912</v>
      </c>
      <c r="E160" s="5">
        <v>-260277272</v>
      </c>
      <c r="F160" s="5">
        <v>-341266593</v>
      </c>
      <c r="G160" s="5">
        <v>-140245866</v>
      </c>
      <c r="I160" s="5">
        <v>-755563632</v>
      </c>
      <c r="J160" s="5">
        <v>-495763632</v>
      </c>
      <c r="K160" s="5">
        <v>-3790517568</v>
      </c>
      <c r="L160" s="5">
        <v>1296526247261</v>
      </c>
      <c r="M160" s="5">
        <v>999421600000</v>
      </c>
      <c r="N160" s="5">
        <v>-345950218</v>
      </c>
      <c r="P160" s="5">
        <v>1792000000</v>
      </c>
      <c r="Q160" s="5">
        <v>155065595896</v>
      </c>
      <c r="R160" s="5">
        <v>500000000000</v>
      </c>
      <c r="S160" s="5">
        <v>484119315760</v>
      </c>
      <c r="V160" s="5">
        <v>-27348000000</v>
      </c>
      <c r="W160" s="5">
        <v>-19964000000</v>
      </c>
      <c r="X160" s="5">
        <v>-20832000000</v>
      </c>
      <c r="Y160" s="5">
        <v>-17360000000</v>
      </c>
      <c r="Z160" s="5">
        <v>138798056100</v>
      </c>
    </row>
    <row r="161" spans="2:26" ht="15.5" x14ac:dyDescent="0.35">
      <c r="C161" t="s">
        <v>1608</v>
      </c>
      <c r="P161" s="5">
        <v>1792000000</v>
      </c>
      <c r="Q161" s="5">
        <v>30589652170</v>
      </c>
      <c r="R161" s="5">
        <v>500000000000</v>
      </c>
      <c r="S161" s="5">
        <v>484119315760</v>
      </c>
    </row>
    <row r="162" spans="2:26" ht="15.5" x14ac:dyDescent="0.35">
      <c r="C162" t="s">
        <v>158</v>
      </c>
      <c r="D162" s="5">
        <v>-294874912</v>
      </c>
      <c r="E162" s="5">
        <v>-260277272</v>
      </c>
      <c r="F162" s="5">
        <v>-341266593</v>
      </c>
      <c r="G162" s="5">
        <v>-140245866</v>
      </c>
      <c r="I162" s="5">
        <v>-755563632</v>
      </c>
      <c r="J162" s="5">
        <v>-495763632</v>
      </c>
      <c r="K162" s="5">
        <v>-275884568</v>
      </c>
      <c r="L162" s="5">
        <v>-385200000</v>
      </c>
      <c r="M162" s="5">
        <v>-578400000</v>
      </c>
      <c r="N162" s="5">
        <v>-345950218</v>
      </c>
    </row>
    <row r="163" spans="2:26" ht="15.5" x14ac:dyDescent="0.35">
      <c r="C163" t="s">
        <v>1530</v>
      </c>
      <c r="L163" s="5">
        <v>1300000000000</v>
      </c>
      <c r="M163" s="5">
        <v>1000000000000</v>
      </c>
      <c r="Q163" s="5">
        <v>124475943726</v>
      </c>
      <c r="Z163" s="5">
        <v>138798056100</v>
      </c>
    </row>
    <row r="164" spans="2:26" ht="15.5" x14ac:dyDescent="0.35">
      <c r="C164" t="s">
        <v>130</v>
      </c>
      <c r="L164" s="5">
        <v>61478000</v>
      </c>
    </row>
    <row r="165" spans="2:26" ht="15.5" x14ac:dyDescent="0.35">
      <c r="C165" t="s">
        <v>731</v>
      </c>
      <c r="K165" s="5">
        <v>-3514633000</v>
      </c>
      <c r="L165" s="5">
        <v>-3150030739</v>
      </c>
    </row>
    <row r="166" spans="2:26" ht="15.5" x14ac:dyDescent="0.35">
      <c r="C166" t="s">
        <v>339</v>
      </c>
      <c r="V166" s="5">
        <v>-27348000000</v>
      </c>
      <c r="W166" s="5">
        <v>-19964000000</v>
      </c>
      <c r="X166" s="5">
        <v>-20832000000</v>
      </c>
      <c r="Y166" s="5">
        <v>-17360000000</v>
      </c>
    </row>
    <row r="167" spans="2:26" ht="15.5" x14ac:dyDescent="0.35">
      <c r="C167" t="s">
        <v>167</v>
      </c>
      <c r="D167" s="5">
        <v>246455478126</v>
      </c>
      <c r="E167" s="5">
        <v>-527894022167</v>
      </c>
      <c r="F167" s="5">
        <v>449773335835</v>
      </c>
      <c r="G167" s="5">
        <v>-35604644780</v>
      </c>
      <c r="I167" s="5">
        <v>742650614929</v>
      </c>
      <c r="J167" s="5">
        <v>-161894715154</v>
      </c>
      <c r="K167" s="5">
        <v>102066967332</v>
      </c>
      <c r="L167" s="5">
        <v>-985865674090</v>
      </c>
      <c r="M167" s="5">
        <v>865020138240</v>
      </c>
      <c r="N167" s="5">
        <v>-147135950303</v>
      </c>
      <c r="O167" s="5">
        <v>67818260296</v>
      </c>
      <c r="P167" s="5">
        <v>-283328854089</v>
      </c>
      <c r="Q167" s="5">
        <v>118269567882</v>
      </c>
      <c r="R167" s="5">
        <v>-162593819976</v>
      </c>
      <c r="S167" s="5">
        <v>-470016889303</v>
      </c>
      <c r="T167" s="5">
        <v>435299816230</v>
      </c>
      <c r="U167" s="5">
        <v>57636490169</v>
      </c>
      <c r="V167" s="5">
        <v>14646858342</v>
      </c>
      <c r="W167" s="5">
        <v>129825398905</v>
      </c>
      <c r="X167" s="5">
        <v>-88925784169</v>
      </c>
      <c r="Y167" s="5">
        <v>81410321600</v>
      </c>
      <c r="Z167" s="5">
        <v>-17984008290</v>
      </c>
    </row>
    <row r="168" spans="2:26" ht="15.5" x14ac:dyDescent="0.35">
      <c r="C168" t="s">
        <v>168</v>
      </c>
      <c r="E168" s="5">
        <v>1018218929389</v>
      </c>
      <c r="I168" s="5">
        <v>275651374807</v>
      </c>
      <c r="J168" s="5">
        <v>437799533992</v>
      </c>
      <c r="K168" s="5">
        <v>339578378623</v>
      </c>
      <c r="L168" s="5">
        <v>1324158211425</v>
      </c>
      <c r="M168" s="5">
        <v>460358838268</v>
      </c>
      <c r="N168" s="5">
        <v>607824013638</v>
      </c>
      <c r="O168" s="5">
        <v>539644838602</v>
      </c>
      <c r="P168" s="5">
        <v>538520869384</v>
      </c>
      <c r="Q168" s="5">
        <v>421139353050</v>
      </c>
      <c r="R168" s="5">
        <v>586085326480</v>
      </c>
      <c r="S168" s="5">
        <v>1042994476953</v>
      </c>
      <c r="T168" s="5">
        <v>593087438974</v>
      </c>
      <c r="U168" s="5">
        <v>519131104817</v>
      </c>
      <c r="V168" s="5">
        <v>499121172793</v>
      </c>
      <c r="W168" s="5">
        <v>369148678047</v>
      </c>
      <c r="X168" s="5">
        <v>458223073377</v>
      </c>
      <c r="Y168" s="5">
        <v>88828599714</v>
      </c>
      <c r="Z168" s="5">
        <v>100621093875</v>
      </c>
    </row>
    <row r="169" spans="2:26" ht="15.5" x14ac:dyDescent="0.35">
      <c r="C169" t="s">
        <v>242</v>
      </c>
      <c r="D169" s="5">
        <v>-21547563</v>
      </c>
      <c r="E169" s="5">
        <v>1726672</v>
      </c>
      <c r="F169" s="5">
        <v>-47041295</v>
      </c>
      <c r="G169" s="5">
        <v>-20052370</v>
      </c>
      <c r="I169" s="5">
        <v>-83060347</v>
      </c>
      <c r="J169" s="5">
        <v>-253444031</v>
      </c>
      <c r="K169" s="5">
        <v>-3845811963</v>
      </c>
      <c r="L169" s="5">
        <v>1285841288</v>
      </c>
      <c r="M169" s="5">
        <v>-1220765083</v>
      </c>
      <c r="N169" s="5">
        <v>-329225067</v>
      </c>
      <c r="O169" s="5">
        <v>360914740</v>
      </c>
      <c r="P169" s="5">
        <v>-718680233</v>
      </c>
      <c r="Q169" s="5">
        <v>-888051547</v>
      </c>
      <c r="R169" s="5">
        <v>-2352153454</v>
      </c>
      <c r="S169" s="5">
        <v>13107738830</v>
      </c>
      <c r="T169" s="5">
        <v>14607221749</v>
      </c>
      <c r="U169" s="5">
        <v>16319843988</v>
      </c>
      <c r="V169" s="5">
        <v>5363073682</v>
      </c>
      <c r="W169" s="5">
        <v>147095841</v>
      </c>
      <c r="X169" s="5">
        <v>-148611161</v>
      </c>
      <c r="Y169" s="5">
        <v>1720427466</v>
      </c>
      <c r="Z169" s="5">
        <v>6191514129</v>
      </c>
    </row>
    <row r="170" spans="2:26" ht="15.5" x14ac:dyDescent="0.35">
      <c r="C170" t="s">
        <v>169</v>
      </c>
      <c r="D170" s="5">
        <v>246433930563</v>
      </c>
      <c r="E170" s="5">
        <v>490326633894</v>
      </c>
      <c r="F170" s="5">
        <v>449726294540</v>
      </c>
      <c r="G170" s="5">
        <v>-35624697150</v>
      </c>
      <c r="I170" s="5">
        <v>1018218929389</v>
      </c>
      <c r="J170" s="5">
        <v>275651374807</v>
      </c>
      <c r="K170" s="5">
        <v>437799533992</v>
      </c>
      <c r="L170" s="5">
        <v>339578378623</v>
      </c>
      <c r="M170" s="5">
        <v>1324158211425</v>
      </c>
      <c r="N170" s="5">
        <v>460358838268</v>
      </c>
      <c r="O170" s="5">
        <v>607824013638</v>
      </c>
      <c r="P170" s="5">
        <v>254473335062</v>
      </c>
      <c r="Q170" s="5">
        <v>538520869385</v>
      </c>
      <c r="R170" s="5">
        <v>421139353050</v>
      </c>
      <c r="S170" s="5">
        <v>586085326480</v>
      </c>
      <c r="T170" s="5">
        <v>1042994476953</v>
      </c>
      <c r="U170" s="5">
        <v>593087438974</v>
      </c>
      <c r="V170" s="5">
        <v>519131104817</v>
      </c>
      <c r="W170" s="5">
        <v>499121172793</v>
      </c>
      <c r="X170" s="5">
        <v>369148678047</v>
      </c>
      <c r="Y170" s="5">
        <v>171959348780</v>
      </c>
      <c r="Z170" s="5">
        <v>88828599714</v>
      </c>
    </row>
    <row r="172" spans="2:26" ht="15.5" x14ac:dyDescent="0.35">
      <c r="B172" t="s">
        <v>170</v>
      </c>
      <c r="C172" t="s">
        <v>12</v>
      </c>
      <c r="D172" s="5">
        <v>3690000000</v>
      </c>
      <c r="E172" s="5">
        <v>3690000000</v>
      </c>
      <c r="F172" s="5">
        <v>3690000000</v>
      </c>
      <c r="G172" s="5">
        <v>3690000000</v>
      </c>
      <c r="I172" s="5">
        <v>3690000000</v>
      </c>
      <c r="J172" s="5">
        <v>3690000000</v>
      </c>
      <c r="K172" s="5">
        <v>3690000000</v>
      </c>
      <c r="L172" s="5">
        <v>2390000000</v>
      </c>
      <c r="M172" s="5">
        <v>1390000000</v>
      </c>
      <c r="N172" s="5">
        <v>1390000000</v>
      </c>
      <c r="O172" s="5">
        <v>1390000000</v>
      </c>
      <c r="P172" s="5">
        <v>1390000000</v>
      </c>
      <c r="Q172" s="5">
        <v>1370000000</v>
      </c>
      <c r="R172" s="5">
        <v>1040000000</v>
      </c>
      <c r="S172" s="5">
        <v>1040000000</v>
      </c>
      <c r="T172" s="5">
        <v>870000000</v>
      </c>
      <c r="U172" s="5">
        <v>870000000</v>
      </c>
      <c r="V172" s="5">
        <v>870000000</v>
      </c>
      <c r="W172" s="5">
        <v>870000000</v>
      </c>
      <c r="X172" s="5">
        <v>870000000</v>
      </c>
      <c r="Y172" s="5">
        <v>870000000</v>
      </c>
      <c r="Z172" s="5">
        <v>870000000</v>
      </c>
    </row>
    <row r="173" spans="2:26" ht="15.5" x14ac:dyDescent="0.35">
      <c r="C173" t="s">
        <v>171</v>
      </c>
      <c r="D173" s="6">
        <v>7.79</v>
      </c>
      <c r="E173" s="6">
        <v>7.02</v>
      </c>
      <c r="F173" s="6">
        <v>10.33</v>
      </c>
      <c r="G173" s="6">
        <v>-6.24</v>
      </c>
    </row>
    <row r="174" spans="2:26" ht="15.5" x14ac:dyDescent="0.35">
      <c r="C174" t="s">
        <v>172</v>
      </c>
      <c r="D174" s="6">
        <v>177.15</v>
      </c>
      <c r="E174" s="6">
        <v>192.31</v>
      </c>
      <c r="F174" s="6">
        <v>82.28</v>
      </c>
      <c r="G174" s="6">
        <v>-210.74</v>
      </c>
    </row>
    <row r="175" spans="2:26" ht="15.5" x14ac:dyDescent="0.35">
      <c r="C175" t="s">
        <v>60</v>
      </c>
      <c r="D175" s="6">
        <v>47.49</v>
      </c>
      <c r="E175" s="6">
        <v>47.6</v>
      </c>
      <c r="F175" s="6">
        <v>28.41</v>
      </c>
      <c r="G175" s="6">
        <v>43.54</v>
      </c>
    </row>
    <row r="176" spans="2:26" ht="15.5" x14ac:dyDescent="0.35">
      <c r="C176" t="s">
        <v>173</v>
      </c>
      <c r="D176" s="5">
        <v>39440000000</v>
      </c>
      <c r="E176" s="5">
        <v>35650000000</v>
      </c>
      <c r="F176" s="5">
        <v>45140000000</v>
      </c>
      <c r="G176" s="5">
        <v>-19120000000</v>
      </c>
    </row>
    <row r="177" spans="3:7" ht="15.5" x14ac:dyDescent="0.35">
      <c r="C177" t="s">
        <v>174</v>
      </c>
      <c r="D177" s="6">
        <v>3.9000000000000003E-3</v>
      </c>
      <c r="E177" s="6">
        <v>3.5999999999999999E-3</v>
      </c>
      <c r="F177" s="6">
        <v>5.3E-3</v>
      </c>
      <c r="G177" s="6">
        <v>-3.3E-3</v>
      </c>
    </row>
    <row r="178" spans="3:7" ht="15.5" x14ac:dyDescent="0.35">
      <c r="C178" t="s">
        <v>175</v>
      </c>
      <c r="D178" s="6">
        <v>8.1000000000000013E-3</v>
      </c>
      <c r="E178" s="6">
        <v>7.3000000000000001E-3</v>
      </c>
      <c r="F178" s="6">
        <v>1.0800000000000001E-2</v>
      </c>
      <c r="G178" s="6">
        <v>-6.6E-3</v>
      </c>
    </row>
    <row r="179" spans="3:7" ht="15.5" x14ac:dyDescent="0.35">
      <c r="C179" t="s">
        <v>176</v>
      </c>
      <c r="D179" s="6">
        <v>5.1000000000000004E-3</v>
      </c>
      <c r="E179" s="6">
        <v>4.5999999999999999E-3</v>
      </c>
      <c r="F179" s="6">
        <v>5.8999999999999999E-3</v>
      </c>
      <c r="G179" s="6">
        <v>-3.0000000000000001E-3</v>
      </c>
    </row>
    <row r="180" spans="3:7" ht="15.5" x14ac:dyDescent="0.35">
      <c r="C180" t="s">
        <v>177</v>
      </c>
    </row>
    <row r="181" spans="3:7" ht="15.5" x14ac:dyDescent="0.35">
      <c r="C181" t="s">
        <v>178</v>
      </c>
      <c r="D181" s="5">
        <v>3567000000000</v>
      </c>
      <c r="E181" s="5">
        <v>3538000000000</v>
      </c>
      <c r="F181" s="5">
        <v>3512000000000</v>
      </c>
      <c r="G181" s="5">
        <v>3468000000000</v>
      </c>
    </row>
    <row r="182" spans="3:7" ht="15.5" x14ac:dyDescent="0.35">
      <c r="C182" t="s">
        <v>179</v>
      </c>
      <c r="D182" s="6">
        <v>1.43</v>
      </c>
      <c r="E182" s="6">
        <v>1.41</v>
      </c>
      <c r="F182" s="6">
        <v>0.89</v>
      </c>
      <c r="G182" s="6">
        <v>1.4</v>
      </c>
    </row>
    <row r="183" spans="3:7" ht="15.5" x14ac:dyDescent="0.35">
      <c r="C183" t="s">
        <v>180</v>
      </c>
      <c r="D183" s="6">
        <v>966.92</v>
      </c>
      <c r="E183" s="6">
        <v>959.14</v>
      </c>
      <c r="F183" s="6">
        <v>952.12</v>
      </c>
      <c r="G183" s="5">
        <v>940</v>
      </c>
    </row>
    <row r="184" spans="3:7" ht="15.5" x14ac:dyDescent="0.35">
      <c r="C184" t="s">
        <v>181</v>
      </c>
      <c r="D184" s="6">
        <v>1.43</v>
      </c>
      <c r="E184" s="6">
        <v>1.41</v>
      </c>
      <c r="F184" s="6">
        <v>0.89</v>
      </c>
      <c r="G184" s="6">
        <v>1.4</v>
      </c>
    </row>
    <row r="185" spans="3:7" ht="15.5" x14ac:dyDescent="0.35">
      <c r="C185" t="s">
        <v>182</v>
      </c>
      <c r="D185" s="6">
        <v>965.58</v>
      </c>
      <c r="E185" s="6">
        <v>957.71</v>
      </c>
      <c r="F185" s="6">
        <v>950.45</v>
      </c>
      <c r="G185" s="6">
        <v>938.11</v>
      </c>
    </row>
    <row r="186" spans="3:7" ht="15.5" x14ac:dyDescent="0.35">
      <c r="C186" t="s">
        <v>183</v>
      </c>
    </row>
    <row r="187" spans="3:7" ht="15.5" x14ac:dyDescent="0.35">
      <c r="C187" t="s">
        <v>184</v>
      </c>
    </row>
    <row r="188" spans="3:7" ht="15.5" x14ac:dyDescent="0.35">
      <c r="C188" t="s">
        <v>185</v>
      </c>
      <c r="D188" s="5">
        <v>3567000000000</v>
      </c>
      <c r="E188" s="5">
        <v>3538000000000</v>
      </c>
      <c r="F188" s="5">
        <v>3512000000000</v>
      </c>
      <c r="G188" s="5">
        <v>3468000000000</v>
      </c>
    </row>
    <row r="189" spans="3:7" ht="15.5" x14ac:dyDescent="0.35">
      <c r="C189" t="s">
        <v>24</v>
      </c>
    </row>
    <row r="190" spans="3:7" ht="15.5" x14ac:dyDescent="0.35">
      <c r="C190" t="s">
        <v>21</v>
      </c>
    </row>
    <row r="191" spans="3:7" ht="15.5" x14ac:dyDescent="0.35">
      <c r="C191" t="s">
        <v>186</v>
      </c>
    </row>
    <row r="192" spans="3:7" ht="15.5" x14ac:dyDescent="0.35">
      <c r="C192" t="s">
        <v>187</v>
      </c>
      <c r="D192" s="5">
        <v>-80000000000</v>
      </c>
      <c r="E192" s="5">
        <v>-109000000000</v>
      </c>
      <c r="F192" s="5">
        <v>53000000000</v>
      </c>
      <c r="G192" s="5">
        <v>244000000000</v>
      </c>
    </row>
    <row r="193" spans="3:26" ht="15.5" x14ac:dyDescent="0.35">
      <c r="C193" t="s">
        <v>188</v>
      </c>
      <c r="D193" s="5">
        <v>-1000000000</v>
      </c>
      <c r="E193" s="5">
        <v>-1000000000</v>
      </c>
      <c r="F193" s="5">
        <v>-1000000000</v>
      </c>
      <c r="G193" s="5">
        <v>-4000000000</v>
      </c>
    </row>
    <row r="194" spans="3:26" ht="15.5" x14ac:dyDescent="0.35">
      <c r="C194" t="s">
        <v>13</v>
      </c>
      <c r="D194" s="5">
        <v>-81000000000</v>
      </c>
      <c r="E194" s="5">
        <v>-110000000000</v>
      </c>
      <c r="F194" s="5">
        <v>52000000000</v>
      </c>
      <c r="G194" s="5">
        <v>240000000000</v>
      </c>
    </row>
    <row r="195" spans="3:26" ht="15.5" x14ac:dyDescent="0.35">
      <c r="C195" t="s">
        <v>16</v>
      </c>
      <c r="D195" s="6">
        <v>-21.93</v>
      </c>
      <c r="E195" s="6">
        <v>-29.89</v>
      </c>
      <c r="F195" s="6">
        <v>14.17</v>
      </c>
      <c r="G195" s="6">
        <v>65.099999999999994</v>
      </c>
    </row>
    <row r="196" spans="3:26" ht="15.5" x14ac:dyDescent="0.35">
      <c r="C196" t="s">
        <v>45</v>
      </c>
      <c r="I196" s="6">
        <v>13.09</v>
      </c>
      <c r="J196" s="6">
        <v>21.35</v>
      </c>
      <c r="K196" s="6">
        <v>13.24</v>
      </c>
      <c r="L196" s="6">
        <v>6.94</v>
      </c>
      <c r="M196" s="6">
        <v>-31.72</v>
      </c>
      <c r="N196" s="6">
        <v>-50.82</v>
      </c>
      <c r="O196" s="6">
        <v>22.29</v>
      </c>
      <c r="P196" s="6">
        <v>7.11</v>
      </c>
      <c r="Q196" s="6">
        <v>-92.52</v>
      </c>
      <c r="R196" s="6">
        <v>-484.83</v>
      </c>
      <c r="S196" s="6">
        <v>-42.88</v>
      </c>
      <c r="T196" s="6">
        <v>122.31</v>
      </c>
      <c r="U196" s="6">
        <v>93.89</v>
      </c>
      <c r="V196" s="6">
        <v>63.36</v>
      </c>
      <c r="W196" s="6">
        <v>55.38</v>
      </c>
      <c r="X196" s="6">
        <v>40.43</v>
      </c>
      <c r="Y196" s="6">
        <v>42.57</v>
      </c>
      <c r="Z196" s="6">
        <v>22.14</v>
      </c>
    </row>
    <row r="197" spans="3:26" ht="15.5" x14ac:dyDescent="0.35">
      <c r="C197" t="s">
        <v>59</v>
      </c>
      <c r="I197" s="6">
        <v>64.94</v>
      </c>
      <c r="J197" s="5">
        <v>126</v>
      </c>
      <c r="K197" s="6">
        <v>94.03</v>
      </c>
      <c r="L197" s="6">
        <v>198.13</v>
      </c>
      <c r="M197" s="6">
        <v>-55.17</v>
      </c>
      <c r="N197" s="6">
        <v>-34.44</v>
      </c>
      <c r="O197" s="6">
        <v>78.510000000000005</v>
      </c>
      <c r="P197" s="6">
        <v>246.13</v>
      </c>
      <c r="Q197" s="6">
        <v>-18.75</v>
      </c>
      <c r="R197" s="6">
        <v>-4.2300000000000004</v>
      </c>
      <c r="S197" s="6">
        <v>-83.84</v>
      </c>
      <c r="T197" s="6">
        <v>8.99</v>
      </c>
      <c r="U197" s="6">
        <v>6.92</v>
      </c>
      <c r="V197" s="6">
        <v>24.62</v>
      </c>
      <c r="W197" s="6">
        <v>10.82</v>
      </c>
      <c r="X197" s="6">
        <v>14.82</v>
      </c>
      <c r="Y197" s="6">
        <v>14.07</v>
      </c>
      <c r="Z197" s="6">
        <v>27.06</v>
      </c>
    </row>
    <row r="198" spans="3:26" ht="15.5" x14ac:dyDescent="0.35">
      <c r="C198" t="s">
        <v>62</v>
      </c>
      <c r="I198" s="6">
        <v>7.11</v>
      </c>
      <c r="J198" s="6">
        <v>23.03</v>
      </c>
      <c r="K198" s="6">
        <v>12.94</v>
      </c>
      <c r="L198" s="6">
        <v>15.39</v>
      </c>
      <c r="M198" s="6">
        <v>13.65</v>
      </c>
      <c r="N198" s="6">
        <v>10.55</v>
      </c>
      <c r="O198" s="6">
        <v>8.4499999999999993</v>
      </c>
      <c r="P198" s="6">
        <v>7.72</v>
      </c>
      <c r="Q198" s="6">
        <v>7.98</v>
      </c>
      <c r="R198" s="6">
        <v>5.23</v>
      </c>
      <c r="S198" s="6">
        <v>6.76</v>
      </c>
      <c r="T198" s="6">
        <v>2.16</v>
      </c>
      <c r="U198" s="6">
        <v>2.04</v>
      </c>
      <c r="V198" s="6">
        <v>6.64</v>
      </c>
      <c r="W198" s="6">
        <v>2.93</v>
      </c>
      <c r="X198" s="6">
        <v>3.11</v>
      </c>
      <c r="Y198" s="6">
        <v>3.27</v>
      </c>
      <c r="Z198" s="6">
        <v>4.0999999999999996</v>
      </c>
    </row>
    <row r="199" spans="3:26" ht="15.5" x14ac:dyDescent="0.35">
      <c r="C199" t="s">
        <v>189</v>
      </c>
      <c r="I199" s="5">
        <v>72710000000</v>
      </c>
      <c r="J199" s="5">
        <v>111660000000</v>
      </c>
      <c r="K199" s="5">
        <v>69520000000</v>
      </c>
      <c r="L199" s="5">
        <v>6880000000</v>
      </c>
      <c r="M199" s="5">
        <v>-34950000000</v>
      </c>
      <c r="N199" s="5">
        <v>20350000000</v>
      </c>
      <c r="O199" s="5">
        <v>24550000000</v>
      </c>
      <c r="P199" s="5">
        <v>22200000000</v>
      </c>
    </row>
    <row r="200" spans="3:26" ht="15.5" x14ac:dyDescent="0.35">
      <c r="C200" t="s">
        <v>190</v>
      </c>
      <c r="I200" s="6">
        <v>6.7000000000000002E-3</v>
      </c>
      <c r="J200" s="6">
        <v>1.1599999999999999E-2</v>
      </c>
      <c r="K200" s="6">
        <v>8.0000000000000002E-3</v>
      </c>
      <c r="L200" s="6">
        <v>2.8000000000000004E-3</v>
      </c>
      <c r="M200" s="6">
        <v>-1.04E-2</v>
      </c>
      <c r="N200" s="6">
        <v>-1.9099999999999999E-2</v>
      </c>
      <c r="O200" s="6">
        <v>7.8000000000000005E-3</v>
      </c>
      <c r="P200" s="6">
        <v>2.5000000000000001E-3</v>
      </c>
      <c r="Q200" s="6">
        <v>-2.9100000000000001E-2</v>
      </c>
      <c r="R200" s="6">
        <v>-0.11890000000000001</v>
      </c>
      <c r="S200" s="6">
        <v>-7.4000000000000003E-3</v>
      </c>
      <c r="T200" s="6">
        <v>2.06E-2</v>
      </c>
      <c r="U200" s="6">
        <v>2.2700000000000001E-2</v>
      </c>
      <c r="V200" s="6">
        <v>2.1899999999999999E-2</v>
      </c>
      <c r="W200" s="6">
        <v>2.35E-2</v>
      </c>
      <c r="X200" s="6">
        <v>2.2499999999999999E-2</v>
      </c>
      <c r="Y200" s="6">
        <v>2.4199999999999999E-2</v>
      </c>
      <c r="Z200" s="6">
        <v>1.43E-2</v>
      </c>
    </row>
    <row r="201" spans="3:26" ht="15.5" x14ac:dyDescent="0.35">
      <c r="C201" t="s">
        <v>191</v>
      </c>
      <c r="I201" s="6">
        <v>1.37E-2</v>
      </c>
      <c r="J201" s="6">
        <v>2.2799999999999997E-2</v>
      </c>
      <c r="K201" s="6">
        <v>1.4499999999999999E-2</v>
      </c>
      <c r="L201" s="6">
        <v>5.0000000000000001E-3</v>
      </c>
      <c r="M201" s="6">
        <v>-2.18E-2</v>
      </c>
      <c r="N201" s="6">
        <v>-6.6699999999999995E-2</v>
      </c>
      <c r="O201" s="6">
        <v>2.6600000000000002E-2</v>
      </c>
      <c r="P201" s="6">
        <v>8.6999999999999994E-3</v>
      </c>
      <c r="Q201" s="6">
        <v>-0.1133</v>
      </c>
      <c r="R201" s="6">
        <v>-0.45569999999999999</v>
      </c>
      <c r="S201" s="6">
        <v>-4.0099999999999997E-2</v>
      </c>
      <c r="T201" s="6">
        <v>0.18940000000000001</v>
      </c>
      <c r="U201" s="6">
        <v>0.17920000000000003</v>
      </c>
      <c r="V201" s="6">
        <v>0.14710000000000001</v>
      </c>
      <c r="W201" s="6">
        <v>0.13869999999999999</v>
      </c>
      <c r="X201" s="6">
        <v>0.1101</v>
      </c>
      <c r="Y201" s="6">
        <v>0.1222</v>
      </c>
      <c r="Z201" s="6">
        <v>6.8000000000000005E-2</v>
      </c>
    </row>
    <row r="202" spans="3:26" ht="15.5" x14ac:dyDescent="0.35">
      <c r="C202" t="s">
        <v>192</v>
      </c>
      <c r="I202" s="6">
        <v>9.1000000000000004E-3</v>
      </c>
      <c r="J202" s="6">
        <v>1.5900000000000001E-2</v>
      </c>
      <c r="K202" s="6">
        <v>9.8999999999999991E-3</v>
      </c>
      <c r="L202" s="6">
        <v>2.9999999999999997E-4</v>
      </c>
      <c r="M202" s="6">
        <v>-1.0200000000000001E-2</v>
      </c>
      <c r="N202" s="6">
        <v>4.5000000000000005E-3</v>
      </c>
      <c r="O202" s="6">
        <v>4.8999999999999998E-3</v>
      </c>
      <c r="P202" s="6">
        <v>3.7000000000000002E-3</v>
      </c>
      <c r="Q202" s="6">
        <v>-1.04E-2</v>
      </c>
      <c r="R202" s="6">
        <v>-0.1119</v>
      </c>
      <c r="S202" s="6">
        <v>-8.199999999999999E-3</v>
      </c>
      <c r="T202" s="6">
        <v>3.2500000000000001E-2</v>
      </c>
      <c r="U202" s="6">
        <v>3.61E-2</v>
      </c>
      <c r="V202" s="6">
        <v>3.2400000000000005E-2</v>
      </c>
      <c r="W202" s="6">
        <v>3.6000000000000004E-2</v>
      </c>
      <c r="X202" s="6">
        <v>3.1200000000000002E-2</v>
      </c>
      <c r="Y202" s="6">
        <v>3.5200000000000002E-2</v>
      </c>
      <c r="Z202" s="6">
        <v>4.5100000000000001E-2</v>
      </c>
    </row>
    <row r="203" spans="3:26" ht="15.5" x14ac:dyDescent="0.35">
      <c r="C203" t="s">
        <v>193</v>
      </c>
    </row>
    <row r="204" spans="3:26" ht="15.5" x14ac:dyDescent="0.35">
      <c r="C204" t="s">
        <v>56</v>
      </c>
      <c r="I204" s="6">
        <v>0.89</v>
      </c>
      <c r="J204" s="6">
        <v>2.87</v>
      </c>
      <c r="K204" s="6">
        <v>1.36</v>
      </c>
      <c r="L204" s="6">
        <v>0.99</v>
      </c>
      <c r="M204" s="6">
        <v>1.2</v>
      </c>
      <c r="N204" s="6">
        <v>2.2999999999999998</v>
      </c>
      <c r="O204" s="6">
        <v>2.09</v>
      </c>
      <c r="P204" s="6">
        <v>2.15</v>
      </c>
      <c r="Q204" s="6">
        <v>2.13</v>
      </c>
      <c r="R204" s="6">
        <v>1.93</v>
      </c>
      <c r="S204" s="6">
        <v>3.36</v>
      </c>
      <c r="T204" s="6">
        <v>1.7</v>
      </c>
      <c r="U204" s="6">
        <v>1.24</v>
      </c>
      <c r="V204" s="6">
        <v>3.62</v>
      </c>
      <c r="W204" s="6">
        <v>1.5</v>
      </c>
      <c r="X204" s="6">
        <v>1.63</v>
      </c>
      <c r="Y204" s="6">
        <v>1.72</v>
      </c>
      <c r="Z204" s="6">
        <v>1.84</v>
      </c>
    </row>
    <row r="205" spans="3:26" ht="15.5" x14ac:dyDescent="0.35">
      <c r="C205" t="s">
        <v>53</v>
      </c>
      <c r="I205" s="6">
        <v>952.12</v>
      </c>
      <c r="J205" s="6">
        <v>937.24</v>
      </c>
      <c r="K205" s="6">
        <v>915.85</v>
      </c>
      <c r="L205" s="6">
        <v>1394.91</v>
      </c>
      <c r="M205" s="6">
        <v>1453.59</v>
      </c>
      <c r="N205" s="6">
        <v>761.57</v>
      </c>
      <c r="O205" s="6">
        <v>837.46</v>
      </c>
      <c r="P205" s="6">
        <v>813.82</v>
      </c>
      <c r="Q205" s="6">
        <v>816.3</v>
      </c>
      <c r="R205" s="6">
        <v>1063.96</v>
      </c>
      <c r="S205" s="6">
        <v>1070.3599999999999</v>
      </c>
      <c r="T205" s="6">
        <v>645.84</v>
      </c>
      <c r="U205" s="6">
        <v>524.03</v>
      </c>
      <c r="V205" s="6">
        <v>430.61</v>
      </c>
      <c r="W205" s="6">
        <v>399.18</v>
      </c>
      <c r="X205" s="6">
        <v>367.18</v>
      </c>
      <c r="Y205" s="6">
        <v>348.48</v>
      </c>
      <c r="Z205" s="6">
        <v>325.66000000000003</v>
      </c>
    </row>
    <row r="206" spans="3:26" ht="15.5" x14ac:dyDescent="0.35">
      <c r="C206" t="s">
        <v>194</v>
      </c>
      <c r="I206" s="6">
        <v>0.89</v>
      </c>
      <c r="J206" s="6">
        <v>2.87</v>
      </c>
      <c r="K206" s="6">
        <v>1.36</v>
      </c>
      <c r="L206" s="6">
        <v>0.99</v>
      </c>
      <c r="M206" s="6">
        <v>1.2</v>
      </c>
      <c r="N206" s="6">
        <v>2.2999999999999998</v>
      </c>
      <c r="O206" s="6">
        <v>2.09</v>
      </c>
      <c r="P206" s="6">
        <v>2.16</v>
      </c>
      <c r="Q206" s="6">
        <v>2.13</v>
      </c>
      <c r="R206" s="6">
        <v>1.93</v>
      </c>
      <c r="S206" s="6">
        <v>3.37</v>
      </c>
      <c r="T206" s="6">
        <v>1.7</v>
      </c>
      <c r="U206" s="6">
        <v>1.24</v>
      </c>
      <c r="V206" s="6">
        <v>3.62</v>
      </c>
      <c r="W206" s="6">
        <v>1.5</v>
      </c>
      <c r="X206" s="6">
        <v>1.63</v>
      </c>
      <c r="Y206" s="6">
        <v>1.72</v>
      </c>
      <c r="Z206" s="6">
        <v>1.84</v>
      </c>
    </row>
    <row r="207" spans="3:26" ht="15.5" x14ac:dyDescent="0.35">
      <c r="C207" t="s">
        <v>195</v>
      </c>
      <c r="I207" s="6">
        <v>950.45</v>
      </c>
      <c r="J207" s="6">
        <v>935.76</v>
      </c>
      <c r="K207" s="6">
        <v>914.57</v>
      </c>
      <c r="L207" s="6">
        <v>1391.57</v>
      </c>
      <c r="M207" s="6">
        <v>1452.92</v>
      </c>
      <c r="N207" s="6">
        <v>760.36</v>
      </c>
      <c r="O207" s="6">
        <v>835.34</v>
      </c>
      <c r="P207" s="6">
        <v>811.43</v>
      </c>
      <c r="Q207" s="6">
        <v>814.15</v>
      </c>
      <c r="R207" s="6">
        <v>1061.27</v>
      </c>
      <c r="S207" s="6">
        <v>1065.71</v>
      </c>
      <c r="T207" s="6">
        <v>645.64</v>
      </c>
      <c r="U207" s="6">
        <v>523.77</v>
      </c>
      <c r="V207" s="6">
        <v>430.43</v>
      </c>
      <c r="W207" s="6">
        <v>399.18</v>
      </c>
      <c r="X207" s="6">
        <v>367.18</v>
      </c>
      <c r="Y207" s="6">
        <v>348.48</v>
      </c>
      <c r="Z207" s="6">
        <v>325.66000000000003</v>
      </c>
    </row>
    <row r="208" spans="3:26" ht="15.5" x14ac:dyDescent="0.35">
      <c r="C208" t="s">
        <v>196</v>
      </c>
    </row>
    <row r="209" spans="3:26" ht="15.5" x14ac:dyDescent="0.35">
      <c r="C209" t="s">
        <v>197</v>
      </c>
    </row>
    <row r="210" spans="3:26" ht="15.5" x14ac:dyDescent="0.35">
      <c r="C210" t="s">
        <v>26</v>
      </c>
    </row>
    <row r="211" spans="3:26" ht="15.5" x14ac:dyDescent="0.35">
      <c r="C211" t="s">
        <v>23</v>
      </c>
    </row>
    <row r="212" spans="3:26" ht="15.5" x14ac:dyDescent="0.35">
      <c r="C212" t="s">
        <v>198</v>
      </c>
    </row>
    <row r="213" spans="3:26" ht="15.5" x14ac:dyDescent="0.35">
      <c r="C213" t="s">
        <v>199</v>
      </c>
      <c r="I213" s="5">
        <v>289000000000</v>
      </c>
      <c r="J213" s="5">
        <v>243000000000</v>
      </c>
      <c r="K213" s="5">
        <v>-1055000000000</v>
      </c>
      <c r="L213" s="5">
        <v>-277000000000</v>
      </c>
      <c r="M213" s="5">
        <v>-232000000000</v>
      </c>
      <c r="N213" s="5">
        <v>-109000000000</v>
      </c>
      <c r="O213" s="5">
        <v>439000000000</v>
      </c>
      <c r="P213" s="5">
        <v>-487000000000</v>
      </c>
      <c r="Q213" s="5">
        <v>-375000000000</v>
      </c>
      <c r="R213" s="5">
        <v>-998000000000</v>
      </c>
      <c r="S213" s="5">
        <v>-116000000000</v>
      </c>
      <c r="T213" s="5">
        <v>920000000000</v>
      </c>
      <c r="U213" s="5">
        <v>226000000000</v>
      </c>
      <c r="V213" s="5">
        <v>58000000000</v>
      </c>
      <c r="W213" s="5">
        <v>146000000000</v>
      </c>
      <c r="X213" s="5">
        <v>-44000000000</v>
      </c>
      <c r="Y213" s="5">
        <v>238000000000</v>
      </c>
      <c r="Z213" s="5">
        <v>-338000000000</v>
      </c>
    </row>
    <row r="214" spans="3:26" ht="15.5" x14ac:dyDescent="0.35">
      <c r="C214" t="s">
        <v>200</v>
      </c>
      <c r="I214" s="5">
        <v>-6000000000</v>
      </c>
      <c r="J214" s="5">
        <v>-9000000000</v>
      </c>
      <c r="K214" s="5">
        <v>-8000000000</v>
      </c>
      <c r="L214" s="5">
        <v>-9000000000</v>
      </c>
      <c r="M214" s="5">
        <v>-4000000000</v>
      </c>
      <c r="N214" s="5">
        <v>-1000000000</v>
      </c>
      <c r="O214" s="5">
        <v>-2000000000</v>
      </c>
      <c r="P214" s="5">
        <v>-7000000000</v>
      </c>
      <c r="Q214" s="5">
        <v>-2000000000</v>
      </c>
      <c r="R214" s="5">
        <v>-1000000000</v>
      </c>
      <c r="S214" s="5">
        <v>-2000000000</v>
      </c>
      <c r="T214" s="5">
        <v>-9000000000</v>
      </c>
      <c r="U214" s="5">
        <v>-6000000000</v>
      </c>
      <c r="V214" s="5">
        <v>-2000000000</v>
      </c>
      <c r="W214" s="5">
        <v>-4000000000</v>
      </c>
      <c r="X214" s="5">
        <v>-5000000000</v>
      </c>
      <c r="Y214" s="5">
        <v>-1000000000</v>
      </c>
      <c r="Z214" s="5">
        <v>0</v>
      </c>
    </row>
    <row r="215" spans="3:26" ht="15.5" x14ac:dyDescent="0.35">
      <c r="C215" t="s">
        <v>15</v>
      </c>
      <c r="I215" s="5">
        <v>284000000000</v>
      </c>
      <c r="J215" s="5">
        <v>235000000000</v>
      </c>
      <c r="K215" s="5">
        <v>-1062000000000</v>
      </c>
      <c r="L215" s="5">
        <v>-286000000000</v>
      </c>
      <c r="M215" s="5">
        <v>-236000000000</v>
      </c>
      <c r="N215" s="5">
        <v>-110000000000</v>
      </c>
      <c r="O215" s="5">
        <v>437000000000</v>
      </c>
      <c r="P215" s="5">
        <v>-494000000000</v>
      </c>
      <c r="Q215" s="5">
        <v>-377000000000</v>
      </c>
      <c r="R215" s="5">
        <v>-999000000000</v>
      </c>
      <c r="S215" s="5">
        <v>-118000000000</v>
      </c>
      <c r="T215" s="5">
        <v>911000000000</v>
      </c>
      <c r="U215" s="5">
        <v>220000000000</v>
      </c>
      <c r="V215" s="5">
        <v>56000000000</v>
      </c>
      <c r="W215" s="5">
        <v>142000000000</v>
      </c>
      <c r="X215" s="5">
        <v>-49000000000</v>
      </c>
      <c r="Y215" s="5">
        <v>236000000000</v>
      </c>
      <c r="Z215" s="5">
        <v>-338000000000</v>
      </c>
    </row>
    <row r="216" spans="3:26" ht="15.5" x14ac:dyDescent="0.35">
      <c r="C216" t="s">
        <v>17</v>
      </c>
      <c r="I216" s="6">
        <v>76.92</v>
      </c>
      <c r="J216" s="6">
        <v>63.65</v>
      </c>
      <c r="K216" s="6">
        <v>-287.93</v>
      </c>
      <c r="L216" s="6">
        <v>-119.61</v>
      </c>
      <c r="M216" s="6">
        <v>-170.07</v>
      </c>
      <c r="N216" s="6">
        <v>-78.92</v>
      </c>
      <c r="O216" s="6">
        <v>314.85000000000002</v>
      </c>
      <c r="P216" s="6">
        <v>-355.78</v>
      </c>
      <c r="Q216" s="6">
        <v>-274.14</v>
      </c>
      <c r="R216" s="6">
        <v>-959.27</v>
      </c>
      <c r="S216" s="5">
        <v>-113</v>
      </c>
      <c r="T216" s="6">
        <v>1049.43</v>
      </c>
      <c r="U216" s="6">
        <v>253.06</v>
      </c>
      <c r="V216" s="6">
        <v>64.459999999999994</v>
      </c>
      <c r="W216" s="6">
        <v>163.15</v>
      </c>
      <c r="X216" s="6">
        <v>-56.05</v>
      </c>
      <c r="Y216" s="6">
        <v>272.19</v>
      </c>
      <c r="Z216" s="6">
        <v>-389.28</v>
      </c>
    </row>
  </sheetData>
  <pageMargins left="0.7" right="0.7" top="0.75" bottom="0.75" header="0.3" footer="0.3"/>
  <ignoredErrors>
    <ignoredError sqref="A1:Z217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Z2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1609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1610</v>
      </c>
      <c r="D2" s="2" vm="350">
        <f ca="1">IFERROR(_xlfn.STOCKHISTORY("XIDX:" &amp; $C$1, D3, , 0, 0, 1), "Libur")</f>
        <v>15</v>
      </c>
      <c r="E2" s="2" vm="351">
        <f ca="1">IFERROR(_xlfn.STOCKHISTORY("XIDX:" &amp; $C$1, E3, , 0, 0, 1), "Libur")</f>
        <v>10</v>
      </c>
      <c r="H2" s="2" vm="351">
        <f ca="1">IFERROR(INDEX(D2:G2,COUNT(D2:G2)),"")</f>
        <v>10</v>
      </c>
      <c r="I2" s="2" vm="352">
        <f t="shared" ref="I2:Z2" ca="1" si="0">IFERROR(_xlfn.STOCKHISTORY("XIDX:" &amp; $C$1, I1, , 0, 0, 1), "Libur")</f>
        <v>17</v>
      </c>
      <c r="J2" s="2" vm="353">
        <f t="shared" ca="1" si="0"/>
        <v>3</v>
      </c>
      <c r="K2" s="2" vm="144">
        <f t="shared" ca="1" si="0"/>
        <v>50</v>
      </c>
      <c r="L2" s="2" vm="144">
        <f t="shared" ca="1" si="0"/>
        <v>50</v>
      </c>
      <c r="M2" s="2" vm="144">
        <f t="shared" ca="1" si="0"/>
        <v>50</v>
      </c>
      <c r="N2" s="2" vm="144">
        <f t="shared" ca="1" si="0"/>
        <v>50</v>
      </c>
      <c r="O2" s="2" t="str">
        <f t="shared" ca="1" si="0"/>
        <v>Libur</v>
      </c>
      <c r="P2" s="2" vm="354">
        <f t="shared" ca="1" si="0"/>
        <v>150</v>
      </c>
      <c r="Q2" s="2" vm="355">
        <f t="shared" ca="1" si="0"/>
        <v>140</v>
      </c>
      <c r="R2" s="2" vm="356">
        <f t="shared" ca="1" si="0"/>
        <v>153.75</v>
      </c>
      <c r="S2" s="2" vm="357">
        <f t="shared" ca="1" si="0"/>
        <v>187.1694</v>
      </c>
      <c r="T2" s="2" vm="358">
        <f t="shared" ca="1" si="0"/>
        <v>131.01859999999999</v>
      </c>
      <c r="U2" s="2" vm="359">
        <f t="shared" ca="1" si="0"/>
        <v>158.05420000000001</v>
      </c>
      <c r="V2" s="2" vm="360">
        <f t="shared" ca="1" si="0"/>
        <v>102.9432</v>
      </c>
      <c r="W2" s="2" vm="361">
        <f t="shared" ca="1" si="0"/>
        <v>103.983</v>
      </c>
      <c r="X2" s="2" t="str">
        <f t="shared" ca="1" si="0"/>
        <v>Libur</v>
      </c>
      <c r="Y2" s="2" vm="362">
        <f t="shared" ca="1" si="0"/>
        <v>9.0465</v>
      </c>
      <c r="Z2" s="2" vm="363">
        <f t="shared" ca="1" si="0"/>
        <v>10.2943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8690895628</v>
      </c>
      <c r="E4" s="2">
        <f>IFERROR(INDEX(E51:E500,MATCH($C$4,$C$51:$C$500,0)),"")</f>
        <v>4647323834</v>
      </c>
      <c r="H4" s="2">
        <f>IFERROR(SUM(D4:G4)*(4/MAX(1,COUNT(D4:G4))),"")</f>
        <v>26676438924</v>
      </c>
      <c r="I4" s="2">
        <f t="shared" ref="I4:Z4" si="1">IFERROR(INDEX(I51:I500,MATCH($C$4,$C$51:$C$500,0)),"")</f>
        <v>72018586764</v>
      </c>
      <c r="J4" s="2">
        <f t="shared" si="1"/>
        <v>635627019063</v>
      </c>
      <c r="K4" s="2">
        <f t="shared" si="1"/>
        <v>196668165620</v>
      </c>
      <c r="L4" s="2">
        <f t="shared" si="1"/>
        <v>153501795074</v>
      </c>
      <c r="M4" s="2">
        <f t="shared" si="1"/>
        <v>146942545316</v>
      </c>
      <c r="N4" s="2">
        <f t="shared" si="1"/>
        <v>1013029439944</v>
      </c>
      <c r="O4" s="2">
        <f t="shared" si="1"/>
        <v>697914218244</v>
      </c>
      <c r="P4" s="2">
        <f t="shared" si="1"/>
        <v>890045953988</v>
      </c>
      <c r="Q4" s="2">
        <f t="shared" si="1"/>
        <v>887141290201</v>
      </c>
      <c r="R4" s="2">
        <f t="shared" si="1"/>
        <v>748088902523</v>
      </c>
      <c r="S4" s="2">
        <f t="shared" si="1"/>
        <v>49116023376</v>
      </c>
      <c r="T4" s="2">
        <f t="shared" si="1"/>
        <v>43386541235</v>
      </c>
      <c r="U4" s="2">
        <f t="shared" si="1"/>
        <v>46980927036</v>
      </c>
      <c r="V4" s="2">
        <f t="shared" si="1"/>
        <v>62161737788</v>
      </c>
      <c r="W4" s="2">
        <f t="shared" si="1"/>
        <v>23973345663</v>
      </c>
      <c r="X4" s="2">
        <f t="shared" si="1"/>
        <v>21222020400</v>
      </c>
      <c r="Y4" s="2">
        <f t="shared" si="1"/>
        <v>10219506500</v>
      </c>
      <c r="Z4" s="2">
        <f t="shared" si="1"/>
        <v>4412083400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-35107363917</v>
      </c>
      <c r="E5" s="2">
        <f>IFERROR(INDEX(E51:E500,MATCH($C$5,$C$51:$C$500,0)),"")</f>
        <v>-20615001893</v>
      </c>
      <c r="H5" s="2">
        <f>IFERROR(SUM(D5:G5)*(4/MAX(1,COUNT(D5:G5))),"")</f>
        <v>-111444731620</v>
      </c>
      <c r="I5" s="2">
        <f t="shared" ref="I5:Z5" si="2">IFERROR(INDEX(I51:I500,MATCH($C$5,$C$51:$C$500,0)),"")</f>
        <v>-178822527833</v>
      </c>
      <c r="J5" s="2">
        <f t="shared" si="2"/>
        <v>-644344242053</v>
      </c>
      <c r="K5" s="2">
        <f t="shared" si="2"/>
        <v>-96067667344</v>
      </c>
      <c r="L5" s="2">
        <f t="shared" si="2"/>
        <v>-358677641678</v>
      </c>
      <c r="M5" s="2">
        <f t="shared" si="2"/>
        <v>-100781712757</v>
      </c>
      <c r="N5" s="2">
        <f t="shared" si="2"/>
        <v>-480244281123</v>
      </c>
      <c r="O5" s="2">
        <f t="shared" si="2"/>
        <v>-117912748401</v>
      </c>
      <c r="P5" s="2">
        <f t="shared" si="2"/>
        <v>114287091118</v>
      </c>
      <c r="Q5" s="2">
        <f t="shared" si="2"/>
        <v>-45581398207</v>
      </c>
      <c r="R5" s="2">
        <f t="shared" si="2"/>
        <v>-4373656051</v>
      </c>
      <c r="S5" s="2">
        <f t="shared" si="2"/>
        <v>1271476658</v>
      </c>
      <c r="T5" s="2">
        <f t="shared" si="2"/>
        <v>-4068981878</v>
      </c>
      <c r="U5" s="2">
        <f t="shared" si="2"/>
        <v>2301480385</v>
      </c>
      <c r="V5" s="2">
        <f t="shared" si="2"/>
        <v>1024991541</v>
      </c>
      <c r="W5" s="2">
        <f t="shared" si="2"/>
        <v>-3743100775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227955482378</v>
      </c>
      <c r="E6" s="2">
        <f>IFERROR(INDEX(E51:E500,MATCH($C$6,$C$51:$C$500,0)),"")</f>
        <v>263062846295</v>
      </c>
      <c r="H6" s="2">
        <f>IFERROR(INDEX(D6:G6,COUNT(D6:G6)),"")</f>
        <v>263062846295</v>
      </c>
      <c r="I6" s="2">
        <f t="shared" ref="I6:Z6" si="3">IFERROR(INDEX(I51:I500,MATCH($C$6,$C$51:$C$500,0)),"")</f>
        <v>283677848188</v>
      </c>
      <c r="J6" s="2">
        <f t="shared" si="3"/>
        <v>462500376021</v>
      </c>
      <c r="K6" s="2">
        <f t="shared" si="3"/>
        <v>1106844618075</v>
      </c>
      <c r="L6" s="2">
        <f t="shared" si="3"/>
        <v>1202912285419</v>
      </c>
      <c r="M6" s="2">
        <f t="shared" si="3"/>
        <v>1561589927096</v>
      </c>
      <c r="N6" s="2">
        <f t="shared" si="3"/>
        <v>1662371639854</v>
      </c>
      <c r="O6" s="2">
        <f t="shared" si="3"/>
        <v>2142615920977</v>
      </c>
      <c r="P6" s="2">
        <f t="shared" si="3"/>
        <v>2260528669378</v>
      </c>
      <c r="Q6" s="2">
        <f t="shared" si="3"/>
        <v>1987619409028</v>
      </c>
      <c r="R6" s="2">
        <f t="shared" si="3"/>
        <v>1510854682236</v>
      </c>
      <c r="S6" s="2">
        <f t="shared" si="3"/>
        <v>79882577232</v>
      </c>
      <c r="T6" s="2">
        <f t="shared" si="3"/>
        <v>78533883538</v>
      </c>
      <c r="U6" s="2">
        <f t="shared" si="3"/>
        <v>83145039444</v>
      </c>
      <c r="V6" s="2">
        <f t="shared" si="3"/>
        <v>72201786026</v>
      </c>
      <c r="W6" s="2">
        <f t="shared" si="3"/>
        <v>71176794485</v>
      </c>
      <c r="X6" s="2">
        <f t="shared" si="3"/>
        <v>74919895260</v>
      </c>
      <c r="Y6" s="2">
        <f t="shared" si="3"/>
        <v>79468785946</v>
      </c>
      <c r="Z6" s="2">
        <f t="shared" si="3"/>
        <v>85701065964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46.28</v>
      </c>
      <c r="E7" s="3">
        <f>IFERROR(INDEX(E51:E500,MATCH($C$7,$C$51:$C$500,0))/1000000000,"")</f>
        <v>46.28</v>
      </c>
      <c r="H7" s="3">
        <f>IFERROR(INDEX(D7:G7,COUNT(D7:G7)),"")</f>
        <v>46.28</v>
      </c>
      <c r="I7" s="3">
        <f t="shared" ref="I7:Z7" si="4">IFERROR(INDEX(I51:I500,MATCH($C$7,$C$51:$C$500,0))/1000000000,"")</f>
        <v>46.28</v>
      </c>
      <c r="J7" s="3">
        <f t="shared" si="4"/>
        <v>46.28</v>
      </c>
      <c r="K7" s="3">
        <f t="shared" si="4"/>
        <v>46.28</v>
      </c>
      <c r="L7" s="3">
        <f t="shared" si="4"/>
        <v>46.28</v>
      </c>
      <c r="M7" s="3">
        <f t="shared" si="4"/>
        <v>46.28</v>
      </c>
      <c r="N7" s="3">
        <f t="shared" si="4"/>
        <v>46.28</v>
      </c>
      <c r="O7" s="3">
        <f t="shared" si="4"/>
        <v>46.28</v>
      </c>
      <c r="P7" s="3">
        <f t="shared" si="4"/>
        <v>46.28</v>
      </c>
      <c r="Q7" s="3">
        <f t="shared" si="4"/>
        <v>46.28</v>
      </c>
      <c r="R7" s="3">
        <f t="shared" si="4"/>
        <v>5.78</v>
      </c>
      <c r="S7" s="3">
        <f t="shared" si="4"/>
        <v>1.1000000000000001</v>
      </c>
      <c r="T7" s="3">
        <f t="shared" si="4"/>
        <v>1.1000000000000001</v>
      </c>
      <c r="U7" s="3">
        <f t="shared" si="4"/>
        <v>1.1000000000000001</v>
      </c>
      <c r="V7" s="3">
        <f t="shared" si="4"/>
        <v>1.1000000000000001</v>
      </c>
      <c r="W7" s="3">
        <f t="shared" si="4"/>
        <v>1.1000000000000001</v>
      </c>
      <c r="X7" s="3">
        <f t="shared" si="4"/>
        <v>1.1000000000000001</v>
      </c>
      <c r="Y7" s="3">
        <f t="shared" si="4"/>
        <v>1.1000000000000001</v>
      </c>
      <c r="Z7" s="3">
        <f t="shared" si="4"/>
        <v>1.1000000000000001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-17000000000</v>
      </c>
      <c r="H8" s="2">
        <f>IFERROR(INDEX(D8:G8,COUNT(D8:G8)),"")</f>
        <v>-17000000000</v>
      </c>
      <c r="I8" s="2">
        <f t="shared" ref="I8:Z8" si="5">IFERROR(INDEX(I51:I500,MATCH($C$8,$C$51:$C$500,0)),"")</f>
        <v>-42000000000</v>
      </c>
      <c r="J8" s="2">
        <f t="shared" si="5"/>
        <v>49000000000</v>
      </c>
      <c r="K8" s="2">
        <f t="shared" si="5"/>
        <v>71000000000</v>
      </c>
      <c r="L8" s="2">
        <f t="shared" si="5"/>
        <v>22000000000</v>
      </c>
      <c r="M8" s="2">
        <f t="shared" si="5"/>
        <v>7000000000</v>
      </c>
      <c r="N8" s="2">
        <f t="shared" si="5"/>
        <v>-2000000000</v>
      </c>
      <c r="O8" s="2">
        <f t="shared" si="5"/>
        <v>-13000000000</v>
      </c>
      <c r="P8" s="2">
        <f t="shared" si="5"/>
        <v>-201000000000</v>
      </c>
      <c r="Q8" s="2">
        <f t="shared" si="5"/>
        <v>-168000000000</v>
      </c>
      <c r="R8" s="2">
        <f t="shared" si="5"/>
        <v>-21000000000</v>
      </c>
      <c r="S8" s="2">
        <f t="shared" si="5"/>
        <v>-18000000000</v>
      </c>
      <c r="T8" s="2">
        <f t="shared" si="5"/>
        <v>-1000000000</v>
      </c>
      <c r="U8" s="2">
        <f t="shared" si="5"/>
        <v>1000000000</v>
      </c>
      <c r="V8" s="2">
        <f t="shared" si="5"/>
        <v>0</v>
      </c>
      <c r="W8" s="2">
        <f t="shared" si="5"/>
        <v>-6000000000</v>
      </c>
      <c r="X8" s="2">
        <f t="shared" si="5"/>
        <v>-4000000000</v>
      </c>
      <c r="Y8" s="2">
        <f t="shared" si="5"/>
        <v>-1000000000</v>
      </c>
      <c r="Z8" s="2">
        <f t="shared" si="5"/>
        <v>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-0.13</v>
      </c>
      <c r="E9" s="3">
        <f>IFERROR(INDEX(E51:E500,MATCH("Free cash flow per share (Quarter)",$C$51:$C$500,0)),"")</f>
        <v>-0.37</v>
      </c>
      <c r="H9" s="3">
        <f>IFERROR(INDEX(D9:G9,COUNT(D9:G9)),"")</f>
        <v>-0.37</v>
      </c>
      <c r="I9" s="3">
        <f t="shared" ref="I9:Z9" si="6">IFERROR(INDEX(I51:I500,MATCH($C$9,$C$51:$C$500,0)),"")</f>
        <v>-0.92</v>
      </c>
      <c r="J9" s="3">
        <f t="shared" si="6"/>
        <v>1.06</v>
      </c>
      <c r="K9" s="3">
        <f t="shared" si="6"/>
        <v>1.54</v>
      </c>
      <c r="L9" s="3">
        <f t="shared" si="6"/>
        <v>0.48</v>
      </c>
      <c r="M9" s="3">
        <f t="shared" si="6"/>
        <v>0.16</v>
      </c>
      <c r="N9" s="3">
        <f t="shared" si="6"/>
        <v>-0.05</v>
      </c>
      <c r="O9" s="3">
        <f t="shared" si="6"/>
        <v>-0.28000000000000003</v>
      </c>
      <c r="P9" s="3">
        <f t="shared" si="6"/>
        <v>-4.3499999999999996</v>
      </c>
      <c r="Q9" s="3">
        <f t="shared" si="6"/>
        <v>-3.63</v>
      </c>
      <c r="R9" s="3">
        <f t="shared" si="6"/>
        <v>-3.66</v>
      </c>
      <c r="S9" s="3">
        <f t="shared" si="6"/>
        <v>-16.239999999999998</v>
      </c>
      <c r="T9" s="3">
        <f t="shared" si="6"/>
        <v>-0.55000000000000004</v>
      </c>
      <c r="U9" s="3">
        <f t="shared" si="6"/>
        <v>0.68</v>
      </c>
      <c r="V9" s="3">
        <f t="shared" si="6"/>
        <v>0.35</v>
      </c>
      <c r="W9" s="3">
        <f t="shared" si="6"/>
        <v>-5.49</v>
      </c>
      <c r="X9" s="3">
        <f t="shared" si="6"/>
        <v>-3.9</v>
      </c>
      <c r="Y9" s="3">
        <f t="shared" si="6"/>
        <v>-0.79</v>
      </c>
      <c r="Z9" s="3">
        <f t="shared" si="6"/>
        <v>1.26</v>
      </c>
    </row>
    <row r="10" spans="1:26" ht="15.5" x14ac:dyDescent="0.35">
      <c r="C10" t="s">
        <v>18</v>
      </c>
      <c r="D10" s="3">
        <f ca="1">IFERROR(IF(D9=0,"",D2/D9),"")</f>
        <v>-115.38461538461539</v>
      </c>
      <c r="E10" s="3">
        <f ca="1">IFERROR(IF(E9=0,"",E2/E9),"")</f>
        <v>-27.027027027027028</v>
      </c>
      <c r="I10" s="3">
        <f t="shared" ref="I10:Z10" ca="1" si="7">IFERROR(IF(I9=0,"",I2/I9),"")</f>
        <v>-18.478260869565215</v>
      </c>
      <c r="J10" s="3">
        <f t="shared" ca="1" si="7"/>
        <v>2.8301886792452828</v>
      </c>
      <c r="K10" s="3">
        <f t="shared" ca="1" si="7"/>
        <v>32.467532467532465</v>
      </c>
      <c r="L10" s="3">
        <f t="shared" ca="1" si="7"/>
        <v>104.16666666666667</v>
      </c>
      <c r="M10" s="3">
        <f t="shared" ca="1" si="7"/>
        <v>312.5</v>
      </c>
      <c r="N10" s="3">
        <f t="shared" ca="1" si="7"/>
        <v>-1000</v>
      </c>
      <c r="O10" s="3" t="str">
        <f t="shared" ca="1" si="7"/>
        <v/>
      </c>
      <c r="P10" s="3">
        <f t="shared" ca="1" si="7"/>
        <v>-34.482758620689658</v>
      </c>
      <c r="Q10" s="3">
        <f t="shared" ca="1" si="7"/>
        <v>-38.567493112947659</v>
      </c>
      <c r="R10" s="3">
        <f t="shared" ca="1" si="7"/>
        <v>-42.008196721311471</v>
      </c>
      <c r="S10" s="3">
        <f t="shared" ca="1" si="7"/>
        <v>-11.525209359605912</v>
      </c>
      <c r="T10" s="3">
        <f t="shared" ca="1" si="7"/>
        <v>-238.21563636363632</v>
      </c>
      <c r="U10" s="3">
        <f t="shared" ca="1" si="7"/>
        <v>232.43264705882353</v>
      </c>
      <c r="V10" s="3">
        <f t="shared" ca="1" si="7"/>
        <v>294.12342857142858</v>
      </c>
      <c r="W10" s="3">
        <f t="shared" ca="1" si="7"/>
        <v>-18.940437158469944</v>
      </c>
      <c r="X10" s="3" t="str">
        <f t="shared" ca="1" si="7"/>
        <v/>
      </c>
      <c r="Y10" s="3">
        <f t="shared" ca="1" si="7"/>
        <v>-11.45126582278481</v>
      </c>
      <c r="Z10" s="3">
        <f t="shared" ca="1" si="7"/>
        <v>8.1700793650793653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11860424261</v>
      </c>
      <c r="E11" s="2">
        <f>IFERROR(INDEX(E51:E500,MATCH($C$11,$C$51:$C$500,0)),"")</f>
        <v>13233253486</v>
      </c>
      <c r="H11" s="2">
        <f>IFERROR(INDEX(D11:G11,COUNT(D11:G11)),"")</f>
        <v>13233253486</v>
      </c>
      <c r="I11" s="2">
        <f t="shared" ref="I11:Z11" si="8">IFERROR(INDEX(I51:I500,MATCH($C$11,$C$51:$C$500,0)),"")</f>
        <v>19842606927</v>
      </c>
      <c r="J11" s="2">
        <f t="shared" si="8"/>
        <v>61354659332</v>
      </c>
      <c r="K11" s="2">
        <f t="shared" si="8"/>
        <v>13821205974</v>
      </c>
      <c r="L11" s="2">
        <f t="shared" si="8"/>
        <v>8927746076</v>
      </c>
      <c r="M11" s="2">
        <f t="shared" si="8"/>
        <v>5318658600</v>
      </c>
      <c r="N11" s="2">
        <f t="shared" si="8"/>
        <v>3941140398</v>
      </c>
      <c r="O11" s="2">
        <f t="shared" si="8"/>
        <v>6892629464</v>
      </c>
      <c r="P11" s="2">
        <f t="shared" si="8"/>
        <v>2998324380</v>
      </c>
      <c r="Q11" s="2">
        <f t="shared" si="8"/>
        <v>19930413286</v>
      </c>
      <c r="R11" s="2">
        <f t="shared" si="8"/>
        <v>22021388852</v>
      </c>
      <c r="S11" s="2">
        <f t="shared" si="8"/>
        <v>1046168122</v>
      </c>
      <c r="T11" s="2">
        <f t="shared" si="8"/>
        <v>1095826255</v>
      </c>
      <c r="U11" s="2">
        <f t="shared" si="8"/>
        <v>1842878771</v>
      </c>
      <c r="V11" s="2">
        <f t="shared" si="8"/>
        <v>472972990</v>
      </c>
      <c r="W11" s="2">
        <f t="shared" si="8"/>
        <v>786678771</v>
      </c>
      <c r="X11" s="2">
        <f t="shared" si="8"/>
        <v>59228761</v>
      </c>
      <c r="Y11" s="2">
        <f t="shared" si="8"/>
        <v>69839321</v>
      </c>
      <c r="Z11" s="2">
        <f t="shared" si="8"/>
        <v>370003715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2579000000000</v>
      </c>
      <c r="E12" s="2">
        <f>IFERROR(INDEX(E51:E500,MATCH("Net Debt (Quarter)",$C$51:$C$500,0)),"")</f>
        <v>2453000000000</v>
      </c>
      <c r="H12" s="2">
        <f>IFERROR(INDEX(D12:G12,COUNT(D12:G12)),"")</f>
        <v>2453000000000</v>
      </c>
      <c r="I12" s="2">
        <f t="shared" ref="I12:Z12" si="9">IFERROR(INDEX(I51:I500,MATCH($C$12,$C$51:$C$500,0)),"")</f>
        <v>2416000000000</v>
      </c>
      <c r="J12" s="2">
        <f t="shared" si="9"/>
        <v>2285000000000</v>
      </c>
      <c r="K12" s="2">
        <f t="shared" si="9"/>
        <v>2400000000000</v>
      </c>
      <c r="L12" s="2">
        <f t="shared" si="9"/>
        <v>2470000000000</v>
      </c>
      <c r="M12" s="2">
        <f t="shared" si="9"/>
        <v>2078000000000</v>
      </c>
      <c r="N12" s="2">
        <f t="shared" si="9"/>
        <v>2056000000000</v>
      </c>
      <c r="O12" s="2">
        <f t="shared" si="9"/>
        <v>2115000000000</v>
      </c>
      <c r="P12" s="2">
        <f t="shared" si="9"/>
        <v>2191000000000</v>
      </c>
      <c r="Q12" s="2">
        <f t="shared" si="9"/>
        <v>2118000000000</v>
      </c>
      <c r="R12" s="2">
        <f t="shared" si="9"/>
        <v>2618000000000</v>
      </c>
      <c r="S12" s="2">
        <f t="shared" si="9"/>
        <v>124000000000</v>
      </c>
      <c r="T12" s="2">
        <f t="shared" si="9"/>
        <v>127000000000</v>
      </c>
      <c r="U12" s="2">
        <f t="shared" si="9"/>
        <v>137000000000</v>
      </c>
      <c r="V12" s="2">
        <f t="shared" si="9"/>
        <v>1000000000</v>
      </c>
      <c r="W12" s="2">
        <f t="shared" si="9"/>
        <v>1000000000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2591000000000</v>
      </c>
      <c r="E13" s="2">
        <f>IFERROR(INDEX(E51:E500,MATCH("Total Debt (Quarter)",$C$51:$C$500,0)),"")</f>
        <v>2466000000000</v>
      </c>
      <c r="H13" s="2">
        <f>IFERROR(INDEX(D13:G13,COUNT(D13:G13)),"")</f>
        <v>2466000000000</v>
      </c>
      <c r="I13" s="2">
        <f t="shared" ref="I13:Z13" si="10">IFERROR(INDEX(I51:I500,MATCH($C$13,$C$51:$C$500,0)),"")</f>
        <v>2436000000000</v>
      </c>
      <c r="J13" s="2">
        <f t="shared" si="10"/>
        <v>2346000000000</v>
      </c>
      <c r="K13" s="2">
        <f t="shared" si="10"/>
        <v>2414000000000</v>
      </c>
      <c r="L13" s="2">
        <f t="shared" si="10"/>
        <v>2479000000000</v>
      </c>
      <c r="M13" s="2">
        <f t="shared" si="10"/>
        <v>2083000000000</v>
      </c>
      <c r="N13" s="2">
        <f t="shared" si="10"/>
        <v>2060000000000</v>
      </c>
      <c r="O13" s="2">
        <f t="shared" si="10"/>
        <v>2121000000000</v>
      </c>
      <c r="P13" s="2">
        <f t="shared" si="10"/>
        <v>2194000000000</v>
      </c>
      <c r="Q13" s="2">
        <f t="shared" si="10"/>
        <v>2137000000000</v>
      </c>
      <c r="R13" s="2">
        <f t="shared" si="10"/>
        <v>2640000000000</v>
      </c>
      <c r="S13" s="2">
        <f t="shared" si="10"/>
        <v>125000000000</v>
      </c>
      <c r="T13" s="2">
        <f t="shared" si="10"/>
        <v>128000000000</v>
      </c>
      <c r="U13" s="2">
        <f t="shared" si="10"/>
        <v>139000000000</v>
      </c>
      <c r="V13" s="2">
        <f t="shared" si="10"/>
        <v>1000000000</v>
      </c>
      <c r="W13" s="2">
        <f t="shared" si="10"/>
        <v>1000000000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-3115225523</v>
      </c>
      <c r="E14" s="2">
        <f>IFERROR(INDEX(E51:E500,MATCH($C$14,$C$51:$C$500,0)),"")</f>
        <v>-1756937780</v>
      </c>
      <c r="H14" s="2">
        <f>IFERROR(SUM(D14:G14)*(4/MAX(1,COUNT(D14:G14))),"")</f>
        <v>-9744326606</v>
      </c>
      <c r="I14" s="2">
        <f t="shared" ref="I14:Z14" si="11">IFERROR(INDEX(I51:I500,MATCH($C$14,$C$51:$C$500,0)),"")</f>
        <v>-4342299131</v>
      </c>
      <c r="J14" s="2">
        <f t="shared" si="11"/>
        <v>-35977109071</v>
      </c>
      <c r="K14" s="2">
        <f t="shared" si="11"/>
        <v>-91824528183</v>
      </c>
      <c r="L14" s="2">
        <f t="shared" si="11"/>
        <v>-89447808313</v>
      </c>
      <c r="M14" s="2">
        <f t="shared" si="11"/>
        <v>-91838239348</v>
      </c>
      <c r="N14" s="2">
        <f t="shared" si="11"/>
        <v>-89111131560</v>
      </c>
      <c r="O14" s="2">
        <f t="shared" si="11"/>
        <v>-97507687636</v>
      </c>
      <c r="P14" s="2">
        <f t="shared" si="11"/>
        <v>-84796803116</v>
      </c>
      <c r="Q14" s="2">
        <f t="shared" si="11"/>
        <v>-99828823485</v>
      </c>
      <c r="R14" s="2">
        <f t="shared" si="11"/>
        <v>-59298672202</v>
      </c>
      <c r="S14" s="2">
        <f t="shared" si="11"/>
        <v>-1336538081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-4052180</v>
      </c>
      <c r="Z14" s="2">
        <f t="shared" si="11"/>
        <v>-4152231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88056493023</v>
      </c>
      <c r="J15" s="2">
        <f t="shared" si="12"/>
        <v>-210741473412</v>
      </c>
      <c r="K15" s="2">
        <f t="shared" si="12"/>
        <v>-302126265</v>
      </c>
      <c r="L15" s="2">
        <f t="shared" si="12"/>
        <v>-100565328</v>
      </c>
      <c r="M15" s="2">
        <f t="shared" si="12"/>
        <v>29344017346</v>
      </c>
      <c r="N15" s="2">
        <f t="shared" si="12"/>
        <v>114920335992</v>
      </c>
      <c r="O15" s="2">
        <f t="shared" si="12"/>
        <v>29800599127</v>
      </c>
      <c r="P15" s="2">
        <f t="shared" si="12"/>
        <v>-1716400752</v>
      </c>
      <c r="Q15" s="2">
        <f t="shared" si="12"/>
        <v>-1739913359</v>
      </c>
      <c r="R15" s="2">
        <f t="shared" si="12"/>
        <v>-91854523</v>
      </c>
      <c r="S15" s="2">
        <f t="shared" si="12"/>
        <v>2518750</v>
      </c>
      <c r="T15" s="2">
        <f t="shared" si="12"/>
        <v>-1669342819</v>
      </c>
      <c r="U15" s="2">
        <f t="shared" si="12"/>
        <v>54366063</v>
      </c>
      <c r="V15" s="2">
        <f t="shared" si="12"/>
        <v>127755612</v>
      </c>
      <c r="W15" s="2">
        <f t="shared" si="12"/>
        <v>-3873432313</v>
      </c>
      <c r="X15" s="2">
        <f t="shared" si="12"/>
        <v>2845675330</v>
      </c>
      <c r="Y15" s="2">
        <f t="shared" si="12"/>
        <v>39790475</v>
      </c>
      <c r="Z15" s="2">
        <f t="shared" si="12"/>
        <v>-138000931</v>
      </c>
    </row>
    <row r="16" spans="1:26" ht="15.5" x14ac:dyDescent="0.35">
      <c r="C16" t="s">
        <v>29</v>
      </c>
      <c r="D16" s="2">
        <f>IFERROR(INDEX(D51:D500,MATCH($C$16,$C$51:$C$500,0)),"")</f>
        <v>-14386079852</v>
      </c>
      <c r="E16" s="2">
        <f>IFERROR(INDEX(E51:E500,MATCH($C$16,$C$51:$C$500,0)),"")</f>
        <v>-15665921223</v>
      </c>
      <c r="H16" s="2">
        <f>IFERROR(SUM(D16:G16)*(4/MAX(1,COUNT(D16:G16))),"")</f>
        <v>-60104002150</v>
      </c>
      <c r="I16" s="2">
        <f t="shared" ref="I16:Z16" si="13">IFERROR(INDEX(I51:I500,MATCH($C$16,$C$51:$C$500,0)),"")</f>
        <v>-508477742823</v>
      </c>
      <c r="J16" s="2">
        <f t="shared" si="13"/>
        <v>-508529576816</v>
      </c>
      <c r="K16" s="2">
        <f t="shared" si="13"/>
        <v>-113745659213</v>
      </c>
      <c r="L16" s="2">
        <f t="shared" si="13"/>
        <v>-133368687722</v>
      </c>
      <c r="M16" s="2">
        <f t="shared" si="13"/>
        <v>-135856006672</v>
      </c>
      <c r="N16" s="2">
        <f t="shared" si="13"/>
        <v>-624428226904</v>
      </c>
      <c r="O16" s="2">
        <f t="shared" si="13"/>
        <v>-113644399721</v>
      </c>
      <c r="P16" s="2">
        <f t="shared" si="13"/>
        <v>77718131618</v>
      </c>
      <c r="Q16" s="2">
        <f t="shared" si="13"/>
        <v>-41103879672</v>
      </c>
      <c r="R16" s="2">
        <f t="shared" si="13"/>
        <v>2338044336</v>
      </c>
      <c r="S16" s="2">
        <f t="shared" si="13"/>
        <v>269378052</v>
      </c>
      <c r="T16" s="2">
        <f t="shared" si="13"/>
        <v>-1553654662</v>
      </c>
      <c r="U16" s="2">
        <f t="shared" si="13"/>
        <v>2247114323</v>
      </c>
      <c r="V16" s="2">
        <f t="shared" si="13"/>
        <v>897235929</v>
      </c>
      <c r="W16" s="2">
        <f t="shared" si="13"/>
        <v>130331538</v>
      </c>
      <c r="X16" s="2">
        <f t="shared" si="13"/>
        <v>-7394566016</v>
      </c>
      <c r="Y16" s="2">
        <f t="shared" si="13"/>
        <v>-6192489543</v>
      </c>
      <c r="Z16" s="2">
        <f t="shared" si="13"/>
        <v>-8905253830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694200000000</v>
      </c>
      <c r="E20" s="2">
        <f ca="1">IFERROR(E21*E2,"")</f>
        <v>462800000000</v>
      </c>
      <c r="H20" s="2">
        <f t="shared" ref="H20:Z20" ca="1" si="14">IFERROR(H21*H2,"")</f>
        <v>462800000000</v>
      </c>
      <c r="I20" s="2">
        <f t="shared" ca="1" si="14"/>
        <v>786760000000</v>
      </c>
      <c r="J20" s="2">
        <f t="shared" ca="1" si="14"/>
        <v>138840000000</v>
      </c>
      <c r="K20" s="2">
        <f t="shared" ca="1" si="14"/>
        <v>2314000000000</v>
      </c>
      <c r="L20" s="2">
        <f t="shared" ca="1" si="14"/>
        <v>2314000000000</v>
      </c>
      <c r="M20" s="2">
        <f t="shared" ca="1" si="14"/>
        <v>2314000000000</v>
      </c>
      <c r="N20" s="2">
        <f t="shared" ca="1" si="14"/>
        <v>2314000000000</v>
      </c>
      <c r="O20" s="2" t="str">
        <f t="shared" ca="1" si="14"/>
        <v/>
      </c>
      <c r="P20" s="2">
        <f t="shared" ca="1" si="14"/>
        <v>6942000000000</v>
      </c>
      <c r="Q20" s="2">
        <f t="shared" ca="1" si="14"/>
        <v>6479200000000</v>
      </c>
      <c r="R20" s="2">
        <f t="shared" ca="1" si="14"/>
        <v>888675000000</v>
      </c>
      <c r="S20" s="2">
        <f t="shared" ca="1" si="14"/>
        <v>205886340000</v>
      </c>
      <c r="T20" s="2">
        <f t="shared" ca="1" si="14"/>
        <v>144120460000</v>
      </c>
      <c r="U20" s="2">
        <f t="shared" ca="1" si="14"/>
        <v>173859620000</v>
      </c>
      <c r="V20" s="2">
        <f t="shared" ca="1" si="14"/>
        <v>113237520000</v>
      </c>
      <c r="W20" s="2">
        <f t="shared" ca="1" si="14"/>
        <v>114381300000</v>
      </c>
      <c r="X20" s="2" t="str">
        <f t="shared" ca="1" si="14"/>
        <v/>
      </c>
      <c r="Y20" s="2">
        <f t="shared" ca="1" si="14"/>
        <v>9951150000</v>
      </c>
      <c r="Z20" s="2">
        <f t="shared" ca="1" si="14"/>
        <v>11323730000</v>
      </c>
    </row>
    <row r="21" spans="1:26" ht="15.5" x14ac:dyDescent="0.35">
      <c r="C21" t="s">
        <v>12</v>
      </c>
      <c r="D21" s="2">
        <f>IFERROR(INDEX(D51:D500,MATCH($C$7,$C$51:$C$500,0)),"")</f>
        <v>46280000000</v>
      </c>
      <c r="E21" s="2">
        <f>IFERROR(INDEX(E51:E500,MATCH($C$7,$C$51:$C$500,0)),"")</f>
        <v>46280000000</v>
      </c>
      <c r="H21" s="2">
        <f>IFERROR(INDEX(D21:G21,COUNT(D21:G21)),"")</f>
        <v>46280000000</v>
      </c>
      <c r="I21" s="2">
        <f t="shared" ref="I21:Z21" si="15">IFERROR(INDEX(I51:I500,MATCH($C$7,$C$51:$C$500,0)),"")</f>
        <v>46280000000</v>
      </c>
      <c r="J21" s="2">
        <f t="shared" si="15"/>
        <v>46280000000</v>
      </c>
      <c r="K21" s="2">
        <f t="shared" si="15"/>
        <v>46280000000</v>
      </c>
      <c r="L21" s="2">
        <f t="shared" si="15"/>
        <v>46280000000</v>
      </c>
      <c r="M21" s="2">
        <f t="shared" si="15"/>
        <v>46280000000</v>
      </c>
      <c r="N21" s="2">
        <f t="shared" si="15"/>
        <v>46280000000</v>
      </c>
      <c r="O21" s="2">
        <f t="shared" si="15"/>
        <v>46280000000</v>
      </c>
      <c r="P21" s="2">
        <f t="shared" si="15"/>
        <v>46280000000</v>
      </c>
      <c r="Q21" s="2">
        <f t="shared" si="15"/>
        <v>46280000000</v>
      </c>
      <c r="R21" s="2">
        <f t="shared" si="15"/>
        <v>5780000000</v>
      </c>
      <c r="S21" s="2">
        <f t="shared" si="15"/>
        <v>1100000000</v>
      </c>
      <c r="T21" s="2">
        <f t="shared" si="15"/>
        <v>1100000000</v>
      </c>
      <c r="U21" s="2">
        <f t="shared" si="15"/>
        <v>1100000000</v>
      </c>
      <c r="V21" s="2">
        <f t="shared" si="15"/>
        <v>1100000000</v>
      </c>
      <c r="W21" s="2">
        <f t="shared" si="15"/>
        <v>1100000000</v>
      </c>
      <c r="X21" s="2">
        <f t="shared" si="15"/>
        <v>1100000000</v>
      </c>
      <c r="Y21" s="2">
        <f t="shared" si="15"/>
        <v>1100000000</v>
      </c>
      <c r="Z21" s="2">
        <f t="shared" si="15"/>
        <v>1100000000</v>
      </c>
    </row>
    <row r="23" spans="1:26" ht="15.5" x14ac:dyDescent="0.35">
      <c r="B23" t="s">
        <v>41</v>
      </c>
      <c r="C23" t="s">
        <v>42</v>
      </c>
      <c r="D23" s="3">
        <f>IFERROR(D5/D6*100,"")</f>
        <v>-15.400973712395441</v>
      </c>
      <c r="E23" s="3">
        <f>IFERROR(E5/E6*100,"")</f>
        <v>-7.8365311496258316</v>
      </c>
      <c r="H23" s="3">
        <f t="shared" ref="H23:Z23" si="16">IFERROR(H5/H6*100,"")</f>
        <v>-42.364299326034555</v>
      </c>
      <c r="I23" s="3">
        <f t="shared" si="16"/>
        <v>-63.037184247988975</v>
      </c>
      <c r="J23" s="3">
        <f t="shared" si="16"/>
        <v>-139.31756068966814</v>
      </c>
      <c r="K23" s="3">
        <f t="shared" si="16"/>
        <v>-8.6794176684961233</v>
      </c>
      <c r="L23" s="3">
        <f t="shared" si="16"/>
        <v>-29.817439394848723</v>
      </c>
      <c r="M23" s="3">
        <f t="shared" si="16"/>
        <v>-6.453788604055485</v>
      </c>
      <c r="N23" s="3">
        <f t="shared" si="16"/>
        <v>-28.889104554573496</v>
      </c>
      <c r="O23" s="3">
        <f t="shared" si="16"/>
        <v>-5.5032144233873517</v>
      </c>
      <c r="P23" s="3">
        <f t="shared" si="16"/>
        <v>5.0557682663430619</v>
      </c>
      <c r="Q23" s="3">
        <f t="shared" si="16"/>
        <v>-2.2932659039232539</v>
      </c>
      <c r="R23" s="3">
        <f t="shared" si="16"/>
        <v>-0.2894822448792479</v>
      </c>
      <c r="S23" s="3">
        <f t="shared" si="16"/>
        <v>1.59168206892887</v>
      </c>
      <c r="T23" s="3">
        <f t="shared" si="16"/>
        <v>-5.1811800138868103</v>
      </c>
      <c r="U23" s="3">
        <f t="shared" si="16"/>
        <v>2.7680309016512012</v>
      </c>
      <c r="V23" s="3">
        <f t="shared" si="16"/>
        <v>1.4196207565154948</v>
      </c>
      <c r="W23" s="3">
        <f t="shared" si="16"/>
        <v>-5.2588779841565243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-0.24561981098128283</v>
      </c>
      <c r="E24" s="4">
        <f>IFERROR(_xlfn.RRI(5,J23,E23),"")</f>
        <v>-0.43762811515610056</v>
      </c>
      <c r="H24" s="4">
        <f t="shared" ref="H24:Z24" si="17">IFERROR(_xlfn.RRI(5,M23,H23),"")</f>
        <v>0.45692453973543135</v>
      </c>
      <c r="I24" s="4">
        <f t="shared" si="17"/>
        <v>0.16888704428230028</v>
      </c>
      <c r="J24" s="4">
        <f t="shared" si="17"/>
        <v>0.90843725279824006</v>
      </c>
      <c r="K24" s="4" t="str">
        <f t="shared" si="17"/>
        <v/>
      </c>
      <c r="L24" s="4">
        <f t="shared" si="17"/>
        <v>0.670333480288962</v>
      </c>
      <c r="M24" s="4">
        <f t="shared" si="17"/>
        <v>0.8605380695551319</v>
      </c>
      <c r="N24" s="4" t="str">
        <f t="shared" si="17"/>
        <v/>
      </c>
      <c r="O24" s="4">
        <f t="shared" si="17"/>
        <v>1.2132919864085823E-2</v>
      </c>
      <c r="P24" s="4">
        <f t="shared" si="17"/>
        <v>0.12803674078403948</v>
      </c>
      <c r="Q24" s="4" t="str">
        <f t="shared" si="17"/>
        <v/>
      </c>
      <c r="R24" s="4">
        <f t="shared" si="17"/>
        <v>-0.44005448880747911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-9.08</v>
      </c>
      <c r="J25" s="3">
        <f t="shared" si="18"/>
        <v>-15.54</v>
      </c>
      <c r="K25" s="3">
        <f t="shared" si="18"/>
        <v>-2.46</v>
      </c>
      <c r="L25" s="3">
        <f t="shared" si="18"/>
        <v>-2.88</v>
      </c>
      <c r="M25" s="3">
        <f t="shared" si="18"/>
        <v>-2.2999999999999998</v>
      </c>
      <c r="N25" s="3">
        <f t="shared" si="18"/>
        <v>-11.01</v>
      </c>
      <c r="O25" s="3">
        <f t="shared" si="18"/>
        <v>-1.81</v>
      </c>
      <c r="P25" s="3">
        <f t="shared" si="18"/>
        <v>1.64</v>
      </c>
      <c r="Q25" s="3">
        <f t="shared" si="18"/>
        <v>-0.68</v>
      </c>
      <c r="R25" s="3">
        <f t="shared" si="18"/>
        <v>0.28999999999999998</v>
      </c>
      <c r="S25" s="3">
        <f t="shared" si="18"/>
        <v>0.46</v>
      </c>
      <c r="T25" s="3">
        <f t="shared" si="18"/>
        <v>-2.4300000000000002</v>
      </c>
      <c r="U25" s="3">
        <f t="shared" si="18"/>
        <v>2.09</v>
      </c>
      <c r="V25" s="3">
        <f t="shared" si="18"/>
        <v>0.93</v>
      </c>
      <c r="W25" s="3">
        <f t="shared" si="18"/>
        <v>-3.39</v>
      </c>
      <c r="X25" s="3">
        <f t="shared" si="18"/>
        <v>-4.12</v>
      </c>
      <c r="Y25" s="3">
        <f t="shared" si="18"/>
        <v>-5.65</v>
      </c>
      <c r="Z25" s="3">
        <f t="shared" si="18"/>
        <v>-7.95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-3.7812510354060969E-2</v>
      </c>
      <c r="J26" s="4">
        <f t="shared" si="19"/>
        <v>0.53728534805727768</v>
      </c>
      <c r="K26" s="4" t="str">
        <f t="shared" si="19"/>
        <v/>
      </c>
      <c r="L26" s="4">
        <f t="shared" si="19"/>
        <v>0.33467865497292126</v>
      </c>
      <c r="M26" s="4" t="str">
        <f t="shared" si="19"/>
        <v/>
      </c>
      <c r="N26" s="4" t="str">
        <f t="shared" si="19"/>
        <v/>
      </c>
      <c r="O26" s="4">
        <f t="shared" si="19"/>
        <v>-5.7211100928327929E-2</v>
      </c>
      <c r="P26" s="4">
        <f t="shared" si="19"/>
        <v>-4.7336530160720813E-2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-0.15528235683080938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0.18778944745030252</v>
      </c>
      <c r="E27" s="3">
        <f>IFERROR(E4/E21,"")</f>
        <v>0.10041754178910976</v>
      </c>
      <c r="H27" s="3">
        <f t="shared" ref="H27:Z27" si="20">IFERROR(H4/H21,"")</f>
        <v>0.57641397847882458</v>
      </c>
      <c r="I27" s="3">
        <f t="shared" si="20"/>
        <v>1.5561492386343994</v>
      </c>
      <c r="J27" s="3">
        <f t="shared" si="20"/>
        <v>13.734378112856525</v>
      </c>
      <c r="K27" s="3">
        <f t="shared" si="20"/>
        <v>4.2495282113223851</v>
      </c>
      <c r="L27" s="3">
        <f t="shared" si="20"/>
        <v>3.316806289412273</v>
      </c>
      <c r="M27" s="3">
        <f t="shared" si="20"/>
        <v>3.1750766057908382</v>
      </c>
      <c r="N27" s="3">
        <f t="shared" si="20"/>
        <v>21.889140880380292</v>
      </c>
      <c r="O27" s="3">
        <f t="shared" si="20"/>
        <v>15.080255363958514</v>
      </c>
      <c r="P27" s="3">
        <f t="shared" si="20"/>
        <v>19.231762186430423</v>
      </c>
      <c r="Q27" s="3">
        <f t="shared" si="20"/>
        <v>19.168999356114952</v>
      </c>
      <c r="R27" s="3">
        <f t="shared" si="20"/>
        <v>129.42714576522491</v>
      </c>
      <c r="S27" s="3">
        <f t="shared" si="20"/>
        <v>44.650930341818182</v>
      </c>
      <c r="T27" s="3">
        <f t="shared" si="20"/>
        <v>39.442310213636361</v>
      </c>
      <c r="U27" s="3">
        <f t="shared" si="20"/>
        <v>42.709933669090908</v>
      </c>
      <c r="V27" s="3">
        <f t="shared" si="20"/>
        <v>56.510670716363634</v>
      </c>
      <c r="W27" s="3">
        <f t="shared" si="20"/>
        <v>21.793950602727271</v>
      </c>
      <c r="X27" s="3">
        <f t="shared" si="20"/>
        <v>19.292745818181817</v>
      </c>
      <c r="Y27" s="3">
        <f t="shared" si="20"/>
        <v>9.290460454545455</v>
      </c>
      <c r="Z27" s="3">
        <f t="shared" si="20"/>
        <v>4.0109849090909089</v>
      </c>
    </row>
    <row r="28" spans="1:26" ht="15.5" x14ac:dyDescent="0.35">
      <c r="C28" t="s">
        <v>48</v>
      </c>
      <c r="D28" s="4">
        <f>IFERROR(_xlfn.RRI(5,I27,D27),"")</f>
        <v>-0.34487527878496282</v>
      </c>
      <c r="E28" s="4">
        <f>IFERROR(_xlfn.RRI(5,J27,E27),"")</f>
        <v>-0.62606155541654485</v>
      </c>
      <c r="H28" s="4">
        <f t="shared" ref="H28:Z28" si="21">IFERROR(_xlfn.RRI(5,M27,H27),"")</f>
        <v>-0.28912038738523083</v>
      </c>
      <c r="I28" s="4">
        <f t="shared" si="21"/>
        <v>-0.41066191762251059</v>
      </c>
      <c r="J28" s="4">
        <f t="shared" si="21"/>
        <v>-1.8523149206433276E-2</v>
      </c>
      <c r="K28" s="4">
        <f t="shared" si="21"/>
        <v>-0.26062573994260951</v>
      </c>
      <c r="L28" s="4">
        <f t="shared" si="21"/>
        <v>-0.2959165547530469</v>
      </c>
      <c r="M28" s="4">
        <f t="shared" si="21"/>
        <v>-0.52362850449369824</v>
      </c>
      <c r="N28" s="4">
        <f t="shared" si="21"/>
        <v>-0.13287912636193855</v>
      </c>
      <c r="O28" s="4">
        <f t="shared" si="21"/>
        <v>-0.17493289899704711</v>
      </c>
      <c r="P28" s="4">
        <f t="shared" si="21"/>
        <v>-0.14749283725030815</v>
      </c>
      <c r="Q28" s="4">
        <f t="shared" si="21"/>
        <v>-0.19444759946787549</v>
      </c>
      <c r="R28" s="4">
        <f t="shared" si="21"/>
        <v>0.42803181227668463</v>
      </c>
      <c r="S28" s="4">
        <f t="shared" si="21"/>
        <v>0.18273457819242944</v>
      </c>
      <c r="T28" s="4">
        <f t="shared" si="21"/>
        <v>0.33531897708259462</v>
      </c>
      <c r="U28" s="4">
        <f t="shared" si="21"/>
        <v>0.60492807337261612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-0.41570141570141567</v>
      </c>
      <c r="J29" s="4">
        <f t="shared" si="22"/>
        <v>5.3170731707317067</v>
      </c>
      <c r="K29" s="4">
        <f t="shared" si="22"/>
        <v>-0.14583333333333331</v>
      </c>
      <c r="L29" s="4">
        <f t="shared" si="22"/>
        <v>0.2521739130434783</v>
      </c>
      <c r="M29" s="4">
        <f t="shared" si="22"/>
        <v>-0.79109900090826535</v>
      </c>
      <c r="N29" s="4">
        <f t="shared" si="22"/>
        <v>5.082872928176795</v>
      </c>
      <c r="O29" s="4">
        <f t="shared" si="22"/>
        <v>-2.1036585365853662</v>
      </c>
      <c r="P29" s="4">
        <f t="shared" si="22"/>
        <v>-3.4117647058823524</v>
      </c>
      <c r="Q29" s="4">
        <f t="shared" si="22"/>
        <v>-3.3448275862068968</v>
      </c>
      <c r="R29" s="4">
        <f t="shared" si="22"/>
        <v>-0.36956521739130443</v>
      </c>
      <c r="S29" s="4">
        <f t="shared" si="22"/>
        <v>-1.1893004115226338</v>
      </c>
      <c r="T29" s="4">
        <f t="shared" si="22"/>
        <v>-2.1626794258373203</v>
      </c>
      <c r="U29" s="4">
        <f t="shared" si="22"/>
        <v>1.2473118279569888</v>
      </c>
      <c r="V29" s="4">
        <f t="shared" si="22"/>
        <v>-1.2743362831858407</v>
      </c>
      <c r="W29" s="4">
        <f t="shared" si="22"/>
        <v>-0.17718446601941748</v>
      </c>
      <c r="X29" s="4">
        <f t="shared" si="22"/>
        <v>-0.27079646017699116</v>
      </c>
      <c r="Y29" s="4">
        <f t="shared" si="22"/>
        <v>-0.28930817610062892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-0.62958952511222033</v>
      </c>
      <c r="I30" s="4">
        <f t="shared" si="23"/>
        <v>-0.88669678191124557</v>
      </c>
      <c r="J30" s="4">
        <f t="shared" si="23"/>
        <v>2.2319771583732133</v>
      </c>
      <c r="K30" s="4">
        <f t="shared" si="23"/>
        <v>0.28121085180268018</v>
      </c>
      <c r="L30" s="4">
        <f t="shared" si="23"/>
        <v>4.4638193410181735E-2</v>
      </c>
      <c r="M30" s="4">
        <f t="shared" si="23"/>
        <v>-0.85494740871092256</v>
      </c>
      <c r="N30" s="4">
        <f t="shared" si="23"/>
        <v>0.45150996134288734</v>
      </c>
      <c r="O30" s="4">
        <f t="shared" si="23"/>
        <v>-0.21586720874705573</v>
      </c>
      <c r="P30" s="4">
        <f t="shared" si="23"/>
        <v>3.2741839649261259E-3</v>
      </c>
      <c r="Q30" s="4">
        <f t="shared" si="23"/>
        <v>-0.85189351706104477</v>
      </c>
      <c r="R30" s="4">
        <f t="shared" si="23"/>
        <v>1.89864387537764</v>
      </c>
      <c r="S30" s="4">
        <f t="shared" si="23"/>
        <v>0.13205666960098722</v>
      </c>
      <c r="T30" s="4">
        <f t="shared" si="23"/>
        <v>-7.6507340909764035E-2</v>
      </c>
      <c r="U30" s="4">
        <f t="shared" si="23"/>
        <v>-0.24421470975881526</v>
      </c>
      <c r="V30" s="4">
        <f t="shared" si="23"/>
        <v>1.592952133666484</v>
      </c>
      <c r="W30" s="4">
        <f t="shared" si="23"/>
        <v>0.12964483169566643</v>
      </c>
      <c r="X30" s="4">
        <f t="shared" si="23"/>
        <v>1.0766189052279578</v>
      </c>
      <c r="Y30" s="4">
        <f t="shared" si="23"/>
        <v>1.3162541533099763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4.93</v>
      </c>
      <c r="E32" s="3">
        <f>IFERROR(INDEX(E51:E500,MATCH($A$32,$C$51:$C$500,0)),"")</f>
        <v>5.68</v>
      </c>
      <c r="H32" s="3">
        <f>IFERROR(INDEX(D32:G32,COUNT(D32:G32)),"")</f>
        <v>5.68</v>
      </c>
      <c r="I32" s="3">
        <f t="shared" ref="I32:Z32" si="24">IFERROR(INDEX(I51:I500,MATCH($C$32,$C$51:$C$500,0)),"")</f>
        <v>6.13</v>
      </c>
      <c r="J32" s="3">
        <f t="shared" si="24"/>
        <v>9.99</v>
      </c>
      <c r="K32" s="3">
        <f t="shared" si="24"/>
        <v>23.92</v>
      </c>
      <c r="L32" s="3">
        <f t="shared" si="24"/>
        <v>25.99</v>
      </c>
      <c r="M32" s="3">
        <f t="shared" si="24"/>
        <v>33.74</v>
      </c>
      <c r="N32" s="3">
        <f t="shared" si="24"/>
        <v>35.92</v>
      </c>
      <c r="O32" s="3">
        <f t="shared" si="24"/>
        <v>46.3</v>
      </c>
      <c r="P32" s="3">
        <f t="shared" si="24"/>
        <v>48.85</v>
      </c>
      <c r="Q32" s="3">
        <f t="shared" si="24"/>
        <v>43.85</v>
      </c>
      <c r="R32" s="3">
        <f t="shared" si="24"/>
        <v>267.33999999999997</v>
      </c>
      <c r="S32" s="3">
        <f t="shared" si="24"/>
        <v>65.349999999999994</v>
      </c>
      <c r="T32" s="3">
        <f t="shared" si="24"/>
        <v>63.86</v>
      </c>
      <c r="U32" s="3">
        <f t="shared" si="24"/>
        <v>67.55</v>
      </c>
      <c r="V32" s="3">
        <f t="shared" si="24"/>
        <v>65.459999999999994</v>
      </c>
      <c r="W32" s="3">
        <f t="shared" si="24"/>
        <v>64.53</v>
      </c>
      <c r="X32" s="3">
        <f t="shared" si="24"/>
        <v>67.930000000000007</v>
      </c>
      <c r="Y32" s="3">
        <f t="shared" si="24"/>
        <v>72.05</v>
      </c>
      <c r="Z32" s="3">
        <f t="shared" si="24"/>
        <v>77.7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2.0299999999999998</v>
      </c>
      <c r="E33" s="3">
        <f>IFERROR(INDEX(E51:E500,MATCH($A$33,$C$51:$C$500,0)),"")</f>
        <v>2.64</v>
      </c>
      <c r="H33" s="3">
        <f>IFERROR(INDEX(D33:G33,COUNT(D33:G33)),"")</f>
        <v>2.64</v>
      </c>
      <c r="I33" s="3">
        <f t="shared" ref="I33:Z33" si="25">IFERROR(INDEX(I51:I500,MATCH($C$33,$C$51:$C$500,0)),"")</f>
        <v>2.77</v>
      </c>
      <c r="J33" s="3">
        <f t="shared" si="25"/>
        <v>0.3</v>
      </c>
      <c r="K33" s="3">
        <f t="shared" si="25"/>
        <v>2.09</v>
      </c>
      <c r="L33" s="3">
        <f t="shared" si="25"/>
        <v>1.92</v>
      </c>
      <c r="M33" s="3">
        <f t="shared" si="25"/>
        <v>1.48</v>
      </c>
      <c r="N33" s="3">
        <f t="shared" si="25"/>
        <v>1.39</v>
      </c>
      <c r="O33" s="3">
        <f t="shared" si="25"/>
        <v>1.08</v>
      </c>
      <c r="P33" s="3">
        <f t="shared" si="25"/>
        <v>3.07</v>
      </c>
      <c r="Q33" s="3">
        <f t="shared" si="25"/>
        <v>3.19</v>
      </c>
      <c r="R33" s="3">
        <f t="shared" si="25"/>
        <v>4.43</v>
      </c>
      <c r="S33" s="3">
        <f t="shared" si="25"/>
        <v>22.04</v>
      </c>
      <c r="T33" s="3">
        <f t="shared" si="25"/>
        <v>15.78</v>
      </c>
      <c r="U33" s="3">
        <f t="shared" si="25"/>
        <v>18</v>
      </c>
      <c r="V33" s="3">
        <f t="shared" si="25"/>
        <v>12.1</v>
      </c>
      <c r="W33" s="3">
        <f t="shared" si="25"/>
        <v>12.4</v>
      </c>
      <c r="X33" s="3">
        <f t="shared" si="25"/>
        <v>8.24</v>
      </c>
      <c r="Y33" s="3">
        <f t="shared" si="25"/>
        <v>1</v>
      </c>
      <c r="Z33" s="3">
        <f t="shared" si="25"/>
        <v>1.03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-32.26</v>
      </c>
      <c r="E34" s="3">
        <f>IFERROR(INDEX(E51:E500,MATCH($A$34,$C$51:$C$500,0)),"")</f>
        <v>-44.12</v>
      </c>
      <c r="H34" s="3">
        <f>IFERROR(INDEX(D34:G34,COUNT(D34:G34)),"")</f>
        <v>-44.12</v>
      </c>
      <c r="I34" s="3">
        <f t="shared" ref="I34:Z34" si="26">IFERROR(INDEX(I51:I500,MATCH($C$34,$C$51:$C$500,0)),"")</f>
        <v>-1.87</v>
      </c>
      <c r="J34" s="3">
        <f t="shared" si="26"/>
        <v>-0.19</v>
      </c>
      <c r="K34" s="3">
        <f t="shared" si="26"/>
        <v>-20.329999999999998</v>
      </c>
      <c r="L34" s="3">
        <f t="shared" si="26"/>
        <v>-17.36</v>
      </c>
      <c r="M34" s="3">
        <f t="shared" si="26"/>
        <v>-21.74</v>
      </c>
      <c r="N34" s="3">
        <f t="shared" si="26"/>
        <v>-4.54</v>
      </c>
      <c r="O34" s="3">
        <f t="shared" si="26"/>
        <v>-27.62</v>
      </c>
      <c r="P34" s="3">
        <f t="shared" si="26"/>
        <v>91.46</v>
      </c>
      <c r="Q34" s="3">
        <f t="shared" si="26"/>
        <v>-205.88</v>
      </c>
      <c r="R34" s="3">
        <f t="shared" si="26"/>
        <v>4082.76</v>
      </c>
      <c r="S34" s="3">
        <f t="shared" si="26"/>
        <v>3130.43</v>
      </c>
      <c r="T34" s="3">
        <f t="shared" si="26"/>
        <v>-414.81</v>
      </c>
      <c r="U34" s="3">
        <f t="shared" si="26"/>
        <v>581.82000000000005</v>
      </c>
      <c r="V34" s="3">
        <f t="shared" si="26"/>
        <v>851.61</v>
      </c>
      <c r="W34" s="3">
        <f t="shared" si="26"/>
        <v>-235.99</v>
      </c>
      <c r="X34" s="3">
        <f t="shared" si="26"/>
        <v>-135.91999999999999</v>
      </c>
      <c r="Y34" s="3">
        <f t="shared" si="26"/>
        <v>-12.74</v>
      </c>
      <c r="Z34" s="3">
        <f t="shared" si="26"/>
        <v>-10.06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53.25</v>
      </c>
      <c r="E35" s="3">
        <f>IFERROR(INDEX(E51:E500,MATCH($A$35,$C$51:$C$500,0)),"")</f>
        <v>149.37</v>
      </c>
      <c r="H35" s="3">
        <f>IFERROR(INDEX(D35:G35,COUNT(D35:G35)),"")</f>
        <v>149.37</v>
      </c>
      <c r="I35" s="3">
        <f t="shared" ref="I35:Z35" si="27">IFERROR(INDEX(I51:I500,MATCH($C$35,$C$51:$C$500,0)),"")</f>
        <v>10.92</v>
      </c>
      <c r="J35" s="3">
        <f t="shared" si="27"/>
        <v>0.22</v>
      </c>
      <c r="K35" s="3">
        <f t="shared" si="27"/>
        <v>11.77</v>
      </c>
      <c r="L35" s="3">
        <f t="shared" si="27"/>
        <v>15.07</v>
      </c>
      <c r="M35" s="3">
        <f t="shared" si="27"/>
        <v>15.75</v>
      </c>
      <c r="N35" s="3">
        <f t="shared" si="27"/>
        <v>2.2799999999999998</v>
      </c>
      <c r="O35" s="3">
        <f t="shared" si="27"/>
        <v>3.32</v>
      </c>
      <c r="P35" s="3">
        <f t="shared" si="27"/>
        <v>7.8</v>
      </c>
      <c r="Q35" s="3">
        <f t="shared" si="27"/>
        <v>7.3</v>
      </c>
      <c r="R35" s="3">
        <f t="shared" si="27"/>
        <v>9.16</v>
      </c>
      <c r="S35" s="3">
        <f t="shared" si="27"/>
        <v>32.340000000000003</v>
      </c>
      <c r="T35" s="3">
        <f t="shared" si="27"/>
        <v>25.63</v>
      </c>
      <c r="U35" s="3">
        <f t="shared" si="27"/>
        <v>28.55</v>
      </c>
      <c r="V35" s="3">
        <f t="shared" si="27"/>
        <v>14.05</v>
      </c>
      <c r="W35" s="3">
        <f t="shared" si="27"/>
        <v>36.81</v>
      </c>
      <c r="X35" s="3">
        <f t="shared" si="27"/>
        <v>29.11</v>
      </c>
      <c r="Y35" s="3">
        <f t="shared" si="27"/>
        <v>7.77</v>
      </c>
      <c r="Z35" s="3">
        <f t="shared" si="27"/>
        <v>20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8690895628</v>
      </c>
      <c r="E51" s="5">
        <v>4647323834</v>
      </c>
      <c r="F51" s="5">
        <v>9474799266</v>
      </c>
      <c r="G51" s="5">
        <v>23992075477</v>
      </c>
      <c r="I51" s="5">
        <v>72018586764</v>
      </c>
      <c r="J51" s="5">
        <v>635627019063</v>
      </c>
      <c r="K51" s="5">
        <v>196668165620</v>
      </c>
      <c r="L51" s="5">
        <v>153501795074</v>
      </c>
      <c r="M51" s="5">
        <v>146942545316</v>
      </c>
      <c r="N51" s="5">
        <v>1013029439944</v>
      </c>
      <c r="O51" s="5">
        <v>697914218244</v>
      </c>
      <c r="P51" s="5">
        <v>890045953988</v>
      </c>
      <c r="Q51" s="5">
        <v>887141290201</v>
      </c>
      <c r="R51" s="5">
        <v>748088902523</v>
      </c>
      <c r="S51" s="5">
        <v>49116023376</v>
      </c>
      <c r="T51" s="5">
        <v>43386541235</v>
      </c>
      <c r="U51" s="5">
        <v>46980927036</v>
      </c>
      <c r="V51" s="5">
        <v>62161737788</v>
      </c>
      <c r="W51" s="5">
        <v>23973345663</v>
      </c>
      <c r="X51" s="5">
        <v>21222020400</v>
      </c>
      <c r="Y51" s="5">
        <v>10219506500</v>
      </c>
      <c r="Z51" s="5">
        <v>4412083400</v>
      </c>
    </row>
    <row r="52" spans="2:26" ht="15.5" x14ac:dyDescent="0.35">
      <c r="C52" t="s">
        <v>72</v>
      </c>
      <c r="D52" s="5">
        <v>-25353718960</v>
      </c>
      <c r="E52" s="5">
        <v>-20542521105</v>
      </c>
      <c r="F52" s="5">
        <v>-80328171401</v>
      </c>
      <c r="G52" s="5">
        <v>-39837792400</v>
      </c>
      <c r="I52" s="5">
        <v>-190123469077</v>
      </c>
      <c r="J52" s="5">
        <v>-655480681169</v>
      </c>
      <c r="K52" s="5">
        <v>-202695414069</v>
      </c>
      <c r="L52" s="5">
        <v>-165324746502</v>
      </c>
      <c r="M52" s="5">
        <v>-158544255213</v>
      </c>
      <c r="N52" s="5">
        <v>-1364881167697</v>
      </c>
      <c r="O52" s="5">
        <v>-675755697970</v>
      </c>
      <c r="P52" s="5">
        <v>-809143951385</v>
      </c>
      <c r="Q52" s="5">
        <v>-773313851789</v>
      </c>
      <c r="R52" s="5">
        <v>-638351290632</v>
      </c>
      <c r="S52" s="5">
        <v>-34551751719</v>
      </c>
      <c r="T52" s="5">
        <v>-34118316637</v>
      </c>
      <c r="U52" s="5">
        <v>-42043813611</v>
      </c>
      <c r="V52" s="5">
        <v>-54491144048</v>
      </c>
      <c r="W52" s="5">
        <v>-18198711338</v>
      </c>
      <c r="X52" s="5">
        <v>-25934405352</v>
      </c>
      <c r="Y52" s="5">
        <v>-14479222691</v>
      </c>
      <c r="Z52" s="5">
        <v>-10824775310</v>
      </c>
    </row>
    <row r="53" spans="2:26" ht="15.5" x14ac:dyDescent="0.35">
      <c r="C53" t="s">
        <v>73</v>
      </c>
      <c r="D53" s="5">
        <v>-16662823332</v>
      </c>
      <c r="E53" s="5">
        <v>-15895197271</v>
      </c>
      <c r="F53" s="5">
        <v>-70853372135</v>
      </c>
      <c r="G53" s="5">
        <v>-15845716923</v>
      </c>
      <c r="I53" s="5">
        <v>-118104882313</v>
      </c>
      <c r="J53" s="5">
        <v>-19853662106</v>
      </c>
      <c r="K53" s="5">
        <v>-6027248449</v>
      </c>
      <c r="L53" s="5">
        <v>-11822951428</v>
      </c>
      <c r="M53" s="5">
        <v>-11601709897</v>
      </c>
      <c r="N53" s="5">
        <v>-351851727753</v>
      </c>
      <c r="O53" s="5">
        <v>22158520274</v>
      </c>
      <c r="P53" s="5">
        <v>80902002603</v>
      </c>
      <c r="Q53" s="5">
        <v>113827438412</v>
      </c>
      <c r="R53" s="5">
        <v>109737611891</v>
      </c>
      <c r="S53" s="5">
        <v>14564271657</v>
      </c>
      <c r="T53" s="5">
        <v>9268224598</v>
      </c>
      <c r="U53" s="5">
        <v>4937113425</v>
      </c>
      <c r="V53" s="5">
        <v>7670593740</v>
      </c>
      <c r="W53" s="5">
        <v>5774634325</v>
      </c>
      <c r="X53" s="5">
        <v>-4712384952</v>
      </c>
      <c r="Y53" s="5">
        <v>-4259716191</v>
      </c>
      <c r="Z53" s="5">
        <v>-6412691910</v>
      </c>
    </row>
    <row r="54" spans="2:26" ht="15.5" x14ac:dyDescent="0.35">
      <c r="C54" t="s">
        <v>74</v>
      </c>
      <c r="D54" s="5">
        <v>-3378915917</v>
      </c>
      <c r="E54" s="5">
        <v>-4585017399</v>
      </c>
      <c r="F54" s="5">
        <v>-6458179807</v>
      </c>
      <c r="G54" s="5">
        <v>-4974528916</v>
      </c>
      <c r="I54" s="5">
        <v>-50331798867</v>
      </c>
      <c r="J54" s="5">
        <v>-50450963986</v>
      </c>
      <c r="K54" s="5">
        <v>-34507172913</v>
      </c>
      <c r="L54" s="5">
        <v>-29200964615</v>
      </c>
      <c r="M54" s="5">
        <v>-29961770649</v>
      </c>
      <c r="N54" s="5">
        <v>-27512156815</v>
      </c>
      <c r="O54" s="5">
        <v>-25079893777</v>
      </c>
      <c r="P54" s="5">
        <v>-41678254600</v>
      </c>
      <c r="Q54" s="5">
        <v>-48190631795</v>
      </c>
      <c r="R54" s="5">
        <v>-36658062016</v>
      </c>
      <c r="S54" s="5">
        <v>-13094670926</v>
      </c>
      <c r="T54" s="5">
        <v>-11067561713</v>
      </c>
      <c r="U54" s="5">
        <v>-5221602330</v>
      </c>
      <c r="V54" s="5">
        <v>-5888989865</v>
      </c>
      <c r="W54" s="5">
        <v>-5532969029</v>
      </c>
      <c r="X54" s="5">
        <v>-2725551544</v>
      </c>
      <c r="Y54" s="5">
        <v>-1957553658</v>
      </c>
      <c r="Z54" s="5">
        <v>-2478710636</v>
      </c>
    </row>
    <row r="55" spans="2:26" ht="15.5" x14ac:dyDescent="0.35">
      <c r="C55" t="s">
        <v>245</v>
      </c>
      <c r="D55" s="5">
        <v>-3378915917</v>
      </c>
      <c r="E55" s="5">
        <v>-4585017399</v>
      </c>
      <c r="F55" s="5">
        <v>-6458179807</v>
      </c>
      <c r="G55" s="5">
        <v>-4974528916</v>
      </c>
      <c r="I55" s="5">
        <v>-50331798867</v>
      </c>
      <c r="J55" s="5">
        <v>-50450963986</v>
      </c>
      <c r="K55" s="5">
        <v>-34507172913</v>
      </c>
      <c r="L55" s="5">
        <v>-29200964615</v>
      </c>
      <c r="M55" s="5">
        <v>-29961770649</v>
      </c>
      <c r="N55" s="5">
        <v>-27512156815</v>
      </c>
      <c r="O55" s="5">
        <v>-25079893777</v>
      </c>
      <c r="P55" s="5">
        <v>-41678254600</v>
      </c>
      <c r="Q55" s="5">
        <v>-48190631795</v>
      </c>
      <c r="R55" s="5">
        <v>-36658062016</v>
      </c>
      <c r="X55" s="5">
        <v>-2725551544</v>
      </c>
    </row>
    <row r="56" spans="2:26" ht="15.5" x14ac:dyDescent="0.35">
      <c r="C56" t="s">
        <v>75</v>
      </c>
      <c r="S56" s="5">
        <v>-1141757003</v>
      </c>
      <c r="T56" s="5">
        <v>-1513899194</v>
      </c>
      <c r="U56" s="5">
        <v>-1243182705</v>
      </c>
      <c r="V56" s="5">
        <v>-1185175595</v>
      </c>
      <c r="W56" s="5">
        <v>-215668095</v>
      </c>
      <c r="Y56" s="5">
        <v>-228772600</v>
      </c>
      <c r="Z56" s="5">
        <v>-138709856</v>
      </c>
    </row>
    <row r="57" spans="2:26" ht="15.5" x14ac:dyDescent="0.35">
      <c r="C57" t="s">
        <v>76</v>
      </c>
      <c r="S57" s="5">
        <v>-11952913923</v>
      </c>
      <c r="T57" s="5">
        <v>-9553662519</v>
      </c>
      <c r="U57" s="5">
        <v>-3978419625</v>
      </c>
      <c r="V57" s="5">
        <v>-4703814270</v>
      </c>
      <c r="W57" s="5">
        <v>-5317300934</v>
      </c>
      <c r="Y57" s="5">
        <v>-1728781058</v>
      </c>
      <c r="Z57" s="5">
        <v>-2340000780</v>
      </c>
    </row>
    <row r="58" spans="2:26" ht="15.5" x14ac:dyDescent="0.35">
      <c r="C58" t="s">
        <v>77</v>
      </c>
      <c r="D58" s="5">
        <v>-20041739249</v>
      </c>
      <c r="E58" s="5">
        <v>-20480214670</v>
      </c>
      <c r="F58" s="5">
        <v>-77311551942</v>
      </c>
      <c r="G58" s="5">
        <v>-20820245839</v>
      </c>
      <c r="I58" s="5">
        <v>-168436681180</v>
      </c>
      <c r="J58" s="5">
        <v>-70304626092</v>
      </c>
      <c r="K58" s="5">
        <v>-40534421362</v>
      </c>
      <c r="L58" s="5">
        <v>-41023916043</v>
      </c>
      <c r="M58" s="5">
        <v>-41563480546</v>
      </c>
      <c r="N58" s="5">
        <v>-379363884568</v>
      </c>
      <c r="O58" s="5">
        <v>-2921373503</v>
      </c>
      <c r="P58" s="5">
        <v>39223748003</v>
      </c>
      <c r="Q58" s="5">
        <v>65636806617</v>
      </c>
      <c r="R58" s="5">
        <v>73079549875</v>
      </c>
      <c r="S58" s="5">
        <v>1469600731</v>
      </c>
      <c r="T58" s="5">
        <v>-1799337115</v>
      </c>
      <c r="U58" s="5">
        <v>-284488905</v>
      </c>
      <c r="V58" s="5">
        <v>1781603875</v>
      </c>
      <c r="W58" s="5">
        <v>241665296</v>
      </c>
      <c r="X58" s="5">
        <v>-7437936496</v>
      </c>
      <c r="Y58" s="5">
        <v>-6217269849</v>
      </c>
      <c r="Z58" s="5">
        <v>-8891402546</v>
      </c>
    </row>
    <row r="59" spans="2:26" ht="15.5" x14ac:dyDescent="0.35">
      <c r="C59" t="s">
        <v>78</v>
      </c>
      <c r="D59" s="5">
        <v>5655659397</v>
      </c>
      <c r="E59" s="5">
        <v>4814293447</v>
      </c>
      <c r="F59" s="5">
        <v>-370759957354</v>
      </c>
      <c r="G59" s="5">
        <v>12018888278</v>
      </c>
      <c r="I59" s="5">
        <v>-340041061643</v>
      </c>
      <c r="J59" s="5">
        <v>-438224950724</v>
      </c>
      <c r="K59" s="5">
        <v>-73211237851</v>
      </c>
      <c r="L59" s="5">
        <v>-92344771679</v>
      </c>
      <c r="M59" s="5">
        <v>-94292526126</v>
      </c>
      <c r="N59" s="5">
        <v>-245064342336</v>
      </c>
      <c r="O59" s="5">
        <v>-110723026218</v>
      </c>
      <c r="P59" s="5">
        <v>38494383615</v>
      </c>
      <c r="Q59" s="5">
        <v>-106740686289</v>
      </c>
      <c r="R59" s="5">
        <v>-70741505539</v>
      </c>
      <c r="S59" s="5">
        <v>-1200222679</v>
      </c>
      <c r="T59" s="5">
        <v>245682453</v>
      </c>
      <c r="U59" s="5">
        <v>2531603228</v>
      </c>
      <c r="V59" s="5">
        <v>-884367946</v>
      </c>
      <c r="W59" s="5">
        <v>-111333758</v>
      </c>
      <c r="X59" s="5">
        <v>43370480</v>
      </c>
      <c r="Y59" s="5">
        <v>24780306</v>
      </c>
      <c r="Z59" s="5">
        <v>-13851284</v>
      </c>
    </row>
    <row r="60" spans="2:26" ht="15.5" x14ac:dyDescent="0.35">
      <c r="C60" t="s">
        <v>249</v>
      </c>
      <c r="V60" s="5">
        <v>-844563766</v>
      </c>
    </row>
    <row r="61" spans="2:26" ht="15.5" x14ac:dyDescent="0.35">
      <c r="C61" t="s">
        <v>247</v>
      </c>
      <c r="P61" s="5">
        <v>64969083</v>
      </c>
      <c r="Q61" s="5">
        <v>325675513</v>
      </c>
      <c r="R61" s="5">
        <v>158543704</v>
      </c>
      <c r="Y61" s="5">
        <v>993181</v>
      </c>
      <c r="Z61" s="5">
        <v>1556286</v>
      </c>
    </row>
    <row r="62" spans="2:26" ht="15.5" x14ac:dyDescent="0.35">
      <c r="C62" t="s">
        <v>27</v>
      </c>
      <c r="D62" s="5">
        <v>-3115225523</v>
      </c>
      <c r="E62" s="5">
        <v>-1756937780</v>
      </c>
      <c r="F62" s="5">
        <v>-310567029</v>
      </c>
      <c r="G62" s="5">
        <v>-1733918529</v>
      </c>
      <c r="I62" s="5">
        <v>-4342299131</v>
      </c>
      <c r="J62" s="5">
        <v>-35977109071</v>
      </c>
      <c r="K62" s="5">
        <v>-91824528183</v>
      </c>
      <c r="L62" s="5">
        <v>-89447808313</v>
      </c>
      <c r="M62" s="5">
        <v>-91838239348</v>
      </c>
      <c r="N62" s="5">
        <v>-89111131560</v>
      </c>
      <c r="O62" s="5">
        <v>-97507687636</v>
      </c>
      <c r="P62" s="5">
        <v>-84796803116</v>
      </c>
      <c r="Q62" s="5">
        <v>-99828823485</v>
      </c>
      <c r="R62" s="5">
        <v>-59298672202</v>
      </c>
      <c r="S62" s="5">
        <v>-1336538081</v>
      </c>
      <c r="Y62" s="5">
        <v>-4052180</v>
      </c>
      <c r="Z62" s="5">
        <v>-4152231</v>
      </c>
    </row>
    <row r="63" spans="2:26" ht="15.5" x14ac:dyDescent="0.35">
      <c r="C63" t="s">
        <v>166</v>
      </c>
    </row>
    <row r="64" spans="2:26" ht="15.5" x14ac:dyDescent="0.35">
      <c r="C64" t="s">
        <v>79</v>
      </c>
      <c r="Q64" s="5">
        <v>-6098092404</v>
      </c>
      <c r="R64" s="5">
        <v>-3665792413</v>
      </c>
      <c r="S64" s="5">
        <v>-163246857</v>
      </c>
      <c r="T64" s="5">
        <v>-542174027</v>
      </c>
    </row>
    <row r="65" spans="2:26" ht="15.5" x14ac:dyDescent="0.35">
      <c r="C65" t="s">
        <v>80</v>
      </c>
      <c r="D65" s="5">
        <v>5655659397</v>
      </c>
      <c r="E65" s="5">
        <v>4814293447</v>
      </c>
      <c r="F65" s="5">
        <v>-370759957354</v>
      </c>
      <c r="G65" s="5">
        <v>12018888278</v>
      </c>
      <c r="I65" s="5">
        <v>-340041061643</v>
      </c>
      <c r="J65" s="5">
        <v>-438224950724</v>
      </c>
      <c r="K65" s="5">
        <v>-73211237851</v>
      </c>
      <c r="L65" s="5">
        <v>-92344771679</v>
      </c>
      <c r="M65" s="5">
        <v>-94292526126</v>
      </c>
      <c r="N65" s="5">
        <v>-245064342336</v>
      </c>
      <c r="O65" s="5">
        <v>-110723026218</v>
      </c>
      <c r="P65" s="5">
        <v>38494383615</v>
      </c>
      <c r="Q65" s="5">
        <v>-106740686289</v>
      </c>
      <c r="R65" s="5">
        <v>-70741505539</v>
      </c>
      <c r="S65" s="5">
        <v>-1200222679</v>
      </c>
      <c r="T65" s="5">
        <v>245682453</v>
      </c>
      <c r="U65" s="5">
        <v>2531603228</v>
      </c>
      <c r="V65" s="5">
        <v>-884367946</v>
      </c>
      <c r="W65" s="5">
        <v>-111333758</v>
      </c>
      <c r="X65" s="5">
        <v>43370480</v>
      </c>
      <c r="Y65" s="5">
        <v>24780306</v>
      </c>
      <c r="Z65" s="5">
        <v>-13851284</v>
      </c>
    </row>
    <row r="66" spans="2:26" ht="15.5" x14ac:dyDescent="0.35">
      <c r="C66" t="s">
        <v>29</v>
      </c>
      <c r="D66" s="5">
        <v>-14386079852</v>
      </c>
      <c r="E66" s="5">
        <v>-15665921223</v>
      </c>
      <c r="F66" s="5">
        <v>-448071509296</v>
      </c>
      <c r="G66" s="5">
        <v>-8801357561</v>
      </c>
      <c r="I66" s="5">
        <v>-508477742823</v>
      </c>
      <c r="J66" s="5">
        <v>-508529576816</v>
      </c>
      <c r="K66" s="5">
        <v>-113745659213</v>
      </c>
      <c r="L66" s="5">
        <v>-133368687722</v>
      </c>
      <c r="M66" s="5">
        <v>-135856006672</v>
      </c>
      <c r="N66" s="5">
        <v>-624428226904</v>
      </c>
      <c r="O66" s="5">
        <v>-113644399721</v>
      </c>
      <c r="P66" s="5">
        <v>77718131618</v>
      </c>
      <c r="Q66" s="5">
        <v>-41103879672</v>
      </c>
      <c r="R66" s="5">
        <v>2338044336</v>
      </c>
      <c r="S66" s="5">
        <v>269378052</v>
      </c>
      <c r="T66" s="5">
        <v>-1553654662</v>
      </c>
      <c r="U66" s="5">
        <v>2247114323</v>
      </c>
      <c r="V66" s="5">
        <v>897235929</v>
      </c>
      <c r="W66" s="5">
        <v>130331538</v>
      </c>
      <c r="X66" s="5">
        <v>-7394566016</v>
      </c>
      <c r="Y66" s="5">
        <v>-6192489543</v>
      </c>
      <c r="Z66" s="5">
        <v>-8905253830</v>
      </c>
    </row>
    <row r="67" spans="2:26" ht="15.5" x14ac:dyDescent="0.35">
      <c r="C67" t="s">
        <v>28</v>
      </c>
      <c r="F67" s="5">
        <v>88056493023</v>
      </c>
      <c r="I67" s="5">
        <v>88056493023</v>
      </c>
      <c r="J67" s="5">
        <v>-210741473412</v>
      </c>
      <c r="K67" s="5">
        <v>-302126265</v>
      </c>
      <c r="L67" s="5">
        <v>-100565328</v>
      </c>
      <c r="M67" s="5">
        <v>29344017346</v>
      </c>
      <c r="N67" s="5">
        <v>114920335992</v>
      </c>
      <c r="O67" s="5">
        <v>29800599127</v>
      </c>
      <c r="P67" s="5">
        <v>-1716400752</v>
      </c>
      <c r="Q67" s="5">
        <v>-1739913359</v>
      </c>
      <c r="R67" s="5">
        <v>-91854523</v>
      </c>
      <c r="S67" s="5">
        <v>2518750</v>
      </c>
      <c r="T67" s="5">
        <v>-1669342819</v>
      </c>
      <c r="U67" s="5">
        <v>54366063</v>
      </c>
      <c r="V67" s="5">
        <v>127755612</v>
      </c>
      <c r="W67" s="5">
        <v>-3873432313</v>
      </c>
      <c r="X67" s="5">
        <v>2845675330</v>
      </c>
      <c r="Y67" s="5">
        <v>39790475</v>
      </c>
      <c r="Z67" s="5">
        <v>-138000931</v>
      </c>
    </row>
    <row r="68" spans="2:26" ht="15.5" x14ac:dyDescent="0.35">
      <c r="C68" t="s">
        <v>86</v>
      </c>
      <c r="D68" s="5">
        <v>-14386079852</v>
      </c>
      <c r="E68" s="5">
        <v>-15665921223</v>
      </c>
      <c r="F68" s="5">
        <v>-360015016273</v>
      </c>
      <c r="G68" s="5">
        <v>-8801357561</v>
      </c>
      <c r="I68" s="5">
        <v>-420421249800</v>
      </c>
      <c r="J68" s="5">
        <v>-719271050228</v>
      </c>
      <c r="K68" s="5">
        <v>-114047785478</v>
      </c>
      <c r="L68" s="5">
        <v>-133469253050</v>
      </c>
      <c r="M68" s="5">
        <v>-106511989326</v>
      </c>
      <c r="N68" s="5">
        <v>-509507890912</v>
      </c>
      <c r="O68" s="5">
        <v>-83843800594</v>
      </c>
      <c r="P68" s="5">
        <v>76001730866</v>
      </c>
      <c r="Q68" s="5">
        <v>-42843793031</v>
      </c>
      <c r="R68" s="5">
        <v>2246189813</v>
      </c>
      <c r="S68" s="5">
        <v>271896802</v>
      </c>
      <c r="T68" s="5">
        <v>-3222997481</v>
      </c>
      <c r="U68" s="5">
        <v>2301480386</v>
      </c>
      <c r="V68" s="5">
        <v>1024991541</v>
      </c>
      <c r="W68" s="5">
        <v>-3743100775</v>
      </c>
      <c r="X68" s="5">
        <v>-4548890686</v>
      </c>
      <c r="Y68" s="5">
        <v>-6232280018</v>
      </c>
      <c r="Z68" s="5">
        <v>-8767252899</v>
      </c>
    </row>
    <row r="69" spans="2:26" ht="15.5" x14ac:dyDescent="0.35">
      <c r="C69" t="s">
        <v>87</v>
      </c>
      <c r="D69" s="5">
        <v>-20721284065</v>
      </c>
      <c r="E69" s="5">
        <v>-4949080670</v>
      </c>
      <c r="F69" s="5">
        <v>251585564556</v>
      </c>
      <c r="G69" s="5">
        <v>-9391250282</v>
      </c>
      <c r="I69" s="5">
        <v>241598721967</v>
      </c>
      <c r="J69" s="5">
        <v>74926808175</v>
      </c>
      <c r="K69" s="5">
        <v>17980118134</v>
      </c>
      <c r="L69" s="5">
        <v>-225208388627</v>
      </c>
      <c r="M69" s="5">
        <v>5730276570</v>
      </c>
      <c r="N69" s="5">
        <v>29263609789</v>
      </c>
      <c r="O69" s="5">
        <v>-34068947807</v>
      </c>
      <c r="P69" s="5">
        <v>38285360252</v>
      </c>
      <c r="Q69" s="5">
        <v>-8835697580</v>
      </c>
      <c r="R69" s="5">
        <v>-10285638277</v>
      </c>
      <c r="S69" s="5">
        <v>836333000</v>
      </c>
      <c r="T69" s="5">
        <v>-1388158424</v>
      </c>
    </row>
    <row r="70" spans="2:26" ht="15.5" x14ac:dyDescent="0.35">
      <c r="C70" t="s">
        <v>89</v>
      </c>
      <c r="D70" s="5">
        <v>-35107363917</v>
      </c>
      <c r="E70" s="5">
        <v>-20615001893</v>
      </c>
      <c r="F70" s="5">
        <v>-108429451717</v>
      </c>
      <c r="G70" s="5">
        <v>-18192607843</v>
      </c>
      <c r="I70" s="5">
        <v>-178822527833</v>
      </c>
      <c r="J70" s="5">
        <v>-644344242053</v>
      </c>
      <c r="K70" s="5">
        <v>-96067667344</v>
      </c>
      <c r="L70" s="5">
        <v>-358677641677</v>
      </c>
      <c r="M70" s="5">
        <v>-100781712756</v>
      </c>
      <c r="N70" s="5">
        <v>-480244281123</v>
      </c>
      <c r="O70" s="5">
        <v>-117912748401</v>
      </c>
      <c r="P70" s="5">
        <v>114287091118</v>
      </c>
      <c r="Q70" s="5">
        <v>-51679490611</v>
      </c>
      <c r="R70" s="5">
        <v>-8039448464</v>
      </c>
      <c r="S70" s="5">
        <v>1108229802</v>
      </c>
      <c r="T70" s="5">
        <v>-4611155905</v>
      </c>
      <c r="U70" s="5">
        <v>2301480386</v>
      </c>
      <c r="V70" s="5">
        <v>1024991541</v>
      </c>
      <c r="W70" s="5">
        <v>-3743100775</v>
      </c>
    </row>
    <row r="71" spans="2:26" ht="15.5" x14ac:dyDescent="0.35">
      <c r="C71" t="s">
        <v>90</v>
      </c>
      <c r="D71" s="5">
        <v>-14386079852</v>
      </c>
      <c r="E71" s="5">
        <v>-15665921223</v>
      </c>
      <c r="F71" s="5">
        <v>-360015016273</v>
      </c>
      <c r="G71" s="5">
        <v>-8801357561</v>
      </c>
      <c r="I71" s="5">
        <v>-420421249800</v>
      </c>
      <c r="J71" s="5">
        <v>-719271050228</v>
      </c>
      <c r="K71" s="5">
        <v>-114047785478</v>
      </c>
      <c r="L71" s="5">
        <v>-133469253051</v>
      </c>
      <c r="M71" s="5">
        <v>-106511989327</v>
      </c>
      <c r="N71" s="5">
        <v>-509507890912</v>
      </c>
      <c r="O71" s="5">
        <v>-83843800594</v>
      </c>
      <c r="P71" s="5">
        <v>76001730866</v>
      </c>
      <c r="Q71" s="5">
        <v>-42843793031</v>
      </c>
      <c r="R71" s="5">
        <v>2246189813</v>
      </c>
      <c r="S71" s="5">
        <v>271896801</v>
      </c>
      <c r="T71" s="5">
        <v>-3222997481</v>
      </c>
      <c r="U71" s="5">
        <v>2301480385</v>
      </c>
      <c r="V71" s="5">
        <v>1024991541</v>
      </c>
      <c r="W71" s="5">
        <v>-3743100775</v>
      </c>
      <c r="X71" s="5">
        <v>-4548890686</v>
      </c>
      <c r="Y71" s="5">
        <v>-6232280018</v>
      </c>
      <c r="Z71" s="5">
        <v>-8767252899</v>
      </c>
    </row>
    <row r="72" spans="2:26" ht="15.5" x14ac:dyDescent="0.35">
      <c r="C72" t="s">
        <v>8</v>
      </c>
      <c r="D72" s="5">
        <v>-35107363917</v>
      </c>
      <c r="E72" s="5">
        <v>-20615001893</v>
      </c>
      <c r="F72" s="5">
        <v>-108429451717</v>
      </c>
      <c r="G72" s="5">
        <v>-18192607843</v>
      </c>
      <c r="I72" s="5">
        <v>-178822527833</v>
      </c>
      <c r="J72" s="5">
        <v>-644344242053</v>
      </c>
      <c r="K72" s="5">
        <v>-96067667344</v>
      </c>
      <c r="L72" s="5">
        <v>-358677641678</v>
      </c>
      <c r="M72" s="5">
        <v>-100781712757</v>
      </c>
      <c r="N72" s="5">
        <v>-480244281123</v>
      </c>
      <c r="O72" s="5">
        <v>-117912748401</v>
      </c>
      <c r="P72" s="5">
        <v>114287091118</v>
      </c>
      <c r="Q72" s="5">
        <v>-45581398207</v>
      </c>
      <c r="R72" s="5">
        <v>-4373656051</v>
      </c>
      <c r="S72" s="5">
        <v>1271476658</v>
      </c>
      <c r="T72" s="5">
        <v>-4068981878</v>
      </c>
      <c r="U72" s="5">
        <v>2301480385</v>
      </c>
      <c r="V72" s="5">
        <v>1024991541</v>
      </c>
      <c r="W72" s="5">
        <v>-3743100775</v>
      </c>
    </row>
    <row r="73" spans="2:26" ht="15.5" x14ac:dyDescent="0.35">
      <c r="C73" t="s">
        <v>91</v>
      </c>
      <c r="D73" s="5">
        <v>-14386079852</v>
      </c>
      <c r="E73" s="5">
        <v>-15665921223</v>
      </c>
      <c r="F73" s="5">
        <v>-360015016273</v>
      </c>
      <c r="G73" s="5">
        <v>-8801357561</v>
      </c>
      <c r="I73" s="5">
        <v>-420421249800</v>
      </c>
      <c r="J73" s="5">
        <v>-719271050228</v>
      </c>
      <c r="K73" s="5">
        <v>-114047785478</v>
      </c>
      <c r="L73" s="5">
        <v>-133469253051</v>
      </c>
      <c r="M73" s="5">
        <v>-106511989327</v>
      </c>
      <c r="N73" s="5">
        <v>-509507890912</v>
      </c>
      <c r="O73" s="5">
        <v>-83843800594</v>
      </c>
      <c r="P73" s="5">
        <v>76001730866</v>
      </c>
      <c r="Q73" s="5">
        <v>-42843793031</v>
      </c>
      <c r="R73" s="5">
        <v>2246189813</v>
      </c>
      <c r="S73" s="5">
        <v>271896801</v>
      </c>
      <c r="T73" s="5">
        <v>-3222997481</v>
      </c>
      <c r="U73" s="5">
        <v>2301480385</v>
      </c>
      <c r="V73" s="5">
        <v>1024991541</v>
      </c>
      <c r="W73" s="5">
        <v>-3743100775</v>
      </c>
      <c r="X73" s="5">
        <v>-4548890686</v>
      </c>
      <c r="Y73" s="5">
        <v>-6232280018</v>
      </c>
      <c r="Z73" s="5">
        <v>-8767252899</v>
      </c>
    </row>
    <row r="74" spans="2:26" ht="15.5" x14ac:dyDescent="0.35">
      <c r="C74" t="s">
        <v>92</v>
      </c>
      <c r="D74" s="5">
        <v>-35107363917</v>
      </c>
      <c r="E74" s="5">
        <v>-20615001893</v>
      </c>
      <c r="F74" s="5">
        <v>-108429451717</v>
      </c>
      <c r="G74" s="5">
        <v>-18192607843</v>
      </c>
      <c r="I74" s="5">
        <v>-178822527833</v>
      </c>
      <c r="J74" s="5">
        <v>-644344242053</v>
      </c>
      <c r="K74" s="5">
        <v>-96067667344</v>
      </c>
      <c r="L74" s="5">
        <v>-358677641678</v>
      </c>
      <c r="M74" s="5">
        <v>-100781712757</v>
      </c>
      <c r="N74" s="5">
        <v>-480244281123</v>
      </c>
      <c r="O74" s="5">
        <v>-117912748401</v>
      </c>
      <c r="P74" s="5">
        <v>114287091118</v>
      </c>
      <c r="Q74" s="5">
        <v>-51679490611</v>
      </c>
      <c r="R74" s="5">
        <v>-8039448464</v>
      </c>
      <c r="S74" s="5">
        <v>1108229801</v>
      </c>
      <c r="T74" s="5">
        <v>-4611155905</v>
      </c>
      <c r="U74" s="5">
        <v>2301480385</v>
      </c>
      <c r="V74" s="5">
        <v>1024991541</v>
      </c>
      <c r="W74" s="5">
        <v>-3743100775</v>
      </c>
    </row>
    <row r="75" spans="2:26" ht="15.5" x14ac:dyDescent="0.35">
      <c r="C75" t="s">
        <v>93</v>
      </c>
      <c r="D75" s="5">
        <v>-35107363917</v>
      </c>
      <c r="E75" s="5">
        <v>-20615001893</v>
      </c>
      <c r="F75" s="5">
        <v>-108429451717</v>
      </c>
      <c r="G75" s="5">
        <v>-18192607843</v>
      </c>
      <c r="I75" s="5">
        <v>-178822527833</v>
      </c>
      <c r="J75" s="5">
        <v>-644344242053</v>
      </c>
      <c r="K75" s="5">
        <v>-96067667344</v>
      </c>
      <c r="L75" s="5">
        <v>-358677641678</v>
      </c>
      <c r="M75" s="5">
        <v>-100781712757</v>
      </c>
      <c r="N75" s="5">
        <v>-480244281123</v>
      </c>
      <c r="O75" s="5">
        <v>-117912748401</v>
      </c>
      <c r="P75" s="5">
        <v>114287091118</v>
      </c>
      <c r="Q75" s="5">
        <v>-51679490611</v>
      </c>
      <c r="R75" s="5">
        <v>-8039448464</v>
      </c>
      <c r="S75" s="5">
        <v>1108229801</v>
      </c>
      <c r="T75" s="5">
        <v>-4611155905</v>
      </c>
      <c r="U75" s="5">
        <v>2301480385</v>
      </c>
      <c r="V75" s="5">
        <v>1024991541</v>
      </c>
      <c r="W75" s="5">
        <v>-3743100775</v>
      </c>
    </row>
    <row r="77" spans="2:26" ht="15.5" x14ac:dyDescent="0.35">
      <c r="B77" t="s">
        <v>94</v>
      </c>
      <c r="C77" t="s">
        <v>95</v>
      </c>
    </row>
    <row r="78" spans="2:26" ht="15.5" x14ac:dyDescent="0.35">
      <c r="C78" t="s">
        <v>96</v>
      </c>
    </row>
    <row r="79" spans="2:26" ht="15.5" x14ac:dyDescent="0.35">
      <c r="C79" t="s">
        <v>20</v>
      </c>
      <c r="D79" s="5">
        <v>11860424261</v>
      </c>
      <c r="E79" s="5">
        <v>13233253486</v>
      </c>
      <c r="F79" s="5">
        <v>19842606927</v>
      </c>
      <c r="G79" s="5">
        <v>28281852585</v>
      </c>
      <c r="I79" s="5">
        <v>19842606927</v>
      </c>
      <c r="J79" s="5">
        <v>61354659332</v>
      </c>
      <c r="K79" s="5">
        <v>13821205974</v>
      </c>
      <c r="L79" s="5">
        <v>8927746076</v>
      </c>
      <c r="M79" s="5">
        <v>5318658600</v>
      </c>
      <c r="N79" s="5">
        <v>3941140398</v>
      </c>
      <c r="O79" s="5">
        <v>6892629464</v>
      </c>
      <c r="P79" s="5">
        <v>2998324380</v>
      </c>
      <c r="Q79" s="5">
        <v>19930413286</v>
      </c>
      <c r="R79" s="5">
        <v>22021388852</v>
      </c>
      <c r="S79" s="5">
        <v>1046168122</v>
      </c>
      <c r="T79" s="5">
        <v>1095826255</v>
      </c>
      <c r="U79" s="5">
        <v>1842878771</v>
      </c>
      <c r="V79" s="5">
        <v>472972990</v>
      </c>
      <c r="W79" s="5">
        <v>786678771</v>
      </c>
      <c r="X79" s="5">
        <v>59228761</v>
      </c>
      <c r="Y79" s="5">
        <v>69839321</v>
      </c>
      <c r="Z79" s="5">
        <v>370003715</v>
      </c>
    </row>
    <row r="80" spans="2:26" ht="15.5" x14ac:dyDescent="0.35">
      <c r="C80" t="s">
        <v>97</v>
      </c>
      <c r="D80" s="5">
        <v>1446336000</v>
      </c>
      <c r="G80" s="5">
        <v>2558712000</v>
      </c>
      <c r="J80" s="5">
        <v>60509833034</v>
      </c>
      <c r="K80" s="5">
        <v>2216851632</v>
      </c>
      <c r="L80" s="5">
        <v>7790460984</v>
      </c>
      <c r="M80" s="5">
        <v>19653382839</v>
      </c>
      <c r="N80" s="5">
        <v>65179205</v>
      </c>
      <c r="O80" s="5">
        <v>144495817850</v>
      </c>
      <c r="P80" s="5">
        <v>162007997625</v>
      </c>
      <c r="Q80" s="5">
        <v>386568782604</v>
      </c>
      <c r="R80" s="5">
        <v>316321369828</v>
      </c>
      <c r="S80" s="5">
        <v>1171314297</v>
      </c>
      <c r="T80" s="5">
        <v>2036807743</v>
      </c>
      <c r="U80" s="5">
        <v>1728164024</v>
      </c>
      <c r="V80" s="5">
        <v>1454350000</v>
      </c>
      <c r="W80" s="5">
        <v>3489135360</v>
      </c>
      <c r="Y80" s="5">
        <v>800000</v>
      </c>
    </row>
    <row r="81" spans="3:26" ht="15.5" x14ac:dyDescent="0.35">
      <c r="C81" t="s">
        <v>98</v>
      </c>
      <c r="G81" s="5">
        <v>77879318563</v>
      </c>
      <c r="J81" s="5">
        <v>77879318563</v>
      </c>
      <c r="K81" s="5">
        <v>86312056592</v>
      </c>
      <c r="R81" s="5">
        <v>306026335864</v>
      </c>
      <c r="S81" s="5">
        <v>205940000000</v>
      </c>
      <c r="T81" s="5">
        <v>203794277418</v>
      </c>
      <c r="U81" s="5">
        <v>140995052205</v>
      </c>
      <c r="W81" s="5">
        <v>9529400000</v>
      </c>
      <c r="X81" s="5">
        <v>1524170000</v>
      </c>
    </row>
    <row r="82" spans="3:26" ht="15.5" x14ac:dyDescent="0.35">
      <c r="C82" t="s">
        <v>99</v>
      </c>
      <c r="D82" s="5">
        <v>130704708494</v>
      </c>
      <c r="E82" s="5">
        <v>130704708298</v>
      </c>
      <c r="F82" s="5">
        <v>130704704486</v>
      </c>
      <c r="G82" s="5">
        <v>52825389931</v>
      </c>
      <c r="I82" s="5">
        <v>130704704486</v>
      </c>
      <c r="J82" s="5">
        <v>52825389931</v>
      </c>
      <c r="K82" s="5">
        <v>52677459840</v>
      </c>
      <c r="L82" s="5">
        <v>52677459840</v>
      </c>
      <c r="M82" s="5">
        <v>52677459840</v>
      </c>
      <c r="S82" s="5">
        <v>6268604959</v>
      </c>
      <c r="T82" s="5">
        <v>1234031959</v>
      </c>
      <c r="W82" s="5">
        <v>27000000</v>
      </c>
      <c r="X82" s="5">
        <v>2725000000</v>
      </c>
    </row>
    <row r="83" spans="3:26" ht="15.5" x14ac:dyDescent="0.35">
      <c r="C83" t="s">
        <v>100</v>
      </c>
      <c r="D83" s="5">
        <v>1446336000</v>
      </c>
      <c r="G83" s="5">
        <v>2558712000</v>
      </c>
      <c r="J83" s="5">
        <v>60509833034</v>
      </c>
      <c r="K83" s="5">
        <v>2216851632</v>
      </c>
      <c r="L83" s="5">
        <v>7790460984</v>
      </c>
      <c r="M83" s="5">
        <v>19653382839</v>
      </c>
      <c r="N83" s="5">
        <v>65179205</v>
      </c>
      <c r="O83" s="5">
        <v>144495817850</v>
      </c>
      <c r="P83" s="5">
        <v>162007997625</v>
      </c>
      <c r="Q83" s="5">
        <v>386568782604</v>
      </c>
      <c r="R83" s="5">
        <v>316321369828</v>
      </c>
      <c r="S83" s="5">
        <v>1171314297</v>
      </c>
      <c r="T83" s="5">
        <v>2036807743</v>
      </c>
      <c r="U83" s="5">
        <v>1728164024</v>
      </c>
      <c r="V83" s="5">
        <v>1454350000</v>
      </c>
      <c r="W83" s="5">
        <v>3489135360</v>
      </c>
      <c r="Y83" s="5">
        <v>800000</v>
      </c>
    </row>
    <row r="84" spans="3:26" ht="15.5" x14ac:dyDescent="0.35">
      <c r="C84" t="s">
        <v>101</v>
      </c>
      <c r="E84" s="5">
        <v>2867901</v>
      </c>
      <c r="F84" s="5">
        <v>800000</v>
      </c>
      <c r="G84" s="5">
        <v>1600000</v>
      </c>
      <c r="I84" s="5">
        <v>800000</v>
      </c>
      <c r="J84" s="5">
        <v>40598944</v>
      </c>
      <c r="K84" s="5">
        <v>1230705528</v>
      </c>
      <c r="L84" s="5">
        <v>5443992562</v>
      </c>
      <c r="M84" s="5">
        <v>5713058687</v>
      </c>
      <c r="N84" s="5">
        <v>5669406015</v>
      </c>
      <c r="O84" s="5">
        <v>91090312</v>
      </c>
      <c r="P84" s="5">
        <v>569358442</v>
      </c>
      <c r="Q84" s="5">
        <v>32720995052</v>
      </c>
      <c r="R84" s="5">
        <v>22986561226</v>
      </c>
      <c r="S84" s="5">
        <v>20132646473</v>
      </c>
      <c r="T84" s="5">
        <v>1620446536</v>
      </c>
      <c r="U84" s="5">
        <v>99596918</v>
      </c>
      <c r="V84" s="5">
        <v>20747000</v>
      </c>
      <c r="W84" s="5">
        <v>367120000</v>
      </c>
      <c r="Y84" s="5">
        <v>500000</v>
      </c>
      <c r="Z84" s="5">
        <v>10400000</v>
      </c>
    </row>
    <row r="85" spans="3:26" ht="15.5" x14ac:dyDescent="0.35">
      <c r="C85" t="s">
        <v>102</v>
      </c>
      <c r="E85" s="5">
        <v>2867901</v>
      </c>
      <c r="F85" s="5">
        <v>800000</v>
      </c>
      <c r="G85" s="5">
        <v>1600000</v>
      </c>
      <c r="I85" s="5">
        <v>800000</v>
      </c>
      <c r="J85" s="5">
        <v>40598944</v>
      </c>
      <c r="K85" s="5">
        <v>1230705528</v>
      </c>
      <c r="L85" s="5">
        <v>5443992562</v>
      </c>
      <c r="M85" s="5">
        <v>5713058687</v>
      </c>
      <c r="N85" s="5">
        <v>5669406015</v>
      </c>
      <c r="O85" s="5">
        <v>91090312</v>
      </c>
      <c r="P85" s="5">
        <v>569358442</v>
      </c>
      <c r="Q85" s="5">
        <v>32720995052</v>
      </c>
      <c r="R85" s="5">
        <v>22986561226</v>
      </c>
      <c r="S85" s="5">
        <v>20132646473</v>
      </c>
      <c r="T85" s="5">
        <v>1620446536</v>
      </c>
      <c r="U85" s="5">
        <v>99596918</v>
      </c>
      <c r="V85" s="5">
        <v>20747000</v>
      </c>
      <c r="W85" s="5">
        <v>367120000</v>
      </c>
      <c r="Y85" s="5">
        <v>500000</v>
      </c>
      <c r="Z85" s="5">
        <v>10400000</v>
      </c>
    </row>
    <row r="86" spans="3:26" ht="15.5" x14ac:dyDescent="0.35">
      <c r="C86" t="s">
        <v>103</v>
      </c>
      <c r="D86" s="5">
        <v>22370693184</v>
      </c>
      <c r="E86" s="5">
        <v>21277699985</v>
      </c>
      <c r="F86" s="5">
        <v>21354725796</v>
      </c>
      <c r="G86" s="5">
        <v>22199762280</v>
      </c>
      <c r="I86" s="5">
        <v>21354725796</v>
      </c>
      <c r="J86" s="5">
        <v>31654586122</v>
      </c>
      <c r="K86" s="5">
        <v>37916931528</v>
      </c>
      <c r="L86" s="5">
        <v>40246411806</v>
      </c>
      <c r="M86" s="5">
        <v>67722058322</v>
      </c>
      <c r="N86" s="5">
        <v>128513461895</v>
      </c>
      <c r="O86" s="5">
        <v>652044486558</v>
      </c>
      <c r="P86" s="5">
        <v>586527323762</v>
      </c>
      <c r="Q86" s="5">
        <v>499428925762</v>
      </c>
      <c r="R86" s="5">
        <v>180317531036</v>
      </c>
      <c r="S86" s="5">
        <v>54988143994</v>
      </c>
      <c r="T86" s="5">
        <v>28676249987</v>
      </c>
      <c r="U86" s="5">
        <v>799893299</v>
      </c>
      <c r="V86" s="5">
        <v>31007471028</v>
      </c>
      <c r="W86" s="5">
        <v>17664236653</v>
      </c>
      <c r="X86" s="5">
        <v>17803083520</v>
      </c>
      <c r="Y86" s="5">
        <v>18875344665</v>
      </c>
      <c r="Z86" s="5">
        <v>21453749165</v>
      </c>
    </row>
    <row r="87" spans="3:26" ht="15.5" x14ac:dyDescent="0.35">
      <c r="C87" t="s">
        <v>79</v>
      </c>
      <c r="D87" s="5">
        <v>433595850469</v>
      </c>
      <c r="E87" s="5">
        <v>454317134534</v>
      </c>
      <c r="F87" s="5">
        <v>459266215204</v>
      </c>
      <c r="G87" s="5">
        <v>240628591178</v>
      </c>
      <c r="I87" s="5">
        <v>459266215204</v>
      </c>
      <c r="J87" s="5">
        <v>250615433767</v>
      </c>
      <c r="K87" s="5">
        <v>196661455432</v>
      </c>
      <c r="L87" s="5">
        <v>180979396263</v>
      </c>
      <c r="M87" s="5">
        <v>418504502570</v>
      </c>
      <c r="N87" s="5">
        <v>421574817247</v>
      </c>
      <c r="O87" s="5">
        <v>401298646856</v>
      </c>
      <c r="P87" s="5">
        <v>456552170267</v>
      </c>
      <c r="Q87" s="5">
        <v>457299255475</v>
      </c>
      <c r="R87" s="5">
        <v>472352045373</v>
      </c>
      <c r="S87" s="5">
        <v>428747918</v>
      </c>
    </row>
    <row r="88" spans="3:26" ht="15.5" x14ac:dyDescent="0.35">
      <c r="C88" t="s">
        <v>104</v>
      </c>
      <c r="D88" s="5">
        <v>42522668637</v>
      </c>
      <c r="E88" s="5">
        <v>40561024130</v>
      </c>
      <c r="F88" s="5">
        <v>48117560456</v>
      </c>
      <c r="G88" s="5">
        <v>69538190863</v>
      </c>
      <c r="I88" s="5">
        <v>48117560456</v>
      </c>
      <c r="J88" s="5">
        <v>163880424870</v>
      </c>
      <c r="K88" s="5">
        <v>66421261314</v>
      </c>
      <c r="L88" s="5">
        <v>75771225837</v>
      </c>
      <c r="M88" s="5">
        <v>114748326246</v>
      </c>
      <c r="N88" s="5">
        <v>168698932005</v>
      </c>
      <c r="O88" s="5">
        <v>914969847759</v>
      </c>
      <c r="P88" s="5">
        <v>1042216941453</v>
      </c>
      <c r="Q88" s="5">
        <v>1105184126789</v>
      </c>
      <c r="R88" s="5">
        <v>660182030386</v>
      </c>
      <c r="S88" s="5">
        <v>90851677094</v>
      </c>
      <c r="T88" s="5">
        <v>43802850153</v>
      </c>
      <c r="U88" s="5">
        <v>19324932961</v>
      </c>
      <c r="V88" s="5">
        <v>57269150929</v>
      </c>
      <c r="W88" s="5">
        <v>28303521701</v>
      </c>
      <c r="X88" s="5">
        <v>17895219052</v>
      </c>
      <c r="Y88" s="5">
        <v>18957656685</v>
      </c>
      <c r="Z88" s="5">
        <v>21834152880</v>
      </c>
    </row>
    <row r="89" spans="3:26" ht="15.5" x14ac:dyDescent="0.35">
      <c r="C89" t="s">
        <v>105</v>
      </c>
    </row>
    <row r="90" spans="3:26" ht="15.5" x14ac:dyDescent="0.35">
      <c r="C90" t="s">
        <v>107</v>
      </c>
      <c r="P90" s="5">
        <v>205400250</v>
      </c>
      <c r="Q90" s="5">
        <v>423660750</v>
      </c>
      <c r="R90" s="5">
        <v>605040250</v>
      </c>
      <c r="S90" s="5">
        <v>499133500</v>
      </c>
      <c r="T90" s="5">
        <v>396967676</v>
      </c>
      <c r="U90" s="5">
        <v>2066310495</v>
      </c>
      <c r="V90" s="5">
        <v>1313296072</v>
      </c>
      <c r="W90" s="5">
        <v>1185540460</v>
      </c>
      <c r="X90" s="5">
        <v>5058972773</v>
      </c>
      <c r="Y90" s="5">
        <v>2213297443</v>
      </c>
      <c r="Z90" s="5">
        <v>2253087918</v>
      </c>
    </row>
    <row r="91" spans="3:26" ht="15.5" x14ac:dyDescent="0.35">
      <c r="C91" t="s">
        <v>106</v>
      </c>
      <c r="D91" s="5">
        <v>2072393070880</v>
      </c>
      <c r="E91" s="5">
        <v>1987956783399</v>
      </c>
      <c r="F91" s="5">
        <v>1974407349241</v>
      </c>
      <c r="G91" s="5">
        <v>1956512949239</v>
      </c>
      <c r="I91" s="5">
        <v>1974407349241</v>
      </c>
      <c r="J91" s="5">
        <v>1922334303194</v>
      </c>
      <c r="K91" s="5">
        <v>1820313369436</v>
      </c>
      <c r="L91" s="5">
        <v>1773266561901</v>
      </c>
      <c r="M91" s="5">
        <v>1645939844857</v>
      </c>
      <c r="N91" s="5">
        <v>1672298365100</v>
      </c>
      <c r="O91" s="5">
        <v>1697943510168</v>
      </c>
      <c r="P91" s="5">
        <v>1660649783142</v>
      </c>
      <c r="Q91" s="5">
        <v>3037773442344</v>
      </c>
      <c r="R91" s="5">
        <v>3061460288642</v>
      </c>
      <c r="S91" s="5">
        <v>236161609412</v>
      </c>
      <c r="T91" s="5">
        <v>148503289300</v>
      </c>
      <c r="U91" s="5">
        <v>159236266352</v>
      </c>
      <c r="V91" s="5">
        <v>50162428198</v>
      </c>
      <c r="W91" s="5">
        <v>56218846251</v>
      </c>
      <c r="X91" s="5">
        <v>56846752397</v>
      </c>
      <c r="Y91" s="5">
        <v>59137313414</v>
      </c>
      <c r="Z91" s="5">
        <v>61826097454</v>
      </c>
    </row>
    <row r="92" spans="3:26" ht="15.5" x14ac:dyDescent="0.35">
      <c r="C92" t="s">
        <v>464</v>
      </c>
      <c r="D92" s="5">
        <v>582752650000</v>
      </c>
      <c r="E92" s="5">
        <v>582752650000</v>
      </c>
      <c r="F92" s="5">
        <v>582752650000</v>
      </c>
      <c r="G92" s="5">
        <v>658065713538</v>
      </c>
      <c r="I92" s="5">
        <v>582752650000</v>
      </c>
      <c r="J92" s="5">
        <v>658065713538</v>
      </c>
      <c r="K92" s="5">
        <v>1084306126101</v>
      </c>
      <c r="L92" s="5">
        <v>1084306126101</v>
      </c>
      <c r="M92" s="5">
        <v>1084306126101</v>
      </c>
      <c r="N92" s="5">
        <v>1084306126101</v>
      </c>
      <c r="O92" s="5">
        <v>1084306126101</v>
      </c>
      <c r="P92" s="5">
        <v>1084306126101</v>
      </c>
      <c r="Q92" s="5">
        <v>1105739753666</v>
      </c>
      <c r="R92" s="5">
        <v>1105739753666</v>
      </c>
      <c r="S92" s="5">
        <v>40984919004</v>
      </c>
      <c r="T92" s="5">
        <v>40984919004</v>
      </c>
      <c r="U92" s="5">
        <v>42373077424</v>
      </c>
    </row>
    <row r="93" spans="3:26" ht="15.5" x14ac:dyDescent="0.35">
      <c r="C93" t="s">
        <v>108</v>
      </c>
      <c r="D93" s="5">
        <v>3617581210352</v>
      </c>
      <c r="E93" s="5">
        <v>3486635362069</v>
      </c>
      <c r="F93" s="5">
        <v>3461718542663</v>
      </c>
      <c r="G93" s="5">
        <v>3797870422817</v>
      </c>
      <c r="I93" s="5">
        <v>3461718542663</v>
      </c>
      <c r="J93" s="5">
        <v>3730182167854</v>
      </c>
      <c r="K93" s="5">
        <v>3989329645457</v>
      </c>
      <c r="L93" s="5">
        <v>4066268578023</v>
      </c>
      <c r="M93" s="5">
        <v>4058295483808</v>
      </c>
      <c r="N93" s="5">
        <v>4055029038621</v>
      </c>
      <c r="O93" s="5">
        <v>4060278282583</v>
      </c>
      <c r="P93" s="5">
        <v>4123019527252</v>
      </c>
      <c r="Q93" s="5">
        <v>4200870985600</v>
      </c>
      <c r="R93" s="5">
        <v>4219533064914</v>
      </c>
      <c r="S93" s="5">
        <v>404538765833</v>
      </c>
      <c r="T93" s="5">
        <v>398604566995</v>
      </c>
      <c r="U93" s="5">
        <v>350502866767</v>
      </c>
      <c r="V93" s="5">
        <v>51475724270</v>
      </c>
      <c r="W93" s="5">
        <v>57404386711</v>
      </c>
      <c r="X93" s="5">
        <v>61905725170</v>
      </c>
      <c r="Y93" s="5">
        <v>61350610857</v>
      </c>
      <c r="Z93" s="5">
        <v>64079185372</v>
      </c>
    </row>
    <row r="94" spans="3:26" ht="15.5" x14ac:dyDescent="0.35">
      <c r="C94" t="s">
        <v>109</v>
      </c>
      <c r="D94" s="5">
        <v>3660103878989</v>
      </c>
      <c r="E94" s="5">
        <v>3527196386199</v>
      </c>
      <c r="F94" s="5">
        <v>3509836103119</v>
      </c>
      <c r="G94" s="5">
        <v>3867408613680</v>
      </c>
      <c r="I94" s="5">
        <v>3509836103119</v>
      </c>
      <c r="J94" s="5">
        <v>3894062592724</v>
      </c>
      <c r="K94" s="5">
        <v>4055750906771</v>
      </c>
      <c r="L94" s="5">
        <v>4142039803860</v>
      </c>
      <c r="M94" s="5">
        <v>4173043810054</v>
      </c>
      <c r="N94" s="5">
        <v>4223727970626</v>
      </c>
      <c r="O94" s="5">
        <v>4975248130342</v>
      </c>
      <c r="P94" s="5">
        <v>5165236468705</v>
      </c>
      <c r="Q94" s="5">
        <v>5306055112389</v>
      </c>
      <c r="R94" s="5">
        <v>4879715095300</v>
      </c>
      <c r="S94" s="5">
        <v>495390442927</v>
      </c>
      <c r="T94" s="5">
        <v>442407417148</v>
      </c>
      <c r="U94" s="5">
        <v>369827799728</v>
      </c>
      <c r="V94" s="5">
        <v>108744875199</v>
      </c>
      <c r="W94" s="5">
        <v>85707908412</v>
      </c>
      <c r="X94" s="5">
        <v>79800944222</v>
      </c>
      <c r="Y94" s="5">
        <v>80308267542</v>
      </c>
      <c r="Z94" s="5">
        <v>85913338252</v>
      </c>
    </row>
    <row r="95" spans="3:26" ht="15.5" x14ac:dyDescent="0.35">
      <c r="C95" t="s">
        <v>110</v>
      </c>
    </row>
    <row r="96" spans="3:26" ht="15.5" x14ac:dyDescent="0.35">
      <c r="C96" t="s">
        <v>111</v>
      </c>
    </row>
    <row r="97" spans="3:26" ht="15.5" x14ac:dyDescent="0.35">
      <c r="C97" t="s">
        <v>112</v>
      </c>
      <c r="D97" s="5">
        <v>15400294069</v>
      </c>
      <c r="E97" s="5">
        <v>6553834750</v>
      </c>
      <c r="F97" s="5">
        <v>7750236355</v>
      </c>
      <c r="G97" s="5">
        <v>9590216200</v>
      </c>
      <c r="I97" s="5">
        <v>7750236355</v>
      </c>
      <c r="J97" s="5">
        <v>69967087494</v>
      </c>
      <c r="K97" s="5">
        <v>23236357248</v>
      </c>
      <c r="L97" s="5">
        <v>218111044962</v>
      </c>
      <c r="M97" s="5">
        <v>309149508273</v>
      </c>
      <c r="N97" s="5">
        <v>325157243458</v>
      </c>
      <c r="O97" s="5">
        <v>521992920130</v>
      </c>
      <c r="P97" s="5">
        <v>483324264340</v>
      </c>
      <c r="Q97" s="5">
        <v>1096688884572</v>
      </c>
      <c r="R97" s="5">
        <v>1101430689948</v>
      </c>
      <c r="S97" s="5">
        <v>185468483866</v>
      </c>
      <c r="T97" s="5">
        <v>127871928142</v>
      </c>
      <c r="U97" s="5">
        <v>134838428349</v>
      </c>
      <c r="V97" s="5">
        <v>848841685</v>
      </c>
      <c r="W97" s="5">
        <v>3741380945</v>
      </c>
      <c r="X97" s="5">
        <v>381536225</v>
      </c>
      <c r="Y97" s="5">
        <v>637733376</v>
      </c>
      <c r="Z97" s="5">
        <v>47981587</v>
      </c>
    </row>
    <row r="98" spans="3:26" ht="15.5" x14ac:dyDescent="0.35">
      <c r="C98" t="s">
        <v>115</v>
      </c>
      <c r="Q98" s="5">
        <v>119677049844</v>
      </c>
      <c r="R98" s="5">
        <v>782628517197</v>
      </c>
      <c r="S98" s="5">
        <v>117540398454</v>
      </c>
      <c r="T98" s="5">
        <v>118770861152</v>
      </c>
      <c r="U98" s="5">
        <v>115755373852</v>
      </c>
    </row>
    <row r="99" spans="3:26" ht="15.5" x14ac:dyDescent="0.35">
      <c r="C99" t="s">
        <v>206</v>
      </c>
    </row>
    <row r="100" spans="3:26" ht="15.5" x14ac:dyDescent="0.35">
      <c r="C100" t="s">
        <v>207</v>
      </c>
      <c r="D100" s="5">
        <v>130704708494</v>
      </c>
      <c r="E100" s="5">
        <v>130704708298</v>
      </c>
      <c r="F100" s="5">
        <v>130704704486</v>
      </c>
      <c r="G100" s="5">
        <v>130704708494</v>
      </c>
      <c r="I100" s="5">
        <v>130704704486</v>
      </c>
      <c r="J100" s="5">
        <v>130704708494</v>
      </c>
      <c r="K100" s="5">
        <v>138989516432</v>
      </c>
      <c r="L100" s="5">
        <v>52677459840</v>
      </c>
      <c r="M100" s="5">
        <v>52677459840</v>
      </c>
      <c r="R100" s="5">
        <v>306026335864</v>
      </c>
      <c r="S100" s="5">
        <v>212208604959</v>
      </c>
      <c r="T100" s="5">
        <v>205028309377</v>
      </c>
      <c r="U100" s="5">
        <v>140995052205</v>
      </c>
      <c r="W100" s="5">
        <v>9556400000</v>
      </c>
      <c r="X100" s="5">
        <v>4249170000</v>
      </c>
    </row>
    <row r="101" spans="3:26" ht="15.5" x14ac:dyDescent="0.35">
      <c r="C101" t="s">
        <v>113</v>
      </c>
      <c r="D101" s="5">
        <v>7001801856</v>
      </c>
      <c r="E101" s="5">
        <v>3087237261</v>
      </c>
      <c r="F101" s="5">
        <v>3456823488</v>
      </c>
      <c r="G101" s="5">
        <v>6657671880</v>
      </c>
      <c r="I101" s="5">
        <v>3456823488</v>
      </c>
      <c r="J101" s="5">
        <v>61638991164</v>
      </c>
      <c r="K101" s="5">
        <v>15782083752</v>
      </c>
      <c r="L101" s="5">
        <v>14701965373</v>
      </c>
      <c r="M101" s="5">
        <v>15040560390</v>
      </c>
      <c r="N101" s="5">
        <v>39958049544</v>
      </c>
      <c r="O101" s="5">
        <v>207052699611</v>
      </c>
      <c r="P101" s="5">
        <v>144403411624</v>
      </c>
      <c r="Q101" s="5">
        <v>433493907515</v>
      </c>
      <c r="R101" s="5">
        <v>259518501452</v>
      </c>
      <c r="S101" s="5">
        <v>2402631500</v>
      </c>
      <c r="W101" s="5">
        <v>3037805095</v>
      </c>
    </row>
    <row r="102" spans="3:26" ht="15.5" x14ac:dyDescent="0.35">
      <c r="C102" t="s">
        <v>116</v>
      </c>
    </row>
    <row r="103" spans="3:26" ht="15.5" x14ac:dyDescent="0.35">
      <c r="C103" t="s">
        <v>117</v>
      </c>
      <c r="D103" s="5">
        <v>65027444</v>
      </c>
      <c r="E103" s="5">
        <v>324660776</v>
      </c>
      <c r="F103" s="5">
        <v>182394908</v>
      </c>
      <c r="G103" s="5">
        <v>135958680</v>
      </c>
      <c r="I103" s="5">
        <v>182394908</v>
      </c>
      <c r="J103" s="5">
        <v>59872882</v>
      </c>
      <c r="K103" s="5">
        <v>184529520</v>
      </c>
      <c r="L103" s="5">
        <v>236247752</v>
      </c>
      <c r="M103" s="5">
        <v>201916029</v>
      </c>
      <c r="N103" s="5">
        <v>96891911</v>
      </c>
      <c r="O103" s="5">
        <v>1541047764</v>
      </c>
      <c r="P103" s="5">
        <v>227222865</v>
      </c>
      <c r="Q103" s="5">
        <v>2011862588</v>
      </c>
      <c r="R103" s="5">
        <v>374023639</v>
      </c>
      <c r="S103" s="5">
        <v>3025210528</v>
      </c>
      <c r="T103" s="5">
        <v>299096572</v>
      </c>
      <c r="U103" s="5">
        <v>21729596</v>
      </c>
      <c r="V103" s="5">
        <v>20801199</v>
      </c>
      <c r="W103" s="5">
        <v>8107713</v>
      </c>
      <c r="X103" s="5">
        <v>34594755</v>
      </c>
      <c r="Y103" s="5">
        <v>4743427</v>
      </c>
      <c r="Z103" s="5">
        <v>7585587</v>
      </c>
    </row>
    <row r="104" spans="3:26" ht="15.5" x14ac:dyDescent="0.35">
      <c r="C104" t="s">
        <v>119</v>
      </c>
    </row>
    <row r="105" spans="3:26" ht="15.5" x14ac:dyDescent="0.35">
      <c r="C105" t="s">
        <v>121</v>
      </c>
      <c r="D105" s="5">
        <v>2590740878400</v>
      </c>
      <c r="E105" s="5">
        <v>2465527539575</v>
      </c>
      <c r="F105" s="5">
        <v>2434913386050</v>
      </c>
      <c r="G105" s="5">
        <v>2420749685040</v>
      </c>
      <c r="I105" s="5">
        <v>2434913386050</v>
      </c>
      <c r="J105" s="5">
        <v>2345998471696</v>
      </c>
      <c r="K105" s="5">
        <v>2413691737544</v>
      </c>
      <c r="L105" s="5">
        <v>2478574652960</v>
      </c>
      <c r="M105" s="5">
        <v>2083251178802</v>
      </c>
      <c r="N105" s="5">
        <v>2059983752645</v>
      </c>
      <c r="O105" s="5">
        <v>2030857552200</v>
      </c>
      <c r="P105" s="5">
        <v>2117156220707</v>
      </c>
      <c r="Q105" s="5">
        <v>1980611853762</v>
      </c>
      <c r="R105" s="5">
        <v>1304971500000</v>
      </c>
      <c r="U105" s="5">
        <v>5266653210</v>
      </c>
    </row>
    <row r="106" spans="3:26" ht="15.5" x14ac:dyDescent="0.35">
      <c r="C106" t="s">
        <v>509</v>
      </c>
      <c r="D106" s="5">
        <v>181452672</v>
      </c>
      <c r="E106" s="5">
        <v>197509639</v>
      </c>
      <c r="F106" s="5">
        <v>219894546</v>
      </c>
      <c r="G106" s="5">
        <v>218541360</v>
      </c>
      <c r="I106" s="5">
        <v>219894546</v>
      </c>
      <c r="J106" s="5">
        <v>309809378</v>
      </c>
      <c r="K106" s="5">
        <v>163471264</v>
      </c>
      <c r="R106" s="5">
        <v>6915329493</v>
      </c>
      <c r="T106" s="5">
        <v>2671003522</v>
      </c>
      <c r="U106" s="5">
        <v>12050087</v>
      </c>
      <c r="V106" s="5">
        <v>412334865</v>
      </c>
      <c r="W106" s="5">
        <v>891499892</v>
      </c>
    </row>
    <row r="107" spans="3:26" ht="15.5" x14ac:dyDescent="0.35">
      <c r="C107" t="s">
        <v>1611</v>
      </c>
    </row>
    <row r="108" spans="3:26" ht="15.5" x14ac:dyDescent="0.35">
      <c r="C108" t="s">
        <v>122</v>
      </c>
      <c r="D108" s="5">
        <v>388778688</v>
      </c>
      <c r="E108" s="5">
        <v>554991380</v>
      </c>
      <c r="F108" s="5">
        <v>639444546</v>
      </c>
      <c r="G108" s="5">
        <v>90789240</v>
      </c>
      <c r="I108" s="5">
        <v>639444546</v>
      </c>
      <c r="Q108" s="5">
        <v>6915329491</v>
      </c>
      <c r="R108" s="5">
        <v>8707836883</v>
      </c>
      <c r="S108" s="5">
        <v>7341378556</v>
      </c>
      <c r="T108" s="5">
        <v>6524469033</v>
      </c>
      <c r="U108" s="5">
        <v>18287574772</v>
      </c>
      <c r="V108" s="5">
        <v>622790533</v>
      </c>
      <c r="W108" s="5">
        <v>583459275</v>
      </c>
    </row>
    <row r="109" spans="3:26" ht="15.5" x14ac:dyDescent="0.35">
      <c r="C109" t="s">
        <v>166</v>
      </c>
    </row>
    <row r="110" spans="3:26" ht="15.5" x14ac:dyDescent="0.35">
      <c r="C110" t="s">
        <v>123</v>
      </c>
      <c r="D110" s="5">
        <v>3416748102542</v>
      </c>
      <c r="E110" s="5">
        <v>3257579705154</v>
      </c>
      <c r="F110" s="5">
        <v>3218408018576</v>
      </c>
      <c r="G110" s="5">
        <v>3465711097574</v>
      </c>
      <c r="I110" s="5">
        <v>3218408018576</v>
      </c>
      <c r="J110" s="5">
        <v>3361595129208</v>
      </c>
      <c r="K110" s="5">
        <v>2925669931448</v>
      </c>
      <c r="L110" s="5">
        <v>2721016473480</v>
      </c>
      <c r="M110" s="5">
        <v>2302304374685</v>
      </c>
      <c r="N110" s="5">
        <v>2236199087314</v>
      </c>
      <c r="O110" s="5">
        <v>2310639289234</v>
      </c>
      <c r="P110" s="5">
        <v>2421383534988</v>
      </c>
      <c r="Q110" s="5">
        <v>2221746818789</v>
      </c>
      <c r="R110" s="5">
        <v>2267429723116</v>
      </c>
      <c r="S110" s="5">
        <v>230039381829</v>
      </c>
      <c r="T110" s="5">
        <v>236001605468</v>
      </c>
      <c r="U110" s="5">
        <v>151844331933</v>
      </c>
      <c r="V110" s="5">
        <v>35694247488</v>
      </c>
      <c r="W110" s="5">
        <v>10789732982</v>
      </c>
      <c r="X110" s="5">
        <v>4499512737</v>
      </c>
      <c r="Y110" s="5">
        <v>201748220</v>
      </c>
      <c r="Z110" s="5">
        <v>164290701</v>
      </c>
    </row>
    <row r="111" spans="3:26" ht="15.5" x14ac:dyDescent="0.35">
      <c r="C111" t="s">
        <v>124</v>
      </c>
      <c r="D111" s="5">
        <v>3416748102542</v>
      </c>
      <c r="E111" s="5">
        <v>3257579705154</v>
      </c>
      <c r="F111" s="5">
        <v>3218408018576</v>
      </c>
      <c r="G111" s="5">
        <v>3465711097574</v>
      </c>
      <c r="I111" s="5">
        <v>3218408018576</v>
      </c>
      <c r="J111" s="5">
        <v>3361595129208</v>
      </c>
      <c r="K111" s="5">
        <v>2925669931448</v>
      </c>
      <c r="L111" s="5">
        <v>2721016473480</v>
      </c>
      <c r="M111" s="5">
        <v>2302304374685</v>
      </c>
      <c r="N111" s="5">
        <v>2236199087314</v>
      </c>
      <c r="O111" s="5">
        <v>2310639289234</v>
      </c>
      <c r="P111" s="5">
        <v>2421383534988</v>
      </c>
      <c r="Q111" s="5">
        <v>2221746818789</v>
      </c>
      <c r="R111" s="5">
        <v>2267429723116</v>
      </c>
      <c r="S111" s="5">
        <v>230039381829</v>
      </c>
      <c r="T111" s="5">
        <v>236001605468</v>
      </c>
      <c r="U111" s="5">
        <v>151844331933</v>
      </c>
      <c r="V111" s="5">
        <v>35694247488</v>
      </c>
      <c r="W111" s="5">
        <v>10789732982</v>
      </c>
      <c r="X111" s="5">
        <v>4499512737</v>
      </c>
      <c r="Y111" s="5">
        <v>201748220</v>
      </c>
      <c r="Z111" s="5">
        <v>164290701</v>
      </c>
    </row>
    <row r="112" spans="3:26" ht="15.5" x14ac:dyDescent="0.35">
      <c r="C112" t="s">
        <v>125</v>
      </c>
    </row>
    <row r="113" spans="2:26" ht="15.5" x14ac:dyDescent="0.35">
      <c r="C113" t="s">
        <v>465</v>
      </c>
      <c r="O113" s="5">
        <v>90601736970</v>
      </c>
      <c r="P113" s="5">
        <v>76829135644</v>
      </c>
      <c r="Q113" s="5">
        <v>30237721504</v>
      </c>
      <c r="R113" s="5">
        <v>536530246248</v>
      </c>
    </row>
    <row r="114" spans="2:26" ht="15.5" x14ac:dyDescent="0.35">
      <c r="C114" t="s">
        <v>126</v>
      </c>
      <c r="D114" s="5">
        <v>2590922331072</v>
      </c>
      <c r="E114" s="5">
        <v>2465725049214</v>
      </c>
      <c r="F114" s="5">
        <v>2435133280596</v>
      </c>
      <c r="G114" s="5">
        <v>2420968226400</v>
      </c>
      <c r="I114" s="5">
        <v>2435133280596</v>
      </c>
      <c r="J114" s="5">
        <v>2346308281074</v>
      </c>
      <c r="K114" s="5">
        <v>2413855208808</v>
      </c>
      <c r="L114" s="5">
        <v>2478574652960</v>
      </c>
      <c r="M114" s="5">
        <v>2083251178802</v>
      </c>
      <c r="N114" s="5">
        <v>2059983752645</v>
      </c>
      <c r="O114" s="5">
        <v>2121459289170</v>
      </c>
      <c r="P114" s="5">
        <v>2193985356351</v>
      </c>
      <c r="Q114" s="5">
        <v>2010849575266</v>
      </c>
      <c r="R114" s="5">
        <v>1848417075741</v>
      </c>
      <c r="T114" s="5">
        <v>2671003522</v>
      </c>
      <c r="U114" s="5">
        <v>5278703297</v>
      </c>
      <c r="V114" s="5">
        <v>412334865</v>
      </c>
      <c r="W114" s="5">
        <v>891499892</v>
      </c>
    </row>
    <row r="115" spans="2:26" ht="15.5" x14ac:dyDescent="0.35">
      <c r="C115" t="s">
        <v>211</v>
      </c>
      <c r="D115" s="5">
        <v>8370982080</v>
      </c>
      <c r="E115" s="5">
        <v>7966403365</v>
      </c>
      <c r="F115" s="5">
        <v>7867485510</v>
      </c>
      <c r="G115" s="5">
        <v>272876376600</v>
      </c>
      <c r="I115" s="5">
        <v>7867485510</v>
      </c>
      <c r="J115" s="5">
        <v>264402158190</v>
      </c>
      <c r="K115" s="5">
        <v>51750849112</v>
      </c>
      <c r="L115" s="5">
        <v>52630437827</v>
      </c>
      <c r="M115" s="5">
        <v>47665162067</v>
      </c>
      <c r="N115" s="5">
        <v>75889238196</v>
      </c>
      <c r="O115" s="5">
        <v>184469894393</v>
      </c>
      <c r="P115" s="5">
        <v>222680042514</v>
      </c>
      <c r="Q115" s="5">
        <v>206779768889</v>
      </c>
      <c r="R115" s="5">
        <v>109726496585</v>
      </c>
      <c r="U115" s="5">
        <v>263130096</v>
      </c>
    </row>
    <row r="116" spans="2:26" ht="15.5" x14ac:dyDescent="0.35">
      <c r="C116" t="s">
        <v>127</v>
      </c>
      <c r="D116" s="5">
        <v>3432148396611</v>
      </c>
      <c r="E116" s="5">
        <v>3264133539904</v>
      </c>
      <c r="F116" s="5">
        <v>3226158254931</v>
      </c>
      <c r="G116" s="5">
        <v>3475301313774</v>
      </c>
      <c r="I116" s="5">
        <v>3226158254931</v>
      </c>
      <c r="J116" s="5">
        <v>3431562216702</v>
      </c>
      <c r="K116" s="5">
        <v>2948906288696</v>
      </c>
      <c r="L116" s="5">
        <v>2939127518442</v>
      </c>
      <c r="M116" s="5">
        <v>2611453882958</v>
      </c>
      <c r="N116" s="5">
        <v>2561356330772</v>
      </c>
      <c r="O116" s="5">
        <v>2832632209364</v>
      </c>
      <c r="P116" s="5">
        <v>2904707799328</v>
      </c>
      <c r="Q116" s="5">
        <v>3318435703361</v>
      </c>
      <c r="R116" s="5">
        <v>3368860413064</v>
      </c>
      <c r="S116" s="5">
        <v>415507865695</v>
      </c>
      <c r="T116" s="5">
        <v>363873533610</v>
      </c>
      <c r="U116" s="5">
        <v>286682760282</v>
      </c>
      <c r="V116" s="5">
        <v>36543089173</v>
      </c>
      <c r="W116" s="5">
        <v>14531113927</v>
      </c>
      <c r="X116" s="5">
        <v>4881048962</v>
      </c>
      <c r="Y116" s="5">
        <v>839481596</v>
      </c>
      <c r="Z116" s="5">
        <v>212272288</v>
      </c>
    </row>
    <row r="117" spans="2:26" ht="15.5" x14ac:dyDescent="0.35">
      <c r="C117" t="s">
        <v>128</v>
      </c>
    </row>
    <row r="118" spans="2:26" ht="15.5" x14ac:dyDescent="0.35">
      <c r="C118" t="s">
        <v>129</v>
      </c>
      <c r="D118" s="5">
        <v>578468704700</v>
      </c>
      <c r="E118" s="5">
        <v>578468704700</v>
      </c>
      <c r="F118" s="5">
        <v>578468704700</v>
      </c>
      <c r="G118" s="5">
        <v>578468704700</v>
      </c>
      <c r="I118" s="5">
        <v>578468704700</v>
      </c>
      <c r="J118" s="5">
        <v>578468704700</v>
      </c>
      <c r="K118" s="5">
        <v>578468704700</v>
      </c>
      <c r="L118" s="5">
        <v>578468704700</v>
      </c>
      <c r="M118" s="5">
        <v>578468704700</v>
      </c>
      <c r="N118" s="5">
        <v>578468704700</v>
      </c>
      <c r="O118" s="5">
        <v>578468704700</v>
      </c>
      <c r="P118" s="5">
        <v>578468704700</v>
      </c>
      <c r="Q118" s="5">
        <v>578468704700</v>
      </c>
      <c r="R118" s="5">
        <v>578468704700</v>
      </c>
      <c r="S118" s="5">
        <v>110297750000</v>
      </c>
      <c r="T118" s="5">
        <v>110297750000</v>
      </c>
      <c r="U118" s="5">
        <v>110297750000</v>
      </c>
      <c r="V118" s="5">
        <v>110297750000</v>
      </c>
      <c r="W118" s="5">
        <v>110297750000</v>
      </c>
      <c r="X118" s="5">
        <v>110297750000</v>
      </c>
      <c r="Y118" s="5">
        <v>110297750000</v>
      </c>
      <c r="Z118" s="5">
        <v>110297750000</v>
      </c>
    </row>
    <row r="119" spans="2:26" ht="15.5" x14ac:dyDescent="0.35">
      <c r="C119" t="s">
        <v>130</v>
      </c>
      <c r="D119" s="5">
        <v>1214302533845</v>
      </c>
      <c r="E119" s="5">
        <v>1214302533845</v>
      </c>
      <c r="F119" s="5">
        <v>1214302533845</v>
      </c>
      <c r="G119" s="5">
        <v>1214302533845</v>
      </c>
      <c r="I119" s="5">
        <v>1214302533845</v>
      </c>
      <c r="J119" s="5">
        <v>1214302533845</v>
      </c>
      <c r="K119" s="5">
        <v>1214302533845</v>
      </c>
      <c r="L119" s="5">
        <v>1214302533845</v>
      </c>
      <c r="M119" s="5">
        <v>1214302533845</v>
      </c>
      <c r="N119" s="5">
        <v>1214302533845</v>
      </c>
      <c r="O119" s="5">
        <v>1214302533845</v>
      </c>
      <c r="P119" s="5">
        <v>1214302533845</v>
      </c>
      <c r="Q119" s="5">
        <v>1053534286527</v>
      </c>
      <c r="R119" s="5">
        <v>442190608827</v>
      </c>
      <c r="S119" s="5">
        <v>6303547667</v>
      </c>
      <c r="T119" s="5">
        <v>6303547667</v>
      </c>
      <c r="U119" s="5">
        <v>6303547667</v>
      </c>
      <c r="V119" s="5">
        <v>6303547667</v>
      </c>
      <c r="W119" s="5">
        <v>6303547667</v>
      </c>
      <c r="X119" s="5">
        <v>6303547667</v>
      </c>
      <c r="Y119" s="5">
        <v>6303547667</v>
      </c>
      <c r="Z119" s="5">
        <v>6303547667</v>
      </c>
    </row>
    <row r="120" spans="2:26" ht="15.5" x14ac:dyDescent="0.35">
      <c r="C120" t="s">
        <v>131</v>
      </c>
      <c r="D120" s="5">
        <v>-1998411606636</v>
      </c>
      <c r="E120" s="5">
        <v>-1984025526784</v>
      </c>
      <c r="F120" s="5">
        <v>-1968359605561</v>
      </c>
      <c r="G120" s="5">
        <v>-1641292529817</v>
      </c>
      <c r="I120" s="5">
        <v>-1968359605561</v>
      </c>
      <c r="J120" s="5">
        <v>-1580886296291</v>
      </c>
      <c r="K120" s="5">
        <v>-882588075902</v>
      </c>
      <c r="L120" s="5">
        <v>-770838349389</v>
      </c>
      <c r="M120" s="5">
        <v>-649685814019</v>
      </c>
      <c r="N120" s="5">
        <v>-551974415938</v>
      </c>
      <c r="O120" s="5">
        <v>-51453964424</v>
      </c>
      <c r="P120" s="5">
        <v>11205260566</v>
      </c>
      <c r="Q120" s="5">
        <v>-59935580875</v>
      </c>
      <c r="R120" s="5">
        <v>53492487731</v>
      </c>
      <c r="S120" s="5">
        <v>-44948292672</v>
      </c>
      <c r="T120" s="5">
        <v>-46167013135</v>
      </c>
      <c r="U120" s="5">
        <v>-42098031256</v>
      </c>
      <c r="V120" s="5">
        <v>-44399511641</v>
      </c>
      <c r="W120" s="5">
        <v>-45424503182</v>
      </c>
      <c r="X120" s="5">
        <v>-41681402407</v>
      </c>
      <c r="Y120" s="5">
        <v>-37132511721</v>
      </c>
      <c r="Z120" s="5">
        <v>-30900231703</v>
      </c>
    </row>
    <row r="121" spans="2:26" ht="15.5" x14ac:dyDescent="0.35">
      <c r="C121" t="s">
        <v>212</v>
      </c>
      <c r="Q121" s="5">
        <v>-41747256799</v>
      </c>
      <c r="R121" s="5">
        <v>-35649164395</v>
      </c>
      <c r="S121" s="5">
        <v>7800824319</v>
      </c>
      <c r="T121" s="5">
        <v>8099599006</v>
      </c>
      <c r="U121" s="5">
        <v>8641773033</v>
      </c>
    </row>
    <row r="122" spans="2:26" ht="15.5" x14ac:dyDescent="0.35">
      <c r="C122" t="s">
        <v>10</v>
      </c>
      <c r="D122" s="5">
        <v>227955482378</v>
      </c>
      <c r="E122" s="5">
        <v>263062846295</v>
      </c>
      <c r="F122" s="5">
        <v>283677848188</v>
      </c>
      <c r="G122" s="5">
        <v>392107299906</v>
      </c>
      <c r="I122" s="5">
        <v>283677848188</v>
      </c>
      <c r="J122" s="5">
        <v>462500376021</v>
      </c>
      <c r="K122" s="5">
        <v>1106844618075</v>
      </c>
      <c r="L122" s="5">
        <v>1202912285419</v>
      </c>
      <c r="M122" s="5">
        <v>1561589927096</v>
      </c>
      <c r="N122" s="5">
        <v>1662371639854</v>
      </c>
      <c r="O122" s="5">
        <v>2142615920977</v>
      </c>
      <c r="P122" s="5">
        <v>2260528669378</v>
      </c>
      <c r="Q122" s="5">
        <v>1987619409028</v>
      </c>
      <c r="R122" s="5">
        <v>1510854682236</v>
      </c>
      <c r="S122" s="5">
        <v>79882577232</v>
      </c>
      <c r="T122" s="5">
        <v>78533883538</v>
      </c>
      <c r="U122" s="5">
        <v>83145039444</v>
      </c>
      <c r="V122" s="5">
        <v>72201786026</v>
      </c>
      <c r="W122" s="5">
        <v>71176794485</v>
      </c>
      <c r="X122" s="5">
        <v>74919895260</v>
      </c>
      <c r="Y122" s="5">
        <v>79468785946</v>
      </c>
      <c r="Z122" s="5">
        <v>85701065964</v>
      </c>
    </row>
    <row r="123" spans="2:26" ht="15.5" x14ac:dyDescent="0.35">
      <c r="C123" t="s">
        <v>135</v>
      </c>
      <c r="D123" s="5">
        <v>3660103878989</v>
      </c>
      <c r="E123" s="5">
        <v>3527196386199</v>
      </c>
      <c r="F123" s="5">
        <v>3509836103119</v>
      </c>
      <c r="G123" s="5">
        <v>3867408613680</v>
      </c>
      <c r="I123" s="5">
        <v>3509836103119</v>
      </c>
      <c r="J123" s="5">
        <v>3894062592723</v>
      </c>
      <c r="K123" s="5">
        <v>4055750906771</v>
      </c>
      <c r="L123" s="5">
        <v>4142039803861</v>
      </c>
      <c r="M123" s="5">
        <v>4173043810054</v>
      </c>
      <c r="N123" s="5">
        <v>4223727970626</v>
      </c>
      <c r="O123" s="5">
        <v>4975248130341</v>
      </c>
      <c r="P123" s="5">
        <v>5165236468706</v>
      </c>
      <c r="Q123" s="5">
        <v>5306055112389</v>
      </c>
      <c r="R123" s="5">
        <v>4879715095300</v>
      </c>
      <c r="S123" s="5">
        <v>495390442927</v>
      </c>
      <c r="T123" s="5">
        <v>442407417148</v>
      </c>
      <c r="U123" s="5">
        <v>369827799726</v>
      </c>
      <c r="V123" s="5">
        <v>108744875199</v>
      </c>
      <c r="W123" s="5">
        <v>85707908412</v>
      </c>
      <c r="X123" s="5">
        <v>79800944222</v>
      </c>
      <c r="Y123" s="5">
        <v>80308267542</v>
      </c>
      <c r="Z123" s="5">
        <v>85913338252</v>
      </c>
    </row>
    <row r="124" spans="2:26" ht="15.5" x14ac:dyDescent="0.35">
      <c r="C124" t="s">
        <v>136</v>
      </c>
      <c r="D124" s="5">
        <v>46277496376</v>
      </c>
      <c r="E124" s="5">
        <v>46277496376</v>
      </c>
      <c r="F124" s="5">
        <v>46277496376</v>
      </c>
      <c r="G124" s="5">
        <v>46277496376</v>
      </c>
      <c r="I124" s="5">
        <v>46277496376</v>
      </c>
      <c r="J124" s="5">
        <v>46277496376</v>
      </c>
      <c r="K124" s="5">
        <v>46277496376</v>
      </c>
      <c r="L124" s="5">
        <v>46277496376</v>
      </c>
      <c r="M124" s="5">
        <v>46277496376</v>
      </c>
      <c r="N124" s="5">
        <v>46277496376</v>
      </c>
      <c r="O124" s="5">
        <v>46277496376</v>
      </c>
      <c r="P124" s="5">
        <v>46277496376</v>
      </c>
      <c r="Q124" s="5">
        <v>46277496376</v>
      </c>
      <c r="R124" s="5">
        <v>5784687047</v>
      </c>
      <c r="S124" s="5">
        <v>1102977500</v>
      </c>
      <c r="T124" s="5">
        <v>1102977500</v>
      </c>
      <c r="U124" s="5">
        <v>1102977500</v>
      </c>
      <c r="V124" s="5">
        <v>1102977500</v>
      </c>
      <c r="W124" s="5">
        <v>1102977500</v>
      </c>
      <c r="X124" s="5">
        <v>1102977500</v>
      </c>
      <c r="Y124" s="5">
        <v>1102977500</v>
      </c>
      <c r="Z124" s="5">
        <v>1102977500</v>
      </c>
    </row>
    <row r="126" spans="2:26" ht="15.5" x14ac:dyDescent="0.35">
      <c r="B126" t="s">
        <v>137</v>
      </c>
      <c r="C126" t="s">
        <v>138</v>
      </c>
      <c r="D126" s="5">
        <v>-6364535105</v>
      </c>
      <c r="E126" s="5">
        <v>-17315492223</v>
      </c>
      <c r="F126" s="5">
        <v>-8422423647</v>
      </c>
      <c r="G126" s="5">
        <v>-3558766997</v>
      </c>
      <c r="I126" s="5">
        <v>-37703412252</v>
      </c>
      <c r="J126" s="5">
        <v>70963431831</v>
      </c>
      <c r="K126" s="5">
        <v>138146511596</v>
      </c>
      <c r="L126" s="5">
        <v>22560048152</v>
      </c>
      <c r="M126" s="5">
        <v>7646018670</v>
      </c>
      <c r="N126" s="5">
        <v>-4541477077</v>
      </c>
      <c r="O126" s="5">
        <v>94459968551</v>
      </c>
      <c r="P126" s="5">
        <v>1088089209381</v>
      </c>
      <c r="Q126" s="5">
        <v>-160428734408</v>
      </c>
      <c r="R126" s="5">
        <v>138783218372</v>
      </c>
      <c r="S126" s="5">
        <v>-6161891323</v>
      </c>
      <c r="T126" s="5">
        <v>6016806771</v>
      </c>
      <c r="U126" s="5">
        <v>767035125</v>
      </c>
      <c r="V126" s="5">
        <v>416426987</v>
      </c>
      <c r="W126" s="5">
        <v>-3226272356</v>
      </c>
      <c r="X126" s="5">
        <v>-3826623027</v>
      </c>
      <c r="Y126" s="5">
        <v>-858880683</v>
      </c>
      <c r="Z126" s="5">
        <v>1394825934</v>
      </c>
    </row>
    <row r="127" spans="2:26" ht="15.5" x14ac:dyDescent="0.35">
      <c r="C127" t="s">
        <v>139</v>
      </c>
      <c r="D127" s="5">
        <v>9320997124</v>
      </c>
      <c r="E127" s="5">
        <v>5018091812</v>
      </c>
      <c r="F127" s="5">
        <v>12245172621</v>
      </c>
      <c r="G127" s="5">
        <v>16981611596</v>
      </c>
      <c r="I127" s="5">
        <v>130857605207</v>
      </c>
      <c r="J127" s="5">
        <v>579087621400</v>
      </c>
      <c r="K127" s="5">
        <v>203086582386</v>
      </c>
      <c r="L127" s="5">
        <v>170434286297</v>
      </c>
      <c r="M127" s="5">
        <v>127363698551</v>
      </c>
      <c r="N127" s="5">
        <v>1136631051922</v>
      </c>
      <c r="O127" s="5">
        <v>402662629728</v>
      </c>
      <c r="P127" s="5">
        <v>1179310026432</v>
      </c>
      <c r="Q127" s="5">
        <v>851612103272</v>
      </c>
      <c r="R127" s="5">
        <v>461172620958</v>
      </c>
      <c r="S127" s="5">
        <v>76233421737</v>
      </c>
      <c r="T127" s="5">
        <v>65646040960</v>
      </c>
      <c r="U127" s="5">
        <v>16107029915</v>
      </c>
      <c r="V127" s="5">
        <v>93379786813</v>
      </c>
      <c r="W127" s="5">
        <v>23973345663</v>
      </c>
      <c r="X127" s="5">
        <v>21220720400</v>
      </c>
      <c r="Y127" s="5">
        <v>10218706500</v>
      </c>
      <c r="Z127" s="5">
        <v>5837083400</v>
      </c>
    </row>
    <row r="128" spans="2:26" ht="15.5" x14ac:dyDescent="0.35">
      <c r="C128" t="s">
        <v>140</v>
      </c>
      <c r="D128" s="5">
        <v>-7322946052</v>
      </c>
      <c r="E128" s="5">
        <v>-6729708486</v>
      </c>
      <c r="F128" s="5">
        <v>5779005798</v>
      </c>
      <c r="G128" s="5">
        <v>-24191332498</v>
      </c>
      <c r="I128" s="5">
        <v>-115083894292</v>
      </c>
      <c r="J128" s="5">
        <v>-495895144192</v>
      </c>
      <c r="K128" s="5">
        <v>-122080943604</v>
      </c>
      <c r="L128" s="5">
        <v>-66751560515</v>
      </c>
      <c r="M128" s="5">
        <v>-57518290860</v>
      </c>
      <c r="N128" s="5">
        <v>-1090005460584</v>
      </c>
      <c r="O128" s="5">
        <v>-240745691427</v>
      </c>
      <c r="P128" s="5">
        <v>-1282183609581</v>
      </c>
      <c r="Q128" s="5">
        <v>-864969065958</v>
      </c>
      <c r="R128" s="5">
        <v>-325954632275</v>
      </c>
      <c r="T128" s="5">
        <v>-54583656329</v>
      </c>
      <c r="U128" s="5">
        <v>-16026216504</v>
      </c>
      <c r="V128" s="5">
        <v>-92923555646</v>
      </c>
      <c r="W128" s="5">
        <v>-27088284261</v>
      </c>
      <c r="X128" s="5">
        <v>-25049641440</v>
      </c>
      <c r="Y128" s="5">
        <v>-11074477589</v>
      </c>
      <c r="Z128" s="5">
        <v>-4414142816</v>
      </c>
    </row>
    <row r="129" spans="3:26" ht="15.5" x14ac:dyDescent="0.35">
      <c r="C129" t="s">
        <v>260</v>
      </c>
      <c r="S129" s="5">
        <v>-51143193316</v>
      </c>
    </row>
    <row r="130" spans="3:26" ht="15.5" x14ac:dyDescent="0.35">
      <c r="C130" t="s">
        <v>261</v>
      </c>
      <c r="S130" s="5">
        <v>-14909133538</v>
      </c>
    </row>
    <row r="131" spans="3:26" ht="15.5" x14ac:dyDescent="0.35">
      <c r="C131" t="s">
        <v>669</v>
      </c>
      <c r="D131" s="5">
        <v>-7322946052</v>
      </c>
      <c r="E131" s="5">
        <v>-6729708486</v>
      </c>
      <c r="F131" s="5">
        <v>5779005798</v>
      </c>
      <c r="G131" s="5">
        <v>-24191332498</v>
      </c>
      <c r="I131" s="5">
        <v>-115083894292</v>
      </c>
      <c r="J131" s="5">
        <v>-495895144192</v>
      </c>
      <c r="K131" s="5">
        <v>-122080943604</v>
      </c>
      <c r="L131" s="5">
        <v>-66751560515</v>
      </c>
      <c r="M131" s="5">
        <v>-57518290860</v>
      </c>
      <c r="N131" s="5">
        <v>-1090005460584</v>
      </c>
      <c r="O131" s="5">
        <v>-240745691427</v>
      </c>
      <c r="P131" s="5">
        <v>-1282183609581</v>
      </c>
      <c r="Q131" s="5">
        <v>-864969065958</v>
      </c>
      <c r="R131" s="5">
        <v>-325954632275</v>
      </c>
      <c r="S131" s="5">
        <v>-66052326854</v>
      </c>
      <c r="T131" s="5">
        <v>-54583656329</v>
      </c>
      <c r="U131" s="5">
        <v>-16026216504</v>
      </c>
      <c r="V131" s="5">
        <v>-92923555646</v>
      </c>
      <c r="W131" s="5">
        <v>-27088284261</v>
      </c>
      <c r="X131" s="5">
        <v>-25049641440</v>
      </c>
      <c r="Y131" s="5">
        <v>-11074477589</v>
      </c>
      <c r="Z131" s="5">
        <v>-4414142816</v>
      </c>
    </row>
    <row r="132" spans="3:26" ht="15.5" x14ac:dyDescent="0.35">
      <c r="C132" t="s">
        <v>293</v>
      </c>
      <c r="D132" s="5">
        <v>-4511086328</v>
      </c>
      <c r="E132" s="5">
        <v>-6805479979</v>
      </c>
      <c r="F132" s="5">
        <v>-6916972083</v>
      </c>
      <c r="G132" s="5">
        <v>-6329506783</v>
      </c>
      <c r="I132" s="5">
        <v>-30960692516</v>
      </c>
      <c r="J132" s="5">
        <v>-31867017011</v>
      </c>
      <c r="K132" s="5">
        <v>-51553638300</v>
      </c>
      <c r="L132" s="5">
        <v>-82038356110</v>
      </c>
      <c r="M132" s="5">
        <v>-55440630949</v>
      </c>
      <c r="N132" s="5">
        <v>-46222196697</v>
      </c>
      <c r="O132" s="5">
        <v>-29658635235</v>
      </c>
      <c r="P132" s="5">
        <v>-110878298224</v>
      </c>
      <c r="Q132" s="5">
        <v>-98803697536</v>
      </c>
      <c r="R132" s="5">
        <v>-44647394379</v>
      </c>
    </row>
    <row r="133" spans="3:26" ht="15.5" x14ac:dyDescent="0.35">
      <c r="C133" t="s">
        <v>1612</v>
      </c>
      <c r="D133" s="5">
        <v>-7565127219</v>
      </c>
      <c r="F133" s="5">
        <v>-13660233143</v>
      </c>
      <c r="G133" s="5">
        <v>9938814425</v>
      </c>
      <c r="I133" s="5">
        <v>-13652920672</v>
      </c>
      <c r="J133" s="5">
        <v>21292839948</v>
      </c>
      <c r="K133" s="5">
        <v>127002487394</v>
      </c>
      <c r="L133" s="5">
        <v>6545084914</v>
      </c>
      <c r="M133" s="5">
        <v>122089748</v>
      </c>
      <c r="N133" s="5">
        <v>15621193486</v>
      </c>
      <c r="O133" s="5">
        <v>56545841515</v>
      </c>
      <c r="P133" s="5">
        <v>1377207568140</v>
      </c>
      <c r="Q133" s="5">
        <v>51235073786</v>
      </c>
      <c r="R133" s="5">
        <v>107352752566</v>
      </c>
      <c r="S133" s="5">
        <v>-16342986206</v>
      </c>
      <c r="T133" s="5">
        <v>-5045577860</v>
      </c>
      <c r="U133" s="5">
        <v>686221714</v>
      </c>
      <c r="V133" s="5">
        <v>-39804180</v>
      </c>
      <c r="W133" s="5">
        <v>-111333758</v>
      </c>
    </row>
    <row r="134" spans="3:26" ht="15.5" x14ac:dyDescent="0.35">
      <c r="C134" t="s">
        <v>265</v>
      </c>
      <c r="D134" s="5">
        <v>-846102481</v>
      </c>
      <c r="E134" s="5">
        <v>-494907840</v>
      </c>
      <c r="F134" s="5">
        <v>-47616198</v>
      </c>
      <c r="G134" s="5">
        <v>-99040855</v>
      </c>
      <c r="I134" s="5">
        <v>-3805971516</v>
      </c>
      <c r="J134" s="5">
        <v>-621952317</v>
      </c>
      <c r="K134" s="5">
        <v>-2688956132</v>
      </c>
      <c r="L134" s="5">
        <v>-113499501</v>
      </c>
      <c r="M134" s="5">
        <v>-1482526642</v>
      </c>
      <c r="N134" s="5">
        <v>-1643703789</v>
      </c>
      <c r="O134" s="5">
        <v>-538311040</v>
      </c>
      <c r="P134" s="5">
        <v>-63300369</v>
      </c>
    </row>
    <row r="135" spans="3:26" ht="15.5" x14ac:dyDescent="0.35">
      <c r="C135" t="s">
        <v>144</v>
      </c>
      <c r="D135" s="5">
        <v>-1928892464</v>
      </c>
      <c r="E135" s="5">
        <v>-1892630565</v>
      </c>
      <c r="F135" s="5">
        <v>-5877852172</v>
      </c>
      <c r="I135" s="5">
        <v>-5877852172</v>
      </c>
      <c r="J135" s="5">
        <v>-1659622859</v>
      </c>
      <c r="K135" s="5">
        <v>-15623459368</v>
      </c>
      <c r="L135" s="5">
        <v>-5518169942</v>
      </c>
      <c r="M135" s="5">
        <v>-5404173624</v>
      </c>
      <c r="N135" s="5">
        <v>-18929539871</v>
      </c>
      <c r="O135" s="5">
        <v>-93827111528</v>
      </c>
      <c r="P135" s="5">
        <v>-77253258277</v>
      </c>
      <c r="Q135" s="5">
        <v>-99828823485</v>
      </c>
      <c r="R135" s="5">
        <v>-59298672202</v>
      </c>
    </row>
    <row r="136" spans="3:26" ht="15.5" x14ac:dyDescent="0.35">
      <c r="C136" t="s">
        <v>166</v>
      </c>
    </row>
    <row r="137" spans="3:26" ht="15.5" x14ac:dyDescent="0.35">
      <c r="C137" t="s">
        <v>1613</v>
      </c>
      <c r="D137" s="5">
        <v>6441765732</v>
      </c>
      <c r="E137" s="5">
        <v>-6441765732</v>
      </c>
      <c r="X137" s="5">
        <v>2298013</v>
      </c>
      <c r="Y137" s="5">
        <v>-3109594</v>
      </c>
      <c r="Z137" s="5">
        <v>-28114650</v>
      </c>
    </row>
    <row r="138" spans="3:26" ht="15.5" x14ac:dyDescent="0.35">
      <c r="C138" t="s">
        <v>495</v>
      </c>
    </row>
    <row r="139" spans="3:26" ht="15.5" x14ac:dyDescent="0.35">
      <c r="C139" t="s">
        <v>101</v>
      </c>
    </row>
    <row r="140" spans="3:26" ht="15.5" x14ac:dyDescent="0.35">
      <c r="C140" t="s">
        <v>1614</v>
      </c>
    </row>
    <row r="141" spans="3:26" ht="15.5" x14ac:dyDescent="0.35">
      <c r="C141" t="s">
        <v>1049</v>
      </c>
      <c r="D141" s="5">
        <v>46856583</v>
      </c>
      <c r="E141" s="5">
        <v>30908567</v>
      </c>
      <c r="F141" s="5">
        <v>56071530</v>
      </c>
      <c r="G141" s="5">
        <v>140687118</v>
      </c>
      <c r="I141" s="5">
        <v>820313709</v>
      </c>
      <c r="J141" s="5">
        <v>626706862</v>
      </c>
      <c r="K141" s="5">
        <v>4439220</v>
      </c>
      <c r="L141" s="5">
        <v>2263009</v>
      </c>
      <c r="M141" s="5">
        <v>5852446</v>
      </c>
      <c r="N141" s="5">
        <v>7178456</v>
      </c>
      <c r="O141" s="5">
        <v>21246538</v>
      </c>
      <c r="P141" s="5">
        <v>64969083</v>
      </c>
      <c r="Q141" s="5">
        <v>325675513</v>
      </c>
      <c r="R141" s="5">
        <v>158543704</v>
      </c>
    </row>
    <row r="142" spans="3:26" ht="15.5" x14ac:dyDescent="0.35">
      <c r="C142" t="s">
        <v>145</v>
      </c>
      <c r="D142" s="5">
        <v>4334253921</v>
      </c>
      <c r="E142" s="5">
        <v>10367228871</v>
      </c>
      <c r="F142" s="5">
        <v>-91574680</v>
      </c>
      <c r="G142" s="5">
        <v>-588796924</v>
      </c>
      <c r="I142" s="5">
        <v>-533728635</v>
      </c>
      <c r="J142" s="5">
        <v>-4095040582</v>
      </c>
      <c r="K142" s="5">
        <v>-63898747039</v>
      </c>
      <c r="L142" s="5">
        <v>-19195404848</v>
      </c>
      <c r="M142" s="5">
        <v>15595305406</v>
      </c>
      <c r="N142" s="5">
        <v>533099151</v>
      </c>
      <c r="O142" s="5">
        <v>17030715607</v>
      </c>
      <c r="P142" s="5">
        <v>129185632453</v>
      </c>
      <c r="Q142" s="5">
        <v>108745166066</v>
      </c>
      <c r="R142" s="5">
        <v>84816818061</v>
      </c>
      <c r="S142" s="5">
        <v>17857450372</v>
      </c>
      <c r="T142" s="5">
        <v>52677938958</v>
      </c>
      <c r="U142" s="5">
        <v>5369400933</v>
      </c>
      <c r="V142" s="5">
        <v>-701033769</v>
      </c>
      <c r="W142" s="5">
        <v>6782189167</v>
      </c>
      <c r="X142" s="5">
        <v>4249170000</v>
      </c>
      <c r="Y142" s="5">
        <v>538900000</v>
      </c>
      <c r="Z142" s="5">
        <v>-12505453</v>
      </c>
    </row>
    <row r="143" spans="3:26" ht="15.5" x14ac:dyDescent="0.35">
      <c r="C143" t="s">
        <v>146</v>
      </c>
      <c r="D143" s="5">
        <v>-1570381</v>
      </c>
      <c r="E143" s="5">
        <v>174142978</v>
      </c>
      <c r="F143" s="5">
        <v>-91381559</v>
      </c>
      <c r="G143" s="5">
        <v>-1777460174</v>
      </c>
      <c r="I143" s="5">
        <v>-4788417168</v>
      </c>
      <c r="J143" s="5">
        <v>-21774839454</v>
      </c>
      <c r="K143" s="5">
        <v>-69214230323</v>
      </c>
      <c r="L143" s="5">
        <v>-204118709</v>
      </c>
      <c r="M143" s="5">
        <v>-21905612000</v>
      </c>
      <c r="N143" s="5">
        <v>855658077</v>
      </c>
      <c r="O143" s="5">
        <v>-107423772473</v>
      </c>
      <c r="P143" s="5">
        <v>-1289520404249</v>
      </c>
      <c r="Q143" s="5">
        <v>-7348939142</v>
      </c>
      <c r="R143" s="5">
        <v>-159948025665</v>
      </c>
      <c r="S143" s="5">
        <v>-11745217181</v>
      </c>
      <c r="T143" s="5">
        <v>-59441798247</v>
      </c>
      <c r="U143" s="5">
        <v>-4766530276</v>
      </c>
      <c r="V143" s="5">
        <v>-29099000</v>
      </c>
      <c r="W143" s="5">
        <v>-2828466800</v>
      </c>
      <c r="X143" s="5">
        <v>-433157533</v>
      </c>
      <c r="Y143" s="5">
        <v>19816289</v>
      </c>
      <c r="Z143" s="5">
        <v>-1398911500</v>
      </c>
    </row>
    <row r="144" spans="3:26" ht="15.5" x14ac:dyDescent="0.35">
      <c r="C144" t="s">
        <v>147</v>
      </c>
      <c r="D144" s="5">
        <v>172572597</v>
      </c>
      <c r="F144" s="5">
        <v>-4788417168</v>
      </c>
      <c r="G144" s="5">
        <v>2919575435</v>
      </c>
      <c r="I144" s="5">
        <v>-4788417168</v>
      </c>
      <c r="J144" s="5">
        <v>-21752959985</v>
      </c>
      <c r="K144" s="5">
        <v>-66765673805</v>
      </c>
      <c r="L144" s="5">
        <v>-161288536</v>
      </c>
      <c r="M144" s="5">
        <v>-285518437</v>
      </c>
      <c r="N144" s="5">
        <v>2121204364</v>
      </c>
      <c r="O144" s="5">
        <v>-107423772473</v>
      </c>
      <c r="P144" s="5">
        <v>-1289520404249</v>
      </c>
      <c r="Q144" s="5">
        <v>-7348939142</v>
      </c>
      <c r="R144" s="5">
        <v>-159948025665</v>
      </c>
      <c r="S144" s="5">
        <v>-11745217181</v>
      </c>
      <c r="T144" s="5">
        <v>-6625028501</v>
      </c>
      <c r="U144" s="5">
        <v>-13356250</v>
      </c>
      <c r="V144" s="5">
        <v>-29099000</v>
      </c>
      <c r="W144" s="5">
        <v>-2828466800</v>
      </c>
      <c r="X144" s="5">
        <v>-474230000</v>
      </c>
      <c r="Y144" s="5">
        <v>-8073711</v>
      </c>
      <c r="Z144" s="5">
        <v>-800000</v>
      </c>
    </row>
    <row r="145" spans="3:26" ht="15.5" x14ac:dyDescent="0.35">
      <c r="C145" t="s">
        <v>863</v>
      </c>
    </row>
    <row r="146" spans="3:26" ht="15.5" x14ac:dyDescent="0.35">
      <c r="C146" t="s">
        <v>762</v>
      </c>
      <c r="F146" s="5">
        <v>4697035609</v>
      </c>
      <c r="G146" s="5">
        <v>-4697035609</v>
      </c>
      <c r="J146" s="5">
        <v>-21879469</v>
      </c>
      <c r="K146" s="5">
        <v>-37731413</v>
      </c>
      <c r="L146" s="5">
        <v>-42830173</v>
      </c>
      <c r="N146" s="5">
        <v>-1265546287</v>
      </c>
    </row>
    <row r="147" spans="3:26" ht="15.5" x14ac:dyDescent="0.35">
      <c r="C147" t="s">
        <v>1615</v>
      </c>
      <c r="K147" s="5">
        <v>-2410825105</v>
      </c>
      <c r="M147" s="5">
        <v>-21620093563</v>
      </c>
    </row>
    <row r="148" spans="3:26" ht="15.5" x14ac:dyDescent="0.35">
      <c r="C148" t="s">
        <v>1616</v>
      </c>
    </row>
    <row r="149" spans="3:26" ht="15.5" x14ac:dyDescent="0.35">
      <c r="C149" t="s">
        <v>1617</v>
      </c>
    </row>
    <row r="150" spans="3:26" ht="15.5" x14ac:dyDescent="0.35">
      <c r="C150" t="s">
        <v>877</v>
      </c>
    </row>
    <row r="151" spans="3:26" ht="15.5" x14ac:dyDescent="0.35">
      <c r="C151" t="s">
        <v>1618</v>
      </c>
      <c r="D151" s="5">
        <v>-174142978</v>
      </c>
      <c r="E151" s="5">
        <v>174142978</v>
      </c>
      <c r="X151" s="5">
        <v>41072467</v>
      </c>
      <c r="Y151" s="5">
        <v>27890000</v>
      </c>
      <c r="Z151" s="5">
        <v>14263500</v>
      </c>
    </row>
    <row r="152" spans="3:26" ht="15.5" x14ac:dyDescent="0.35">
      <c r="C152" t="s">
        <v>1619</v>
      </c>
      <c r="Z152" s="5">
        <v>-1412375000</v>
      </c>
    </row>
    <row r="153" spans="3:26" ht="15.5" x14ac:dyDescent="0.35">
      <c r="C153" t="s">
        <v>1620</v>
      </c>
      <c r="T153" s="5">
        <v>-52816769746</v>
      </c>
    </row>
    <row r="154" spans="3:26" ht="15.5" x14ac:dyDescent="0.35">
      <c r="C154" t="s">
        <v>471</v>
      </c>
    </row>
    <row r="155" spans="3:26" ht="15.5" x14ac:dyDescent="0.35">
      <c r="C155" t="s">
        <v>221</v>
      </c>
      <c r="U155" s="5">
        <v>-4753174026</v>
      </c>
    </row>
    <row r="156" spans="3:26" ht="15.5" x14ac:dyDescent="0.35">
      <c r="C156" t="s">
        <v>152</v>
      </c>
      <c r="D156" s="5">
        <v>4334253921</v>
      </c>
      <c r="E156" s="5">
        <v>10367228871</v>
      </c>
      <c r="F156" s="5">
        <v>-91574680</v>
      </c>
      <c r="G156" s="5">
        <v>-588796924</v>
      </c>
      <c r="I156" s="5">
        <v>-533728635</v>
      </c>
      <c r="J156" s="5">
        <v>-4095040582</v>
      </c>
      <c r="K156" s="5">
        <v>-63898747039</v>
      </c>
      <c r="L156" s="5">
        <v>-19195404848</v>
      </c>
      <c r="M156" s="5">
        <v>15595305406</v>
      </c>
      <c r="N156" s="5">
        <v>533099151</v>
      </c>
      <c r="O156" s="5">
        <v>17030715607</v>
      </c>
      <c r="P156" s="5">
        <v>129185632453</v>
      </c>
      <c r="Q156" s="5">
        <v>108745166066</v>
      </c>
      <c r="R156" s="5">
        <v>84816818061</v>
      </c>
      <c r="S156" s="5">
        <v>17857450372</v>
      </c>
      <c r="T156" s="5">
        <v>52677938958</v>
      </c>
      <c r="U156" s="5">
        <v>5369400933</v>
      </c>
      <c r="V156" s="5">
        <v>-701033769</v>
      </c>
      <c r="W156" s="5">
        <v>6782189167</v>
      </c>
      <c r="X156" s="5">
        <v>4249170000</v>
      </c>
      <c r="Y156" s="5">
        <v>538900000</v>
      </c>
      <c r="Z156" s="5">
        <v>-12505453</v>
      </c>
    </row>
    <row r="157" spans="3:26" ht="15.5" x14ac:dyDescent="0.35">
      <c r="C157" t="s">
        <v>1621</v>
      </c>
      <c r="S157" s="5">
        <v>15943808000</v>
      </c>
      <c r="T157" s="5">
        <v>-7459856473</v>
      </c>
      <c r="U157" s="5">
        <v>-710599067</v>
      </c>
      <c r="V157" s="5">
        <v>-674033769</v>
      </c>
      <c r="W157" s="5">
        <v>1474959167</v>
      </c>
    </row>
    <row r="158" spans="3:26" ht="15.5" x14ac:dyDescent="0.35">
      <c r="C158" t="s">
        <v>442</v>
      </c>
      <c r="V158" s="5">
        <v>-27000000</v>
      </c>
      <c r="W158" s="5">
        <v>-2698000000</v>
      </c>
      <c r="X158" s="5">
        <v>2725000000</v>
      </c>
    </row>
    <row r="159" spans="3:26" ht="15.5" x14ac:dyDescent="0.35">
      <c r="C159" t="s">
        <v>1622</v>
      </c>
      <c r="F159" s="5">
        <v>-99938199</v>
      </c>
      <c r="I159" s="5">
        <v>-99938199</v>
      </c>
      <c r="J159" s="5">
        <v>-2426830447</v>
      </c>
      <c r="K159" s="5">
        <v>984168377</v>
      </c>
      <c r="L159" s="5">
        <v>-19195404848</v>
      </c>
      <c r="M159" s="5">
        <v>16282272488</v>
      </c>
      <c r="N159" s="5">
        <v>1232558048</v>
      </c>
      <c r="O159" s="5">
        <v>18532020843</v>
      </c>
      <c r="P159" s="5">
        <v>72642230703</v>
      </c>
      <c r="Q159" s="5">
        <v>74526395038</v>
      </c>
      <c r="R159" s="5">
        <v>114335918653</v>
      </c>
      <c r="W159" s="5">
        <v>8005230000</v>
      </c>
      <c r="X159" s="5">
        <v>1524170000</v>
      </c>
    </row>
    <row r="160" spans="3:26" ht="15.5" x14ac:dyDescent="0.35">
      <c r="C160" t="s">
        <v>536</v>
      </c>
      <c r="P160" s="5">
        <v>-6915329491</v>
      </c>
      <c r="Q160" s="5">
        <v>-8707836885</v>
      </c>
      <c r="R160" s="5">
        <v>-7552455050</v>
      </c>
    </row>
    <row r="161" spans="3:26" ht="15.5" x14ac:dyDescent="0.35">
      <c r="C161" t="s">
        <v>284</v>
      </c>
      <c r="R161" s="5">
        <v>-4930473332</v>
      </c>
    </row>
    <row r="162" spans="3:26" ht="15.5" x14ac:dyDescent="0.35">
      <c r="C162" t="s">
        <v>1623</v>
      </c>
      <c r="R162" s="5">
        <v>3170954700</v>
      </c>
    </row>
    <row r="163" spans="3:26" ht="15.5" x14ac:dyDescent="0.35">
      <c r="C163" t="s">
        <v>1624</v>
      </c>
      <c r="P163" s="5">
        <v>46591414140</v>
      </c>
      <c r="Q163" s="5">
        <v>30237721504</v>
      </c>
      <c r="R163" s="5">
        <v>2046152812</v>
      </c>
    </row>
    <row r="164" spans="3:26" ht="15.5" x14ac:dyDescent="0.35">
      <c r="C164" t="s">
        <v>153</v>
      </c>
      <c r="D164" s="5">
        <v>478491275</v>
      </c>
      <c r="F164" s="5">
        <v>-433790436</v>
      </c>
      <c r="G164" s="5">
        <v>253690964</v>
      </c>
      <c r="I164" s="5">
        <v>-433790436</v>
      </c>
      <c r="J164" s="5">
        <v>-1668210135</v>
      </c>
      <c r="K164" s="5">
        <v>-64882915416</v>
      </c>
    </row>
    <row r="165" spans="3:26" ht="15.5" x14ac:dyDescent="0.35">
      <c r="C165" t="s">
        <v>154</v>
      </c>
      <c r="D165" s="5">
        <v>-280317445</v>
      </c>
      <c r="E165" s="5">
        <v>280317445</v>
      </c>
      <c r="F165" s="5">
        <v>342630766</v>
      </c>
      <c r="G165" s="5">
        <v>-342630766</v>
      </c>
    </row>
    <row r="166" spans="3:26" ht="15.5" x14ac:dyDescent="0.35">
      <c r="C166" t="s">
        <v>1625</v>
      </c>
      <c r="D166" s="5">
        <v>4136080091</v>
      </c>
      <c r="E166" s="5">
        <v>10086911426</v>
      </c>
      <c r="G166" s="5">
        <v>-400333933</v>
      </c>
    </row>
    <row r="167" spans="3:26" ht="15.5" x14ac:dyDescent="0.35">
      <c r="C167" t="s">
        <v>1626</v>
      </c>
    </row>
    <row r="168" spans="3:26" ht="15.5" x14ac:dyDescent="0.35">
      <c r="C168" t="s">
        <v>1627</v>
      </c>
      <c r="F168" s="5">
        <v>99523189</v>
      </c>
      <c r="G168" s="5">
        <v>-99523189</v>
      </c>
      <c r="S168" s="5">
        <v>7180295582</v>
      </c>
      <c r="T168" s="5">
        <v>64033257172</v>
      </c>
      <c r="U168" s="5">
        <v>6080000000</v>
      </c>
      <c r="Y168" s="5">
        <v>529000000</v>
      </c>
    </row>
    <row r="169" spans="3:26" ht="15.5" x14ac:dyDescent="0.35">
      <c r="C169" t="s">
        <v>1628</v>
      </c>
      <c r="Y169" s="5">
        <v>9900000</v>
      </c>
      <c r="Z169" s="5">
        <v>103392158</v>
      </c>
    </row>
    <row r="170" spans="3:26" ht="15.5" x14ac:dyDescent="0.35">
      <c r="C170" t="s">
        <v>339</v>
      </c>
      <c r="Z170" s="5">
        <v>-115897611</v>
      </c>
    </row>
    <row r="171" spans="3:26" ht="15.5" x14ac:dyDescent="0.35">
      <c r="C171" t="s">
        <v>1629</v>
      </c>
    </row>
    <row r="172" spans="3:26" ht="15.5" x14ac:dyDescent="0.35">
      <c r="C172" t="s">
        <v>1630</v>
      </c>
    </row>
    <row r="173" spans="3:26" ht="15.5" x14ac:dyDescent="0.35">
      <c r="C173" t="s">
        <v>1631</v>
      </c>
    </row>
    <row r="174" spans="3:26" ht="15.5" x14ac:dyDescent="0.35">
      <c r="C174" t="s">
        <v>701</v>
      </c>
    </row>
    <row r="175" spans="3:26" ht="15.5" x14ac:dyDescent="0.35">
      <c r="C175" t="s">
        <v>167</v>
      </c>
      <c r="D175" s="5">
        <v>-2031851565</v>
      </c>
      <c r="E175" s="5">
        <v>-6774120374</v>
      </c>
      <c r="F175" s="5">
        <v>-8605379886</v>
      </c>
      <c r="G175" s="5">
        <v>-5925024095</v>
      </c>
      <c r="I175" s="5">
        <v>-43025558055</v>
      </c>
      <c r="J175" s="5">
        <v>45093551795</v>
      </c>
      <c r="K175" s="5">
        <v>5033534234</v>
      </c>
      <c r="L175" s="5">
        <v>3160524595</v>
      </c>
      <c r="M175" s="5">
        <v>1335712076</v>
      </c>
      <c r="N175" s="5">
        <v>-3152719849</v>
      </c>
      <c r="O175" s="5">
        <v>4066911685</v>
      </c>
      <c r="P175" s="5">
        <v>-72245562415</v>
      </c>
      <c r="Q175" s="5">
        <v>-59032507484</v>
      </c>
      <c r="R175" s="5">
        <v>63652010768</v>
      </c>
      <c r="S175" s="5">
        <v>-49658132</v>
      </c>
      <c r="T175" s="5">
        <v>-747052518</v>
      </c>
      <c r="U175" s="5">
        <v>1369905782</v>
      </c>
      <c r="V175" s="5">
        <v>-313705782</v>
      </c>
      <c r="W175" s="5">
        <v>727450011</v>
      </c>
      <c r="X175" s="5">
        <v>-10610560</v>
      </c>
      <c r="Y175" s="5">
        <v>-300164394</v>
      </c>
      <c r="Z175" s="5">
        <v>-16591019</v>
      </c>
    </row>
    <row r="176" spans="3:26" ht="15.5" x14ac:dyDescent="0.35">
      <c r="C176" t="s">
        <v>242</v>
      </c>
      <c r="D176" s="5">
        <v>659022340</v>
      </c>
      <c r="E176" s="5">
        <v>164766933</v>
      </c>
      <c r="F176" s="5">
        <v>166134228</v>
      </c>
      <c r="G176" s="5">
        <v>743185157</v>
      </c>
      <c r="I176" s="5">
        <v>1513505650</v>
      </c>
      <c r="J176" s="5">
        <v>2439901563</v>
      </c>
      <c r="K176" s="5">
        <v>-140074337</v>
      </c>
      <c r="L176" s="5">
        <v>448562880</v>
      </c>
      <c r="M176" s="5">
        <v>41806125</v>
      </c>
      <c r="N176" s="5">
        <v>201230783</v>
      </c>
      <c r="O176" s="5">
        <v>-172606602</v>
      </c>
      <c r="P176" s="5">
        <v>55313473509</v>
      </c>
      <c r="Q176" s="5">
        <v>56941531918</v>
      </c>
      <c r="R176" s="5">
        <v>-86830791412</v>
      </c>
    </row>
    <row r="177" spans="2:26" ht="15.5" x14ac:dyDescent="0.35">
      <c r="C177" t="s">
        <v>1632</v>
      </c>
      <c r="R177" s="5">
        <v>1046168121</v>
      </c>
    </row>
    <row r="178" spans="2:26" ht="15.5" x14ac:dyDescent="0.35">
      <c r="C178" t="s">
        <v>168</v>
      </c>
      <c r="E178" s="5">
        <v>19842606927</v>
      </c>
      <c r="I178" s="5">
        <v>61354659332</v>
      </c>
      <c r="J178" s="5">
        <v>13821205974</v>
      </c>
      <c r="K178" s="5">
        <v>8927746076</v>
      </c>
      <c r="L178" s="5">
        <v>5318658600</v>
      </c>
      <c r="M178" s="5">
        <v>3941140398</v>
      </c>
      <c r="N178" s="5">
        <v>6892629464</v>
      </c>
      <c r="O178" s="5">
        <v>2998324380</v>
      </c>
      <c r="P178" s="5">
        <v>19930413286</v>
      </c>
      <c r="Q178" s="5">
        <v>22021388852</v>
      </c>
      <c r="R178" s="5">
        <v>44154001375</v>
      </c>
      <c r="S178" s="5">
        <v>1095826255</v>
      </c>
      <c r="T178" s="5">
        <v>1842878770</v>
      </c>
      <c r="U178" s="5">
        <v>472972990</v>
      </c>
      <c r="V178" s="5">
        <v>786678771</v>
      </c>
      <c r="W178" s="5">
        <v>59228761</v>
      </c>
      <c r="X178" s="5">
        <v>69839321</v>
      </c>
      <c r="Y178" s="5">
        <v>370003715</v>
      </c>
      <c r="Z178" s="5">
        <v>386594734</v>
      </c>
    </row>
    <row r="179" spans="2:26" ht="15.5" x14ac:dyDescent="0.35">
      <c r="C179" t="s">
        <v>169</v>
      </c>
      <c r="D179" s="5">
        <v>-1372829225</v>
      </c>
      <c r="E179" s="5">
        <v>13233253486</v>
      </c>
      <c r="F179" s="5">
        <v>-8439245658</v>
      </c>
      <c r="G179" s="5">
        <v>-5181838938</v>
      </c>
      <c r="I179" s="5">
        <v>19842606927</v>
      </c>
      <c r="J179" s="5">
        <v>61354659332</v>
      </c>
      <c r="K179" s="5">
        <v>13821205973</v>
      </c>
      <c r="L179" s="5">
        <v>8927746075</v>
      </c>
      <c r="M179" s="5">
        <v>5318658599</v>
      </c>
      <c r="N179" s="5">
        <v>3941140398</v>
      </c>
      <c r="O179" s="5">
        <v>6892629463</v>
      </c>
      <c r="P179" s="5">
        <v>2998324380</v>
      </c>
      <c r="Q179" s="5">
        <v>19930413286</v>
      </c>
      <c r="R179" s="5">
        <v>22021388852</v>
      </c>
      <c r="S179" s="5">
        <v>1046168123</v>
      </c>
      <c r="T179" s="5">
        <v>1095826252</v>
      </c>
      <c r="U179" s="5">
        <v>1842878772</v>
      </c>
      <c r="V179" s="5">
        <v>472972989</v>
      </c>
      <c r="W179" s="5">
        <v>786678772</v>
      </c>
      <c r="X179" s="5">
        <v>59228761</v>
      </c>
      <c r="Y179" s="5">
        <v>69839321</v>
      </c>
      <c r="Z179" s="5">
        <v>370003715</v>
      </c>
    </row>
    <row r="181" spans="2:26" ht="15.5" x14ac:dyDescent="0.35">
      <c r="B181" t="s">
        <v>170</v>
      </c>
      <c r="C181" t="s">
        <v>12</v>
      </c>
      <c r="D181" s="5">
        <v>46280000000</v>
      </c>
      <c r="E181" s="5">
        <v>46280000000</v>
      </c>
      <c r="F181" s="5">
        <v>46280000000</v>
      </c>
      <c r="G181" s="5">
        <v>46280000000</v>
      </c>
      <c r="I181" s="5">
        <v>46280000000</v>
      </c>
      <c r="J181" s="5">
        <v>46280000000</v>
      </c>
      <c r="K181" s="5">
        <v>46280000000</v>
      </c>
      <c r="L181" s="5">
        <v>46280000000</v>
      </c>
      <c r="M181" s="5">
        <v>46280000000</v>
      </c>
      <c r="N181" s="5">
        <v>46280000000</v>
      </c>
      <c r="O181" s="5">
        <v>46280000000</v>
      </c>
      <c r="P181" s="5">
        <v>46280000000</v>
      </c>
      <c r="Q181" s="5">
        <v>46280000000</v>
      </c>
      <c r="R181" s="5">
        <v>5780000000</v>
      </c>
      <c r="S181" s="5">
        <v>1100000000</v>
      </c>
      <c r="T181" s="5">
        <v>1100000000</v>
      </c>
      <c r="U181" s="5">
        <v>1100000000</v>
      </c>
      <c r="V181" s="5">
        <v>1100000000</v>
      </c>
      <c r="W181" s="5">
        <v>1100000000</v>
      </c>
      <c r="X181" s="5">
        <v>1100000000</v>
      </c>
      <c r="Y181" s="5">
        <v>1100000000</v>
      </c>
      <c r="Z181" s="5">
        <v>1100000000</v>
      </c>
    </row>
    <row r="182" spans="2:26" ht="15.5" x14ac:dyDescent="0.35">
      <c r="C182" t="s">
        <v>171</v>
      </c>
      <c r="D182" s="6">
        <v>-0.31</v>
      </c>
      <c r="E182" s="6">
        <v>-0.34</v>
      </c>
      <c r="F182" s="6">
        <v>-7.78</v>
      </c>
      <c r="G182" s="6">
        <v>-0.19</v>
      </c>
    </row>
    <row r="183" spans="2:26" ht="15.5" x14ac:dyDescent="0.35">
      <c r="C183" t="s">
        <v>172</v>
      </c>
      <c r="D183" s="6">
        <v>-32.26</v>
      </c>
      <c r="E183" s="6">
        <v>-44.12</v>
      </c>
      <c r="F183" s="6">
        <v>-2.19</v>
      </c>
      <c r="G183" s="6">
        <v>-163.16</v>
      </c>
    </row>
    <row r="184" spans="2:26" ht="15.5" x14ac:dyDescent="0.35">
      <c r="C184" t="s">
        <v>60</v>
      </c>
      <c r="D184" s="6">
        <v>53.25</v>
      </c>
      <c r="E184" s="6">
        <v>149.37</v>
      </c>
      <c r="F184" s="6">
        <v>83.03</v>
      </c>
      <c r="G184" s="6">
        <v>59.79</v>
      </c>
    </row>
    <row r="185" spans="2:26" ht="15.5" x14ac:dyDescent="0.35">
      <c r="C185" t="s">
        <v>173</v>
      </c>
      <c r="D185" s="5">
        <v>-10030000000</v>
      </c>
      <c r="E185" s="5">
        <v>-10850000000</v>
      </c>
      <c r="F185" s="5">
        <v>-3460000000</v>
      </c>
      <c r="G185" s="5">
        <v>-11420000000</v>
      </c>
    </row>
    <row r="186" spans="2:26" ht="15.5" x14ac:dyDescent="0.35">
      <c r="C186" t="s">
        <v>174</v>
      </c>
      <c r="D186" s="6">
        <v>-3.9000000000000003E-3</v>
      </c>
      <c r="E186" s="6">
        <v>-4.4000000000000003E-3</v>
      </c>
      <c r="F186" s="6">
        <v>-0.1026</v>
      </c>
      <c r="G186" s="6">
        <v>-2.3E-3</v>
      </c>
    </row>
    <row r="187" spans="2:26" ht="15.5" x14ac:dyDescent="0.35">
      <c r="C187" t="s">
        <v>175</v>
      </c>
      <c r="D187" s="6">
        <v>-6.3099999999999989E-2</v>
      </c>
      <c r="E187" s="6">
        <v>-5.96E-2</v>
      </c>
      <c r="F187" s="6">
        <v>-1.2690999999999999</v>
      </c>
      <c r="G187" s="6">
        <v>-2.2400000000000003E-2</v>
      </c>
    </row>
    <row r="188" spans="2:26" ht="15.5" x14ac:dyDescent="0.35">
      <c r="C188" t="s">
        <v>176</v>
      </c>
      <c r="D188" s="6">
        <v>-5.6000000000000008E-3</v>
      </c>
      <c r="E188" s="6">
        <v>-5.7999999999999996E-3</v>
      </c>
      <c r="F188" s="6">
        <v>-2.1000000000000001E-2</v>
      </c>
      <c r="G188" s="6">
        <v>-5.4000000000000003E-3</v>
      </c>
    </row>
    <row r="189" spans="2:26" ht="15.5" x14ac:dyDescent="0.35">
      <c r="C189" t="s">
        <v>177</v>
      </c>
      <c r="D189" s="6">
        <v>-6.43</v>
      </c>
      <c r="E189" s="6">
        <v>-11.66</v>
      </c>
      <c r="F189" s="6">
        <v>-248.94</v>
      </c>
      <c r="G189" s="6">
        <v>-12.01</v>
      </c>
    </row>
    <row r="190" spans="2:26" ht="15.5" x14ac:dyDescent="0.35">
      <c r="C190" t="s">
        <v>178</v>
      </c>
      <c r="D190" s="5">
        <v>228000000000</v>
      </c>
      <c r="E190" s="5">
        <v>263000000000</v>
      </c>
      <c r="F190" s="5">
        <v>284000000000</v>
      </c>
      <c r="G190" s="5">
        <v>392000000000</v>
      </c>
    </row>
    <row r="191" spans="2:26" ht="15.5" x14ac:dyDescent="0.35">
      <c r="C191" t="s">
        <v>179</v>
      </c>
      <c r="D191" s="6">
        <v>2.0299999999999998</v>
      </c>
      <c r="E191" s="6">
        <v>2.64</v>
      </c>
      <c r="F191" s="6">
        <v>2.77</v>
      </c>
      <c r="G191" s="6">
        <v>3.66</v>
      </c>
    </row>
    <row r="192" spans="2:26" ht="15.5" x14ac:dyDescent="0.35">
      <c r="C192" t="s">
        <v>180</v>
      </c>
      <c r="D192" s="6">
        <v>4.93</v>
      </c>
      <c r="E192" s="6">
        <v>5.68</v>
      </c>
      <c r="F192" s="6">
        <v>6.13</v>
      </c>
      <c r="G192" s="6">
        <v>8.4700000000000006</v>
      </c>
    </row>
    <row r="193" spans="3:26" ht="15.5" x14ac:dyDescent="0.35">
      <c r="C193" t="s">
        <v>181</v>
      </c>
      <c r="D193" s="6">
        <v>-1.3</v>
      </c>
      <c r="E193" s="6">
        <v>-2.17</v>
      </c>
      <c r="F193" s="6">
        <v>-2.63</v>
      </c>
      <c r="G193" s="6">
        <v>-5.39</v>
      </c>
    </row>
    <row r="194" spans="3:26" ht="15.5" x14ac:dyDescent="0.35">
      <c r="C194" t="s">
        <v>182</v>
      </c>
      <c r="D194" s="6">
        <v>-7.67</v>
      </c>
      <c r="E194" s="6">
        <v>-6.91</v>
      </c>
      <c r="F194" s="6">
        <v>-6.46</v>
      </c>
      <c r="G194" s="6">
        <v>-5.75</v>
      </c>
    </row>
    <row r="195" spans="3:26" ht="15.5" x14ac:dyDescent="0.35">
      <c r="C195" t="s">
        <v>183</v>
      </c>
      <c r="D195" s="5">
        <v>0</v>
      </c>
      <c r="E195" s="5">
        <v>1000000000</v>
      </c>
      <c r="F195" s="5">
        <v>1000000000</v>
      </c>
      <c r="G195" s="5">
        <v>0</v>
      </c>
    </row>
    <row r="196" spans="3:26" ht="15.5" x14ac:dyDescent="0.35">
      <c r="C196" t="s">
        <v>184</v>
      </c>
      <c r="D196" s="5">
        <v>2591000000000</v>
      </c>
      <c r="E196" s="5">
        <v>2466000000000</v>
      </c>
      <c r="F196" s="5">
        <v>2435000000000</v>
      </c>
      <c r="G196" s="5">
        <v>2421000000000</v>
      </c>
    </row>
    <row r="197" spans="3:26" ht="15.5" x14ac:dyDescent="0.35">
      <c r="C197" t="s">
        <v>185</v>
      </c>
      <c r="D197" s="5">
        <v>228000000000</v>
      </c>
      <c r="E197" s="5">
        <v>263000000000</v>
      </c>
      <c r="F197" s="5">
        <v>284000000000</v>
      </c>
      <c r="G197" s="5">
        <v>392000000000</v>
      </c>
    </row>
    <row r="198" spans="3:26" ht="15.5" x14ac:dyDescent="0.35">
      <c r="C198" t="s">
        <v>24</v>
      </c>
      <c r="D198" s="5">
        <v>2591000000000</v>
      </c>
      <c r="E198" s="5">
        <v>2466000000000</v>
      </c>
      <c r="F198" s="5">
        <v>2436000000000</v>
      </c>
      <c r="G198" s="5">
        <v>2421000000000</v>
      </c>
    </row>
    <row r="199" spans="3:26" ht="15.5" x14ac:dyDescent="0.35">
      <c r="C199" t="s">
        <v>21</v>
      </c>
      <c r="D199" s="5">
        <v>2579000000000</v>
      </c>
      <c r="E199" s="5">
        <v>2453000000000</v>
      </c>
      <c r="F199" s="5">
        <v>2416000000000</v>
      </c>
      <c r="G199" s="5">
        <v>2393000000000</v>
      </c>
    </row>
    <row r="200" spans="3:26" ht="15.5" x14ac:dyDescent="0.35">
      <c r="C200" t="s">
        <v>186</v>
      </c>
      <c r="D200" s="5">
        <v>27000000000</v>
      </c>
      <c r="E200" s="5">
        <v>34000000000</v>
      </c>
      <c r="F200" s="5">
        <v>40000000000</v>
      </c>
      <c r="G200" s="5">
        <v>60000000000</v>
      </c>
    </row>
    <row r="201" spans="3:26" ht="15.5" x14ac:dyDescent="0.35">
      <c r="C201" t="s">
        <v>187</v>
      </c>
      <c r="D201" s="5">
        <v>-6000000000</v>
      </c>
      <c r="E201" s="5">
        <v>-17000000000</v>
      </c>
      <c r="F201" s="5">
        <v>-8000000000</v>
      </c>
      <c r="G201" s="5">
        <v>-4000000000</v>
      </c>
    </row>
    <row r="202" spans="3:26" ht="15.5" x14ac:dyDescent="0.35">
      <c r="C202" t="s">
        <v>188</v>
      </c>
      <c r="D202" s="5">
        <v>0</v>
      </c>
      <c r="F202" s="5">
        <v>-5000000000</v>
      </c>
      <c r="G202" s="5">
        <v>3000000000</v>
      </c>
    </row>
    <row r="203" spans="3:26" ht="15.5" x14ac:dyDescent="0.35">
      <c r="C203" t="s">
        <v>13</v>
      </c>
      <c r="D203" s="5">
        <v>-6000000000</v>
      </c>
      <c r="E203" s="5">
        <v>-17000000000</v>
      </c>
      <c r="F203" s="5">
        <v>-13000000000</v>
      </c>
      <c r="G203" s="5">
        <v>-1000000000</v>
      </c>
    </row>
    <row r="204" spans="3:26" ht="15.5" x14ac:dyDescent="0.35">
      <c r="C204" t="s">
        <v>16</v>
      </c>
      <c r="D204" s="6">
        <v>-0.13</v>
      </c>
      <c r="E204" s="6">
        <v>-0.37</v>
      </c>
      <c r="F204" s="6">
        <v>-0.28999999999999998</v>
      </c>
      <c r="G204" s="6">
        <v>-0.01</v>
      </c>
    </row>
    <row r="205" spans="3:26" ht="15.5" x14ac:dyDescent="0.35">
      <c r="C205" t="s">
        <v>45</v>
      </c>
      <c r="I205" s="6">
        <v>-9.08</v>
      </c>
      <c r="J205" s="6">
        <v>-15.54</v>
      </c>
      <c r="K205" s="6">
        <v>-2.46</v>
      </c>
      <c r="L205" s="6">
        <v>-2.88</v>
      </c>
      <c r="M205" s="6">
        <v>-2.2999999999999998</v>
      </c>
      <c r="N205" s="6">
        <v>-11.01</v>
      </c>
      <c r="O205" s="6">
        <v>-1.81</v>
      </c>
      <c r="P205" s="6">
        <v>1.64</v>
      </c>
      <c r="Q205" s="6">
        <v>-0.68</v>
      </c>
      <c r="R205" s="6">
        <v>0.28999999999999998</v>
      </c>
      <c r="S205" s="6">
        <v>0.46</v>
      </c>
      <c r="T205" s="6">
        <v>-2.4300000000000002</v>
      </c>
      <c r="U205" s="6">
        <v>2.09</v>
      </c>
      <c r="V205" s="6">
        <v>0.93</v>
      </c>
      <c r="W205" s="6">
        <v>-3.39</v>
      </c>
      <c r="X205" s="6">
        <v>-4.12</v>
      </c>
      <c r="Y205" s="6">
        <v>-5.65</v>
      </c>
      <c r="Z205" s="6">
        <v>-7.95</v>
      </c>
    </row>
    <row r="206" spans="3:26" ht="15.5" x14ac:dyDescent="0.35">
      <c r="C206" t="s">
        <v>59</v>
      </c>
      <c r="I206" s="6">
        <v>-1.87</v>
      </c>
      <c r="J206" s="6">
        <v>-0.19</v>
      </c>
      <c r="K206" s="6">
        <v>-20.329999999999998</v>
      </c>
      <c r="L206" s="6">
        <v>-17.36</v>
      </c>
      <c r="M206" s="6">
        <v>-21.74</v>
      </c>
      <c r="N206" s="6">
        <v>-4.54</v>
      </c>
      <c r="O206" s="6">
        <v>-27.62</v>
      </c>
      <c r="P206" s="6">
        <v>91.46</v>
      </c>
      <c r="Q206" s="6">
        <v>-205.88</v>
      </c>
      <c r="R206" s="6">
        <v>4082.76</v>
      </c>
      <c r="S206" s="6">
        <v>3130.43</v>
      </c>
      <c r="T206" s="6">
        <v>-414.81</v>
      </c>
      <c r="U206" s="6">
        <v>581.82000000000005</v>
      </c>
      <c r="V206" s="6">
        <v>851.61</v>
      </c>
      <c r="W206" s="6">
        <v>-235.99</v>
      </c>
      <c r="X206" s="6">
        <v>-135.91999999999999</v>
      </c>
      <c r="Y206" s="6">
        <v>-12.74</v>
      </c>
      <c r="Z206" s="6">
        <v>-10.06</v>
      </c>
    </row>
    <row r="207" spans="3:26" ht="15.5" x14ac:dyDescent="0.35">
      <c r="C207" t="s">
        <v>62</v>
      </c>
      <c r="I207" s="6">
        <v>10.92</v>
      </c>
      <c r="J207" s="6">
        <v>0.22</v>
      </c>
      <c r="K207" s="6">
        <v>11.77</v>
      </c>
      <c r="L207" s="6">
        <v>15.07</v>
      </c>
      <c r="M207" s="6">
        <v>15.75</v>
      </c>
      <c r="N207" s="6">
        <v>2.2799999999999998</v>
      </c>
      <c r="O207" s="6">
        <v>3.32</v>
      </c>
      <c r="P207" s="6">
        <v>7.8</v>
      </c>
      <c r="Q207" s="6">
        <v>7.3</v>
      </c>
      <c r="R207" s="6">
        <v>9.16</v>
      </c>
      <c r="S207" s="6">
        <v>32.340000000000003</v>
      </c>
      <c r="T207" s="6">
        <v>25.63</v>
      </c>
      <c r="U207" s="6">
        <v>28.55</v>
      </c>
      <c r="V207" s="6">
        <v>14.05</v>
      </c>
      <c r="W207" s="6">
        <v>36.81</v>
      </c>
      <c r="X207" s="6">
        <v>29.11</v>
      </c>
      <c r="Y207" s="6">
        <v>7.77</v>
      </c>
      <c r="Z207" s="5">
        <v>20</v>
      </c>
    </row>
    <row r="208" spans="3:26" ht="15.5" x14ac:dyDescent="0.35">
      <c r="C208" t="s">
        <v>189</v>
      </c>
      <c r="I208" s="5">
        <v>-66390000000</v>
      </c>
      <c r="J208" s="5">
        <v>14320000000</v>
      </c>
      <c r="K208" s="5">
        <v>5650000000</v>
      </c>
      <c r="L208" s="5">
        <v>10920000000</v>
      </c>
      <c r="M208" s="5">
        <v>3610000000</v>
      </c>
      <c r="N208" s="5">
        <v>-333110000000</v>
      </c>
      <c r="O208" s="5">
        <v>54660000000</v>
      </c>
      <c r="P208" s="5">
        <v>83590000000</v>
      </c>
    </row>
    <row r="209" spans="3:26" ht="15.5" x14ac:dyDescent="0.35">
      <c r="C209" t="s">
        <v>190</v>
      </c>
      <c r="I209" s="6">
        <v>-0.1198</v>
      </c>
      <c r="J209" s="6">
        <v>-0.18469999999999998</v>
      </c>
      <c r="K209" s="6">
        <v>-2.81E-2</v>
      </c>
      <c r="L209" s="6">
        <v>-3.2199999999999999E-2</v>
      </c>
      <c r="M209" s="6">
        <v>-2.5499999999999998E-2</v>
      </c>
      <c r="N209" s="6">
        <v>-0.1206</v>
      </c>
      <c r="O209" s="6">
        <v>-1.6899999999999998E-2</v>
      </c>
      <c r="P209" s="6">
        <v>1.47E-2</v>
      </c>
      <c r="Q209" s="6">
        <v>-5.8999999999999999E-3</v>
      </c>
      <c r="R209" s="6">
        <v>2.9999999999999997E-4</v>
      </c>
      <c r="S209" s="6">
        <v>1E-3</v>
      </c>
      <c r="T209" s="6">
        <v>-6.0999999999999995E-3</v>
      </c>
      <c r="U209" s="6">
        <v>6.1999999999999998E-3</v>
      </c>
      <c r="V209" s="6">
        <v>9.3999999999999986E-3</v>
      </c>
      <c r="W209" s="6">
        <v>-4.3700000000000003E-2</v>
      </c>
      <c r="X209" s="6">
        <v>-5.7000000000000002E-2</v>
      </c>
      <c r="Y209" s="6">
        <v>-7.7600000000000002E-2</v>
      </c>
      <c r="Z209" s="6">
        <v>-0.10199999999999999</v>
      </c>
    </row>
    <row r="210" spans="3:26" ht="15.5" x14ac:dyDescent="0.35">
      <c r="C210" t="s">
        <v>191</v>
      </c>
      <c r="I210" s="6">
        <v>-1.482</v>
      </c>
      <c r="J210" s="6">
        <v>-1.5552000000000001</v>
      </c>
      <c r="K210" s="6">
        <v>-0.10300000000000001</v>
      </c>
      <c r="L210" s="6">
        <v>-0.111</v>
      </c>
      <c r="M210" s="6">
        <v>-6.8199999999999997E-2</v>
      </c>
      <c r="N210" s="6">
        <v>-0.30649999999999999</v>
      </c>
      <c r="O210" s="6">
        <v>-3.9100000000000003E-2</v>
      </c>
      <c r="P210" s="6">
        <v>3.3599999999999998E-2</v>
      </c>
      <c r="Q210" s="6">
        <v>-1.55E-2</v>
      </c>
      <c r="R210" s="6">
        <v>1.1000000000000001E-3</v>
      </c>
      <c r="S210" s="6">
        <v>7.0999999999999995E-3</v>
      </c>
      <c r="T210" s="6">
        <v>-3.8100000000000002E-2</v>
      </c>
      <c r="U210" s="6">
        <v>3.0899999999999997E-2</v>
      </c>
      <c r="V210" s="6">
        <v>1.4199999999999999E-2</v>
      </c>
      <c r="W210" s="6">
        <v>-5.2600000000000001E-2</v>
      </c>
      <c r="X210" s="6">
        <v>-6.0700000000000004E-2</v>
      </c>
      <c r="Y210" s="6">
        <v>-7.8399999999999997E-2</v>
      </c>
      <c r="Z210" s="6">
        <v>-0.1023</v>
      </c>
    </row>
    <row r="211" spans="3:26" ht="15.5" x14ac:dyDescent="0.35">
      <c r="C211" t="s">
        <v>192</v>
      </c>
      <c r="I211" s="6">
        <v>-4.5999999999999999E-2</v>
      </c>
      <c r="J211" s="6">
        <v>-1.7899999999999999E-2</v>
      </c>
      <c r="K211" s="6">
        <v>-1.0200000000000001E-2</v>
      </c>
      <c r="L211" s="6">
        <v>-1.0500000000000001E-2</v>
      </c>
      <c r="M211" s="6">
        <v>-1.0700000000000001E-2</v>
      </c>
      <c r="N211" s="6">
        <v>-9.0800000000000006E-2</v>
      </c>
      <c r="O211" s="6">
        <v>-5.9999999999999995E-4</v>
      </c>
      <c r="P211" s="6">
        <v>8.8000000000000005E-3</v>
      </c>
      <c r="Q211" s="6">
        <v>1.6399999999999998E-2</v>
      </c>
      <c r="R211" s="6">
        <v>3.5799999999999998E-2</v>
      </c>
      <c r="S211" s="6">
        <v>4.6999999999999993E-3</v>
      </c>
      <c r="T211" s="6">
        <v>-6.5000000000000006E-3</v>
      </c>
      <c r="U211" s="6">
        <v>-1.7000000000000001E-3</v>
      </c>
      <c r="V211" s="6">
        <v>1.8799999999999997E-2</v>
      </c>
      <c r="W211" s="6">
        <v>3.0000000000000001E-3</v>
      </c>
      <c r="X211" s="6">
        <v>-9.35E-2</v>
      </c>
      <c r="Y211" s="6">
        <v>-7.51E-2</v>
      </c>
      <c r="Z211" s="6">
        <v>-0.20710000000000001</v>
      </c>
    </row>
    <row r="212" spans="3:26" ht="15.5" x14ac:dyDescent="0.35">
      <c r="C212" t="s">
        <v>193</v>
      </c>
      <c r="I212" s="6">
        <v>-38.79</v>
      </c>
      <c r="J212" s="6">
        <v>-1.95</v>
      </c>
      <c r="K212" s="6">
        <v>-0.44</v>
      </c>
      <c r="L212" s="6">
        <v>-0.46</v>
      </c>
      <c r="M212" s="6">
        <v>-0.45</v>
      </c>
      <c r="N212" s="6">
        <v>-4.26</v>
      </c>
      <c r="O212" s="6">
        <v>-0.03</v>
      </c>
      <c r="P212" s="6">
        <v>0.46</v>
      </c>
      <c r="Q212" s="6">
        <v>0.66</v>
      </c>
      <c r="R212" s="6">
        <v>1.23</v>
      </c>
      <c r="S212" s="6">
        <v>1.1000000000000001</v>
      </c>
      <c r="Y212" s="6">
        <v>-1534.3</v>
      </c>
      <c r="Z212" s="6">
        <v>-2141.36</v>
      </c>
    </row>
    <row r="213" spans="3:26" ht="15.5" x14ac:dyDescent="0.35">
      <c r="C213" t="s">
        <v>56</v>
      </c>
      <c r="I213" s="6">
        <v>2.77</v>
      </c>
      <c r="J213" s="6">
        <v>0.3</v>
      </c>
      <c r="K213" s="6">
        <v>2.09</v>
      </c>
      <c r="L213" s="6">
        <v>1.92</v>
      </c>
      <c r="M213" s="6">
        <v>1.48</v>
      </c>
      <c r="N213" s="6">
        <v>1.39</v>
      </c>
      <c r="O213" s="6">
        <v>1.08</v>
      </c>
      <c r="P213" s="6">
        <v>3.07</v>
      </c>
      <c r="Q213" s="6">
        <v>3.19</v>
      </c>
      <c r="R213" s="6">
        <v>4.43</v>
      </c>
      <c r="S213" s="6">
        <v>22.04</v>
      </c>
      <c r="T213" s="6">
        <v>15.78</v>
      </c>
      <c r="U213" s="5">
        <v>18</v>
      </c>
      <c r="V213" s="6">
        <v>12.1</v>
      </c>
      <c r="W213" s="6">
        <v>12.4</v>
      </c>
      <c r="X213" s="6">
        <v>8.24</v>
      </c>
      <c r="Y213" s="5">
        <v>1</v>
      </c>
      <c r="Z213" s="6">
        <v>1.03</v>
      </c>
    </row>
    <row r="214" spans="3:26" ht="15.5" x14ac:dyDescent="0.35">
      <c r="C214" t="s">
        <v>53</v>
      </c>
      <c r="I214" s="6">
        <v>6.13</v>
      </c>
      <c r="J214" s="6">
        <v>9.99</v>
      </c>
      <c r="K214" s="6">
        <v>23.92</v>
      </c>
      <c r="L214" s="6">
        <v>25.99</v>
      </c>
      <c r="M214" s="6">
        <v>33.74</v>
      </c>
      <c r="N214" s="6">
        <v>35.92</v>
      </c>
      <c r="O214" s="6">
        <v>46.3</v>
      </c>
      <c r="P214" s="6">
        <v>48.85</v>
      </c>
      <c r="Q214" s="6">
        <v>43.85</v>
      </c>
      <c r="R214" s="6">
        <v>267.33999999999997</v>
      </c>
      <c r="S214" s="6">
        <v>65.349999999999994</v>
      </c>
      <c r="T214" s="6">
        <v>63.86</v>
      </c>
      <c r="U214" s="6">
        <v>67.55</v>
      </c>
      <c r="V214" s="6">
        <v>65.459999999999994</v>
      </c>
      <c r="W214" s="6">
        <v>64.53</v>
      </c>
      <c r="X214" s="6">
        <v>67.930000000000007</v>
      </c>
      <c r="Y214" s="6">
        <v>72.05</v>
      </c>
      <c r="Z214" s="6">
        <v>77.7</v>
      </c>
    </row>
    <row r="215" spans="3:26" ht="15.5" x14ac:dyDescent="0.35">
      <c r="C215" t="s">
        <v>194</v>
      </c>
      <c r="I215" s="6">
        <v>-2.63</v>
      </c>
      <c r="J215" s="6">
        <v>-0.71</v>
      </c>
      <c r="K215" s="6">
        <v>102.04</v>
      </c>
      <c r="L215" s="6">
        <v>19.53</v>
      </c>
      <c r="M215" s="6">
        <v>4.8499999999999996</v>
      </c>
      <c r="N215" s="5">
        <v>4</v>
      </c>
      <c r="O215" s="6">
        <v>2.19</v>
      </c>
      <c r="P215" s="6">
        <v>5.9</v>
      </c>
      <c r="Q215" s="6">
        <v>7.01</v>
      </c>
      <c r="R215" s="6">
        <v>15.54</v>
      </c>
      <c r="S215" s="6">
        <v>51.08</v>
      </c>
      <c r="T215" s="6">
        <v>37.75</v>
      </c>
      <c r="U215" s="6">
        <v>41.74</v>
      </c>
      <c r="V215" s="6">
        <v>12.1</v>
      </c>
      <c r="W215" s="6">
        <v>12.4</v>
      </c>
      <c r="X215" s="6">
        <v>8.24</v>
      </c>
      <c r="Y215" s="5">
        <v>1</v>
      </c>
      <c r="Z215" s="6">
        <v>1.03</v>
      </c>
    </row>
    <row r="216" spans="3:26" ht="15.5" x14ac:dyDescent="0.35">
      <c r="C216" t="s">
        <v>195</v>
      </c>
      <c r="I216" s="6">
        <v>-6.46</v>
      </c>
      <c r="J216" s="6">
        <v>-4.2300000000000004</v>
      </c>
      <c r="K216" s="6">
        <v>0.49</v>
      </c>
      <c r="L216" s="6">
        <v>2.56</v>
      </c>
      <c r="M216" s="6">
        <v>10.31</v>
      </c>
      <c r="N216" s="6">
        <v>12.49</v>
      </c>
      <c r="O216" s="6">
        <v>22.87</v>
      </c>
      <c r="P216" s="6">
        <v>25.42</v>
      </c>
      <c r="Q216" s="6">
        <v>19.96</v>
      </c>
      <c r="R216" s="6">
        <v>76.19</v>
      </c>
      <c r="S216" s="6">
        <v>28.19</v>
      </c>
      <c r="T216" s="6">
        <v>26.7</v>
      </c>
      <c r="U216" s="6">
        <v>29.13</v>
      </c>
      <c r="V216" s="6">
        <v>65.459999999999994</v>
      </c>
      <c r="W216" s="6">
        <v>64.53</v>
      </c>
      <c r="X216" s="6">
        <v>67.930000000000007</v>
      </c>
      <c r="Y216" s="6">
        <v>72.05</v>
      </c>
      <c r="Z216" s="6">
        <v>77.7</v>
      </c>
    </row>
    <row r="217" spans="3:26" ht="15.5" x14ac:dyDescent="0.35">
      <c r="C217" t="s">
        <v>196</v>
      </c>
      <c r="I217" s="5">
        <v>1000000000</v>
      </c>
      <c r="Q217" s="5">
        <v>127000000000</v>
      </c>
      <c r="R217" s="5">
        <v>791000000000</v>
      </c>
      <c r="S217" s="5">
        <v>125000000000</v>
      </c>
      <c r="T217" s="5">
        <v>125000000000</v>
      </c>
      <c r="U217" s="5">
        <v>134000000000</v>
      </c>
      <c r="V217" s="5">
        <v>1000000000</v>
      </c>
      <c r="W217" s="5">
        <v>1000000000</v>
      </c>
    </row>
    <row r="218" spans="3:26" ht="15.5" x14ac:dyDescent="0.35">
      <c r="C218" t="s">
        <v>197</v>
      </c>
      <c r="I218" s="5">
        <v>2435000000000</v>
      </c>
      <c r="J218" s="5">
        <v>2346000000000</v>
      </c>
      <c r="K218" s="5">
        <v>2414000000000</v>
      </c>
      <c r="L218" s="5">
        <v>2479000000000</v>
      </c>
      <c r="M218" s="5">
        <v>2083000000000</v>
      </c>
      <c r="N218" s="5">
        <v>2060000000000</v>
      </c>
      <c r="O218" s="5">
        <v>2121000000000</v>
      </c>
      <c r="P218" s="5">
        <v>2194000000000</v>
      </c>
      <c r="Q218" s="5">
        <v>2011000000000</v>
      </c>
      <c r="R218" s="5">
        <v>1848000000000</v>
      </c>
      <c r="T218" s="5">
        <v>3000000000</v>
      </c>
      <c r="U218" s="5">
        <v>5000000000</v>
      </c>
      <c r="V218" s="5">
        <v>0</v>
      </c>
      <c r="W218" s="5">
        <v>1000000000</v>
      </c>
    </row>
    <row r="219" spans="3:26" ht="15.5" x14ac:dyDescent="0.35">
      <c r="C219" t="s">
        <v>26</v>
      </c>
      <c r="I219" s="5">
        <v>2436000000000</v>
      </c>
      <c r="J219" s="5">
        <v>2346000000000</v>
      </c>
      <c r="K219" s="5">
        <v>2414000000000</v>
      </c>
      <c r="L219" s="5">
        <v>2479000000000</v>
      </c>
      <c r="M219" s="5">
        <v>2083000000000</v>
      </c>
      <c r="N219" s="5">
        <v>2060000000000</v>
      </c>
      <c r="O219" s="5">
        <v>2121000000000</v>
      </c>
      <c r="P219" s="5">
        <v>2194000000000</v>
      </c>
      <c r="Q219" s="5">
        <v>2137000000000</v>
      </c>
      <c r="R219" s="5">
        <v>2640000000000</v>
      </c>
      <c r="S219" s="5">
        <v>125000000000</v>
      </c>
      <c r="T219" s="5">
        <v>128000000000</v>
      </c>
      <c r="U219" s="5">
        <v>139000000000</v>
      </c>
      <c r="V219" s="5">
        <v>1000000000</v>
      </c>
      <c r="W219" s="5">
        <v>1000000000</v>
      </c>
    </row>
    <row r="220" spans="3:26" ht="15.5" x14ac:dyDescent="0.35">
      <c r="C220" t="s">
        <v>23</v>
      </c>
      <c r="I220" s="5">
        <v>2416000000000</v>
      </c>
      <c r="J220" s="5">
        <v>2285000000000</v>
      </c>
      <c r="K220" s="5">
        <v>2400000000000</v>
      </c>
      <c r="L220" s="5">
        <v>2470000000000</v>
      </c>
      <c r="M220" s="5">
        <v>2078000000000</v>
      </c>
      <c r="N220" s="5">
        <v>2056000000000</v>
      </c>
      <c r="O220" s="5">
        <v>2115000000000</v>
      </c>
      <c r="P220" s="5">
        <v>2191000000000</v>
      </c>
      <c r="Q220" s="5">
        <v>2118000000000</v>
      </c>
      <c r="R220" s="5">
        <v>2618000000000</v>
      </c>
      <c r="S220" s="5">
        <v>124000000000</v>
      </c>
      <c r="T220" s="5">
        <v>127000000000</v>
      </c>
      <c r="U220" s="5">
        <v>137000000000</v>
      </c>
      <c r="V220" s="5">
        <v>1000000000</v>
      </c>
      <c r="W220" s="5">
        <v>1000000000</v>
      </c>
      <c r="X220" s="5">
        <v>0</v>
      </c>
      <c r="Y220" s="5">
        <v>0</v>
      </c>
      <c r="Z220" s="5">
        <v>0</v>
      </c>
    </row>
    <row r="221" spans="3:26" ht="15.5" x14ac:dyDescent="0.35">
      <c r="C221" t="s">
        <v>198</v>
      </c>
      <c r="I221" s="5">
        <v>40000000000</v>
      </c>
      <c r="J221" s="5">
        <v>94000000000</v>
      </c>
      <c r="K221" s="5">
        <v>43000000000</v>
      </c>
      <c r="L221" s="5">
        <v>-142000000000</v>
      </c>
      <c r="M221" s="5">
        <v>-194000000000</v>
      </c>
      <c r="N221" s="5">
        <v>-156000000000</v>
      </c>
      <c r="O221" s="5">
        <v>393000000000</v>
      </c>
      <c r="P221" s="5">
        <v>559000000000</v>
      </c>
      <c r="Q221" s="5">
        <v>8000000000</v>
      </c>
      <c r="R221" s="5">
        <v>-441000000000</v>
      </c>
      <c r="S221" s="5">
        <v>-95000000000</v>
      </c>
      <c r="T221" s="5">
        <v>-84000000000</v>
      </c>
      <c r="U221" s="5">
        <v>-116000000000</v>
      </c>
      <c r="V221" s="5">
        <v>56000000000</v>
      </c>
      <c r="W221" s="5">
        <v>25000000000</v>
      </c>
      <c r="X221" s="5">
        <v>18000000000</v>
      </c>
      <c r="Y221" s="5">
        <v>18000000000</v>
      </c>
      <c r="Z221" s="5">
        <v>22000000000</v>
      </c>
    </row>
    <row r="222" spans="3:26" ht="15.5" x14ac:dyDescent="0.35">
      <c r="C222" t="s">
        <v>199</v>
      </c>
      <c r="I222" s="5">
        <v>-38000000000</v>
      </c>
      <c r="J222" s="5">
        <v>71000000000</v>
      </c>
      <c r="K222" s="5">
        <v>138000000000</v>
      </c>
      <c r="L222" s="5">
        <v>23000000000</v>
      </c>
      <c r="M222" s="5">
        <v>8000000000</v>
      </c>
      <c r="N222" s="5">
        <v>-5000000000</v>
      </c>
      <c r="O222" s="5">
        <v>94000000000</v>
      </c>
      <c r="P222" s="5">
        <v>1088000000000</v>
      </c>
      <c r="Q222" s="5">
        <v>-160000000000</v>
      </c>
      <c r="R222" s="5">
        <v>139000000000</v>
      </c>
      <c r="S222" s="5">
        <v>-6000000000</v>
      </c>
      <c r="T222" s="5">
        <v>6000000000</v>
      </c>
      <c r="U222" s="5">
        <v>1000000000</v>
      </c>
      <c r="V222" s="5">
        <v>0</v>
      </c>
      <c r="W222" s="5">
        <v>-3000000000</v>
      </c>
      <c r="X222" s="5">
        <v>-4000000000</v>
      </c>
      <c r="Y222" s="5">
        <v>-1000000000</v>
      </c>
      <c r="Z222" s="5">
        <v>1000000000</v>
      </c>
    </row>
    <row r="223" spans="3:26" ht="15.5" x14ac:dyDescent="0.35">
      <c r="C223" t="s">
        <v>200</v>
      </c>
      <c r="I223" s="5">
        <v>-5000000000</v>
      </c>
      <c r="J223" s="5">
        <v>-22000000000</v>
      </c>
      <c r="K223" s="5">
        <v>-67000000000</v>
      </c>
      <c r="L223" s="5">
        <v>0</v>
      </c>
      <c r="M223" s="5">
        <v>0</v>
      </c>
      <c r="N223" s="5">
        <v>2000000000</v>
      </c>
      <c r="O223" s="5">
        <v>-107000000000</v>
      </c>
      <c r="P223" s="5">
        <v>-1290000000000</v>
      </c>
      <c r="Q223" s="5">
        <v>-7000000000</v>
      </c>
      <c r="R223" s="5">
        <v>-160000000000</v>
      </c>
      <c r="S223" s="5">
        <v>-12000000000</v>
      </c>
      <c r="T223" s="5">
        <v>-7000000000</v>
      </c>
      <c r="U223" s="5">
        <v>0</v>
      </c>
      <c r="V223" s="5">
        <v>0</v>
      </c>
      <c r="W223" s="5">
        <v>-3000000000</v>
      </c>
      <c r="X223" s="5">
        <v>0</v>
      </c>
      <c r="Y223" s="5">
        <v>0</v>
      </c>
      <c r="Z223" s="5">
        <v>0</v>
      </c>
    </row>
    <row r="224" spans="3:26" ht="15.5" x14ac:dyDescent="0.35">
      <c r="C224" t="s">
        <v>15</v>
      </c>
      <c r="I224" s="5">
        <v>-42000000000</v>
      </c>
      <c r="J224" s="5">
        <v>49000000000</v>
      </c>
      <c r="K224" s="5">
        <v>71000000000</v>
      </c>
      <c r="L224" s="5">
        <v>22000000000</v>
      </c>
      <c r="M224" s="5">
        <v>7000000000</v>
      </c>
      <c r="N224" s="5">
        <v>-2000000000</v>
      </c>
      <c r="O224" s="5">
        <v>-13000000000</v>
      </c>
      <c r="P224" s="5">
        <v>-201000000000</v>
      </c>
      <c r="Q224" s="5">
        <v>-168000000000</v>
      </c>
      <c r="R224" s="5">
        <v>-21000000000</v>
      </c>
      <c r="S224" s="5">
        <v>-18000000000</v>
      </c>
      <c r="T224" s="5">
        <v>-1000000000</v>
      </c>
      <c r="U224" s="5">
        <v>1000000000</v>
      </c>
      <c r="V224" s="5">
        <v>0</v>
      </c>
      <c r="W224" s="5">
        <v>-6000000000</v>
      </c>
      <c r="X224" s="5">
        <v>-4000000000</v>
      </c>
      <c r="Y224" s="5">
        <v>-1000000000</v>
      </c>
      <c r="Z224" s="5">
        <v>1000000000</v>
      </c>
    </row>
    <row r="225" spans="3:26" ht="15.5" x14ac:dyDescent="0.35">
      <c r="C225" t="s">
        <v>17</v>
      </c>
      <c r="I225" s="6">
        <v>-0.92</v>
      </c>
      <c r="J225" s="6">
        <v>1.06</v>
      </c>
      <c r="K225" s="6">
        <v>1.54</v>
      </c>
      <c r="L225" s="6">
        <v>0.48</v>
      </c>
      <c r="M225" s="6">
        <v>0.16</v>
      </c>
      <c r="N225" s="6">
        <v>-0.05</v>
      </c>
      <c r="O225" s="6">
        <v>-0.28000000000000003</v>
      </c>
      <c r="P225" s="6">
        <v>-4.3499999999999996</v>
      </c>
      <c r="Q225" s="6">
        <v>-3.63</v>
      </c>
      <c r="R225" s="6">
        <v>-3.66</v>
      </c>
      <c r="S225" s="6">
        <v>-16.239999999999998</v>
      </c>
      <c r="T225" s="6">
        <v>-0.55000000000000004</v>
      </c>
      <c r="U225" s="6">
        <v>0.68</v>
      </c>
      <c r="V225" s="6">
        <v>0.35</v>
      </c>
      <c r="W225" s="6">
        <v>-5.49</v>
      </c>
      <c r="X225" s="6">
        <v>-3.9</v>
      </c>
      <c r="Y225" s="6">
        <v>-0.79</v>
      </c>
      <c r="Z225" s="6">
        <v>1.26</v>
      </c>
    </row>
  </sheetData>
  <pageMargins left="0.7" right="0.7" top="0.75" bottom="0.75" header="0.3" footer="0.3"/>
  <ignoredErrors>
    <ignoredError sqref="A1:Z226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Z2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1633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  <c r="X1" s="1">
        <v>40176</v>
      </c>
      <c r="Y1" s="1">
        <v>39812</v>
      </c>
      <c r="Z1" s="1">
        <v>39446</v>
      </c>
    </row>
    <row r="2" spans="1:26" ht="15.5" x14ac:dyDescent="0.35">
      <c r="C2" t="s">
        <v>1634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144">
        <f t="shared" ca="1" si="0"/>
        <v>50</v>
      </c>
      <c r="Q2" s="2" t="str">
        <f t="shared" ca="1" si="0"/>
        <v>Libur</v>
      </c>
      <c r="R2" s="2" vm="144">
        <f t="shared" ca="1" si="0"/>
        <v>50</v>
      </c>
      <c r="S2" s="2" t="str">
        <f t="shared" ca="1" si="0"/>
        <v>Libur</v>
      </c>
      <c r="T2" s="2" t="str">
        <f t="shared" ca="1" si="0"/>
        <v>Libur</v>
      </c>
      <c r="U2" s="2" vm="144">
        <f t="shared" ca="1" si="0"/>
        <v>50</v>
      </c>
      <c r="V2" s="2" vm="364">
        <f t="shared" ca="1" si="0"/>
        <v>260</v>
      </c>
      <c r="W2" s="2" vm="365">
        <f t="shared" ca="1" si="0"/>
        <v>235</v>
      </c>
      <c r="X2" s="2" vm="366">
        <f t="shared" ca="1" si="0"/>
        <v>147</v>
      </c>
      <c r="Y2" s="2" vm="367">
        <f t="shared" ca="1" si="0"/>
        <v>51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25450000000</v>
      </c>
      <c r="E4" s="2">
        <f>IFERROR(INDEX(E51:E500,MATCH($C$4,$C$51:$C$500,0)),"")</f>
        <v>25484000000</v>
      </c>
      <c r="H4" s="2">
        <f>IFERROR(SUM(D4:G4)*(4/MAX(1,COUNT(D4:G4))),"")</f>
        <v>101868000000</v>
      </c>
      <c r="I4" s="2">
        <f t="shared" ref="I4:Z4" si="1">IFERROR(INDEX(I51:I500,MATCH($C$4,$C$51:$C$500,0)),"")</f>
        <v>138161000000</v>
      </c>
      <c r="J4" s="2">
        <f t="shared" si="1"/>
        <v>80566000000</v>
      </c>
      <c r="K4" s="2">
        <f t="shared" si="1"/>
        <v>47850000000</v>
      </c>
      <c r="L4" s="2">
        <f t="shared" si="1"/>
        <v>52110000000</v>
      </c>
      <c r="M4" s="2">
        <f t="shared" si="1"/>
        <v>10537000000</v>
      </c>
      <c r="N4" s="2">
        <f t="shared" si="1"/>
        <v>10275000000</v>
      </c>
      <c r="O4" s="2">
        <f t="shared" si="1"/>
        <v>8526000000</v>
      </c>
      <c r="P4" s="2">
        <f t="shared" si="1"/>
        <v>7871000000</v>
      </c>
      <c r="Q4" s="2">
        <f t="shared" si="1"/>
        <v>172005000000</v>
      </c>
      <c r="R4" s="2">
        <f t="shared" si="1"/>
        <v>637825000000</v>
      </c>
      <c r="S4" s="2">
        <f t="shared" si="1"/>
        <v>1453656463434</v>
      </c>
      <c r="T4" s="2">
        <f t="shared" si="1"/>
        <v>2434692893671</v>
      </c>
      <c r="U4" s="2">
        <f t="shared" si="1"/>
        <v>2973613659026</v>
      </c>
      <c r="V4" s="2">
        <f t="shared" si="1"/>
        <v>3195451186033</v>
      </c>
      <c r="W4" s="2">
        <f t="shared" si="1"/>
        <v>3447118348212</v>
      </c>
      <c r="X4" s="2">
        <f t="shared" si="1"/>
        <v>3435555524064</v>
      </c>
      <c r="Y4" s="2">
        <f t="shared" si="1"/>
        <v>2805309095223</v>
      </c>
      <c r="Z4" s="2">
        <f t="shared" si="1"/>
        <v>1672032083761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-3400000000</v>
      </c>
      <c r="E5" s="2">
        <f>IFERROR(INDEX(E51:E500,MATCH($C$5,$C$51:$C$500,0)),"")</f>
        <v>2089000000</v>
      </c>
      <c r="H5" s="2">
        <f>IFERROR(SUM(D5:G5)*(4/MAX(1,COUNT(D5:G5))),"")</f>
        <v>-2622000000</v>
      </c>
      <c r="I5" s="2">
        <f t="shared" ref="I5:Z5" si="2">IFERROR(INDEX(I51:I500,MATCH($C$5,$C$51:$C$500,0)),"")</f>
        <v>-102779000000</v>
      </c>
      <c r="J5" s="2">
        <f t="shared" si="2"/>
        <v>15711000000</v>
      </c>
      <c r="K5" s="2">
        <f t="shared" si="2"/>
        <v>-110442000000</v>
      </c>
      <c r="L5" s="2">
        <f t="shared" si="2"/>
        <v>-91352000000</v>
      </c>
      <c r="M5" s="2">
        <f t="shared" si="2"/>
        <v>-108268000000</v>
      </c>
      <c r="N5" s="2">
        <f t="shared" si="2"/>
        <v>-361149000000</v>
      </c>
      <c r="O5" s="2">
        <f t="shared" si="2"/>
        <v>-1263941000000</v>
      </c>
      <c r="P5" s="2">
        <f t="shared" si="2"/>
        <v>-1496597000000</v>
      </c>
      <c r="Q5" s="2">
        <f t="shared" si="2"/>
        <v>-1384408000000</v>
      </c>
      <c r="R5" s="2">
        <f t="shared" si="2"/>
        <v>-8636598000000</v>
      </c>
      <c r="S5" s="2">
        <f t="shared" si="2"/>
        <v>-2871314801080</v>
      </c>
      <c r="T5" s="2">
        <f t="shared" si="2"/>
        <v>-2645456085302</v>
      </c>
      <c r="U5" s="2">
        <f t="shared" si="2"/>
        <v>-3287530179152</v>
      </c>
      <c r="V5" s="2">
        <f t="shared" si="2"/>
        <v>-825836088983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-5965022000000</v>
      </c>
      <c r="E6" s="2">
        <f>IFERROR(INDEX(E51:E500,MATCH($C$6,$C$51:$C$500,0)),"")</f>
        <v>-5968410000000</v>
      </c>
      <c r="H6" s="2">
        <f>IFERROR(INDEX(D6:G6,COUNT(D6:G6)),"")</f>
        <v>-5968410000000</v>
      </c>
      <c r="I6" s="2">
        <f t="shared" ref="I6:Z6" si="3">IFERROR(INDEX(I51:I500,MATCH($C$6,$C$51:$C$500,0)),"")</f>
        <v>-5978033000000</v>
      </c>
      <c r="J6" s="2">
        <f t="shared" si="3"/>
        <v>-5884404000000</v>
      </c>
      <c r="K6" s="2">
        <f t="shared" si="3"/>
        <v>-5856827000000</v>
      </c>
      <c r="L6" s="2">
        <f t="shared" si="3"/>
        <v>-5735886000000</v>
      </c>
      <c r="M6" s="2">
        <f t="shared" si="3"/>
        <v>-11303553000000</v>
      </c>
      <c r="N6" s="2">
        <f t="shared" si="3"/>
        <v>-15244416000000</v>
      </c>
      <c r="O6" s="2">
        <f t="shared" si="3"/>
        <v>-15419243000000</v>
      </c>
      <c r="P6" s="2">
        <f t="shared" si="3"/>
        <v>-14155424000000</v>
      </c>
      <c r="Q6" s="2">
        <f t="shared" si="3"/>
        <v>-13897548000000</v>
      </c>
      <c r="R6" s="2">
        <f t="shared" si="3"/>
        <v>-12513155000000</v>
      </c>
      <c r="S6" s="2">
        <f t="shared" si="3"/>
        <v>-3878785346095</v>
      </c>
      <c r="T6" s="2">
        <f t="shared" si="3"/>
        <v>-1007470573418</v>
      </c>
      <c r="U6" s="2">
        <f t="shared" si="3"/>
        <v>1637985472895</v>
      </c>
      <c r="V6" s="2">
        <f t="shared" si="3"/>
        <v>4368754239524</v>
      </c>
      <c r="W6" s="2">
        <f t="shared" si="3"/>
        <v>5194830318799</v>
      </c>
      <c r="X6" s="2">
        <f t="shared" si="3"/>
        <v>5036930861904</v>
      </c>
      <c r="Y6" s="2">
        <f t="shared" si="3"/>
        <v>5082051763199</v>
      </c>
      <c r="Z6" s="2">
        <f t="shared" si="3"/>
        <v>1875208599402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36.82</v>
      </c>
      <c r="E7" s="3">
        <f>IFERROR(INDEX(E51:E500,MATCH($C$7,$C$51:$C$500,0))/1000000000,"")</f>
        <v>36.82</v>
      </c>
      <c r="H7" s="3">
        <f>IFERROR(INDEX(D7:G7,COUNT(D7:G7)),"")</f>
        <v>36.82</v>
      </c>
      <c r="I7" s="3">
        <f t="shared" ref="I7:Z7" si="4">IFERROR(INDEX(I51:I500,MATCH($C$7,$C$51:$C$500,0))/1000000000,"")</f>
        <v>36.82</v>
      </c>
      <c r="J7" s="3">
        <f t="shared" si="4"/>
        <v>36.82</v>
      </c>
      <c r="K7" s="3">
        <f t="shared" si="4"/>
        <v>36.82</v>
      </c>
      <c r="L7" s="3">
        <f t="shared" si="4"/>
        <v>36.82</v>
      </c>
      <c r="M7" s="3">
        <f t="shared" si="4"/>
        <v>36.770000000000003</v>
      </c>
      <c r="N7" s="3">
        <f t="shared" si="4"/>
        <v>36.770000000000003</v>
      </c>
      <c r="O7" s="3">
        <f t="shared" si="4"/>
        <v>36.770000000000003</v>
      </c>
      <c r="P7" s="3">
        <f t="shared" si="4"/>
        <v>36.770000000000003</v>
      </c>
      <c r="Q7" s="3">
        <f t="shared" si="4"/>
        <v>30.58</v>
      </c>
      <c r="R7" s="3">
        <f t="shared" si="4"/>
        <v>30.58</v>
      </c>
      <c r="S7" s="3">
        <f t="shared" si="4"/>
        <v>30.58</v>
      </c>
      <c r="T7" s="3">
        <f t="shared" si="4"/>
        <v>30.58</v>
      </c>
      <c r="U7" s="3">
        <f t="shared" si="4"/>
        <v>30.58</v>
      </c>
      <c r="V7" s="3">
        <f t="shared" si="4"/>
        <v>28.48</v>
      </c>
      <c r="W7" s="3">
        <f t="shared" si="4"/>
        <v>28.48</v>
      </c>
      <c r="X7" s="3">
        <f t="shared" si="4"/>
        <v>28.48</v>
      </c>
      <c r="Y7" s="3">
        <f t="shared" si="4"/>
        <v>28.48</v>
      </c>
      <c r="Z7" s="3">
        <f t="shared" si="4"/>
        <v>18.95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Z8" si="5">IFERROR(INDEX(I51:I500,MATCH($C$8,$C$51:$C$500,0)),"")</f>
        <v>2000000000</v>
      </c>
      <c r="J8" s="2">
        <f t="shared" si="5"/>
        <v>-12000000000</v>
      </c>
      <c r="K8" s="2">
        <f t="shared" si="5"/>
        <v>-3000000000</v>
      </c>
      <c r="L8" s="2">
        <f t="shared" si="5"/>
        <v>7000000000</v>
      </c>
      <c r="M8" s="2">
        <f t="shared" si="5"/>
        <v>0</v>
      </c>
      <c r="N8" s="2">
        <f t="shared" si="5"/>
        <v>1000000000</v>
      </c>
      <c r="O8" s="2">
        <f t="shared" si="5"/>
        <v>0</v>
      </c>
      <c r="P8" s="2">
        <f t="shared" si="5"/>
        <v>-2000000000</v>
      </c>
      <c r="Q8" s="2">
        <f t="shared" si="5"/>
        <v>-3000000000</v>
      </c>
      <c r="R8" s="2">
        <f t="shared" si="5"/>
        <v>-159000000000</v>
      </c>
      <c r="S8" s="2">
        <f t="shared" si="5"/>
        <v>12000000000</v>
      </c>
      <c r="T8" s="2">
        <f t="shared" si="5"/>
        <v>127000000000</v>
      </c>
      <c r="U8" s="2">
        <f t="shared" si="5"/>
        <v>52000000000</v>
      </c>
      <c r="V8" s="2">
        <f t="shared" si="5"/>
        <v>-642000000000</v>
      </c>
      <c r="W8" s="2">
        <f t="shared" si="5"/>
        <v>-1061000000000</v>
      </c>
      <c r="X8" s="2">
        <f t="shared" si="5"/>
        <v>-300000000000</v>
      </c>
      <c r="Y8" s="2">
        <f t="shared" si="5"/>
        <v>-1830000000000</v>
      </c>
      <c r="Z8" s="2">
        <f t="shared" si="5"/>
        <v>-1420000000000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-0.03</v>
      </c>
      <c r="E9" s="3">
        <f>IFERROR(INDEX(E51:E500,MATCH("Free cash flow per share (Quarter)",$C$51:$C$500,0)),"")</f>
        <v>0.04</v>
      </c>
      <c r="H9" s="3">
        <f>IFERROR(INDEX(D9:G9,COUNT(D9:G9)),"")</f>
        <v>0.04</v>
      </c>
      <c r="I9" s="3">
        <f t="shared" ref="I9:Z9" si="6">IFERROR(INDEX(I51:I500,MATCH($C$9,$C$51:$C$500,0)),"")</f>
        <v>0.04</v>
      </c>
      <c r="J9" s="3">
        <f t="shared" si="6"/>
        <v>-0.32</v>
      </c>
      <c r="K9" s="3">
        <f t="shared" si="6"/>
        <v>-7.0000000000000007E-2</v>
      </c>
      <c r="L9" s="3">
        <f t="shared" si="6"/>
        <v>0.2</v>
      </c>
      <c r="M9" s="3">
        <f t="shared" si="6"/>
        <v>-0.01</v>
      </c>
      <c r="N9" s="3">
        <f t="shared" si="6"/>
        <v>0.02</v>
      </c>
      <c r="O9" s="3">
        <f t="shared" si="6"/>
        <v>0</v>
      </c>
      <c r="P9" s="3">
        <f t="shared" si="6"/>
        <v>-0.05</v>
      </c>
      <c r="Q9" s="3">
        <f t="shared" si="6"/>
        <v>-0.1</v>
      </c>
      <c r="R9" s="3">
        <f t="shared" si="6"/>
        <v>-5.19</v>
      </c>
      <c r="S9" s="3">
        <f t="shared" si="6"/>
        <v>0.4</v>
      </c>
      <c r="T9" s="3">
        <f t="shared" si="6"/>
        <v>4.1500000000000004</v>
      </c>
      <c r="U9" s="3">
        <f t="shared" si="6"/>
        <v>1.7</v>
      </c>
      <c r="V9" s="3">
        <f t="shared" si="6"/>
        <v>-22.53</v>
      </c>
      <c r="W9" s="3">
        <f t="shared" si="6"/>
        <v>-37.26</v>
      </c>
      <c r="X9" s="3">
        <f t="shared" si="6"/>
        <v>-10.53</v>
      </c>
      <c r="Y9" s="3">
        <f t="shared" si="6"/>
        <v>-64.27</v>
      </c>
      <c r="Z9" s="3">
        <f t="shared" si="6"/>
        <v>-74.92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si="7"/>
        <v/>
      </c>
      <c r="P10" s="3">
        <f t="shared" ca="1" si="7"/>
        <v>-1000</v>
      </c>
      <c r="Q10" s="3" t="str">
        <f t="shared" ca="1" si="7"/>
        <v/>
      </c>
      <c r="R10" s="3">
        <f t="shared" ca="1" si="7"/>
        <v>-9.6339113680154131</v>
      </c>
      <c r="S10" s="3" t="str">
        <f t="shared" ca="1" si="7"/>
        <v/>
      </c>
      <c r="T10" s="3" t="str">
        <f t="shared" ca="1" si="7"/>
        <v/>
      </c>
      <c r="U10" s="3">
        <f t="shared" ca="1" si="7"/>
        <v>29.411764705882355</v>
      </c>
      <c r="V10" s="3">
        <f t="shared" ca="1" si="7"/>
        <v>-11.54016866400355</v>
      </c>
      <c r="W10" s="3">
        <f t="shared" ca="1" si="7"/>
        <v>-6.3070316693505104</v>
      </c>
      <c r="X10" s="3">
        <f t="shared" ca="1" si="7"/>
        <v>-13.960113960113961</v>
      </c>
      <c r="Y10" s="3">
        <f t="shared" ca="1" si="7"/>
        <v>-0.79352730667496507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1956000000</v>
      </c>
      <c r="E11" s="2">
        <f>IFERROR(INDEX(E51:E500,MATCH($C$11,$C$51:$C$500,0)),"")</f>
        <v>3208000000</v>
      </c>
      <c r="H11" s="2">
        <f>IFERROR(INDEX(D11:G11,COUNT(D11:G11)),"")</f>
        <v>3208000000</v>
      </c>
      <c r="I11" s="2">
        <f t="shared" ref="I11:Z11" si="8">IFERROR(INDEX(I51:I500,MATCH($C$11,$C$51:$C$500,0)),"")</f>
        <v>3930000000</v>
      </c>
      <c r="J11" s="2">
        <f t="shared" si="8"/>
        <v>2499000000</v>
      </c>
      <c r="K11" s="2">
        <f t="shared" si="8"/>
        <v>404000000</v>
      </c>
      <c r="L11" s="2">
        <f t="shared" si="8"/>
        <v>3153000000</v>
      </c>
      <c r="M11" s="2">
        <f t="shared" si="8"/>
        <v>409000000</v>
      </c>
      <c r="N11" s="2">
        <f t="shared" si="8"/>
        <v>866000000</v>
      </c>
      <c r="O11" s="2">
        <f t="shared" si="8"/>
        <v>310000000</v>
      </c>
      <c r="P11" s="2">
        <f t="shared" si="8"/>
        <v>350000000</v>
      </c>
      <c r="Q11" s="2">
        <f t="shared" si="8"/>
        <v>2211000000</v>
      </c>
      <c r="R11" s="2">
        <f t="shared" si="8"/>
        <v>5720000000</v>
      </c>
      <c r="S11" s="2">
        <f t="shared" si="8"/>
        <v>15822845529</v>
      </c>
      <c r="T11" s="2">
        <f t="shared" si="8"/>
        <v>43042982243</v>
      </c>
      <c r="U11" s="2">
        <f t="shared" si="8"/>
        <v>260409875852</v>
      </c>
      <c r="V11" s="2">
        <f t="shared" si="8"/>
        <v>162322645977</v>
      </c>
      <c r="W11" s="2">
        <f t="shared" si="8"/>
        <v>333682733522</v>
      </c>
      <c r="X11" s="2">
        <f t="shared" si="8"/>
        <v>715672709550</v>
      </c>
      <c r="Y11" s="2">
        <f t="shared" si="8"/>
        <v>501639725742</v>
      </c>
      <c r="Z11" s="2">
        <f t="shared" si="8"/>
        <v>295662862220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-2000000000</v>
      </c>
      <c r="E12" s="2">
        <f>IFERROR(INDEX(E51:E500,MATCH("Net Debt (Quarter)",$C$51:$C$500,0)),"")</f>
        <v>-3000000000</v>
      </c>
      <c r="H12" s="2">
        <f>IFERROR(INDEX(D12:G12,COUNT(D12:G12)),"")</f>
        <v>-3000000000</v>
      </c>
      <c r="I12" s="2">
        <f t="shared" ref="I12:Z12" si="9">IFERROR(INDEX(I51:I500,MATCH($C$12,$C$51:$C$500,0)),"")</f>
        <v>-4000000000</v>
      </c>
      <c r="J12" s="2">
        <f t="shared" si="9"/>
        <v>-2000000000</v>
      </c>
      <c r="K12" s="2">
        <f t="shared" si="9"/>
        <v>0</v>
      </c>
      <c r="L12" s="2">
        <f t="shared" si="9"/>
        <v>-3000000000</v>
      </c>
      <c r="M12" s="2">
        <f t="shared" si="9"/>
        <v>0</v>
      </c>
      <c r="N12" s="2">
        <f t="shared" si="9"/>
        <v>-1000000000</v>
      </c>
      <c r="O12" s="2">
        <f t="shared" si="9"/>
        <v>0</v>
      </c>
      <c r="P12" s="2">
        <f t="shared" si="9"/>
        <v>0</v>
      </c>
      <c r="Q12" s="2">
        <f t="shared" si="9"/>
        <v>-2000000000</v>
      </c>
      <c r="R12" s="2">
        <f t="shared" si="9"/>
        <v>-4000000000</v>
      </c>
      <c r="S12" s="2">
        <f t="shared" si="9"/>
        <v>138000000000</v>
      </c>
      <c r="T12" s="2">
        <f t="shared" si="9"/>
        <v>6082000000000</v>
      </c>
      <c r="U12" s="2">
        <f t="shared" si="9"/>
        <v>4751000000000</v>
      </c>
      <c r="V12" s="2">
        <f t="shared" si="9"/>
        <v>5580000000000</v>
      </c>
      <c r="W12" s="2">
        <f t="shared" si="9"/>
        <v>5122000000000</v>
      </c>
      <c r="X12" s="2">
        <f t="shared" si="9"/>
        <v>4106000000000</v>
      </c>
      <c r="Y12" s="2">
        <f t="shared" si="9"/>
        <v>1733000000000</v>
      </c>
      <c r="Z12" s="2">
        <f t="shared" si="9"/>
        <v>1713000000000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1000000000</v>
      </c>
      <c r="R13" s="2">
        <f t="shared" si="10"/>
        <v>1000000000</v>
      </c>
      <c r="S13" s="2">
        <f t="shared" si="10"/>
        <v>154000000000</v>
      </c>
      <c r="T13" s="2">
        <f t="shared" si="10"/>
        <v>6125000000000</v>
      </c>
      <c r="U13" s="2">
        <f t="shared" si="10"/>
        <v>5011000000000</v>
      </c>
      <c r="V13" s="2">
        <f t="shared" si="10"/>
        <v>5742000000000</v>
      </c>
      <c r="W13" s="2">
        <f t="shared" si="10"/>
        <v>5455000000000</v>
      </c>
      <c r="X13" s="2">
        <f t="shared" si="10"/>
        <v>4822000000000</v>
      </c>
      <c r="Y13" s="2">
        <f t="shared" si="10"/>
        <v>2234000000000</v>
      </c>
      <c r="Z13" s="2">
        <f t="shared" si="10"/>
        <v>2009000000000</v>
      </c>
    </row>
    <row r="14" spans="1:26" ht="15.5" x14ac:dyDescent="0.35">
      <c r="C14" t="s">
        <v>27</v>
      </c>
      <c r="D14" s="2">
        <f>IFERROR(INDEX(D51:D500,MATCH($C$14,$C$51:$C$500,0)),"")</f>
        <v>-10000000</v>
      </c>
      <c r="E14" s="2">
        <f>IFERROR(INDEX(E51:E500,MATCH($C$14,$C$51:$C$500,0)),"")</f>
        <v>-9000000</v>
      </c>
      <c r="H14" s="2">
        <f>IFERROR(SUM(D14:G14)*(4/MAX(1,COUNT(D14:G14))),"")</f>
        <v>-38000000</v>
      </c>
      <c r="I14" s="2">
        <f t="shared" ref="I14:Z14" si="11">IFERROR(INDEX(I51:I500,MATCH($C$14,$C$51:$C$500,0)),"")</f>
        <v>-84518000000</v>
      </c>
      <c r="J14" s="2">
        <f t="shared" si="11"/>
        <v>-89824000000</v>
      </c>
      <c r="K14" s="2">
        <f t="shared" si="11"/>
        <v>-89814000000</v>
      </c>
      <c r="L14" s="2">
        <f t="shared" si="11"/>
        <v>-89831000000</v>
      </c>
      <c r="M14" s="2">
        <f t="shared" si="11"/>
        <v>-89807000000</v>
      </c>
      <c r="N14" s="2">
        <f t="shared" si="11"/>
        <v>-15000000</v>
      </c>
      <c r="O14" s="2">
        <f t="shared" si="11"/>
        <v>-605744000000</v>
      </c>
      <c r="P14" s="2">
        <f t="shared" si="11"/>
        <v>-716835000000</v>
      </c>
      <c r="Q14" s="2">
        <f t="shared" si="11"/>
        <v>-709747000000</v>
      </c>
      <c r="R14" s="2">
        <f t="shared" si="11"/>
        <v>-751976000000</v>
      </c>
      <c r="S14" s="2">
        <f t="shared" si="11"/>
        <v>-861307486841</v>
      </c>
      <c r="T14" s="2">
        <f t="shared" si="11"/>
        <v>-738418379045</v>
      </c>
      <c r="U14" s="2">
        <f t="shared" si="11"/>
        <v>-784850765308</v>
      </c>
      <c r="V14" s="2">
        <f t="shared" si="11"/>
        <v>-767916866753</v>
      </c>
      <c r="W14" s="2">
        <f t="shared" si="11"/>
        <v>-475262403376</v>
      </c>
      <c r="X14" s="2">
        <f t="shared" si="11"/>
        <v>-220448539580</v>
      </c>
      <c r="Y14" s="2">
        <f t="shared" si="11"/>
        <v>-131760182179</v>
      </c>
      <c r="Z14" s="2">
        <f t="shared" si="11"/>
        <v>-89858989534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-444000000</v>
      </c>
      <c r="J15" s="2">
        <f t="shared" si="12"/>
        <v>-111000000</v>
      </c>
      <c r="K15" s="2">
        <f t="shared" si="12"/>
        <v>46000000</v>
      </c>
      <c r="L15" s="2">
        <f t="shared" si="12"/>
        <v>-725000000</v>
      </c>
      <c r="M15" s="2">
        <f t="shared" si="12"/>
        <v>-16000000</v>
      </c>
      <c r="N15" s="2">
        <f t="shared" si="12"/>
        <v>-63000000</v>
      </c>
      <c r="O15" s="2">
        <f t="shared" si="12"/>
        <v>7404000000</v>
      </c>
      <c r="P15" s="2">
        <f t="shared" si="12"/>
        <v>108753000000</v>
      </c>
      <c r="Q15" s="2">
        <f t="shared" si="12"/>
        <v>-61782000000</v>
      </c>
      <c r="R15" s="2">
        <f t="shared" si="12"/>
        <v>-134350000000</v>
      </c>
      <c r="S15" s="2">
        <f t="shared" si="12"/>
        <v>-611147284495</v>
      </c>
      <c r="T15" s="2">
        <f t="shared" si="12"/>
        <v>339054828616</v>
      </c>
      <c r="U15" s="2">
        <f t="shared" si="12"/>
        <v>394611456928</v>
      </c>
      <c r="V15" s="2">
        <f t="shared" si="12"/>
        <v>205204697703</v>
      </c>
      <c r="W15" s="2">
        <f t="shared" si="12"/>
        <v>-82557183490</v>
      </c>
      <c r="X15" s="2">
        <f t="shared" si="12"/>
        <v>-47272312726</v>
      </c>
      <c r="Y15" s="2">
        <f t="shared" si="12"/>
        <v>-41243624607</v>
      </c>
      <c r="Z15" s="2">
        <f t="shared" si="12"/>
        <v>-75423611426</v>
      </c>
    </row>
    <row r="16" spans="1:26" ht="15.5" x14ac:dyDescent="0.35">
      <c r="C16" t="s">
        <v>29</v>
      </c>
      <c r="D16" s="2">
        <f>IFERROR(INDEX(D51:D500,MATCH($C$16,$C$51:$C$500,0)),"")</f>
        <v>3387000000</v>
      </c>
      <c r="E16" s="2">
        <f>IFERROR(INDEX(E51:E500,MATCH($C$16,$C$51:$C$500,0)),"")</f>
        <v>6672000000</v>
      </c>
      <c r="H16" s="2">
        <f>IFERROR(SUM(D16:G16)*(4/MAX(1,COUNT(D16:G16))),"")</f>
        <v>20118000000</v>
      </c>
      <c r="I16" s="2">
        <f t="shared" ref="I16:Z16" si="13">IFERROR(INDEX(I51:I500,MATCH($C$16,$C$51:$C$500,0)),"")</f>
        <v>-92652000000</v>
      </c>
      <c r="J16" s="2">
        <f t="shared" si="13"/>
        <v>7929000000</v>
      </c>
      <c r="K16" s="2">
        <f t="shared" si="13"/>
        <v>-117972000000</v>
      </c>
      <c r="L16" s="2">
        <f t="shared" si="13"/>
        <v>-94251000000</v>
      </c>
      <c r="M16" s="2">
        <f t="shared" si="13"/>
        <v>-108121000000</v>
      </c>
      <c r="N16" s="2">
        <f t="shared" si="13"/>
        <v>7343000000</v>
      </c>
      <c r="O16" s="2">
        <f t="shared" si="13"/>
        <v>-727979000000</v>
      </c>
      <c r="P16" s="2">
        <f t="shared" si="13"/>
        <v>-1605235000000</v>
      </c>
      <c r="Q16" s="2">
        <f t="shared" si="13"/>
        <v>-1330333000000</v>
      </c>
      <c r="R16" s="2">
        <f t="shared" si="13"/>
        <v>-8506407000000</v>
      </c>
      <c r="S16" s="2">
        <f t="shared" si="13"/>
        <v>-2260153573279</v>
      </c>
      <c r="T16" s="2">
        <f t="shared" si="13"/>
        <v>-2984620405032</v>
      </c>
      <c r="U16" s="2">
        <f t="shared" si="13"/>
        <v>-3533547122456</v>
      </c>
      <c r="V16" s="2">
        <f t="shared" si="13"/>
        <v>-987903889127</v>
      </c>
      <c r="W16" s="2">
        <f t="shared" si="13"/>
        <v>92532912600</v>
      </c>
      <c r="X16" s="2">
        <f t="shared" si="13"/>
        <v>145714424917</v>
      </c>
      <c r="Y16" s="2">
        <f t="shared" si="13"/>
        <v>178056251672</v>
      </c>
      <c r="Z16" s="2">
        <f t="shared" si="13"/>
        <v>219692600299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1100</v>
      </c>
      <c r="N18" t="s">
        <v>1101</v>
      </c>
      <c r="O18" t="s">
        <v>1102</v>
      </c>
      <c r="P18" t="s">
        <v>1103</v>
      </c>
      <c r="Q18" t="s">
        <v>1104</v>
      </c>
      <c r="R18" t="s">
        <v>1105</v>
      </c>
      <c r="S18" t="s">
        <v>1106</v>
      </c>
      <c r="T18" t="s">
        <v>1107</v>
      </c>
      <c r="U18" t="s">
        <v>1108</v>
      </c>
      <c r="V18" t="s">
        <v>1109</v>
      </c>
      <c r="W18" t="s">
        <v>1110</v>
      </c>
      <c r="X18" t="s">
        <v>1111</v>
      </c>
      <c r="Y18" t="s">
        <v>1112</v>
      </c>
      <c r="Z18" t="s">
        <v>1326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1838500000000</v>
      </c>
      <c r="Q20" s="2" t="str">
        <f t="shared" ca="1" si="14"/>
        <v/>
      </c>
      <c r="R20" s="2">
        <f t="shared" ca="1" si="14"/>
        <v>1529000000000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1529000000000</v>
      </c>
      <c r="V20" s="2">
        <f t="shared" ca="1" si="14"/>
        <v>7404800000000</v>
      </c>
      <c r="W20" s="2">
        <f t="shared" ca="1" si="14"/>
        <v>6692800000000</v>
      </c>
      <c r="X20" s="2">
        <f t="shared" ca="1" si="14"/>
        <v>4186560000000</v>
      </c>
      <c r="Y20" s="2">
        <f t="shared" ca="1" si="14"/>
        <v>1452480000000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36820000000</v>
      </c>
      <c r="E21" s="2">
        <f>IFERROR(INDEX(E51:E500,MATCH($C$7,$C$51:$C$500,0)),"")</f>
        <v>36820000000</v>
      </c>
      <c r="H21" s="2">
        <f>IFERROR(INDEX(D21:G21,COUNT(D21:G21)),"")</f>
        <v>36820000000</v>
      </c>
      <c r="I21" s="2">
        <f t="shared" ref="I21:Z21" si="15">IFERROR(INDEX(I51:I500,MATCH($C$7,$C$51:$C$500,0)),"")</f>
        <v>36820000000</v>
      </c>
      <c r="J21" s="2">
        <f t="shared" si="15"/>
        <v>36820000000</v>
      </c>
      <c r="K21" s="2">
        <f t="shared" si="15"/>
        <v>36820000000</v>
      </c>
      <c r="L21" s="2">
        <f t="shared" si="15"/>
        <v>36820000000</v>
      </c>
      <c r="M21" s="2">
        <f t="shared" si="15"/>
        <v>36770000000</v>
      </c>
      <c r="N21" s="2">
        <f t="shared" si="15"/>
        <v>36770000000</v>
      </c>
      <c r="O21" s="2">
        <f t="shared" si="15"/>
        <v>36770000000</v>
      </c>
      <c r="P21" s="2">
        <f t="shared" si="15"/>
        <v>36770000000</v>
      </c>
      <c r="Q21" s="2">
        <f t="shared" si="15"/>
        <v>30580000000</v>
      </c>
      <c r="R21" s="2">
        <f t="shared" si="15"/>
        <v>30580000000</v>
      </c>
      <c r="S21" s="2">
        <f t="shared" si="15"/>
        <v>30580000000</v>
      </c>
      <c r="T21" s="2">
        <f t="shared" si="15"/>
        <v>30580000000</v>
      </c>
      <c r="U21" s="2">
        <f t="shared" si="15"/>
        <v>30580000000</v>
      </c>
      <c r="V21" s="2">
        <f t="shared" si="15"/>
        <v>28480000000</v>
      </c>
      <c r="W21" s="2">
        <f t="shared" si="15"/>
        <v>28480000000</v>
      </c>
      <c r="X21" s="2">
        <f t="shared" si="15"/>
        <v>28480000000</v>
      </c>
      <c r="Y21" s="2">
        <f t="shared" si="15"/>
        <v>28480000000</v>
      </c>
      <c r="Z21" s="2">
        <f t="shared" si="15"/>
        <v>18950000000</v>
      </c>
    </row>
    <row r="23" spans="1:26" ht="15.5" x14ac:dyDescent="0.35">
      <c r="B23" t="s">
        <v>41</v>
      </c>
      <c r="C23" t="s">
        <v>42</v>
      </c>
      <c r="D23" s="3">
        <f>IFERROR(D5/D6*100,"")</f>
        <v>5.6998951554579347E-2</v>
      </c>
      <c r="E23" s="3">
        <f>IFERROR(E5/E6*100,"")</f>
        <v>-3.5000946650783037E-2</v>
      </c>
      <c r="H23" s="3">
        <f t="shared" ref="H23:Z23" si="16">IFERROR(H5/H6*100,"")</f>
        <v>4.3931298285473014E-2</v>
      </c>
      <c r="I23" s="3">
        <f t="shared" si="16"/>
        <v>1.7192778962578494</v>
      </c>
      <c r="J23" s="3">
        <f t="shared" si="16"/>
        <v>-0.26699390456535615</v>
      </c>
      <c r="K23" s="3">
        <f t="shared" si="16"/>
        <v>1.8856968116012305</v>
      </c>
      <c r="L23" s="3">
        <f t="shared" si="16"/>
        <v>1.5926397421427134</v>
      </c>
      <c r="M23" s="3">
        <f t="shared" si="16"/>
        <v>0.95782273060514689</v>
      </c>
      <c r="N23" s="3">
        <f t="shared" si="16"/>
        <v>2.3690576273961561</v>
      </c>
      <c r="O23" s="3">
        <f t="shared" si="16"/>
        <v>8.1971663589451182</v>
      </c>
      <c r="P23" s="3">
        <f t="shared" si="16"/>
        <v>10.572604536607312</v>
      </c>
      <c r="Q23" s="3">
        <f t="shared" si="16"/>
        <v>9.9615270262063493</v>
      </c>
      <c r="R23" s="3">
        <f t="shared" si="16"/>
        <v>69.020147197089784</v>
      </c>
      <c r="S23" s="3">
        <f t="shared" si="16"/>
        <v>74.026133051438919</v>
      </c>
      <c r="T23" s="3">
        <f t="shared" si="16"/>
        <v>262.58395580993306</v>
      </c>
      <c r="U23" s="3">
        <f t="shared" si="16"/>
        <v>-200.70569816114241</v>
      </c>
      <c r="V23" s="3">
        <f t="shared" si="16"/>
        <v>-18.903239772832343</v>
      </c>
      <c r="W23" s="3">
        <f t="shared" si="16"/>
        <v>0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-0.49405401074893684</v>
      </c>
      <c r="E24" s="4">
        <f>IFERROR(_xlfn.RRI(5,J23,E23),"")</f>
        <v>-0.33393641771452875</v>
      </c>
      <c r="H24" s="4">
        <f t="shared" ref="H24:Z24" si="17">IFERROR(_xlfn.RRI(5,M23,H23),"")</f>
        <v>-0.46011932806120115</v>
      </c>
      <c r="I24" s="4">
        <f t="shared" si="17"/>
        <v>-6.2105280033800558E-2</v>
      </c>
      <c r="J24" s="4" t="str">
        <f t="shared" si="17"/>
        <v/>
      </c>
      <c r="K24" s="4">
        <f t="shared" si="17"/>
        <v>-0.29163356300211307</v>
      </c>
      <c r="L24" s="4">
        <f t="shared" si="17"/>
        <v>-0.30695996035052475</v>
      </c>
      <c r="M24" s="4">
        <f t="shared" si="17"/>
        <v>-0.57492863304975472</v>
      </c>
      <c r="N24" s="4">
        <f t="shared" si="17"/>
        <v>-0.49761332453265772</v>
      </c>
      <c r="O24" s="4">
        <f t="shared" si="17"/>
        <v>-0.50010463216931922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-2.78</v>
      </c>
      <c r="J25" s="3">
        <f t="shared" si="18"/>
        <v>1.39</v>
      </c>
      <c r="K25" s="3">
        <f t="shared" si="18"/>
        <v>-3.06</v>
      </c>
      <c r="L25" s="3">
        <f t="shared" si="18"/>
        <v>-2.3199999999999998</v>
      </c>
      <c r="M25" s="3">
        <f t="shared" si="18"/>
        <v>-2.94</v>
      </c>
      <c r="N25" s="3">
        <f t="shared" si="18"/>
        <v>0.2</v>
      </c>
      <c r="O25" s="3">
        <f t="shared" si="18"/>
        <v>-19.59</v>
      </c>
      <c r="P25" s="3">
        <f t="shared" si="18"/>
        <v>-40.69</v>
      </c>
      <c r="Q25" s="3">
        <f t="shared" si="18"/>
        <v>-45.52</v>
      </c>
      <c r="R25" s="3">
        <f t="shared" si="18"/>
        <v>-282.52</v>
      </c>
      <c r="S25" s="3">
        <f t="shared" si="18"/>
        <v>-93.88</v>
      </c>
      <c r="T25" s="3">
        <f t="shared" si="18"/>
        <v>-86.5</v>
      </c>
      <c r="U25" s="3">
        <f t="shared" si="18"/>
        <v>-102.63</v>
      </c>
      <c r="V25" s="3">
        <f t="shared" si="18"/>
        <v>-27.47</v>
      </c>
      <c r="W25" s="3">
        <f t="shared" si="18"/>
        <v>0.35</v>
      </c>
      <c r="X25" s="3">
        <f t="shared" si="18"/>
        <v>3.46</v>
      </c>
      <c r="Y25" s="3">
        <f t="shared" si="18"/>
        <v>4.8</v>
      </c>
      <c r="Z25" s="3">
        <f t="shared" si="18"/>
        <v>7.61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-0.4039993308662968</v>
      </c>
      <c r="L26" s="4">
        <f t="shared" si="19"/>
        <v>-0.44861220810100488</v>
      </c>
      <c r="M26" s="4">
        <f t="shared" si="19"/>
        <v>-0.59870880881103039</v>
      </c>
      <c r="N26" s="4" t="str">
        <f t="shared" si="19"/>
        <v/>
      </c>
      <c r="O26" s="4">
        <f t="shared" si="19"/>
        <v>-0.25697459054952887</v>
      </c>
      <c r="P26" s="4">
        <f t="shared" si="19"/>
        <v>-0.16892030411144154</v>
      </c>
      <c r="Q26" s="4">
        <f t="shared" si="19"/>
        <v>0.10628931748983717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0.6912004345464422</v>
      </c>
      <c r="E27" s="3">
        <f>IFERROR(E4/E21,"")</f>
        <v>0.69212384573601304</v>
      </c>
      <c r="H27" s="3">
        <f t="shared" ref="H27:Z27" si="20">IFERROR(H4/H21,"")</f>
        <v>2.7666485605649105</v>
      </c>
      <c r="I27" s="3">
        <f t="shared" si="20"/>
        <v>3.7523356871265618</v>
      </c>
      <c r="J27" s="3">
        <f t="shared" si="20"/>
        <v>2.1881042911461162</v>
      </c>
      <c r="K27" s="3">
        <f t="shared" si="20"/>
        <v>1.2995654535578489</v>
      </c>
      <c r="L27" s="3">
        <f t="shared" si="20"/>
        <v>1.415263443780554</v>
      </c>
      <c r="M27" s="3">
        <f t="shared" si="20"/>
        <v>0.28656513462061461</v>
      </c>
      <c r="N27" s="3">
        <f t="shared" si="20"/>
        <v>0.27943976067446286</v>
      </c>
      <c r="O27" s="3">
        <f t="shared" si="20"/>
        <v>0.23187381017133532</v>
      </c>
      <c r="P27" s="3">
        <f t="shared" si="20"/>
        <v>0.21406037530595595</v>
      </c>
      <c r="Q27" s="3">
        <f t="shared" si="20"/>
        <v>5.6247547416612163</v>
      </c>
      <c r="R27" s="3">
        <f t="shared" si="20"/>
        <v>20.857586657946371</v>
      </c>
      <c r="S27" s="3">
        <f t="shared" si="20"/>
        <v>47.53618258449967</v>
      </c>
      <c r="T27" s="3">
        <f t="shared" si="20"/>
        <v>79.617164606638326</v>
      </c>
      <c r="U27" s="3">
        <f t="shared" si="20"/>
        <v>97.240472826226295</v>
      </c>
      <c r="V27" s="3">
        <f t="shared" si="20"/>
        <v>112.19983097025982</v>
      </c>
      <c r="W27" s="3">
        <f t="shared" si="20"/>
        <v>121.03645885575843</v>
      </c>
      <c r="X27" s="3">
        <f t="shared" si="20"/>
        <v>120.63046081685393</v>
      </c>
      <c r="Y27" s="3">
        <f t="shared" si="20"/>
        <v>98.501021601931186</v>
      </c>
      <c r="Z27" s="3">
        <f t="shared" si="20"/>
        <v>88.233883048073878</v>
      </c>
    </row>
    <row r="28" spans="1:26" ht="15.5" x14ac:dyDescent="0.35">
      <c r="C28" t="s">
        <v>48</v>
      </c>
      <c r="D28" s="4">
        <f>IFERROR(_xlfn.RRI(5,I27,D27),"")</f>
        <v>-0.28704771749128422</v>
      </c>
      <c r="E28" s="4">
        <f>IFERROR(_xlfn.RRI(5,J27,E27),"")</f>
        <v>-0.20562940636048865</v>
      </c>
      <c r="H28" s="4">
        <f t="shared" ref="H28:Z28" si="21">IFERROR(_xlfn.RRI(5,M27,H27),"")</f>
        <v>0.57378763591094817</v>
      </c>
      <c r="I28" s="4">
        <f t="shared" si="21"/>
        <v>0.68113541295924684</v>
      </c>
      <c r="J28" s="4">
        <f t="shared" si="21"/>
        <v>0.56661854730544703</v>
      </c>
      <c r="K28" s="4">
        <f t="shared" si="21"/>
        <v>0.43434087573909697</v>
      </c>
      <c r="L28" s="4">
        <f t="shared" si="21"/>
        <v>-0.24116607298015746</v>
      </c>
      <c r="M28" s="4">
        <f t="shared" si="21"/>
        <v>-0.57577929760036239</v>
      </c>
      <c r="N28" s="4">
        <f t="shared" si="21"/>
        <v>-0.64202493252217674</v>
      </c>
      <c r="O28" s="4">
        <f t="shared" si="21"/>
        <v>-0.68893654009195826</v>
      </c>
      <c r="P28" s="4">
        <f t="shared" si="21"/>
        <v>-0.70587100154240767</v>
      </c>
      <c r="Q28" s="4">
        <f t="shared" si="21"/>
        <v>-0.45043093617441687</v>
      </c>
      <c r="R28" s="4">
        <f t="shared" si="21"/>
        <v>-0.29649114293310752</v>
      </c>
      <c r="S28" s="4">
        <f t="shared" si="21"/>
        <v>-0.16993239856307496</v>
      </c>
      <c r="T28" s="4">
        <f t="shared" si="21"/>
        <v>-4.1674168903305331E-2</v>
      </c>
      <c r="U28" s="4">
        <f t="shared" si="21"/>
        <v>1.9629363581196158E-2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-3</v>
      </c>
      <c r="J29" s="4">
        <f t="shared" si="22"/>
        <v>-1.4542483660130718</v>
      </c>
      <c r="K29" s="4">
        <f t="shared" si="22"/>
        <v>0.31896551724137945</v>
      </c>
      <c r="L29" s="4">
        <f t="shared" si="22"/>
        <v>-0.21088435374149664</v>
      </c>
      <c r="M29" s="4">
        <f t="shared" si="22"/>
        <v>-15.7</v>
      </c>
      <c r="N29" s="4">
        <f t="shared" si="22"/>
        <v>-1.0102092904543134</v>
      </c>
      <c r="O29" s="4">
        <f t="shared" si="22"/>
        <v>-0.51855492750061438</v>
      </c>
      <c r="P29" s="4">
        <f t="shared" si="22"/>
        <v>-0.10610720562390169</v>
      </c>
      <c r="Q29" s="4">
        <f t="shared" si="22"/>
        <v>-0.83887866345745432</v>
      </c>
      <c r="R29" s="4">
        <f t="shared" si="22"/>
        <v>2.0093736685129953</v>
      </c>
      <c r="S29" s="4">
        <f t="shared" si="22"/>
        <v>8.5317919075144452E-2</v>
      </c>
      <c r="T29" s="4">
        <f t="shared" si="22"/>
        <v>-0.15716652051057192</v>
      </c>
      <c r="U29" s="4">
        <f t="shared" si="22"/>
        <v>2.7360757189661449</v>
      </c>
      <c r="V29" s="4">
        <f t="shared" si="22"/>
        <v>-79.485714285714295</v>
      </c>
      <c r="W29" s="4">
        <f t="shared" si="22"/>
        <v>-0.89884393063583812</v>
      </c>
      <c r="X29" s="4">
        <f t="shared" si="22"/>
        <v>-0.27916666666666667</v>
      </c>
      <c r="Y29" s="4">
        <f t="shared" si="22"/>
        <v>-0.36925098554533514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-0.26268628628918439</v>
      </c>
      <c r="I30" s="4">
        <f t="shared" si="23"/>
        <v>0.71487972593898186</v>
      </c>
      <c r="J30" s="4">
        <f t="shared" si="23"/>
        <v>0.6837199582027168</v>
      </c>
      <c r="K30" s="4">
        <f t="shared" si="23"/>
        <v>-8.1750143926309762E-2</v>
      </c>
      <c r="L30" s="4">
        <f t="shared" si="23"/>
        <v>3.9387147032182761</v>
      </c>
      <c r="M30" s="4">
        <f t="shared" si="23"/>
        <v>2.5498783454987854E-2</v>
      </c>
      <c r="N30" s="4">
        <f t="shared" si="23"/>
        <v>0.20513722730471493</v>
      </c>
      <c r="O30" s="4">
        <f t="shared" si="23"/>
        <v>8.3216872061999667E-2</v>
      </c>
      <c r="P30" s="4">
        <f t="shared" si="23"/>
        <v>-0.96194316283331216</v>
      </c>
      <c r="Q30" s="4">
        <f t="shared" si="23"/>
        <v>-0.73032571630149334</v>
      </c>
      <c r="R30" s="4">
        <f t="shared" si="23"/>
        <v>-0.56122714269556229</v>
      </c>
      <c r="S30" s="4">
        <f t="shared" si="23"/>
        <v>-0.40294052395158775</v>
      </c>
      <c r="T30" s="4">
        <f t="shared" si="23"/>
        <v>-0.18123429172420544</v>
      </c>
      <c r="U30" s="4">
        <f t="shared" si="23"/>
        <v>-0.13332781355079512</v>
      </c>
      <c r="V30" s="4">
        <f t="shared" si="23"/>
        <v>-7.3007984280417423E-2</v>
      </c>
      <c r="W30" s="4">
        <f t="shared" si="23"/>
        <v>3.3656344853138067E-3</v>
      </c>
      <c r="X30" s="4">
        <f t="shared" si="23"/>
        <v>0.22466202740874797</v>
      </c>
      <c r="Y30" s="4">
        <f t="shared" si="23"/>
        <v>0.11636276449788907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-161.22999999999999</v>
      </c>
      <c r="E32" s="3">
        <f>IFERROR(INDEX(E51:E500,MATCH($A$32,$C$51:$C$500,0)),"")</f>
        <v>-161.13999999999999</v>
      </c>
      <c r="H32" s="3">
        <f>IFERROR(INDEX(D32:G32,COUNT(D32:G32)),"")</f>
        <v>-161.13999999999999</v>
      </c>
      <c r="I32" s="3">
        <f t="shared" ref="I32:Z32" si="24">IFERROR(INDEX(I51:I500,MATCH($C$32,$C$51:$C$500,0)),"")</f>
        <v>-161.13999999999999</v>
      </c>
      <c r="J32" s="3">
        <f t="shared" si="24"/>
        <v>-158.35</v>
      </c>
      <c r="K32" s="3">
        <f t="shared" si="24"/>
        <v>-158.78</v>
      </c>
      <c r="L32" s="3">
        <f t="shared" si="24"/>
        <v>-155.63999999999999</v>
      </c>
      <c r="M32" s="3">
        <f t="shared" si="24"/>
        <v>-307.37</v>
      </c>
      <c r="N32" s="3">
        <f t="shared" si="24"/>
        <v>-414.53</v>
      </c>
      <c r="O32" s="3">
        <f t="shared" si="24"/>
        <v>-419.29</v>
      </c>
      <c r="P32" s="3">
        <f t="shared" si="24"/>
        <v>-384.93</v>
      </c>
      <c r="Q32" s="3">
        <f t="shared" si="24"/>
        <v>-454.39</v>
      </c>
      <c r="R32" s="3">
        <f t="shared" si="24"/>
        <v>-409.12</v>
      </c>
      <c r="S32" s="3">
        <f t="shared" si="24"/>
        <v>-126.81</v>
      </c>
      <c r="T32" s="3">
        <f t="shared" si="24"/>
        <v>-32.93</v>
      </c>
      <c r="U32" s="3">
        <f t="shared" si="24"/>
        <v>53.56</v>
      </c>
      <c r="V32" s="3">
        <f t="shared" si="24"/>
        <v>153.38999999999999</v>
      </c>
      <c r="W32" s="3">
        <f t="shared" si="24"/>
        <v>182.39</v>
      </c>
      <c r="X32" s="3">
        <f t="shared" si="24"/>
        <v>176.84</v>
      </c>
      <c r="Y32" s="3">
        <f t="shared" si="24"/>
        <v>178.43</v>
      </c>
      <c r="Z32" s="3">
        <f t="shared" si="24"/>
        <v>98.94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-0.31</v>
      </c>
      <c r="E33" s="3">
        <f>IFERROR(INDEX(E51:E500,MATCH($A$33,$C$51:$C$500,0)),"")</f>
        <v>-0.31</v>
      </c>
      <c r="H33" s="3">
        <f>IFERROR(INDEX(D33:G33,COUNT(D33:G33)),"")</f>
        <v>-0.31</v>
      </c>
      <c r="I33" s="3">
        <f t="shared" ref="I33:Z33" si="25">IFERROR(INDEX(I51:I500,MATCH($C$33,$C$51:$C$500,0)),"")</f>
        <v>-0.31</v>
      </c>
      <c r="J33" s="3">
        <f t="shared" si="25"/>
        <v>-0.32</v>
      </c>
      <c r="K33" s="3">
        <f t="shared" si="25"/>
        <v>-0.31</v>
      </c>
      <c r="L33" s="3">
        <f t="shared" si="25"/>
        <v>-0.32</v>
      </c>
      <c r="M33" s="3">
        <f t="shared" si="25"/>
        <v>-0.16</v>
      </c>
      <c r="N33" s="3">
        <f t="shared" si="25"/>
        <v>-0.12</v>
      </c>
      <c r="O33" s="3">
        <f t="shared" si="25"/>
        <v>-0.12</v>
      </c>
      <c r="P33" s="3">
        <f t="shared" si="25"/>
        <v>-0.13</v>
      </c>
      <c r="Q33" s="3">
        <f t="shared" si="25"/>
        <v>-0.11</v>
      </c>
      <c r="R33" s="3">
        <f t="shared" si="25"/>
        <v>-0.12</v>
      </c>
      <c r="S33" s="3">
        <f t="shared" si="25"/>
        <v>-0.39</v>
      </c>
      <c r="T33" s="3">
        <f t="shared" si="25"/>
        <v>-1.52</v>
      </c>
      <c r="U33" s="3">
        <f t="shared" si="25"/>
        <v>0.93</v>
      </c>
      <c r="V33" s="3">
        <f t="shared" si="25"/>
        <v>1.7</v>
      </c>
      <c r="W33" s="3">
        <f t="shared" si="25"/>
        <v>1.29</v>
      </c>
      <c r="X33" s="3">
        <f t="shared" si="25"/>
        <v>0.83</v>
      </c>
      <c r="Y33" s="3">
        <f t="shared" si="25"/>
        <v>0.28999999999999998</v>
      </c>
      <c r="Z33" s="3">
        <f t="shared" si="25"/>
        <v>4.1100000000000003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-555.55999999999995</v>
      </c>
      <c r="E34" s="3">
        <f>IFERROR(INDEX(E51:E500,MATCH($A$34,$C$51:$C$500,0)),"")</f>
        <v>833.33</v>
      </c>
      <c r="H34" s="3">
        <f>IFERROR(INDEX(D34:G34,COUNT(D34:G34)),"")</f>
        <v>833.33</v>
      </c>
      <c r="I34" s="3">
        <f t="shared" ref="I34:Z34" si="26">IFERROR(INDEX(I51:I500,MATCH($C$34,$C$51:$C$500,0)),"")</f>
        <v>-17.989999999999998</v>
      </c>
      <c r="J34" s="3">
        <f t="shared" si="26"/>
        <v>35.97</v>
      </c>
      <c r="K34" s="3">
        <f t="shared" si="26"/>
        <v>-16.34</v>
      </c>
      <c r="L34" s="3">
        <f t="shared" si="26"/>
        <v>-21.55</v>
      </c>
      <c r="M34" s="3">
        <f t="shared" si="26"/>
        <v>-17.010000000000002</v>
      </c>
      <c r="N34" s="3">
        <f t="shared" si="26"/>
        <v>250</v>
      </c>
      <c r="O34" s="3">
        <f t="shared" si="26"/>
        <v>-2.5499999999999998</v>
      </c>
      <c r="P34" s="3">
        <f t="shared" si="26"/>
        <v>-1.23</v>
      </c>
      <c r="Q34" s="3">
        <f t="shared" si="26"/>
        <v>-1.1000000000000001</v>
      </c>
      <c r="R34" s="3">
        <f t="shared" si="26"/>
        <v>-0.18</v>
      </c>
      <c r="S34" s="3">
        <f t="shared" si="26"/>
        <v>-0.53</v>
      </c>
      <c r="T34" s="3">
        <f t="shared" si="26"/>
        <v>-0.57999999999999996</v>
      </c>
      <c r="U34" s="3">
        <f t="shared" si="26"/>
        <v>-0.49</v>
      </c>
      <c r="V34" s="3">
        <f t="shared" si="26"/>
        <v>-9.4600000000000009</v>
      </c>
      <c r="W34" s="3">
        <f t="shared" si="26"/>
        <v>671.43</v>
      </c>
      <c r="X34" s="3">
        <f t="shared" si="26"/>
        <v>42.49</v>
      </c>
      <c r="Y34" s="3">
        <f t="shared" si="26"/>
        <v>10.62</v>
      </c>
      <c r="Z34" s="3">
        <f t="shared" si="26"/>
        <v>53.48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72.34</v>
      </c>
      <c r="E35" s="3">
        <f>IFERROR(INDEX(E51:E500,MATCH($A$35,$C$51:$C$500,0)),"")</f>
        <v>72.25</v>
      </c>
      <c r="H35" s="3">
        <f>IFERROR(INDEX(D35:G35,COUNT(D35:G35)),"")</f>
        <v>72.25</v>
      </c>
      <c r="I35" s="3">
        <f t="shared" ref="I35:Z35" si="27">IFERROR(INDEX(I51:I500,MATCH($C$35,$C$51:$C$500,0)),"")</f>
        <v>13.33</v>
      </c>
      <c r="J35" s="3">
        <f t="shared" si="27"/>
        <v>22.85</v>
      </c>
      <c r="K35" s="3">
        <f t="shared" si="27"/>
        <v>38.479999999999997</v>
      </c>
      <c r="L35" s="3">
        <f t="shared" si="27"/>
        <v>35.33</v>
      </c>
      <c r="M35" s="3">
        <f t="shared" si="27"/>
        <v>174.5</v>
      </c>
      <c r="N35" s="3">
        <f t="shared" si="27"/>
        <v>178.95</v>
      </c>
      <c r="O35" s="3">
        <f t="shared" si="27"/>
        <v>215.66</v>
      </c>
      <c r="P35" s="3">
        <f t="shared" si="27"/>
        <v>233.6</v>
      </c>
      <c r="Q35" s="3">
        <f t="shared" si="27"/>
        <v>8.89</v>
      </c>
      <c r="R35" s="3">
        <f t="shared" si="27"/>
        <v>2.4</v>
      </c>
      <c r="S35" s="3">
        <f t="shared" si="27"/>
        <v>1.05</v>
      </c>
      <c r="T35" s="3">
        <f t="shared" si="27"/>
        <v>0.63</v>
      </c>
      <c r="U35" s="3">
        <f t="shared" si="27"/>
        <v>0.51</v>
      </c>
      <c r="V35" s="3">
        <f t="shared" si="27"/>
        <v>2.3199999999999998</v>
      </c>
      <c r="W35" s="3">
        <f t="shared" si="27"/>
        <v>1.94</v>
      </c>
      <c r="X35" s="3">
        <f t="shared" si="27"/>
        <v>1.22</v>
      </c>
      <c r="Y35" s="3">
        <f t="shared" si="27"/>
        <v>0.52</v>
      </c>
      <c r="Z35" s="3">
        <f t="shared" si="27"/>
        <v>4.6100000000000003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70</v>
      </c>
      <c r="E50" t="s">
        <v>912</v>
      </c>
      <c r="F50" t="s">
        <v>1635</v>
      </c>
      <c r="G50" t="s">
        <v>1017</v>
      </c>
      <c r="I50" t="s">
        <v>33</v>
      </c>
      <c r="J50" t="s">
        <v>34</v>
      </c>
      <c r="K50" t="s">
        <v>35</v>
      </c>
      <c r="L50" t="s">
        <v>36</v>
      </c>
      <c r="M50" t="s">
        <v>1100</v>
      </c>
      <c r="N50" t="s">
        <v>1101</v>
      </c>
      <c r="O50" t="s">
        <v>1102</v>
      </c>
      <c r="P50" t="s">
        <v>1103</v>
      </c>
      <c r="Q50" t="s">
        <v>1104</v>
      </c>
      <c r="R50" t="s">
        <v>1105</v>
      </c>
      <c r="S50" t="s">
        <v>1106</v>
      </c>
      <c r="T50" t="s">
        <v>1107</v>
      </c>
      <c r="U50" t="s">
        <v>1108</v>
      </c>
      <c r="V50" t="s">
        <v>1109</v>
      </c>
      <c r="W50" t="s">
        <v>1110</v>
      </c>
      <c r="X50" t="s">
        <v>1111</v>
      </c>
      <c r="Y50" t="s">
        <v>1112</v>
      </c>
      <c r="Z50" t="s">
        <v>1326</v>
      </c>
    </row>
    <row r="51" spans="2:26" ht="15.5" x14ac:dyDescent="0.35">
      <c r="B51" t="s">
        <v>71</v>
      </c>
      <c r="C51" t="s">
        <v>6</v>
      </c>
      <c r="D51" s="5">
        <v>25450000000</v>
      </c>
      <c r="E51" s="5">
        <v>25484000000</v>
      </c>
      <c r="F51" s="5">
        <v>34990000000</v>
      </c>
      <c r="G51" s="5">
        <v>39646000000</v>
      </c>
      <c r="I51" s="5">
        <v>138161000000</v>
      </c>
      <c r="J51" s="5">
        <v>80566000000</v>
      </c>
      <c r="K51" s="5">
        <v>47850000000</v>
      </c>
      <c r="L51" s="5">
        <v>52110000000</v>
      </c>
      <c r="M51" s="5">
        <v>10537000000</v>
      </c>
      <c r="N51" s="5">
        <v>10275000000</v>
      </c>
      <c r="O51" s="5">
        <v>8526000000</v>
      </c>
      <c r="P51" s="5">
        <v>7871000000</v>
      </c>
      <c r="Q51" s="5">
        <v>172005000000</v>
      </c>
      <c r="R51" s="5">
        <v>637825000000</v>
      </c>
      <c r="S51" s="5">
        <v>1453656463434</v>
      </c>
      <c r="T51" s="5">
        <v>2434692893671</v>
      </c>
      <c r="U51" s="5">
        <v>2973613659026</v>
      </c>
      <c r="V51" s="5">
        <v>3195451186033</v>
      </c>
      <c r="W51" s="5">
        <v>3447118348212</v>
      </c>
      <c r="X51" s="5">
        <v>3435555524064</v>
      </c>
      <c r="Y51" s="5">
        <v>2805309095223</v>
      </c>
      <c r="Z51" s="5">
        <v>1672032083761</v>
      </c>
    </row>
    <row r="52" spans="2:26" ht="15.5" x14ac:dyDescent="0.35">
      <c r="C52" t="s">
        <v>79</v>
      </c>
      <c r="D52" s="5">
        <v>6788000000</v>
      </c>
      <c r="E52" s="5">
        <v>4583000000</v>
      </c>
      <c r="F52" s="5">
        <v>4757000000</v>
      </c>
      <c r="G52" s="5">
        <v>15726000000</v>
      </c>
      <c r="I52" s="5">
        <v>9150000000</v>
      </c>
      <c r="J52" s="5">
        <v>-43287000000</v>
      </c>
      <c r="K52" s="5">
        <v>-5074000000</v>
      </c>
      <c r="L52" s="5">
        <v>-9648000000</v>
      </c>
      <c r="M52" s="5">
        <v>-9000000</v>
      </c>
      <c r="O52" s="5">
        <v>61000000</v>
      </c>
      <c r="Q52" s="5">
        <v>15000000</v>
      </c>
      <c r="R52" s="5">
        <v>8000000</v>
      </c>
      <c r="S52" s="5">
        <v>28403</v>
      </c>
      <c r="T52" s="5">
        <v>38989</v>
      </c>
      <c r="U52" s="5">
        <v>-7197932</v>
      </c>
      <c r="V52" s="5">
        <v>-204887142</v>
      </c>
    </row>
    <row r="53" spans="2:26" ht="15.5" x14ac:dyDescent="0.35">
      <c r="C53" t="s">
        <v>72</v>
      </c>
      <c r="D53" s="5">
        <v>-10190000000</v>
      </c>
      <c r="E53" s="5">
        <v>-13064000000</v>
      </c>
      <c r="F53" s="5">
        <v>-14936000000</v>
      </c>
      <c r="G53" s="5">
        <v>-24081000000</v>
      </c>
      <c r="I53" s="5">
        <v>-77621000000</v>
      </c>
      <c r="J53" s="5">
        <v>-66704000000</v>
      </c>
      <c r="K53" s="5">
        <v>-15480000000</v>
      </c>
      <c r="L53" s="5">
        <v>-15719000000</v>
      </c>
      <c r="M53" s="5">
        <v>-6569000000</v>
      </c>
      <c r="N53" s="5">
        <v>-6251000000</v>
      </c>
      <c r="O53" s="5">
        <v>-4720000000</v>
      </c>
      <c r="P53" s="5">
        <v>-4371000000</v>
      </c>
      <c r="Q53" s="5">
        <v>-82156000000</v>
      </c>
      <c r="R53" s="5">
        <v>-236205000000</v>
      </c>
      <c r="S53" s="5">
        <v>-274474712136</v>
      </c>
      <c r="T53" s="5">
        <v>-362258163747</v>
      </c>
      <c r="U53" s="5">
        <v>-612638827995</v>
      </c>
      <c r="V53" s="5">
        <v>-604442696898</v>
      </c>
      <c r="W53" s="5">
        <v>-682034734223</v>
      </c>
      <c r="X53" s="5">
        <v>-692978125812</v>
      </c>
      <c r="Y53" s="5">
        <v>-603017058977</v>
      </c>
      <c r="Z53" s="5">
        <v>-382143230938</v>
      </c>
    </row>
    <row r="54" spans="2:26" ht="15.5" x14ac:dyDescent="0.35">
      <c r="C54" t="s">
        <v>1636</v>
      </c>
      <c r="K54" s="5">
        <v>-15480000000</v>
      </c>
      <c r="L54" s="5">
        <v>-15719000000</v>
      </c>
      <c r="M54" s="5">
        <v>-6569000000</v>
      </c>
      <c r="N54" s="5">
        <v>-6251000000</v>
      </c>
      <c r="O54" s="5">
        <v>-4720000000</v>
      </c>
      <c r="P54" s="5">
        <v>-4371000000</v>
      </c>
      <c r="Q54" s="5">
        <v>-29516000000</v>
      </c>
      <c r="R54" s="5">
        <v>-107976000000</v>
      </c>
      <c r="S54" s="5">
        <v>-185543749750</v>
      </c>
      <c r="T54" s="5">
        <v>-222865297166</v>
      </c>
      <c r="U54" s="5">
        <v>-265516982439</v>
      </c>
      <c r="V54" s="5">
        <v>-272356170824</v>
      </c>
      <c r="W54" s="5">
        <v>-290406629699</v>
      </c>
      <c r="X54" s="5">
        <v>-241114171289</v>
      </c>
      <c r="Y54" s="5">
        <v>-284354144186</v>
      </c>
      <c r="Z54" s="5">
        <v>-244690894770</v>
      </c>
    </row>
    <row r="55" spans="2:26" ht="15.5" x14ac:dyDescent="0.35">
      <c r="C55" t="s">
        <v>930</v>
      </c>
      <c r="D55" s="5">
        <v>-10190000000</v>
      </c>
      <c r="E55" s="5">
        <v>-13064000000</v>
      </c>
      <c r="F55" s="5">
        <v>-14936000000</v>
      </c>
      <c r="G55" s="5">
        <v>-24081000000</v>
      </c>
      <c r="I55" s="5">
        <v>-77621000000</v>
      </c>
      <c r="J55" s="5">
        <v>-66704000000</v>
      </c>
      <c r="K55" s="5">
        <v>-15480000000</v>
      </c>
      <c r="L55" s="5">
        <v>-15719000000</v>
      </c>
      <c r="M55" s="5">
        <v>-6569000000</v>
      </c>
      <c r="N55" s="5">
        <v>-6251000000</v>
      </c>
      <c r="O55" s="5">
        <v>-4720000000</v>
      </c>
      <c r="P55" s="5">
        <v>-4371000000</v>
      </c>
      <c r="Q55" s="5">
        <v>-82156000000</v>
      </c>
      <c r="R55" s="5">
        <v>-236205000000</v>
      </c>
      <c r="S55" s="5">
        <v>-274474712136</v>
      </c>
      <c r="T55" s="5">
        <v>-362258163747</v>
      </c>
      <c r="U55" s="5">
        <v>-612638827995</v>
      </c>
      <c r="V55" s="5">
        <v>-604442696898</v>
      </c>
      <c r="W55" s="5">
        <v>-682034734223</v>
      </c>
      <c r="X55" s="5">
        <v>-692978125812</v>
      </c>
      <c r="Y55" s="5">
        <v>-603017058977</v>
      </c>
      <c r="Z55" s="5">
        <v>-382143230938</v>
      </c>
    </row>
    <row r="56" spans="2:26" ht="15.5" x14ac:dyDescent="0.35">
      <c r="C56" t="s">
        <v>73</v>
      </c>
      <c r="D56" s="5">
        <v>15260000000</v>
      </c>
      <c r="E56" s="5">
        <v>12420000000</v>
      </c>
      <c r="F56" s="5">
        <v>20054000000</v>
      </c>
      <c r="G56" s="5">
        <v>15565000000</v>
      </c>
      <c r="I56" s="5">
        <v>60540000000</v>
      </c>
      <c r="J56" s="5">
        <v>13862000000</v>
      </c>
      <c r="K56" s="5">
        <v>32370000000</v>
      </c>
      <c r="L56" s="5">
        <v>36391000000</v>
      </c>
      <c r="M56" s="5">
        <v>3968000000</v>
      </c>
      <c r="N56" s="5">
        <v>4024000000</v>
      </c>
      <c r="O56" s="5">
        <v>3806000000</v>
      </c>
      <c r="P56" s="5">
        <v>3500000000</v>
      </c>
      <c r="Q56" s="5">
        <v>89849000000</v>
      </c>
      <c r="R56" s="5">
        <v>401620000000</v>
      </c>
      <c r="S56" s="5">
        <v>1179181751298</v>
      </c>
      <c r="T56" s="5">
        <v>2072434729924</v>
      </c>
      <c r="U56" s="5">
        <v>2360974831031</v>
      </c>
      <c r="V56" s="5">
        <v>2591008489135</v>
      </c>
      <c r="W56" s="5">
        <v>2765083613989</v>
      </c>
      <c r="X56" s="5">
        <v>2742577398252</v>
      </c>
      <c r="Y56" s="5">
        <v>2202292036246</v>
      </c>
      <c r="Z56" s="5">
        <v>1289888852823</v>
      </c>
    </row>
    <row r="57" spans="2:26" ht="15.5" x14ac:dyDescent="0.35">
      <c r="C57" t="s">
        <v>74</v>
      </c>
      <c r="D57" s="5">
        <v>-9027000000</v>
      </c>
      <c r="E57" s="5">
        <v>-8123000000</v>
      </c>
      <c r="F57" s="5">
        <v>-15404000000</v>
      </c>
      <c r="G57" s="5">
        <v>-22721000000</v>
      </c>
      <c r="I57" s="5">
        <v>-63372000000</v>
      </c>
      <c r="J57" s="5">
        <v>-40557000000</v>
      </c>
      <c r="K57" s="5">
        <v>-49093000000</v>
      </c>
      <c r="L57" s="5">
        <v>-42662000000</v>
      </c>
      <c r="M57" s="5">
        <v>-15432000000</v>
      </c>
      <c r="N57" s="5">
        <v>-27303000000</v>
      </c>
      <c r="O57" s="5">
        <v>-40856000000</v>
      </c>
      <c r="P57" s="5">
        <v>-860116000000</v>
      </c>
      <c r="Q57" s="5">
        <v>-1047919000000</v>
      </c>
      <c r="R57" s="5">
        <v>-4235310000000</v>
      </c>
      <c r="S57" s="5">
        <v>-2126731938404</v>
      </c>
      <c r="T57" s="5">
        <v>-2068820389143</v>
      </c>
      <c r="U57" s="5">
        <v>-2861348601987</v>
      </c>
      <c r="V57" s="5">
        <v>-2765017933629</v>
      </c>
      <c r="W57" s="5">
        <v>-2574280466938</v>
      </c>
      <c r="X57" s="5">
        <v>-2454159502382</v>
      </c>
      <c r="Y57" s="5">
        <v>-1823659287835</v>
      </c>
      <c r="Z57" s="5">
        <v>-971599871852</v>
      </c>
    </row>
    <row r="58" spans="2:26" ht="15.5" x14ac:dyDescent="0.35">
      <c r="C58" t="s">
        <v>1637</v>
      </c>
      <c r="D58" s="5">
        <v>-1508000000</v>
      </c>
      <c r="E58" s="5">
        <v>-1143000000</v>
      </c>
      <c r="F58" s="5">
        <v>-1140000000</v>
      </c>
      <c r="G58" s="5">
        <v>3352000000</v>
      </c>
      <c r="I58" s="5">
        <v>-79000000</v>
      </c>
      <c r="J58" s="5">
        <v>-107000000</v>
      </c>
      <c r="K58" s="5">
        <v>-110000000</v>
      </c>
      <c r="L58" s="5">
        <v>-91000000</v>
      </c>
      <c r="M58" s="5">
        <v>-95000000</v>
      </c>
      <c r="N58" s="5">
        <v>-353000000</v>
      </c>
      <c r="O58" s="5">
        <v>-1820000000</v>
      </c>
      <c r="P58" s="5">
        <v>-813913000000</v>
      </c>
      <c r="Q58" s="5">
        <v>-815699000000</v>
      </c>
      <c r="R58" s="5">
        <v>-3348763000000</v>
      </c>
      <c r="S58" s="5">
        <v>-1107509219370</v>
      </c>
      <c r="T58" s="5">
        <v>-907691369017</v>
      </c>
      <c r="U58" s="5">
        <v>-1461689362329</v>
      </c>
      <c r="V58" s="5">
        <v>-1322277205771</v>
      </c>
      <c r="W58" s="5">
        <v>-1144647880739</v>
      </c>
      <c r="X58" s="5">
        <v>-979223308028</v>
      </c>
      <c r="Y58" s="5">
        <v>-432360984762</v>
      </c>
      <c r="Z58" s="5">
        <v>-216240109607</v>
      </c>
    </row>
    <row r="59" spans="2:26" ht="15.5" x14ac:dyDescent="0.35">
      <c r="C59" t="s">
        <v>246</v>
      </c>
      <c r="D59" s="5">
        <v>-3983000000</v>
      </c>
      <c r="E59" s="5">
        <v>-4313000000</v>
      </c>
      <c r="F59" s="5">
        <v>-9946000000</v>
      </c>
      <c r="G59" s="5">
        <v>-4251000000</v>
      </c>
      <c r="I59" s="5">
        <v>-30925000000</v>
      </c>
      <c r="J59" s="5">
        <v>-20996000000</v>
      </c>
      <c r="K59" s="5">
        <v>-29661000000</v>
      </c>
      <c r="L59" s="5">
        <v>-24956000000</v>
      </c>
      <c r="M59" s="5">
        <v>-8317000000</v>
      </c>
      <c r="N59" s="5">
        <v>-8619000000</v>
      </c>
      <c r="O59" s="5">
        <v>-8194000000</v>
      </c>
      <c r="P59" s="5">
        <v>-36232000000</v>
      </c>
      <c r="Q59" s="5">
        <v>-78712000000</v>
      </c>
      <c r="R59" s="5">
        <v>-230236000000</v>
      </c>
      <c r="S59" s="5">
        <v>-328682543383</v>
      </c>
      <c r="T59" s="5">
        <v>-363101112426</v>
      </c>
      <c r="U59" s="5">
        <v>-370175558649</v>
      </c>
      <c r="V59" s="5">
        <v>-373357930787</v>
      </c>
      <c r="W59" s="5">
        <v>-320978876431</v>
      </c>
      <c r="X59" s="5">
        <v>-290964770046</v>
      </c>
      <c r="Y59" s="5">
        <v>-241030386481</v>
      </c>
      <c r="Z59" s="5">
        <v>-153807586045</v>
      </c>
    </row>
    <row r="60" spans="2:26" ht="15.5" x14ac:dyDescent="0.35">
      <c r="C60" t="s">
        <v>76</v>
      </c>
      <c r="D60" s="5">
        <v>-3536000000</v>
      </c>
      <c r="E60" s="5">
        <v>-2667000000</v>
      </c>
      <c r="F60" s="5">
        <v>-4318000000</v>
      </c>
      <c r="G60" s="5">
        <v>-21822000000</v>
      </c>
      <c r="I60" s="5">
        <v>-32368000000</v>
      </c>
      <c r="J60" s="5">
        <v>-19454000000</v>
      </c>
      <c r="K60" s="5">
        <v>-19322000000</v>
      </c>
      <c r="L60" s="5">
        <v>-15521000000</v>
      </c>
      <c r="M60" s="5">
        <v>-6685000000</v>
      </c>
      <c r="N60" s="5">
        <v>-14563000000</v>
      </c>
      <c r="O60" s="5">
        <v>-29221000000</v>
      </c>
      <c r="P60" s="5">
        <v>-8590000000</v>
      </c>
      <c r="Q60" s="5">
        <v>-26633000000</v>
      </c>
      <c r="R60" s="5">
        <v>-186503000000</v>
      </c>
      <c r="S60" s="5">
        <v>-164556108265</v>
      </c>
      <c r="T60" s="5">
        <v>-164449620058</v>
      </c>
      <c r="U60" s="5">
        <v>-179488801276</v>
      </c>
      <c r="V60" s="5">
        <v>-207883418819</v>
      </c>
      <c r="W60" s="5">
        <v>-222207863759</v>
      </c>
      <c r="X60" s="5">
        <v>-224929155256</v>
      </c>
      <c r="Y60" s="5">
        <v>-178021100890</v>
      </c>
      <c r="Z60" s="5">
        <v>-112585995762</v>
      </c>
    </row>
    <row r="61" spans="2:26" ht="15.5" x14ac:dyDescent="0.35">
      <c r="C61" t="s">
        <v>75</v>
      </c>
      <c r="L61" s="5">
        <v>-1195000000</v>
      </c>
      <c r="M61" s="5">
        <v>-203000000</v>
      </c>
      <c r="N61" s="5">
        <v>-345000000</v>
      </c>
      <c r="O61" s="5">
        <v>-389000000</v>
      </c>
      <c r="P61" s="5">
        <v>-257000000</v>
      </c>
      <c r="Q61" s="5">
        <v>-1446000000</v>
      </c>
      <c r="R61" s="5">
        <v>-90220000000</v>
      </c>
      <c r="S61" s="5">
        <v>-87042441192</v>
      </c>
      <c r="T61" s="5">
        <v>-182259231911</v>
      </c>
      <c r="U61" s="5">
        <v>-301826304415</v>
      </c>
      <c r="V61" s="5">
        <v>-467897232232</v>
      </c>
      <c r="W61" s="5">
        <v>-453297388418</v>
      </c>
      <c r="X61" s="5">
        <v>-451466447807</v>
      </c>
      <c r="Y61" s="5">
        <v>-423926465794</v>
      </c>
      <c r="Z61" s="5">
        <v>-210233173471</v>
      </c>
    </row>
    <row r="62" spans="2:26" ht="15.5" x14ac:dyDescent="0.35">
      <c r="C62" t="s">
        <v>166</v>
      </c>
    </row>
    <row r="63" spans="2:26" ht="15.5" x14ac:dyDescent="0.35">
      <c r="C63" t="s">
        <v>77</v>
      </c>
      <c r="D63" s="5">
        <v>6233000000</v>
      </c>
      <c r="E63" s="5">
        <v>4297000000</v>
      </c>
      <c r="F63" s="5">
        <v>4650000000</v>
      </c>
      <c r="G63" s="5">
        <v>-7156000000</v>
      </c>
      <c r="I63" s="5">
        <v>-2832000000</v>
      </c>
      <c r="J63" s="5">
        <v>-26695000000</v>
      </c>
      <c r="K63" s="5">
        <v>-16723000000</v>
      </c>
      <c r="L63" s="5">
        <v>-6271000000</v>
      </c>
      <c r="M63" s="5">
        <v>-11464000000</v>
      </c>
      <c r="N63" s="5">
        <v>-23279000000</v>
      </c>
      <c r="O63" s="5">
        <v>-37050000000</v>
      </c>
      <c r="P63" s="5">
        <v>-856616000000</v>
      </c>
      <c r="Q63" s="5">
        <v>-958070000000</v>
      </c>
      <c r="R63" s="5">
        <v>-3833690000000</v>
      </c>
      <c r="S63" s="5">
        <v>-947550187106</v>
      </c>
      <c r="T63" s="5">
        <v>3614340781</v>
      </c>
      <c r="U63" s="5">
        <v>-500373770956</v>
      </c>
      <c r="V63" s="5">
        <v>-174009444494</v>
      </c>
      <c r="W63" s="5">
        <v>190803147051</v>
      </c>
      <c r="X63" s="5">
        <v>288417895870</v>
      </c>
      <c r="Y63" s="5">
        <v>378632748411</v>
      </c>
      <c r="Z63" s="5">
        <v>318288980971</v>
      </c>
    </row>
    <row r="64" spans="2:26" ht="15.5" x14ac:dyDescent="0.35">
      <c r="C64" t="s">
        <v>78</v>
      </c>
      <c r="D64" s="5">
        <v>-2846000000</v>
      </c>
      <c r="E64" s="5">
        <v>2375000000</v>
      </c>
      <c r="F64" s="5">
        <v>-1700000000</v>
      </c>
      <c r="G64" s="5">
        <v>-24430000000</v>
      </c>
      <c r="I64" s="5">
        <v>-89820000000</v>
      </c>
      <c r="J64" s="5">
        <v>34624000000</v>
      </c>
      <c r="K64" s="5">
        <v>-101249000000</v>
      </c>
      <c r="L64" s="5">
        <v>-87980000000</v>
      </c>
      <c r="M64" s="5">
        <v>-96657000000</v>
      </c>
      <c r="N64" s="5">
        <v>30622000000</v>
      </c>
      <c r="O64" s="5">
        <v>-690929000000</v>
      </c>
      <c r="P64" s="5">
        <v>-748619000000</v>
      </c>
      <c r="Q64" s="5">
        <v>-372263000000</v>
      </c>
      <c r="R64" s="5">
        <v>-4672717000000</v>
      </c>
      <c r="S64" s="5">
        <v>-1312603386173</v>
      </c>
      <c r="T64" s="5">
        <v>-2988234745813</v>
      </c>
      <c r="U64" s="5">
        <v>-3033173351500</v>
      </c>
      <c r="V64" s="5">
        <v>-813894444633</v>
      </c>
      <c r="W64" s="5">
        <v>-98270234451</v>
      </c>
      <c r="X64" s="5">
        <v>-142703470953</v>
      </c>
      <c r="Y64" s="5">
        <v>-200576496739</v>
      </c>
      <c r="Z64" s="5">
        <v>-98596380672</v>
      </c>
    </row>
    <row r="65" spans="3:26" ht="15.5" x14ac:dyDescent="0.35">
      <c r="C65" t="s">
        <v>248</v>
      </c>
      <c r="D65" s="5">
        <v>-2605000000</v>
      </c>
      <c r="E65" s="5">
        <v>2572000000</v>
      </c>
      <c r="F65" s="5">
        <v>-1699000000</v>
      </c>
      <c r="G65" s="5">
        <v>-6088000000</v>
      </c>
      <c r="I65" s="5">
        <v>-3900000000</v>
      </c>
      <c r="J65" s="5">
        <v>2096000000</v>
      </c>
      <c r="K65" s="5">
        <v>-7057000000</v>
      </c>
      <c r="L65" s="5">
        <v>-2317000000</v>
      </c>
      <c r="M65" s="5">
        <v>-887000000</v>
      </c>
      <c r="N65" s="5">
        <v>195829000000</v>
      </c>
      <c r="O65" s="5">
        <v>-84006000000</v>
      </c>
      <c r="P65" s="5">
        <v>-71025000000</v>
      </c>
      <c r="Q65" s="5">
        <v>337780000000</v>
      </c>
      <c r="R65" s="5">
        <v>-793093000000</v>
      </c>
      <c r="S65" s="5">
        <v>-518935736498</v>
      </c>
      <c r="T65" s="5">
        <v>-1885215393916</v>
      </c>
      <c r="U65" s="5">
        <v>-310178490469</v>
      </c>
      <c r="V65" s="5">
        <v>-69600730399</v>
      </c>
      <c r="W65" s="5">
        <v>127107210394</v>
      </c>
      <c r="X65" s="5">
        <v>97894615112</v>
      </c>
      <c r="Y65" s="5">
        <v>-44487670117</v>
      </c>
      <c r="Z65" s="5">
        <v>8010910090</v>
      </c>
    </row>
    <row r="66" spans="3:26" ht="15.5" x14ac:dyDescent="0.35">
      <c r="C66" t="s">
        <v>247</v>
      </c>
      <c r="T66" s="5">
        <v>2969914310</v>
      </c>
      <c r="U66" s="5">
        <v>2768669706</v>
      </c>
      <c r="V66" s="5">
        <v>8639226693</v>
      </c>
      <c r="W66" s="5">
        <v>36817578808</v>
      </c>
    </row>
    <row r="67" spans="3:26" ht="15.5" x14ac:dyDescent="0.35">
      <c r="C67" t="s">
        <v>27</v>
      </c>
      <c r="D67" s="5">
        <v>-10000000</v>
      </c>
      <c r="E67" s="5">
        <v>-9000000</v>
      </c>
      <c r="F67" s="5">
        <v>-2000000</v>
      </c>
      <c r="G67" s="5">
        <v>-17144000000</v>
      </c>
      <c r="I67" s="5">
        <v>-84518000000</v>
      </c>
      <c r="J67" s="5">
        <v>-89824000000</v>
      </c>
      <c r="K67" s="5">
        <v>-89814000000</v>
      </c>
      <c r="L67" s="5">
        <v>-89831000000</v>
      </c>
      <c r="M67" s="5">
        <v>-89807000000</v>
      </c>
      <c r="N67" s="5">
        <v>-15000000</v>
      </c>
      <c r="O67" s="5">
        <v>-605744000000</v>
      </c>
      <c r="P67" s="5">
        <v>-716835000000</v>
      </c>
      <c r="Q67" s="5">
        <v>-709747000000</v>
      </c>
      <c r="R67" s="5">
        <v>-751976000000</v>
      </c>
      <c r="S67" s="5">
        <v>-861307486841</v>
      </c>
      <c r="T67" s="5">
        <v>-738418379045</v>
      </c>
      <c r="U67" s="5">
        <v>-784850765308</v>
      </c>
      <c r="V67" s="5">
        <v>-767916866753</v>
      </c>
      <c r="W67" s="5">
        <v>-475262403376</v>
      </c>
      <c r="X67" s="5">
        <v>-220448539580</v>
      </c>
      <c r="Y67" s="5">
        <v>-131760182179</v>
      </c>
      <c r="Z67" s="5">
        <v>-89858989534</v>
      </c>
    </row>
    <row r="68" spans="3:26" ht="15.5" x14ac:dyDescent="0.35">
      <c r="C68" t="s">
        <v>80</v>
      </c>
      <c r="D68" s="5">
        <v>-2846000000</v>
      </c>
      <c r="E68" s="5">
        <v>2375000000</v>
      </c>
      <c r="F68" s="5">
        <v>-1700000000</v>
      </c>
      <c r="G68" s="5">
        <v>-24430000000</v>
      </c>
      <c r="I68" s="5">
        <v>-89820000000</v>
      </c>
      <c r="J68" s="5">
        <v>34624000000</v>
      </c>
      <c r="K68" s="5">
        <v>-101249000000</v>
      </c>
      <c r="L68" s="5">
        <v>-87980000000</v>
      </c>
      <c r="M68" s="5">
        <v>-96657000000</v>
      </c>
      <c r="N68" s="5">
        <v>30622000000</v>
      </c>
      <c r="O68" s="5">
        <v>-690929000000</v>
      </c>
      <c r="P68" s="5">
        <v>-748619000000</v>
      </c>
      <c r="Q68" s="5">
        <v>-372263000000</v>
      </c>
      <c r="R68" s="5">
        <v>-4672717000000</v>
      </c>
      <c r="S68" s="5">
        <v>-1312603386173</v>
      </c>
      <c r="T68" s="5">
        <v>-2988234745813</v>
      </c>
      <c r="U68" s="5">
        <v>-3033173351500</v>
      </c>
      <c r="V68" s="5">
        <v>-813894444633</v>
      </c>
      <c r="W68" s="5">
        <v>-98270234451</v>
      </c>
      <c r="X68" s="5">
        <v>-142703470953</v>
      </c>
      <c r="Y68" s="5">
        <v>-200576496739</v>
      </c>
      <c r="Z68" s="5">
        <v>-98596380672</v>
      </c>
    </row>
    <row r="69" spans="3:26" ht="15.5" x14ac:dyDescent="0.35">
      <c r="C69" t="s">
        <v>29</v>
      </c>
      <c r="D69" s="5">
        <v>3387000000</v>
      </c>
      <c r="E69" s="5">
        <v>6672000000</v>
      </c>
      <c r="F69" s="5">
        <v>2950000000</v>
      </c>
      <c r="G69" s="5">
        <v>-31586000000</v>
      </c>
      <c r="I69" s="5">
        <v>-92652000000</v>
      </c>
      <c r="J69" s="5">
        <v>7929000000</v>
      </c>
      <c r="K69" s="5">
        <v>-117972000000</v>
      </c>
      <c r="L69" s="5">
        <v>-94251000000</v>
      </c>
      <c r="M69" s="5">
        <v>-108121000000</v>
      </c>
      <c r="N69" s="5">
        <v>7343000000</v>
      </c>
      <c r="O69" s="5">
        <v>-727979000000</v>
      </c>
      <c r="P69" s="5">
        <v>-1605235000000</v>
      </c>
      <c r="Q69" s="5">
        <v>-1330333000000</v>
      </c>
      <c r="R69" s="5">
        <v>-8506407000000</v>
      </c>
      <c r="S69" s="5">
        <v>-2260153573279</v>
      </c>
      <c r="T69" s="5">
        <v>-2984620405032</v>
      </c>
      <c r="U69" s="5">
        <v>-3533547122456</v>
      </c>
      <c r="V69" s="5">
        <v>-987903889127</v>
      </c>
      <c r="W69" s="5">
        <v>92532912600</v>
      </c>
      <c r="X69" s="5">
        <v>145714424917</v>
      </c>
      <c r="Y69" s="5">
        <v>178056251672</v>
      </c>
      <c r="Z69" s="5">
        <v>219692600299</v>
      </c>
    </row>
    <row r="70" spans="3:26" ht="15.5" x14ac:dyDescent="0.35">
      <c r="C70" t="s">
        <v>28</v>
      </c>
      <c r="G70" s="5">
        <v>-444000000</v>
      </c>
      <c r="I70" s="5">
        <v>-444000000</v>
      </c>
      <c r="J70" s="5">
        <v>-111000000</v>
      </c>
      <c r="K70" s="5">
        <v>46000000</v>
      </c>
      <c r="L70" s="5">
        <v>-725000000</v>
      </c>
      <c r="M70" s="5">
        <v>-16000000</v>
      </c>
      <c r="N70" s="5">
        <v>-63000000</v>
      </c>
      <c r="O70" s="5">
        <v>7404000000</v>
      </c>
      <c r="P70" s="5">
        <v>108753000000</v>
      </c>
      <c r="Q70" s="5">
        <v>-61782000000</v>
      </c>
      <c r="R70" s="5">
        <v>-134350000000</v>
      </c>
      <c r="S70" s="5">
        <v>-611147284495</v>
      </c>
      <c r="T70" s="5">
        <v>339054828616</v>
      </c>
      <c r="U70" s="5">
        <v>394611456928</v>
      </c>
      <c r="V70" s="5">
        <v>205204697703</v>
      </c>
      <c r="W70" s="5">
        <v>-82557183490</v>
      </c>
      <c r="X70" s="5">
        <v>-47272312726</v>
      </c>
      <c r="Y70" s="5">
        <v>-41243624607</v>
      </c>
      <c r="Z70" s="5">
        <v>-75423611426</v>
      </c>
    </row>
    <row r="71" spans="3:26" ht="15.5" x14ac:dyDescent="0.35">
      <c r="C71" t="s">
        <v>327</v>
      </c>
      <c r="D71" s="5">
        <v>3387000000</v>
      </c>
      <c r="E71" s="5">
        <v>6672000000</v>
      </c>
      <c r="F71" s="5">
        <v>2950000000</v>
      </c>
      <c r="G71" s="5">
        <v>-32030000000</v>
      </c>
      <c r="I71" s="5">
        <v>-93096000000</v>
      </c>
      <c r="J71" s="5">
        <v>7818000000</v>
      </c>
      <c r="K71" s="5">
        <v>-117926000000</v>
      </c>
      <c r="L71" s="5">
        <v>-94976000000</v>
      </c>
      <c r="M71" s="5">
        <v>-108137000000</v>
      </c>
      <c r="N71" s="5">
        <v>7280000000</v>
      </c>
      <c r="O71" s="5">
        <v>-720575000000</v>
      </c>
      <c r="P71" s="5">
        <v>-1496482000000</v>
      </c>
      <c r="Q71" s="5">
        <v>-1392115000000</v>
      </c>
      <c r="R71" s="5">
        <v>-8640757000000</v>
      </c>
      <c r="S71" s="5">
        <v>-2871300857774</v>
      </c>
      <c r="T71" s="5">
        <v>-2645565576416</v>
      </c>
      <c r="U71" s="5">
        <v>-3138935665528</v>
      </c>
      <c r="V71" s="5">
        <v>-782699191424</v>
      </c>
      <c r="W71" s="5">
        <v>9975729110</v>
      </c>
      <c r="X71" s="5">
        <v>98442112191</v>
      </c>
      <c r="Y71" s="5">
        <v>136812627065</v>
      </c>
      <c r="Z71" s="5">
        <v>144268988873</v>
      </c>
    </row>
    <row r="72" spans="3:26" ht="15.5" x14ac:dyDescent="0.35">
      <c r="C72" t="s">
        <v>800</v>
      </c>
    </row>
    <row r="73" spans="3:26" ht="15.5" x14ac:dyDescent="0.35">
      <c r="C73" t="s">
        <v>86</v>
      </c>
      <c r="D73" s="5">
        <v>3387000000</v>
      </c>
      <c r="E73" s="5">
        <v>6672000000</v>
      </c>
      <c r="F73" s="5">
        <v>2950000000</v>
      </c>
      <c r="G73" s="5">
        <v>-32030000000</v>
      </c>
      <c r="I73" s="5">
        <v>-93096000000</v>
      </c>
      <c r="J73" s="5">
        <v>7818000000</v>
      </c>
      <c r="K73" s="5">
        <v>-117926000000</v>
      </c>
      <c r="L73" s="5">
        <v>-94976000000</v>
      </c>
      <c r="M73" s="5">
        <v>-108137000000</v>
      </c>
      <c r="N73" s="5">
        <v>7280000000</v>
      </c>
      <c r="O73" s="5">
        <v>-720575000000</v>
      </c>
      <c r="P73" s="5">
        <v>-1496482000000</v>
      </c>
      <c r="Q73" s="5">
        <v>-1392115000000</v>
      </c>
      <c r="R73" s="5">
        <v>-8640757000000</v>
      </c>
      <c r="S73" s="5">
        <v>-2871300857774</v>
      </c>
      <c r="T73" s="5">
        <v>-2645565576416</v>
      </c>
      <c r="U73" s="5">
        <v>-3138935665528</v>
      </c>
      <c r="V73" s="5">
        <v>-782699191424</v>
      </c>
      <c r="W73" s="5">
        <v>9975729110</v>
      </c>
      <c r="X73" s="5">
        <v>98442112191</v>
      </c>
      <c r="Y73" s="5">
        <v>136812627065</v>
      </c>
      <c r="Z73" s="5">
        <v>144268988873</v>
      </c>
    </row>
    <row r="74" spans="3:26" ht="15.5" x14ac:dyDescent="0.35">
      <c r="C74" t="s">
        <v>87</v>
      </c>
      <c r="G74" s="5">
        <v>-533000000</v>
      </c>
      <c r="I74" s="5">
        <v>-533000000</v>
      </c>
      <c r="J74" s="5">
        <v>-35394000000</v>
      </c>
      <c r="K74" s="5">
        <v>2409000000</v>
      </c>
      <c r="L74" s="5">
        <v>-6024000000</v>
      </c>
      <c r="M74" s="5">
        <v>-140000000</v>
      </c>
      <c r="N74" s="5">
        <v>-368429000000</v>
      </c>
      <c r="O74" s="5">
        <v>-543305000000</v>
      </c>
      <c r="P74" s="5">
        <v>-115000000</v>
      </c>
      <c r="Q74" s="5">
        <v>7722000000</v>
      </c>
      <c r="R74" s="5">
        <v>4167000000</v>
      </c>
      <c r="S74" s="5">
        <v>-13914903</v>
      </c>
      <c r="T74" s="5">
        <v>109530103</v>
      </c>
      <c r="U74" s="5">
        <v>-148601711556</v>
      </c>
      <c r="V74" s="5">
        <v>-43341784701</v>
      </c>
    </row>
    <row r="75" spans="3:26" ht="15.5" x14ac:dyDescent="0.35">
      <c r="C75" t="s">
        <v>89</v>
      </c>
      <c r="D75" s="5">
        <v>3387000000</v>
      </c>
      <c r="E75" s="5">
        <v>6672000000</v>
      </c>
      <c r="F75" s="5">
        <v>2950000000</v>
      </c>
      <c r="G75" s="5">
        <v>-32563000000</v>
      </c>
      <c r="I75" s="5">
        <v>-93629000000</v>
      </c>
      <c r="J75" s="5">
        <v>-27576000000</v>
      </c>
      <c r="K75" s="5">
        <v>-115517000000</v>
      </c>
      <c r="L75" s="5">
        <v>-101000000000</v>
      </c>
      <c r="M75" s="5">
        <v>-108277000000</v>
      </c>
      <c r="N75" s="5">
        <v>-361149000000</v>
      </c>
      <c r="O75" s="5">
        <v>-1263880000000</v>
      </c>
      <c r="P75" s="5">
        <v>-1496597000000</v>
      </c>
      <c r="Q75" s="5">
        <v>-1384393000000</v>
      </c>
      <c r="R75" s="5">
        <v>-8636590000000</v>
      </c>
      <c r="S75" s="5">
        <v>-2871314772677</v>
      </c>
      <c r="T75" s="5">
        <v>-2645456046313</v>
      </c>
      <c r="U75" s="5">
        <v>-3287537377084</v>
      </c>
      <c r="V75" s="5">
        <v>-826040976125</v>
      </c>
    </row>
    <row r="76" spans="3:26" ht="15.5" x14ac:dyDescent="0.35">
      <c r="C76" t="s">
        <v>90</v>
      </c>
      <c r="D76" s="5">
        <v>3388000000</v>
      </c>
      <c r="E76" s="5">
        <v>6672000000</v>
      </c>
      <c r="F76" s="5">
        <v>2950000000</v>
      </c>
      <c r="G76" s="5">
        <v>-32030000000</v>
      </c>
      <c r="I76" s="5">
        <v>-93096000000</v>
      </c>
      <c r="J76" s="5">
        <v>7819000000</v>
      </c>
      <c r="K76" s="5">
        <v>-117925000000</v>
      </c>
      <c r="L76" s="5">
        <v>-94976000000</v>
      </c>
      <c r="M76" s="5">
        <v>-108137000000</v>
      </c>
      <c r="N76" s="5">
        <v>7280000000</v>
      </c>
      <c r="O76" s="5">
        <v>-720575000000</v>
      </c>
      <c r="P76" s="5">
        <v>-1496482000000</v>
      </c>
      <c r="Q76" s="5">
        <v>-1392115000000</v>
      </c>
      <c r="R76" s="5">
        <v>-8640757000000</v>
      </c>
      <c r="S76" s="5">
        <v>-2871300857774</v>
      </c>
      <c r="T76" s="5">
        <v>-2645565576416</v>
      </c>
      <c r="U76" s="5">
        <v>-3138935665528</v>
      </c>
      <c r="V76" s="5">
        <v>-782699191424</v>
      </c>
      <c r="W76" s="5">
        <v>9975729110</v>
      </c>
      <c r="X76" s="5">
        <v>98442112191</v>
      </c>
      <c r="Y76" s="5">
        <v>136812627065</v>
      </c>
      <c r="Z76" s="5">
        <v>144268988873</v>
      </c>
    </row>
    <row r="77" spans="3:26" ht="15.5" x14ac:dyDescent="0.35">
      <c r="C77" t="s">
        <v>8</v>
      </c>
      <c r="D77" s="5">
        <v>-3400000000</v>
      </c>
      <c r="E77" s="5">
        <v>2089000000</v>
      </c>
      <c r="F77" s="5">
        <v>-1807000000</v>
      </c>
      <c r="G77" s="5">
        <v>-48289000000</v>
      </c>
      <c r="I77" s="5">
        <v>-102779000000</v>
      </c>
      <c r="J77" s="5">
        <v>15711000000</v>
      </c>
      <c r="K77" s="5">
        <v>-110442000000</v>
      </c>
      <c r="L77" s="5">
        <v>-91352000000</v>
      </c>
      <c r="M77" s="5">
        <v>-108268000000</v>
      </c>
      <c r="N77" s="5">
        <v>-361149000000</v>
      </c>
      <c r="O77" s="5">
        <v>-1263941000000</v>
      </c>
      <c r="P77" s="5">
        <v>-1496597000000</v>
      </c>
      <c r="Q77" s="5">
        <v>-1384408000000</v>
      </c>
      <c r="R77" s="5">
        <v>-8636598000000</v>
      </c>
      <c r="S77" s="5">
        <v>-2871314801080</v>
      </c>
      <c r="T77" s="5">
        <v>-2645456085302</v>
      </c>
      <c r="U77" s="5">
        <v>-3287530179152</v>
      </c>
      <c r="V77" s="5">
        <v>-825836088983</v>
      </c>
    </row>
    <row r="78" spans="3:26" ht="15.5" x14ac:dyDescent="0.35">
      <c r="C78" t="s">
        <v>91</v>
      </c>
      <c r="D78" s="5">
        <v>3388000000</v>
      </c>
      <c r="E78" s="5">
        <v>6672000000</v>
      </c>
      <c r="F78" s="5">
        <v>2950000000</v>
      </c>
      <c r="G78" s="5">
        <v>-32030000000</v>
      </c>
      <c r="I78" s="5">
        <v>-93096000000</v>
      </c>
      <c r="J78" s="5">
        <v>7819000000</v>
      </c>
      <c r="K78" s="5">
        <v>-117925000000</v>
      </c>
      <c r="L78" s="5">
        <v>-94976000000</v>
      </c>
      <c r="M78" s="5">
        <v>-108137000000</v>
      </c>
      <c r="N78" s="5">
        <v>7280000000</v>
      </c>
      <c r="O78" s="5">
        <v>-720575000000</v>
      </c>
      <c r="P78" s="5">
        <v>-1496482000000</v>
      </c>
      <c r="Q78" s="5">
        <v>-1392115000000</v>
      </c>
      <c r="R78" s="5">
        <v>-8640757000000</v>
      </c>
      <c r="S78" s="5">
        <v>-2871300857774</v>
      </c>
      <c r="T78" s="5">
        <v>-2645565576416</v>
      </c>
      <c r="U78" s="5">
        <v>-3138935665528</v>
      </c>
      <c r="V78" s="5">
        <v>-782699191424</v>
      </c>
      <c r="W78" s="5">
        <v>9975729110</v>
      </c>
      <c r="X78" s="5">
        <v>98442112191</v>
      </c>
      <c r="Y78" s="5">
        <v>136812627065</v>
      </c>
      <c r="Z78" s="5">
        <v>144268988873</v>
      </c>
    </row>
    <row r="79" spans="3:26" ht="15.5" x14ac:dyDescent="0.35">
      <c r="C79" t="s">
        <v>92</v>
      </c>
      <c r="D79" s="5">
        <v>3388000000</v>
      </c>
      <c r="E79" s="5">
        <v>6672000000</v>
      </c>
      <c r="F79" s="5">
        <v>2950000000</v>
      </c>
      <c r="G79" s="5">
        <v>-32563000000</v>
      </c>
      <c r="I79" s="5">
        <v>-93629000000</v>
      </c>
      <c r="J79" s="5">
        <v>-27576000000</v>
      </c>
      <c r="K79" s="5">
        <v>-115516000000</v>
      </c>
      <c r="L79" s="5">
        <v>-101000000000</v>
      </c>
      <c r="M79" s="5">
        <v>-108277000000</v>
      </c>
      <c r="N79" s="5">
        <v>-361149000000</v>
      </c>
      <c r="O79" s="5">
        <v>-1263880000000</v>
      </c>
      <c r="P79" s="5">
        <v>-1496597000000</v>
      </c>
      <c r="Q79" s="5">
        <v>-1384393000000</v>
      </c>
      <c r="R79" s="5">
        <v>-8636590000000</v>
      </c>
      <c r="S79" s="5">
        <v>-2871314772677</v>
      </c>
      <c r="T79" s="5">
        <v>-2645456046313</v>
      </c>
      <c r="U79" s="5">
        <v>-3287537377084</v>
      </c>
      <c r="V79" s="5">
        <v>-826040976125</v>
      </c>
    </row>
    <row r="80" spans="3:26" ht="15.5" x14ac:dyDescent="0.35">
      <c r="C80" t="s">
        <v>93</v>
      </c>
      <c r="D80" s="5">
        <v>3388000000</v>
      </c>
      <c r="E80" s="5">
        <v>6672000000</v>
      </c>
      <c r="F80" s="5">
        <v>2950000000</v>
      </c>
      <c r="G80" s="5">
        <v>-32563000000</v>
      </c>
      <c r="I80" s="5">
        <v>-93629000000</v>
      </c>
      <c r="J80" s="5">
        <v>-27576000000</v>
      </c>
      <c r="K80" s="5">
        <v>-115516000000</v>
      </c>
      <c r="L80" s="5">
        <v>-101000000000</v>
      </c>
      <c r="M80" s="5">
        <v>-108277000000</v>
      </c>
      <c r="N80" s="5">
        <v>-361149000000</v>
      </c>
      <c r="O80" s="5">
        <v>-1263880000000</v>
      </c>
      <c r="P80" s="5">
        <v>-1496597000000</v>
      </c>
      <c r="Q80" s="5">
        <v>-1384393000000</v>
      </c>
      <c r="R80" s="5">
        <v>-8636590000000</v>
      </c>
      <c r="S80" s="5">
        <v>-2871314772677</v>
      </c>
      <c r="T80" s="5">
        <v>-2645456046313</v>
      </c>
      <c r="U80" s="5">
        <v>-3287537377084</v>
      </c>
      <c r="V80" s="5">
        <v>-826040976125</v>
      </c>
    </row>
    <row r="82" spans="2:26" ht="15.5" x14ac:dyDescent="0.35">
      <c r="B82" t="s">
        <v>94</v>
      </c>
      <c r="C82" t="s">
        <v>95</v>
      </c>
    </row>
    <row r="83" spans="2:26" ht="15.5" x14ac:dyDescent="0.35">
      <c r="C83" t="s">
        <v>96</v>
      </c>
    </row>
    <row r="84" spans="2:26" ht="15.5" x14ac:dyDescent="0.35">
      <c r="C84" t="s">
        <v>20</v>
      </c>
      <c r="D84" s="5">
        <v>1956000000</v>
      </c>
      <c r="E84" s="5">
        <v>3208000000</v>
      </c>
      <c r="F84" s="5">
        <v>1722000000</v>
      </c>
      <c r="G84" s="5">
        <v>3930000000</v>
      </c>
      <c r="I84" s="5">
        <v>3930000000</v>
      </c>
      <c r="J84" s="5">
        <v>2499000000</v>
      </c>
      <c r="K84" s="5">
        <v>404000000</v>
      </c>
      <c r="L84" s="5">
        <v>3153000000</v>
      </c>
      <c r="M84" s="5">
        <v>409000000</v>
      </c>
      <c r="N84" s="5">
        <v>866000000</v>
      </c>
      <c r="O84" s="5">
        <v>310000000</v>
      </c>
      <c r="P84" s="5">
        <v>350000000</v>
      </c>
      <c r="Q84" s="5">
        <v>2211000000</v>
      </c>
      <c r="R84" s="5">
        <v>5720000000</v>
      </c>
      <c r="S84" s="5">
        <v>15822845529</v>
      </c>
      <c r="T84" s="5">
        <v>43042982243</v>
      </c>
      <c r="U84" s="5">
        <v>260409875852</v>
      </c>
      <c r="V84" s="5">
        <v>162322645977</v>
      </c>
      <c r="W84" s="5">
        <v>333682733522</v>
      </c>
      <c r="X84" s="5">
        <v>715672709550</v>
      </c>
      <c r="Y84" s="5">
        <v>501639725742</v>
      </c>
      <c r="Z84" s="5">
        <v>295662862220</v>
      </c>
    </row>
    <row r="85" spans="2:26" ht="15.5" x14ac:dyDescent="0.35">
      <c r="C85" t="s">
        <v>289</v>
      </c>
      <c r="P85" s="5">
        <v>48000000</v>
      </c>
      <c r="Q85" s="5">
        <v>48000000</v>
      </c>
      <c r="R85" s="5">
        <v>48000000</v>
      </c>
      <c r="S85" s="5">
        <v>47500000</v>
      </c>
      <c r="T85" s="5">
        <v>47500000</v>
      </c>
      <c r="U85" s="5">
        <v>2511281629</v>
      </c>
      <c r="V85" s="5">
        <v>7398441098</v>
      </c>
      <c r="W85" s="5">
        <v>273625779595</v>
      </c>
      <c r="X85" s="5">
        <v>557798068808</v>
      </c>
      <c r="Y85" s="5">
        <v>1083022599227</v>
      </c>
      <c r="Z85" s="5">
        <v>100026567865</v>
      </c>
    </row>
    <row r="86" spans="2:26" ht="15.5" x14ac:dyDescent="0.35">
      <c r="C86" t="s">
        <v>101</v>
      </c>
    </row>
    <row r="87" spans="2:26" ht="15.5" x14ac:dyDescent="0.35">
      <c r="C87" t="s">
        <v>99</v>
      </c>
      <c r="D87" s="5">
        <v>43962000000</v>
      </c>
      <c r="E87" s="5">
        <v>43300000000</v>
      </c>
      <c r="F87" s="5">
        <v>43800000000</v>
      </c>
      <c r="G87" s="5">
        <v>44100000000</v>
      </c>
      <c r="I87" s="5">
        <v>44100000000</v>
      </c>
      <c r="J87" s="5">
        <v>43193000000</v>
      </c>
      <c r="K87" s="5">
        <v>16915000000</v>
      </c>
      <c r="L87" s="5">
        <v>16864000000</v>
      </c>
      <c r="M87" s="5">
        <v>16864000000</v>
      </c>
      <c r="N87" s="5">
        <v>16861000000</v>
      </c>
      <c r="O87" s="5">
        <v>17036000000</v>
      </c>
      <c r="P87" s="5">
        <v>11107000000</v>
      </c>
      <c r="Q87" s="5">
        <v>12557000000</v>
      </c>
      <c r="R87" s="5">
        <v>6486000000</v>
      </c>
      <c r="S87" s="5">
        <v>562907489</v>
      </c>
      <c r="T87" s="5">
        <v>11490330857</v>
      </c>
      <c r="U87" s="5">
        <v>10313026814</v>
      </c>
      <c r="V87" s="5">
        <v>9797951026</v>
      </c>
      <c r="W87" s="5">
        <v>2118009451</v>
      </c>
      <c r="X87" s="5">
        <v>1952203668</v>
      </c>
      <c r="Y87" s="5">
        <v>1894722185</v>
      </c>
      <c r="Z87" s="5">
        <v>4867117654</v>
      </c>
    </row>
    <row r="88" spans="2:26" ht="15.5" x14ac:dyDescent="0.35">
      <c r="C88" t="s">
        <v>98</v>
      </c>
      <c r="D88" s="5">
        <v>431478000000</v>
      </c>
      <c r="E88" s="5">
        <v>431828000000</v>
      </c>
      <c r="F88" s="5">
        <v>435284000000</v>
      </c>
      <c r="G88" s="5">
        <v>433585000000</v>
      </c>
      <c r="I88" s="5">
        <v>433585000000</v>
      </c>
      <c r="J88" s="5">
        <v>415355000000</v>
      </c>
      <c r="K88" s="5">
        <v>426173000000</v>
      </c>
      <c r="L88" s="5">
        <v>418333000000</v>
      </c>
      <c r="M88" s="5">
        <v>419408000000</v>
      </c>
      <c r="N88" s="5">
        <v>407077000000</v>
      </c>
      <c r="O88" s="5">
        <v>406667000000</v>
      </c>
      <c r="P88" s="5">
        <v>325543000000</v>
      </c>
      <c r="Q88" s="5">
        <v>314134000000</v>
      </c>
      <c r="R88" s="5">
        <v>285757000000</v>
      </c>
      <c r="S88" s="5">
        <v>25051505092</v>
      </c>
      <c r="T88" s="5">
        <v>2550835417062</v>
      </c>
      <c r="U88" s="5">
        <v>1310083452665</v>
      </c>
      <c r="V88" s="5">
        <v>1502866597062</v>
      </c>
      <c r="W88" s="5">
        <v>1055756237041</v>
      </c>
      <c r="X88" s="5">
        <v>945027120392</v>
      </c>
      <c r="Y88" s="5">
        <v>522930230802</v>
      </c>
      <c r="Z88" s="5">
        <v>186579573237</v>
      </c>
    </row>
    <row r="89" spans="2:26" ht="15.5" x14ac:dyDescent="0.35">
      <c r="C89" t="s">
        <v>102</v>
      </c>
    </row>
    <row r="90" spans="2:26" ht="15.5" x14ac:dyDescent="0.35">
      <c r="C90" t="s">
        <v>97</v>
      </c>
      <c r="D90" s="5">
        <v>35153000000</v>
      </c>
      <c r="E90" s="5">
        <v>32332000000</v>
      </c>
      <c r="F90" s="5">
        <v>33666000000</v>
      </c>
      <c r="G90" s="5">
        <v>32623000000</v>
      </c>
      <c r="I90" s="5">
        <v>32623000000</v>
      </c>
      <c r="J90" s="5">
        <v>28163000000</v>
      </c>
      <c r="K90" s="5">
        <v>6332000000</v>
      </c>
      <c r="L90" s="5">
        <v>11924000000</v>
      </c>
      <c r="M90" s="5">
        <v>1005000000</v>
      </c>
      <c r="N90" s="5">
        <v>2360000000</v>
      </c>
      <c r="O90" s="5">
        <v>953000000</v>
      </c>
      <c r="P90" s="5">
        <v>2253000000</v>
      </c>
      <c r="Q90" s="5">
        <v>2557000000</v>
      </c>
      <c r="R90" s="5">
        <v>21318000000</v>
      </c>
      <c r="S90" s="5">
        <v>63524128102</v>
      </c>
      <c r="T90" s="5">
        <v>76875410238</v>
      </c>
      <c r="U90" s="5">
        <v>95067018115</v>
      </c>
      <c r="V90" s="5">
        <v>106200204887</v>
      </c>
      <c r="W90" s="5">
        <v>102278278770</v>
      </c>
      <c r="X90" s="5">
        <v>94468973285</v>
      </c>
      <c r="Y90" s="5">
        <v>120970886696</v>
      </c>
      <c r="Z90" s="5">
        <v>102985581076</v>
      </c>
    </row>
    <row r="91" spans="2:26" ht="15.5" x14ac:dyDescent="0.35">
      <c r="C91" t="s">
        <v>100</v>
      </c>
      <c r="D91" s="5">
        <v>35153000000</v>
      </c>
      <c r="E91" s="5">
        <v>32332000000</v>
      </c>
      <c r="F91" s="5">
        <v>33666000000</v>
      </c>
      <c r="G91" s="5">
        <v>32623000000</v>
      </c>
      <c r="I91" s="5">
        <v>32623000000</v>
      </c>
      <c r="J91" s="5">
        <v>28163000000</v>
      </c>
      <c r="K91" s="5">
        <v>6332000000</v>
      </c>
      <c r="L91" s="5">
        <v>11924000000</v>
      </c>
      <c r="M91" s="5">
        <v>1005000000</v>
      </c>
      <c r="N91" s="5">
        <v>2360000000</v>
      </c>
      <c r="O91" s="5">
        <v>953000000</v>
      </c>
      <c r="P91" s="5">
        <v>2253000000</v>
      </c>
      <c r="Q91" s="5">
        <v>2557000000</v>
      </c>
      <c r="R91" s="5">
        <v>21318000000</v>
      </c>
      <c r="S91" s="5">
        <v>63524128102</v>
      </c>
      <c r="T91" s="5">
        <v>76875410238</v>
      </c>
      <c r="U91" s="5">
        <v>95067018115</v>
      </c>
      <c r="V91" s="5">
        <v>106200204887</v>
      </c>
      <c r="W91" s="5">
        <v>102278278770</v>
      </c>
      <c r="X91" s="5">
        <v>94468973285</v>
      </c>
      <c r="Y91" s="5">
        <v>120970886696</v>
      </c>
      <c r="Z91" s="5">
        <v>102985581076</v>
      </c>
    </row>
    <row r="92" spans="2:26" ht="15.5" x14ac:dyDescent="0.35">
      <c r="C92" t="s">
        <v>545</v>
      </c>
      <c r="D92" s="5">
        <v>2620000000</v>
      </c>
      <c r="E92" s="5">
        <v>2620000000</v>
      </c>
      <c r="F92" s="5">
        <v>2620000000</v>
      </c>
      <c r="G92" s="5">
        <v>2620000000</v>
      </c>
      <c r="I92" s="5">
        <v>2620000000</v>
      </c>
      <c r="J92" s="5">
        <v>2620000000</v>
      </c>
      <c r="K92" s="5">
        <v>5640000000</v>
      </c>
    </row>
    <row r="93" spans="2:26" ht="15.5" x14ac:dyDescent="0.35">
      <c r="C93" t="s">
        <v>103</v>
      </c>
      <c r="J93" s="5">
        <v>1338000000</v>
      </c>
      <c r="K93" s="5">
        <v>2006000000</v>
      </c>
      <c r="L93" s="5">
        <v>644000000</v>
      </c>
      <c r="S93" s="5">
        <v>9929824727</v>
      </c>
      <c r="T93" s="5">
        <v>9946923562</v>
      </c>
      <c r="U93" s="5">
        <v>9273448291</v>
      </c>
      <c r="V93" s="5">
        <v>17060093225</v>
      </c>
      <c r="W93" s="5">
        <v>27798487925</v>
      </c>
      <c r="X93" s="5">
        <v>27663062467</v>
      </c>
      <c r="Y93" s="5">
        <v>35757977390</v>
      </c>
      <c r="Z93" s="5">
        <v>18426917943</v>
      </c>
    </row>
    <row r="94" spans="2:26" ht="15.5" x14ac:dyDescent="0.35">
      <c r="C94" t="s">
        <v>79</v>
      </c>
      <c r="D94" s="5">
        <v>6331459000000</v>
      </c>
      <c r="E94" s="5">
        <v>6331459000000</v>
      </c>
      <c r="F94" s="5">
        <v>6331459000000</v>
      </c>
      <c r="G94" s="5">
        <v>6331459000000</v>
      </c>
      <c r="I94" s="5">
        <v>6331459000000</v>
      </c>
      <c r="J94" s="5">
        <v>6331459000000</v>
      </c>
      <c r="K94" s="5">
        <v>6331459000000</v>
      </c>
      <c r="L94" s="5">
        <v>6331459000000</v>
      </c>
      <c r="M94" s="5">
        <v>658554000000</v>
      </c>
      <c r="N94" s="5">
        <v>290125000000</v>
      </c>
      <c r="O94" s="5">
        <v>122305000000</v>
      </c>
      <c r="P94" s="5">
        <v>665610000000</v>
      </c>
      <c r="Q94" s="5">
        <v>46794000000</v>
      </c>
      <c r="R94" s="5">
        <v>39072000000</v>
      </c>
      <c r="S94" s="5">
        <v>39767095418</v>
      </c>
      <c r="T94" s="5">
        <v>39781010321</v>
      </c>
      <c r="U94" s="5">
        <v>39671480218</v>
      </c>
      <c r="V94" s="5">
        <v>188569446319</v>
      </c>
      <c r="W94" s="5">
        <v>231911231020</v>
      </c>
      <c r="X94" s="5">
        <v>83987503235</v>
      </c>
      <c r="Y94" s="5">
        <v>227550516721</v>
      </c>
      <c r="Z94" s="5">
        <v>217690118851</v>
      </c>
    </row>
    <row r="95" spans="2:26" ht="15.5" x14ac:dyDescent="0.35">
      <c r="C95" t="s">
        <v>104</v>
      </c>
      <c r="D95" s="5">
        <v>39272000000</v>
      </c>
      <c r="E95" s="5">
        <v>37777000000</v>
      </c>
      <c r="F95" s="5">
        <v>37271000000</v>
      </c>
      <c r="G95" s="5">
        <v>38435000000</v>
      </c>
      <c r="I95" s="5">
        <v>38435000000</v>
      </c>
      <c r="J95" s="5">
        <v>34345000000</v>
      </c>
      <c r="K95" s="5">
        <v>11425000000</v>
      </c>
      <c r="L95" s="5">
        <v>19436000000</v>
      </c>
      <c r="M95" s="5">
        <v>2134000000</v>
      </c>
      <c r="N95" s="5">
        <v>3980000000</v>
      </c>
      <c r="O95" s="5">
        <v>2908000000</v>
      </c>
      <c r="P95" s="5">
        <v>5266000000</v>
      </c>
      <c r="Q95" s="5">
        <v>43516000000</v>
      </c>
      <c r="R95" s="5">
        <v>64014000000</v>
      </c>
      <c r="S95" s="5">
        <v>149520345786</v>
      </c>
      <c r="T95" s="5">
        <v>466135508578</v>
      </c>
      <c r="U95" s="5">
        <v>769050497930</v>
      </c>
      <c r="V95" s="5">
        <v>948354199023</v>
      </c>
      <c r="W95" s="5">
        <v>1436140216095</v>
      </c>
      <c r="X95" s="5">
        <v>1731809267445</v>
      </c>
      <c r="Y95" s="5">
        <v>2308318245852</v>
      </c>
      <c r="Z95" s="5">
        <v>910377663577</v>
      </c>
    </row>
    <row r="96" spans="2:26" ht="15.5" x14ac:dyDescent="0.35">
      <c r="C96" t="s">
        <v>105</v>
      </c>
    </row>
    <row r="97" spans="3:26" ht="15.5" x14ac:dyDescent="0.35">
      <c r="C97" t="s">
        <v>107</v>
      </c>
      <c r="S97" s="5">
        <v>80527619202</v>
      </c>
      <c r="T97" s="5">
        <v>691674903697</v>
      </c>
      <c r="U97" s="5">
        <v>352620075081</v>
      </c>
      <c r="V97" s="5">
        <v>39869076101</v>
      </c>
      <c r="W97" s="5">
        <v>5938816642</v>
      </c>
    </row>
    <row r="98" spans="3:26" ht="15.5" x14ac:dyDescent="0.35">
      <c r="C98" t="s">
        <v>106</v>
      </c>
      <c r="D98" s="5">
        <v>15351000000</v>
      </c>
      <c r="E98" s="5">
        <v>16859000000</v>
      </c>
      <c r="F98" s="5">
        <v>18002000000</v>
      </c>
      <c r="G98" s="5">
        <v>19142000000</v>
      </c>
      <c r="I98" s="5">
        <v>19142000000</v>
      </c>
      <c r="J98" s="5">
        <v>22776000000</v>
      </c>
      <c r="K98" s="5">
        <v>302000000</v>
      </c>
      <c r="L98" s="5">
        <v>283000000</v>
      </c>
      <c r="M98" s="5">
        <v>61000000</v>
      </c>
      <c r="N98" s="5">
        <v>425000000</v>
      </c>
      <c r="O98" s="5">
        <v>724000000</v>
      </c>
      <c r="P98" s="5">
        <v>2471000000</v>
      </c>
      <c r="Q98" s="5">
        <v>816308000000</v>
      </c>
      <c r="R98" s="5">
        <v>1631896000000</v>
      </c>
      <c r="S98" s="5">
        <v>6432061758415</v>
      </c>
      <c r="T98" s="5">
        <v>7610677853962</v>
      </c>
      <c r="U98" s="5">
        <v>7423291723286</v>
      </c>
      <c r="V98" s="5">
        <v>10630440395852</v>
      </c>
      <c r="W98" s="5">
        <v>10296326312210</v>
      </c>
      <c r="X98" s="5">
        <v>9314678257934</v>
      </c>
      <c r="Y98" s="5">
        <v>5303281246648</v>
      </c>
      <c r="Z98" s="5">
        <v>3307202072332</v>
      </c>
    </row>
    <row r="99" spans="3:26" ht="15.5" x14ac:dyDescent="0.35">
      <c r="C99" t="s">
        <v>108</v>
      </c>
      <c r="D99" s="5">
        <v>18500000000</v>
      </c>
      <c r="E99" s="5">
        <v>20008000000</v>
      </c>
      <c r="F99" s="5">
        <v>21151000000</v>
      </c>
      <c r="G99" s="5">
        <v>22291000000</v>
      </c>
      <c r="I99" s="5">
        <v>22291000000</v>
      </c>
      <c r="J99" s="5">
        <v>25925000000</v>
      </c>
      <c r="K99" s="5">
        <v>21850000000</v>
      </c>
      <c r="L99" s="5">
        <v>1322000000</v>
      </c>
      <c r="M99" s="5">
        <v>1132000000</v>
      </c>
      <c r="N99" s="5">
        <v>11697000000</v>
      </c>
      <c r="O99" s="5">
        <v>710597000000</v>
      </c>
      <c r="P99" s="5">
        <v>712756000000</v>
      </c>
      <c r="Q99" s="5">
        <v>1526259000000</v>
      </c>
      <c r="R99" s="5">
        <v>2347582000000</v>
      </c>
      <c r="S99" s="5">
        <v>7439040570299</v>
      </c>
      <c r="T99" s="5">
        <v>8661999545322</v>
      </c>
      <c r="U99" s="5">
        <v>8283377516770</v>
      </c>
      <c r="V99" s="5">
        <v>11264754969744</v>
      </c>
      <c r="W99" s="5">
        <v>10916751171483</v>
      </c>
      <c r="X99" s="5">
        <v>9704465781310</v>
      </c>
      <c r="Y99" s="5">
        <v>6237654360240</v>
      </c>
      <c r="Z99" s="5">
        <v>3753786131109</v>
      </c>
    </row>
    <row r="100" spans="3:26" ht="15.5" x14ac:dyDescent="0.35">
      <c r="C100" t="s">
        <v>109</v>
      </c>
      <c r="D100" s="5">
        <v>57772000000</v>
      </c>
      <c r="E100" s="5">
        <v>57785000000</v>
      </c>
      <c r="F100" s="5">
        <v>58422000000</v>
      </c>
      <c r="G100" s="5">
        <v>60726000000</v>
      </c>
      <c r="I100" s="5">
        <v>60726000000</v>
      </c>
      <c r="J100" s="5">
        <v>60270000000</v>
      </c>
      <c r="K100" s="5">
        <v>33275000000</v>
      </c>
      <c r="L100" s="5">
        <v>20758000000</v>
      </c>
      <c r="M100" s="5">
        <v>3266000000</v>
      </c>
      <c r="N100" s="5">
        <v>15677000000</v>
      </c>
      <c r="O100" s="5">
        <v>713505000000</v>
      </c>
      <c r="P100" s="5">
        <v>718022000000</v>
      </c>
      <c r="Q100" s="5">
        <v>1569775000000</v>
      </c>
      <c r="R100" s="5">
        <v>2411596000000</v>
      </c>
      <c r="S100" s="5">
        <v>7588560916085</v>
      </c>
      <c r="T100" s="5">
        <v>9128135053900</v>
      </c>
      <c r="U100" s="5">
        <v>9052428014700</v>
      </c>
      <c r="V100" s="5">
        <v>12213109168767</v>
      </c>
      <c r="W100" s="5">
        <v>12352891387578</v>
      </c>
      <c r="X100" s="5">
        <v>11436275048755</v>
      </c>
      <c r="Y100" s="5">
        <v>8545972606092</v>
      </c>
      <c r="Z100" s="5">
        <v>4664163794686</v>
      </c>
    </row>
    <row r="101" spans="3:26" ht="15.5" x14ac:dyDescent="0.35">
      <c r="C101" t="s">
        <v>110</v>
      </c>
    </row>
    <row r="102" spans="3:26" ht="15.5" x14ac:dyDescent="0.35">
      <c r="C102" t="s">
        <v>111</v>
      </c>
    </row>
    <row r="103" spans="3:26" ht="15.5" x14ac:dyDescent="0.35">
      <c r="C103" t="s">
        <v>112</v>
      </c>
      <c r="D103" s="5">
        <v>839111000000</v>
      </c>
      <c r="E103" s="5">
        <v>837929000000</v>
      </c>
      <c r="F103" s="5">
        <v>843899000000</v>
      </c>
      <c r="G103" s="5">
        <v>827885000000</v>
      </c>
      <c r="I103" s="5">
        <v>827885000000</v>
      </c>
      <c r="J103" s="5">
        <v>805115000000</v>
      </c>
      <c r="K103" s="5">
        <v>958161000000</v>
      </c>
      <c r="L103" s="5">
        <v>914501000000</v>
      </c>
      <c r="M103" s="5">
        <v>881184000000</v>
      </c>
      <c r="N103" s="5">
        <v>9827922000000</v>
      </c>
      <c r="O103" s="5">
        <v>10096465000000</v>
      </c>
      <c r="P103" s="5">
        <v>8933611000000</v>
      </c>
      <c r="Q103" s="5">
        <v>8191029000000</v>
      </c>
      <c r="R103" s="5">
        <v>7649163000000</v>
      </c>
      <c r="S103" s="5">
        <v>5949291430919</v>
      </c>
      <c r="T103" s="5">
        <v>5209889004020</v>
      </c>
      <c r="U103" s="5">
        <v>2874428104739</v>
      </c>
      <c r="V103" s="5">
        <v>2955755907090</v>
      </c>
      <c r="W103" s="5">
        <v>1759605829930</v>
      </c>
      <c r="X103" s="5">
        <v>2061971871519</v>
      </c>
      <c r="Y103" s="5">
        <v>1047845748888</v>
      </c>
      <c r="Z103" s="5">
        <v>500521008641</v>
      </c>
    </row>
    <row r="104" spans="3:26" ht="15.5" x14ac:dyDescent="0.35">
      <c r="C104" t="s">
        <v>115</v>
      </c>
      <c r="X104" s="5">
        <v>235000000000</v>
      </c>
    </row>
    <row r="105" spans="3:26" ht="15.5" x14ac:dyDescent="0.35">
      <c r="C105" t="s">
        <v>113</v>
      </c>
      <c r="Y105" s="5">
        <v>70951860463</v>
      </c>
      <c r="Z105" s="5">
        <v>189452485758</v>
      </c>
    </row>
    <row r="106" spans="3:26" ht="15.5" x14ac:dyDescent="0.35">
      <c r="C106" t="s">
        <v>114</v>
      </c>
      <c r="D106" s="5">
        <v>475440000000</v>
      </c>
      <c r="E106" s="5">
        <v>475128000000</v>
      </c>
      <c r="F106" s="5">
        <v>479084000000</v>
      </c>
      <c r="G106" s="5">
        <v>477685000000</v>
      </c>
      <c r="I106" s="5">
        <v>477685000000</v>
      </c>
      <c r="J106" s="5">
        <v>458548000000</v>
      </c>
      <c r="K106" s="5">
        <v>443088000000</v>
      </c>
      <c r="L106" s="5">
        <v>435197000000</v>
      </c>
      <c r="M106" s="5">
        <v>436272000000</v>
      </c>
      <c r="N106" s="5">
        <v>423938000000</v>
      </c>
      <c r="O106" s="5">
        <v>423703000000</v>
      </c>
      <c r="P106" s="5">
        <v>336650000000</v>
      </c>
      <c r="Q106" s="5">
        <v>326691000000</v>
      </c>
      <c r="R106" s="5">
        <v>292243000000</v>
      </c>
      <c r="S106" s="5">
        <v>25614412581</v>
      </c>
      <c r="T106" s="5">
        <v>2562325747919</v>
      </c>
      <c r="U106" s="5">
        <v>1320396479479</v>
      </c>
      <c r="V106" s="5">
        <v>1512664548088</v>
      </c>
      <c r="W106" s="5">
        <v>1057874246492</v>
      </c>
      <c r="X106" s="5">
        <v>946979324060</v>
      </c>
      <c r="Y106" s="5">
        <v>524824952987</v>
      </c>
      <c r="Z106" s="5">
        <v>191446690891</v>
      </c>
    </row>
    <row r="107" spans="3:26" ht="15.5" x14ac:dyDescent="0.35">
      <c r="C107" t="s">
        <v>206</v>
      </c>
      <c r="D107" s="5">
        <v>172191000000</v>
      </c>
      <c r="E107" s="5">
        <v>171618000000</v>
      </c>
      <c r="F107" s="5">
        <v>171047000000</v>
      </c>
      <c r="G107" s="5">
        <v>172807000000</v>
      </c>
      <c r="I107" s="5">
        <v>172807000000</v>
      </c>
      <c r="J107" s="5">
        <v>172711000000</v>
      </c>
      <c r="K107" s="5">
        <v>179945000000</v>
      </c>
      <c r="L107" s="5">
        <v>157731000000</v>
      </c>
      <c r="M107" s="5">
        <v>148306000000</v>
      </c>
      <c r="N107" s="5">
        <v>148955000000</v>
      </c>
      <c r="O107" s="5">
        <v>143150000000</v>
      </c>
      <c r="P107" s="5">
        <v>91167000000</v>
      </c>
      <c r="Q107" s="5">
        <v>51180000000</v>
      </c>
      <c r="R107" s="5">
        <v>16696000000</v>
      </c>
      <c r="S107" s="5">
        <v>8993962390</v>
      </c>
      <c r="T107" s="5">
        <v>104125289968</v>
      </c>
      <c r="U107" s="5">
        <v>42665964085</v>
      </c>
      <c r="V107" s="5">
        <v>29009224849</v>
      </c>
      <c r="W107" s="5">
        <v>19714844325</v>
      </c>
      <c r="X107" s="5">
        <v>8068617691</v>
      </c>
      <c r="Y107" s="5">
        <v>6969793120</v>
      </c>
      <c r="Z107" s="5">
        <v>9960205069</v>
      </c>
    </row>
    <row r="108" spans="3:26" ht="15.5" x14ac:dyDescent="0.35">
      <c r="C108" t="s">
        <v>466</v>
      </c>
      <c r="D108" s="5">
        <v>59037000000</v>
      </c>
      <c r="E108" s="5">
        <v>59052000000</v>
      </c>
      <c r="F108" s="5">
        <v>59067000000</v>
      </c>
      <c r="G108" s="5">
        <v>58774000000</v>
      </c>
      <c r="I108" s="5">
        <v>58774000000</v>
      </c>
      <c r="J108" s="5">
        <v>72109000000</v>
      </c>
      <c r="S108" s="5">
        <v>35185616854</v>
      </c>
    </row>
    <row r="109" spans="3:26" ht="15.5" x14ac:dyDescent="0.35">
      <c r="C109" t="s">
        <v>116</v>
      </c>
      <c r="D109" s="5">
        <v>155183000000</v>
      </c>
      <c r="E109" s="5">
        <v>153798000000</v>
      </c>
      <c r="F109" s="5">
        <v>157267000000</v>
      </c>
      <c r="G109" s="5">
        <v>142638000000</v>
      </c>
      <c r="I109" s="5">
        <v>142638000000</v>
      </c>
      <c r="J109" s="5">
        <v>139332000000</v>
      </c>
      <c r="K109" s="5">
        <v>247088000000</v>
      </c>
      <c r="L109" s="5">
        <v>235350000000</v>
      </c>
      <c r="M109" s="5">
        <v>227676000000</v>
      </c>
      <c r="N109" s="5">
        <v>3904219000000</v>
      </c>
      <c r="O109" s="5">
        <v>3959154000000</v>
      </c>
      <c r="P109" s="5">
        <v>3293939000000</v>
      </c>
      <c r="Q109" s="5">
        <v>2546179000000</v>
      </c>
      <c r="R109" s="5">
        <v>1908413000000</v>
      </c>
      <c r="S109" s="5">
        <v>1085005058189</v>
      </c>
      <c r="T109" s="5">
        <v>1115218403952</v>
      </c>
      <c r="U109" s="5">
        <v>813073637125</v>
      </c>
      <c r="V109" s="5">
        <v>220191077454</v>
      </c>
      <c r="W109" s="5">
        <v>150586358845</v>
      </c>
      <c r="X109" s="5">
        <v>165852158369</v>
      </c>
      <c r="Y109" s="5">
        <v>197018153669</v>
      </c>
      <c r="Z109" s="5">
        <v>158028365094</v>
      </c>
    </row>
    <row r="110" spans="3:26" ht="15.5" x14ac:dyDescent="0.35">
      <c r="C110" t="s">
        <v>117</v>
      </c>
      <c r="D110" s="5">
        <v>36297000000</v>
      </c>
      <c r="E110" s="5">
        <v>37385000000</v>
      </c>
      <c r="F110" s="5">
        <v>36501000000</v>
      </c>
      <c r="G110" s="5">
        <v>34755000000</v>
      </c>
      <c r="I110" s="5">
        <v>34755000000</v>
      </c>
      <c r="J110" s="5">
        <v>34524000000</v>
      </c>
      <c r="K110" s="5">
        <v>28060000000</v>
      </c>
      <c r="L110" s="5">
        <v>24791000000</v>
      </c>
      <c r="M110" s="5">
        <v>21658000000</v>
      </c>
      <c r="N110" s="5">
        <v>21330000000</v>
      </c>
      <c r="O110" s="5">
        <v>20580000000</v>
      </c>
      <c r="P110" s="5">
        <v>16517000000</v>
      </c>
      <c r="Q110" s="5">
        <v>113961000000</v>
      </c>
      <c r="R110" s="5">
        <v>102908000000</v>
      </c>
      <c r="S110" s="5">
        <v>83722323976</v>
      </c>
      <c r="T110" s="5">
        <v>87515386643</v>
      </c>
      <c r="U110" s="5">
        <v>71770735135</v>
      </c>
      <c r="V110" s="5">
        <v>14088032984</v>
      </c>
      <c r="W110" s="5">
        <v>14671386529</v>
      </c>
      <c r="X110" s="5">
        <v>8670528405</v>
      </c>
      <c r="Y110" s="5">
        <v>6465373667</v>
      </c>
      <c r="Z110" s="5">
        <v>7477326258</v>
      </c>
    </row>
    <row r="111" spans="3:26" ht="15.5" x14ac:dyDescent="0.35">
      <c r="C111" t="s">
        <v>119</v>
      </c>
    </row>
    <row r="112" spans="3:26" ht="15.5" x14ac:dyDescent="0.35">
      <c r="C112" t="s">
        <v>121</v>
      </c>
      <c r="Q112" s="5">
        <v>295000000</v>
      </c>
      <c r="R112" s="5">
        <v>759000000</v>
      </c>
      <c r="S112" s="5">
        <v>2023513870</v>
      </c>
      <c r="T112" s="5">
        <v>647983296</v>
      </c>
      <c r="U112" s="5">
        <v>322076886102</v>
      </c>
      <c r="V112" s="5">
        <v>1798662740</v>
      </c>
      <c r="W112" s="5">
        <v>245117756215</v>
      </c>
      <c r="X112" s="5">
        <v>1067030355425</v>
      </c>
      <c r="Y112" s="5">
        <v>1563421715388</v>
      </c>
      <c r="Z112" s="5">
        <v>1365755000000</v>
      </c>
    </row>
    <row r="113" spans="3:26" ht="15.5" x14ac:dyDescent="0.35">
      <c r="C113" t="s">
        <v>509</v>
      </c>
      <c r="S113" s="5">
        <v>150971495865</v>
      </c>
      <c r="T113" s="5">
        <v>259678530469</v>
      </c>
      <c r="U113" s="5">
        <v>497131992849</v>
      </c>
      <c r="V113" s="5">
        <v>1296482749392</v>
      </c>
      <c r="W113" s="5">
        <v>1963077060102</v>
      </c>
      <c r="X113" s="5">
        <v>2339278887117</v>
      </c>
    </row>
    <row r="114" spans="3:26" ht="15.5" x14ac:dyDescent="0.35">
      <c r="C114" t="s">
        <v>465</v>
      </c>
      <c r="W114" s="5">
        <v>647969196327</v>
      </c>
      <c r="X114" s="5">
        <v>646147255946</v>
      </c>
      <c r="Y114" s="5">
        <v>644702476923</v>
      </c>
      <c r="Z114" s="5">
        <v>643257697900</v>
      </c>
    </row>
    <row r="115" spans="3:26" ht="15.5" x14ac:dyDescent="0.35">
      <c r="C115" t="s">
        <v>122</v>
      </c>
      <c r="N115" s="5">
        <v>5282382000000</v>
      </c>
      <c r="O115" s="5">
        <v>5502780000000</v>
      </c>
      <c r="P115" s="5">
        <v>5148240000000</v>
      </c>
      <c r="Q115" s="5">
        <v>5105920000000</v>
      </c>
      <c r="R115" s="5">
        <v>5242601000000</v>
      </c>
      <c r="S115" s="5">
        <v>4736637689415</v>
      </c>
      <c r="T115" s="5">
        <v>1271564359525</v>
      </c>
      <c r="U115" s="5">
        <v>557612525475</v>
      </c>
      <c r="V115" s="5">
        <v>1052434815182</v>
      </c>
      <c r="W115" s="5">
        <v>426628099684</v>
      </c>
      <c r="X115" s="5">
        <v>595067485434</v>
      </c>
      <c r="Y115" s="5">
        <v>175263992234</v>
      </c>
      <c r="Z115" s="5">
        <v>72369578778</v>
      </c>
    </row>
    <row r="116" spans="3:26" ht="15.5" x14ac:dyDescent="0.35">
      <c r="C116" t="s">
        <v>123</v>
      </c>
      <c r="D116" s="5">
        <v>5183683000000</v>
      </c>
      <c r="E116" s="5">
        <v>5188266000000</v>
      </c>
      <c r="F116" s="5">
        <v>5189606000000</v>
      </c>
      <c r="G116" s="5">
        <v>5210874000000</v>
      </c>
      <c r="I116" s="5">
        <v>5210874000000</v>
      </c>
      <c r="J116" s="5">
        <v>5139558000000</v>
      </c>
      <c r="K116" s="5">
        <v>4931941000000</v>
      </c>
      <c r="L116" s="5">
        <v>4842143000000</v>
      </c>
      <c r="M116" s="5">
        <v>10425635000000</v>
      </c>
      <c r="N116" s="5">
        <v>5432171000000</v>
      </c>
      <c r="O116" s="5">
        <v>6036283000000</v>
      </c>
      <c r="P116" s="5">
        <v>5939835000000</v>
      </c>
      <c r="Q116" s="5">
        <v>7276294000000</v>
      </c>
      <c r="R116" s="5">
        <v>7275588000000</v>
      </c>
      <c r="S116" s="5">
        <v>5518054831261</v>
      </c>
      <c r="T116" s="5">
        <v>4925716623298</v>
      </c>
      <c r="U116" s="5">
        <v>4540014437066</v>
      </c>
      <c r="V116" s="5">
        <v>4888599022153</v>
      </c>
      <c r="W116" s="5">
        <v>5398455238849</v>
      </c>
      <c r="X116" s="5">
        <v>4337372315331</v>
      </c>
      <c r="Y116" s="5">
        <v>2416075094005</v>
      </c>
      <c r="Z116" s="5">
        <v>2288434186643</v>
      </c>
    </row>
    <row r="117" spans="3:26" ht="15.5" x14ac:dyDescent="0.35">
      <c r="C117" t="s">
        <v>124</v>
      </c>
      <c r="D117" s="5">
        <v>5183683000000</v>
      </c>
      <c r="E117" s="5">
        <v>5188266000000</v>
      </c>
      <c r="F117" s="5">
        <v>5189606000000</v>
      </c>
      <c r="G117" s="5">
        <v>5210874000000</v>
      </c>
      <c r="I117" s="5">
        <v>5210874000000</v>
      </c>
      <c r="J117" s="5">
        <v>5139558000000</v>
      </c>
      <c r="K117" s="5">
        <v>4931941000000</v>
      </c>
      <c r="L117" s="5">
        <v>4842143000000</v>
      </c>
      <c r="M117" s="5">
        <v>10425635000000</v>
      </c>
      <c r="N117" s="5">
        <v>5432171000000</v>
      </c>
      <c r="O117" s="5">
        <v>6036283000000</v>
      </c>
      <c r="P117" s="5">
        <v>5939835000000</v>
      </c>
      <c r="Q117" s="5">
        <v>7276294000000</v>
      </c>
      <c r="R117" s="5">
        <v>7275588000000</v>
      </c>
      <c r="S117" s="5">
        <v>5518054831261</v>
      </c>
      <c r="T117" s="5">
        <v>4925716623298</v>
      </c>
      <c r="U117" s="5">
        <v>4540014437066</v>
      </c>
      <c r="V117" s="5">
        <v>4888599022153</v>
      </c>
      <c r="W117" s="5">
        <v>5398455238849</v>
      </c>
      <c r="X117" s="5">
        <v>4337372315331</v>
      </c>
      <c r="Y117" s="5">
        <v>2416075094005</v>
      </c>
      <c r="Z117" s="5">
        <v>2288434186643</v>
      </c>
    </row>
    <row r="118" spans="3:26" ht="15.5" x14ac:dyDescent="0.35">
      <c r="C118" t="s">
        <v>211</v>
      </c>
      <c r="P118" s="5">
        <v>7518000000</v>
      </c>
      <c r="Q118" s="5">
        <v>118238000000</v>
      </c>
      <c r="R118" s="5">
        <v>54546000000</v>
      </c>
      <c r="V118" s="5">
        <v>81860457950</v>
      </c>
      <c r="W118" s="5">
        <v>253135066158</v>
      </c>
      <c r="X118" s="5">
        <v>164639066027</v>
      </c>
      <c r="Y118" s="5">
        <v>117366753301</v>
      </c>
      <c r="Z118" s="5">
        <v>76123128694</v>
      </c>
    </row>
    <row r="119" spans="3:26" ht="15.5" x14ac:dyDescent="0.35">
      <c r="C119" t="s">
        <v>125</v>
      </c>
    </row>
    <row r="120" spans="3:26" ht="15.5" x14ac:dyDescent="0.35">
      <c r="C120" t="s">
        <v>126</v>
      </c>
      <c r="Q120" s="5">
        <v>295000000</v>
      </c>
      <c r="R120" s="5">
        <v>759000000</v>
      </c>
      <c r="S120" s="5">
        <v>152995009735</v>
      </c>
      <c r="T120" s="5">
        <v>260326513765</v>
      </c>
      <c r="U120" s="5">
        <v>819208878951</v>
      </c>
      <c r="V120" s="5">
        <v>1298281412132</v>
      </c>
      <c r="W120" s="5">
        <v>2856164012644</v>
      </c>
      <c r="X120" s="5">
        <v>4052456498488</v>
      </c>
      <c r="Y120" s="5">
        <v>2279076052774</v>
      </c>
      <c r="Z120" s="5">
        <v>2198465183658</v>
      </c>
    </row>
    <row r="121" spans="3:26" ht="15.5" x14ac:dyDescent="0.35">
      <c r="C121" t="s">
        <v>510</v>
      </c>
      <c r="T121" s="5">
        <v>4592815410237</v>
      </c>
      <c r="U121" s="5">
        <v>3634401107070</v>
      </c>
      <c r="V121" s="5">
        <v>3391646501265</v>
      </c>
      <c r="W121" s="5">
        <v>2172591561330</v>
      </c>
    </row>
    <row r="122" spans="3:26" ht="15.5" x14ac:dyDescent="0.35">
      <c r="C122" t="s">
        <v>127</v>
      </c>
      <c r="D122" s="5">
        <v>6022794000000</v>
      </c>
      <c r="E122" s="5">
        <v>6026195000000</v>
      </c>
      <c r="F122" s="5">
        <v>6033505000000</v>
      </c>
      <c r="G122" s="5">
        <v>6038759000000</v>
      </c>
      <c r="I122" s="5">
        <v>6038759000000</v>
      </c>
      <c r="J122" s="5">
        <v>5944673000000</v>
      </c>
      <c r="K122" s="5">
        <v>5890102000000</v>
      </c>
      <c r="L122" s="5">
        <v>5756644000000</v>
      </c>
      <c r="M122" s="5">
        <v>11306819000000</v>
      </c>
      <c r="N122" s="5">
        <v>15260093000000</v>
      </c>
      <c r="O122" s="5">
        <v>16132748000000</v>
      </c>
      <c r="P122" s="5">
        <v>14873446000000</v>
      </c>
      <c r="Q122" s="5">
        <v>15467323000000</v>
      </c>
      <c r="R122" s="5">
        <v>14924751000000</v>
      </c>
      <c r="S122" s="5">
        <v>11467346262180</v>
      </c>
      <c r="T122" s="5">
        <v>10135605627318</v>
      </c>
      <c r="U122" s="5">
        <v>7414442541805</v>
      </c>
      <c r="V122" s="5">
        <v>7844354929243</v>
      </c>
      <c r="W122" s="5">
        <v>7158061068779</v>
      </c>
      <c r="X122" s="5">
        <v>6399344186850</v>
      </c>
      <c r="Y122" s="5">
        <v>3463920842893</v>
      </c>
      <c r="Z122" s="5">
        <v>2788955195284</v>
      </c>
    </row>
    <row r="123" spans="3:26" ht="15.5" x14ac:dyDescent="0.35">
      <c r="C123" t="s">
        <v>128</v>
      </c>
    </row>
    <row r="124" spans="3:26" ht="15.5" x14ac:dyDescent="0.35">
      <c r="C124" t="s">
        <v>129</v>
      </c>
      <c r="D124" s="5">
        <v>4252541000000</v>
      </c>
      <c r="E124" s="5">
        <v>4252541000000</v>
      </c>
      <c r="F124" s="5">
        <v>4252541000000</v>
      </c>
      <c r="G124" s="5">
        <v>4252541000000</v>
      </c>
      <c r="I124" s="5">
        <v>4252541000000</v>
      </c>
      <c r="J124" s="5">
        <v>4252541000000</v>
      </c>
      <c r="K124" s="5">
        <v>4252541000000</v>
      </c>
      <c r="L124" s="5">
        <v>4252541000000</v>
      </c>
      <c r="M124" s="5">
        <v>4252541000000</v>
      </c>
      <c r="N124" s="5">
        <v>4252542000000</v>
      </c>
      <c r="O124" s="5">
        <v>4252542000000</v>
      </c>
      <c r="P124" s="5">
        <v>4252542000000</v>
      </c>
      <c r="Q124" s="5">
        <v>3633609000000</v>
      </c>
      <c r="R124" s="5">
        <v>3633609000000</v>
      </c>
      <c r="S124" s="5">
        <v>3633609310500</v>
      </c>
      <c r="T124" s="5">
        <v>3633609310500</v>
      </c>
      <c r="U124" s="5">
        <v>3633609310500</v>
      </c>
      <c r="V124" s="5">
        <v>3423392002900</v>
      </c>
      <c r="W124" s="5">
        <v>3423392002900</v>
      </c>
      <c r="X124" s="5">
        <v>3423392002900</v>
      </c>
      <c r="Y124" s="5">
        <v>3423392002900</v>
      </c>
      <c r="Z124" s="5">
        <v>2470517931700</v>
      </c>
    </row>
    <row r="125" spans="3:26" ht="15.5" x14ac:dyDescent="0.35">
      <c r="C125" t="s">
        <v>130</v>
      </c>
      <c r="D125" s="5">
        <v>2488871000000</v>
      </c>
      <c r="E125" s="5">
        <v>2488871000000</v>
      </c>
      <c r="F125" s="5">
        <v>2488871000000</v>
      </c>
      <c r="G125" s="5">
        <v>2488871000000</v>
      </c>
      <c r="I125" s="5">
        <v>2488871000000</v>
      </c>
      <c r="J125" s="5">
        <v>2488871000000</v>
      </c>
      <c r="K125" s="5">
        <v>2488871000000</v>
      </c>
      <c r="L125" s="5">
        <v>2488871000000</v>
      </c>
      <c r="M125" s="5">
        <v>2488871000000</v>
      </c>
      <c r="N125" s="5">
        <v>2488871000000</v>
      </c>
      <c r="O125" s="5">
        <v>2488871000000</v>
      </c>
      <c r="P125" s="5">
        <v>2488871000000</v>
      </c>
      <c r="Q125" s="5">
        <v>2488014000000</v>
      </c>
      <c r="R125" s="5">
        <v>2488014000000</v>
      </c>
      <c r="S125" s="5">
        <v>2488014127610</v>
      </c>
      <c r="T125" s="5">
        <v>2488014127610</v>
      </c>
      <c r="U125" s="5">
        <v>2488014127610</v>
      </c>
      <c r="V125" s="5">
        <v>2141166570210</v>
      </c>
      <c r="W125" s="5">
        <v>2141166570210</v>
      </c>
      <c r="X125" s="5">
        <v>2141166570210</v>
      </c>
      <c r="Y125" s="5">
        <v>2141166570210</v>
      </c>
      <c r="Z125" s="5">
        <v>33870502548</v>
      </c>
    </row>
    <row r="126" spans="3:26" ht="15.5" x14ac:dyDescent="0.35">
      <c r="C126" t="s">
        <v>131</v>
      </c>
      <c r="D126" s="5">
        <v>-19009774000000</v>
      </c>
      <c r="E126" s="5">
        <v>-19006374000000</v>
      </c>
      <c r="F126" s="5">
        <v>-19008464000000</v>
      </c>
      <c r="G126" s="5">
        <v>-19006656000000</v>
      </c>
      <c r="I126" s="5">
        <v>-19006656000000</v>
      </c>
      <c r="J126" s="5">
        <v>-18903877000000</v>
      </c>
      <c r="K126" s="5">
        <v>-18919588000000</v>
      </c>
      <c r="L126" s="5">
        <v>-18804071000000</v>
      </c>
      <c r="M126" s="5">
        <v>-18703071000000</v>
      </c>
      <c r="N126" s="5">
        <v>-22275521000000</v>
      </c>
      <c r="O126" s="5">
        <v>-22282801000000</v>
      </c>
      <c r="P126" s="5">
        <v>-21562226000000</v>
      </c>
      <c r="Q126" s="5">
        <v>-20065744000000</v>
      </c>
      <c r="R126" s="5">
        <v>-18673601000000</v>
      </c>
      <c r="S126" s="5">
        <v>-10039928758791</v>
      </c>
      <c r="T126" s="5">
        <v>-7168627872614</v>
      </c>
      <c r="U126" s="5">
        <v>-4523062257209</v>
      </c>
      <c r="V126" s="5">
        <v>-1384133789613</v>
      </c>
      <c r="W126" s="5">
        <v>-601639485331</v>
      </c>
      <c r="X126" s="5">
        <v>-611615214441</v>
      </c>
      <c r="Y126" s="5">
        <v>-710057326632</v>
      </c>
      <c r="Z126" s="5">
        <v>-846869953697</v>
      </c>
    </row>
    <row r="127" spans="3:26" ht="15.5" x14ac:dyDescent="0.35">
      <c r="C127" t="s">
        <v>166</v>
      </c>
    </row>
    <row r="128" spans="3:26" ht="15.5" x14ac:dyDescent="0.35">
      <c r="C128" t="s">
        <v>212</v>
      </c>
      <c r="D128" s="5">
        <v>-28119000000</v>
      </c>
      <c r="E128" s="5">
        <v>-34907000000</v>
      </c>
      <c r="F128" s="5">
        <v>-39490000000</v>
      </c>
      <c r="G128" s="5">
        <v>-44248000000</v>
      </c>
      <c r="I128" s="5">
        <v>-44248000000</v>
      </c>
      <c r="J128" s="5">
        <v>-53398000000</v>
      </c>
      <c r="K128" s="5">
        <v>-10110000000</v>
      </c>
      <c r="L128" s="5">
        <v>-4686000000</v>
      </c>
      <c r="M128" s="5">
        <v>-448000000</v>
      </c>
      <c r="N128" s="5">
        <v>-433000000</v>
      </c>
      <c r="O128" s="5">
        <v>-160000000</v>
      </c>
      <c r="P128" s="5">
        <v>-221000000</v>
      </c>
      <c r="Q128" s="5">
        <v>-221000000</v>
      </c>
      <c r="R128" s="5">
        <v>-249000000</v>
      </c>
      <c r="S128" s="5">
        <v>-247120832</v>
      </c>
      <c r="T128" s="5">
        <v>-247149235</v>
      </c>
      <c r="U128" s="5">
        <v>-247188224</v>
      </c>
      <c r="V128" s="5">
        <v>-239990292</v>
      </c>
    </row>
    <row r="129" spans="2:26" ht="15.5" x14ac:dyDescent="0.35">
      <c r="C129" t="s">
        <v>10</v>
      </c>
      <c r="D129" s="5">
        <v>-5965022000000</v>
      </c>
      <c r="E129" s="5">
        <v>-5968410000000</v>
      </c>
      <c r="F129" s="5">
        <v>-5975083000000</v>
      </c>
      <c r="G129" s="5">
        <v>-5978033000000</v>
      </c>
      <c r="I129" s="5">
        <v>-5978033000000</v>
      </c>
      <c r="J129" s="5">
        <v>-5884404000000</v>
      </c>
      <c r="K129" s="5">
        <v>-5856827000000</v>
      </c>
      <c r="L129" s="5">
        <v>-5735886000000</v>
      </c>
      <c r="M129" s="5">
        <v>-11303553000000</v>
      </c>
      <c r="N129" s="5">
        <v>-15244416000000</v>
      </c>
      <c r="O129" s="5">
        <v>-15419243000000</v>
      </c>
      <c r="P129" s="5">
        <v>-14155424000000</v>
      </c>
      <c r="Q129" s="5">
        <v>-13897548000000</v>
      </c>
      <c r="R129" s="5">
        <v>-12513155000000</v>
      </c>
      <c r="S129" s="5">
        <v>-3878785346095</v>
      </c>
      <c r="T129" s="5">
        <v>-1007470573418</v>
      </c>
      <c r="U129" s="5">
        <v>1637985472895</v>
      </c>
      <c r="V129" s="5">
        <v>4368754239524</v>
      </c>
      <c r="W129" s="5">
        <v>5194830318799</v>
      </c>
      <c r="X129" s="5">
        <v>5036930861904</v>
      </c>
      <c r="Y129" s="5">
        <v>5082051763199</v>
      </c>
      <c r="Z129" s="5">
        <v>1875208599402</v>
      </c>
    </row>
    <row r="130" spans="2:26" ht="15.5" x14ac:dyDescent="0.35">
      <c r="C130" t="s">
        <v>135</v>
      </c>
      <c r="D130" s="5">
        <v>57772000000</v>
      </c>
      <c r="E130" s="5">
        <v>57785000000</v>
      </c>
      <c r="F130" s="5">
        <v>58422000000</v>
      </c>
      <c r="G130" s="5">
        <v>60726000000</v>
      </c>
      <c r="I130" s="5">
        <v>60726000000</v>
      </c>
      <c r="J130" s="5">
        <v>60269000000</v>
      </c>
      <c r="K130" s="5">
        <v>33275000000</v>
      </c>
      <c r="L130" s="5">
        <v>20758000000</v>
      </c>
      <c r="M130" s="5">
        <v>3266000000</v>
      </c>
      <c r="N130" s="5">
        <v>15677000000</v>
      </c>
      <c r="O130" s="5">
        <v>713505000000</v>
      </c>
      <c r="P130" s="5">
        <v>718022000000</v>
      </c>
      <c r="Q130" s="5">
        <v>1569775000000</v>
      </c>
      <c r="R130" s="5">
        <v>2411596000000</v>
      </c>
      <c r="S130" s="5">
        <v>7588560916085</v>
      </c>
      <c r="T130" s="5">
        <v>9128135053900</v>
      </c>
      <c r="U130" s="5">
        <v>9052428014700</v>
      </c>
      <c r="V130" s="5">
        <v>12213109168767</v>
      </c>
      <c r="W130" s="5">
        <v>12352891387578</v>
      </c>
      <c r="X130" s="5">
        <v>11436275048754</v>
      </c>
      <c r="Y130" s="5">
        <v>8545972606092</v>
      </c>
      <c r="Z130" s="5">
        <v>4664163794686</v>
      </c>
    </row>
    <row r="131" spans="2:26" ht="15.5" x14ac:dyDescent="0.35">
      <c r="C131" t="s">
        <v>136</v>
      </c>
      <c r="D131" s="5">
        <v>36822665755</v>
      </c>
      <c r="E131" s="5">
        <v>36822665755</v>
      </c>
      <c r="F131" s="5">
        <v>36822665755</v>
      </c>
      <c r="G131" s="5">
        <v>36822665755</v>
      </c>
      <c r="I131" s="5">
        <v>36822665755</v>
      </c>
      <c r="J131" s="5">
        <v>36822665755</v>
      </c>
      <c r="K131" s="5">
        <v>36822665755</v>
      </c>
      <c r="L131" s="5">
        <v>36822665755</v>
      </c>
      <c r="M131" s="5">
        <v>36773904635</v>
      </c>
      <c r="N131" s="5">
        <v>36773904635</v>
      </c>
      <c r="O131" s="5">
        <v>36773904635</v>
      </c>
      <c r="P131" s="5">
        <v>36773904635</v>
      </c>
      <c r="Q131" s="5">
        <v>30584590655</v>
      </c>
      <c r="R131" s="5">
        <v>30584590655</v>
      </c>
      <c r="S131" s="5">
        <v>30584590655</v>
      </c>
      <c r="T131" s="5">
        <v>30584590655</v>
      </c>
      <c r="U131" s="5">
        <v>30584590655</v>
      </c>
      <c r="V131" s="5">
        <v>28482417579</v>
      </c>
      <c r="W131" s="5">
        <v>28482417579</v>
      </c>
      <c r="X131" s="5">
        <v>28482417579</v>
      </c>
      <c r="Y131" s="5">
        <v>28482417579</v>
      </c>
      <c r="Z131" s="5">
        <v>18953676867</v>
      </c>
    </row>
    <row r="133" spans="2:26" ht="15.5" x14ac:dyDescent="0.35">
      <c r="B133" t="s">
        <v>137</v>
      </c>
      <c r="C133" t="s">
        <v>138</v>
      </c>
      <c r="D133" s="5">
        <v>-1238000000</v>
      </c>
      <c r="E133" s="5">
        <v>1499000000</v>
      </c>
      <c r="F133" s="5">
        <v>-2499000000</v>
      </c>
      <c r="G133" s="5">
        <v>2981000000</v>
      </c>
      <c r="I133" s="5">
        <v>3205000000</v>
      </c>
      <c r="J133" s="5">
        <v>-1557000000</v>
      </c>
      <c r="K133" s="5">
        <v>-2620000000</v>
      </c>
      <c r="L133" s="5">
        <v>7657000000</v>
      </c>
      <c r="M133" s="5">
        <v>-335000000</v>
      </c>
      <c r="N133" s="5">
        <v>610000000</v>
      </c>
      <c r="O133" s="5">
        <v>30000000</v>
      </c>
      <c r="P133" s="5">
        <v>-1786000000</v>
      </c>
      <c r="Q133" s="5">
        <v>-2919000000</v>
      </c>
      <c r="R133" s="5">
        <v>-157641000000</v>
      </c>
      <c r="S133" s="5">
        <v>146320286500</v>
      </c>
      <c r="T133" s="5">
        <v>283671058258</v>
      </c>
      <c r="U133" s="5">
        <v>405845176279</v>
      </c>
      <c r="V133" s="5">
        <v>792414978633</v>
      </c>
      <c r="W133" s="5">
        <v>826344590157</v>
      </c>
      <c r="X133" s="5">
        <v>1143057476882</v>
      </c>
      <c r="Y133" s="5">
        <v>600056349918</v>
      </c>
      <c r="Z133" s="5">
        <v>504476733855</v>
      </c>
    </row>
    <row r="134" spans="2:26" ht="15.5" x14ac:dyDescent="0.35">
      <c r="C134" t="s">
        <v>139</v>
      </c>
      <c r="D134" s="5">
        <v>22628000000</v>
      </c>
      <c r="E134" s="5">
        <v>26819000000</v>
      </c>
      <c r="F134" s="5">
        <v>33947000000</v>
      </c>
      <c r="G134" s="5">
        <v>37988000000</v>
      </c>
      <c r="I134" s="5">
        <v>133701000000</v>
      </c>
      <c r="J134" s="5">
        <v>62033000000</v>
      </c>
      <c r="K134" s="5">
        <v>44864000000</v>
      </c>
      <c r="L134" s="5">
        <v>41191000000</v>
      </c>
      <c r="M134" s="5">
        <v>11665000000</v>
      </c>
      <c r="N134" s="5">
        <v>8869000000</v>
      </c>
      <c r="O134" s="5">
        <v>8433000000</v>
      </c>
      <c r="P134" s="5">
        <v>8176000000</v>
      </c>
      <c r="Q134" s="5">
        <v>98921000000</v>
      </c>
      <c r="R134" s="5">
        <v>423566000000</v>
      </c>
      <c r="S134" s="5">
        <v>1124799879392</v>
      </c>
      <c r="T134" s="5">
        <v>2083019926279</v>
      </c>
      <c r="U134" s="5">
        <v>2579165555150</v>
      </c>
      <c r="V134" s="5">
        <v>2896680048319</v>
      </c>
      <c r="W134" s="5">
        <v>3033446574698</v>
      </c>
      <c r="X134" s="5">
        <v>2628468952536</v>
      </c>
      <c r="Y134" s="5">
        <v>2507444107162</v>
      </c>
      <c r="Z134" s="5">
        <v>1520955125886</v>
      </c>
    </row>
    <row r="135" spans="2:26" ht="15.5" x14ac:dyDescent="0.35">
      <c r="C135" t="s">
        <v>140</v>
      </c>
      <c r="D135" s="5">
        <v>-12882000000</v>
      </c>
      <c r="E135" s="5">
        <v>-16738000000</v>
      </c>
      <c r="F135" s="5">
        <v>-17869000000</v>
      </c>
      <c r="G135" s="5">
        <v>-20307000000</v>
      </c>
      <c r="I135" s="5">
        <v>-105597000000</v>
      </c>
      <c r="J135" s="5">
        <v>-52325000000</v>
      </c>
      <c r="K135" s="5">
        <v>-19349000000</v>
      </c>
      <c r="L135" s="5">
        <v>-16393000000</v>
      </c>
      <c r="M135" s="5">
        <v>-9580000000</v>
      </c>
      <c r="N135" s="5">
        <v>-17790000000</v>
      </c>
      <c r="O135" s="5">
        <v>-42747000000</v>
      </c>
      <c r="P135" s="5">
        <v>-4304000000</v>
      </c>
      <c r="Q135" s="5">
        <v>-17457000000</v>
      </c>
      <c r="R135" s="5">
        <v>-371390000000</v>
      </c>
      <c r="S135" s="5">
        <v>-537413853834</v>
      </c>
      <c r="T135" s="5">
        <v>-768186304657</v>
      </c>
      <c r="U135" s="5">
        <v>-852022254475</v>
      </c>
      <c r="V135" s="5">
        <v>-857930723536</v>
      </c>
      <c r="W135" s="5">
        <v>-1469257730481</v>
      </c>
      <c r="X135" s="5">
        <v>-936783355602</v>
      </c>
      <c r="Y135" s="5">
        <v>-1265506569691</v>
      </c>
      <c r="Z135" s="5">
        <v>-669904662352</v>
      </c>
    </row>
    <row r="136" spans="2:26" ht="15.5" x14ac:dyDescent="0.35">
      <c r="C136" t="s">
        <v>436</v>
      </c>
      <c r="D136" s="5">
        <v>-11142000000</v>
      </c>
      <c r="E136" s="5">
        <v>-7886000000</v>
      </c>
      <c r="F136" s="5">
        <v>-18010000000</v>
      </c>
      <c r="G136" s="5">
        <v>-13399000000</v>
      </c>
      <c r="I136" s="5">
        <v>-24472000000</v>
      </c>
      <c r="J136" s="5">
        <v>-20327000000</v>
      </c>
      <c r="K136" s="5">
        <v>-29794000000</v>
      </c>
      <c r="L136" s="5">
        <v>-23916000000</v>
      </c>
      <c r="M136" s="5">
        <v>-8632000000</v>
      </c>
      <c r="N136" s="5">
        <v>-8270000000</v>
      </c>
      <c r="O136" s="5">
        <v>-21806000000</v>
      </c>
      <c r="P136" s="5">
        <v>-17517000000</v>
      </c>
      <c r="Q136" s="5">
        <v>-82918000000</v>
      </c>
      <c r="R136" s="5">
        <v>-173020000000</v>
      </c>
      <c r="S136" s="5">
        <v>-320952228065</v>
      </c>
      <c r="T136" s="5">
        <v>-341811435449</v>
      </c>
      <c r="U136" s="5">
        <v>-361718558065</v>
      </c>
      <c r="V136" s="5">
        <v>-321081027512</v>
      </c>
      <c r="W136" s="5">
        <v>-276520895307</v>
      </c>
      <c r="X136" s="5">
        <v>-250802462775</v>
      </c>
      <c r="Y136" s="5">
        <v>-210839178871</v>
      </c>
      <c r="Z136" s="5">
        <v>-128075551793</v>
      </c>
    </row>
    <row r="137" spans="2:26" ht="15.5" x14ac:dyDescent="0.35">
      <c r="C137" t="s">
        <v>216</v>
      </c>
      <c r="D137" s="5">
        <v>5000000</v>
      </c>
      <c r="E137" s="5">
        <v>6000000</v>
      </c>
      <c r="F137" s="5">
        <v>9000000</v>
      </c>
      <c r="G137" s="5">
        <v>-30000000</v>
      </c>
      <c r="I137" s="5">
        <v>21000000</v>
      </c>
      <c r="J137" s="5">
        <v>11000000</v>
      </c>
      <c r="K137" s="5">
        <v>13000000</v>
      </c>
      <c r="L137" s="5">
        <v>3000000</v>
      </c>
      <c r="M137" s="5">
        <v>1000000</v>
      </c>
      <c r="N137" s="5">
        <v>46000000</v>
      </c>
      <c r="O137" s="5">
        <v>3000000</v>
      </c>
      <c r="P137" s="5">
        <v>9000000</v>
      </c>
      <c r="Q137" s="5">
        <v>46000000</v>
      </c>
      <c r="R137" s="5">
        <v>67000000</v>
      </c>
      <c r="S137" s="5">
        <v>656803424</v>
      </c>
      <c r="T137" s="5">
        <v>2969914310</v>
      </c>
      <c r="U137" s="5">
        <v>2768669706</v>
      </c>
      <c r="V137" s="5">
        <v>8639226693</v>
      </c>
      <c r="W137" s="5">
        <v>36817578808</v>
      </c>
      <c r="X137" s="5">
        <v>101325971330</v>
      </c>
      <c r="Y137" s="5">
        <v>89740731111</v>
      </c>
      <c r="Z137" s="5">
        <v>16381338058</v>
      </c>
    </row>
    <row r="138" spans="2:26" ht="15.5" x14ac:dyDescent="0.35">
      <c r="C138" t="s">
        <v>144</v>
      </c>
      <c r="D138" s="5">
        <v>-12000000</v>
      </c>
      <c r="E138" s="5">
        <v>-9000000</v>
      </c>
      <c r="F138" s="5">
        <v>-3000000</v>
      </c>
      <c r="G138" s="5">
        <v>-33000000</v>
      </c>
      <c r="I138" s="5">
        <v>-33000000</v>
      </c>
      <c r="J138" s="5">
        <v>-50000000</v>
      </c>
      <c r="K138" s="5">
        <v>-15000000</v>
      </c>
      <c r="L138" s="5">
        <v>-32000000</v>
      </c>
      <c r="M138" s="5">
        <v>-8000000</v>
      </c>
      <c r="N138" s="5">
        <v>-15000000</v>
      </c>
      <c r="O138" s="5">
        <v>-13000000</v>
      </c>
      <c r="P138" s="5">
        <v>-32000000</v>
      </c>
      <c r="Q138" s="5">
        <v>-1458000000</v>
      </c>
      <c r="R138" s="5">
        <v>-3591000000</v>
      </c>
      <c r="S138" s="5">
        <v>-31060910718</v>
      </c>
      <c r="T138" s="5">
        <v>-405590123335</v>
      </c>
      <c r="U138" s="5">
        <v>-767783169352</v>
      </c>
      <c r="V138" s="5">
        <v>-755106368525</v>
      </c>
      <c r="W138" s="5">
        <v>-416228475972</v>
      </c>
      <c r="X138" s="5">
        <v>-335585800375</v>
      </c>
      <c r="Y138" s="5">
        <v>-216709985460</v>
      </c>
      <c r="Z138" s="5">
        <v>-45164610614</v>
      </c>
    </row>
    <row r="139" spans="2:26" ht="15.5" x14ac:dyDescent="0.35">
      <c r="C139" t="s">
        <v>213</v>
      </c>
      <c r="E139" s="5">
        <v>-981000000</v>
      </c>
      <c r="F139" s="5">
        <v>-829000000</v>
      </c>
      <c r="G139" s="5">
        <v>244000000</v>
      </c>
      <c r="I139" s="5">
        <v>-511000000</v>
      </c>
      <c r="J139" s="5">
        <v>2178000000</v>
      </c>
      <c r="K139" s="5">
        <v>783000000</v>
      </c>
      <c r="L139" s="5">
        <v>2639000000</v>
      </c>
      <c r="M139" s="5">
        <v>-417000000</v>
      </c>
      <c r="N139" s="5">
        <v>-416000000</v>
      </c>
      <c r="O139" s="5">
        <v>-174000000</v>
      </c>
      <c r="P139" s="5">
        <v>-28105000000</v>
      </c>
      <c r="Q139" s="5">
        <v>-53000000</v>
      </c>
      <c r="R139" s="5">
        <v>-33273000000</v>
      </c>
      <c r="S139" s="5">
        <v>-89709403699</v>
      </c>
      <c r="T139" s="5">
        <v>-146973239647</v>
      </c>
      <c r="U139" s="5">
        <v>-211516000682</v>
      </c>
      <c r="V139" s="5">
        <v>-48093633494</v>
      </c>
      <c r="W139" s="5">
        <v>-40646981495</v>
      </c>
      <c r="X139" s="5">
        <v>-39391550480</v>
      </c>
      <c r="Y139" s="5">
        <v>-33142965852</v>
      </c>
      <c r="Z139" s="5">
        <v>-23905553678</v>
      </c>
    </row>
    <row r="140" spans="2:26" ht="15.5" x14ac:dyDescent="0.35">
      <c r="C140" t="s">
        <v>514</v>
      </c>
      <c r="T140" s="5">
        <v>860615038</v>
      </c>
      <c r="U140" s="5">
        <v>183347292472</v>
      </c>
      <c r="V140" s="5">
        <v>25452688370</v>
      </c>
      <c r="W140" s="5">
        <v>16669817052</v>
      </c>
      <c r="X140" s="5">
        <v>4114935328</v>
      </c>
      <c r="Y140" s="5">
        <v>7022349321</v>
      </c>
      <c r="Z140" s="5">
        <v>4046887654</v>
      </c>
    </row>
    <row r="141" spans="2:26" ht="15.5" x14ac:dyDescent="0.35">
      <c r="C141" t="s">
        <v>861</v>
      </c>
      <c r="D141" s="5">
        <v>165000000</v>
      </c>
      <c r="E141" s="5">
        <v>288000000</v>
      </c>
      <c r="F141" s="5">
        <v>256000000</v>
      </c>
      <c r="G141" s="5">
        <v>-1482000000</v>
      </c>
      <c r="I141" s="5">
        <v>96000000</v>
      </c>
      <c r="J141" s="5">
        <v>6923000000</v>
      </c>
      <c r="K141" s="5">
        <v>878000000</v>
      </c>
      <c r="L141" s="5">
        <v>4165000000</v>
      </c>
      <c r="M141" s="5">
        <v>6636000000</v>
      </c>
      <c r="N141" s="5">
        <v>18186000000</v>
      </c>
      <c r="O141" s="5">
        <v>56334000000</v>
      </c>
      <c r="P141" s="5">
        <v>39987000000</v>
      </c>
    </row>
    <row r="142" spans="2:26" ht="15.5" x14ac:dyDescent="0.35">
      <c r="C142" t="s">
        <v>1638</v>
      </c>
      <c r="T142" s="5">
        <v>-140618294281</v>
      </c>
      <c r="U142" s="5">
        <v>-166396358475</v>
      </c>
      <c r="V142" s="5">
        <v>-156145231682</v>
      </c>
      <c r="W142" s="5">
        <v>-57935297146</v>
      </c>
      <c r="X142" s="5">
        <v>-28289213080</v>
      </c>
      <c r="Y142" s="5">
        <v>-277952137802</v>
      </c>
      <c r="Z142" s="5">
        <v>-169856239306</v>
      </c>
    </row>
    <row r="143" spans="2:26" ht="15.5" x14ac:dyDescent="0.35">
      <c r="C143" t="s">
        <v>166</v>
      </c>
    </row>
    <row r="144" spans="2:26" ht="15.5" x14ac:dyDescent="0.35">
      <c r="C144" t="s">
        <v>145</v>
      </c>
      <c r="D144" s="5">
        <v>-14000000</v>
      </c>
      <c r="E144" s="5">
        <v>-13000000</v>
      </c>
      <c r="F144" s="5">
        <v>291000000</v>
      </c>
      <c r="G144" s="5">
        <v>-109000000</v>
      </c>
      <c r="I144" s="5">
        <v>-109000000</v>
      </c>
      <c r="J144" s="5">
        <v>13763000000</v>
      </c>
      <c r="S144" s="5">
        <v>-62825307630</v>
      </c>
      <c r="T144" s="5">
        <v>-407923425667</v>
      </c>
      <c r="U144" s="5">
        <v>-10596078843</v>
      </c>
      <c r="V144" s="5">
        <v>184781100569</v>
      </c>
      <c r="W144" s="5">
        <v>397261967950</v>
      </c>
      <c r="X144" s="5">
        <v>-397751629238</v>
      </c>
      <c r="Y144" s="5">
        <v>3014084162843</v>
      </c>
      <c r="Z144" s="5">
        <v>1521775916145</v>
      </c>
    </row>
    <row r="145" spans="3:26" ht="15.5" x14ac:dyDescent="0.35">
      <c r="C145" t="s">
        <v>146</v>
      </c>
      <c r="G145" s="5">
        <v>-1654000000</v>
      </c>
      <c r="I145" s="5">
        <v>-1665000000</v>
      </c>
      <c r="J145" s="5">
        <v>-10110000000</v>
      </c>
      <c r="K145" s="5">
        <v>-129000000</v>
      </c>
      <c r="L145" s="5">
        <v>-4913000000</v>
      </c>
      <c r="M145" s="5">
        <v>-122000000</v>
      </c>
      <c r="N145" s="5">
        <v>-54000000</v>
      </c>
      <c r="O145" s="5">
        <v>-73000000</v>
      </c>
      <c r="P145" s="5">
        <v>-75000000</v>
      </c>
      <c r="Q145" s="5">
        <v>-563000000</v>
      </c>
      <c r="R145" s="5">
        <v>147317000000</v>
      </c>
      <c r="S145" s="5">
        <v>-111157510868</v>
      </c>
      <c r="T145" s="5">
        <v>-93835515127</v>
      </c>
      <c r="U145" s="5">
        <v>-301718151785</v>
      </c>
      <c r="V145" s="5">
        <v>-1167124691133</v>
      </c>
      <c r="W145" s="5">
        <v>-1605596534135</v>
      </c>
      <c r="X145" s="5">
        <v>-531272863836</v>
      </c>
      <c r="Y145" s="5">
        <v>-3408163649239</v>
      </c>
      <c r="Z145" s="5">
        <v>-1970013854064</v>
      </c>
    </row>
    <row r="146" spans="3:26" ht="15.5" x14ac:dyDescent="0.35">
      <c r="C146" t="s">
        <v>1639</v>
      </c>
      <c r="T146" s="5">
        <v>2463781629</v>
      </c>
      <c r="U146" s="5">
        <v>4590904924</v>
      </c>
      <c r="V146" s="5">
        <v>266523593043</v>
      </c>
      <c r="W146" s="5">
        <v>281657614957</v>
      </c>
      <c r="X146" s="5">
        <v>521789067443</v>
      </c>
      <c r="Y146" s="5">
        <v>-977658790870</v>
      </c>
      <c r="Z146" s="5">
        <v>-45516346093</v>
      </c>
    </row>
    <row r="147" spans="3:26" ht="15.5" x14ac:dyDescent="0.35">
      <c r="C147" t="s">
        <v>1640</v>
      </c>
    </row>
    <row r="148" spans="3:26" ht="15.5" x14ac:dyDescent="0.35">
      <c r="C148" t="s">
        <v>427</v>
      </c>
      <c r="R148" s="5">
        <v>1873000000</v>
      </c>
      <c r="S148" s="5">
        <v>22911552904</v>
      </c>
      <c r="T148" s="5">
        <v>60416457499</v>
      </c>
      <c r="U148" s="5">
        <v>47650089471</v>
      </c>
      <c r="V148" s="5">
        <v>436023128</v>
      </c>
      <c r="W148" s="5">
        <v>225311817</v>
      </c>
      <c r="X148" s="5">
        <v>390000000000</v>
      </c>
    </row>
    <row r="149" spans="3:26" ht="15.5" x14ac:dyDescent="0.35">
      <c r="C149" t="s">
        <v>147</v>
      </c>
      <c r="G149" s="5">
        <v>-1654000000</v>
      </c>
      <c r="I149" s="5">
        <v>-1665000000</v>
      </c>
      <c r="J149" s="5">
        <v>-10110000000</v>
      </c>
      <c r="K149" s="5">
        <v>-129000000</v>
      </c>
      <c r="L149" s="5">
        <v>-313000000</v>
      </c>
      <c r="M149" s="5">
        <v>-122000000</v>
      </c>
      <c r="N149" s="5">
        <v>-54000000</v>
      </c>
      <c r="O149" s="5">
        <v>-73000000</v>
      </c>
      <c r="P149" s="5">
        <v>-75000000</v>
      </c>
      <c r="R149" s="5">
        <v>-1206000000</v>
      </c>
      <c r="S149" s="5">
        <v>-134069063772</v>
      </c>
      <c r="T149" s="5">
        <v>-274302614153</v>
      </c>
      <c r="U149" s="5">
        <v>-350587492106</v>
      </c>
      <c r="V149" s="5">
        <v>-1390705727020</v>
      </c>
      <c r="W149" s="5">
        <v>-1780512518534</v>
      </c>
      <c r="X149" s="5">
        <v>-1579914155606</v>
      </c>
      <c r="Y149" s="5">
        <v>-2214560873256</v>
      </c>
      <c r="Z149" s="5">
        <v>-1401515156257</v>
      </c>
    </row>
    <row r="150" spans="3:26" ht="15.5" x14ac:dyDescent="0.35">
      <c r="C150" t="s">
        <v>1641</v>
      </c>
      <c r="Q150" s="5">
        <v>-563000000</v>
      </c>
    </row>
    <row r="151" spans="3:26" ht="15.5" x14ac:dyDescent="0.35">
      <c r="C151" t="s">
        <v>888</v>
      </c>
      <c r="L151" s="5">
        <v>-4600000000</v>
      </c>
    </row>
    <row r="152" spans="3:26" ht="15.5" x14ac:dyDescent="0.35">
      <c r="C152" t="s">
        <v>276</v>
      </c>
      <c r="T152" s="5">
        <v>117586859898</v>
      </c>
      <c r="U152" s="5">
        <v>-3371654074</v>
      </c>
      <c r="V152" s="5">
        <v>-43378580284</v>
      </c>
      <c r="W152" s="5">
        <v>-106966942375</v>
      </c>
      <c r="X152" s="5">
        <v>136852224327</v>
      </c>
      <c r="Y152" s="5">
        <v>-215943985113</v>
      </c>
      <c r="Z152" s="5">
        <v>-522982351714</v>
      </c>
    </row>
    <row r="153" spans="3:26" ht="15.5" x14ac:dyDescent="0.35">
      <c r="C153" t="s">
        <v>152</v>
      </c>
      <c r="D153" s="5">
        <v>-14000000</v>
      </c>
      <c r="E153" s="5">
        <v>-13000000</v>
      </c>
      <c r="F153" s="5">
        <v>291000000</v>
      </c>
      <c r="G153" s="5">
        <v>-109000000</v>
      </c>
      <c r="I153" s="5">
        <v>-109000000</v>
      </c>
      <c r="J153" s="5">
        <v>13763000000</v>
      </c>
      <c r="S153" s="5">
        <v>-62825307630</v>
      </c>
      <c r="T153" s="5">
        <v>-407923425667</v>
      </c>
      <c r="U153" s="5">
        <v>-10596078843</v>
      </c>
      <c r="V153" s="5">
        <v>184781100569</v>
      </c>
      <c r="W153" s="5">
        <v>397261967950</v>
      </c>
      <c r="X153" s="5">
        <v>-397751629238</v>
      </c>
      <c r="Y153" s="5">
        <v>3014084162843</v>
      </c>
      <c r="Z153" s="5">
        <v>1521775916145</v>
      </c>
    </row>
    <row r="154" spans="3:26" ht="15.5" x14ac:dyDescent="0.35">
      <c r="C154" t="s">
        <v>446</v>
      </c>
      <c r="Y154" s="5">
        <v>121781131180</v>
      </c>
      <c r="Z154" s="5">
        <v>18570353220</v>
      </c>
    </row>
    <row r="155" spans="3:26" ht="15.5" x14ac:dyDescent="0.35">
      <c r="C155" t="s">
        <v>605</v>
      </c>
      <c r="W155" s="5">
        <v>-235000000000</v>
      </c>
      <c r="X155" s="5">
        <v>235000000000</v>
      </c>
    </row>
    <row r="156" spans="3:26" ht="15.5" x14ac:dyDescent="0.35">
      <c r="C156" t="s">
        <v>715</v>
      </c>
      <c r="U156" s="5">
        <v>-650000000000</v>
      </c>
      <c r="Z156" s="5">
        <v>650000000000</v>
      </c>
    </row>
    <row r="157" spans="3:26" ht="15.5" x14ac:dyDescent="0.35">
      <c r="C157" t="s">
        <v>1642</v>
      </c>
      <c r="D157" s="5">
        <v>-14000000</v>
      </c>
      <c r="E157" s="5">
        <v>-13000000</v>
      </c>
      <c r="F157" s="5">
        <v>291000000</v>
      </c>
      <c r="G157" s="5">
        <v>-109000000</v>
      </c>
      <c r="I157" s="5">
        <v>-109000000</v>
      </c>
      <c r="J157" s="5">
        <v>13763000000</v>
      </c>
    </row>
    <row r="158" spans="3:26" ht="15.5" x14ac:dyDescent="0.35">
      <c r="C158" t="s">
        <v>712</v>
      </c>
      <c r="Z158" s="5">
        <v>-7223895107</v>
      </c>
    </row>
    <row r="159" spans="3:26" ht="15.5" x14ac:dyDescent="0.35">
      <c r="C159" t="s">
        <v>485</v>
      </c>
      <c r="U159" s="5">
        <v>476650000000</v>
      </c>
      <c r="W159" s="5">
        <v>271830425000</v>
      </c>
      <c r="X159" s="5">
        <v>697814221</v>
      </c>
      <c r="Y159" s="5">
        <v>1913175873</v>
      </c>
      <c r="Z159" s="5">
        <v>1333610459697</v>
      </c>
    </row>
    <row r="160" spans="3:26" ht="15.5" x14ac:dyDescent="0.35">
      <c r="C160" t="s">
        <v>670</v>
      </c>
      <c r="T160" s="5">
        <v>-105793908310</v>
      </c>
      <c r="V160" s="5">
        <v>-271964961891</v>
      </c>
      <c r="W160" s="5">
        <v>-1274452383177</v>
      </c>
      <c r="X160" s="5">
        <v>-58298310399</v>
      </c>
      <c r="Z160" s="5">
        <v>-473181001665</v>
      </c>
    </row>
    <row r="161" spans="2:26" ht="15.5" x14ac:dyDescent="0.35">
      <c r="C161" t="s">
        <v>536</v>
      </c>
      <c r="S161" s="5">
        <v>-62825307630</v>
      </c>
      <c r="T161" s="5">
        <v>-387606749318</v>
      </c>
      <c r="U161" s="5">
        <v>-484176813349</v>
      </c>
      <c r="V161" s="5">
        <v>-677248895340</v>
      </c>
      <c r="W161" s="5">
        <v>-433865480720</v>
      </c>
      <c r="X161" s="5">
        <v>-662773459227</v>
      </c>
    </row>
    <row r="162" spans="2:26" ht="15.5" x14ac:dyDescent="0.35">
      <c r="C162" t="s">
        <v>1643</v>
      </c>
      <c r="X162" s="5">
        <v>87622326167</v>
      </c>
    </row>
    <row r="163" spans="2:26" ht="15.5" x14ac:dyDescent="0.35">
      <c r="C163" t="s">
        <v>1644</v>
      </c>
      <c r="Y163" s="5">
        <v>-47999151892</v>
      </c>
    </row>
    <row r="164" spans="2:26" ht="15.5" x14ac:dyDescent="0.35">
      <c r="C164" t="s">
        <v>1645</v>
      </c>
      <c r="T164" s="5">
        <v>85477231961</v>
      </c>
      <c r="U164" s="5">
        <v>112639147294</v>
      </c>
      <c r="V164" s="5">
        <v>-55198442714</v>
      </c>
      <c r="W164" s="5">
        <v>-103206730806</v>
      </c>
    </row>
    <row r="165" spans="2:26" ht="15.5" x14ac:dyDescent="0.35">
      <c r="C165" t="s">
        <v>1059</v>
      </c>
      <c r="U165" s="5">
        <v>-22773277788</v>
      </c>
    </row>
    <row r="166" spans="2:26" ht="15.5" x14ac:dyDescent="0.35">
      <c r="C166" t="s">
        <v>1646</v>
      </c>
      <c r="V166" s="5">
        <v>-71525539486</v>
      </c>
      <c r="W166" s="5">
        <v>-82793862347</v>
      </c>
    </row>
    <row r="167" spans="2:26" ht="15.5" x14ac:dyDescent="0.35">
      <c r="C167" t="s">
        <v>167</v>
      </c>
      <c r="D167" s="5">
        <v>-1252000000</v>
      </c>
      <c r="E167" s="5">
        <v>1486000000</v>
      </c>
      <c r="F167" s="5">
        <v>-2208000000</v>
      </c>
      <c r="G167" s="5">
        <v>1218000000</v>
      </c>
      <c r="I167" s="5">
        <v>1431000000</v>
      </c>
      <c r="J167" s="5">
        <v>2096000000</v>
      </c>
      <c r="K167" s="5">
        <v>-2749000000</v>
      </c>
      <c r="L167" s="5">
        <v>2744000000</v>
      </c>
      <c r="M167" s="5">
        <v>-457000000</v>
      </c>
      <c r="N167" s="5">
        <v>556000000</v>
      </c>
      <c r="O167" s="5">
        <v>-43000000</v>
      </c>
      <c r="P167" s="5">
        <v>-1861000000</v>
      </c>
      <c r="Q167" s="5">
        <v>-3482000000</v>
      </c>
      <c r="R167" s="5">
        <v>-10324000000</v>
      </c>
      <c r="S167" s="5">
        <v>-27662531998</v>
      </c>
      <c r="T167" s="5">
        <v>-218087882536</v>
      </c>
      <c r="U167" s="5">
        <v>93530945651</v>
      </c>
      <c r="V167" s="5">
        <v>-189928611931</v>
      </c>
      <c r="W167" s="5">
        <v>-381989976028</v>
      </c>
      <c r="X167" s="5">
        <v>214032983808</v>
      </c>
      <c r="Y167" s="5">
        <v>205976863522</v>
      </c>
      <c r="Z167" s="5">
        <v>56238795936</v>
      </c>
    </row>
    <row r="168" spans="2:26" ht="15.5" x14ac:dyDescent="0.35">
      <c r="C168" t="s">
        <v>168</v>
      </c>
      <c r="F168" s="5">
        <v>3930000000</v>
      </c>
      <c r="I168" s="5">
        <v>2499000000</v>
      </c>
      <c r="J168" s="5">
        <v>404000000</v>
      </c>
      <c r="K168" s="5">
        <v>3153000000</v>
      </c>
      <c r="L168" s="5">
        <v>409000000</v>
      </c>
      <c r="M168" s="5">
        <v>866000000</v>
      </c>
      <c r="N168" s="5">
        <v>310000000</v>
      </c>
      <c r="O168" s="5">
        <v>350000000</v>
      </c>
      <c r="P168" s="5">
        <v>2211000000</v>
      </c>
      <c r="Q168" s="5">
        <v>5720000000</v>
      </c>
      <c r="R168" s="5">
        <v>15823000000</v>
      </c>
      <c r="S168" s="5">
        <v>43042982243</v>
      </c>
      <c r="T168" s="5">
        <v>260409875852</v>
      </c>
      <c r="U168" s="5">
        <v>162322645977</v>
      </c>
      <c r="V168" s="5">
        <v>333682733522</v>
      </c>
      <c r="W168" s="5">
        <v>715672709550</v>
      </c>
      <c r="X168" s="5">
        <v>501639725742</v>
      </c>
      <c r="Y168" s="5">
        <v>295662862220</v>
      </c>
      <c r="Z168" s="5">
        <v>239424066284</v>
      </c>
    </row>
    <row r="169" spans="2:26" ht="15.5" x14ac:dyDescent="0.35">
      <c r="C169" t="s">
        <v>242</v>
      </c>
      <c r="O169" s="5">
        <v>3000000</v>
      </c>
      <c r="Q169" s="5">
        <v>-27000000</v>
      </c>
      <c r="R169" s="5">
        <v>221000000</v>
      </c>
      <c r="S169" s="5">
        <v>442395284</v>
      </c>
      <c r="T169" s="5">
        <v>720988927</v>
      </c>
      <c r="U169" s="5">
        <v>4556284224</v>
      </c>
      <c r="V169" s="5">
        <v>18568524386</v>
      </c>
    </row>
    <row r="170" spans="2:26" ht="15.5" x14ac:dyDescent="0.35">
      <c r="C170" t="s">
        <v>169</v>
      </c>
      <c r="D170" s="5">
        <v>-1252000000</v>
      </c>
      <c r="E170" s="5">
        <v>1486000000</v>
      </c>
      <c r="F170" s="5">
        <v>1722000000</v>
      </c>
      <c r="G170" s="5">
        <v>1218000000</v>
      </c>
      <c r="I170" s="5">
        <v>3930000000</v>
      </c>
      <c r="J170" s="5">
        <v>2500000000</v>
      </c>
      <c r="K170" s="5">
        <v>404000000</v>
      </c>
      <c r="L170" s="5">
        <v>3153000000</v>
      </c>
      <c r="M170" s="5">
        <v>409000000</v>
      </c>
      <c r="N170" s="5">
        <v>866000000</v>
      </c>
      <c r="O170" s="5">
        <v>310000000</v>
      </c>
      <c r="P170" s="5">
        <v>350000000</v>
      </c>
      <c r="Q170" s="5">
        <v>2211000000</v>
      </c>
      <c r="R170" s="5">
        <v>5720000000</v>
      </c>
      <c r="S170" s="5">
        <v>15822845529</v>
      </c>
      <c r="T170" s="5">
        <v>43042982243</v>
      </c>
      <c r="U170" s="5">
        <v>260409875852</v>
      </c>
      <c r="V170" s="5">
        <v>162322645977</v>
      </c>
      <c r="W170" s="5">
        <v>333682733522</v>
      </c>
      <c r="X170" s="5">
        <v>715672709550</v>
      </c>
      <c r="Y170" s="5">
        <v>501639725742</v>
      </c>
      <c r="Z170" s="5">
        <v>295662862220</v>
      </c>
    </row>
    <row r="172" spans="2:26" ht="15.5" x14ac:dyDescent="0.35">
      <c r="B172" t="s">
        <v>170</v>
      </c>
      <c r="C172" t="s">
        <v>12</v>
      </c>
      <c r="D172" s="5">
        <v>36820000000</v>
      </c>
      <c r="E172" s="5">
        <v>36820000000</v>
      </c>
      <c r="F172" s="5">
        <v>36820000000</v>
      </c>
      <c r="G172" s="5">
        <v>36820000000</v>
      </c>
      <c r="I172" s="5">
        <v>36820000000</v>
      </c>
      <c r="J172" s="5">
        <v>36820000000</v>
      </c>
      <c r="K172" s="5">
        <v>36820000000</v>
      </c>
      <c r="L172" s="5">
        <v>36820000000</v>
      </c>
      <c r="M172" s="5">
        <v>36770000000</v>
      </c>
      <c r="N172" s="5">
        <v>36770000000</v>
      </c>
      <c r="O172" s="5">
        <v>36770000000</v>
      </c>
      <c r="P172" s="5">
        <v>36770000000</v>
      </c>
      <c r="Q172" s="5">
        <v>30580000000</v>
      </c>
      <c r="R172" s="5">
        <v>30580000000</v>
      </c>
      <c r="S172" s="5">
        <v>30580000000</v>
      </c>
      <c r="T172" s="5">
        <v>30580000000</v>
      </c>
      <c r="U172" s="5">
        <v>30580000000</v>
      </c>
      <c r="V172" s="5">
        <v>28480000000</v>
      </c>
      <c r="W172" s="5">
        <v>28480000000</v>
      </c>
      <c r="X172" s="5">
        <v>28480000000</v>
      </c>
      <c r="Y172" s="5">
        <v>28480000000</v>
      </c>
      <c r="Z172" s="5">
        <v>18950000000</v>
      </c>
    </row>
    <row r="173" spans="2:26" ht="15.5" x14ac:dyDescent="0.35">
      <c r="C173" t="s">
        <v>171</v>
      </c>
      <c r="D173" s="6">
        <v>-0.09</v>
      </c>
      <c r="E173" s="6">
        <v>0.06</v>
      </c>
      <c r="F173" s="6">
        <v>-0.05</v>
      </c>
      <c r="G173" s="6">
        <v>-1.3</v>
      </c>
    </row>
    <row r="174" spans="2:26" ht="15.5" x14ac:dyDescent="0.35">
      <c r="C174" t="s">
        <v>172</v>
      </c>
      <c r="D174" s="6">
        <v>-555.55999999999995</v>
      </c>
      <c r="E174" s="6">
        <v>833.33</v>
      </c>
      <c r="F174" s="5">
        <v>-1000</v>
      </c>
      <c r="G174" s="6">
        <v>-38.46</v>
      </c>
    </row>
    <row r="175" spans="2:26" ht="15.5" x14ac:dyDescent="0.35">
      <c r="C175" t="s">
        <v>60</v>
      </c>
      <c r="D175" s="6">
        <v>72.34</v>
      </c>
      <c r="E175" s="6">
        <v>72.25</v>
      </c>
      <c r="F175" s="6">
        <v>52.62</v>
      </c>
      <c r="G175" s="6">
        <v>46.44</v>
      </c>
    </row>
    <row r="176" spans="2:26" ht="15.5" x14ac:dyDescent="0.35">
      <c r="C176" t="s">
        <v>173</v>
      </c>
      <c r="D176" s="5">
        <v>7740000000</v>
      </c>
      <c r="E176" s="5">
        <v>5440000000</v>
      </c>
      <c r="F176" s="5">
        <v>5790000000</v>
      </c>
    </row>
    <row r="177" spans="3:7" ht="15.5" x14ac:dyDescent="0.35">
      <c r="C177" t="s">
        <v>174</v>
      </c>
      <c r="D177" s="6">
        <v>-5.8899999999999994E-2</v>
      </c>
      <c r="E177" s="6">
        <v>3.6200000000000003E-2</v>
      </c>
      <c r="F177" s="6">
        <v>-3.0899999999999997E-2</v>
      </c>
      <c r="G177" s="6">
        <v>-0.78639999999999999</v>
      </c>
    </row>
    <row r="178" spans="3:7" ht="15.5" x14ac:dyDescent="0.35">
      <c r="C178" t="s">
        <v>175</v>
      </c>
      <c r="D178" s="6">
        <v>5.9999999999999995E-4</v>
      </c>
      <c r="E178" s="6">
        <v>-4.0000000000000002E-4</v>
      </c>
      <c r="F178" s="6">
        <v>2.9999999999999997E-4</v>
      </c>
      <c r="G178" s="6">
        <v>8.0000000000000002E-3</v>
      </c>
    </row>
    <row r="179" spans="3:7" ht="15.5" x14ac:dyDescent="0.35">
      <c r="C179" t="s">
        <v>176</v>
      </c>
      <c r="D179" s="6">
        <v>-8.0000000000000002E-3</v>
      </c>
      <c r="E179" s="6">
        <v>-5.5000000000000005E-3</v>
      </c>
      <c r="F179" s="6">
        <v>-6.0000000000000001E-3</v>
      </c>
      <c r="G179" s="6">
        <v>9.4999999999999998E-3</v>
      </c>
    </row>
    <row r="180" spans="3:7" ht="15.5" x14ac:dyDescent="0.35">
      <c r="C180" t="s">
        <v>177</v>
      </c>
      <c r="D180" s="6">
        <v>623.29999999999995</v>
      </c>
      <c r="E180" s="6">
        <v>477.44</v>
      </c>
      <c r="F180" s="5">
        <v>2325</v>
      </c>
      <c r="G180" s="6">
        <v>-0.42</v>
      </c>
    </row>
    <row r="181" spans="3:7" ht="15.5" x14ac:dyDescent="0.35">
      <c r="C181" t="s">
        <v>179</v>
      </c>
      <c r="D181" s="6">
        <v>-0.31</v>
      </c>
      <c r="E181" s="6">
        <v>-0.31</v>
      </c>
      <c r="F181" s="6">
        <v>-0.31</v>
      </c>
      <c r="G181" s="6">
        <v>-0.31</v>
      </c>
    </row>
    <row r="182" spans="3:7" ht="15.5" x14ac:dyDescent="0.35">
      <c r="C182" t="s">
        <v>180</v>
      </c>
      <c r="D182" s="6">
        <v>-161.22999999999999</v>
      </c>
      <c r="E182" s="6">
        <v>-161.13999999999999</v>
      </c>
      <c r="F182" s="6">
        <v>-161.19</v>
      </c>
      <c r="G182" s="6">
        <v>-161.13999999999999</v>
      </c>
    </row>
    <row r="183" spans="3:7" ht="15.5" x14ac:dyDescent="0.35">
      <c r="C183" t="s">
        <v>181</v>
      </c>
      <c r="D183" s="6">
        <v>-0.31</v>
      </c>
      <c r="E183" s="6">
        <v>-0.31</v>
      </c>
      <c r="F183" s="6">
        <v>-0.31</v>
      </c>
      <c r="G183" s="6">
        <v>-0.31</v>
      </c>
    </row>
    <row r="184" spans="3:7" ht="15.5" x14ac:dyDescent="0.35">
      <c r="C184" t="s">
        <v>182</v>
      </c>
      <c r="D184" s="6">
        <v>-161.22999999999999</v>
      </c>
      <c r="E184" s="6">
        <v>-161.13999999999999</v>
      </c>
      <c r="F184" s="6">
        <v>-161.19</v>
      </c>
      <c r="G184" s="6">
        <v>-161.13999999999999</v>
      </c>
    </row>
    <row r="185" spans="3:7" ht="15.5" x14ac:dyDescent="0.35">
      <c r="C185" t="s">
        <v>183</v>
      </c>
    </row>
    <row r="186" spans="3:7" ht="15.5" x14ac:dyDescent="0.35">
      <c r="C186" t="s">
        <v>184</v>
      </c>
    </row>
    <row r="187" spans="3:7" ht="15.5" x14ac:dyDescent="0.35">
      <c r="C187" t="s">
        <v>414</v>
      </c>
      <c r="D187" s="5">
        <v>-5937000000000</v>
      </c>
      <c r="E187" s="5">
        <v>-5934000000000</v>
      </c>
      <c r="F187" s="5">
        <v>-5936000000000</v>
      </c>
      <c r="G187" s="5">
        <v>-5934000000000</v>
      </c>
    </row>
    <row r="188" spans="3:7" ht="15.5" x14ac:dyDescent="0.35">
      <c r="C188" t="s">
        <v>24</v>
      </c>
    </row>
    <row r="189" spans="3:7" ht="15.5" x14ac:dyDescent="0.35">
      <c r="C189" t="s">
        <v>21</v>
      </c>
      <c r="D189" s="5">
        <v>-2000000000</v>
      </c>
      <c r="E189" s="5">
        <v>-3000000000</v>
      </c>
      <c r="F189" s="5">
        <v>-2000000000</v>
      </c>
      <c r="G189" s="5">
        <v>-4000000000</v>
      </c>
    </row>
    <row r="190" spans="3:7" ht="15.5" x14ac:dyDescent="0.35">
      <c r="C190" t="s">
        <v>186</v>
      </c>
      <c r="D190" s="5">
        <v>-800000000000</v>
      </c>
      <c r="E190" s="5">
        <v>-800000000000</v>
      </c>
      <c r="F190" s="5">
        <v>-807000000000</v>
      </c>
      <c r="G190" s="5">
        <v>-789000000000</v>
      </c>
    </row>
    <row r="191" spans="3:7" ht="15.5" x14ac:dyDescent="0.35">
      <c r="C191" t="s">
        <v>187</v>
      </c>
      <c r="D191" s="5">
        <v>-1000000000</v>
      </c>
      <c r="E191" s="5">
        <v>1000000000</v>
      </c>
      <c r="F191" s="5">
        <v>-2000000000</v>
      </c>
      <c r="G191" s="5">
        <v>3000000000</v>
      </c>
    </row>
    <row r="192" spans="3:7" ht="15.5" x14ac:dyDescent="0.35">
      <c r="C192" t="s">
        <v>188</v>
      </c>
      <c r="G192" s="5">
        <v>-2000000000</v>
      </c>
    </row>
    <row r="193" spans="3:26" ht="15.5" x14ac:dyDescent="0.35">
      <c r="C193" t="s">
        <v>13</v>
      </c>
      <c r="D193" s="5">
        <v>-1000000000</v>
      </c>
      <c r="E193" s="5">
        <v>1000000000</v>
      </c>
      <c r="F193" s="5">
        <v>-2000000000</v>
      </c>
      <c r="G193" s="5">
        <v>1000000000</v>
      </c>
    </row>
    <row r="194" spans="3:26" ht="15.5" x14ac:dyDescent="0.35">
      <c r="C194" t="s">
        <v>16</v>
      </c>
      <c r="D194" s="6">
        <v>-0.03</v>
      </c>
      <c r="E194" s="6">
        <v>0.04</v>
      </c>
      <c r="F194" s="6">
        <v>-7.0000000000000007E-2</v>
      </c>
      <c r="G194" s="6">
        <v>0.04</v>
      </c>
    </row>
    <row r="195" spans="3:26" ht="15.5" x14ac:dyDescent="0.35">
      <c r="C195" t="s">
        <v>45</v>
      </c>
      <c r="I195" s="6">
        <v>-2.78</v>
      </c>
      <c r="J195" s="6">
        <v>1.39</v>
      </c>
      <c r="K195" s="6">
        <v>-3.06</v>
      </c>
      <c r="L195" s="6">
        <v>-2.3199999999999998</v>
      </c>
      <c r="M195" s="6">
        <v>-2.94</v>
      </c>
      <c r="N195" s="6">
        <v>0.2</v>
      </c>
      <c r="O195" s="6">
        <v>-19.59</v>
      </c>
      <c r="P195" s="6">
        <v>-40.69</v>
      </c>
      <c r="Q195" s="6">
        <v>-45.52</v>
      </c>
      <c r="R195" s="6">
        <v>-282.52</v>
      </c>
      <c r="S195" s="6">
        <v>-93.88</v>
      </c>
      <c r="T195" s="6">
        <v>-86.5</v>
      </c>
      <c r="U195" s="6">
        <v>-102.63</v>
      </c>
      <c r="V195" s="6">
        <v>-27.47</v>
      </c>
      <c r="W195" s="6">
        <v>0.35</v>
      </c>
      <c r="X195" s="6">
        <v>3.46</v>
      </c>
      <c r="Y195" s="6">
        <v>4.8</v>
      </c>
      <c r="Z195" s="6">
        <v>7.61</v>
      </c>
    </row>
    <row r="196" spans="3:26" ht="15.5" x14ac:dyDescent="0.35">
      <c r="C196" t="s">
        <v>59</v>
      </c>
      <c r="I196" s="6">
        <v>-17.989999999999998</v>
      </c>
      <c r="J196" s="6">
        <v>35.97</v>
      </c>
      <c r="K196" s="6">
        <v>-16.34</v>
      </c>
      <c r="L196" s="6">
        <v>-21.55</v>
      </c>
      <c r="M196" s="6">
        <v>-17.010000000000002</v>
      </c>
      <c r="N196" s="5">
        <v>250</v>
      </c>
      <c r="O196" s="6">
        <v>-2.5499999999999998</v>
      </c>
      <c r="P196" s="6">
        <v>-1.23</v>
      </c>
      <c r="Q196" s="6">
        <v>-1.1000000000000001</v>
      </c>
      <c r="R196" s="6">
        <v>-0.18</v>
      </c>
      <c r="S196" s="6">
        <v>-0.53</v>
      </c>
      <c r="T196" s="6">
        <v>-0.57999999999999996</v>
      </c>
      <c r="U196" s="6">
        <v>-0.49</v>
      </c>
      <c r="V196" s="6">
        <v>-9.4600000000000009</v>
      </c>
      <c r="W196" s="6">
        <v>671.43</v>
      </c>
      <c r="X196" s="6">
        <v>42.49</v>
      </c>
      <c r="Y196" s="6">
        <v>10.62</v>
      </c>
      <c r="Z196" s="6">
        <v>53.48</v>
      </c>
    </row>
    <row r="197" spans="3:26" ht="15.5" x14ac:dyDescent="0.35">
      <c r="C197" t="s">
        <v>62</v>
      </c>
      <c r="I197" s="6">
        <v>13.33</v>
      </c>
      <c r="J197" s="6">
        <v>22.85</v>
      </c>
      <c r="K197" s="6">
        <v>38.479999999999997</v>
      </c>
      <c r="L197" s="6">
        <v>35.33</v>
      </c>
      <c r="M197" s="6">
        <v>174.5</v>
      </c>
      <c r="N197" s="6">
        <v>178.95</v>
      </c>
      <c r="O197" s="6">
        <v>215.66</v>
      </c>
      <c r="P197" s="6">
        <v>233.6</v>
      </c>
      <c r="Q197" s="6">
        <v>8.89</v>
      </c>
      <c r="R197" s="6">
        <v>2.4</v>
      </c>
      <c r="S197" s="6">
        <v>1.05</v>
      </c>
      <c r="T197" s="6">
        <v>0.63</v>
      </c>
      <c r="U197" s="6">
        <v>0.51</v>
      </c>
      <c r="V197" s="6">
        <v>2.3199999999999998</v>
      </c>
      <c r="W197" s="6">
        <v>1.94</v>
      </c>
      <c r="X197" s="6">
        <v>1.22</v>
      </c>
      <c r="Y197" s="6">
        <v>0.52</v>
      </c>
      <c r="Z197" s="6">
        <v>4.6100000000000003</v>
      </c>
    </row>
    <row r="198" spans="3:26" ht="15.5" x14ac:dyDescent="0.35">
      <c r="C198" t="s">
        <v>189</v>
      </c>
      <c r="J198" s="5">
        <v>-26590000000</v>
      </c>
      <c r="K198" s="5">
        <v>-16610000000</v>
      </c>
      <c r="L198" s="5">
        <v>-6180000000</v>
      </c>
      <c r="M198" s="5">
        <v>-11370000000</v>
      </c>
      <c r="N198" s="5">
        <v>-22930000000</v>
      </c>
      <c r="O198" s="5">
        <v>-35230000000</v>
      </c>
    </row>
    <row r="199" spans="3:26" ht="15.5" x14ac:dyDescent="0.35">
      <c r="C199" t="s">
        <v>190</v>
      </c>
      <c r="I199" s="6">
        <v>-1.6837</v>
      </c>
      <c r="J199" s="6">
        <v>0.84799999999999998</v>
      </c>
      <c r="K199" s="6">
        <v>-3.3914999999999997</v>
      </c>
      <c r="L199" s="6">
        <v>-4.1105999999999998</v>
      </c>
      <c r="M199" s="6">
        <v>-33.107199999999999</v>
      </c>
      <c r="N199" s="6">
        <v>0.46439999999999998</v>
      </c>
      <c r="O199" s="6">
        <v>-1.0099</v>
      </c>
      <c r="P199" s="6">
        <v>-2.0842000000000001</v>
      </c>
      <c r="Q199" s="6">
        <v>-0.88680000000000003</v>
      </c>
      <c r="R199" s="6">
        <v>-3.5830000000000002</v>
      </c>
      <c r="S199" s="6">
        <v>-0.37840000000000001</v>
      </c>
      <c r="T199" s="6">
        <v>-0.2898</v>
      </c>
      <c r="U199" s="6">
        <v>-0.34670000000000001</v>
      </c>
      <c r="V199" s="6">
        <v>-6.4100000000000004E-2</v>
      </c>
      <c r="W199" s="6">
        <v>8.0000000000000004E-4</v>
      </c>
      <c r="X199" s="6">
        <v>8.6E-3</v>
      </c>
      <c r="Y199" s="6">
        <v>1.6E-2</v>
      </c>
      <c r="Z199" s="6">
        <v>3.0899999999999997E-2</v>
      </c>
    </row>
    <row r="200" spans="3:26" ht="15.5" x14ac:dyDescent="0.35">
      <c r="C200" t="s">
        <v>191</v>
      </c>
      <c r="I200" s="6">
        <v>1.72E-2</v>
      </c>
      <c r="J200" s="6">
        <v>-8.8000000000000005E-3</v>
      </c>
      <c r="K200" s="6">
        <v>1.9299999999999998E-2</v>
      </c>
      <c r="L200" s="6">
        <v>1.49E-2</v>
      </c>
      <c r="M200" s="6">
        <v>9.5999999999999992E-3</v>
      </c>
      <c r="N200" s="6">
        <v>-5.0000000000000001E-4</v>
      </c>
      <c r="O200" s="6">
        <v>4.6699999999999998E-2</v>
      </c>
      <c r="P200" s="6">
        <v>0.1057</v>
      </c>
      <c r="Q200" s="6">
        <v>0.1002</v>
      </c>
      <c r="R200" s="6">
        <v>0.6905</v>
      </c>
      <c r="S200" s="6">
        <v>0.74029999999999996</v>
      </c>
      <c r="T200" s="6">
        <v>2.6266000000000003</v>
      </c>
      <c r="U200" s="6">
        <v>-1.9159999999999999</v>
      </c>
      <c r="V200" s="6">
        <v>-0.17910000000000001</v>
      </c>
      <c r="W200" s="6">
        <v>1.9E-3</v>
      </c>
      <c r="X200" s="6">
        <v>1.95E-2</v>
      </c>
      <c r="Y200" s="6">
        <v>2.69E-2</v>
      </c>
      <c r="Z200" s="6">
        <v>7.690000000000001E-2</v>
      </c>
    </row>
    <row r="201" spans="3:26" ht="15.5" x14ac:dyDescent="0.35">
      <c r="C201" t="s">
        <v>192</v>
      </c>
      <c r="I201" s="6">
        <v>3.7000000000000002E-3</v>
      </c>
      <c r="J201" s="6">
        <v>3.2000000000000001E-2</v>
      </c>
      <c r="K201" s="6">
        <v>1.84E-2</v>
      </c>
      <c r="L201" s="6">
        <v>7.0999999999999995E-3</v>
      </c>
      <c r="M201" s="6">
        <v>2.0999999999999999E-3</v>
      </c>
      <c r="N201" s="6">
        <v>2.3999999999999998E-3</v>
      </c>
      <c r="O201" s="6">
        <v>4.1999999999999997E-3</v>
      </c>
      <c r="P201" s="6">
        <v>0.11550000000000001</v>
      </c>
      <c r="Q201" s="6">
        <v>0.16159999999999999</v>
      </c>
      <c r="R201" s="6">
        <v>2.1308000000000002</v>
      </c>
      <c r="S201" s="6">
        <v>-0.34100000000000003</v>
      </c>
      <c r="T201" s="6">
        <v>7.000000000000001E-4</v>
      </c>
      <c r="U201" s="6">
        <v>-6.480000000000001E-2</v>
      </c>
      <c r="V201" s="6">
        <v>-1.7500000000000002E-2</v>
      </c>
      <c r="W201" s="6">
        <v>1.9099999999999999E-2</v>
      </c>
      <c r="X201" s="6">
        <v>3.4200000000000001E-2</v>
      </c>
      <c r="Y201" s="6">
        <v>6.4899999999999999E-2</v>
      </c>
      <c r="Z201" s="6">
        <v>0.15289999999999998</v>
      </c>
    </row>
    <row r="202" spans="3:26" ht="15.5" x14ac:dyDescent="0.35">
      <c r="C202" t="s">
        <v>193</v>
      </c>
      <c r="I202" s="6">
        <v>-0.03</v>
      </c>
      <c r="J202" s="6">
        <v>-0.3</v>
      </c>
      <c r="K202" s="6">
        <v>-0.19</v>
      </c>
      <c r="L202" s="6">
        <v>-7.0000000000000007E-2</v>
      </c>
      <c r="M202" s="6">
        <v>-0.13</v>
      </c>
      <c r="N202" s="6">
        <v>-1551.93</v>
      </c>
      <c r="O202" s="6">
        <v>-0.06</v>
      </c>
      <c r="P202" s="6">
        <v>-1.19</v>
      </c>
      <c r="Q202" s="6">
        <v>-1.35</v>
      </c>
      <c r="R202" s="6">
        <v>-5.0999999999999996</v>
      </c>
      <c r="S202" s="6">
        <v>-1.1000000000000001</v>
      </c>
      <c r="U202" s="6">
        <v>-0.64</v>
      </c>
      <c r="V202" s="6">
        <v>-0.23</v>
      </c>
      <c r="W202" s="6">
        <v>0.4</v>
      </c>
      <c r="X202" s="6">
        <v>1.31</v>
      </c>
      <c r="Y202" s="6">
        <v>2.87</v>
      </c>
      <c r="Z202" s="6">
        <v>3.54</v>
      </c>
    </row>
    <row r="203" spans="3:26" ht="15.5" x14ac:dyDescent="0.35">
      <c r="C203" t="s">
        <v>56</v>
      </c>
      <c r="I203" s="6">
        <v>-0.31</v>
      </c>
      <c r="J203" s="6">
        <v>-0.32</v>
      </c>
      <c r="K203" s="6">
        <v>-0.31</v>
      </c>
      <c r="L203" s="6">
        <v>-0.32</v>
      </c>
      <c r="M203" s="6">
        <v>-0.16</v>
      </c>
      <c r="N203" s="6">
        <v>-0.12</v>
      </c>
      <c r="O203" s="6">
        <v>-0.12</v>
      </c>
      <c r="P203" s="6">
        <v>-0.13</v>
      </c>
      <c r="Q203" s="6">
        <v>-0.11</v>
      </c>
      <c r="R203" s="6">
        <v>-0.12</v>
      </c>
      <c r="S203" s="6">
        <v>-0.39</v>
      </c>
      <c r="T203" s="6">
        <v>-1.52</v>
      </c>
      <c r="U203" s="6">
        <v>0.93</v>
      </c>
      <c r="V203" s="6">
        <v>1.7</v>
      </c>
      <c r="W203" s="6">
        <v>1.29</v>
      </c>
      <c r="X203" s="6">
        <v>0.83</v>
      </c>
      <c r="Y203" s="6">
        <v>0.28999999999999998</v>
      </c>
      <c r="Z203" s="6">
        <v>4.1100000000000003</v>
      </c>
    </row>
    <row r="204" spans="3:26" ht="15.5" x14ac:dyDescent="0.35">
      <c r="C204" t="s">
        <v>53</v>
      </c>
      <c r="I204" s="6">
        <v>-161.13999999999999</v>
      </c>
      <c r="J204" s="6">
        <v>-158.35</v>
      </c>
      <c r="K204" s="6">
        <v>-158.78</v>
      </c>
      <c r="L204" s="6">
        <v>-155.63999999999999</v>
      </c>
      <c r="M204" s="6">
        <v>-307.37</v>
      </c>
      <c r="N204" s="6">
        <v>-414.53</v>
      </c>
      <c r="O204" s="6">
        <v>-419.29</v>
      </c>
      <c r="P204" s="6">
        <v>-384.93</v>
      </c>
      <c r="Q204" s="6">
        <v>-454.39</v>
      </c>
      <c r="R204" s="6">
        <v>-409.12</v>
      </c>
      <c r="S204" s="6">
        <v>-126.81</v>
      </c>
      <c r="T204" s="6">
        <v>-32.93</v>
      </c>
      <c r="U204" s="6">
        <v>53.56</v>
      </c>
      <c r="V204" s="6">
        <v>153.38999999999999</v>
      </c>
      <c r="W204" s="6">
        <v>182.39</v>
      </c>
      <c r="X204" s="6">
        <v>176.84</v>
      </c>
      <c r="Y204" s="6">
        <v>178.43</v>
      </c>
      <c r="Z204" s="6">
        <v>98.94</v>
      </c>
    </row>
    <row r="205" spans="3:26" ht="15.5" x14ac:dyDescent="0.35">
      <c r="C205" t="s">
        <v>194</v>
      </c>
      <c r="I205" s="6">
        <v>-0.31</v>
      </c>
      <c r="J205" s="6">
        <v>-0.32</v>
      </c>
      <c r="K205" s="6">
        <v>-0.31</v>
      </c>
      <c r="L205" s="6">
        <v>-0.32</v>
      </c>
      <c r="M205" s="6">
        <v>-0.16</v>
      </c>
      <c r="N205" s="6">
        <v>-0.12</v>
      </c>
      <c r="O205" s="6">
        <v>-0.12</v>
      </c>
      <c r="P205" s="6">
        <v>-0.13</v>
      </c>
      <c r="Q205" s="6">
        <v>-0.11</v>
      </c>
      <c r="R205" s="6">
        <v>-0.12</v>
      </c>
      <c r="S205" s="6">
        <v>-0.39</v>
      </c>
      <c r="T205" s="6">
        <v>-1.52</v>
      </c>
      <c r="U205" s="6">
        <v>0.93</v>
      </c>
      <c r="V205" s="6">
        <v>1.7</v>
      </c>
      <c r="W205" s="6">
        <v>1.29</v>
      </c>
      <c r="X205" s="6">
        <v>0.83</v>
      </c>
      <c r="Y205" s="6">
        <v>0.28999999999999998</v>
      </c>
      <c r="Z205" s="6">
        <v>4.1100000000000003</v>
      </c>
    </row>
    <row r="206" spans="3:26" ht="15.5" x14ac:dyDescent="0.35">
      <c r="C206" t="s">
        <v>195</v>
      </c>
      <c r="I206" s="6">
        <v>-161.13999999999999</v>
      </c>
      <c r="J206" s="6">
        <v>-158.35</v>
      </c>
      <c r="K206" s="6">
        <v>-158.78</v>
      </c>
      <c r="L206" s="6">
        <v>-155.63999999999999</v>
      </c>
      <c r="M206" s="6">
        <v>-307.37</v>
      </c>
      <c r="N206" s="6">
        <v>-414.53</v>
      </c>
      <c r="O206" s="6">
        <v>-419.29</v>
      </c>
      <c r="P206" s="6">
        <v>-384.93</v>
      </c>
      <c r="Q206" s="6">
        <v>-454.39</v>
      </c>
      <c r="R206" s="6">
        <v>-409.12</v>
      </c>
      <c r="S206" s="6">
        <v>-126.81</v>
      </c>
      <c r="T206" s="6">
        <v>-32.93</v>
      </c>
      <c r="U206" s="6">
        <v>53.56</v>
      </c>
      <c r="V206" s="6">
        <v>153.38999999999999</v>
      </c>
      <c r="W206" s="6">
        <v>182.39</v>
      </c>
      <c r="X206" s="6">
        <v>176.84</v>
      </c>
      <c r="Y206" s="6">
        <v>178.43</v>
      </c>
      <c r="Z206" s="6">
        <v>98.94</v>
      </c>
    </row>
    <row r="207" spans="3:26" ht="15.5" x14ac:dyDescent="0.35">
      <c r="C207" t="s">
        <v>196</v>
      </c>
      <c r="Q207" s="5">
        <v>0</v>
      </c>
      <c r="R207" s="5">
        <v>1000000000</v>
      </c>
      <c r="S207" s="5">
        <v>1000000000</v>
      </c>
      <c r="T207" s="5">
        <v>1272000000000</v>
      </c>
      <c r="U207" s="5">
        <v>558000000000</v>
      </c>
      <c r="V207" s="5">
        <v>1052000000000</v>
      </c>
      <c r="W207" s="5">
        <v>427000000000</v>
      </c>
      <c r="X207" s="5">
        <v>769000000000</v>
      </c>
      <c r="Y207" s="5">
        <v>26000000000</v>
      </c>
    </row>
    <row r="208" spans="3:26" ht="15.5" x14ac:dyDescent="0.35">
      <c r="C208" t="s">
        <v>197</v>
      </c>
      <c r="Q208" s="5">
        <v>0</v>
      </c>
      <c r="R208" s="5">
        <v>1000000000</v>
      </c>
      <c r="S208" s="5">
        <v>153000000000</v>
      </c>
      <c r="T208" s="5">
        <v>4853000000000</v>
      </c>
      <c r="U208" s="5">
        <v>4454000000000</v>
      </c>
      <c r="V208" s="5">
        <v>4690000000000</v>
      </c>
      <c r="W208" s="5">
        <v>5029000000000</v>
      </c>
      <c r="X208" s="5">
        <v>4052000000000</v>
      </c>
      <c r="Y208" s="5">
        <v>2208000000000</v>
      </c>
      <c r="Z208" s="5">
        <v>2009000000000</v>
      </c>
    </row>
    <row r="209" spans="3:26" ht="15.5" x14ac:dyDescent="0.35">
      <c r="C209" t="s">
        <v>26</v>
      </c>
      <c r="Q209" s="5">
        <v>1000000000</v>
      </c>
      <c r="R209" s="5">
        <v>1000000000</v>
      </c>
      <c r="S209" s="5">
        <v>154000000000</v>
      </c>
      <c r="T209" s="5">
        <v>6125000000000</v>
      </c>
      <c r="U209" s="5">
        <v>5011000000000</v>
      </c>
      <c r="V209" s="5">
        <v>5742000000000</v>
      </c>
      <c r="W209" s="5">
        <v>5455000000000</v>
      </c>
      <c r="X209" s="5">
        <v>4822000000000</v>
      </c>
      <c r="Y209" s="5">
        <v>2234000000000</v>
      </c>
      <c r="Z209" s="5">
        <v>2009000000000</v>
      </c>
    </row>
    <row r="210" spans="3:26" ht="15.5" x14ac:dyDescent="0.35">
      <c r="C210" t="s">
        <v>23</v>
      </c>
      <c r="I210" s="5">
        <v>-4000000000</v>
      </c>
      <c r="J210" s="5">
        <v>-2000000000</v>
      </c>
      <c r="K210" s="5">
        <v>0</v>
      </c>
      <c r="L210" s="5">
        <v>-3000000000</v>
      </c>
      <c r="M210" s="5">
        <v>0</v>
      </c>
      <c r="N210" s="5">
        <v>-1000000000</v>
      </c>
      <c r="O210" s="5">
        <v>0</v>
      </c>
      <c r="P210" s="5">
        <v>0</v>
      </c>
      <c r="Q210" s="5">
        <v>-2000000000</v>
      </c>
      <c r="R210" s="5">
        <v>-4000000000</v>
      </c>
      <c r="S210" s="5">
        <v>138000000000</v>
      </c>
      <c r="T210" s="5">
        <v>6082000000000</v>
      </c>
      <c r="U210" s="5">
        <v>4751000000000</v>
      </c>
      <c r="V210" s="5">
        <v>5580000000000</v>
      </c>
      <c r="W210" s="5">
        <v>5122000000000</v>
      </c>
      <c r="X210" s="5">
        <v>4106000000000</v>
      </c>
      <c r="Y210" s="5">
        <v>1733000000000</v>
      </c>
      <c r="Z210" s="5">
        <v>1713000000000</v>
      </c>
    </row>
    <row r="211" spans="3:26" ht="15.5" x14ac:dyDescent="0.35">
      <c r="C211" t="s">
        <v>198</v>
      </c>
      <c r="I211" s="5">
        <v>-789000000000</v>
      </c>
      <c r="J211" s="5">
        <v>-771000000000</v>
      </c>
      <c r="K211" s="5">
        <v>-947000000000</v>
      </c>
      <c r="L211" s="5">
        <v>-895000000000</v>
      </c>
      <c r="M211" s="5">
        <v>-879000000000</v>
      </c>
      <c r="N211" s="5">
        <v>-9824000000000</v>
      </c>
      <c r="O211" s="5">
        <v>-10094000000000</v>
      </c>
      <c r="P211" s="5">
        <v>-8928000000000</v>
      </c>
      <c r="Q211" s="5">
        <v>-8148000000000</v>
      </c>
      <c r="R211" s="5">
        <v>-7585000000000</v>
      </c>
      <c r="S211" s="5">
        <v>-5800000000000</v>
      </c>
      <c r="T211" s="5">
        <v>-4744000000000</v>
      </c>
      <c r="U211" s="5">
        <v>-2105000000000</v>
      </c>
      <c r="V211" s="5">
        <v>-2007000000000</v>
      </c>
      <c r="W211" s="5">
        <v>-323000000000</v>
      </c>
      <c r="X211" s="5">
        <v>-330000000000</v>
      </c>
      <c r="Y211" s="5">
        <v>1260000000000</v>
      </c>
      <c r="Z211" s="5">
        <v>410000000000</v>
      </c>
    </row>
    <row r="212" spans="3:26" ht="15.5" x14ac:dyDescent="0.35">
      <c r="C212" t="s">
        <v>199</v>
      </c>
      <c r="I212" s="5">
        <v>3000000000</v>
      </c>
      <c r="J212" s="5">
        <v>-2000000000</v>
      </c>
      <c r="K212" s="5">
        <v>-3000000000</v>
      </c>
      <c r="L212" s="5">
        <v>8000000000</v>
      </c>
      <c r="M212" s="5">
        <v>0</v>
      </c>
      <c r="N212" s="5">
        <v>1000000000</v>
      </c>
      <c r="O212" s="5">
        <v>0</v>
      </c>
      <c r="P212" s="5">
        <v>-2000000000</v>
      </c>
      <c r="Q212" s="5">
        <v>-3000000000</v>
      </c>
      <c r="R212" s="5">
        <v>-158000000000</v>
      </c>
      <c r="S212" s="5">
        <v>146000000000</v>
      </c>
      <c r="T212" s="5">
        <v>284000000000</v>
      </c>
      <c r="U212" s="5">
        <v>406000000000</v>
      </c>
      <c r="V212" s="5">
        <v>792000000000</v>
      </c>
      <c r="W212" s="5">
        <v>826000000000</v>
      </c>
      <c r="X212" s="5">
        <v>1143000000000</v>
      </c>
      <c r="Y212" s="5">
        <v>600000000000</v>
      </c>
      <c r="Z212" s="5">
        <v>504000000000</v>
      </c>
    </row>
    <row r="213" spans="3:26" ht="15.5" x14ac:dyDescent="0.35">
      <c r="C213" t="s">
        <v>200</v>
      </c>
      <c r="I213" s="5">
        <v>-2000000000</v>
      </c>
      <c r="J213" s="5">
        <v>-10000000000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R213" s="5">
        <v>-1000000000</v>
      </c>
      <c r="S213" s="5">
        <v>-134000000000</v>
      </c>
      <c r="T213" s="5">
        <v>-157000000000</v>
      </c>
      <c r="U213" s="5">
        <v>-354000000000</v>
      </c>
      <c r="V213" s="5">
        <v>-1434000000000</v>
      </c>
      <c r="W213" s="5">
        <v>-1887000000000</v>
      </c>
      <c r="X213" s="5">
        <v>-1443000000000</v>
      </c>
      <c r="Y213" s="5">
        <v>-2431000000000</v>
      </c>
      <c r="Z213" s="5">
        <v>-1924000000000</v>
      </c>
    </row>
    <row r="214" spans="3:26" ht="15.5" x14ac:dyDescent="0.35">
      <c r="C214" t="s">
        <v>15</v>
      </c>
      <c r="I214" s="5">
        <v>2000000000</v>
      </c>
      <c r="J214" s="5">
        <v>-12000000000</v>
      </c>
      <c r="K214" s="5">
        <v>-3000000000</v>
      </c>
      <c r="L214" s="5">
        <v>7000000000</v>
      </c>
      <c r="M214" s="5">
        <v>0</v>
      </c>
      <c r="N214" s="5">
        <v>1000000000</v>
      </c>
      <c r="O214" s="5">
        <v>0</v>
      </c>
      <c r="P214" s="5">
        <v>-2000000000</v>
      </c>
      <c r="Q214" s="5">
        <v>-3000000000</v>
      </c>
      <c r="R214" s="5">
        <v>-159000000000</v>
      </c>
      <c r="S214" s="5">
        <v>12000000000</v>
      </c>
      <c r="T214" s="5">
        <v>127000000000</v>
      </c>
      <c r="U214" s="5">
        <v>52000000000</v>
      </c>
      <c r="V214" s="5">
        <v>-642000000000</v>
      </c>
      <c r="W214" s="5">
        <v>-1061000000000</v>
      </c>
      <c r="X214" s="5">
        <v>-300000000000</v>
      </c>
      <c r="Y214" s="5">
        <v>-1830000000000</v>
      </c>
      <c r="Z214" s="5">
        <v>-1420000000000</v>
      </c>
    </row>
    <row r="215" spans="3:26" ht="15.5" x14ac:dyDescent="0.35">
      <c r="C215" t="s">
        <v>17</v>
      </c>
      <c r="I215" s="6">
        <v>0.04</v>
      </c>
      <c r="J215" s="6">
        <v>-0.32</v>
      </c>
      <c r="K215" s="6">
        <v>-7.0000000000000007E-2</v>
      </c>
      <c r="L215" s="6">
        <v>0.2</v>
      </c>
      <c r="M215" s="6">
        <v>-0.01</v>
      </c>
      <c r="N215" s="6">
        <v>0.02</v>
      </c>
      <c r="O215" s="5">
        <v>0</v>
      </c>
      <c r="P215" s="6">
        <v>-0.05</v>
      </c>
      <c r="Q215" s="6">
        <v>-0.1</v>
      </c>
      <c r="R215" s="6">
        <v>-5.19</v>
      </c>
      <c r="S215" s="6">
        <v>0.4</v>
      </c>
      <c r="T215" s="6">
        <v>4.1500000000000004</v>
      </c>
      <c r="U215" s="6">
        <v>1.7</v>
      </c>
      <c r="V215" s="6">
        <v>-22.53</v>
      </c>
      <c r="W215" s="6">
        <v>-37.26</v>
      </c>
      <c r="X215" s="6">
        <v>-10.53</v>
      </c>
      <c r="Y215" s="6">
        <v>-64.27</v>
      </c>
      <c r="Z215" s="6">
        <v>-74.92</v>
      </c>
    </row>
  </sheetData>
  <pageMargins left="0.7" right="0.7" top="0.75" bottom="0.75" header="0.3" footer="0.3"/>
  <ignoredErrors>
    <ignoredError sqref="A1:Z216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Z2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1647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1648</v>
      </c>
      <c r="D2" s="2" vm="170">
        <f ca="1">IFERROR(_xlfn.STOCKHISTORY("XIDX:" &amp; $C$1, D3, , 0, 0, 1), "Libur")</f>
        <v>376</v>
      </c>
      <c r="E2" s="2" vm="64">
        <f ca="1">IFERROR(_xlfn.STOCKHISTORY("XIDX:" &amp; $C$1, E3, , 0, 0, 1), "Libur")</f>
        <v>350</v>
      </c>
      <c r="H2" s="2" vm="64">
        <f ca="1">IFERROR(INDEX(D2:G2,COUNT(D2:G2)),"")</f>
        <v>350</v>
      </c>
      <c r="I2" s="2" vm="368">
        <f t="shared" ref="I2:Z2" ca="1" si="0">IFERROR(_xlfn.STOCKHISTORY("XIDX:" &amp; $C$1, I1, , 0, 0, 1), "Libur")</f>
        <v>374</v>
      </c>
      <c r="J2" s="2" vm="369">
        <f t="shared" ca="1" si="0"/>
        <v>444</v>
      </c>
      <c r="K2" s="2" vm="369">
        <f t="shared" ca="1" si="0"/>
        <v>444</v>
      </c>
      <c r="L2" s="2" vm="370">
        <f t="shared" ca="1" si="0"/>
        <v>432</v>
      </c>
      <c r="M2" s="2" vm="371">
        <f t="shared" ca="1" si="0"/>
        <v>430</v>
      </c>
      <c r="N2" s="2" vm="372">
        <f t="shared" ca="1" si="0"/>
        <v>300</v>
      </c>
      <c r="O2" s="2" vm="189">
        <f t="shared" ca="1" si="0"/>
        <v>210</v>
      </c>
      <c r="P2" s="2" vm="65">
        <f t="shared" ca="1" si="0"/>
        <v>230</v>
      </c>
      <c r="Q2" s="2" vm="373">
        <f t="shared" ca="1" si="0"/>
        <v>113</v>
      </c>
      <c r="R2" s="2" vm="257">
        <f t="shared" ca="1" si="0"/>
        <v>126</v>
      </c>
      <c r="S2" s="2" vm="374">
        <f t="shared" ca="1" si="0"/>
        <v>108.75</v>
      </c>
      <c r="T2" s="2" vm="13">
        <f t="shared" ca="1" si="0"/>
        <v>135</v>
      </c>
      <c r="U2" s="2" vm="375">
        <f t="shared" ca="1" si="0"/>
        <v>137.5</v>
      </c>
      <c r="V2" s="2" vm="290">
        <f t="shared" ca="1" si="0"/>
        <v>175</v>
      </c>
      <c r="W2" s="2" vm="376">
        <f t="shared" ca="1" si="0"/>
        <v>83.75</v>
      </c>
      <c r="X2" s="2" vm="70">
        <f t="shared" ca="1" si="0"/>
        <v>85</v>
      </c>
      <c r="Y2" s="2" vm="377">
        <f t="shared" ca="1" si="0"/>
        <v>73.75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27789461030</v>
      </c>
      <c r="E4" s="2">
        <f>IFERROR(INDEX(E51:E500,MATCH($C$4,$C$51:$C$500,0)),"")</f>
        <v>30670991860</v>
      </c>
      <c r="H4" s="2">
        <f>IFERROR(SUM(D4:G4)*(4/MAX(1,COUNT(D4:G4))),"")</f>
        <v>116920905780</v>
      </c>
      <c r="I4" s="2">
        <f t="shared" ref="I4:Z4" si="1">IFERROR(INDEX(I51:I500,MATCH($C$4,$C$51:$C$500,0)),"")</f>
        <v>131033539370</v>
      </c>
      <c r="J4" s="2">
        <f t="shared" si="1"/>
        <v>128025738500</v>
      </c>
      <c r="K4" s="2">
        <f t="shared" si="1"/>
        <v>139549203760</v>
      </c>
      <c r="L4" s="2">
        <f t="shared" si="1"/>
        <v>152170646020</v>
      </c>
      <c r="M4" s="2">
        <f t="shared" si="1"/>
        <v>112730081720</v>
      </c>
      <c r="N4" s="2">
        <f t="shared" si="1"/>
        <v>113551660060</v>
      </c>
      <c r="O4" s="2">
        <f t="shared" si="1"/>
        <v>122325708570</v>
      </c>
      <c r="P4" s="2">
        <f t="shared" si="1"/>
        <v>117489192060</v>
      </c>
      <c r="Q4" s="2">
        <f t="shared" si="1"/>
        <v>88010862980</v>
      </c>
      <c r="R4" s="2">
        <f t="shared" si="1"/>
        <v>62760109860</v>
      </c>
      <c r="S4" s="2">
        <f t="shared" si="1"/>
        <v>67679530150</v>
      </c>
      <c r="T4" s="2">
        <f t="shared" si="1"/>
        <v>96008496750</v>
      </c>
      <c r="U4" s="2">
        <f t="shared" si="1"/>
        <v>113547870414</v>
      </c>
      <c r="V4" s="2">
        <f t="shared" si="1"/>
        <v>155005683770</v>
      </c>
      <c r="W4" s="2">
        <f t="shared" si="1"/>
        <v>153646138180</v>
      </c>
      <c r="X4" s="2">
        <f t="shared" si="1"/>
        <v>127918509530</v>
      </c>
      <c r="Y4" s="2">
        <f t="shared" si="1"/>
        <v>133110644620</v>
      </c>
      <c r="Z4" s="2">
        <f t="shared" si="1"/>
        <v>172390663400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21957064735</v>
      </c>
      <c r="E5" s="2">
        <f>IFERROR(INDEX(E51:E500,MATCH($C$5,$C$51:$C$500,0)),"")</f>
        <v>6857243778</v>
      </c>
      <c r="H5" s="2">
        <f>IFERROR(SUM(D5:G5)*(4/MAX(1,COUNT(D5:G5))),"")</f>
        <v>57628617026</v>
      </c>
      <c r="I5" s="2">
        <f t="shared" ref="I5:Z5" si="2">IFERROR(INDEX(I51:I500,MATCH($C$5,$C$51:$C$500,0)),"")</f>
        <v>24334225993</v>
      </c>
      <c r="J5" s="2">
        <f t="shared" si="2"/>
        <v>29612561283</v>
      </c>
      <c r="K5" s="2">
        <f t="shared" si="2"/>
        <v>19038943472</v>
      </c>
      <c r="L5" s="2">
        <f t="shared" si="2"/>
        <v>40439399212</v>
      </c>
      <c r="M5" s="2">
        <f t="shared" si="2"/>
        <v>9059176572</v>
      </c>
      <c r="N5" s="2">
        <f t="shared" si="2"/>
        <v>4472332718</v>
      </c>
      <c r="O5" s="2">
        <f t="shared" si="2"/>
        <v>1078867413</v>
      </c>
      <c r="P5" s="2">
        <f t="shared" si="2"/>
        <v>28516296605</v>
      </c>
      <c r="Q5" s="2">
        <f t="shared" si="2"/>
        <v>11105502256</v>
      </c>
      <c r="R5" s="2">
        <f t="shared" si="2"/>
        <v>-5571166686</v>
      </c>
      <c r="S5" s="2">
        <f t="shared" si="2"/>
        <v>5822534834</v>
      </c>
      <c r="T5" s="2">
        <f t="shared" si="2"/>
        <v>7822805110</v>
      </c>
      <c r="U5" s="2">
        <f t="shared" si="2"/>
        <v>25638457550</v>
      </c>
      <c r="V5" s="2">
        <f t="shared" si="2"/>
        <v>24654012986</v>
      </c>
      <c r="W5" s="2">
        <f t="shared" si="2"/>
        <v>19105135663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332805044106</v>
      </c>
      <c r="E6" s="2">
        <f>IFERROR(INDEX(E51:E500,MATCH($C$6,$C$51:$C$500,0)),"")</f>
        <v>310847979371</v>
      </c>
      <c r="H6" s="2">
        <f>IFERROR(INDEX(D6:G6,COUNT(D6:G6)),"")</f>
        <v>310847979371</v>
      </c>
      <c r="I6" s="2">
        <f t="shared" ref="I6:Z6" si="3">IFERROR(INDEX(I51:I500,MATCH($C$6,$C$51:$C$500,0)),"")</f>
        <v>303990735593</v>
      </c>
      <c r="J6" s="2">
        <f t="shared" si="3"/>
        <v>279656509600</v>
      </c>
      <c r="K6" s="2">
        <f t="shared" si="3"/>
        <v>257243948317</v>
      </c>
      <c r="L6" s="2">
        <f t="shared" si="3"/>
        <v>238205004845</v>
      </c>
      <c r="M6" s="2">
        <f t="shared" si="3"/>
        <v>197765605633</v>
      </c>
      <c r="N6" s="2">
        <f t="shared" si="3"/>
        <v>188706429061</v>
      </c>
      <c r="O6" s="2">
        <f t="shared" si="3"/>
        <v>184234096343</v>
      </c>
      <c r="P6" s="2">
        <f t="shared" si="3"/>
        <v>183155228930</v>
      </c>
      <c r="Q6" s="2">
        <f t="shared" si="3"/>
        <v>154638932325</v>
      </c>
      <c r="R6" s="2">
        <f t="shared" si="3"/>
        <v>143533430069</v>
      </c>
      <c r="S6" s="2">
        <f t="shared" si="3"/>
        <v>149104596755</v>
      </c>
      <c r="T6" s="2">
        <f t="shared" si="3"/>
        <v>146640218904</v>
      </c>
      <c r="U6" s="2">
        <f t="shared" si="3"/>
        <v>138817413794</v>
      </c>
      <c r="V6" s="2">
        <f t="shared" si="3"/>
        <v>113178956244</v>
      </c>
      <c r="W6" s="2">
        <f t="shared" si="3"/>
        <v>92124943258</v>
      </c>
      <c r="X6" s="2">
        <f t="shared" si="3"/>
        <v>73193699660</v>
      </c>
      <c r="Y6" s="2">
        <f t="shared" si="3"/>
        <v>64626406123</v>
      </c>
      <c r="Z6" s="2">
        <f t="shared" si="3"/>
        <v>55238249453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0.72</v>
      </c>
      <c r="E7" s="3">
        <f>IFERROR(INDEX(E51:E500,MATCH($C$7,$C$51:$C$500,0))/1000000000,"")</f>
        <v>0.72</v>
      </c>
      <c r="H7" s="3">
        <f>IFERROR(INDEX(D7:G7,COUNT(D7:G7)),"")</f>
        <v>0.72</v>
      </c>
      <c r="I7" s="3">
        <f t="shared" ref="I7:Z7" si="4">IFERROR(INDEX(I51:I500,MATCH($C$7,$C$51:$C$500,0))/1000000000,"")</f>
        <v>0.72</v>
      </c>
      <c r="J7" s="3">
        <f t="shared" si="4"/>
        <v>0.72</v>
      </c>
      <c r="K7" s="3">
        <f t="shared" si="4"/>
        <v>0.72</v>
      </c>
      <c r="L7" s="3">
        <f t="shared" si="4"/>
        <v>0.72</v>
      </c>
      <c r="M7" s="3">
        <f t="shared" si="4"/>
        <v>0.72</v>
      </c>
      <c r="N7" s="3">
        <f t="shared" si="4"/>
        <v>0.72</v>
      </c>
      <c r="O7" s="3">
        <f t="shared" si="4"/>
        <v>0.72</v>
      </c>
      <c r="P7" s="3">
        <f t="shared" si="4"/>
        <v>0.72</v>
      </c>
      <c r="Q7" s="3">
        <f t="shared" si="4"/>
        <v>0.72</v>
      </c>
      <c r="R7" s="3">
        <f t="shared" si="4"/>
        <v>0.72</v>
      </c>
      <c r="S7" s="3">
        <f t="shared" si="4"/>
        <v>0.18</v>
      </c>
      <c r="T7" s="3">
        <f t="shared" si="4"/>
        <v>0.18</v>
      </c>
      <c r="U7" s="3">
        <f t="shared" si="4"/>
        <v>0.18</v>
      </c>
      <c r="V7" s="3">
        <f t="shared" si="4"/>
        <v>0.18</v>
      </c>
      <c r="W7" s="3">
        <f t="shared" si="4"/>
        <v>0.18</v>
      </c>
      <c r="X7" s="3">
        <f t="shared" si="4"/>
        <v>0.18</v>
      </c>
      <c r="Y7" s="3">
        <f t="shared" si="4"/>
        <v>0.18</v>
      </c>
      <c r="Z7" s="3">
        <f t="shared" si="4"/>
        <v>0.18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Z8" si="5">IFERROR(INDEX(I51:I500,MATCH($C$8,$C$51:$C$500,0)),"")</f>
        <v>24000000000</v>
      </c>
      <c r="J8" s="2">
        <f t="shared" si="5"/>
        <v>27000000000</v>
      </c>
      <c r="K8" s="2">
        <f t="shared" si="5"/>
        <v>16000000000</v>
      </c>
      <c r="L8" s="2">
        <f t="shared" si="5"/>
        <v>62000000000</v>
      </c>
      <c r="M8" s="2">
        <f t="shared" si="5"/>
        <v>11000000000</v>
      </c>
      <c r="N8" s="2">
        <f t="shared" si="5"/>
        <v>19000000000</v>
      </c>
      <c r="O8" s="2">
        <f t="shared" si="5"/>
        <v>25000000000</v>
      </c>
      <c r="P8" s="2">
        <f t="shared" si="5"/>
        <v>25000000000</v>
      </c>
      <c r="Q8" s="2">
        <f t="shared" si="5"/>
        <v>6000000000</v>
      </c>
      <c r="R8" s="2">
        <f t="shared" si="5"/>
        <v>-2000000000</v>
      </c>
      <c r="S8" s="2">
        <f t="shared" si="5"/>
        <v>-2000000000</v>
      </c>
      <c r="T8" s="2">
        <f t="shared" si="5"/>
        <v>7000000000</v>
      </c>
      <c r="U8" s="2">
        <f t="shared" si="5"/>
        <v>10000000000</v>
      </c>
      <c r="V8" s="2">
        <f t="shared" si="5"/>
        <v>20000000000</v>
      </c>
      <c r="W8" s="2">
        <f t="shared" si="5"/>
        <v>30000000000</v>
      </c>
      <c r="X8" s="2">
        <f t="shared" si="5"/>
        <v>20000000000</v>
      </c>
      <c r="Y8" s="2">
        <f t="shared" si="5"/>
        <v>11000000000</v>
      </c>
      <c r="Z8" s="2">
        <f t="shared" si="5"/>
        <v>21000000000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0.15</v>
      </c>
      <c r="E9" s="3">
        <f>IFERROR(INDEX(E51:E500,MATCH("Free cash flow per share (Quarter)",$C$51:$C$500,0)),"")</f>
        <v>-5.58</v>
      </c>
      <c r="H9" s="3">
        <f>IFERROR(INDEX(D9:G9,COUNT(D9:G9)),"")</f>
        <v>-5.58</v>
      </c>
      <c r="I9" s="3">
        <f t="shared" ref="I9:Z9" si="6">IFERROR(INDEX(I51:I500,MATCH($C$9,$C$51:$C$500,0)),"")</f>
        <v>33.31</v>
      </c>
      <c r="J9" s="3">
        <f t="shared" si="6"/>
        <v>37.82</v>
      </c>
      <c r="K9" s="3">
        <f t="shared" si="6"/>
        <v>21.64</v>
      </c>
      <c r="L9" s="3">
        <f t="shared" si="6"/>
        <v>86.08</v>
      </c>
      <c r="M9" s="3">
        <f t="shared" si="6"/>
        <v>14.96</v>
      </c>
      <c r="N9" s="3">
        <f t="shared" si="6"/>
        <v>26.47</v>
      </c>
      <c r="O9" s="3">
        <f t="shared" si="6"/>
        <v>34.75</v>
      </c>
      <c r="P9" s="3">
        <f t="shared" si="6"/>
        <v>35.36</v>
      </c>
      <c r="Q9" s="3">
        <f t="shared" si="6"/>
        <v>8.09</v>
      </c>
      <c r="R9" s="3">
        <f t="shared" si="6"/>
        <v>-2.52</v>
      </c>
      <c r="S9" s="3">
        <f t="shared" si="6"/>
        <v>-10.16</v>
      </c>
      <c r="T9" s="3">
        <f t="shared" si="6"/>
        <v>39.450000000000003</v>
      </c>
      <c r="U9" s="3">
        <f t="shared" si="6"/>
        <v>55.86</v>
      </c>
      <c r="V9" s="3">
        <f t="shared" si="6"/>
        <v>113.58</v>
      </c>
      <c r="W9" s="3">
        <f t="shared" si="6"/>
        <v>166.12</v>
      </c>
      <c r="X9" s="3">
        <f t="shared" si="6"/>
        <v>110.27</v>
      </c>
      <c r="Y9" s="3">
        <f t="shared" si="6"/>
        <v>58.34</v>
      </c>
      <c r="Z9" s="3">
        <f t="shared" si="6"/>
        <v>117.06</v>
      </c>
    </row>
    <row r="10" spans="1:26" ht="15.5" x14ac:dyDescent="0.35">
      <c r="C10" t="s">
        <v>18</v>
      </c>
      <c r="D10" s="3">
        <f ca="1">IFERROR(IF(D9=0,"",D2/D9),"")</f>
        <v>2506.666666666667</v>
      </c>
      <c r="E10" s="3">
        <f ca="1">IFERROR(IF(E9=0,"",E2/E9),"")</f>
        <v>-62.724014336917563</v>
      </c>
      <c r="I10" s="3">
        <f t="shared" ref="I10:Z10" ca="1" si="7">IFERROR(IF(I9=0,"",I2/I9),"")</f>
        <v>11.227859501651155</v>
      </c>
      <c r="J10" s="3">
        <f t="shared" ca="1" si="7"/>
        <v>11.739820200951877</v>
      </c>
      <c r="K10" s="3">
        <f t="shared" ca="1" si="7"/>
        <v>20.517560073937155</v>
      </c>
      <c r="L10" s="3">
        <f t="shared" ca="1" si="7"/>
        <v>5.0185873605947959</v>
      </c>
      <c r="M10" s="3">
        <f t="shared" ca="1" si="7"/>
        <v>28.743315508021389</v>
      </c>
      <c r="N10" s="3">
        <f t="shared" ca="1" si="7"/>
        <v>11.333585190782017</v>
      </c>
      <c r="O10" s="3">
        <f t="shared" ca="1" si="7"/>
        <v>6.043165467625899</v>
      </c>
      <c r="P10" s="3">
        <f t="shared" ca="1" si="7"/>
        <v>6.504524886877828</v>
      </c>
      <c r="Q10" s="3">
        <f t="shared" ca="1" si="7"/>
        <v>13.967861557478368</v>
      </c>
      <c r="R10" s="3">
        <f t="shared" ca="1" si="7"/>
        <v>-50</v>
      </c>
      <c r="S10" s="3">
        <f t="shared" ca="1" si="7"/>
        <v>-10.703740157480315</v>
      </c>
      <c r="T10" s="3">
        <f t="shared" ca="1" si="7"/>
        <v>3.4220532319391634</v>
      </c>
      <c r="U10" s="3">
        <f t="shared" ca="1" si="7"/>
        <v>2.4615109201575369</v>
      </c>
      <c r="V10" s="3">
        <f t="shared" ca="1" si="7"/>
        <v>1.54076421905265</v>
      </c>
      <c r="W10" s="3">
        <f t="shared" ca="1" si="7"/>
        <v>0.50415362388634721</v>
      </c>
      <c r="X10" s="3">
        <f t="shared" ca="1" si="7"/>
        <v>0.77083522263534965</v>
      </c>
      <c r="Y10" s="3">
        <f t="shared" ca="1" si="7"/>
        <v>1.2641412410010284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241583777</v>
      </c>
      <c r="E11" s="2">
        <f>IFERROR(INDEX(E51:E500,MATCH($C$11,$C$51:$C$500,0)),"")</f>
        <v>284921568</v>
      </c>
      <c r="H11" s="2">
        <f>IFERROR(INDEX(D11:G11,COUNT(D11:G11)),"")</f>
        <v>284921568</v>
      </c>
      <c r="I11" s="2">
        <f t="shared" ref="I11:Z11" si="8">IFERROR(INDEX(I51:I500,MATCH($C$11,$C$51:$C$500,0)),"")</f>
        <v>3850148542</v>
      </c>
      <c r="J11" s="2">
        <f t="shared" si="8"/>
        <v>785892073</v>
      </c>
      <c r="K11" s="2">
        <f t="shared" si="8"/>
        <v>872904563</v>
      </c>
      <c r="L11" s="2">
        <f t="shared" si="8"/>
        <v>477601191</v>
      </c>
      <c r="M11" s="2">
        <f t="shared" si="8"/>
        <v>177839978497</v>
      </c>
      <c r="N11" s="2">
        <f t="shared" si="8"/>
        <v>178465864260</v>
      </c>
      <c r="O11" s="2">
        <f t="shared" si="8"/>
        <v>166924738802</v>
      </c>
      <c r="P11" s="2">
        <f t="shared" si="8"/>
        <v>149296593372</v>
      </c>
      <c r="Q11" s="2">
        <f t="shared" si="8"/>
        <v>116069453677</v>
      </c>
      <c r="R11" s="2">
        <f t="shared" si="8"/>
        <v>111954774302</v>
      </c>
      <c r="S11" s="2">
        <f t="shared" si="8"/>
        <v>112630703156</v>
      </c>
      <c r="T11" s="2">
        <f t="shared" si="8"/>
        <v>70974189441</v>
      </c>
      <c r="U11" s="2">
        <f t="shared" si="8"/>
        <v>65982811683</v>
      </c>
      <c r="V11" s="2">
        <f t="shared" si="8"/>
        <v>50613832135</v>
      </c>
      <c r="W11" s="2">
        <f t="shared" si="8"/>
        <v>132738880</v>
      </c>
      <c r="X11" s="2">
        <f t="shared" si="8"/>
        <v>29281406162</v>
      </c>
      <c r="Y11" s="2">
        <f t="shared" si="8"/>
        <v>13514188389</v>
      </c>
      <c r="Z11" s="2">
        <f t="shared" si="8"/>
        <v>33817922345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-4000000000</v>
      </c>
      <c r="J12" s="2">
        <f t="shared" si="9"/>
        <v>-1000000000</v>
      </c>
      <c r="K12" s="2">
        <f t="shared" si="9"/>
        <v>-1000000000</v>
      </c>
      <c r="L12" s="2">
        <f t="shared" si="9"/>
        <v>0</v>
      </c>
      <c r="M12" s="2">
        <f t="shared" si="9"/>
        <v>-151000000000</v>
      </c>
      <c r="N12" s="2">
        <f t="shared" si="9"/>
        <v>-178000000000</v>
      </c>
      <c r="O12" s="2">
        <f t="shared" si="9"/>
        <v>-167000000000</v>
      </c>
      <c r="P12" s="2">
        <f t="shared" si="9"/>
        <v>-149000000000</v>
      </c>
      <c r="Q12" s="2">
        <f t="shared" si="9"/>
        <v>-116000000000</v>
      </c>
      <c r="R12" s="2">
        <f t="shared" si="9"/>
        <v>-112000000000</v>
      </c>
      <c r="S12" s="2">
        <f t="shared" si="9"/>
        <v>-113000000000</v>
      </c>
      <c r="T12" s="2">
        <f t="shared" si="9"/>
        <v>-71000000000</v>
      </c>
      <c r="U12" s="2">
        <f t="shared" si="9"/>
        <v>-66000000000</v>
      </c>
      <c r="V12" s="2">
        <f t="shared" si="9"/>
        <v>-51000000000</v>
      </c>
      <c r="W12" s="2">
        <f t="shared" si="9"/>
        <v>0</v>
      </c>
      <c r="X12" s="2">
        <f t="shared" si="9"/>
        <v>-29000000000</v>
      </c>
      <c r="Y12" s="2">
        <f t="shared" si="9"/>
        <v>-14000000000</v>
      </c>
      <c r="Z12" s="2">
        <f t="shared" si="9"/>
        <v>-34000000000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27000000000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-615949979</v>
      </c>
      <c r="M14" s="2">
        <f t="shared" si="11"/>
        <v>-661879438</v>
      </c>
      <c r="N14" s="2">
        <f t="shared" si="11"/>
        <v>0</v>
      </c>
      <c r="O14" s="2">
        <f t="shared" si="11"/>
        <v>-966926595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558485776</v>
      </c>
      <c r="E15" s="2">
        <f>IFERROR(INDEX(E51:E500,MATCH($C$15,$C$51:$C$500,0)),"")</f>
        <v>523077785</v>
      </c>
      <c r="H15" s="2">
        <f>IFERROR(SUM(D15:G15)*(4/MAX(1,COUNT(D15:G15))),"")</f>
        <v>2163127122</v>
      </c>
      <c r="I15" s="2">
        <f t="shared" ref="I15:Z15" si="12">IFERROR(INDEX(I51:I500,MATCH($C$15,$C$51:$C$500,0)),"")</f>
        <v>153665119</v>
      </c>
      <c r="J15" s="2">
        <f t="shared" si="12"/>
        <v>-588995176</v>
      </c>
      <c r="K15" s="2">
        <f t="shared" si="12"/>
        <v>-1470776635</v>
      </c>
      <c r="L15" s="2">
        <f t="shared" si="12"/>
        <v>-2264516096</v>
      </c>
      <c r="M15" s="2">
        <f t="shared" si="12"/>
        <v>-2928116069</v>
      </c>
      <c r="N15" s="2">
        <f t="shared" si="12"/>
        <v>-211135067</v>
      </c>
      <c r="O15" s="2">
        <f t="shared" si="12"/>
        <v>-1522503710</v>
      </c>
      <c r="P15" s="2">
        <f t="shared" si="12"/>
        <v>-6424162809</v>
      </c>
      <c r="Q15" s="2">
        <f t="shared" si="12"/>
        <v>-3366129844</v>
      </c>
      <c r="R15" s="2">
        <f t="shared" si="12"/>
        <v>2239960980</v>
      </c>
      <c r="S15" s="2">
        <f t="shared" si="12"/>
        <v>-1480484072</v>
      </c>
      <c r="T15" s="2">
        <f t="shared" si="12"/>
        <v>-1949356382</v>
      </c>
      <c r="U15" s="2">
        <f t="shared" si="12"/>
        <v>-7389150663</v>
      </c>
      <c r="V15" s="2">
        <f t="shared" si="12"/>
        <v>-7629165556</v>
      </c>
      <c r="W15" s="2">
        <f t="shared" si="12"/>
        <v>-5339600396</v>
      </c>
      <c r="X15" s="2">
        <f t="shared" si="12"/>
        <v>-2963269146</v>
      </c>
      <c r="Y15" s="2">
        <f t="shared" si="12"/>
        <v>-3503489347</v>
      </c>
      <c r="Z15" s="2">
        <f t="shared" si="12"/>
        <v>-9050905570</v>
      </c>
    </row>
    <row r="16" spans="1:26" ht="15.5" x14ac:dyDescent="0.35">
      <c r="C16" t="s">
        <v>29</v>
      </c>
      <c r="D16" s="2">
        <f>IFERROR(INDEX(D51:D500,MATCH($C$16,$C$51:$C$500,0)),"")</f>
        <v>21439303683</v>
      </c>
      <c r="E16" s="2">
        <f>IFERROR(INDEX(E51:E500,MATCH($C$16,$C$51:$C$500,0)),"")</f>
        <v>6374890717</v>
      </c>
      <c r="H16" s="2">
        <f>IFERROR(SUM(D16:G16)*(4/MAX(1,COUNT(D16:G16))),"")</f>
        <v>55628388800</v>
      </c>
      <c r="I16" s="2">
        <f t="shared" ref="I16:Z16" si="13">IFERROR(INDEX(I51:I500,MATCH($C$16,$C$51:$C$500,0)),"")</f>
        <v>24272486091</v>
      </c>
      <c r="J16" s="2">
        <f t="shared" si="13"/>
        <v>30201350077</v>
      </c>
      <c r="K16" s="2">
        <f t="shared" si="13"/>
        <v>19001229253</v>
      </c>
      <c r="L16" s="2">
        <f t="shared" si="13"/>
        <v>42166915057</v>
      </c>
      <c r="M16" s="2">
        <f t="shared" si="13"/>
        <v>12564074567</v>
      </c>
      <c r="N16" s="2">
        <f t="shared" si="13"/>
        <v>4697219006</v>
      </c>
      <c r="O16" s="2">
        <f t="shared" si="13"/>
        <v>2890115839</v>
      </c>
      <c r="P16" s="2">
        <f t="shared" si="13"/>
        <v>34236874970</v>
      </c>
      <c r="Q16" s="2">
        <f t="shared" si="13"/>
        <v>14737057056</v>
      </c>
      <c r="R16" s="2">
        <f t="shared" si="13"/>
        <v>-8214698964</v>
      </c>
      <c r="S16" s="2">
        <f t="shared" si="13"/>
        <v>7804262097</v>
      </c>
      <c r="T16" s="2">
        <f t="shared" si="13"/>
        <v>9579686472</v>
      </c>
      <c r="U16" s="2">
        <f t="shared" si="13"/>
        <v>33272073649</v>
      </c>
      <c r="V16" s="2">
        <f t="shared" si="13"/>
        <v>32390792706</v>
      </c>
      <c r="W16" s="2">
        <f t="shared" si="13"/>
        <v>24486296872</v>
      </c>
      <c r="X16" s="2">
        <f t="shared" si="13"/>
        <v>11356670618</v>
      </c>
      <c r="Y16" s="2">
        <f t="shared" si="13"/>
        <v>12891646017</v>
      </c>
      <c r="Z16" s="2">
        <f t="shared" si="13"/>
        <v>29873967204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270720000000</v>
      </c>
      <c r="E20" s="2">
        <f ca="1">IFERROR(E21*E2,"")</f>
        <v>252000000000</v>
      </c>
      <c r="H20" s="2">
        <f t="shared" ref="H20:Z20" ca="1" si="14">IFERROR(H21*H2,"")</f>
        <v>252000000000</v>
      </c>
      <c r="I20" s="2">
        <f t="shared" ca="1" si="14"/>
        <v>269280000000</v>
      </c>
      <c r="J20" s="2">
        <f t="shared" ca="1" si="14"/>
        <v>319680000000</v>
      </c>
      <c r="K20" s="2">
        <f t="shared" ca="1" si="14"/>
        <v>319680000000</v>
      </c>
      <c r="L20" s="2">
        <f t="shared" ca="1" si="14"/>
        <v>311040000000</v>
      </c>
      <c r="M20" s="2">
        <f t="shared" ca="1" si="14"/>
        <v>309600000000</v>
      </c>
      <c r="N20" s="2">
        <f t="shared" ca="1" si="14"/>
        <v>216000000000</v>
      </c>
      <c r="O20" s="2">
        <f t="shared" ca="1" si="14"/>
        <v>151200000000</v>
      </c>
      <c r="P20" s="2">
        <f t="shared" ca="1" si="14"/>
        <v>165600000000</v>
      </c>
      <c r="Q20" s="2">
        <f t="shared" ca="1" si="14"/>
        <v>81360000000</v>
      </c>
      <c r="R20" s="2">
        <f t="shared" ca="1" si="14"/>
        <v>90720000000</v>
      </c>
      <c r="S20" s="2">
        <f t="shared" ca="1" si="14"/>
        <v>19575000000</v>
      </c>
      <c r="T20" s="2">
        <f t="shared" ca="1" si="14"/>
        <v>24300000000</v>
      </c>
      <c r="U20" s="2">
        <f t="shared" ca="1" si="14"/>
        <v>24750000000</v>
      </c>
      <c r="V20" s="2">
        <f t="shared" ca="1" si="14"/>
        <v>31500000000</v>
      </c>
      <c r="W20" s="2">
        <f t="shared" ca="1" si="14"/>
        <v>15075000000</v>
      </c>
      <c r="X20" s="2">
        <f t="shared" ca="1" si="14"/>
        <v>15300000000</v>
      </c>
      <c r="Y20" s="2">
        <f t="shared" ca="1" si="14"/>
        <v>13275000000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720000000</v>
      </c>
      <c r="E21" s="2">
        <f>IFERROR(INDEX(E51:E500,MATCH($C$7,$C$51:$C$500,0)),"")</f>
        <v>720000000</v>
      </c>
      <c r="H21" s="2">
        <f>IFERROR(INDEX(D21:G21,COUNT(D21:G21)),"")</f>
        <v>720000000</v>
      </c>
      <c r="I21" s="2">
        <f t="shared" ref="I21:Z21" si="15">IFERROR(INDEX(I51:I500,MATCH($C$7,$C$51:$C$500,0)),"")</f>
        <v>720000000</v>
      </c>
      <c r="J21" s="2">
        <f t="shared" si="15"/>
        <v>720000000</v>
      </c>
      <c r="K21" s="2">
        <f t="shared" si="15"/>
        <v>720000000</v>
      </c>
      <c r="L21" s="2">
        <f t="shared" si="15"/>
        <v>720000000</v>
      </c>
      <c r="M21" s="2">
        <f t="shared" si="15"/>
        <v>720000000</v>
      </c>
      <c r="N21" s="2">
        <f t="shared" si="15"/>
        <v>720000000</v>
      </c>
      <c r="O21" s="2">
        <f t="shared" si="15"/>
        <v>720000000</v>
      </c>
      <c r="P21" s="2">
        <f t="shared" si="15"/>
        <v>720000000</v>
      </c>
      <c r="Q21" s="2">
        <f t="shared" si="15"/>
        <v>720000000</v>
      </c>
      <c r="R21" s="2">
        <f t="shared" si="15"/>
        <v>720000000</v>
      </c>
      <c r="S21" s="2">
        <f t="shared" si="15"/>
        <v>180000000</v>
      </c>
      <c r="T21" s="2">
        <f t="shared" si="15"/>
        <v>180000000</v>
      </c>
      <c r="U21" s="2">
        <f t="shared" si="15"/>
        <v>180000000</v>
      </c>
      <c r="V21" s="2">
        <f t="shared" si="15"/>
        <v>180000000</v>
      </c>
      <c r="W21" s="2">
        <f t="shared" si="15"/>
        <v>180000000</v>
      </c>
      <c r="X21" s="2">
        <f t="shared" si="15"/>
        <v>180000000</v>
      </c>
      <c r="Y21" s="2">
        <f t="shared" si="15"/>
        <v>180000000</v>
      </c>
      <c r="Z21" s="2">
        <f t="shared" si="15"/>
        <v>180000000</v>
      </c>
    </row>
    <row r="23" spans="1:26" ht="15.5" x14ac:dyDescent="0.35">
      <c r="B23" t="s">
        <v>41</v>
      </c>
      <c r="C23" t="s">
        <v>42</v>
      </c>
      <c r="D23" s="3">
        <f>IFERROR(D5/D6*100,"")</f>
        <v>6.5975757050144264</v>
      </c>
      <c r="E23" s="3">
        <f>IFERROR(E5/E6*100,"")</f>
        <v>2.2059798464431433</v>
      </c>
      <c r="H23" s="3">
        <f t="shared" ref="H23:Z23" si="16">IFERROR(H5/H6*100,"")</f>
        <v>18.53916410928948</v>
      </c>
      <c r="I23" s="3">
        <f t="shared" si="16"/>
        <v>8.0049235531901335</v>
      </c>
      <c r="J23" s="3">
        <f t="shared" si="16"/>
        <v>10.588904697893719</v>
      </c>
      <c r="K23" s="3">
        <f t="shared" si="16"/>
        <v>7.4011239512380822</v>
      </c>
      <c r="L23" s="3">
        <f t="shared" si="16"/>
        <v>16.976721055174266</v>
      </c>
      <c r="M23" s="3">
        <f t="shared" si="16"/>
        <v>4.5807644575019815</v>
      </c>
      <c r="N23" s="3">
        <f t="shared" si="16"/>
        <v>2.3699948858415967</v>
      </c>
      <c r="O23" s="3">
        <f t="shared" si="16"/>
        <v>0.58559595341755089</v>
      </c>
      <c r="P23" s="3">
        <f t="shared" si="16"/>
        <v>15.569469008115858</v>
      </c>
      <c r="Q23" s="3">
        <f t="shared" si="16"/>
        <v>7.1815694075408514</v>
      </c>
      <c r="R23" s="3">
        <f t="shared" si="16"/>
        <v>-3.8814418935866053</v>
      </c>
      <c r="S23" s="3">
        <f t="shared" si="16"/>
        <v>3.9050002218021822</v>
      </c>
      <c r="T23" s="3">
        <f t="shared" si="16"/>
        <v>5.3346927387781014</v>
      </c>
      <c r="U23" s="3">
        <f t="shared" si="16"/>
        <v>18.46919406526802</v>
      </c>
      <c r="V23" s="3">
        <f t="shared" si="16"/>
        <v>21.783212890609242</v>
      </c>
      <c r="W23" s="3">
        <f t="shared" si="16"/>
        <v>20.73828757700856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-3.793273283930565E-2</v>
      </c>
      <c r="E24" s="4">
        <f>IFERROR(_xlfn.RRI(5,J23,E23),"")</f>
        <v>-0.26928150434317144</v>
      </c>
      <c r="H24" s="4">
        <f t="shared" ref="H24:Z24" si="17">IFERROR(_xlfn.RRI(5,M23,H23),"")</f>
        <v>0.32260584477123344</v>
      </c>
      <c r="I24" s="4">
        <f t="shared" si="17"/>
        <v>0.27562186868600214</v>
      </c>
      <c r="J24" s="4">
        <f t="shared" si="17"/>
        <v>0.78422900252167316</v>
      </c>
      <c r="K24" s="4">
        <f t="shared" si="17"/>
        <v>-0.13820340216565052</v>
      </c>
      <c r="L24" s="4">
        <f t="shared" si="17"/>
        <v>0.1877550624169102</v>
      </c>
      <c r="M24" s="4" t="str">
        <f t="shared" si="17"/>
        <v/>
      </c>
      <c r="N24" s="4">
        <f t="shared" si="17"/>
        <v>-9.5048573016328741E-2</v>
      </c>
      <c r="O24" s="4">
        <f t="shared" si="17"/>
        <v>-0.35716763941556551</v>
      </c>
      <c r="P24" s="4">
        <f t="shared" si="17"/>
        <v>-3.3581641649219729E-2</v>
      </c>
      <c r="Q24" s="4">
        <f t="shared" si="17"/>
        <v>-0.19902403333731267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33.93</v>
      </c>
      <c r="J25" s="3">
        <f t="shared" si="18"/>
        <v>41.13</v>
      </c>
      <c r="K25" s="3">
        <f t="shared" si="18"/>
        <v>24.35</v>
      </c>
      <c r="L25" s="3">
        <f t="shared" si="18"/>
        <v>55.42</v>
      </c>
      <c r="M25" s="3">
        <f t="shared" si="18"/>
        <v>13.38</v>
      </c>
      <c r="N25" s="3">
        <f t="shared" si="18"/>
        <v>6.23</v>
      </c>
      <c r="O25" s="3">
        <f t="shared" si="18"/>
        <v>1.9</v>
      </c>
      <c r="P25" s="3">
        <f t="shared" si="18"/>
        <v>38.630000000000003</v>
      </c>
      <c r="Q25" s="3">
        <f t="shared" si="18"/>
        <v>15.79</v>
      </c>
      <c r="R25" s="3">
        <f t="shared" si="18"/>
        <v>-8.3000000000000007</v>
      </c>
      <c r="S25" s="3">
        <f t="shared" si="18"/>
        <v>35.130000000000003</v>
      </c>
      <c r="T25" s="3">
        <f t="shared" si="18"/>
        <v>42.39</v>
      </c>
      <c r="U25" s="3">
        <f t="shared" si="18"/>
        <v>143.79</v>
      </c>
      <c r="V25" s="3">
        <f t="shared" si="18"/>
        <v>137.56</v>
      </c>
      <c r="W25" s="3">
        <f t="shared" si="18"/>
        <v>106.37</v>
      </c>
      <c r="X25" s="3">
        <f t="shared" si="18"/>
        <v>46.63</v>
      </c>
      <c r="Y25" s="3">
        <f t="shared" si="18"/>
        <v>52.16</v>
      </c>
      <c r="Z25" s="3">
        <f t="shared" si="18"/>
        <v>115.68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0.40352179986400727</v>
      </c>
      <c r="J26" s="4">
        <f t="shared" si="19"/>
        <v>0.84961364957690044</v>
      </c>
      <c r="K26" s="4">
        <f t="shared" si="19"/>
        <v>-8.816795352114426E-2</v>
      </c>
      <c r="L26" s="4">
        <f t="shared" si="19"/>
        <v>0.28545500122976075</v>
      </c>
      <c r="M26" s="4" t="str">
        <f t="shared" si="19"/>
        <v/>
      </c>
      <c r="N26" s="4">
        <f t="shared" si="19"/>
        <v>-0.29244210802247461</v>
      </c>
      <c r="O26" s="4">
        <f t="shared" si="19"/>
        <v>-0.46259953624385131</v>
      </c>
      <c r="P26" s="4">
        <f t="shared" si="19"/>
        <v>-0.23115427326554061</v>
      </c>
      <c r="Q26" s="4">
        <f t="shared" si="19"/>
        <v>-0.35139843450496944</v>
      </c>
      <c r="R26" s="4" t="str">
        <f t="shared" si="19"/>
        <v/>
      </c>
      <c r="S26" s="4">
        <f t="shared" si="19"/>
        <v>-5.5063669517030678E-2</v>
      </c>
      <c r="T26" s="4">
        <f t="shared" si="19"/>
        <v>-4.0632136038984967E-2</v>
      </c>
      <c r="U26" s="4">
        <f t="shared" si="19"/>
        <v>4.4465455479485216E-2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38.596473652777775</v>
      </c>
      <c r="E27" s="3">
        <f>IFERROR(E4/E21,"")</f>
        <v>42.598599805555558</v>
      </c>
      <c r="H27" s="3">
        <f t="shared" ref="H27:Z27" si="20">IFERROR(H4/H21,"")</f>
        <v>162.39014691666668</v>
      </c>
      <c r="I27" s="3">
        <f t="shared" si="20"/>
        <v>181.99102690277778</v>
      </c>
      <c r="J27" s="3">
        <f t="shared" si="20"/>
        <v>177.81352569444445</v>
      </c>
      <c r="K27" s="3">
        <f t="shared" si="20"/>
        <v>193.81833855555556</v>
      </c>
      <c r="L27" s="3">
        <f t="shared" si="20"/>
        <v>211.34811947222221</v>
      </c>
      <c r="M27" s="3">
        <f t="shared" si="20"/>
        <v>156.56955794444445</v>
      </c>
      <c r="N27" s="3">
        <f t="shared" si="20"/>
        <v>157.71063897222223</v>
      </c>
      <c r="O27" s="3">
        <f t="shared" si="20"/>
        <v>169.89681745833335</v>
      </c>
      <c r="P27" s="3">
        <f t="shared" si="20"/>
        <v>163.17943341666665</v>
      </c>
      <c r="Q27" s="3">
        <f t="shared" si="20"/>
        <v>122.23730969444445</v>
      </c>
      <c r="R27" s="3">
        <f t="shared" si="20"/>
        <v>87.166819250000003</v>
      </c>
      <c r="S27" s="3">
        <f t="shared" si="20"/>
        <v>375.99738972222224</v>
      </c>
      <c r="T27" s="3">
        <f t="shared" si="20"/>
        <v>533.38053749999995</v>
      </c>
      <c r="U27" s="3">
        <f t="shared" si="20"/>
        <v>630.82150230000002</v>
      </c>
      <c r="V27" s="3">
        <f t="shared" si="20"/>
        <v>861.14268761111111</v>
      </c>
      <c r="W27" s="3">
        <f t="shared" si="20"/>
        <v>853.58965655555551</v>
      </c>
      <c r="X27" s="3">
        <f t="shared" si="20"/>
        <v>710.65838627777782</v>
      </c>
      <c r="Y27" s="3">
        <f t="shared" si="20"/>
        <v>739.50358122222224</v>
      </c>
      <c r="Z27" s="3">
        <f t="shared" si="20"/>
        <v>957.72590777777782</v>
      </c>
    </row>
    <row r="28" spans="1:26" ht="15.5" x14ac:dyDescent="0.35">
      <c r="C28" t="s">
        <v>48</v>
      </c>
      <c r="D28" s="4">
        <f>IFERROR(_xlfn.RRI(5,I27,D27),"")</f>
        <v>-0.26666986772689505</v>
      </c>
      <c r="E28" s="4">
        <f>IFERROR(_xlfn.RRI(5,J27,E27),"")</f>
        <v>-0.24857419335146613</v>
      </c>
      <c r="H28" s="4">
        <f t="shared" ref="H28:Z28" si="21">IFERROR(_xlfn.RRI(5,M27,H27),"")</f>
        <v>7.3269886307147924E-3</v>
      </c>
      <c r="I28" s="4">
        <f t="shared" si="21"/>
        <v>2.9053127368392273E-2</v>
      </c>
      <c r="J28" s="4">
        <f t="shared" si="21"/>
        <v>9.1504307534067131E-3</v>
      </c>
      <c r="K28" s="4">
        <f t="shared" si="21"/>
        <v>3.5013201245340131E-2</v>
      </c>
      <c r="L28" s="4">
        <f t="shared" si="21"/>
        <v>0.11572951275445087</v>
      </c>
      <c r="M28" s="4">
        <f t="shared" si="21"/>
        <v>0.12427156158803276</v>
      </c>
      <c r="N28" s="4">
        <f t="shared" si="21"/>
        <v>-0.15950481023744101</v>
      </c>
      <c r="O28" s="4">
        <f t="shared" si="21"/>
        <v>-0.20451935758618067</v>
      </c>
      <c r="P28" s="4">
        <f t="shared" si="21"/>
        <v>-0.23695212627760687</v>
      </c>
      <c r="Q28" s="4">
        <f t="shared" si="21"/>
        <v>-0.32325394470981139</v>
      </c>
      <c r="R28" s="4">
        <f t="shared" si="21"/>
        <v>-0.36639235173705509</v>
      </c>
      <c r="S28" s="4">
        <f t="shared" si="21"/>
        <v>-0.1195498152738611</v>
      </c>
      <c r="T28" s="4">
        <f t="shared" si="21"/>
        <v>-6.3259329028693467E-2</v>
      </c>
      <c r="U28" s="4">
        <f t="shared" si="21"/>
        <v>-8.0116030753403344E-2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-0.17505470459518604</v>
      </c>
      <c r="J29" s="4">
        <f t="shared" si="22"/>
        <v>0.68911704312114985</v>
      </c>
      <c r="K29" s="4">
        <f t="shared" si="22"/>
        <v>-0.56062793215445683</v>
      </c>
      <c r="L29" s="4">
        <f t="shared" si="22"/>
        <v>3.1420029895366217</v>
      </c>
      <c r="M29" s="4">
        <f t="shared" si="22"/>
        <v>1.1476725521669342</v>
      </c>
      <c r="N29" s="4">
        <f t="shared" si="22"/>
        <v>2.2789473684210528</v>
      </c>
      <c r="O29" s="4">
        <f t="shared" si="22"/>
        <v>-0.95081542842350508</v>
      </c>
      <c r="P29" s="4">
        <f t="shared" si="22"/>
        <v>1.4464851171627615</v>
      </c>
      <c r="Q29" s="4">
        <f t="shared" si="22"/>
        <v>-2.9024096385542166</v>
      </c>
      <c r="R29" s="4">
        <f t="shared" si="22"/>
        <v>-1.2362653003131228</v>
      </c>
      <c r="S29" s="4">
        <f t="shared" si="22"/>
        <v>-0.17126680820948331</v>
      </c>
      <c r="T29" s="4">
        <f t="shared" si="22"/>
        <v>-0.7051950761527227</v>
      </c>
      <c r="U29" s="4">
        <f t="shared" si="22"/>
        <v>4.5289328293108388E-2</v>
      </c>
      <c r="V29" s="4">
        <f t="shared" si="22"/>
        <v>0.29322177305631286</v>
      </c>
      <c r="W29" s="4">
        <f t="shared" si="22"/>
        <v>1.2811494745871757</v>
      </c>
      <c r="X29" s="4">
        <f t="shared" si="22"/>
        <v>-0.10601993865030664</v>
      </c>
      <c r="Y29" s="4">
        <f t="shared" si="22"/>
        <v>-0.54910096818810517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-0.10770245280599558</v>
      </c>
      <c r="I30" s="4">
        <f t="shared" si="23"/>
        <v>2.3493720131909208E-2</v>
      </c>
      <c r="J30" s="4">
        <f t="shared" si="23"/>
        <v>-8.2576359803659807E-2</v>
      </c>
      <c r="K30" s="4">
        <f t="shared" si="23"/>
        <v>-8.2942686977494573E-2</v>
      </c>
      <c r="L30" s="4">
        <f t="shared" si="23"/>
        <v>0.34986725546746972</v>
      </c>
      <c r="M30" s="4">
        <f t="shared" si="23"/>
        <v>-7.2352825098803437E-3</v>
      </c>
      <c r="N30" s="4">
        <f t="shared" si="23"/>
        <v>-7.1726937963977694E-2</v>
      </c>
      <c r="O30" s="4">
        <f t="shared" si="23"/>
        <v>4.1165629154467927E-2</v>
      </c>
      <c r="P30" s="4">
        <f t="shared" si="23"/>
        <v>0.33493966633072081</v>
      </c>
      <c r="Q30" s="4">
        <f t="shared" si="23"/>
        <v>0.40233761821525277</v>
      </c>
      <c r="R30" s="4">
        <f t="shared" si="23"/>
        <v>-0.76817174365386753</v>
      </c>
      <c r="S30" s="4">
        <f t="shared" si="23"/>
        <v>-0.29506728632328044</v>
      </c>
      <c r="T30" s="4">
        <f t="shared" si="23"/>
        <v>-0.15446677775682421</v>
      </c>
      <c r="U30" s="4">
        <f t="shared" si="23"/>
        <v>-0.26745995596855521</v>
      </c>
      <c r="V30" s="4">
        <f t="shared" si="23"/>
        <v>8.8485503515049E-3</v>
      </c>
      <c r="W30" s="4">
        <f t="shared" si="23"/>
        <v>0.20112514400401318</v>
      </c>
      <c r="X30" s="4">
        <f t="shared" si="23"/>
        <v>-3.9006159911721072E-2</v>
      </c>
      <c r="Y30" s="4">
        <f t="shared" si="23"/>
        <v>-0.22785467614831398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462.23</v>
      </c>
      <c r="E32" s="3">
        <f>IFERROR(INDEX(E51:E500,MATCH($A$32,$C$51:$C$500,0)),"")</f>
        <v>431.73</v>
      </c>
      <c r="H32" s="3">
        <f>IFERROR(INDEX(D32:G32,COUNT(D32:G32)),"")</f>
        <v>431.73</v>
      </c>
      <c r="I32" s="3">
        <f t="shared" ref="I32:Z32" si="24">IFERROR(INDEX(I51:I500,MATCH($C$32,$C$51:$C$500,0)),"")</f>
        <v>422.21</v>
      </c>
      <c r="J32" s="3">
        <f t="shared" si="24"/>
        <v>388.41</v>
      </c>
      <c r="K32" s="3">
        <f t="shared" si="24"/>
        <v>357.28</v>
      </c>
      <c r="L32" s="3">
        <f t="shared" si="24"/>
        <v>330.84</v>
      </c>
      <c r="M32" s="3">
        <f t="shared" si="24"/>
        <v>274.67</v>
      </c>
      <c r="N32" s="3">
        <f t="shared" si="24"/>
        <v>262.08999999999997</v>
      </c>
      <c r="O32" s="3">
        <f t="shared" si="24"/>
        <v>255.88</v>
      </c>
      <c r="P32" s="3">
        <f t="shared" si="24"/>
        <v>254.38</v>
      </c>
      <c r="Q32" s="3">
        <f t="shared" si="24"/>
        <v>214.78</v>
      </c>
      <c r="R32" s="3">
        <f t="shared" si="24"/>
        <v>199.35</v>
      </c>
      <c r="S32" s="3">
        <f t="shared" si="24"/>
        <v>828.36</v>
      </c>
      <c r="T32" s="3">
        <f t="shared" si="24"/>
        <v>814.67</v>
      </c>
      <c r="U32" s="3">
        <f t="shared" si="24"/>
        <v>771.21</v>
      </c>
      <c r="V32" s="3">
        <f t="shared" si="24"/>
        <v>628.77</v>
      </c>
      <c r="W32" s="3">
        <f t="shared" si="24"/>
        <v>511.81</v>
      </c>
      <c r="X32" s="3">
        <f t="shared" si="24"/>
        <v>406.63</v>
      </c>
      <c r="Y32" s="3">
        <f t="shared" si="24"/>
        <v>359.04</v>
      </c>
      <c r="Z32" s="3">
        <f t="shared" si="24"/>
        <v>306.88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0.76</v>
      </c>
      <c r="E33" s="3">
        <f>IFERROR(INDEX(E51:E500,MATCH($A$33,$C$51:$C$500,0)),"")</f>
        <v>0.86</v>
      </c>
      <c r="H33" s="3">
        <f>IFERROR(INDEX(D33:G33,COUNT(D33:G33)),"")</f>
        <v>0.86</v>
      </c>
      <c r="I33" s="3">
        <f t="shared" ref="I33:Z33" si="25">IFERROR(INDEX(I51:I500,MATCH($C$33,$C$51:$C$500,0)),"")</f>
        <v>0.89</v>
      </c>
      <c r="J33" s="3">
        <f t="shared" si="25"/>
        <v>1.1399999999999999</v>
      </c>
      <c r="K33" s="3">
        <f t="shared" si="25"/>
        <v>1.24</v>
      </c>
      <c r="L33" s="3">
        <f t="shared" si="25"/>
        <v>1.31</v>
      </c>
      <c r="M33" s="3">
        <f t="shared" si="25"/>
        <v>1.57</v>
      </c>
      <c r="N33" s="3">
        <f t="shared" si="25"/>
        <v>1.1399999999999999</v>
      </c>
      <c r="O33" s="3">
        <f t="shared" si="25"/>
        <v>0.82</v>
      </c>
      <c r="P33" s="3">
        <f t="shared" si="25"/>
        <v>0.9</v>
      </c>
      <c r="Q33" s="3">
        <f t="shared" si="25"/>
        <v>0.53</v>
      </c>
      <c r="R33" s="3">
        <f t="shared" si="25"/>
        <v>0.63</v>
      </c>
      <c r="S33" s="3">
        <f t="shared" si="25"/>
        <v>0.53</v>
      </c>
      <c r="T33" s="3">
        <f t="shared" si="25"/>
        <v>0.66</v>
      </c>
      <c r="U33" s="3">
        <f t="shared" si="25"/>
        <v>0.72</v>
      </c>
      <c r="V33" s="3">
        <f t="shared" si="25"/>
        <v>1.1100000000000001</v>
      </c>
      <c r="W33" s="3">
        <f t="shared" si="25"/>
        <v>0.66</v>
      </c>
      <c r="X33" s="3">
        <f t="shared" si="25"/>
        <v>0.84</v>
      </c>
      <c r="Y33" s="3">
        <f t="shared" si="25"/>
        <v>0.77</v>
      </c>
      <c r="Z33" s="3">
        <f t="shared" si="25"/>
        <v>1.0900000000000001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11.46</v>
      </c>
      <c r="E34" s="3">
        <f>IFERROR(INDEX(E51:E500,MATCH($A$34,$C$51:$C$500,0)),"")</f>
        <v>38.83</v>
      </c>
      <c r="H34" s="3">
        <f>IFERROR(INDEX(D34:G34,COUNT(D34:G34)),"")</f>
        <v>38.83</v>
      </c>
      <c r="I34" s="3">
        <f t="shared" ref="I34:Z34" si="26">IFERROR(INDEX(I51:I500,MATCH($C$34,$C$51:$C$500,0)),"")</f>
        <v>11.02</v>
      </c>
      <c r="J34" s="3">
        <f t="shared" si="26"/>
        <v>10.8</v>
      </c>
      <c r="K34" s="3">
        <f t="shared" si="26"/>
        <v>18.23</v>
      </c>
      <c r="L34" s="3">
        <f t="shared" si="26"/>
        <v>7.8</v>
      </c>
      <c r="M34" s="3">
        <f t="shared" si="26"/>
        <v>32.14</v>
      </c>
      <c r="N34" s="3">
        <f t="shared" si="26"/>
        <v>48.15</v>
      </c>
      <c r="O34" s="3">
        <f t="shared" si="26"/>
        <v>110.53</v>
      </c>
      <c r="P34" s="3">
        <f t="shared" si="26"/>
        <v>5.95</v>
      </c>
      <c r="Q34" s="3">
        <f t="shared" si="26"/>
        <v>7.16</v>
      </c>
      <c r="R34" s="3">
        <f t="shared" si="26"/>
        <v>-15.18</v>
      </c>
      <c r="S34" s="3">
        <f t="shared" si="26"/>
        <v>12.41</v>
      </c>
      <c r="T34" s="3">
        <f t="shared" si="26"/>
        <v>12.74</v>
      </c>
      <c r="U34" s="3">
        <f t="shared" si="26"/>
        <v>3.84</v>
      </c>
      <c r="V34" s="3">
        <f t="shared" si="26"/>
        <v>5.09</v>
      </c>
      <c r="W34" s="3">
        <f t="shared" si="26"/>
        <v>3.16</v>
      </c>
      <c r="X34" s="3">
        <f t="shared" si="26"/>
        <v>7.29</v>
      </c>
      <c r="Y34" s="3">
        <f t="shared" si="26"/>
        <v>5.29</v>
      </c>
      <c r="Z34" s="3">
        <f t="shared" si="26"/>
        <v>2.9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9.07</v>
      </c>
      <c r="E35" s="3">
        <f>IFERROR(INDEX(E51:E500,MATCH($A$35,$C$51:$C$500,0)),"")</f>
        <v>8.73</v>
      </c>
      <c r="H35" s="3">
        <f>IFERROR(INDEX(D35:G35,COUNT(D35:G35)),"")</f>
        <v>8.73</v>
      </c>
      <c r="I35" s="3">
        <f t="shared" ref="I35:Z35" si="27">IFERROR(INDEX(I51:I500,MATCH($C$35,$C$51:$C$500,0)),"")</f>
        <v>2.06</v>
      </c>
      <c r="J35" s="3">
        <f t="shared" si="27"/>
        <v>2.5</v>
      </c>
      <c r="K35" s="3">
        <f t="shared" si="27"/>
        <v>2.29</v>
      </c>
      <c r="L35" s="3">
        <f t="shared" si="27"/>
        <v>2.04</v>
      </c>
      <c r="M35" s="3">
        <f t="shared" si="27"/>
        <v>2.75</v>
      </c>
      <c r="N35" s="3">
        <f t="shared" si="27"/>
        <v>1.9</v>
      </c>
      <c r="O35" s="3">
        <f t="shared" si="27"/>
        <v>1.24</v>
      </c>
      <c r="P35" s="3">
        <f t="shared" si="27"/>
        <v>1.41</v>
      </c>
      <c r="Q35" s="3">
        <f t="shared" si="27"/>
        <v>0.92</v>
      </c>
      <c r="R35" s="3">
        <f t="shared" si="27"/>
        <v>1.45</v>
      </c>
      <c r="S35" s="3">
        <f t="shared" si="27"/>
        <v>1.1599999999999999</v>
      </c>
      <c r="T35" s="3">
        <f t="shared" si="27"/>
        <v>1.01</v>
      </c>
      <c r="U35" s="3">
        <f t="shared" si="27"/>
        <v>0.88</v>
      </c>
      <c r="V35" s="3">
        <f t="shared" si="27"/>
        <v>0.81</v>
      </c>
      <c r="W35" s="3">
        <f t="shared" si="27"/>
        <v>0.39</v>
      </c>
      <c r="X35" s="3">
        <f t="shared" si="27"/>
        <v>0.48</v>
      </c>
      <c r="Y35" s="3">
        <f t="shared" si="27"/>
        <v>0.37</v>
      </c>
      <c r="Z35" s="3">
        <f t="shared" si="27"/>
        <v>0.35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27789461030</v>
      </c>
      <c r="E51" s="5">
        <v>30670991860</v>
      </c>
      <c r="F51" s="5">
        <v>43317470590</v>
      </c>
      <c r="G51" s="5">
        <v>39124171920</v>
      </c>
      <c r="I51" s="5">
        <v>131033539370</v>
      </c>
      <c r="J51" s="5">
        <v>128025738500</v>
      </c>
      <c r="K51" s="5">
        <v>139549203760</v>
      </c>
      <c r="L51" s="5">
        <v>152170646020</v>
      </c>
      <c r="M51" s="5">
        <v>112730081720</v>
      </c>
      <c r="N51" s="5">
        <v>113551660060</v>
      </c>
      <c r="O51" s="5">
        <v>122325708570</v>
      </c>
      <c r="P51" s="5">
        <v>117489192060</v>
      </c>
      <c r="Q51" s="5">
        <v>88010862980</v>
      </c>
      <c r="R51" s="5">
        <v>62760109860</v>
      </c>
      <c r="S51" s="5">
        <v>67679530150</v>
      </c>
      <c r="T51" s="5">
        <v>96008496750</v>
      </c>
      <c r="U51" s="5">
        <v>113547870414</v>
      </c>
      <c r="V51" s="5">
        <v>155005683770</v>
      </c>
      <c r="W51" s="5">
        <v>153646138180</v>
      </c>
      <c r="X51" s="5">
        <v>127918509530</v>
      </c>
      <c r="Y51" s="5">
        <v>133110644620</v>
      </c>
      <c r="Z51" s="5">
        <v>172390663400</v>
      </c>
    </row>
    <row r="52" spans="2:26" ht="15.5" x14ac:dyDescent="0.35">
      <c r="C52" t="s">
        <v>72</v>
      </c>
      <c r="D52" s="5">
        <v>-25125331987</v>
      </c>
      <c r="E52" s="5">
        <v>-28669614960</v>
      </c>
      <c r="F52" s="5">
        <v>-32207988934</v>
      </c>
      <c r="G52" s="5">
        <v>-38131071835</v>
      </c>
      <c r="I52" s="5">
        <v>-119329406582</v>
      </c>
      <c r="J52" s="5">
        <v>-117154121772</v>
      </c>
      <c r="K52" s="5">
        <v>-122515310737</v>
      </c>
      <c r="L52" s="5">
        <v>-130535437924</v>
      </c>
      <c r="M52" s="5">
        <v>-91430640021</v>
      </c>
      <c r="N52" s="5">
        <v>-103930791766</v>
      </c>
      <c r="O52" s="5">
        <v>-106515138255</v>
      </c>
      <c r="P52" s="5">
        <v>-85707312659</v>
      </c>
      <c r="Q52" s="5">
        <v>-68011442761</v>
      </c>
      <c r="R52" s="5">
        <v>-61788701504</v>
      </c>
      <c r="S52" s="5">
        <v>-65445759149</v>
      </c>
      <c r="T52" s="5">
        <v>-84296093141</v>
      </c>
      <c r="U52" s="5">
        <v>-98500026502</v>
      </c>
      <c r="V52" s="5">
        <v>-124592395513</v>
      </c>
      <c r="W52" s="5">
        <v>-128657607225</v>
      </c>
      <c r="X52" s="5">
        <v>-111139640956</v>
      </c>
      <c r="Y52" s="5">
        <v>-111061324448</v>
      </c>
      <c r="Z52" s="5">
        <v>-142840341764</v>
      </c>
    </row>
    <row r="53" spans="2:26" ht="15.5" x14ac:dyDescent="0.35">
      <c r="C53" t="s">
        <v>73</v>
      </c>
      <c r="D53" s="5">
        <v>2664129043</v>
      </c>
      <c r="E53" s="5">
        <v>2001376900</v>
      </c>
      <c r="F53" s="5">
        <v>11109481656</v>
      </c>
      <c r="G53" s="5">
        <v>993100085</v>
      </c>
      <c r="I53" s="5">
        <v>11704132788</v>
      </c>
      <c r="J53" s="5">
        <v>10871616728</v>
      </c>
      <c r="K53" s="5">
        <v>17033893023</v>
      </c>
      <c r="L53" s="5">
        <v>21635208096</v>
      </c>
      <c r="M53" s="5">
        <v>21299441699</v>
      </c>
      <c r="N53" s="5">
        <v>9620868294</v>
      </c>
      <c r="O53" s="5">
        <v>15810570315</v>
      </c>
      <c r="P53" s="5">
        <v>31781879401</v>
      </c>
      <c r="Q53" s="5">
        <v>19999420219</v>
      </c>
      <c r="R53" s="5">
        <v>971408356</v>
      </c>
      <c r="S53" s="5">
        <v>2233771001</v>
      </c>
      <c r="T53" s="5">
        <v>11712403609</v>
      </c>
      <c r="U53" s="5">
        <v>15047843912</v>
      </c>
      <c r="V53" s="5">
        <v>30413288257</v>
      </c>
      <c r="W53" s="5">
        <v>24988530955</v>
      </c>
      <c r="X53" s="5">
        <v>16778868574</v>
      </c>
      <c r="Y53" s="5">
        <v>22049320172</v>
      </c>
      <c r="Z53" s="5">
        <v>29550321636</v>
      </c>
    </row>
    <row r="54" spans="2:26" ht="15.5" x14ac:dyDescent="0.35">
      <c r="C54" t="s">
        <v>74</v>
      </c>
      <c r="D54" s="5">
        <v>-2326337658</v>
      </c>
      <c r="E54" s="5">
        <v>-3213665758</v>
      </c>
      <c r="F54" s="5">
        <v>-2691188063</v>
      </c>
      <c r="G54" s="5">
        <v>-1881063640</v>
      </c>
      <c r="I54" s="5">
        <v>-9465884854</v>
      </c>
      <c r="J54" s="5">
        <v>-9360315721</v>
      </c>
      <c r="K54" s="5">
        <v>-10094749201</v>
      </c>
      <c r="L54" s="5">
        <v>-11226695617</v>
      </c>
      <c r="M54" s="5">
        <v>-10832819685</v>
      </c>
      <c r="N54" s="5">
        <v>-10406655678</v>
      </c>
      <c r="O54" s="5">
        <v>-10377333258</v>
      </c>
      <c r="P54" s="5">
        <v>-8527310698</v>
      </c>
      <c r="Q54" s="5">
        <v>-7718920824</v>
      </c>
      <c r="R54" s="5">
        <v>-7986062567</v>
      </c>
      <c r="S54" s="5">
        <v>-7022223849</v>
      </c>
      <c r="T54" s="5">
        <v>-6486658006</v>
      </c>
      <c r="U54" s="5">
        <v>-5676026124</v>
      </c>
      <c r="V54" s="5">
        <v>-5007796475</v>
      </c>
      <c r="W54" s="5">
        <v>-5180240003</v>
      </c>
      <c r="X54" s="5">
        <v>-5079167032</v>
      </c>
      <c r="Y54" s="5">
        <v>-5115232130</v>
      </c>
      <c r="Z54" s="5">
        <v>-4677197327</v>
      </c>
    </row>
    <row r="55" spans="2:26" ht="15.5" x14ac:dyDescent="0.35">
      <c r="C55" t="s">
        <v>75</v>
      </c>
      <c r="D55" s="5">
        <v>-53838162</v>
      </c>
      <c r="E55" s="5">
        <v>-84426567</v>
      </c>
      <c r="F55" s="5">
        <v>-47213226</v>
      </c>
      <c r="G55" s="5">
        <v>-64798866</v>
      </c>
      <c r="I55" s="5">
        <v>-231665304</v>
      </c>
      <c r="J55" s="5">
        <v>-203747899</v>
      </c>
      <c r="K55" s="5">
        <v>-208778129</v>
      </c>
      <c r="L55" s="5">
        <v>-220114245</v>
      </c>
      <c r="M55" s="5">
        <v>-232118863</v>
      </c>
      <c r="N55" s="5">
        <v>-240725425</v>
      </c>
      <c r="O55" s="5">
        <v>-236438254</v>
      </c>
      <c r="P55" s="5">
        <v>-247932679</v>
      </c>
      <c r="Q55" s="5">
        <v>-230898438</v>
      </c>
      <c r="R55" s="5">
        <v>-217917568</v>
      </c>
      <c r="S55" s="5">
        <v>-200603367</v>
      </c>
      <c r="T55" s="5">
        <v>-174693540</v>
      </c>
      <c r="U55" s="5">
        <v>-158595737</v>
      </c>
      <c r="V55" s="5">
        <v>-144737642</v>
      </c>
      <c r="W55" s="5">
        <v>-624127908</v>
      </c>
      <c r="X55" s="5">
        <v>-539474132</v>
      </c>
      <c r="Y55" s="5">
        <v>-1015349093</v>
      </c>
      <c r="Z55" s="5">
        <v>-523351910</v>
      </c>
    </row>
    <row r="56" spans="2:26" ht="15.5" x14ac:dyDescent="0.35">
      <c r="C56" t="s">
        <v>76</v>
      </c>
      <c r="D56" s="5">
        <v>-2272499496</v>
      </c>
      <c r="E56" s="5">
        <v>-3129239191</v>
      </c>
      <c r="F56" s="5">
        <v>-2643974837</v>
      </c>
      <c r="G56" s="5">
        <v>-1816264774</v>
      </c>
      <c r="I56" s="5">
        <v>-9234219550</v>
      </c>
      <c r="J56" s="5">
        <v>-9156567822</v>
      </c>
      <c r="K56" s="5">
        <v>-9885971072</v>
      </c>
      <c r="L56" s="5">
        <v>-11006581372</v>
      </c>
      <c r="M56" s="5">
        <v>-10600700822</v>
      </c>
      <c r="N56" s="5">
        <v>-10165930253</v>
      </c>
      <c r="O56" s="5">
        <v>-10140895004</v>
      </c>
      <c r="P56" s="5">
        <v>-8279378019</v>
      </c>
      <c r="Q56" s="5">
        <v>-7488022386</v>
      </c>
      <c r="R56" s="5">
        <v>-7768144999</v>
      </c>
      <c r="S56" s="5">
        <v>-6821620482</v>
      </c>
      <c r="T56" s="5">
        <v>-6311964466</v>
      </c>
      <c r="U56" s="5">
        <v>-5517430387</v>
      </c>
      <c r="V56" s="5">
        <v>-4863058833</v>
      </c>
      <c r="W56" s="5">
        <v>-4556112095</v>
      </c>
      <c r="X56" s="5">
        <v>-4539692900</v>
      </c>
      <c r="Y56" s="5">
        <v>-4099883037</v>
      </c>
      <c r="Z56" s="5">
        <v>-4153845417</v>
      </c>
    </row>
    <row r="57" spans="2:26" ht="15.5" x14ac:dyDescent="0.35">
      <c r="C57" t="s">
        <v>77</v>
      </c>
      <c r="D57" s="5">
        <v>337791385</v>
      </c>
      <c r="E57" s="5">
        <v>-1212288858</v>
      </c>
      <c r="F57" s="5">
        <v>8418293593</v>
      </c>
      <c r="G57" s="5">
        <v>-887963555</v>
      </c>
      <c r="I57" s="5">
        <v>2238247934</v>
      </c>
      <c r="J57" s="5">
        <v>1511301007</v>
      </c>
      <c r="K57" s="5">
        <v>6939143822</v>
      </c>
      <c r="L57" s="5">
        <v>10408512479</v>
      </c>
      <c r="M57" s="5">
        <v>10466622014</v>
      </c>
      <c r="N57" s="5">
        <v>-785787384</v>
      </c>
      <c r="O57" s="5">
        <v>5433237057</v>
      </c>
      <c r="P57" s="5">
        <v>23254568703</v>
      </c>
      <c r="Q57" s="5">
        <v>12280499395</v>
      </c>
      <c r="R57" s="5">
        <v>-7014654211</v>
      </c>
      <c r="S57" s="5">
        <v>-4788452848</v>
      </c>
      <c r="T57" s="5">
        <v>5225745603</v>
      </c>
      <c r="U57" s="5">
        <v>9371817788</v>
      </c>
      <c r="V57" s="5">
        <v>25405491782</v>
      </c>
      <c r="W57" s="5">
        <v>19808290952</v>
      </c>
      <c r="X57" s="5">
        <v>11699701542</v>
      </c>
      <c r="Y57" s="5">
        <v>16934088042</v>
      </c>
      <c r="Z57" s="5">
        <v>24873124309</v>
      </c>
    </row>
    <row r="58" spans="2:26" ht="15.5" x14ac:dyDescent="0.35">
      <c r="C58" t="s">
        <v>78</v>
      </c>
      <c r="D58" s="5">
        <v>21101512298</v>
      </c>
      <c r="E58" s="5">
        <v>7587179575</v>
      </c>
      <c r="F58" s="5">
        <v>1793842625</v>
      </c>
      <c r="G58" s="5">
        <v>12055411995</v>
      </c>
      <c r="I58" s="5">
        <v>22034238157</v>
      </c>
      <c r="J58" s="5">
        <v>28690049070</v>
      </c>
      <c r="K58" s="5">
        <v>12062085431</v>
      </c>
      <c r="L58" s="5">
        <v>31758402578</v>
      </c>
      <c r="M58" s="5">
        <v>2097452553</v>
      </c>
      <c r="N58" s="5">
        <v>5483006390</v>
      </c>
      <c r="O58" s="5">
        <v>-2543121218</v>
      </c>
      <c r="P58" s="5">
        <v>10982306267</v>
      </c>
      <c r="Q58" s="5">
        <v>2456557661</v>
      </c>
      <c r="R58" s="5">
        <v>-1200044753</v>
      </c>
      <c r="S58" s="5">
        <v>12592714945</v>
      </c>
      <c r="T58" s="5">
        <v>4353940869</v>
      </c>
      <c r="U58" s="5">
        <v>23900255861</v>
      </c>
      <c r="V58" s="5">
        <v>6985300924</v>
      </c>
      <c r="W58" s="5">
        <v>4678005920</v>
      </c>
      <c r="X58" s="5">
        <v>-343030924</v>
      </c>
      <c r="Y58" s="5">
        <v>-4042442025</v>
      </c>
      <c r="Z58" s="5">
        <v>5000842895</v>
      </c>
    </row>
    <row r="59" spans="2:26" ht="15.5" x14ac:dyDescent="0.35">
      <c r="C59" t="s">
        <v>247</v>
      </c>
      <c r="Q59" s="5">
        <v>1518142640</v>
      </c>
      <c r="R59" s="5">
        <v>1069514054</v>
      </c>
      <c r="S59" s="5">
        <v>2759120264</v>
      </c>
      <c r="T59" s="5">
        <v>2369486987</v>
      </c>
      <c r="U59" s="5">
        <v>2082283668</v>
      </c>
      <c r="V59" s="5">
        <v>1363350457</v>
      </c>
      <c r="W59" s="5">
        <v>357643817</v>
      </c>
      <c r="X59" s="5">
        <v>236512177</v>
      </c>
      <c r="Y59" s="5">
        <v>546273624</v>
      </c>
      <c r="Z59" s="5">
        <v>428596679</v>
      </c>
    </row>
    <row r="60" spans="2:26" ht="15.5" x14ac:dyDescent="0.35">
      <c r="C60" t="s">
        <v>27</v>
      </c>
      <c r="L60" s="5">
        <v>-615949979</v>
      </c>
      <c r="M60" s="5">
        <v>-661879438</v>
      </c>
      <c r="O60" s="5">
        <v>-966926595</v>
      </c>
    </row>
    <row r="61" spans="2:26" ht="15.5" x14ac:dyDescent="0.35">
      <c r="C61" t="s">
        <v>248</v>
      </c>
      <c r="Q61" s="5">
        <v>932806587</v>
      </c>
      <c r="R61" s="5">
        <v>-2916598971</v>
      </c>
      <c r="S61" s="5">
        <v>11133484182</v>
      </c>
      <c r="T61" s="5">
        <v>2298915886</v>
      </c>
      <c r="U61" s="5">
        <v>19815742721</v>
      </c>
      <c r="V61" s="5">
        <v>4330073272</v>
      </c>
      <c r="W61" s="5">
        <v>1207212956</v>
      </c>
      <c r="X61" s="5">
        <v>-631411899</v>
      </c>
      <c r="Y61" s="5">
        <v>-4657028762</v>
      </c>
      <c r="Z61" s="5">
        <v>4528023544</v>
      </c>
    </row>
    <row r="62" spans="2:26" ht="15.5" x14ac:dyDescent="0.35">
      <c r="C62" t="s">
        <v>249</v>
      </c>
      <c r="F62" s="5">
        <v>241607983</v>
      </c>
      <c r="G62" s="5">
        <v>-241607983</v>
      </c>
    </row>
    <row r="63" spans="2:26" ht="15.5" x14ac:dyDescent="0.35">
      <c r="C63" t="s">
        <v>251</v>
      </c>
      <c r="D63" s="5">
        <v>1142866734</v>
      </c>
      <c r="E63" s="5">
        <v>259403678</v>
      </c>
      <c r="F63" s="5">
        <v>161371614</v>
      </c>
      <c r="G63" s="5">
        <v>429007228</v>
      </c>
      <c r="I63" s="5">
        <v>1428146632</v>
      </c>
      <c r="J63" s="5">
        <v>2041220986</v>
      </c>
      <c r="K63" s="5">
        <v>4153268271</v>
      </c>
      <c r="L63" s="5">
        <v>5336641321</v>
      </c>
      <c r="M63" s="5">
        <v>-1242375133</v>
      </c>
      <c r="N63" s="5">
        <v>-1517983912</v>
      </c>
      <c r="O63" s="5">
        <v>522744627</v>
      </c>
      <c r="P63" s="5">
        <v>-1712077725</v>
      </c>
      <c r="Q63" s="5">
        <v>226263341</v>
      </c>
      <c r="R63" s="5">
        <v>697500254</v>
      </c>
      <c r="S63" s="5">
        <v>-1234397815</v>
      </c>
      <c r="T63" s="5">
        <v>-306642489</v>
      </c>
      <c r="U63" s="5">
        <v>2021485132</v>
      </c>
      <c r="V63" s="5">
        <v>1025002940</v>
      </c>
      <c r="W63" s="5">
        <v>2192848882</v>
      </c>
    </row>
    <row r="64" spans="2:26" ht="15.5" x14ac:dyDescent="0.35">
      <c r="C64" t="s">
        <v>166</v>
      </c>
    </row>
    <row r="65" spans="2:26" ht="15.5" x14ac:dyDescent="0.35">
      <c r="C65" t="s">
        <v>79</v>
      </c>
    </row>
    <row r="66" spans="2:26" ht="15.5" x14ac:dyDescent="0.35">
      <c r="C66" t="s">
        <v>80</v>
      </c>
      <c r="D66" s="5">
        <v>21101512298</v>
      </c>
      <c r="E66" s="5">
        <v>7587179575</v>
      </c>
      <c r="F66" s="5">
        <v>1793842625</v>
      </c>
      <c r="G66" s="5">
        <v>12055411995</v>
      </c>
      <c r="I66" s="5">
        <v>22034238157</v>
      </c>
      <c r="J66" s="5">
        <v>28690049070</v>
      </c>
      <c r="K66" s="5">
        <v>12062085431</v>
      </c>
      <c r="L66" s="5">
        <v>31758402578</v>
      </c>
      <c r="M66" s="5">
        <v>2097452553</v>
      </c>
      <c r="N66" s="5">
        <v>5483006390</v>
      </c>
      <c r="O66" s="5">
        <v>-2543121218</v>
      </c>
      <c r="P66" s="5">
        <v>10982306267</v>
      </c>
      <c r="Q66" s="5">
        <v>2456557661</v>
      </c>
      <c r="R66" s="5">
        <v>-1200044753</v>
      </c>
      <c r="S66" s="5">
        <v>12592714945</v>
      </c>
      <c r="T66" s="5">
        <v>4353940869</v>
      </c>
      <c r="U66" s="5">
        <v>23900255861</v>
      </c>
      <c r="V66" s="5">
        <v>6985300924</v>
      </c>
      <c r="W66" s="5">
        <v>4678005920</v>
      </c>
      <c r="X66" s="5">
        <v>-343030924</v>
      </c>
      <c r="Y66" s="5">
        <v>-4042442025</v>
      </c>
      <c r="Z66" s="5">
        <v>5000842895</v>
      </c>
    </row>
    <row r="67" spans="2:26" ht="15.5" x14ac:dyDescent="0.35">
      <c r="C67" t="s">
        <v>29</v>
      </c>
      <c r="D67" s="5">
        <v>21439303683</v>
      </c>
      <c r="E67" s="5">
        <v>6374890717</v>
      </c>
      <c r="F67" s="5">
        <v>10212136218</v>
      </c>
      <c r="G67" s="5">
        <v>11167448440</v>
      </c>
      <c r="I67" s="5">
        <v>24272486091</v>
      </c>
      <c r="J67" s="5">
        <v>30201350077</v>
      </c>
      <c r="K67" s="5">
        <v>19001229253</v>
      </c>
      <c r="L67" s="5">
        <v>42166915057</v>
      </c>
      <c r="M67" s="5">
        <v>12564074567</v>
      </c>
      <c r="N67" s="5">
        <v>4697219006</v>
      </c>
      <c r="O67" s="5">
        <v>2890115839</v>
      </c>
      <c r="P67" s="5">
        <v>34236874970</v>
      </c>
      <c r="Q67" s="5">
        <v>14737057056</v>
      </c>
      <c r="R67" s="5">
        <v>-8214698964</v>
      </c>
      <c r="S67" s="5">
        <v>7804262097</v>
      </c>
      <c r="T67" s="5">
        <v>9579686472</v>
      </c>
      <c r="U67" s="5">
        <v>33272073649</v>
      </c>
      <c r="V67" s="5">
        <v>32390792706</v>
      </c>
      <c r="W67" s="5">
        <v>24486296872</v>
      </c>
      <c r="X67" s="5">
        <v>11356670618</v>
      </c>
      <c r="Y67" s="5">
        <v>12891646017</v>
      </c>
      <c r="Z67" s="5">
        <v>29873967204</v>
      </c>
    </row>
    <row r="68" spans="2:26" ht="15.5" x14ac:dyDescent="0.35">
      <c r="C68" t="s">
        <v>28</v>
      </c>
      <c r="D68" s="5">
        <v>558485776</v>
      </c>
      <c r="E68" s="5">
        <v>523077785</v>
      </c>
      <c r="F68" s="5">
        <v>-1667076204</v>
      </c>
      <c r="G68" s="5">
        <v>615716000</v>
      </c>
      <c r="I68" s="5">
        <v>153665119</v>
      </c>
      <c r="J68" s="5">
        <v>-588995176</v>
      </c>
      <c r="K68" s="5">
        <v>-1470776635</v>
      </c>
      <c r="L68" s="5">
        <v>-2264516096</v>
      </c>
      <c r="M68" s="5">
        <v>-2928116069</v>
      </c>
      <c r="N68" s="5">
        <v>-211135067</v>
      </c>
      <c r="O68" s="5">
        <v>-1522503710</v>
      </c>
      <c r="P68" s="5">
        <v>-6424162809</v>
      </c>
      <c r="Q68" s="5">
        <v>-3366129844</v>
      </c>
      <c r="R68" s="5">
        <v>2239960980</v>
      </c>
      <c r="S68" s="5">
        <v>-1480484072</v>
      </c>
      <c r="T68" s="5">
        <v>-1949356382</v>
      </c>
      <c r="U68" s="5">
        <v>-7389150663</v>
      </c>
      <c r="V68" s="5">
        <v>-7629165556</v>
      </c>
      <c r="W68" s="5">
        <v>-5339600396</v>
      </c>
      <c r="X68" s="5">
        <v>-2963269146</v>
      </c>
      <c r="Y68" s="5">
        <v>-3503489347</v>
      </c>
      <c r="Z68" s="5">
        <v>-9050905570</v>
      </c>
    </row>
    <row r="69" spans="2:26" ht="15.5" x14ac:dyDescent="0.35">
      <c r="C69" t="s">
        <v>86</v>
      </c>
      <c r="D69" s="5">
        <v>21997789459</v>
      </c>
      <c r="E69" s="5">
        <v>6897968502</v>
      </c>
      <c r="F69" s="5">
        <v>8545060014</v>
      </c>
      <c r="G69" s="5">
        <v>11783164440</v>
      </c>
      <c r="I69" s="5">
        <v>24426151210</v>
      </c>
      <c r="J69" s="5">
        <v>29612354901</v>
      </c>
      <c r="K69" s="5">
        <v>17530452618</v>
      </c>
      <c r="L69" s="5">
        <v>39902398961</v>
      </c>
      <c r="M69" s="5">
        <v>9635958498</v>
      </c>
      <c r="N69" s="5">
        <v>4486083939</v>
      </c>
      <c r="O69" s="5">
        <v>1367612129</v>
      </c>
      <c r="P69" s="5">
        <v>27812712161</v>
      </c>
      <c r="Q69" s="5">
        <v>11370927212</v>
      </c>
      <c r="R69" s="5">
        <v>-5974737984</v>
      </c>
      <c r="S69" s="5">
        <v>6323778025</v>
      </c>
      <c r="T69" s="5">
        <v>7630330090</v>
      </c>
      <c r="U69" s="5">
        <v>25882922986</v>
      </c>
      <c r="V69" s="5">
        <v>24761627150</v>
      </c>
      <c r="W69" s="5">
        <v>19146696476</v>
      </c>
      <c r="X69" s="5">
        <v>8393401472</v>
      </c>
      <c r="Y69" s="5">
        <v>9388156670</v>
      </c>
      <c r="Z69" s="5">
        <v>20823061634</v>
      </c>
    </row>
    <row r="70" spans="2:26" ht="15.5" x14ac:dyDescent="0.35">
      <c r="C70" t="s">
        <v>87</v>
      </c>
      <c r="D70" s="5">
        <v>-40724724</v>
      </c>
      <c r="E70" s="5">
        <v>-40724724</v>
      </c>
      <c r="F70" s="5">
        <v>-92080005</v>
      </c>
      <c r="G70" s="5">
        <v>-846539</v>
      </c>
      <c r="I70" s="5">
        <v>-91925217</v>
      </c>
      <c r="J70" s="5">
        <v>206382</v>
      </c>
      <c r="K70" s="5">
        <v>1508490854</v>
      </c>
      <c r="L70" s="5">
        <v>537000251</v>
      </c>
      <c r="M70" s="5">
        <v>-576781926</v>
      </c>
      <c r="N70" s="5">
        <v>-13751221</v>
      </c>
      <c r="O70" s="5">
        <v>-288744716</v>
      </c>
      <c r="P70" s="5">
        <v>703584444</v>
      </c>
      <c r="Q70" s="5">
        <v>-265424956</v>
      </c>
      <c r="R70" s="5">
        <v>403571298</v>
      </c>
      <c r="S70" s="5">
        <v>-501243191</v>
      </c>
      <c r="T70" s="5">
        <v>192475020</v>
      </c>
      <c r="U70" s="5">
        <v>-244465436</v>
      </c>
      <c r="V70" s="5">
        <v>-107614164</v>
      </c>
      <c r="W70" s="5">
        <v>-41560813</v>
      </c>
    </row>
    <row r="71" spans="2:26" ht="15.5" x14ac:dyDescent="0.35">
      <c r="C71" t="s">
        <v>89</v>
      </c>
      <c r="D71" s="5">
        <v>21957064735</v>
      </c>
      <c r="E71" s="5">
        <v>6857243778</v>
      </c>
      <c r="F71" s="5">
        <v>8452980009</v>
      </c>
      <c r="G71" s="5">
        <v>11782317901</v>
      </c>
      <c r="I71" s="5">
        <v>24334225993</v>
      </c>
      <c r="J71" s="5">
        <v>29612561283</v>
      </c>
      <c r="K71" s="5">
        <v>19038943472</v>
      </c>
      <c r="L71" s="5">
        <v>40439399212</v>
      </c>
      <c r="M71" s="5">
        <v>9059176572</v>
      </c>
      <c r="N71" s="5">
        <v>4472332718</v>
      </c>
      <c r="O71" s="5">
        <v>1078867413</v>
      </c>
      <c r="P71" s="5">
        <v>28516296605</v>
      </c>
      <c r="Q71" s="5">
        <v>11105502256</v>
      </c>
      <c r="R71" s="5">
        <v>-5571166686</v>
      </c>
      <c r="S71" s="5">
        <v>5822534834</v>
      </c>
      <c r="T71" s="5">
        <v>7822805110</v>
      </c>
      <c r="U71" s="5">
        <v>25638457550</v>
      </c>
      <c r="V71" s="5">
        <v>24654012986</v>
      </c>
      <c r="W71" s="5">
        <v>19105135663</v>
      </c>
      <c r="X71" s="5">
        <v>8393401472</v>
      </c>
      <c r="Y71" s="5">
        <v>9388156670</v>
      </c>
      <c r="Z71" s="5">
        <v>20823061634</v>
      </c>
    </row>
    <row r="72" spans="2:26" ht="15.5" x14ac:dyDescent="0.35">
      <c r="C72" t="s">
        <v>90</v>
      </c>
      <c r="D72" s="5">
        <v>21997789459</v>
      </c>
      <c r="E72" s="5">
        <v>6897968502</v>
      </c>
      <c r="F72" s="5">
        <v>8545060014</v>
      </c>
      <c r="G72" s="5">
        <v>11783164440</v>
      </c>
      <c r="I72" s="5">
        <v>24426151210</v>
      </c>
      <c r="J72" s="5">
        <v>29612354901</v>
      </c>
      <c r="K72" s="5">
        <v>17530452618</v>
      </c>
      <c r="L72" s="5">
        <v>39902398961</v>
      </c>
      <c r="M72" s="5">
        <v>9635958498</v>
      </c>
      <c r="N72" s="5">
        <v>4486083939</v>
      </c>
      <c r="O72" s="5">
        <v>1367612129</v>
      </c>
      <c r="P72" s="5">
        <v>27812712161</v>
      </c>
      <c r="Q72" s="5">
        <v>11370927212</v>
      </c>
      <c r="R72" s="5">
        <v>-5974737984</v>
      </c>
      <c r="S72" s="5">
        <v>6323778025</v>
      </c>
      <c r="T72" s="5">
        <v>7630330090</v>
      </c>
      <c r="U72" s="5">
        <v>25882922986</v>
      </c>
      <c r="V72" s="5">
        <v>24761627150</v>
      </c>
      <c r="W72" s="5">
        <v>19146696476</v>
      </c>
      <c r="X72" s="5">
        <v>8393401472</v>
      </c>
      <c r="Y72" s="5">
        <v>9388156670</v>
      </c>
      <c r="Z72" s="5">
        <v>20823061634</v>
      </c>
    </row>
    <row r="73" spans="2:26" ht="15.5" x14ac:dyDescent="0.35">
      <c r="C73" t="s">
        <v>8</v>
      </c>
      <c r="D73" s="5">
        <v>21957064735</v>
      </c>
      <c r="E73" s="5">
        <v>6857243778</v>
      </c>
      <c r="F73" s="5">
        <v>8452980009</v>
      </c>
      <c r="G73" s="5">
        <v>11782317901</v>
      </c>
      <c r="I73" s="5">
        <v>24334225993</v>
      </c>
      <c r="J73" s="5">
        <v>29612561283</v>
      </c>
      <c r="K73" s="5">
        <v>19038943472</v>
      </c>
      <c r="L73" s="5">
        <v>40439399212</v>
      </c>
      <c r="M73" s="5">
        <v>9059176572</v>
      </c>
      <c r="N73" s="5">
        <v>4472332718</v>
      </c>
      <c r="O73" s="5">
        <v>1078867413</v>
      </c>
      <c r="P73" s="5">
        <v>28516296605</v>
      </c>
      <c r="Q73" s="5">
        <v>11105502256</v>
      </c>
      <c r="R73" s="5">
        <v>-5571166686</v>
      </c>
      <c r="S73" s="5">
        <v>5822534834</v>
      </c>
      <c r="T73" s="5">
        <v>7822805110</v>
      </c>
      <c r="U73" s="5">
        <v>25638457550</v>
      </c>
      <c r="V73" s="5">
        <v>24654012986</v>
      </c>
      <c r="W73" s="5">
        <v>19105135663</v>
      </c>
    </row>
    <row r="74" spans="2:26" ht="15.5" x14ac:dyDescent="0.35">
      <c r="C74" t="s">
        <v>91</v>
      </c>
      <c r="D74" s="5">
        <v>21997789459</v>
      </c>
      <c r="E74" s="5">
        <v>6897968502</v>
      </c>
      <c r="F74" s="5">
        <v>8545060014</v>
      </c>
      <c r="G74" s="5">
        <v>11783164440</v>
      </c>
      <c r="I74" s="5">
        <v>24426151210</v>
      </c>
      <c r="J74" s="5">
        <v>29612354901</v>
      </c>
      <c r="K74" s="5">
        <v>17530452618</v>
      </c>
      <c r="L74" s="5">
        <v>39902398961</v>
      </c>
      <c r="M74" s="5">
        <v>9635958498</v>
      </c>
      <c r="N74" s="5">
        <v>4486083939</v>
      </c>
      <c r="O74" s="5">
        <v>1367612129</v>
      </c>
      <c r="P74" s="5">
        <v>27812712161</v>
      </c>
      <c r="Q74" s="5">
        <v>11370927212</v>
      </c>
      <c r="R74" s="5">
        <v>-5974737984</v>
      </c>
      <c r="S74" s="5">
        <v>6323778025</v>
      </c>
      <c r="T74" s="5">
        <v>7630330090</v>
      </c>
      <c r="U74" s="5">
        <v>25882922986</v>
      </c>
      <c r="V74" s="5">
        <v>24761627150</v>
      </c>
      <c r="W74" s="5">
        <v>19146696476</v>
      </c>
      <c r="X74" s="5">
        <v>8393401472</v>
      </c>
      <c r="Y74" s="5">
        <v>9388156670</v>
      </c>
      <c r="Z74" s="5">
        <v>20823061634</v>
      </c>
    </row>
    <row r="75" spans="2:26" ht="15.5" x14ac:dyDescent="0.35">
      <c r="C75" t="s">
        <v>92</v>
      </c>
      <c r="D75" s="5">
        <v>21957064735</v>
      </c>
      <c r="E75" s="5">
        <v>6857243778</v>
      </c>
      <c r="F75" s="5">
        <v>8452980009</v>
      </c>
      <c r="G75" s="5">
        <v>11782317901</v>
      </c>
      <c r="I75" s="5">
        <v>24334225993</v>
      </c>
      <c r="J75" s="5">
        <v>29612561283</v>
      </c>
      <c r="K75" s="5">
        <v>19038943472</v>
      </c>
      <c r="L75" s="5">
        <v>40439399212</v>
      </c>
      <c r="M75" s="5">
        <v>9059176572</v>
      </c>
      <c r="N75" s="5">
        <v>4472332718</v>
      </c>
      <c r="O75" s="5">
        <v>1078867413</v>
      </c>
      <c r="P75" s="5">
        <v>28516296605</v>
      </c>
      <c r="Q75" s="5">
        <v>11105502256</v>
      </c>
      <c r="R75" s="5">
        <v>-5571166686</v>
      </c>
      <c r="S75" s="5">
        <v>5822534834</v>
      </c>
      <c r="T75" s="5">
        <v>7822805110</v>
      </c>
      <c r="U75" s="5">
        <v>25638457550</v>
      </c>
      <c r="V75" s="5">
        <v>24654012986</v>
      </c>
      <c r="W75" s="5">
        <v>19105135663</v>
      </c>
    </row>
    <row r="76" spans="2:26" ht="15.5" x14ac:dyDescent="0.35">
      <c r="C76" t="s">
        <v>93</v>
      </c>
      <c r="D76" s="5">
        <v>21957064735</v>
      </c>
      <c r="E76" s="5">
        <v>6857243778</v>
      </c>
      <c r="F76" s="5">
        <v>8452980009</v>
      </c>
      <c r="G76" s="5">
        <v>11782317901</v>
      </c>
      <c r="I76" s="5">
        <v>24334225993</v>
      </c>
      <c r="J76" s="5">
        <v>29612561283</v>
      </c>
      <c r="K76" s="5">
        <v>19038943472</v>
      </c>
      <c r="L76" s="5">
        <v>40439399212</v>
      </c>
      <c r="M76" s="5">
        <v>9059176572</v>
      </c>
      <c r="N76" s="5">
        <v>4472332718</v>
      </c>
      <c r="O76" s="5">
        <v>1078867413</v>
      </c>
      <c r="P76" s="5">
        <v>28516296605</v>
      </c>
      <c r="Q76" s="5">
        <v>11105502256</v>
      </c>
      <c r="R76" s="5">
        <v>-5571166686</v>
      </c>
      <c r="S76" s="5">
        <v>5822534834</v>
      </c>
      <c r="T76" s="5">
        <v>7822805110</v>
      </c>
      <c r="U76" s="5">
        <v>25638457550</v>
      </c>
      <c r="V76" s="5">
        <v>24654012986</v>
      </c>
      <c r="W76" s="5">
        <v>19105135663</v>
      </c>
    </row>
    <row r="78" spans="2:26" ht="15.5" x14ac:dyDescent="0.35">
      <c r="B78" t="s">
        <v>94</v>
      </c>
      <c r="C78" t="s">
        <v>95</v>
      </c>
    </row>
    <row r="79" spans="2:26" ht="15.5" x14ac:dyDescent="0.35">
      <c r="C79" t="s">
        <v>96</v>
      </c>
    </row>
    <row r="80" spans="2:26" ht="15.5" x14ac:dyDescent="0.35">
      <c r="C80" t="s">
        <v>20</v>
      </c>
      <c r="D80" s="5">
        <v>241583777</v>
      </c>
      <c r="E80" s="5">
        <v>284921568</v>
      </c>
      <c r="F80" s="5">
        <v>3850148542</v>
      </c>
      <c r="G80" s="5">
        <v>1624822163</v>
      </c>
      <c r="I80" s="5">
        <v>3850148542</v>
      </c>
      <c r="J80" s="5">
        <v>785892073</v>
      </c>
      <c r="K80" s="5">
        <v>872904563</v>
      </c>
      <c r="L80" s="5">
        <v>477601191</v>
      </c>
      <c r="M80" s="5">
        <v>177839978497</v>
      </c>
      <c r="N80" s="5">
        <v>178465864260</v>
      </c>
      <c r="O80" s="5">
        <v>166924738802</v>
      </c>
      <c r="P80" s="5">
        <v>149296593372</v>
      </c>
      <c r="Q80" s="5">
        <v>116069453677</v>
      </c>
      <c r="R80" s="5">
        <v>111954774302</v>
      </c>
      <c r="S80" s="5">
        <v>112630703156</v>
      </c>
      <c r="T80" s="5">
        <v>70974189441</v>
      </c>
      <c r="U80" s="5">
        <v>65982811683</v>
      </c>
      <c r="V80" s="5">
        <v>50613832135</v>
      </c>
      <c r="W80" s="5">
        <v>132738880</v>
      </c>
      <c r="X80" s="5">
        <v>29281406162</v>
      </c>
      <c r="Y80" s="5">
        <v>13514188389</v>
      </c>
      <c r="Z80" s="5">
        <v>33817922345</v>
      </c>
    </row>
    <row r="81" spans="3:26" ht="15.5" x14ac:dyDescent="0.35">
      <c r="C81" t="s">
        <v>97</v>
      </c>
      <c r="D81" s="5">
        <v>28173288450</v>
      </c>
      <c r="E81" s="5">
        <v>31422839413</v>
      </c>
      <c r="F81" s="5">
        <v>22653456987</v>
      </c>
      <c r="G81" s="5">
        <v>27866883741</v>
      </c>
      <c r="I81" s="5">
        <v>22653456987</v>
      </c>
      <c r="J81" s="5">
        <v>23179503866</v>
      </c>
      <c r="K81" s="5">
        <v>19896742888</v>
      </c>
      <c r="L81" s="5">
        <v>17998577322</v>
      </c>
      <c r="M81" s="5">
        <v>7468747307</v>
      </c>
      <c r="N81" s="5">
        <v>8587773121</v>
      </c>
      <c r="O81" s="5">
        <v>10953941213</v>
      </c>
      <c r="P81" s="5">
        <v>15194542194</v>
      </c>
      <c r="Q81" s="5">
        <v>11126739229</v>
      </c>
      <c r="R81" s="5">
        <v>7364106377</v>
      </c>
      <c r="S81" s="5">
        <v>8422549863</v>
      </c>
      <c r="T81" s="5">
        <v>9317662847</v>
      </c>
      <c r="U81" s="5">
        <v>10853173217</v>
      </c>
      <c r="V81" s="5">
        <v>14361470534</v>
      </c>
      <c r="W81" s="5">
        <v>18850237220</v>
      </c>
      <c r="X81" s="5">
        <v>13634089158</v>
      </c>
      <c r="Y81" s="5">
        <v>14473593261</v>
      </c>
      <c r="Z81" s="5">
        <v>13093604803</v>
      </c>
    </row>
    <row r="82" spans="3:26" ht="15.5" x14ac:dyDescent="0.35">
      <c r="C82" t="s">
        <v>98</v>
      </c>
      <c r="D82" s="5">
        <v>872193521</v>
      </c>
      <c r="E82" s="5">
        <v>18801848</v>
      </c>
      <c r="G82" s="5">
        <v>1570524584</v>
      </c>
      <c r="L82" s="5">
        <v>25241980</v>
      </c>
      <c r="M82" s="5">
        <v>225000000</v>
      </c>
      <c r="N82" s="5">
        <v>416556108</v>
      </c>
      <c r="O82" s="5">
        <v>29943617</v>
      </c>
      <c r="X82" s="5">
        <v>524293013</v>
      </c>
    </row>
    <row r="83" spans="3:26" ht="15.5" x14ac:dyDescent="0.35">
      <c r="C83" t="s">
        <v>99</v>
      </c>
    </row>
    <row r="84" spans="3:26" ht="15.5" x14ac:dyDescent="0.35">
      <c r="C84" t="s">
        <v>100</v>
      </c>
      <c r="D84" s="5">
        <v>28173288450</v>
      </c>
      <c r="E84" s="5">
        <v>31422839413</v>
      </c>
      <c r="F84" s="5">
        <v>22653456987</v>
      </c>
      <c r="G84" s="5">
        <v>27866883741</v>
      </c>
      <c r="I84" s="5">
        <v>22653456987</v>
      </c>
      <c r="J84" s="5">
        <v>23179503866</v>
      </c>
      <c r="K84" s="5">
        <v>19896742888</v>
      </c>
      <c r="L84" s="5">
        <v>17998577322</v>
      </c>
      <c r="M84" s="5">
        <v>7468747307</v>
      </c>
      <c r="N84" s="5">
        <v>8587773121</v>
      </c>
      <c r="O84" s="5">
        <v>10953941213</v>
      </c>
      <c r="P84" s="5">
        <v>15194542194</v>
      </c>
      <c r="Q84" s="5">
        <v>11126739229</v>
      </c>
      <c r="R84" s="5">
        <v>7364106377</v>
      </c>
      <c r="S84" s="5">
        <v>8422549863</v>
      </c>
      <c r="T84" s="5">
        <v>9317662847</v>
      </c>
      <c r="U84" s="5">
        <v>10853173217</v>
      </c>
      <c r="V84" s="5">
        <v>14361470534</v>
      </c>
      <c r="W84" s="5">
        <v>18850237220</v>
      </c>
      <c r="X84" s="5">
        <v>13634089158</v>
      </c>
      <c r="Y84" s="5">
        <v>14473593261</v>
      </c>
      <c r="Z84" s="5">
        <v>13093604803</v>
      </c>
    </row>
    <row r="85" spans="3:26" ht="15.5" x14ac:dyDescent="0.35">
      <c r="C85" t="s">
        <v>101</v>
      </c>
      <c r="W85" s="5">
        <v>175925712</v>
      </c>
      <c r="X85" s="5">
        <v>73767298</v>
      </c>
      <c r="Y85" s="5">
        <v>15601825</v>
      </c>
      <c r="Z85" s="5">
        <v>237890685</v>
      </c>
    </row>
    <row r="86" spans="3:26" ht="15.5" x14ac:dyDescent="0.35">
      <c r="C86" t="s">
        <v>102</v>
      </c>
      <c r="W86" s="5">
        <v>175925712</v>
      </c>
      <c r="X86" s="5">
        <v>73767298</v>
      </c>
      <c r="Y86" s="5">
        <v>15601825</v>
      </c>
      <c r="Z86" s="5">
        <v>237890685</v>
      </c>
    </row>
    <row r="87" spans="3:26" ht="15.5" x14ac:dyDescent="0.35">
      <c r="C87" t="s">
        <v>289</v>
      </c>
      <c r="D87" s="5">
        <v>365946494940</v>
      </c>
      <c r="E87" s="5">
        <v>345586559283</v>
      </c>
      <c r="F87" s="5">
        <v>338634286612</v>
      </c>
      <c r="G87" s="5">
        <v>333499126624</v>
      </c>
      <c r="I87" s="5">
        <v>338634286612</v>
      </c>
      <c r="J87" s="5">
        <v>306062370319</v>
      </c>
      <c r="K87" s="5">
        <v>277357852655</v>
      </c>
      <c r="L87" s="5">
        <v>269792370697</v>
      </c>
      <c r="M87" s="5">
        <v>36880783306</v>
      </c>
    </row>
    <row r="88" spans="3:26" ht="15.5" x14ac:dyDescent="0.35">
      <c r="C88" t="s">
        <v>103</v>
      </c>
      <c r="D88" s="5">
        <v>31392376144</v>
      </c>
      <c r="E88" s="5">
        <v>29418097226</v>
      </c>
      <c r="F88" s="5">
        <v>29289609905</v>
      </c>
      <c r="G88" s="5">
        <v>33442507432</v>
      </c>
      <c r="I88" s="5">
        <v>29289609905</v>
      </c>
      <c r="J88" s="5">
        <v>22662270701</v>
      </c>
      <c r="K88" s="5">
        <v>18787091283</v>
      </c>
      <c r="L88" s="5">
        <v>14737067329</v>
      </c>
      <c r="M88" s="5">
        <v>10958967210</v>
      </c>
      <c r="N88" s="5">
        <v>7215030929</v>
      </c>
      <c r="O88" s="5">
        <v>10678336299</v>
      </c>
      <c r="P88" s="5">
        <v>11196210433</v>
      </c>
      <c r="Q88" s="5">
        <v>9266415834</v>
      </c>
      <c r="R88" s="5">
        <v>7351791153</v>
      </c>
      <c r="S88" s="5">
        <v>13238783961</v>
      </c>
      <c r="T88" s="5">
        <v>9084619107</v>
      </c>
      <c r="U88" s="5">
        <v>16062727652</v>
      </c>
      <c r="V88" s="5">
        <v>9735538165</v>
      </c>
      <c r="W88" s="5">
        <v>10513255747</v>
      </c>
      <c r="X88" s="5">
        <v>8277154054</v>
      </c>
      <c r="Y88" s="5">
        <v>6971662603</v>
      </c>
      <c r="Z88" s="5">
        <v>13122456401</v>
      </c>
    </row>
    <row r="89" spans="3:26" ht="15.5" x14ac:dyDescent="0.35">
      <c r="C89" t="s">
        <v>166</v>
      </c>
    </row>
    <row r="90" spans="3:26" ht="15.5" x14ac:dyDescent="0.35">
      <c r="C90" t="s">
        <v>79</v>
      </c>
      <c r="D90" s="5">
        <v>1152969113</v>
      </c>
      <c r="E90" s="5">
        <v>1193693837</v>
      </c>
      <c r="F90" s="5">
        <v>1234418561</v>
      </c>
      <c r="G90" s="5">
        <v>1326498566</v>
      </c>
      <c r="I90" s="5">
        <v>1234418561</v>
      </c>
      <c r="J90" s="5">
        <v>1326343778</v>
      </c>
      <c r="K90" s="5">
        <v>1326137396</v>
      </c>
      <c r="L90" s="5">
        <v>-182353458</v>
      </c>
      <c r="M90" s="5">
        <v>-719353709</v>
      </c>
      <c r="N90" s="5">
        <v>-142571783</v>
      </c>
      <c r="O90" s="5">
        <v>-128820562</v>
      </c>
      <c r="P90" s="5">
        <v>159924154</v>
      </c>
      <c r="Q90" s="5">
        <v>-468083902</v>
      </c>
      <c r="R90" s="5">
        <v>-90982852</v>
      </c>
      <c r="S90" s="5">
        <v>-747868552</v>
      </c>
      <c r="T90" s="5">
        <v>-201165393</v>
      </c>
      <c r="U90" s="5">
        <v>-393640413</v>
      </c>
      <c r="V90" s="5">
        <v>-149174977</v>
      </c>
      <c r="W90" s="5">
        <v>-41560813</v>
      </c>
      <c r="X90" s="5">
        <v>173892065</v>
      </c>
    </row>
    <row r="91" spans="3:26" ht="15.5" x14ac:dyDescent="0.35">
      <c r="C91" t="s">
        <v>104</v>
      </c>
      <c r="D91" s="5">
        <v>427769315543</v>
      </c>
      <c r="E91" s="5">
        <v>408355583468</v>
      </c>
      <c r="F91" s="5">
        <v>394653933411</v>
      </c>
      <c r="G91" s="5">
        <v>397266474829</v>
      </c>
      <c r="I91" s="5">
        <v>394653933411</v>
      </c>
      <c r="J91" s="5">
        <v>352732898062</v>
      </c>
      <c r="K91" s="5">
        <v>316957911468</v>
      </c>
      <c r="L91" s="5">
        <v>303261676455</v>
      </c>
      <c r="M91" s="5">
        <v>233819274627</v>
      </c>
      <c r="N91" s="5">
        <v>194827419339</v>
      </c>
      <c r="O91" s="5">
        <v>189163251018</v>
      </c>
      <c r="P91" s="5">
        <v>176074193688</v>
      </c>
      <c r="Q91" s="5">
        <v>138161399969</v>
      </c>
      <c r="R91" s="5">
        <v>128801476086</v>
      </c>
      <c r="S91" s="5">
        <v>136555010564</v>
      </c>
      <c r="T91" s="5">
        <v>125563722796</v>
      </c>
      <c r="U91" s="5">
        <v>126889991199</v>
      </c>
      <c r="V91" s="5">
        <v>98049613997</v>
      </c>
      <c r="W91" s="5">
        <v>77478837809</v>
      </c>
      <c r="X91" s="5">
        <v>53401699735</v>
      </c>
      <c r="Y91" s="5">
        <v>35082190055</v>
      </c>
      <c r="Z91" s="5">
        <v>60423769911</v>
      </c>
    </row>
    <row r="92" spans="3:26" ht="15.5" x14ac:dyDescent="0.35">
      <c r="C92" t="s">
        <v>105</v>
      </c>
    </row>
    <row r="93" spans="3:26" ht="15.5" x14ac:dyDescent="0.35">
      <c r="C93" t="s">
        <v>545</v>
      </c>
    </row>
    <row r="94" spans="3:26" ht="15.5" x14ac:dyDescent="0.35">
      <c r="C94" t="s">
        <v>107</v>
      </c>
      <c r="D94" s="5">
        <v>836112473</v>
      </c>
      <c r="E94" s="5">
        <v>265685277</v>
      </c>
      <c r="G94" s="5">
        <v>1138920636</v>
      </c>
      <c r="N94" s="5">
        <v>137854396</v>
      </c>
      <c r="O94" s="5">
        <v>260255535</v>
      </c>
      <c r="P94" s="5">
        <v>396384597</v>
      </c>
      <c r="Q94" s="5">
        <v>898987161</v>
      </c>
      <c r="R94" s="5">
        <v>3461284735</v>
      </c>
      <c r="S94" s="5">
        <v>1360939232</v>
      </c>
      <c r="T94" s="5">
        <v>1089211034</v>
      </c>
      <c r="U94" s="5">
        <v>1167927154</v>
      </c>
      <c r="V94" s="5">
        <v>1158766800</v>
      </c>
      <c r="W94" s="5">
        <v>1261548733</v>
      </c>
      <c r="X94" s="5">
        <v>1400388914</v>
      </c>
      <c r="Y94" s="5">
        <v>1458644560</v>
      </c>
      <c r="Z94" s="5">
        <v>1299551627</v>
      </c>
    </row>
    <row r="95" spans="3:26" ht="15.5" x14ac:dyDescent="0.35">
      <c r="C95" t="s">
        <v>257</v>
      </c>
      <c r="D95" s="5">
        <v>40589635863</v>
      </c>
      <c r="E95" s="5">
        <v>39445156091</v>
      </c>
      <c r="F95" s="5">
        <v>39184139375</v>
      </c>
      <c r="G95" s="5">
        <v>38942953709</v>
      </c>
      <c r="I95" s="5">
        <v>39184139375</v>
      </c>
      <c r="J95" s="5">
        <v>37678566914</v>
      </c>
      <c r="K95" s="5">
        <v>38070530226</v>
      </c>
      <c r="L95" s="5">
        <v>33901503514</v>
      </c>
      <c r="M95" s="5">
        <v>28619552541</v>
      </c>
      <c r="N95" s="5">
        <v>29777490122</v>
      </c>
      <c r="O95" s="5">
        <v>31274703735</v>
      </c>
      <c r="P95" s="5">
        <v>30857845879</v>
      </c>
      <c r="Q95" s="5">
        <v>32551192675</v>
      </c>
      <c r="R95" s="5">
        <v>32261750730</v>
      </c>
      <c r="S95" s="5">
        <v>31652065607</v>
      </c>
      <c r="T95" s="5">
        <v>32877606538</v>
      </c>
      <c r="U95" s="5">
        <v>33184832220</v>
      </c>
      <c r="V95" s="5">
        <v>31172094975</v>
      </c>
      <c r="W95" s="5">
        <v>30125955582</v>
      </c>
      <c r="X95" s="5">
        <v>27933449116</v>
      </c>
      <c r="Y95" s="5">
        <v>26148720000</v>
      </c>
    </row>
    <row r="96" spans="3:26" ht="15.5" x14ac:dyDescent="0.35">
      <c r="C96" t="s">
        <v>106</v>
      </c>
      <c r="D96" s="5">
        <v>10562800007</v>
      </c>
      <c r="E96" s="5">
        <v>10729146733</v>
      </c>
      <c r="F96" s="5">
        <v>10899184546</v>
      </c>
      <c r="G96" s="5">
        <v>6388519101</v>
      </c>
      <c r="I96" s="5">
        <v>10899184546</v>
      </c>
      <c r="J96" s="5">
        <v>6292264825</v>
      </c>
      <c r="K96" s="5">
        <v>6584624973</v>
      </c>
      <c r="L96" s="5">
        <v>7389816682</v>
      </c>
      <c r="M96" s="5">
        <v>8230712896</v>
      </c>
      <c r="N96" s="5">
        <v>9141725814</v>
      </c>
      <c r="O96" s="5">
        <v>8842386839</v>
      </c>
      <c r="P96" s="5">
        <v>10034535847</v>
      </c>
      <c r="Q96" s="5">
        <v>11007927237</v>
      </c>
      <c r="R96" s="5">
        <v>11883973967</v>
      </c>
      <c r="S96" s="5">
        <v>13159542885</v>
      </c>
      <c r="T96" s="5">
        <v>14238319647</v>
      </c>
      <c r="U96" s="5">
        <v>14893545834</v>
      </c>
      <c r="V96" s="5">
        <v>14720052295</v>
      </c>
      <c r="W96" s="5">
        <v>9849216309</v>
      </c>
      <c r="X96" s="5">
        <v>7088476952</v>
      </c>
      <c r="Y96" s="5">
        <v>7094322789</v>
      </c>
      <c r="Z96" s="5">
        <v>8785493039</v>
      </c>
    </row>
    <row r="97" spans="3:26" ht="15.5" x14ac:dyDescent="0.35">
      <c r="C97" t="s">
        <v>108</v>
      </c>
      <c r="D97" s="5">
        <v>52427785418</v>
      </c>
      <c r="E97" s="5">
        <v>50856220951</v>
      </c>
      <c r="F97" s="5">
        <v>50083323921</v>
      </c>
      <c r="G97" s="5">
        <v>46691470741</v>
      </c>
      <c r="I97" s="5">
        <v>50083323921</v>
      </c>
      <c r="J97" s="5">
        <v>43970831739</v>
      </c>
      <c r="K97" s="5">
        <v>44655155199</v>
      </c>
      <c r="L97" s="5">
        <v>41291320196</v>
      </c>
      <c r="M97" s="5">
        <v>36850265437</v>
      </c>
      <c r="N97" s="5">
        <v>40077596979</v>
      </c>
      <c r="O97" s="5">
        <v>41397872756</v>
      </c>
      <c r="P97" s="5">
        <v>41288766323</v>
      </c>
      <c r="Q97" s="5">
        <v>45340250473</v>
      </c>
      <c r="R97" s="5">
        <v>48489152832</v>
      </c>
      <c r="S97" s="5">
        <v>46561234724</v>
      </c>
      <c r="T97" s="5">
        <v>48593824219</v>
      </c>
      <c r="U97" s="5">
        <v>49246305208</v>
      </c>
      <c r="V97" s="5">
        <v>47050914070</v>
      </c>
      <c r="W97" s="5">
        <v>41236720624</v>
      </c>
      <c r="X97" s="5">
        <v>36422314982</v>
      </c>
      <c r="Y97" s="5">
        <v>34701687349</v>
      </c>
      <c r="Z97" s="5">
        <v>10085044666</v>
      </c>
    </row>
    <row r="98" spans="3:26" ht="15.5" x14ac:dyDescent="0.35">
      <c r="C98" t="s">
        <v>109</v>
      </c>
      <c r="D98" s="5">
        <v>480197100961</v>
      </c>
      <c r="E98" s="5">
        <v>459211804419</v>
      </c>
      <c r="F98" s="5">
        <v>444737257332</v>
      </c>
      <c r="G98" s="5">
        <v>443957945570</v>
      </c>
      <c r="I98" s="5">
        <v>444737257332</v>
      </c>
      <c r="J98" s="5">
        <v>396703729801</v>
      </c>
      <c r="K98" s="5">
        <v>361613066667</v>
      </c>
      <c r="L98" s="5">
        <v>344552996651</v>
      </c>
      <c r="M98" s="5">
        <v>270669540064</v>
      </c>
      <c r="N98" s="5">
        <v>234905016318</v>
      </c>
      <c r="O98" s="5">
        <v>230561123774</v>
      </c>
      <c r="P98" s="5">
        <v>217362960011</v>
      </c>
      <c r="Q98" s="5">
        <v>183501650442</v>
      </c>
      <c r="R98" s="5">
        <v>177290628918</v>
      </c>
      <c r="S98" s="5">
        <v>183116245288</v>
      </c>
      <c r="T98" s="5">
        <v>174157547015</v>
      </c>
      <c r="U98" s="5">
        <v>176136296407</v>
      </c>
      <c r="V98" s="5">
        <v>145100528067</v>
      </c>
      <c r="W98" s="5">
        <v>118715558433</v>
      </c>
      <c r="X98" s="5">
        <v>89824014717</v>
      </c>
      <c r="Y98" s="5">
        <v>69783877404</v>
      </c>
      <c r="Z98" s="5">
        <v>70508814577</v>
      </c>
    </row>
    <row r="99" spans="3:26" ht="15.5" x14ac:dyDescent="0.35">
      <c r="C99" t="s">
        <v>110</v>
      </c>
    </row>
    <row r="100" spans="3:26" ht="15.5" x14ac:dyDescent="0.35">
      <c r="C100" t="s">
        <v>111</v>
      </c>
    </row>
    <row r="101" spans="3:26" ht="15.5" x14ac:dyDescent="0.35">
      <c r="C101" t="s">
        <v>112</v>
      </c>
      <c r="D101" s="5">
        <v>145400640607</v>
      </c>
      <c r="E101" s="5">
        <v>146334949638</v>
      </c>
      <c r="F101" s="5">
        <v>138558658239</v>
      </c>
      <c r="G101" s="5">
        <v>146538900983</v>
      </c>
      <c r="I101" s="5">
        <v>138558658239</v>
      </c>
      <c r="J101" s="5">
        <v>114656450550</v>
      </c>
      <c r="K101" s="5">
        <v>101750696413</v>
      </c>
      <c r="L101" s="5">
        <v>101907257891</v>
      </c>
      <c r="M101" s="5">
        <v>67363136940</v>
      </c>
      <c r="N101" s="5">
        <v>41344686413</v>
      </c>
      <c r="O101" s="5">
        <v>41766036803</v>
      </c>
      <c r="P101" s="5">
        <v>30419618514</v>
      </c>
      <c r="Q101" s="5">
        <v>25235541036</v>
      </c>
      <c r="R101" s="5">
        <v>30523107064</v>
      </c>
      <c r="S101" s="5">
        <v>31337185002</v>
      </c>
      <c r="T101" s="5">
        <v>24837582186</v>
      </c>
      <c r="U101" s="5">
        <v>34947792874</v>
      </c>
      <c r="V101" s="5">
        <v>29749033028</v>
      </c>
      <c r="W101" s="5">
        <v>24693864425</v>
      </c>
      <c r="X101" s="5">
        <v>14845255861</v>
      </c>
      <c r="Y101" s="5">
        <v>3707865748</v>
      </c>
      <c r="Z101" s="5">
        <v>13982135245</v>
      </c>
    </row>
    <row r="102" spans="3:26" ht="15.5" x14ac:dyDescent="0.35">
      <c r="C102" t="s">
        <v>113</v>
      </c>
    </row>
    <row r="103" spans="3:26" ht="15.5" x14ac:dyDescent="0.35">
      <c r="C103" t="s">
        <v>114</v>
      </c>
      <c r="D103" s="5">
        <v>143704770252</v>
      </c>
      <c r="E103" s="5">
        <v>144905750929</v>
      </c>
      <c r="F103" s="5">
        <v>137097507523</v>
      </c>
      <c r="G103" s="5">
        <v>144144977087</v>
      </c>
      <c r="I103" s="5">
        <v>137097507523</v>
      </c>
      <c r="J103" s="5">
        <v>113514509747</v>
      </c>
      <c r="K103" s="5">
        <v>100252530574</v>
      </c>
      <c r="L103" s="5">
        <v>99398439089</v>
      </c>
      <c r="M103" s="5">
        <v>37239475138</v>
      </c>
      <c r="N103" s="5">
        <v>40052845910</v>
      </c>
      <c r="O103" s="5">
        <v>38458473591</v>
      </c>
      <c r="P103" s="5">
        <v>25918459570</v>
      </c>
      <c r="Q103" s="5">
        <v>23621644483</v>
      </c>
      <c r="R103" s="5">
        <v>29622279310</v>
      </c>
      <c r="S103" s="5">
        <v>30553873740</v>
      </c>
      <c r="T103" s="5">
        <v>23911795561</v>
      </c>
      <c r="U103" s="5">
        <v>31487072967</v>
      </c>
      <c r="V103" s="5">
        <v>26255900409</v>
      </c>
      <c r="W103" s="5">
        <v>21050781592</v>
      </c>
      <c r="X103" s="5">
        <v>13049823061</v>
      </c>
      <c r="Y103" s="5">
        <v>1969435850</v>
      </c>
      <c r="Z103" s="5">
        <v>6925277628</v>
      </c>
    </row>
    <row r="104" spans="3:26" ht="15.5" x14ac:dyDescent="0.35">
      <c r="C104" t="s">
        <v>206</v>
      </c>
      <c r="X104" s="5">
        <v>121917415</v>
      </c>
    </row>
    <row r="105" spans="3:26" ht="15.5" x14ac:dyDescent="0.35">
      <c r="C105" t="s">
        <v>207</v>
      </c>
      <c r="D105" s="5">
        <v>872193521</v>
      </c>
      <c r="E105" s="5">
        <v>18801848</v>
      </c>
      <c r="G105" s="5">
        <v>1570524584</v>
      </c>
      <c r="L105" s="5">
        <v>25241980</v>
      </c>
      <c r="M105" s="5">
        <v>225000000</v>
      </c>
      <c r="N105" s="5">
        <v>416556108</v>
      </c>
      <c r="O105" s="5">
        <v>29943617</v>
      </c>
      <c r="S105" s="5">
        <v>3586680</v>
      </c>
      <c r="T105" s="5">
        <v>16511993</v>
      </c>
      <c r="U105" s="5">
        <v>36579170</v>
      </c>
      <c r="V105" s="5">
        <v>153626464</v>
      </c>
      <c r="W105" s="5">
        <v>248120168</v>
      </c>
      <c r="X105" s="5">
        <v>524293013</v>
      </c>
      <c r="Z105" s="5">
        <v>714410</v>
      </c>
    </row>
    <row r="106" spans="3:26" ht="15.5" x14ac:dyDescent="0.35">
      <c r="C106" t="s">
        <v>117</v>
      </c>
      <c r="D106" s="5">
        <v>41509508</v>
      </c>
      <c r="E106" s="5">
        <v>725197305</v>
      </c>
      <c r="F106" s="5">
        <v>595602658</v>
      </c>
      <c r="G106" s="5">
        <v>37202332</v>
      </c>
      <c r="I106" s="5">
        <v>595602658</v>
      </c>
      <c r="J106" s="5">
        <v>308515867</v>
      </c>
      <c r="K106" s="5">
        <v>633458198</v>
      </c>
      <c r="L106" s="5">
        <v>1648101208</v>
      </c>
      <c r="M106" s="5">
        <v>1692341202</v>
      </c>
      <c r="N106" s="5">
        <v>422812429</v>
      </c>
      <c r="O106" s="5">
        <v>220662289</v>
      </c>
      <c r="P106" s="5">
        <v>3511342799</v>
      </c>
      <c r="Q106" s="5">
        <v>899143707</v>
      </c>
      <c r="R106" s="5">
        <v>123903338</v>
      </c>
      <c r="S106" s="5">
        <v>258232188</v>
      </c>
      <c r="T106" s="5">
        <v>206218175</v>
      </c>
      <c r="U106" s="5">
        <v>2901849697</v>
      </c>
      <c r="V106" s="5">
        <v>2485544900</v>
      </c>
      <c r="W106" s="5">
        <v>2338781083</v>
      </c>
      <c r="X106" s="5">
        <v>365999071</v>
      </c>
      <c r="Y106" s="5">
        <v>822407408</v>
      </c>
      <c r="Z106" s="5">
        <v>6275445938</v>
      </c>
    </row>
    <row r="107" spans="3:26" ht="15.5" x14ac:dyDescent="0.35">
      <c r="C107" t="s">
        <v>116</v>
      </c>
      <c r="D107" s="5">
        <v>782167326</v>
      </c>
      <c r="E107" s="5">
        <v>685199556</v>
      </c>
      <c r="F107" s="5">
        <v>865548058</v>
      </c>
      <c r="G107" s="5">
        <v>786196980</v>
      </c>
      <c r="I107" s="5">
        <v>865548058</v>
      </c>
      <c r="J107" s="5">
        <v>833424936</v>
      </c>
      <c r="K107" s="5">
        <v>864707641</v>
      </c>
      <c r="L107" s="5">
        <v>835475614</v>
      </c>
      <c r="M107" s="5">
        <v>906320600</v>
      </c>
      <c r="N107" s="5">
        <v>452471966</v>
      </c>
      <c r="O107" s="5">
        <v>1034963729</v>
      </c>
      <c r="P107" s="5">
        <v>989816145</v>
      </c>
      <c r="Q107" s="5">
        <v>714752846</v>
      </c>
      <c r="R107" s="5">
        <v>776924416</v>
      </c>
      <c r="S107" s="5">
        <v>521492394</v>
      </c>
      <c r="T107" s="5">
        <v>703056457</v>
      </c>
      <c r="U107" s="5">
        <v>522291040</v>
      </c>
      <c r="V107" s="5">
        <v>853961255</v>
      </c>
      <c r="W107" s="5">
        <v>1056181582</v>
      </c>
      <c r="X107" s="5">
        <v>905140716</v>
      </c>
      <c r="Y107" s="5">
        <v>916022490</v>
      </c>
      <c r="Z107" s="5">
        <v>780697269</v>
      </c>
    </row>
    <row r="108" spans="3:26" ht="15.5" x14ac:dyDescent="0.35">
      <c r="C108" t="s">
        <v>115</v>
      </c>
      <c r="M108" s="5">
        <v>27300000000</v>
      </c>
    </row>
    <row r="109" spans="3:26" ht="15.5" x14ac:dyDescent="0.35">
      <c r="C109" t="s">
        <v>123</v>
      </c>
      <c r="D109" s="5">
        <v>1991416248</v>
      </c>
      <c r="E109" s="5">
        <v>2028875410</v>
      </c>
      <c r="F109" s="5">
        <v>2187863500</v>
      </c>
      <c r="G109" s="5">
        <v>1881289003</v>
      </c>
      <c r="I109" s="5">
        <v>2187863500</v>
      </c>
      <c r="J109" s="5">
        <v>2390769651</v>
      </c>
      <c r="K109" s="5">
        <v>2618421937</v>
      </c>
      <c r="L109" s="5">
        <v>4440733915</v>
      </c>
      <c r="M109" s="5">
        <v>5540797491</v>
      </c>
      <c r="N109" s="5">
        <v>4853900844</v>
      </c>
      <c r="O109" s="5">
        <v>4560990628</v>
      </c>
      <c r="P109" s="5">
        <v>3788112567</v>
      </c>
      <c r="Q109" s="5">
        <v>3627177081</v>
      </c>
      <c r="R109" s="5">
        <v>3234091785</v>
      </c>
      <c r="S109" s="5">
        <v>2674463531</v>
      </c>
      <c r="T109" s="5">
        <v>2679745925</v>
      </c>
      <c r="U109" s="5">
        <v>2371089739</v>
      </c>
      <c r="V109" s="5">
        <v>2172538795</v>
      </c>
      <c r="W109" s="5">
        <v>1896750750</v>
      </c>
      <c r="X109" s="5">
        <v>1785059196</v>
      </c>
      <c r="Y109" s="5">
        <v>1449605533</v>
      </c>
      <c r="Z109" s="5">
        <v>1288429879</v>
      </c>
    </row>
    <row r="110" spans="3:26" ht="15.5" x14ac:dyDescent="0.35">
      <c r="C110" t="s">
        <v>124</v>
      </c>
      <c r="D110" s="5">
        <v>1991416248</v>
      </c>
      <c r="E110" s="5">
        <v>2028875410</v>
      </c>
      <c r="F110" s="5">
        <v>2187863500</v>
      </c>
      <c r="G110" s="5">
        <v>1881289003</v>
      </c>
      <c r="I110" s="5">
        <v>2187863500</v>
      </c>
      <c r="J110" s="5">
        <v>2390769651</v>
      </c>
      <c r="K110" s="5">
        <v>2618421937</v>
      </c>
      <c r="L110" s="5">
        <v>4440733915</v>
      </c>
      <c r="M110" s="5">
        <v>5540797491</v>
      </c>
      <c r="N110" s="5">
        <v>4853900844</v>
      </c>
      <c r="O110" s="5">
        <v>4560990628</v>
      </c>
      <c r="P110" s="5">
        <v>3788112567</v>
      </c>
      <c r="Q110" s="5">
        <v>3627177081</v>
      </c>
      <c r="R110" s="5">
        <v>3234091785</v>
      </c>
      <c r="S110" s="5">
        <v>2674463531</v>
      </c>
      <c r="T110" s="5">
        <v>2679745925</v>
      </c>
      <c r="U110" s="5">
        <v>2371089739</v>
      </c>
      <c r="V110" s="5">
        <v>2172538795</v>
      </c>
      <c r="W110" s="5">
        <v>1896750750</v>
      </c>
      <c r="X110" s="5">
        <v>1785059196</v>
      </c>
      <c r="Y110" s="5">
        <v>1449605533</v>
      </c>
      <c r="Z110" s="5">
        <v>1288429879</v>
      </c>
    </row>
    <row r="111" spans="3:26" ht="15.5" x14ac:dyDescent="0.35">
      <c r="C111" t="s">
        <v>211</v>
      </c>
      <c r="F111" s="5">
        <v>269333928</v>
      </c>
      <c r="I111" s="5">
        <v>269333928</v>
      </c>
      <c r="J111" s="5">
        <v>681103427</v>
      </c>
      <c r="K111" s="5">
        <v>575746785</v>
      </c>
      <c r="L111" s="5">
        <v>155398539</v>
      </c>
      <c r="M111" s="5">
        <v>107685011</v>
      </c>
    </row>
    <row r="112" spans="3:26" ht="15.5" x14ac:dyDescent="0.35">
      <c r="C112" t="s">
        <v>127</v>
      </c>
      <c r="D112" s="5">
        <v>147392056855</v>
      </c>
      <c r="E112" s="5">
        <v>148363825048</v>
      </c>
      <c r="F112" s="5">
        <v>140746521739</v>
      </c>
      <c r="G112" s="5">
        <v>148420189986</v>
      </c>
      <c r="I112" s="5">
        <v>140746521739</v>
      </c>
      <c r="J112" s="5">
        <v>117047220201</v>
      </c>
      <c r="K112" s="5">
        <v>104369118350</v>
      </c>
      <c r="L112" s="5">
        <v>106347991806</v>
      </c>
      <c r="M112" s="5">
        <v>72903934431</v>
      </c>
      <c r="N112" s="5">
        <v>46198587257</v>
      </c>
      <c r="O112" s="5">
        <v>46327027431</v>
      </c>
      <c r="P112" s="5">
        <v>34207731081</v>
      </c>
      <c r="Q112" s="5">
        <v>28862718117</v>
      </c>
      <c r="R112" s="5">
        <v>33757198849</v>
      </c>
      <c r="S112" s="5">
        <v>34011648533</v>
      </c>
      <c r="T112" s="5">
        <v>27517328111</v>
      </c>
      <c r="U112" s="5">
        <v>37318882613</v>
      </c>
      <c r="V112" s="5">
        <v>31921571823</v>
      </c>
      <c r="W112" s="5">
        <v>26590615175</v>
      </c>
      <c r="X112" s="5">
        <v>16630315057</v>
      </c>
      <c r="Y112" s="5">
        <v>5157471281</v>
      </c>
      <c r="Z112" s="5">
        <v>15270565124</v>
      </c>
    </row>
    <row r="113" spans="2:26" ht="15.5" x14ac:dyDescent="0.35">
      <c r="C113" t="s">
        <v>128</v>
      </c>
    </row>
    <row r="114" spans="2:26" ht="15.5" x14ac:dyDescent="0.35">
      <c r="C114" t="s">
        <v>129</v>
      </c>
      <c r="D114" s="5">
        <v>18000000000</v>
      </c>
      <c r="E114" s="5">
        <v>18000000000</v>
      </c>
      <c r="F114" s="5">
        <v>18000000000</v>
      </c>
      <c r="G114" s="5">
        <v>18000000000</v>
      </c>
      <c r="I114" s="5">
        <v>18000000000</v>
      </c>
      <c r="J114" s="5">
        <v>18000000000</v>
      </c>
      <c r="K114" s="5">
        <v>18000000000</v>
      </c>
      <c r="L114" s="5">
        <v>18000000000</v>
      </c>
      <c r="M114" s="5">
        <v>18000000000</v>
      </c>
      <c r="N114" s="5">
        <v>18000000000</v>
      </c>
      <c r="O114" s="5">
        <v>18000000000</v>
      </c>
      <c r="P114" s="5">
        <v>18000000000</v>
      </c>
      <c r="Q114" s="5">
        <v>18000000000</v>
      </c>
      <c r="R114" s="5">
        <v>18000000000</v>
      </c>
      <c r="S114" s="5">
        <v>18000000000</v>
      </c>
      <c r="T114" s="5">
        <v>18000000000</v>
      </c>
      <c r="U114" s="5">
        <v>18000000000</v>
      </c>
      <c r="V114" s="5">
        <v>18000000000</v>
      </c>
      <c r="W114" s="5">
        <v>18000000000</v>
      </c>
      <c r="X114" s="5">
        <v>18000000000</v>
      </c>
      <c r="Y114" s="5">
        <v>18000000000</v>
      </c>
      <c r="Z114" s="5">
        <v>18000000000</v>
      </c>
    </row>
    <row r="115" spans="2:26" ht="15.5" x14ac:dyDescent="0.35">
      <c r="C115" t="s">
        <v>130</v>
      </c>
      <c r="D115" s="5">
        <v>529666050</v>
      </c>
      <c r="E115" s="5">
        <v>529666050</v>
      </c>
      <c r="F115" s="5">
        <v>529666050</v>
      </c>
      <c r="G115" s="5">
        <v>529666050</v>
      </c>
      <c r="I115" s="5">
        <v>529666050</v>
      </c>
      <c r="J115" s="5">
        <v>529666050</v>
      </c>
      <c r="K115" s="5">
        <v>529666050</v>
      </c>
      <c r="L115" s="5">
        <v>529666050</v>
      </c>
      <c r="M115" s="5">
        <v>529666050</v>
      </c>
      <c r="N115" s="5">
        <v>529666050</v>
      </c>
      <c r="O115" s="5">
        <v>529666050</v>
      </c>
      <c r="P115" s="5">
        <v>529666050</v>
      </c>
      <c r="Q115" s="5">
        <v>529666050</v>
      </c>
      <c r="R115" s="5">
        <v>529666050</v>
      </c>
      <c r="S115" s="5">
        <v>529666050</v>
      </c>
      <c r="T115" s="5">
        <v>529666050</v>
      </c>
      <c r="U115" s="5">
        <v>529666050</v>
      </c>
      <c r="V115" s="5">
        <v>529666050</v>
      </c>
      <c r="W115" s="5">
        <v>529666050</v>
      </c>
      <c r="X115" s="5">
        <v>529666050</v>
      </c>
      <c r="Y115" s="5">
        <v>529666050</v>
      </c>
      <c r="Z115" s="5">
        <v>529666050</v>
      </c>
    </row>
    <row r="116" spans="2:26" ht="15.5" x14ac:dyDescent="0.35">
      <c r="C116" t="s">
        <v>131</v>
      </c>
      <c r="D116" s="5">
        <v>313122408943</v>
      </c>
      <c r="E116" s="5">
        <v>291124619484</v>
      </c>
      <c r="F116" s="5">
        <v>284226650982</v>
      </c>
      <c r="G116" s="5">
        <v>275681590968</v>
      </c>
      <c r="I116" s="5">
        <v>284226650982</v>
      </c>
      <c r="J116" s="5">
        <v>259800499772</v>
      </c>
      <c r="K116" s="5">
        <v>237388144871</v>
      </c>
      <c r="L116" s="5">
        <v>219857692253</v>
      </c>
      <c r="M116" s="5">
        <v>179955293292</v>
      </c>
      <c r="N116" s="5">
        <v>170319334794</v>
      </c>
      <c r="O116" s="5">
        <v>165833250855</v>
      </c>
      <c r="P116" s="5">
        <v>164465638726</v>
      </c>
      <c r="Q116" s="5">
        <v>136577350177</v>
      </c>
      <c r="R116" s="5">
        <v>125094746871</v>
      </c>
      <c r="S116" s="5">
        <v>131322799257</v>
      </c>
      <c r="T116" s="5">
        <v>128311718247</v>
      </c>
      <c r="U116" s="5">
        <v>120681388157</v>
      </c>
      <c r="V116" s="5">
        <v>94798465171</v>
      </c>
      <c r="W116" s="5">
        <v>73636838021</v>
      </c>
      <c r="X116" s="5">
        <v>54490141545</v>
      </c>
      <c r="Y116" s="5">
        <v>46096740073</v>
      </c>
      <c r="Z116" s="5">
        <v>36708583403</v>
      </c>
    </row>
    <row r="117" spans="2:26" ht="15.5" x14ac:dyDescent="0.35">
      <c r="C117" t="s">
        <v>132</v>
      </c>
    </row>
    <row r="118" spans="2:26" ht="15.5" x14ac:dyDescent="0.35">
      <c r="C118" t="s">
        <v>133</v>
      </c>
      <c r="D118" s="5">
        <v>313122408943</v>
      </c>
      <c r="E118" s="5">
        <v>291124619484</v>
      </c>
      <c r="F118" s="5">
        <v>284226650982</v>
      </c>
      <c r="G118" s="5">
        <v>275681590968</v>
      </c>
      <c r="I118" s="5">
        <v>284226650982</v>
      </c>
      <c r="J118" s="5">
        <v>259800499772</v>
      </c>
      <c r="K118" s="5">
        <v>237388144871</v>
      </c>
      <c r="L118" s="5">
        <v>219857692253</v>
      </c>
      <c r="M118" s="5">
        <v>179955293292</v>
      </c>
      <c r="N118" s="5">
        <v>170319334794</v>
      </c>
      <c r="O118" s="5">
        <v>165833250855</v>
      </c>
      <c r="P118" s="5">
        <v>164465638726</v>
      </c>
      <c r="Q118" s="5">
        <v>136577350177</v>
      </c>
      <c r="R118" s="5">
        <v>125094746871</v>
      </c>
      <c r="S118" s="5">
        <v>131322799257</v>
      </c>
      <c r="T118" s="5">
        <v>128311718247</v>
      </c>
      <c r="U118" s="5">
        <v>120681388157</v>
      </c>
      <c r="V118" s="5">
        <v>94798465171</v>
      </c>
      <c r="W118" s="5">
        <v>73636838021</v>
      </c>
      <c r="X118" s="5">
        <v>54490141545</v>
      </c>
      <c r="Y118" s="5">
        <v>46096740073</v>
      </c>
      <c r="Z118" s="5">
        <v>36708583403</v>
      </c>
    </row>
    <row r="119" spans="2:26" ht="15.5" x14ac:dyDescent="0.35">
      <c r="C119" t="s">
        <v>134</v>
      </c>
      <c r="D119" s="5">
        <v>313122408943</v>
      </c>
      <c r="E119" s="5">
        <v>291124619484</v>
      </c>
      <c r="F119" s="5">
        <v>284226650982</v>
      </c>
      <c r="G119" s="5">
        <v>275681590968</v>
      </c>
      <c r="I119" s="5">
        <v>284226650982</v>
      </c>
      <c r="J119" s="5">
        <v>259800499772</v>
      </c>
      <c r="K119" s="5">
        <v>237388144871</v>
      </c>
      <c r="L119" s="5">
        <v>219857692253</v>
      </c>
      <c r="M119" s="5">
        <v>179955293292</v>
      </c>
      <c r="N119" s="5">
        <v>170319334794</v>
      </c>
      <c r="O119" s="5">
        <v>165833250855</v>
      </c>
      <c r="P119" s="5">
        <v>164465638726</v>
      </c>
      <c r="Q119" s="5">
        <v>136577350177</v>
      </c>
      <c r="R119" s="5">
        <v>125094746871</v>
      </c>
      <c r="S119" s="5">
        <v>131322799257</v>
      </c>
      <c r="T119" s="5">
        <v>128311718247</v>
      </c>
      <c r="U119" s="5">
        <v>120681388157</v>
      </c>
      <c r="V119" s="5">
        <v>94798465171</v>
      </c>
      <c r="W119" s="5">
        <v>73636838021</v>
      </c>
      <c r="X119" s="5">
        <v>54490141545</v>
      </c>
      <c r="Y119" s="5">
        <v>46096740073</v>
      </c>
      <c r="Z119" s="5">
        <v>36708583403</v>
      </c>
    </row>
    <row r="120" spans="2:26" ht="15.5" x14ac:dyDescent="0.35">
      <c r="C120" t="s">
        <v>10</v>
      </c>
      <c r="D120" s="5">
        <v>332805044106</v>
      </c>
      <c r="E120" s="5">
        <v>310847979371</v>
      </c>
      <c r="F120" s="5">
        <v>303990735593</v>
      </c>
      <c r="G120" s="5">
        <v>295537755584</v>
      </c>
      <c r="I120" s="5">
        <v>303990735593</v>
      </c>
      <c r="J120" s="5">
        <v>279656509600</v>
      </c>
      <c r="K120" s="5">
        <v>257243948317</v>
      </c>
      <c r="L120" s="5">
        <v>238205004845</v>
      </c>
      <c r="M120" s="5">
        <v>197765605633</v>
      </c>
      <c r="N120" s="5">
        <v>188706429061</v>
      </c>
      <c r="O120" s="5">
        <v>184234096343</v>
      </c>
      <c r="P120" s="5">
        <v>183155228930</v>
      </c>
      <c r="Q120" s="5">
        <v>154638932325</v>
      </c>
      <c r="R120" s="5">
        <v>143533430069</v>
      </c>
      <c r="S120" s="5">
        <v>149104596755</v>
      </c>
      <c r="T120" s="5">
        <v>146640218904</v>
      </c>
      <c r="U120" s="5">
        <v>138817413794</v>
      </c>
      <c r="V120" s="5">
        <v>113178956244</v>
      </c>
      <c r="W120" s="5">
        <v>92124943258</v>
      </c>
      <c r="X120" s="5">
        <v>73193699660</v>
      </c>
      <c r="Y120" s="5">
        <v>64626406123</v>
      </c>
      <c r="Z120" s="5">
        <v>55238249453</v>
      </c>
    </row>
    <row r="121" spans="2:26" ht="15.5" x14ac:dyDescent="0.35">
      <c r="C121" t="s">
        <v>135</v>
      </c>
      <c r="D121" s="5">
        <v>480197100961</v>
      </c>
      <c r="E121" s="5">
        <v>459211804419</v>
      </c>
      <c r="F121" s="5">
        <v>444737257332</v>
      </c>
      <c r="G121" s="5">
        <v>443957945570</v>
      </c>
      <c r="I121" s="5">
        <v>444737257332</v>
      </c>
      <c r="J121" s="5">
        <v>396703729801</v>
      </c>
      <c r="K121" s="5">
        <v>361613066667</v>
      </c>
      <c r="L121" s="5">
        <v>344552996651</v>
      </c>
      <c r="M121" s="5">
        <v>270669540064</v>
      </c>
      <c r="N121" s="5">
        <v>234905016318</v>
      </c>
      <c r="O121" s="5">
        <v>230561123774</v>
      </c>
      <c r="P121" s="5">
        <v>217362960011</v>
      </c>
      <c r="Q121" s="5">
        <v>183501650442</v>
      </c>
      <c r="R121" s="5">
        <v>177290628918</v>
      </c>
      <c r="S121" s="5">
        <v>183116245288</v>
      </c>
      <c r="T121" s="5">
        <v>174157547015</v>
      </c>
      <c r="U121" s="5">
        <v>176136296407</v>
      </c>
      <c r="V121" s="5">
        <v>145100528067</v>
      </c>
      <c r="W121" s="5">
        <v>118715558433</v>
      </c>
      <c r="X121" s="5">
        <v>89824014717</v>
      </c>
      <c r="Y121" s="5">
        <v>69783877404</v>
      </c>
      <c r="Z121" s="5">
        <v>70508814577</v>
      </c>
    </row>
    <row r="122" spans="2:26" ht="15.5" x14ac:dyDescent="0.35">
      <c r="C122" t="s">
        <v>136</v>
      </c>
      <c r="D122" s="5">
        <v>720000000</v>
      </c>
      <c r="E122" s="5">
        <v>720000000</v>
      </c>
      <c r="F122" s="5">
        <v>720000000</v>
      </c>
      <c r="G122" s="5">
        <v>720000000</v>
      </c>
      <c r="I122" s="5">
        <v>720000000</v>
      </c>
      <c r="J122" s="5">
        <v>720000000</v>
      </c>
      <c r="K122" s="5">
        <v>720000000</v>
      </c>
      <c r="L122" s="5">
        <v>720000000</v>
      </c>
      <c r="M122" s="5">
        <v>720000000</v>
      </c>
      <c r="N122" s="5">
        <v>720000000</v>
      </c>
      <c r="O122" s="5">
        <v>720000000</v>
      </c>
      <c r="P122" s="5">
        <v>720000000</v>
      </c>
      <c r="Q122" s="5">
        <v>720000000</v>
      </c>
      <c r="R122" s="5">
        <v>720000000</v>
      </c>
      <c r="S122" s="5">
        <v>180000000</v>
      </c>
      <c r="T122" s="5">
        <v>180000000</v>
      </c>
      <c r="U122" s="5">
        <v>180000000</v>
      </c>
      <c r="V122" s="5">
        <v>180000000</v>
      </c>
      <c r="W122" s="5">
        <v>180000000</v>
      </c>
      <c r="X122" s="5">
        <v>180000000</v>
      </c>
      <c r="Y122" s="5">
        <v>180000000</v>
      </c>
      <c r="Z122" s="5">
        <v>180000000</v>
      </c>
    </row>
    <row r="124" spans="2:26" ht="15.5" x14ac:dyDescent="0.35">
      <c r="B124" t="s">
        <v>137</v>
      </c>
      <c r="C124" t="s">
        <v>138</v>
      </c>
      <c r="D124" s="5">
        <v>114772537</v>
      </c>
      <c r="E124" s="5">
        <v>-4012169652</v>
      </c>
      <c r="F124" s="5">
        <v>19425407277</v>
      </c>
      <c r="G124" s="5">
        <v>9712154271</v>
      </c>
      <c r="I124" s="5">
        <v>28916457344</v>
      </c>
      <c r="J124" s="5">
        <v>27619665411</v>
      </c>
      <c r="K124" s="5">
        <v>15806393961</v>
      </c>
      <c r="L124" s="5">
        <v>62155863732</v>
      </c>
      <c r="M124" s="5">
        <v>10891668200</v>
      </c>
      <c r="N124" s="5">
        <v>20339707649</v>
      </c>
      <c r="O124" s="5">
        <v>25034751120</v>
      </c>
      <c r="P124" s="5">
        <v>25560227579</v>
      </c>
      <c r="Q124" s="5">
        <v>6005724423</v>
      </c>
      <c r="R124" s="5">
        <v>-1794007269</v>
      </c>
      <c r="S124" s="5">
        <v>-1520287645</v>
      </c>
      <c r="T124" s="5">
        <v>7643755010</v>
      </c>
      <c r="U124" s="5">
        <v>11077976307</v>
      </c>
      <c r="V124" s="5">
        <v>26137526275</v>
      </c>
      <c r="W124" s="5">
        <v>33565190036</v>
      </c>
      <c r="X124" s="5">
        <v>21402190054</v>
      </c>
      <c r="Y124" s="5">
        <v>10821274745</v>
      </c>
      <c r="Z124" s="5">
        <v>21114989041</v>
      </c>
    </row>
    <row r="125" spans="2:26" ht="15.5" x14ac:dyDescent="0.35">
      <c r="C125" t="s">
        <v>139</v>
      </c>
      <c r="D125" s="5">
        <v>34095852706</v>
      </c>
      <c r="E125" s="5">
        <v>25275418539</v>
      </c>
      <c r="F125" s="5">
        <v>49719550150</v>
      </c>
      <c r="G125" s="5">
        <v>47007607811</v>
      </c>
      <c r="I125" s="5">
        <v>142397006621</v>
      </c>
      <c r="J125" s="5">
        <v>136987899580</v>
      </c>
      <c r="K125" s="5">
        <v>152834651952</v>
      </c>
      <c r="L125" s="5">
        <v>157924697906</v>
      </c>
      <c r="M125" s="5">
        <v>125491861992</v>
      </c>
      <c r="N125" s="5">
        <v>124957894539</v>
      </c>
      <c r="O125" s="5">
        <v>138810457032</v>
      </c>
      <c r="P125" s="5">
        <v>125221937422</v>
      </c>
      <c r="Q125" s="5">
        <v>93065461510</v>
      </c>
      <c r="R125" s="5">
        <v>70090606223</v>
      </c>
      <c r="S125" s="5">
        <v>75336568231</v>
      </c>
      <c r="T125" s="5">
        <v>107121805966</v>
      </c>
      <c r="U125" s="5">
        <v>128399593536</v>
      </c>
      <c r="V125" s="5">
        <v>174944928949</v>
      </c>
      <c r="W125" s="5">
        <v>163903181370</v>
      </c>
      <c r="X125" s="5">
        <v>141768664593</v>
      </c>
      <c r="Y125" s="5">
        <v>145115027315</v>
      </c>
      <c r="Z125" s="5">
        <v>196361432829</v>
      </c>
    </row>
    <row r="126" spans="2:26" ht="15.5" x14ac:dyDescent="0.35">
      <c r="C126" t="s">
        <v>140</v>
      </c>
      <c r="V126" s="5">
        <v>-139193799976</v>
      </c>
      <c r="W126" s="5">
        <v>-128186015760</v>
      </c>
      <c r="X126" s="5">
        <v>-117318445089</v>
      </c>
      <c r="Y126" s="5">
        <v>-125645512765</v>
      </c>
      <c r="Z126" s="5">
        <v>-169081687997</v>
      </c>
    </row>
    <row r="127" spans="2:26" ht="15.5" x14ac:dyDescent="0.35">
      <c r="C127" t="s">
        <v>1375</v>
      </c>
      <c r="D127" s="5">
        <v>-28677812263</v>
      </c>
      <c r="E127" s="5">
        <v>-21105847778</v>
      </c>
      <c r="F127" s="5">
        <v>-37154979595</v>
      </c>
      <c r="G127" s="5">
        <v>-33710222447</v>
      </c>
      <c r="I127" s="5">
        <v>-104662365161</v>
      </c>
      <c r="J127" s="5">
        <v>-104297594809</v>
      </c>
      <c r="K127" s="5">
        <v>-127202486537</v>
      </c>
      <c r="L127" s="5">
        <v>-71912327257</v>
      </c>
      <c r="M127" s="5">
        <v>-96618412933</v>
      </c>
      <c r="N127" s="5">
        <v>-91425158185</v>
      </c>
      <c r="O127" s="5">
        <v>-93529978084</v>
      </c>
      <c r="P127" s="5">
        <v>-84283387956</v>
      </c>
      <c r="Q127" s="5">
        <v>-74494081638</v>
      </c>
      <c r="R127" s="5">
        <v>-59345358255</v>
      </c>
      <c r="S127" s="5">
        <v>-62800914374</v>
      </c>
      <c r="T127" s="5">
        <v>-85623814035</v>
      </c>
      <c r="U127" s="5">
        <v>-102762880956</v>
      </c>
    </row>
    <row r="128" spans="2:26" ht="15.5" x14ac:dyDescent="0.35">
      <c r="C128" t="s">
        <v>1376</v>
      </c>
      <c r="D128" s="5">
        <v>-2437160616</v>
      </c>
      <c r="E128" s="5">
        <v>-6209000908</v>
      </c>
      <c r="F128" s="5">
        <v>-2845876671</v>
      </c>
      <c r="G128" s="5">
        <v>-2444979831</v>
      </c>
      <c r="I128" s="5">
        <v>-13475711421</v>
      </c>
      <c r="J128" s="5">
        <v>-14047708171</v>
      </c>
      <c r="K128" s="5">
        <v>-13953524066</v>
      </c>
      <c r="L128" s="5">
        <v>-14567802755</v>
      </c>
      <c r="M128" s="5">
        <v>-13302232853</v>
      </c>
      <c r="N128" s="5">
        <v>-14384785012</v>
      </c>
      <c r="O128" s="5">
        <v>-14252752574</v>
      </c>
      <c r="P128" s="5">
        <v>-11956016801</v>
      </c>
      <c r="Q128" s="5">
        <v>-11442442088</v>
      </c>
      <c r="R128" s="5">
        <v>-9852930696</v>
      </c>
      <c r="S128" s="5">
        <v>-9530154959</v>
      </c>
      <c r="T128" s="5">
        <v>-8882680473</v>
      </c>
      <c r="U128" s="5">
        <v>-8506005932</v>
      </c>
    </row>
    <row r="129" spans="3:26" ht="15.5" x14ac:dyDescent="0.35">
      <c r="C129" t="s">
        <v>669</v>
      </c>
      <c r="D129" s="5">
        <v>-31114972879</v>
      </c>
      <c r="E129" s="5">
        <v>-27314848686</v>
      </c>
      <c r="F129" s="5">
        <v>-40000856266</v>
      </c>
      <c r="G129" s="5">
        <v>-36155202278</v>
      </c>
      <c r="I129" s="5">
        <v>-118138076582</v>
      </c>
      <c r="J129" s="5">
        <v>-118345302980</v>
      </c>
      <c r="K129" s="5">
        <v>-141156010603</v>
      </c>
      <c r="L129" s="5">
        <v>-86480130012</v>
      </c>
      <c r="M129" s="5">
        <v>-109920645786</v>
      </c>
      <c r="N129" s="5">
        <v>-105809943197</v>
      </c>
      <c r="O129" s="5">
        <v>-107782730658</v>
      </c>
      <c r="P129" s="5">
        <v>-96239404757</v>
      </c>
      <c r="Q129" s="5">
        <v>-85936523726</v>
      </c>
      <c r="R129" s="5">
        <v>-69198288951</v>
      </c>
      <c r="S129" s="5">
        <v>-72331069333</v>
      </c>
      <c r="T129" s="5">
        <v>-94506494508</v>
      </c>
      <c r="U129" s="5">
        <v>-111268886888</v>
      </c>
      <c r="V129" s="5">
        <v>-139193799976</v>
      </c>
      <c r="W129" s="5">
        <v>-128186015760</v>
      </c>
      <c r="X129" s="5">
        <v>-117318445089</v>
      </c>
      <c r="Y129" s="5">
        <v>-125645512765</v>
      </c>
      <c r="Z129" s="5">
        <v>-169081687997</v>
      </c>
    </row>
    <row r="130" spans="3:26" ht="15.5" x14ac:dyDescent="0.35">
      <c r="C130" t="s">
        <v>1191</v>
      </c>
      <c r="D130" s="5">
        <v>-2758352891</v>
      </c>
      <c r="E130" s="5">
        <v>-1989310875</v>
      </c>
      <c r="F130" s="5">
        <v>-2152687055</v>
      </c>
      <c r="G130" s="5">
        <v>-1141071089</v>
      </c>
      <c r="I130" s="5">
        <v>-7060783427</v>
      </c>
      <c r="J130" s="5">
        <v>-5968205768</v>
      </c>
      <c r="K130" s="5">
        <v>-5659007794</v>
      </c>
      <c r="L130" s="5">
        <v>-6648924860</v>
      </c>
      <c r="M130" s="5">
        <v>-6155848201</v>
      </c>
      <c r="N130" s="5">
        <v>-3046968299</v>
      </c>
      <c r="O130" s="5">
        <v>-3349727524</v>
      </c>
      <c r="P130" s="5">
        <v>-2822894583</v>
      </c>
      <c r="Q130" s="5">
        <v>-2441322314</v>
      </c>
      <c r="R130" s="5">
        <v>-3087335235</v>
      </c>
      <c r="S130" s="5">
        <v>-2854532857</v>
      </c>
      <c r="T130" s="5">
        <v>-2071585931</v>
      </c>
      <c r="U130" s="5">
        <v>-1336087772</v>
      </c>
    </row>
    <row r="131" spans="3:26" ht="15.5" x14ac:dyDescent="0.35">
      <c r="C131" t="s">
        <v>1049</v>
      </c>
    </row>
    <row r="132" spans="3:26" ht="15.5" x14ac:dyDescent="0.35">
      <c r="C132" t="s">
        <v>1649</v>
      </c>
      <c r="V132" s="5">
        <v>282000000</v>
      </c>
      <c r="W132" s="5">
        <v>2000000</v>
      </c>
    </row>
    <row r="133" spans="3:26" ht="15.5" x14ac:dyDescent="0.35">
      <c r="C133" t="s">
        <v>339</v>
      </c>
      <c r="J133" s="5">
        <v>-7200000000</v>
      </c>
    </row>
    <row r="134" spans="3:26" ht="15.5" x14ac:dyDescent="0.35">
      <c r="C134" t="s">
        <v>1650</v>
      </c>
      <c r="W134" s="5">
        <v>824878459</v>
      </c>
    </row>
    <row r="135" spans="3:26" ht="15.5" x14ac:dyDescent="0.35">
      <c r="C135" t="s">
        <v>517</v>
      </c>
      <c r="L135" s="5">
        <v>-615949979</v>
      </c>
      <c r="M135" s="5">
        <v>-661879438</v>
      </c>
    </row>
    <row r="136" spans="3:26" ht="15.5" x14ac:dyDescent="0.35">
      <c r="C136" t="s">
        <v>514</v>
      </c>
      <c r="M136" s="5">
        <v>961417147</v>
      </c>
      <c r="P136" s="5">
        <v>824610497</v>
      </c>
      <c r="R136" s="5">
        <v>335399853</v>
      </c>
      <c r="Z136" s="5">
        <v>97152555</v>
      </c>
    </row>
    <row r="137" spans="3:26" ht="15.5" x14ac:dyDescent="0.35">
      <c r="C137" t="s">
        <v>265</v>
      </c>
      <c r="D137" s="5">
        <v>-128272200</v>
      </c>
      <c r="F137" s="5">
        <v>-16524883</v>
      </c>
      <c r="I137" s="5">
        <v>-159988513</v>
      </c>
      <c r="J137" s="5">
        <v>-586508730</v>
      </c>
      <c r="K137" s="5">
        <v>-2277912660</v>
      </c>
      <c r="L137" s="5">
        <v>-3014434061</v>
      </c>
      <c r="M137" s="5">
        <v>-923934720</v>
      </c>
      <c r="N137" s="5">
        <v>-75116000</v>
      </c>
      <c r="O137" s="5">
        <v>-5738079066</v>
      </c>
      <c r="P137" s="5">
        <v>-3421230379</v>
      </c>
      <c r="Q137" s="5">
        <v>-14786159</v>
      </c>
      <c r="R137" s="5">
        <v>-1097792650</v>
      </c>
      <c r="S137" s="5">
        <v>-1439055000</v>
      </c>
      <c r="T137" s="5">
        <v>-5164306500</v>
      </c>
      <c r="U137" s="5">
        <v>-6678058810</v>
      </c>
      <c r="V137" s="5">
        <v>-7235482940</v>
      </c>
      <c r="W137" s="5">
        <v>-3221974325</v>
      </c>
      <c r="X137" s="5">
        <v>-3226376153</v>
      </c>
      <c r="Y137" s="5">
        <v>-9416595291</v>
      </c>
      <c r="Z137" s="5">
        <v>-6476232075</v>
      </c>
    </row>
    <row r="138" spans="3:26" ht="15.5" x14ac:dyDescent="0.35">
      <c r="C138" t="s">
        <v>145</v>
      </c>
      <c r="J138" s="5">
        <v>-7200000000</v>
      </c>
      <c r="L138" s="5">
        <v>-27300000000</v>
      </c>
      <c r="M138" s="5">
        <v>27300000000</v>
      </c>
    </row>
    <row r="139" spans="3:26" ht="15.5" x14ac:dyDescent="0.35">
      <c r="C139" t="s">
        <v>146</v>
      </c>
      <c r="D139" s="5">
        <v>-156589550</v>
      </c>
      <c r="E139" s="5">
        <v>444459459</v>
      </c>
      <c r="F139" s="5">
        <v>-17225267423</v>
      </c>
      <c r="G139" s="5">
        <v>-8337304505</v>
      </c>
      <c r="I139" s="5">
        <v>-25877881928</v>
      </c>
      <c r="J139" s="5">
        <v>-20507391968</v>
      </c>
      <c r="K139" s="5">
        <v>-15411878818</v>
      </c>
      <c r="L139" s="5">
        <v>-212245953835</v>
      </c>
      <c r="M139" s="5">
        <v>-36712411979</v>
      </c>
      <c r="N139" s="5">
        <v>-5603249991</v>
      </c>
      <c r="O139" s="5">
        <v>-3605365287</v>
      </c>
      <c r="P139" s="5">
        <v>1698622799</v>
      </c>
      <c r="Q139" s="5">
        <v>-3968875340</v>
      </c>
      <c r="R139" s="5">
        <v>-855788305</v>
      </c>
      <c r="S139" s="5">
        <v>41537137718</v>
      </c>
      <c r="T139" s="5">
        <v>-3154308652</v>
      </c>
      <c r="U139" s="5">
        <v>-8006124304</v>
      </c>
      <c r="V139" s="5">
        <v>24345736587</v>
      </c>
      <c r="W139" s="5">
        <v>-62713670238</v>
      </c>
      <c r="X139" s="5">
        <v>-5003560382</v>
      </c>
      <c r="Y139" s="5">
        <v>-26467979938</v>
      </c>
      <c r="Z139" s="5">
        <v>-44612000</v>
      </c>
    </row>
    <row r="140" spans="3:26" ht="15.5" x14ac:dyDescent="0.35">
      <c r="C140" t="s">
        <v>147</v>
      </c>
      <c r="D140" s="5">
        <v>-9819550</v>
      </c>
      <c r="E140" s="5">
        <v>-5540541</v>
      </c>
      <c r="F140" s="5">
        <v>-4601877339</v>
      </c>
      <c r="G140" s="5">
        <v>-19604505</v>
      </c>
      <c r="I140" s="5">
        <v>-4936791844</v>
      </c>
      <c r="J140" s="5">
        <v>-390827053</v>
      </c>
      <c r="K140" s="5">
        <v>-224758243</v>
      </c>
      <c r="L140" s="5">
        <v>-181050000</v>
      </c>
      <c r="M140" s="5">
        <v>-121334803</v>
      </c>
      <c r="N140" s="5">
        <v>-1284760387</v>
      </c>
      <c r="O140" s="5">
        <v>-15054453</v>
      </c>
      <c r="P140" s="5">
        <v>-103000000</v>
      </c>
      <c r="Q140" s="5">
        <v>-182050000</v>
      </c>
      <c r="R140" s="5">
        <v>-19005000</v>
      </c>
      <c r="S140" s="5">
        <v>-309167774</v>
      </c>
      <c r="T140" s="5">
        <v>-543032721</v>
      </c>
      <c r="U140" s="5">
        <v>-1022629432</v>
      </c>
      <c r="V140" s="5">
        <v>-5693156416</v>
      </c>
      <c r="W140" s="5">
        <v>-3662908321</v>
      </c>
      <c r="X140" s="5">
        <v>-1553599753</v>
      </c>
      <c r="Y140" s="5">
        <v>-319259938</v>
      </c>
      <c r="Z140" s="5">
        <v>-44612000</v>
      </c>
    </row>
    <row r="141" spans="3:26" ht="15.5" x14ac:dyDescent="0.35">
      <c r="C141" t="s">
        <v>276</v>
      </c>
    </row>
    <row r="142" spans="3:26" ht="15.5" x14ac:dyDescent="0.35">
      <c r="C142" t="s">
        <v>608</v>
      </c>
      <c r="J142" s="5">
        <v>2430000000</v>
      </c>
    </row>
    <row r="143" spans="3:26" ht="15.5" x14ac:dyDescent="0.35">
      <c r="C143" t="s">
        <v>600</v>
      </c>
      <c r="E143" s="5">
        <v>450000000</v>
      </c>
    </row>
    <row r="144" spans="3:26" ht="15.5" x14ac:dyDescent="0.35">
      <c r="C144" t="s">
        <v>1651</v>
      </c>
      <c r="D144" s="5">
        <v>-8785770000</v>
      </c>
      <c r="F144" s="5">
        <v>-332203064036</v>
      </c>
      <c r="I144" s="5">
        <v>-332203064036</v>
      </c>
      <c r="J144" s="5">
        <v>-298862326087</v>
      </c>
      <c r="K144" s="5">
        <v>-279390531971</v>
      </c>
      <c r="L144" s="5">
        <v>-407947933835</v>
      </c>
      <c r="M144" s="5">
        <v>-36591977176</v>
      </c>
      <c r="N144" s="5">
        <v>-4470489613</v>
      </c>
      <c r="O144" s="5">
        <v>-3590610834</v>
      </c>
      <c r="P144" s="5">
        <v>-2454150000</v>
      </c>
      <c r="Q144" s="5">
        <v>-3786825340</v>
      </c>
      <c r="R144" s="5">
        <v>-836783305</v>
      </c>
      <c r="S144" s="5">
        <v>41766305492</v>
      </c>
      <c r="T144" s="5">
        <v>-2726275931</v>
      </c>
      <c r="U144" s="5">
        <v>-6983494872</v>
      </c>
      <c r="V144" s="5">
        <v>30038893003</v>
      </c>
      <c r="W144" s="5">
        <v>-59050761917</v>
      </c>
      <c r="X144" s="5">
        <v>-3449960629</v>
      </c>
      <c r="Y144" s="5">
        <v>-26148720000</v>
      </c>
    </row>
    <row r="145" spans="2:26" ht="15.5" x14ac:dyDescent="0.35">
      <c r="C145" t="s">
        <v>721</v>
      </c>
      <c r="D145" s="5">
        <v>8639000000</v>
      </c>
      <c r="F145" s="5">
        <v>319579673952</v>
      </c>
      <c r="G145" s="5">
        <v>-8318000000</v>
      </c>
      <c r="I145" s="5">
        <v>311261673952</v>
      </c>
      <c r="J145" s="5">
        <v>276315161172</v>
      </c>
      <c r="K145" s="5">
        <v>264203411396</v>
      </c>
      <c r="L145" s="5">
        <v>195882680000</v>
      </c>
    </row>
    <row r="146" spans="2:26" ht="15.5" x14ac:dyDescent="0.35">
      <c r="C146" t="s">
        <v>1652</v>
      </c>
      <c r="P146" s="5">
        <v>4255772799</v>
      </c>
    </row>
    <row r="147" spans="2:26" ht="15.5" x14ac:dyDescent="0.35">
      <c r="C147" t="s">
        <v>222</v>
      </c>
      <c r="G147" s="5">
        <v>300000</v>
      </c>
      <c r="I147" s="5">
        <v>300000</v>
      </c>
      <c r="J147" s="5">
        <v>600000</v>
      </c>
      <c r="L147" s="5">
        <v>350000</v>
      </c>
      <c r="M147" s="5">
        <v>900000</v>
      </c>
      <c r="N147" s="5">
        <v>152000009</v>
      </c>
      <c r="O147" s="5">
        <v>300000</v>
      </c>
      <c r="S147" s="5">
        <v>80000000</v>
      </c>
      <c r="T147" s="5">
        <v>115000000</v>
      </c>
    </row>
    <row r="148" spans="2:26" ht="15.5" x14ac:dyDescent="0.35">
      <c r="C148" t="s">
        <v>152</v>
      </c>
      <c r="J148" s="5">
        <v>-7200000000</v>
      </c>
      <c r="L148" s="5">
        <v>-27300000000</v>
      </c>
      <c r="M148" s="5">
        <v>27300000000</v>
      </c>
    </row>
    <row r="149" spans="2:26" ht="15.5" x14ac:dyDescent="0.35">
      <c r="C149" t="s">
        <v>1653</v>
      </c>
    </row>
    <row r="150" spans="2:26" ht="15.5" x14ac:dyDescent="0.35">
      <c r="C150" t="s">
        <v>1064</v>
      </c>
      <c r="L150" s="5">
        <v>-27300000000</v>
      </c>
      <c r="M150" s="5">
        <v>27300000000</v>
      </c>
    </row>
    <row r="151" spans="2:26" ht="15.5" x14ac:dyDescent="0.35">
      <c r="C151" t="s">
        <v>167</v>
      </c>
      <c r="D151" s="5">
        <v>-41817013</v>
      </c>
      <c r="E151" s="5">
        <v>-3567710193</v>
      </c>
      <c r="F151" s="5">
        <v>2200139854</v>
      </c>
      <c r="G151" s="5">
        <v>1374849766</v>
      </c>
      <c r="I151" s="5">
        <v>3038575416</v>
      </c>
      <c r="J151" s="5">
        <v>-87726557</v>
      </c>
      <c r="K151" s="5">
        <v>394515143</v>
      </c>
      <c r="L151" s="5">
        <v>-177390090103</v>
      </c>
      <c r="M151" s="5">
        <v>1479256221</v>
      </c>
      <c r="N151" s="5">
        <v>14736457658</v>
      </c>
      <c r="O151" s="5">
        <v>21429385833</v>
      </c>
      <c r="P151" s="5">
        <v>27258850378</v>
      </c>
      <c r="Q151" s="5">
        <v>2036849083</v>
      </c>
      <c r="R151" s="5">
        <v>-2649795574</v>
      </c>
      <c r="S151" s="5">
        <v>40016850073</v>
      </c>
      <c r="T151" s="5">
        <v>4489446358</v>
      </c>
      <c r="U151" s="5">
        <v>3071852003</v>
      </c>
      <c r="V151" s="5">
        <v>50483262862</v>
      </c>
      <c r="W151" s="5">
        <v>-29148480202</v>
      </c>
      <c r="X151" s="5">
        <v>16398629672</v>
      </c>
      <c r="Y151" s="5">
        <v>-15646705193</v>
      </c>
      <c r="Z151" s="5">
        <v>21070377041</v>
      </c>
    </row>
    <row r="152" spans="2:26" ht="15.5" x14ac:dyDescent="0.35">
      <c r="C152" t="s">
        <v>168</v>
      </c>
      <c r="E152" s="5">
        <v>3850148542</v>
      </c>
      <c r="I152" s="5">
        <v>785892073</v>
      </c>
      <c r="J152" s="5">
        <v>872904563</v>
      </c>
      <c r="K152" s="5">
        <v>477601191</v>
      </c>
      <c r="L152" s="5">
        <v>177839978497</v>
      </c>
      <c r="M152" s="5">
        <v>178465864260</v>
      </c>
      <c r="N152" s="5">
        <v>166924738802</v>
      </c>
      <c r="O152" s="5">
        <v>149296593372</v>
      </c>
      <c r="P152" s="5">
        <v>116069453677</v>
      </c>
      <c r="Q152" s="5">
        <v>111954774302</v>
      </c>
      <c r="R152" s="5">
        <v>112630703156</v>
      </c>
      <c r="S152" s="5">
        <v>70974189441</v>
      </c>
      <c r="T152" s="5">
        <v>65982811683</v>
      </c>
      <c r="U152" s="5">
        <v>50613832135</v>
      </c>
      <c r="V152" s="5">
        <v>132738880</v>
      </c>
      <c r="W152" s="5">
        <v>29281406162</v>
      </c>
      <c r="X152" s="5">
        <v>13514188389</v>
      </c>
      <c r="Y152" s="5">
        <v>33817922345</v>
      </c>
      <c r="Z152" s="5">
        <v>8219521760</v>
      </c>
    </row>
    <row r="153" spans="2:26" ht="15.5" x14ac:dyDescent="0.35">
      <c r="C153" t="s">
        <v>242</v>
      </c>
      <c r="D153" s="5">
        <v>-1520778</v>
      </c>
      <c r="E153" s="5">
        <v>2483219</v>
      </c>
      <c r="F153" s="5">
        <v>25186525</v>
      </c>
      <c r="G153" s="5">
        <v>748265</v>
      </c>
      <c r="I153" s="5">
        <v>25681053</v>
      </c>
      <c r="J153" s="5">
        <v>714067</v>
      </c>
      <c r="K153" s="5">
        <v>788229</v>
      </c>
      <c r="L153" s="5">
        <v>27712797</v>
      </c>
      <c r="M153" s="5">
        <v>-2105141984</v>
      </c>
      <c r="N153" s="5">
        <v>-3195332200</v>
      </c>
      <c r="O153" s="5">
        <v>-3801240403</v>
      </c>
      <c r="P153" s="5">
        <v>5968289317</v>
      </c>
      <c r="Q153" s="5">
        <v>2077830292</v>
      </c>
      <c r="R153" s="5">
        <v>1973866720</v>
      </c>
      <c r="S153" s="5">
        <v>1639663642</v>
      </c>
      <c r="T153" s="5">
        <v>501931400</v>
      </c>
      <c r="U153" s="5">
        <v>12297127545</v>
      </c>
      <c r="V153" s="5">
        <v>-2169607</v>
      </c>
      <c r="W153" s="5">
        <v>-187080</v>
      </c>
      <c r="X153" s="5">
        <v>-631411899</v>
      </c>
      <c r="Y153" s="5">
        <v>-4657028762</v>
      </c>
      <c r="Z153" s="5">
        <v>4528023544</v>
      </c>
    </row>
    <row r="154" spans="2:26" ht="15.5" x14ac:dyDescent="0.35">
      <c r="C154" t="s">
        <v>169</v>
      </c>
      <c r="D154" s="5">
        <v>-43337791</v>
      </c>
      <c r="E154" s="5">
        <v>284921568</v>
      </c>
      <c r="F154" s="5">
        <v>2225326379</v>
      </c>
      <c r="G154" s="5">
        <v>1375598031</v>
      </c>
      <c r="I154" s="5">
        <v>3850148542</v>
      </c>
      <c r="J154" s="5">
        <v>785892073</v>
      </c>
      <c r="K154" s="5">
        <v>872904563</v>
      </c>
      <c r="L154" s="5">
        <v>477601191</v>
      </c>
      <c r="M154" s="5">
        <v>177839978497</v>
      </c>
      <c r="N154" s="5">
        <v>178465864260</v>
      </c>
      <c r="O154" s="5">
        <v>166924738802</v>
      </c>
      <c r="P154" s="5">
        <v>149296593372</v>
      </c>
      <c r="Q154" s="5">
        <v>116069453677</v>
      </c>
      <c r="R154" s="5">
        <v>111954774302</v>
      </c>
      <c r="S154" s="5">
        <v>112630703156</v>
      </c>
      <c r="T154" s="5">
        <v>70974189441</v>
      </c>
      <c r="U154" s="5">
        <v>65982811683</v>
      </c>
      <c r="V154" s="5">
        <v>50613832135</v>
      </c>
      <c r="W154" s="5">
        <v>132738880</v>
      </c>
      <c r="X154" s="5">
        <v>29281406162</v>
      </c>
      <c r="Y154" s="5">
        <v>13514188390</v>
      </c>
      <c r="Z154" s="5">
        <v>33817922345</v>
      </c>
    </row>
    <row r="156" spans="2:26" ht="15.5" x14ac:dyDescent="0.35">
      <c r="B156" t="s">
        <v>170</v>
      </c>
      <c r="C156" t="s">
        <v>12</v>
      </c>
      <c r="D156" s="5">
        <v>720000000</v>
      </c>
      <c r="E156" s="5">
        <v>720000000</v>
      </c>
      <c r="F156" s="5">
        <v>720000000</v>
      </c>
      <c r="G156" s="5">
        <v>720000000</v>
      </c>
      <c r="I156" s="5">
        <v>720000000</v>
      </c>
      <c r="J156" s="5">
        <v>720000000</v>
      </c>
      <c r="K156" s="5">
        <v>720000000</v>
      </c>
      <c r="L156" s="5">
        <v>720000000</v>
      </c>
      <c r="M156" s="5">
        <v>720000000</v>
      </c>
      <c r="N156" s="5">
        <v>720000000</v>
      </c>
      <c r="O156" s="5">
        <v>720000000</v>
      </c>
      <c r="P156" s="5">
        <v>720000000</v>
      </c>
      <c r="Q156" s="5">
        <v>720000000</v>
      </c>
      <c r="R156" s="5">
        <v>720000000</v>
      </c>
      <c r="S156" s="5">
        <v>180000000</v>
      </c>
      <c r="T156" s="5">
        <v>180000000</v>
      </c>
      <c r="U156" s="5">
        <v>180000000</v>
      </c>
      <c r="V156" s="5">
        <v>180000000</v>
      </c>
      <c r="W156" s="5">
        <v>180000000</v>
      </c>
      <c r="X156" s="5">
        <v>180000000</v>
      </c>
      <c r="Y156" s="5">
        <v>180000000</v>
      </c>
      <c r="Z156" s="5">
        <v>180000000</v>
      </c>
    </row>
    <row r="157" spans="2:26" ht="15.5" x14ac:dyDescent="0.35">
      <c r="C157" t="s">
        <v>171</v>
      </c>
      <c r="D157" s="6">
        <v>30.55</v>
      </c>
      <c r="E157" s="6">
        <v>9.58</v>
      </c>
      <c r="F157" s="6">
        <v>11.87</v>
      </c>
      <c r="G157" s="6">
        <v>16.37</v>
      </c>
    </row>
    <row r="158" spans="2:26" ht="15.5" x14ac:dyDescent="0.35">
      <c r="C158" t="s">
        <v>172</v>
      </c>
      <c r="D158" s="6">
        <v>11.46</v>
      </c>
      <c r="E158" s="6">
        <v>38.83</v>
      </c>
      <c r="F158" s="6">
        <v>31.51</v>
      </c>
      <c r="G158" s="6">
        <v>22.97</v>
      </c>
    </row>
    <row r="159" spans="2:26" ht="15.5" x14ac:dyDescent="0.35">
      <c r="C159" t="s">
        <v>60</v>
      </c>
      <c r="D159" s="6">
        <v>9.07</v>
      </c>
      <c r="E159" s="6">
        <v>8.73</v>
      </c>
      <c r="F159" s="6">
        <v>6.22</v>
      </c>
      <c r="G159" s="6">
        <v>6.92</v>
      </c>
    </row>
    <row r="160" spans="2:26" ht="15.5" x14ac:dyDescent="0.35">
      <c r="C160" t="s">
        <v>173</v>
      </c>
      <c r="D160" s="5">
        <v>510000000</v>
      </c>
      <c r="E160" s="5">
        <v>-1040000000</v>
      </c>
      <c r="F160" s="5">
        <v>8510000000</v>
      </c>
      <c r="G160" s="5">
        <v>-810000000</v>
      </c>
    </row>
    <row r="161" spans="3:7" ht="15.5" x14ac:dyDescent="0.35">
      <c r="C161" t="s">
        <v>174</v>
      </c>
      <c r="D161" s="6">
        <v>4.58E-2</v>
      </c>
      <c r="E161" s="6">
        <v>1.4999999999999999E-2</v>
      </c>
      <c r="F161" s="6">
        <v>1.9199999999999998E-2</v>
      </c>
      <c r="G161" s="6">
        <v>2.6499999999999999E-2</v>
      </c>
    </row>
    <row r="162" spans="3:7" ht="15.5" x14ac:dyDescent="0.35">
      <c r="C162" t="s">
        <v>175</v>
      </c>
      <c r="D162" s="6">
        <v>6.6100000000000006E-2</v>
      </c>
      <c r="E162" s="6">
        <v>2.2200000000000001E-2</v>
      </c>
      <c r="F162" s="6">
        <v>2.81E-2</v>
      </c>
      <c r="G162" s="6">
        <v>3.9900000000000005E-2</v>
      </c>
    </row>
    <row r="163" spans="3:7" ht="15.5" x14ac:dyDescent="0.35">
      <c r="C163" t="s">
        <v>176</v>
      </c>
      <c r="D163" s="6">
        <v>1E-3</v>
      </c>
      <c r="E163" s="6">
        <v>-3.9000000000000003E-3</v>
      </c>
      <c r="F163" s="6">
        <v>2.7900000000000001E-2</v>
      </c>
      <c r="G163" s="6">
        <v>-3.0000000000000001E-3</v>
      </c>
    </row>
    <row r="164" spans="3:7" ht="15.5" x14ac:dyDescent="0.35">
      <c r="C164" t="s">
        <v>177</v>
      </c>
    </row>
    <row r="165" spans="3:7" ht="15.5" x14ac:dyDescent="0.35">
      <c r="C165" t="s">
        <v>178</v>
      </c>
      <c r="D165" s="5">
        <v>333000000000</v>
      </c>
      <c r="E165" s="5">
        <v>311000000000</v>
      </c>
      <c r="F165" s="5">
        <v>304000000000</v>
      </c>
      <c r="G165" s="5">
        <v>296000000000</v>
      </c>
    </row>
    <row r="166" spans="3:7" ht="15.5" x14ac:dyDescent="0.35">
      <c r="C166" t="s">
        <v>179</v>
      </c>
      <c r="D166" s="6">
        <v>0.76</v>
      </c>
      <c r="E166" s="6">
        <v>0.86</v>
      </c>
      <c r="F166" s="6">
        <v>0.89</v>
      </c>
      <c r="G166" s="6">
        <v>0.92</v>
      </c>
    </row>
    <row r="167" spans="3:7" ht="15.5" x14ac:dyDescent="0.35">
      <c r="C167" t="s">
        <v>180</v>
      </c>
      <c r="D167" s="6">
        <v>462.23</v>
      </c>
      <c r="E167" s="6">
        <v>431.73</v>
      </c>
      <c r="F167" s="6">
        <v>422.21</v>
      </c>
      <c r="G167" s="6">
        <v>410.47</v>
      </c>
    </row>
    <row r="168" spans="3:7" ht="15.5" x14ac:dyDescent="0.35">
      <c r="C168" t="s">
        <v>181</v>
      </c>
      <c r="D168" s="6">
        <v>0.76</v>
      </c>
      <c r="E168" s="6">
        <v>0.86</v>
      </c>
      <c r="F168" s="6">
        <v>0.89</v>
      </c>
      <c r="G168" s="6">
        <v>0.92</v>
      </c>
    </row>
    <row r="169" spans="3:7" ht="15.5" x14ac:dyDescent="0.35">
      <c r="C169" t="s">
        <v>182</v>
      </c>
      <c r="D169" s="6">
        <v>462.23</v>
      </c>
      <c r="E169" s="6">
        <v>431.73</v>
      </c>
      <c r="F169" s="6">
        <v>422.21</v>
      </c>
      <c r="G169" s="6">
        <v>410.47</v>
      </c>
    </row>
    <row r="170" spans="3:7" ht="15.5" x14ac:dyDescent="0.35">
      <c r="C170" t="s">
        <v>183</v>
      </c>
    </row>
    <row r="171" spans="3:7" ht="15.5" x14ac:dyDescent="0.35">
      <c r="C171" t="s">
        <v>184</v>
      </c>
    </row>
    <row r="172" spans="3:7" ht="15.5" x14ac:dyDescent="0.35">
      <c r="C172" t="s">
        <v>185</v>
      </c>
      <c r="D172" s="5">
        <v>333000000000</v>
      </c>
      <c r="E172" s="5">
        <v>311000000000</v>
      </c>
      <c r="F172" s="5">
        <v>304000000000</v>
      </c>
      <c r="G172" s="5">
        <v>296000000000</v>
      </c>
    </row>
    <row r="173" spans="3:7" ht="15.5" x14ac:dyDescent="0.35">
      <c r="C173" t="s">
        <v>24</v>
      </c>
    </row>
    <row r="174" spans="3:7" ht="15.5" x14ac:dyDescent="0.35">
      <c r="C174" t="s">
        <v>21</v>
      </c>
      <c r="D174" s="5">
        <v>0</v>
      </c>
      <c r="E174" s="5">
        <v>0</v>
      </c>
      <c r="F174" s="5">
        <v>-4000000000</v>
      </c>
      <c r="G174" s="5">
        <v>-2000000000</v>
      </c>
    </row>
    <row r="175" spans="3:7" ht="15.5" x14ac:dyDescent="0.35">
      <c r="C175" t="s">
        <v>186</v>
      </c>
      <c r="D175" s="5">
        <v>282000000000</v>
      </c>
      <c r="E175" s="5">
        <v>262000000000</v>
      </c>
      <c r="F175" s="5">
        <v>256000000000</v>
      </c>
      <c r="G175" s="5">
        <v>251000000000</v>
      </c>
    </row>
    <row r="176" spans="3:7" ht="15.5" x14ac:dyDescent="0.35">
      <c r="C176" t="s">
        <v>187</v>
      </c>
      <c r="D176" s="5">
        <v>0</v>
      </c>
      <c r="E176" s="5">
        <v>-4000000000</v>
      </c>
      <c r="F176" s="5">
        <v>19000000000</v>
      </c>
      <c r="G176" s="5">
        <v>10000000000</v>
      </c>
    </row>
    <row r="177" spans="3:26" ht="15.5" x14ac:dyDescent="0.35">
      <c r="C177" t="s">
        <v>188</v>
      </c>
      <c r="D177" s="5">
        <v>0</v>
      </c>
      <c r="E177" s="5">
        <v>0</v>
      </c>
      <c r="F177" s="5">
        <v>-5000000000</v>
      </c>
      <c r="G177" s="5">
        <v>0</v>
      </c>
    </row>
    <row r="178" spans="3:26" ht="15.5" x14ac:dyDescent="0.35">
      <c r="C178" t="s">
        <v>13</v>
      </c>
      <c r="D178" s="5">
        <v>0</v>
      </c>
      <c r="E178" s="5">
        <v>-4000000000</v>
      </c>
      <c r="F178" s="5">
        <v>15000000000</v>
      </c>
      <c r="G178" s="5">
        <v>10000000000</v>
      </c>
    </row>
    <row r="179" spans="3:26" ht="15.5" x14ac:dyDescent="0.35">
      <c r="C179" t="s">
        <v>16</v>
      </c>
      <c r="D179" s="6">
        <v>0.15</v>
      </c>
      <c r="E179" s="6">
        <v>-5.58</v>
      </c>
      <c r="F179" s="6">
        <v>20.59</v>
      </c>
      <c r="G179" s="6">
        <v>13.46</v>
      </c>
    </row>
    <row r="180" spans="3:26" ht="15.5" x14ac:dyDescent="0.35">
      <c r="C180" t="s">
        <v>45</v>
      </c>
      <c r="I180" s="6">
        <v>33.93</v>
      </c>
      <c r="J180" s="6">
        <v>41.13</v>
      </c>
      <c r="K180" s="6">
        <v>24.35</v>
      </c>
      <c r="L180" s="6">
        <v>55.42</v>
      </c>
      <c r="M180" s="6">
        <v>13.38</v>
      </c>
      <c r="N180" s="6">
        <v>6.23</v>
      </c>
      <c r="O180" s="6">
        <v>1.9</v>
      </c>
      <c r="P180" s="6">
        <v>38.630000000000003</v>
      </c>
      <c r="Q180" s="6">
        <v>15.79</v>
      </c>
      <c r="R180" s="6">
        <v>-8.3000000000000007</v>
      </c>
      <c r="S180" s="6">
        <v>35.130000000000003</v>
      </c>
      <c r="T180" s="6">
        <v>42.39</v>
      </c>
      <c r="U180" s="6">
        <v>143.79</v>
      </c>
      <c r="V180" s="6">
        <v>137.56</v>
      </c>
      <c r="W180" s="6">
        <v>106.37</v>
      </c>
      <c r="X180" s="6">
        <v>46.63</v>
      </c>
      <c r="Y180" s="6">
        <v>52.16</v>
      </c>
      <c r="Z180" s="6">
        <v>115.68</v>
      </c>
    </row>
    <row r="181" spans="3:26" ht="15.5" x14ac:dyDescent="0.35">
      <c r="C181" t="s">
        <v>59</v>
      </c>
      <c r="I181" s="6">
        <v>11.02</v>
      </c>
      <c r="J181" s="6">
        <v>10.8</v>
      </c>
      <c r="K181" s="6">
        <v>18.23</v>
      </c>
      <c r="L181" s="6">
        <v>7.8</v>
      </c>
      <c r="M181" s="6">
        <v>32.14</v>
      </c>
      <c r="N181" s="6">
        <v>48.15</v>
      </c>
      <c r="O181" s="6">
        <v>110.53</v>
      </c>
      <c r="P181" s="6">
        <v>5.95</v>
      </c>
      <c r="Q181" s="6">
        <v>7.16</v>
      </c>
      <c r="R181" s="6">
        <v>-15.18</v>
      </c>
      <c r="S181" s="6">
        <v>12.41</v>
      </c>
      <c r="T181" s="6">
        <v>12.74</v>
      </c>
      <c r="U181" s="6">
        <v>3.84</v>
      </c>
      <c r="V181" s="6">
        <v>5.09</v>
      </c>
      <c r="W181" s="6">
        <v>3.16</v>
      </c>
      <c r="X181" s="6">
        <v>7.29</v>
      </c>
      <c r="Y181" s="6">
        <v>5.29</v>
      </c>
      <c r="Z181" s="6">
        <v>2.9</v>
      </c>
    </row>
    <row r="182" spans="3:26" ht="15.5" x14ac:dyDescent="0.35">
      <c r="C182" t="s">
        <v>62</v>
      </c>
      <c r="I182" s="6">
        <v>2.06</v>
      </c>
      <c r="J182" s="6">
        <v>2.5</v>
      </c>
      <c r="K182" s="6">
        <v>2.29</v>
      </c>
      <c r="L182" s="6">
        <v>2.04</v>
      </c>
      <c r="M182" s="6">
        <v>2.75</v>
      </c>
      <c r="N182" s="6">
        <v>1.9</v>
      </c>
      <c r="O182" s="6">
        <v>1.24</v>
      </c>
      <c r="P182" s="6">
        <v>1.41</v>
      </c>
      <c r="Q182" s="6">
        <v>0.92</v>
      </c>
      <c r="R182" s="6">
        <v>1.45</v>
      </c>
      <c r="S182" s="6">
        <v>1.1599999999999999</v>
      </c>
      <c r="T182" s="6">
        <v>1.01</v>
      </c>
      <c r="U182" s="6">
        <v>0.88</v>
      </c>
      <c r="V182" s="6">
        <v>0.81</v>
      </c>
      <c r="W182" s="6">
        <v>0.39</v>
      </c>
      <c r="X182" s="6">
        <v>0.48</v>
      </c>
      <c r="Y182" s="6">
        <v>0.37</v>
      </c>
      <c r="Z182" s="6">
        <v>0.35</v>
      </c>
    </row>
    <row r="183" spans="3:26" ht="15.5" x14ac:dyDescent="0.35">
      <c r="C183" t="s">
        <v>189</v>
      </c>
      <c r="I183" s="5">
        <v>2570000000</v>
      </c>
      <c r="J183" s="5">
        <v>2190000000</v>
      </c>
      <c r="K183" s="5">
        <v>7970000000</v>
      </c>
      <c r="L183" s="5">
        <v>11430000000</v>
      </c>
      <c r="M183" s="5">
        <v>11500000000</v>
      </c>
      <c r="N183" s="5">
        <v>200000000</v>
      </c>
      <c r="O183" s="5">
        <v>6640000000</v>
      </c>
      <c r="P183" s="5">
        <v>24330000000</v>
      </c>
    </row>
    <row r="184" spans="3:26" ht="15.5" x14ac:dyDescent="0.35">
      <c r="C184" t="s">
        <v>190</v>
      </c>
      <c r="I184" s="6">
        <v>5.4900000000000004E-2</v>
      </c>
      <c r="J184" s="6">
        <v>7.46E-2</v>
      </c>
      <c r="K184" s="6">
        <v>4.8499999999999995E-2</v>
      </c>
      <c r="L184" s="6">
        <v>0.1158</v>
      </c>
      <c r="M184" s="6">
        <v>3.56E-2</v>
      </c>
      <c r="N184" s="6">
        <v>1.9099999999999999E-2</v>
      </c>
      <c r="O184" s="6">
        <v>5.8999999999999999E-3</v>
      </c>
      <c r="P184" s="6">
        <v>0.128</v>
      </c>
      <c r="Q184" s="6">
        <v>6.2E-2</v>
      </c>
      <c r="R184" s="6">
        <v>-3.3700000000000001E-2</v>
      </c>
      <c r="S184" s="6">
        <v>3.4500000000000003E-2</v>
      </c>
      <c r="T184" s="6">
        <v>4.3799999999999999E-2</v>
      </c>
      <c r="U184" s="6">
        <v>0.1469</v>
      </c>
      <c r="V184" s="6">
        <v>0.17069999999999999</v>
      </c>
      <c r="W184" s="6">
        <v>0.1613</v>
      </c>
      <c r="X184" s="6">
        <v>9.3399999999999997E-2</v>
      </c>
      <c r="Y184" s="6">
        <v>0.13449999999999998</v>
      </c>
      <c r="Z184" s="6">
        <v>0.29530000000000001</v>
      </c>
    </row>
    <row r="185" spans="3:26" ht="15.5" x14ac:dyDescent="0.35">
      <c r="C185" t="s">
        <v>191</v>
      </c>
      <c r="I185" s="6">
        <v>8.0399999999999985E-2</v>
      </c>
      <c r="J185" s="6">
        <v>0.10589999999999999</v>
      </c>
      <c r="K185" s="6">
        <v>6.8099999999999994E-2</v>
      </c>
      <c r="L185" s="6">
        <v>0.16750000000000001</v>
      </c>
      <c r="M185" s="6">
        <v>4.87E-2</v>
      </c>
      <c r="N185" s="6">
        <v>2.3799999999999998E-2</v>
      </c>
      <c r="O185" s="6">
        <v>7.4000000000000003E-3</v>
      </c>
      <c r="P185" s="6">
        <v>0.15190000000000001</v>
      </c>
      <c r="Q185" s="6">
        <v>7.3499999999999996E-2</v>
      </c>
      <c r="R185" s="6">
        <v>-4.1599999999999998E-2</v>
      </c>
      <c r="S185" s="6">
        <v>4.24E-2</v>
      </c>
      <c r="T185" s="6">
        <v>5.2000000000000005E-2</v>
      </c>
      <c r="U185" s="6">
        <v>0.1865</v>
      </c>
      <c r="V185" s="6">
        <v>0.21879999999999999</v>
      </c>
      <c r="W185" s="6">
        <v>0.20780000000000001</v>
      </c>
      <c r="X185" s="6">
        <v>0.11470000000000001</v>
      </c>
      <c r="Y185" s="6">
        <v>0.14529999999999998</v>
      </c>
      <c r="Z185" s="6">
        <v>0.377</v>
      </c>
    </row>
    <row r="186" spans="3:26" ht="15.5" x14ac:dyDescent="0.35">
      <c r="C186" t="s">
        <v>192</v>
      </c>
      <c r="I186" s="6">
        <v>7.6E-3</v>
      </c>
      <c r="J186" s="6">
        <v>5.6000000000000008E-3</v>
      </c>
      <c r="K186" s="6">
        <v>2.76E-2</v>
      </c>
      <c r="L186" s="6">
        <v>4.6699999999999998E-2</v>
      </c>
      <c r="M186" s="6">
        <v>5.2699999999999997E-2</v>
      </c>
      <c r="N186" s="6">
        <v>-4.0999999999999995E-3</v>
      </c>
      <c r="O186" s="6">
        <v>2.8900000000000002E-2</v>
      </c>
      <c r="P186" s="6">
        <v>0.13470000000000001</v>
      </c>
      <c r="Q186" s="6">
        <v>8.0500000000000002E-2</v>
      </c>
      <c r="R186" s="6">
        <v>-4.7E-2</v>
      </c>
      <c r="S186" s="6">
        <v>-3.1800000000000002E-2</v>
      </c>
      <c r="T186" s="6">
        <v>3.6000000000000004E-2</v>
      </c>
      <c r="U186" s="6">
        <v>7.3099999999999998E-2</v>
      </c>
      <c r="V186" s="6">
        <v>0.2427</v>
      </c>
      <c r="W186" s="6">
        <v>0.23440000000000003</v>
      </c>
      <c r="X186" s="6">
        <v>0.16589999999999999</v>
      </c>
      <c r="Y186" s="6">
        <v>0.2762</v>
      </c>
      <c r="Z186" s="6">
        <v>0.88</v>
      </c>
    </row>
    <row r="187" spans="3:26" ht="15.5" x14ac:dyDescent="0.35">
      <c r="C187" t="s">
        <v>193</v>
      </c>
      <c r="L187" s="6">
        <v>16.899999999999999</v>
      </c>
      <c r="M187" s="6">
        <v>15.81</v>
      </c>
      <c r="O187" s="6">
        <v>5.62</v>
      </c>
    </row>
    <row r="188" spans="3:26" ht="15.5" x14ac:dyDescent="0.35">
      <c r="C188" t="s">
        <v>56</v>
      </c>
      <c r="I188" s="6">
        <v>0.89</v>
      </c>
      <c r="J188" s="6">
        <v>1.1399999999999999</v>
      </c>
      <c r="K188" s="6">
        <v>1.24</v>
      </c>
      <c r="L188" s="6">
        <v>1.31</v>
      </c>
      <c r="M188" s="6">
        <v>1.57</v>
      </c>
      <c r="N188" s="6">
        <v>1.1399999999999999</v>
      </c>
      <c r="O188" s="6">
        <v>0.82</v>
      </c>
      <c r="P188" s="6">
        <v>0.9</v>
      </c>
      <c r="Q188" s="6">
        <v>0.53</v>
      </c>
      <c r="R188" s="6">
        <v>0.63</v>
      </c>
      <c r="S188" s="6">
        <v>0.53</v>
      </c>
      <c r="T188" s="6">
        <v>0.66</v>
      </c>
      <c r="U188" s="6">
        <v>0.72</v>
      </c>
      <c r="V188" s="6">
        <v>1.1100000000000001</v>
      </c>
      <c r="W188" s="6">
        <v>0.66</v>
      </c>
      <c r="X188" s="6">
        <v>0.84</v>
      </c>
      <c r="Y188" s="6">
        <v>0.77</v>
      </c>
      <c r="Z188" s="6">
        <v>1.0900000000000001</v>
      </c>
    </row>
    <row r="189" spans="3:26" ht="15.5" x14ac:dyDescent="0.35">
      <c r="C189" t="s">
        <v>53</v>
      </c>
      <c r="I189" s="6">
        <v>422.21</v>
      </c>
      <c r="J189" s="6">
        <v>388.41</v>
      </c>
      <c r="K189" s="6">
        <v>357.28</v>
      </c>
      <c r="L189" s="6">
        <v>330.84</v>
      </c>
      <c r="M189" s="6">
        <v>274.67</v>
      </c>
      <c r="N189" s="6">
        <v>262.08999999999997</v>
      </c>
      <c r="O189" s="6">
        <v>255.88</v>
      </c>
      <c r="P189" s="6">
        <v>254.38</v>
      </c>
      <c r="Q189" s="6">
        <v>214.78</v>
      </c>
      <c r="R189" s="6">
        <v>199.35</v>
      </c>
      <c r="S189" s="6">
        <v>828.36</v>
      </c>
      <c r="T189" s="6">
        <v>814.67</v>
      </c>
      <c r="U189" s="6">
        <v>771.21</v>
      </c>
      <c r="V189" s="6">
        <v>628.77</v>
      </c>
      <c r="W189" s="6">
        <v>511.81</v>
      </c>
      <c r="X189" s="6">
        <v>406.63</v>
      </c>
      <c r="Y189" s="6">
        <v>359.04</v>
      </c>
      <c r="Z189" s="6">
        <v>306.88</v>
      </c>
    </row>
    <row r="190" spans="3:26" ht="15.5" x14ac:dyDescent="0.35">
      <c r="C190" t="s">
        <v>194</v>
      </c>
      <c r="I190" s="6">
        <v>0.89</v>
      </c>
      <c r="J190" s="6">
        <v>1.1399999999999999</v>
      </c>
      <c r="K190" s="6">
        <v>1.24</v>
      </c>
      <c r="L190" s="6">
        <v>1.31</v>
      </c>
      <c r="M190" s="6">
        <v>1.57</v>
      </c>
      <c r="N190" s="6">
        <v>1.1399999999999999</v>
      </c>
      <c r="O190" s="6">
        <v>0.82</v>
      </c>
      <c r="P190" s="6">
        <v>0.9</v>
      </c>
      <c r="Q190" s="6">
        <v>0.53</v>
      </c>
      <c r="R190" s="6">
        <v>0.63</v>
      </c>
      <c r="S190" s="6">
        <v>0.53</v>
      </c>
      <c r="T190" s="6">
        <v>0.66</v>
      </c>
      <c r="U190" s="6">
        <v>0.72</v>
      </c>
      <c r="V190" s="6">
        <v>1.1100000000000001</v>
      </c>
      <c r="W190" s="6">
        <v>0.66</v>
      </c>
      <c r="X190" s="6">
        <v>0.84</v>
      </c>
      <c r="Y190" s="6">
        <v>0.77</v>
      </c>
      <c r="Z190" s="6">
        <v>1.0900000000000001</v>
      </c>
    </row>
    <row r="191" spans="3:26" ht="15.5" x14ac:dyDescent="0.35">
      <c r="C191" t="s">
        <v>195</v>
      </c>
      <c r="I191" s="6">
        <v>422.21</v>
      </c>
      <c r="J191" s="6">
        <v>388.41</v>
      </c>
      <c r="K191" s="6">
        <v>357.28</v>
      </c>
      <c r="L191" s="6">
        <v>330.84</v>
      </c>
      <c r="M191" s="6">
        <v>274.67</v>
      </c>
      <c r="N191" s="6">
        <v>262.08999999999997</v>
      </c>
      <c r="O191" s="6">
        <v>255.88</v>
      </c>
      <c r="P191" s="6">
        <v>254.38</v>
      </c>
      <c r="Q191" s="6">
        <v>214.78</v>
      </c>
      <c r="R191" s="6">
        <v>199.35</v>
      </c>
      <c r="S191" s="6">
        <v>828.36</v>
      </c>
      <c r="T191" s="6">
        <v>814.67</v>
      </c>
      <c r="U191" s="6">
        <v>771.21</v>
      </c>
      <c r="V191" s="6">
        <v>628.77</v>
      </c>
      <c r="W191" s="6">
        <v>511.81</v>
      </c>
      <c r="X191" s="6">
        <v>406.63</v>
      </c>
      <c r="Y191" s="6">
        <v>359.04</v>
      </c>
      <c r="Z191" s="6">
        <v>306.88</v>
      </c>
    </row>
    <row r="192" spans="3:26" ht="15.5" x14ac:dyDescent="0.35">
      <c r="C192" t="s">
        <v>196</v>
      </c>
      <c r="M192" s="5">
        <v>27000000000</v>
      </c>
    </row>
    <row r="193" spans="3:26" ht="15.5" x14ac:dyDescent="0.35">
      <c r="C193" t="s">
        <v>197</v>
      </c>
    </row>
    <row r="194" spans="3:26" ht="15.5" x14ac:dyDescent="0.35">
      <c r="C194" t="s">
        <v>26</v>
      </c>
      <c r="M194" s="5">
        <v>27000000000</v>
      </c>
    </row>
    <row r="195" spans="3:26" ht="15.5" x14ac:dyDescent="0.35">
      <c r="C195" t="s">
        <v>23</v>
      </c>
      <c r="I195" s="5">
        <v>-4000000000</v>
      </c>
      <c r="J195" s="5">
        <v>-1000000000</v>
      </c>
      <c r="K195" s="5">
        <v>-1000000000</v>
      </c>
      <c r="L195" s="5">
        <v>0</v>
      </c>
      <c r="M195" s="5">
        <v>-151000000000</v>
      </c>
      <c r="N195" s="5">
        <v>-178000000000</v>
      </c>
      <c r="O195" s="5">
        <v>-167000000000</v>
      </c>
      <c r="P195" s="5">
        <v>-149000000000</v>
      </c>
      <c r="Q195" s="5">
        <v>-116000000000</v>
      </c>
      <c r="R195" s="5">
        <v>-112000000000</v>
      </c>
      <c r="S195" s="5">
        <v>-113000000000</v>
      </c>
      <c r="T195" s="5">
        <v>-71000000000</v>
      </c>
      <c r="U195" s="5">
        <v>-66000000000</v>
      </c>
      <c r="V195" s="5">
        <v>-51000000000</v>
      </c>
      <c r="W195" s="5">
        <v>0</v>
      </c>
      <c r="X195" s="5">
        <v>-29000000000</v>
      </c>
      <c r="Y195" s="5">
        <v>-14000000000</v>
      </c>
      <c r="Z195" s="5">
        <v>-34000000000</v>
      </c>
    </row>
    <row r="196" spans="3:26" ht="15.5" x14ac:dyDescent="0.35">
      <c r="C196" t="s">
        <v>198</v>
      </c>
      <c r="I196" s="5">
        <v>256000000000</v>
      </c>
      <c r="J196" s="5">
        <v>238000000000</v>
      </c>
      <c r="K196" s="5">
        <v>215000000000</v>
      </c>
      <c r="L196" s="5">
        <v>201000000000</v>
      </c>
      <c r="M196" s="5">
        <v>166000000000</v>
      </c>
      <c r="N196" s="5">
        <v>153000000000</v>
      </c>
      <c r="O196" s="5">
        <v>147000000000</v>
      </c>
      <c r="P196" s="5">
        <v>146000000000</v>
      </c>
      <c r="Q196" s="5">
        <v>113000000000</v>
      </c>
      <c r="R196" s="5">
        <v>98000000000</v>
      </c>
      <c r="S196" s="5">
        <v>105000000000</v>
      </c>
      <c r="T196" s="5">
        <v>101000000000</v>
      </c>
      <c r="U196" s="5">
        <v>92000000000</v>
      </c>
      <c r="V196" s="5">
        <v>68000000000</v>
      </c>
      <c r="W196" s="5">
        <v>53000000000</v>
      </c>
      <c r="X196" s="5">
        <v>39000000000</v>
      </c>
      <c r="Y196" s="5">
        <v>31000000000</v>
      </c>
      <c r="Z196" s="5">
        <v>46000000000</v>
      </c>
    </row>
    <row r="197" spans="3:26" ht="15.5" x14ac:dyDescent="0.35">
      <c r="C197" t="s">
        <v>199</v>
      </c>
      <c r="I197" s="5">
        <v>29000000000</v>
      </c>
      <c r="J197" s="5">
        <v>28000000000</v>
      </c>
      <c r="K197" s="5">
        <v>16000000000</v>
      </c>
      <c r="L197" s="5">
        <v>62000000000</v>
      </c>
      <c r="M197" s="5">
        <v>11000000000</v>
      </c>
      <c r="N197" s="5">
        <v>20000000000</v>
      </c>
      <c r="O197" s="5">
        <v>25000000000</v>
      </c>
      <c r="P197" s="5">
        <v>26000000000</v>
      </c>
      <c r="Q197" s="5">
        <v>6000000000</v>
      </c>
      <c r="R197" s="5">
        <v>-2000000000</v>
      </c>
      <c r="S197" s="5">
        <v>-2000000000</v>
      </c>
      <c r="T197" s="5">
        <v>8000000000</v>
      </c>
      <c r="U197" s="5">
        <v>11000000000</v>
      </c>
      <c r="V197" s="5">
        <v>26000000000</v>
      </c>
      <c r="W197" s="5">
        <v>34000000000</v>
      </c>
      <c r="X197" s="5">
        <v>21000000000</v>
      </c>
      <c r="Y197" s="5">
        <v>11000000000</v>
      </c>
      <c r="Z197" s="5">
        <v>21000000000</v>
      </c>
    </row>
    <row r="198" spans="3:26" ht="15.5" x14ac:dyDescent="0.35">
      <c r="C198" t="s">
        <v>200</v>
      </c>
      <c r="I198" s="5">
        <v>-5000000000</v>
      </c>
      <c r="J198" s="5">
        <v>0</v>
      </c>
      <c r="K198" s="5">
        <v>0</v>
      </c>
      <c r="L198" s="5">
        <v>0</v>
      </c>
      <c r="M198" s="5">
        <v>0</v>
      </c>
      <c r="N198" s="5">
        <v>-1000000000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-1000000000</v>
      </c>
      <c r="U198" s="5">
        <v>-1000000000</v>
      </c>
      <c r="V198" s="5">
        <v>-6000000000</v>
      </c>
      <c r="W198" s="5">
        <v>-4000000000</v>
      </c>
      <c r="X198" s="5">
        <v>-2000000000</v>
      </c>
      <c r="Y198" s="5">
        <v>0</v>
      </c>
      <c r="Z198" s="5">
        <v>0</v>
      </c>
    </row>
    <row r="199" spans="3:26" ht="15.5" x14ac:dyDescent="0.35">
      <c r="C199" t="s">
        <v>15</v>
      </c>
      <c r="I199" s="5">
        <v>24000000000</v>
      </c>
      <c r="J199" s="5">
        <v>27000000000</v>
      </c>
      <c r="K199" s="5">
        <v>16000000000</v>
      </c>
      <c r="L199" s="5">
        <v>62000000000</v>
      </c>
      <c r="M199" s="5">
        <v>11000000000</v>
      </c>
      <c r="N199" s="5">
        <v>19000000000</v>
      </c>
      <c r="O199" s="5">
        <v>25000000000</v>
      </c>
      <c r="P199" s="5">
        <v>25000000000</v>
      </c>
      <c r="Q199" s="5">
        <v>6000000000</v>
      </c>
      <c r="R199" s="5">
        <v>-2000000000</v>
      </c>
      <c r="S199" s="5">
        <v>-2000000000</v>
      </c>
      <c r="T199" s="5">
        <v>7000000000</v>
      </c>
      <c r="U199" s="5">
        <v>10000000000</v>
      </c>
      <c r="V199" s="5">
        <v>20000000000</v>
      </c>
      <c r="W199" s="5">
        <v>30000000000</v>
      </c>
      <c r="X199" s="5">
        <v>20000000000</v>
      </c>
      <c r="Y199" s="5">
        <v>11000000000</v>
      </c>
      <c r="Z199" s="5">
        <v>21000000000</v>
      </c>
    </row>
    <row r="200" spans="3:26" ht="15.5" x14ac:dyDescent="0.35">
      <c r="C200" t="s">
        <v>17</v>
      </c>
      <c r="I200" s="6">
        <v>33.31</v>
      </c>
      <c r="J200" s="6">
        <v>37.82</v>
      </c>
      <c r="K200" s="6">
        <v>21.64</v>
      </c>
      <c r="L200" s="6">
        <v>86.08</v>
      </c>
      <c r="M200" s="6">
        <v>14.96</v>
      </c>
      <c r="N200" s="6">
        <v>26.47</v>
      </c>
      <c r="O200" s="6">
        <v>34.75</v>
      </c>
      <c r="P200" s="6">
        <v>35.36</v>
      </c>
      <c r="Q200" s="6">
        <v>8.09</v>
      </c>
      <c r="R200" s="6">
        <v>-2.52</v>
      </c>
      <c r="S200" s="6">
        <v>-10.16</v>
      </c>
      <c r="T200" s="6">
        <v>39.450000000000003</v>
      </c>
      <c r="U200" s="6">
        <v>55.86</v>
      </c>
      <c r="V200" s="6">
        <v>113.58</v>
      </c>
      <c r="W200" s="6">
        <v>166.12</v>
      </c>
      <c r="X200" s="6">
        <v>110.27</v>
      </c>
      <c r="Y200" s="6">
        <v>58.34</v>
      </c>
      <c r="Z200" s="6">
        <v>117.06</v>
      </c>
    </row>
  </sheetData>
  <pageMargins left="0.7" right="0.7" top="0.75" bottom="0.75" header="0.3" footer="0.3"/>
  <ignoredErrors>
    <ignoredError sqref="A1:Z201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A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1654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1655</v>
      </c>
      <c r="D2" s="2" vm="378">
        <f ca="1">IFERROR(_xlfn.STOCKHISTORY("XIDX:" &amp; $C$1, D3, , 0, 0, 1), "Libur")</f>
        <v>1990</v>
      </c>
      <c r="E2" s="2" vm="343">
        <f ca="1">IFERROR(_xlfn.STOCKHISTORY("XIDX:" &amp; $C$1, E3, , 0, 0, 1), "Libur")</f>
        <v>2100</v>
      </c>
      <c r="H2" s="2" vm="343">
        <f ca="1">IFERROR(INDEX(D2:G2,COUNT(D2:G2)),"")</f>
        <v>2100</v>
      </c>
      <c r="I2" s="2" vm="379">
        <f t="shared" ref="I2:AA2" ca="1" si="0">IFERROR(_xlfn.STOCKHISTORY("XIDX:" &amp; $C$1, I1, , 0, 0, 1), "Libur")</f>
        <v>2120</v>
      </c>
      <c r="J2" s="2" vm="380">
        <f t="shared" ca="1" si="0"/>
        <v>2200</v>
      </c>
      <c r="K2" s="2" vm="381">
        <f t="shared" ca="1" si="0"/>
        <v>2612.7426</v>
      </c>
      <c r="L2" s="2" vm="382">
        <f t="shared" ca="1" si="0"/>
        <v>2642.6595000000002</v>
      </c>
      <c r="M2" s="2" vm="381">
        <f t="shared" ca="1" si="0"/>
        <v>2612.7426</v>
      </c>
      <c r="N2" s="2" vm="383">
        <f t="shared" ca="1" si="0"/>
        <v>3101.3852999999999</v>
      </c>
      <c r="O2" s="2" vm="384">
        <f t="shared" ca="1" si="0"/>
        <v>3240.9974999999999</v>
      </c>
      <c r="P2" s="2" vm="385">
        <f t="shared" ca="1" si="0"/>
        <v>3430.4712</v>
      </c>
      <c r="Q2" s="2" vm="386">
        <f t="shared" ca="1" si="0"/>
        <v>2453.1858000000002</v>
      </c>
      <c r="R2" s="2" vm="387">
        <f t="shared" ca="1" si="0"/>
        <v>2632.6871999999998</v>
      </c>
      <c r="S2" s="2" vm="388">
        <f t="shared" ca="1" si="0"/>
        <v>2393.3519999999999</v>
      </c>
      <c r="T2" s="2" vm="389">
        <f t="shared" ca="1" si="0"/>
        <v>3939.0585000000001</v>
      </c>
      <c r="U2" s="2" vm="390">
        <f t="shared" ca="1" si="0"/>
        <v>4288.0889999999999</v>
      </c>
      <c r="V2" s="2" vm="391">
        <f t="shared" ca="1" si="0"/>
        <v>5235.4575000000004</v>
      </c>
      <c r="W2" s="2" vm="392">
        <f t="shared" ca="1" si="0"/>
        <v>3390.5819999999999</v>
      </c>
      <c r="X2" s="2" vm="387">
        <f t="shared" ca="1" si="0"/>
        <v>2632.6871999999998</v>
      </c>
      <c r="Y2" s="2" vm="393">
        <f t="shared" ca="1" si="0"/>
        <v>673.28610000000003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5476604000000</v>
      </c>
      <c r="E4" s="2">
        <f>IFERROR(INDEX(E51:E500,MATCH($C$4,$C$51:$C$500,0)),"")</f>
        <v>5893467000000</v>
      </c>
      <c r="H4" s="2">
        <f>IFERROR(SUM(D4:G4)*(4/MAX(1,COUNT(D4:G4))),"")</f>
        <v>22740142000000</v>
      </c>
      <c r="I4" s="2">
        <f t="shared" ref="I4:AA4" si="1">IFERROR(INDEX(I51:I500,MATCH($C$4,$C$51:$C$500,0)),"")</f>
        <v>24235160000000</v>
      </c>
      <c r="J4" s="2">
        <f t="shared" si="1"/>
        <v>23588335000000</v>
      </c>
      <c r="K4" s="2">
        <f t="shared" si="1"/>
        <v>18815673000000</v>
      </c>
      <c r="L4" s="2">
        <f t="shared" si="1"/>
        <v>15899646000000</v>
      </c>
      <c r="M4" s="2">
        <f t="shared" si="1"/>
        <v>14748604000000</v>
      </c>
      <c r="N4" s="2">
        <f t="shared" si="1"/>
        <v>16403483000000</v>
      </c>
      <c r="O4" s="2">
        <f t="shared" si="1"/>
        <v>19084410000000</v>
      </c>
      <c r="P4" s="2">
        <f t="shared" si="1"/>
        <v>14126651000000</v>
      </c>
      <c r="Q4" s="2">
        <f t="shared" si="1"/>
        <v>14046062000000</v>
      </c>
      <c r="R4" s="2">
        <f t="shared" si="1"/>
        <v>13695226000000</v>
      </c>
      <c r="S4" s="2">
        <f t="shared" si="1"/>
        <v>13003876000000</v>
      </c>
      <c r="T4" s="2">
        <f t="shared" si="1"/>
        <v>12293155000000</v>
      </c>
      <c r="U4" s="2">
        <f t="shared" si="1"/>
        <v>10943058000000</v>
      </c>
      <c r="V4" s="2">
        <f t="shared" si="1"/>
        <v>9292972000000</v>
      </c>
      <c r="W4" s="2">
        <f t="shared" si="1"/>
        <v>7465651000000</v>
      </c>
      <c r="X4" s="2">
        <f t="shared" si="1"/>
        <v>5604781000000</v>
      </c>
      <c r="Y4" s="2">
        <f t="shared" si="1"/>
        <v>3607548000000</v>
      </c>
      <c r="Z4" s="2">
        <f t="shared" si="1"/>
        <v>2387577000000</v>
      </c>
      <c r="AA4" s="2">
        <f t="shared" si="1"/>
        <v>1683993000000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976380000000</v>
      </c>
      <c r="E5" s="2">
        <f>IFERROR(INDEX(E51:E500,MATCH($C$5,$C$51:$C$500,0)),"")</f>
        <v>399306000000</v>
      </c>
      <c r="H5" s="2">
        <f>IFERROR(SUM(D5:G5)*(4/MAX(1,COUNT(D5:G5))),"")</f>
        <v>2751372000000</v>
      </c>
      <c r="I5" s="2">
        <f t="shared" ref="I5:AA5" si="2">IFERROR(INDEX(I51:I500,MATCH($C$5,$C$51:$C$500,0)),"")</f>
        <v>248351000000</v>
      </c>
      <c r="J5" s="2">
        <f t="shared" si="2"/>
        <v>2868590000000</v>
      </c>
      <c r="K5" s="2">
        <f t="shared" si="2"/>
        <v>2376847000000</v>
      </c>
      <c r="L5" s="2">
        <f t="shared" si="2"/>
        <v>2939728000000</v>
      </c>
      <c r="M5" s="2">
        <f t="shared" si="2"/>
        <v>2742035000000</v>
      </c>
      <c r="N5" s="2">
        <f t="shared" si="2"/>
        <v>1776256000000</v>
      </c>
      <c r="O5" s="2">
        <f t="shared" si="2"/>
        <v>2555357000000</v>
      </c>
      <c r="P5" s="2">
        <f t="shared" si="2"/>
        <v>2195040000000</v>
      </c>
      <c r="Q5" s="2">
        <f t="shared" si="2"/>
        <v>1211719000000</v>
      </c>
      <c r="R5" s="2">
        <f t="shared" si="2"/>
        <v>2471280000000</v>
      </c>
      <c r="S5" s="2">
        <f t="shared" si="2"/>
        <v>1841495000000</v>
      </c>
      <c r="T5" s="2">
        <f t="shared" si="2"/>
        <v>1853976000000</v>
      </c>
      <c r="U5" s="2">
        <f t="shared" si="2"/>
        <v>2131039000000</v>
      </c>
      <c r="V5" s="2">
        <f t="shared" si="2"/>
        <v>1977268000000</v>
      </c>
      <c r="W5" s="2">
        <f t="shared" si="2"/>
        <v>1401725000000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55102378000000</v>
      </c>
      <c r="E6" s="2">
        <f>IFERROR(INDEX(E51:E500,MATCH($C$6,$C$51:$C$500,0)),"")</f>
        <v>54054589000000</v>
      </c>
      <c r="H6" s="2">
        <f>IFERROR(INDEX(D6:G6,COUNT(D6:G6)),"")</f>
        <v>54054589000000</v>
      </c>
      <c r="I6" s="2">
        <f t="shared" ref="I6:AA6" si="3">IFERROR(INDEX(I51:I500,MATCH($C$6,$C$51:$C$500,0)),"")</f>
        <v>53455714000000</v>
      </c>
      <c r="J6" s="2">
        <f t="shared" si="3"/>
        <v>54746039000000</v>
      </c>
      <c r="K6" s="2">
        <f t="shared" si="3"/>
        <v>41283104000000</v>
      </c>
      <c r="L6" s="2">
        <f t="shared" si="3"/>
        <v>39413024000000</v>
      </c>
      <c r="M6" s="2">
        <f t="shared" si="3"/>
        <v>36078927000000</v>
      </c>
      <c r="N6" s="2">
        <f t="shared" si="3"/>
        <v>32964753000000</v>
      </c>
      <c r="O6" s="2">
        <f t="shared" si="3"/>
        <v>31471928000000</v>
      </c>
      <c r="P6" s="2">
        <f t="shared" si="3"/>
        <v>19364407000000</v>
      </c>
      <c r="Q6" s="2">
        <f t="shared" si="3"/>
        <v>17200797000000</v>
      </c>
      <c r="R6" s="2">
        <f t="shared" si="3"/>
        <v>16312428000000</v>
      </c>
      <c r="S6" s="2">
        <f t="shared" si="3"/>
        <v>13923859000000</v>
      </c>
      <c r="T6" s="2">
        <f t="shared" si="3"/>
        <v>12060534000000</v>
      </c>
      <c r="U6" s="2">
        <f t="shared" si="3"/>
        <v>9907865000000</v>
      </c>
      <c r="V6" s="2">
        <f t="shared" si="3"/>
        <v>7733927000000</v>
      </c>
      <c r="W6" s="2">
        <f t="shared" si="3"/>
        <v>5617198000000</v>
      </c>
      <c r="X6" s="2">
        <f t="shared" si="3"/>
        <v>4217291000000</v>
      </c>
      <c r="Y6" s="2">
        <f t="shared" si="3"/>
        <v>2038313000000</v>
      </c>
      <c r="Z6" s="2">
        <f t="shared" si="3"/>
        <v>1617222000000</v>
      </c>
      <c r="AA6" s="2">
        <f t="shared" si="3"/>
        <v>1238336000000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10.65</v>
      </c>
      <c r="E7" s="3">
        <f>IFERROR(INDEX(E51:E500,MATCH($C$7,$C$51:$C$500,0))/1000000000,"")</f>
        <v>10.65</v>
      </c>
      <c r="H7" s="3">
        <f>IFERROR(INDEX(D7:G7,COUNT(D7:G7)),"")</f>
        <v>10.65</v>
      </c>
      <c r="I7" s="3">
        <f t="shared" ref="I7:AA7" si="4">IFERROR(INDEX(I51:I500,MATCH($C$7,$C$51:$C$500,0))/1000000000,"")</f>
        <v>10.65</v>
      </c>
      <c r="J7" s="3">
        <f t="shared" si="4"/>
        <v>10.65</v>
      </c>
      <c r="K7" s="3">
        <f t="shared" si="4"/>
        <v>8.15</v>
      </c>
      <c r="L7" s="3">
        <f t="shared" si="4"/>
        <v>8.15</v>
      </c>
      <c r="M7" s="3">
        <f t="shared" si="4"/>
        <v>8.15</v>
      </c>
      <c r="N7" s="3">
        <f t="shared" si="4"/>
        <v>8.15</v>
      </c>
      <c r="O7" s="3">
        <f t="shared" si="4"/>
        <v>8.15</v>
      </c>
      <c r="P7" s="3">
        <f t="shared" si="4"/>
        <v>5.85</v>
      </c>
      <c r="Q7" s="3">
        <f t="shared" si="4"/>
        <v>5.84</v>
      </c>
      <c r="R7" s="3">
        <f t="shared" si="4"/>
        <v>5.84</v>
      </c>
      <c r="S7" s="3">
        <f t="shared" si="4"/>
        <v>5.84</v>
      </c>
      <c r="T7" s="3">
        <f t="shared" si="4"/>
        <v>5.84</v>
      </c>
      <c r="U7" s="3">
        <f t="shared" si="4"/>
        <v>5.84</v>
      </c>
      <c r="V7" s="3">
        <f t="shared" si="4"/>
        <v>5.84</v>
      </c>
      <c r="W7" s="3">
        <f t="shared" si="4"/>
        <v>5.66</v>
      </c>
      <c r="X7" s="3">
        <f t="shared" si="4"/>
        <v>1.1299999999999999</v>
      </c>
      <c r="Y7" s="3">
        <f t="shared" si="4"/>
        <v>0.94</v>
      </c>
      <c r="Z7" s="3">
        <f t="shared" si="4"/>
        <v>0.94</v>
      </c>
      <c r="AA7" s="3">
        <f t="shared" si="4"/>
        <v>0.94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-2935000000000</v>
      </c>
      <c r="E8" s="2">
        <f>IFERROR(INDEX(E51:E500,MATCH("Free cash flow (Quarter)",$C$51:$C$500,0)),"")</f>
        <v>-4178000000000</v>
      </c>
      <c r="H8" s="2">
        <f>IFERROR(INDEX(D8:G8,COUNT(D8:G8)),"")</f>
        <v>-4178000000000</v>
      </c>
      <c r="I8" s="2">
        <f t="shared" ref="I8:AA8" si="5">IFERROR(INDEX(I51:I500,MATCH($C$8,$C$51:$C$500,0)),"")</f>
        <v>4574000000000</v>
      </c>
      <c r="J8" s="2">
        <f t="shared" si="5"/>
        <v>10602000000000</v>
      </c>
      <c r="K8" s="2">
        <f t="shared" si="5"/>
        <v>-2613000000000</v>
      </c>
      <c r="L8" s="2">
        <f t="shared" si="5"/>
        <v>-4610000000000</v>
      </c>
      <c r="M8" s="2">
        <f t="shared" si="5"/>
        <v>12931000000000</v>
      </c>
      <c r="N8" s="2">
        <f t="shared" si="5"/>
        <v>18469000000000</v>
      </c>
      <c r="O8" s="2">
        <f t="shared" si="5"/>
        <v>-12296000000000</v>
      </c>
      <c r="P8" s="2">
        <f t="shared" si="5"/>
        <v>4203000000000</v>
      </c>
      <c r="Q8" s="2">
        <f t="shared" si="5"/>
        <v>802000000000</v>
      </c>
      <c r="R8" s="2">
        <f t="shared" si="5"/>
        <v>2378000000000</v>
      </c>
      <c r="S8" s="2">
        <f t="shared" si="5"/>
        <v>2869000000000</v>
      </c>
      <c r="T8" s="2">
        <f t="shared" si="5"/>
        <v>1922000000000</v>
      </c>
      <c r="U8" s="2">
        <f t="shared" si="5"/>
        <v>-5675000000000</v>
      </c>
      <c r="V8" s="2">
        <f t="shared" si="5"/>
        <v>6245000000000</v>
      </c>
      <c r="W8" s="2">
        <f t="shared" si="5"/>
        <v>-1747000000000</v>
      </c>
      <c r="X8" s="2">
        <f t="shared" si="5"/>
        <v>-843000000000</v>
      </c>
      <c r="Y8" s="2">
        <f t="shared" si="5"/>
        <v>-168000000000</v>
      </c>
      <c r="Z8" s="2">
        <f t="shared" si="5"/>
        <v>54000000000</v>
      </c>
      <c r="AA8" s="2">
        <f t="shared" si="5"/>
        <v>302000000000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-275.72000000000003</v>
      </c>
      <c r="E9" s="3">
        <f>IFERROR(INDEX(E51:E500,MATCH("Free cash flow per share (Quarter)",$C$51:$C$500,0)),"")</f>
        <v>-392.48</v>
      </c>
      <c r="H9" s="3">
        <f>IFERROR(INDEX(D9:G9,COUNT(D9:G9)),"")</f>
        <v>-392.48</v>
      </c>
      <c r="I9" s="3">
        <f t="shared" ref="I9:AA9" si="6">IFERROR(INDEX(I51:I500,MATCH($C$9,$C$51:$C$500,0)),"")</f>
        <v>429.68</v>
      </c>
      <c r="J9" s="3">
        <f t="shared" si="6"/>
        <v>995.83</v>
      </c>
      <c r="K9" s="3">
        <f t="shared" si="6"/>
        <v>-320.60000000000002</v>
      </c>
      <c r="L9" s="3">
        <f t="shared" si="6"/>
        <v>-565.76</v>
      </c>
      <c r="M9" s="3">
        <f t="shared" si="6"/>
        <v>1586.83</v>
      </c>
      <c r="N9" s="3">
        <f t="shared" si="6"/>
        <v>2266.4899999999998</v>
      </c>
      <c r="O9" s="3">
        <f t="shared" si="6"/>
        <v>-1508.86</v>
      </c>
      <c r="P9" s="3">
        <f t="shared" si="6"/>
        <v>718.23</v>
      </c>
      <c r="Q9" s="3">
        <f t="shared" si="6"/>
        <v>137.34</v>
      </c>
      <c r="R9" s="3">
        <f t="shared" si="6"/>
        <v>407.17</v>
      </c>
      <c r="S9" s="3">
        <f t="shared" si="6"/>
        <v>491.22</v>
      </c>
      <c r="T9" s="3">
        <f t="shared" si="6"/>
        <v>329.03</v>
      </c>
      <c r="U9" s="3">
        <f t="shared" si="6"/>
        <v>-971.67</v>
      </c>
      <c r="V9" s="3">
        <f t="shared" si="6"/>
        <v>1069.3399999999999</v>
      </c>
      <c r="W9" s="3">
        <f t="shared" si="6"/>
        <v>-308.48</v>
      </c>
      <c r="X9" s="3">
        <f t="shared" si="6"/>
        <v>-744.29</v>
      </c>
      <c r="Y9" s="3">
        <f t="shared" si="6"/>
        <v>-177.81</v>
      </c>
      <c r="Z9" s="3">
        <f t="shared" si="6"/>
        <v>56.96</v>
      </c>
      <c r="AA9" s="3">
        <f t="shared" si="6"/>
        <v>319.68</v>
      </c>
    </row>
    <row r="10" spans="1:27" ht="15.5" x14ac:dyDescent="0.35">
      <c r="C10" t="s">
        <v>18</v>
      </c>
      <c r="D10" s="3">
        <f ca="1">IFERROR(IF(D9=0,"",D2/D9),"")</f>
        <v>-7.2174669955026829</v>
      </c>
      <c r="E10" s="3">
        <f ca="1">IFERROR(IF(E9=0,"",E2/E9),"")</f>
        <v>-5.3505911129229515</v>
      </c>
      <c r="I10" s="3">
        <f t="shared" ref="I10:AA10" ca="1" si="7">IFERROR(IF(I9=0,"",I2/I9),"")</f>
        <v>4.9339043008750698</v>
      </c>
      <c r="J10" s="3">
        <f t="shared" ca="1" si="7"/>
        <v>2.2092124157737767</v>
      </c>
      <c r="K10" s="3">
        <f t="shared" ca="1" si="7"/>
        <v>-8.1495402370555201</v>
      </c>
      <c r="L10" s="3">
        <f t="shared" ca="1" si="7"/>
        <v>-4.6709903492647067</v>
      </c>
      <c r="M10" s="3">
        <f t="shared" ca="1" si="7"/>
        <v>1.6465170182061091</v>
      </c>
      <c r="N10" s="3">
        <f t="shared" ca="1" si="7"/>
        <v>1.3683648725562434</v>
      </c>
      <c r="O10" s="3">
        <f t="shared" ca="1" si="7"/>
        <v>-2.1479776122370531</v>
      </c>
      <c r="P10" s="3">
        <f t="shared" ca="1" si="7"/>
        <v>4.7762850340420195</v>
      </c>
      <c r="Q10" s="3">
        <f t="shared" ca="1" si="7"/>
        <v>17.862136304062911</v>
      </c>
      <c r="R10" s="3">
        <f t="shared" ca="1" si="7"/>
        <v>6.4658182086106537</v>
      </c>
      <c r="S10" s="3">
        <f t="shared" ca="1" si="7"/>
        <v>4.8722609014290947</v>
      </c>
      <c r="T10" s="3">
        <f t="shared" ca="1" si="7"/>
        <v>11.97173054128803</v>
      </c>
      <c r="U10" s="3">
        <f t="shared" ca="1" si="7"/>
        <v>-4.4131124764580569</v>
      </c>
      <c r="V10" s="3">
        <f t="shared" ca="1" si="7"/>
        <v>4.8959708792339205</v>
      </c>
      <c r="W10" s="3">
        <f t="shared" ca="1" si="7"/>
        <v>-10.991253890041493</v>
      </c>
      <c r="X10" s="3">
        <f t="shared" ca="1" si="7"/>
        <v>-3.5371793252630024</v>
      </c>
      <c r="Y10" s="3">
        <f t="shared" ca="1" si="7"/>
        <v>-3.7865480006748777</v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1032405000000</v>
      </c>
      <c r="E11" s="2">
        <f>IFERROR(INDEX(E51:E500,MATCH($C$11,$C$51:$C$500,0)),"")</f>
        <v>1018038000000</v>
      </c>
      <c r="H11" s="2">
        <f>IFERROR(INDEX(D11:G11,COUNT(D11:G11)),"")</f>
        <v>1018038000000</v>
      </c>
      <c r="I11" s="2">
        <f t="shared" ref="I11:AA11" si="8">IFERROR(INDEX(I51:I500,MATCH($C$11,$C$51:$C$500,0)),"")</f>
        <v>1246542000000</v>
      </c>
      <c r="J11" s="2">
        <f t="shared" si="8"/>
        <v>1379647000000</v>
      </c>
      <c r="K11" s="2">
        <f t="shared" si="8"/>
        <v>1428683000000</v>
      </c>
      <c r="L11" s="2">
        <f t="shared" si="8"/>
        <v>1747461000000</v>
      </c>
      <c r="M11" s="2">
        <f t="shared" si="8"/>
        <v>1884858000000</v>
      </c>
      <c r="N11" s="2">
        <f t="shared" si="8"/>
        <v>2433196000000</v>
      </c>
      <c r="O11" s="2">
        <f t="shared" si="8"/>
        <v>2299062000000</v>
      </c>
      <c r="P11" s="2">
        <f t="shared" si="8"/>
        <v>1838136000000</v>
      </c>
      <c r="Q11" s="2">
        <f t="shared" si="8"/>
        <v>1496785000000</v>
      </c>
      <c r="R11" s="2">
        <f t="shared" si="8"/>
        <v>1448180000000</v>
      </c>
      <c r="S11" s="2">
        <f t="shared" si="8"/>
        <v>1352401000000</v>
      </c>
      <c r="T11" s="2">
        <f t="shared" si="8"/>
        <v>1129677000000</v>
      </c>
      <c r="U11" s="2">
        <f t="shared" si="8"/>
        <v>1102840000000</v>
      </c>
      <c r="V11" s="2">
        <f t="shared" si="8"/>
        <v>929454000000</v>
      </c>
      <c r="W11" s="2">
        <f t="shared" si="8"/>
        <v>820624000000</v>
      </c>
      <c r="X11" s="2">
        <f t="shared" si="8"/>
        <v>701345000000</v>
      </c>
      <c r="Y11" s="2">
        <f t="shared" si="8"/>
        <v>443429000000</v>
      </c>
      <c r="Z11" s="2">
        <f t="shared" si="8"/>
        <v>237443000000</v>
      </c>
      <c r="AA11" s="2">
        <f t="shared" si="8"/>
        <v>193030000000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28</v>
      </c>
      <c r="D15" s="2">
        <f>IFERROR(INDEX(D51:D500,MATCH($C$15,$C$51:$C$500,0)),"")</f>
        <v>-188674000000</v>
      </c>
      <c r="E15" s="2">
        <f>IFERROR(INDEX(E51:E500,MATCH($C$15,$C$51:$C$500,0)),"")</f>
        <v>-180996000000</v>
      </c>
      <c r="H15" s="2">
        <f>IFERROR(SUM(D15:G15)*(4/MAX(1,COUNT(D15:G15))),"")</f>
        <v>-739340000000</v>
      </c>
      <c r="I15" s="2">
        <f t="shared" ref="I15:AA15" si="12">IFERROR(INDEX(I51:I500,MATCH($C$15,$C$51:$C$500,0)),"")</f>
        <v>-383456000000</v>
      </c>
      <c r="J15" s="2">
        <f t="shared" si="12"/>
        <v>-904233000000</v>
      </c>
      <c r="K15" s="2">
        <f t="shared" si="12"/>
        <v>-775198000000</v>
      </c>
      <c r="L15" s="2">
        <f t="shared" si="12"/>
        <v>-1027755000000</v>
      </c>
      <c r="M15" s="2">
        <f t="shared" si="12"/>
        <v>-902957000000</v>
      </c>
      <c r="N15" s="2">
        <f t="shared" si="12"/>
        <v>-627399000000</v>
      </c>
      <c r="O15" s="2">
        <f t="shared" si="12"/>
        <v>-1026504000000</v>
      </c>
      <c r="P15" s="2">
        <f t="shared" si="12"/>
        <v>-791364000000</v>
      </c>
      <c r="Q15" s="2">
        <f t="shared" si="12"/>
        <v>-514905000000</v>
      </c>
      <c r="R15" s="2">
        <f t="shared" si="12"/>
        <v>-728673000000</v>
      </c>
      <c r="S15" s="2">
        <f t="shared" si="12"/>
        <v>-680002000000</v>
      </c>
      <c r="T15" s="2">
        <f t="shared" si="12"/>
        <v>-653497000000</v>
      </c>
      <c r="U15" s="2">
        <f t="shared" si="12"/>
        <v>-737754000000</v>
      </c>
      <c r="V15" s="2">
        <f t="shared" si="12"/>
        <v>-506328000000</v>
      </c>
      <c r="W15" s="2">
        <f t="shared" si="12"/>
        <v>-371557000000</v>
      </c>
      <c r="X15" s="2">
        <f t="shared" si="12"/>
        <v>-290445000000</v>
      </c>
      <c r="Y15" s="2">
        <f t="shared" si="12"/>
        <v>-201795000000</v>
      </c>
      <c r="Z15" s="2">
        <f t="shared" si="12"/>
        <v>-196273000000</v>
      </c>
      <c r="AA15" s="2">
        <f t="shared" si="12"/>
        <v>-177874000000</v>
      </c>
    </row>
    <row r="16" spans="1:27" ht="15.5" x14ac:dyDescent="0.35">
      <c r="C16" t="s">
        <v>29</v>
      </c>
      <c r="D16" s="2">
        <f>IFERROR(INDEX(D51:D500,MATCH($C$16,$C$51:$C$500,0)),"")</f>
        <v>870435000000</v>
      </c>
      <c r="E16" s="2">
        <f>IFERROR(INDEX(E51:E500,MATCH($C$16,$C$51:$C$500,0)),"")</f>
        <v>777570000000</v>
      </c>
      <c r="H16" s="2">
        <f>IFERROR(SUM(D16:G16)*(4/MAX(1,COUNT(D16:G16))),"")</f>
        <v>3296010000000</v>
      </c>
      <c r="I16" s="2">
        <f t="shared" ref="I16:AA16" si="13">IFERROR(INDEX(I51:I500,MATCH($C$16,$C$51:$C$500,0)),"")</f>
        <v>281327000000</v>
      </c>
      <c r="J16" s="2">
        <f t="shared" si="13"/>
        <v>4120473000000</v>
      </c>
      <c r="K16" s="2">
        <f t="shared" si="13"/>
        <v>3457682000000</v>
      </c>
      <c r="L16" s="2">
        <f t="shared" si="13"/>
        <v>4657319000000</v>
      </c>
      <c r="M16" s="2">
        <f t="shared" si="13"/>
        <v>4007172000000</v>
      </c>
      <c r="N16" s="2">
        <f t="shared" si="13"/>
        <v>2633076000000</v>
      </c>
      <c r="O16" s="2">
        <f t="shared" si="13"/>
        <v>4018922000000</v>
      </c>
      <c r="P16" s="2">
        <f t="shared" si="13"/>
        <v>3049248000000</v>
      </c>
      <c r="Q16" s="2">
        <f t="shared" si="13"/>
        <v>1936845000000</v>
      </c>
      <c r="R16" s="2">
        <f t="shared" si="13"/>
        <v>2604519000000</v>
      </c>
      <c r="S16" s="2">
        <f t="shared" si="13"/>
        <v>2432611000000</v>
      </c>
      <c r="T16" s="2">
        <f t="shared" si="13"/>
        <v>2522528000000</v>
      </c>
      <c r="U16" s="2">
        <f t="shared" si="13"/>
        <v>2868855000000</v>
      </c>
      <c r="V16" s="2">
        <f t="shared" si="13"/>
        <v>2485314000000</v>
      </c>
      <c r="W16" s="2">
        <f t="shared" si="13"/>
        <v>1771620000000</v>
      </c>
      <c r="X16" s="2">
        <f t="shared" si="13"/>
        <v>1127264000000</v>
      </c>
      <c r="Y16" s="2">
        <f t="shared" si="13"/>
        <v>622218000000</v>
      </c>
      <c r="Z16" s="2">
        <f t="shared" si="13"/>
        <v>575159000000</v>
      </c>
      <c r="AA16" s="2">
        <f t="shared" si="13"/>
        <v>525273000000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  <c r="AA18" t="s">
        <v>1326</v>
      </c>
    </row>
    <row r="19" spans="1:27" ht="15.5" x14ac:dyDescent="0.35">
      <c r="A19" t="s">
        <v>37</v>
      </c>
      <c r="C19" t="s">
        <v>38</v>
      </c>
    </row>
    <row r="20" spans="1:27" ht="15.5" x14ac:dyDescent="0.35">
      <c r="A20" t="s">
        <v>39</v>
      </c>
      <c r="C20" t="s">
        <v>40</v>
      </c>
      <c r="D20" s="2">
        <f ca="1">IFERROR(D21*D2,"")</f>
        <v>21193500000000</v>
      </c>
      <c r="E20" s="2">
        <f ca="1">IFERROR(E21*E2,"")</f>
        <v>22365000000000</v>
      </c>
      <c r="H20" s="2">
        <f t="shared" ref="H20:AA20" ca="1" si="14">IFERROR(H21*H2,"")</f>
        <v>22365000000000</v>
      </c>
      <c r="I20" s="2">
        <f t="shared" ca="1" si="14"/>
        <v>22578000000000</v>
      </c>
      <c r="J20" s="2">
        <f t="shared" ca="1" si="14"/>
        <v>23430000000000</v>
      </c>
      <c r="K20" s="2">
        <f t="shared" ca="1" si="14"/>
        <v>21293852190000</v>
      </c>
      <c r="L20" s="2">
        <f t="shared" ca="1" si="14"/>
        <v>21537674925000</v>
      </c>
      <c r="M20" s="2">
        <f t="shared" ca="1" si="14"/>
        <v>21293852190000</v>
      </c>
      <c r="N20" s="2">
        <f t="shared" ca="1" si="14"/>
        <v>25276290195000</v>
      </c>
      <c r="O20" s="2">
        <f t="shared" ca="1" si="14"/>
        <v>26414129625000</v>
      </c>
      <c r="P20" s="2">
        <f t="shared" ca="1" si="14"/>
        <v>20068256520000</v>
      </c>
      <c r="Q20" s="2">
        <f t="shared" ca="1" si="14"/>
        <v>14326605072000.002</v>
      </c>
      <c r="R20" s="2">
        <f t="shared" ca="1" si="14"/>
        <v>15374893248000</v>
      </c>
      <c r="S20" s="2">
        <f t="shared" ca="1" si="14"/>
        <v>13977175680000</v>
      </c>
      <c r="T20" s="2">
        <f t="shared" ca="1" si="14"/>
        <v>23004101640000</v>
      </c>
      <c r="U20" s="2">
        <f t="shared" ca="1" si="14"/>
        <v>25042439760000</v>
      </c>
      <c r="V20" s="2">
        <f t="shared" ca="1" si="14"/>
        <v>30575071800000.004</v>
      </c>
      <c r="W20" s="2">
        <f t="shared" ca="1" si="14"/>
        <v>19190694120000</v>
      </c>
      <c r="X20" s="2">
        <f t="shared" ca="1" si="14"/>
        <v>2974936536000</v>
      </c>
      <c r="Y20" s="2">
        <f t="shared" ca="1" si="14"/>
        <v>632888934000</v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10650000000</v>
      </c>
      <c r="E21" s="2">
        <f>IFERROR(INDEX(E51:E500,MATCH($C$7,$C$51:$C$500,0)),"")</f>
        <v>10650000000</v>
      </c>
      <c r="H21" s="2">
        <f>IFERROR(INDEX(D21:G21,COUNT(D21:G21)),"")</f>
        <v>10650000000</v>
      </c>
      <c r="I21" s="2">
        <f t="shared" ref="I21:AA21" si="15">IFERROR(INDEX(I51:I500,MATCH($C$7,$C$51:$C$500,0)),"")</f>
        <v>10650000000</v>
      </c>
      <c r="J21" s="2">
        <f t="shared" si="15"/>
        <v>10650000000</v>
      </c>
      <c r="K21" s="2">
        <f t="shared" si="15"/>
        <v>8150000000</v>
      </c>
      <c r="L21" s="2">
        <f t="shared" si="15"/>
        <v>8150000000</v>
      </c>
      <c r="M21" s="2">
        <f t="shared" si="15"/>
        <v>8150000000</v>
      </c>
      <c r="N21" s="2">
        <f t="shared" si="15"/>
        <v>8150000000</v>
      </c>
      <c r="O21" s="2">
        <f t="shared" si="15"/>
        <v>8150000000</v>
      </c>
      <c r="P21" s="2">
        <f t="shared" si="15"/>
        <v>5850000000</v>
      </c>
      <c r="Q21" s="2">
        <f t="shared" si="15"/>
        <v>5840000000</v>
      </c>
      <c r="R21" s="2">
        <f t="shared" si="15"/>
        <v>5840000000</v>
      </c>
      <c r="S21" s="2">
        <f t="shared" si="15"/>
        <v>5840000000</v>
      </c>
      <c r="T21" s="2">
        <f t="shared" si="15"/>
        <v>5840000000</v>
      </c>
      <c r="U21" s="2">
        <f t="shared" si="15"/>
        <v>5840000000</v>
      </c>
      <c r="V21" s="2">
        <f t="shared" si="15"/>
        <v>5840000000</v>
      </c>
      <c r="W21" s="2">
        <f t="shared" si="15"/>
        <v>5660000000</v>
      </c>
      <c r="X21" s="2">
        <f t="shared" si="15"/>
        <v>1130000000</v>
      </c>
      <c r="Y21" s="2">
        <f t="shared" si="15"/>
        <v>940000000</v>
      </c>
      <c r="Z21" s="2">
        <f t="shared" si="15"/>
        <v>940000000</v>
      </c>
      <c r="AA21" s="2">
        <f t="shared" si="15"/>
        <v>940000000</v>
      </c>
    </row>
    <row r="23" spans="1:27" ht="15.5" x14ac:dyDescent="0.35">
      <c r="B23" t="s">
        <v>41</v>
      </c>
      <c r="C23" t="s">
        <v>42</v>
      </c>
      <c r="D23" s="3">
        <f>IFERROR(D5/D6*100,"")</f>
        <v>1.7719380459405945</v>
      </c>
      <c r="E23" s="3">
        <f>IFERROR(E5/E6*100,"")</f>
        <v>0.73870878936846596</v>
      </c>
      <c r="H23" s="3">
        <f t="shared" ref="H23:AA23" si="16">IFERROR(H5/H6*100,"")</f>
        <v>5.089987826935471</v>
      </c>
      <c r="I23" s="3">
        <f t="shared" si="16"/>
        <v>0.46459205464919989</v>
      </c>
      <c r="J23" s="3">
        <f t="shared" si="16"/>
        <v>5.2398128748638788</v>
      </c>
      <c r="K23" s="3">
        <f t="shared" si="16"/>
        <v>5.7574328713267304</v>
      </c>
      <c r="L23" s="3">
        <f t="shared" si="16"/>
        <v>7.4587730187868866</v>
      </c>
      <c r="M23" s="3">
        <f t="shared" si="16"/>
        <v>7.6001013001301283</v>
      </c>
      <c r="N23" s="3">
        <f t="shared" si="16"/>
        <v>5.3883491861746995</v>
      </c>
      <c r="O23" s="3">
        <f t="shared" si="16"/>
        <v>8.119480319095798</v>
      </c>
      <c r="P23" s="3">
        <f t="shared" si="16"/>
        <v>11.33543619487031</v>
      </c>
      <c r="Q23" s="3">
        <f t="shared" si="16"/>
        <v>7.0445514821202764</v>
      </c>
      <c r="R23" s="3">
        <f t="shared" si="16"/>
        <v>15.149676062938026</v>
      </c>
      <c r="S23" s="3">
        <f t="shared" si="16"/>
        <v>13.225464291185368</v>
      </c>
      <c r="T23" s="3">
        <f t="shared" si="16"/>
        <v>15.372254661360765</v>
      </c>
      <c r="U23" s="3">
        <f t="shared" si="16"/>
        <v>21.508559109354035</v>
      </c>
      <c r="V23" s="3">
        <f t="shared" si="16"/>
        <v>25.566158046229297</v>
      </c>
      <c r="W23" s="3">
        <f t="shared" si="16"/>
        <v>24.954167540471246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43</v>
      </c>
      <c r="D24" s="4">
        <f>IFERROR(_xlfn.RRI(5,I23,D23),"")</f>
        <v>0.30699928790809206</v>
      </c>
      <c r="E24" s="4">
        <f>IFERROR(_xlfn.RRI(5,J23,E23),"")</f>
        <v>-0.32417928767937265</v>
      </c>
      <c r="H24" s="4">
        <f t="shared" ref="H24:AA24" si="17">IFERROR(_xlfn.RRI(5,M23,H23),"")</f>
        <v>-7.7047240658808525E-2</v>
      </c>
      <c r="I24" s="4">
        <f t="shared" si="17"/>
        <v>-0.38747585992362776</v>
      </c>
      <c r="J24" s="4">
        <f t="shared" si="17"/>
        <v>-8.3869148057354126E-2</v>
      </c>
      <c r="K24" s="4">
        <f t="shared" si="17"/>
        <v>-0.12671071955716262</v>
      </c>
      <c r="L24" s="4">
        <f t="shared" si="17"/>
        <v>1.1492830362126893E-2</v>
      </c>
      <c r="M24" s="4">
        <f t="shared" si="17"/>
        <v>-0.12886952539029106</v>
      </c>
      <c r="N24" s="4">
        <f t="shared" si="17"/>
        <v>-0.16437974032169145</v>
      </c>
      <c r="O24" s="4">
        <f t="shared" si="17"/>
        <v>-0.11984708312059233</v>
      </c>
      <c r="P24" s="4">
        <f t="shared" si="17"/>
        <v>-0.12023762619021483</v>
      </c>
      <c r="Q24" s="4">
        <f t="shared" si="17"/>
        <v>-0.22725255890392093</v>
      </c>
      <c r="R24" s="4">
        <f t="shared" si="17"/>
        <v>-9.4992763190205776E-2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47.49</v>
      </c>
      <c r="J25" s="3">
        <f t="shared" si="18"/>
        <v>264.23</v>
      </c>
      <c r="K25" s="3">
        <f t="shared" si="18"/>
        <v>289.39999999999998</v>
      </c>
      <c r="L25" s="3">
        <f t="shared" si="18"/>
        <v>379.88</v>
      </c>
      <c r="M25" s="3">
        <f t="shared" si="18"/>
        <v>326.99</v>
      </c>
      <c r="N25" s="3">
        <f t="shared" si="18"/>
        <v>214.67</v>
      </c>
      <c r="O25" s="3">
        <f t="shared" si="18"/>
        <v>315.69</v>
      </c>
      <c r="P25" s="3">
        <f t="shared" si="18"/>
        <v>336.37</v>
      </c>
      <c r="Q25" s="3">
        <f t="shared" si="18"/>
        <v>209.05</v>
      </c>
      <c r="R25" s="3">
        <f t="shared" si="18"/>
        <v>300</v>
      </c>
      <c r="S25" s="3">
        <f t="shared" si="18"/>
        <v>291.39999999999998</v>
      </c>
      <c r="T25" s="3">
        <f t="shared" si="18"/>
        <v>317.27999999999997</v>
      </c>
      <c r="U25" s="3">
        <f t="shared" si="18"/>
        <v>364.9</v>
      </c>
      <c r="V25" s="3">
        <f t="shared" si="18"/>
        <v>338.85</v>
      </c>
      <c r="W25" s="3">
        <f t="shared" si="18"/>
        <v>247.2</v>
      </c>
      <c r="X25" s="3">
        <f t="shared" si="18"/>
        <v>738.77</v>
      </c>
      <c r="Y25" s="3">
        <f t="shared" si="18"/>
        <v>445.39</v>
      </c>
      <c r="Z25" s="3">
        <f t="shared" si="18"/>
        <v>401.39</v>
      </c>
      <c r="AA25" s="3">
        <f t="shared" si="18"/>
        <v>368.03</v>
      </c>
    </row>
    <row r="26" spans="1:27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-0.26045234782808302</v>
      </c>
      <c r="J26" s="4">
        <f t="shared" si="19"/>
        <v>-3.4962344043271365E-2</v>
      </c>
      <c r="K26" s="4">
        <f t="shared" si="19"/>
        <v>-2.9632473623842914E-2</v>
      </c>
      <c r="L26" s="4">
        <f t="shared" si="19"/>
        <v>0.1268841008358752</v>
      </c>
      <c r="M26" s="4">
        <f t="shared" si="19"/>
        <v>1.7378705573061426E-2</v>
      </c>
      <c r="N26" s="4">
        <f t="shared" si="19"/>
        <v>-5.9288698075196877E-2</v>
      </c>
      <c r="O26" s="4">
        <f t="shared" si="19"/>
        <v>-1.0042844386235483E-3</v>
      </c>
      <c r="P26" s="4">
        <f t="shared" si="19"/>
        <v>-1.6150479331029421E-2</v>
      </c>
      <c r="Q26" s="4">
        <f t="shared" si="19"/>
        <v>-9.2078006901554654E-2</v>
      </c>
      <c r="R26" s="4">
        <f t="shared" si="19"/>
        <v>3.9476218069845803E-2</v>
      </c>
      <c r="S26" s="4">
        <f t="shared" si="19"/>
        <v>-0.16977451753892003</v>
      </c>
      <c r="T26" s="4">
        <f t="shared" si="19"/>
        <v>-6.5583611139977682E-2</v>
      </c>
      <c r="U26" s="4">
        <f t="shared" si="19"/>
        <v>-1.8881504273735694E-2</v>
      </c>
      <c r="V26" s="4">
        <f t="shared" si="19"/>
        <v>-1.638565542763426E-2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47</v>
      </c>
      <c r="D27" s="3">
        <f>IFERROR(D4/D21,"")</f>
        <v>514.235117370892</v>
      </c>
      <c r="E27" s="3">
        <f>IFERROR(E4/E21,"")</f>
        <v>553.37718309859156</v>
      </c>
      <c r="H27" s="3">
        <f t="shared" ref="H27:AA27" si="20">IFERROR(H4/H21,"")</f>
        <v>2135.2246009389673</v>
      </c>
      <c r="I27" s="3">
        <f t="shared" si="20"/>
        <v>2275.6018779342721</v>
      </c>
      <c r="J27" s="3">
        <f t="shared" si="20"/>
        <v>2214.8671361502347</v>
      </c>
      <c r="K27" s="3">
        <f t="shared" si="20"/>
        <v>2308.6715337423311</v>
      </c>
      <c r="L27" s="3">
        <f t="shared" si="20"/>
        <v>1950.876809815951</v>
      </c>
      <c r="M27" s="3">
        <f t="shared" si="20"/>
        <v>1809.6446625766871</v>
      </c>
      <c r="N27" s="3">
        <f t="shared" si="20"/>
        <v>2012.697300613497</v>
      </c>
      <c r="O27" s="3">
        <f t="shared" si="20"/>
        <v>2341.645398773006</v>
      </c>
      <c r="P27" s="3">
        <f t="shared" si="20"/>
        <v>2414.8121367521367</v>
      </c>
      <c r="Q27" s="3">
        <f t="shared" si="20"/>
        <v>2405.1476027397262</v>
      </c>
      <c r="R27" s="3">
        <f t="shared" si="20"/>
        <v>2345.0729452054793</v>
      </c>
      <c r="S27" s="3">
        <f t="shared" si="20"/>
        <v>2226.6910958904109</v>
      </c>
      <c r="T27" s="3">
        <f t="shared" si="20"/>
        <v>2104.9922945205481</v>
      </c>
      <c r="U27" s="3">
        <f t="shared" si="20"/>
        <v>1873.811301369863</v>
      </c>
      <c r="V27" s="3">
        <f t="shared" si="20"/>
        <v>1591.2623287671233</v>
      </c>
      <c r="W27" s="3">
        <f t="shared" si="20"/>
        <v>1319.0196113074205</v>
      </c>
      <c r="X27" s="3">
        <f t="shared" si="20"/>
        <v>4959.9831858407078</v>
      </c>
      <c r="Y27" s="3">
        <f t="shared" si="20"/>
        <v>3837.8170212765958</v>
      </c>
      <c r="Z27" s="3">
        <f t="shared" si="20"/>
        <v>2539.9755319148935</v>
      </c>
      <c r="AA27" s="3">
        <f t="shared" si="20"/>
        <v>1791.4819148936169</v>
      </c>
    </row>
    <row r="28" spans="1:27" ht="15.5" x14ac:dyDescent="0.35">
      <c r="C28" t="s">
        <v>48</v>
      </c>
      <c r="D28" s="4">
        <f>IFERROR(_xlfn.RRI(5,I27,D27),"")</f>
        <v>-0.25730057171993792</v>
      </c>
      <c r="E28" s="4">
        <f>IFERROR(_xlfn.RRI(5,J27,E27),"")</f>
        <v>-0.24223470021733307</v>
      </c>
      <c r="H28" s="4">
        <f t="shared" ref="H28:AA28" si="21">IFERROR(_xlfn.RRI(5,M27,H27),"")</f>
        <v>3.3641771396974773E-2</v>
      </c>
      <c r="I28" s="4">
        <f t="shared" si="21"/>
        <v>2.4857689268269256E-2</v>
      </c>
      <c r="J28" s="4">
        <f t="shared" si="21"/>
        <v>-1.1070550631031906E-2</v>
      </c>
      <c r="K28" s="4">
        <f t="shared" si="21"/>
        <v>-8.9495578404490406E-3</v>
      </c>
      <c r="L28" s="4">
        <f t="shared" si="21"/>
        <v>-4.1002174412441916E-2</v>
      </c>
      <c r="M28" s="4">
        <f t="shared" si="21"/>
        <v>-5.0516570050231469E-2</v>
      </c>
      <c r="N28" s="4">
        <f t="shared" si="21"/>
        <v>-2.0005364576620943E-2</v>
      </c>
      <c r="O28" s="4">
        <f t="shared" si="21"/>
        <v>2.1537052763290987E-2</v>
      </c>
      <c r="P28" s="4">
        <f t="shared" si="21"/>
        <v>5.2038174945349347E-2</v>
      </c>
      <c r="Q28" s="4">
        <f t="shared" si="21"/>
        <v>8.6125450819924954E-2</v>
      </c>
      <c r="R28" s="4">
        <f t="shared" si="21"/>
        <v>0.1219694215789846</v>
      </c>
      <c r="S28" s="4">
        <f t="shared" si="21"/>
        <v>-0.14800714313583796</v>
      </c>
      <c r="T28" s="4">
        <f t="shared" si="21"/>
        <v>-0.11318455325345267</v>
      </c>
      <c r="U28" s="4">
        <f t="shared" si="21"/>
        <v>-5.9022445428237091E-2</v>
      </c>
      <c r="V28" s="4">
        <f t="shared" si="21"/>
        <v>-2.342439658463602E-2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49</v>
      </c>
      <c r="H29" s="4" t="str">
        <f t="shared" ref="H29:AA29" si="22">IFERROR(((H25-I25)/I25)*100%,"")</f>
        <v/>
      </c>
      <c r="I29" s="4">
        <f t="shared" si="22"/>
        <v>-0.82027021912727549</v>
      </c>
      <c r="J29" s="4">
        <f t="shared" si="22"/>
        <v>-8.6973047684865107E-2</v>
      </c>
      <c r="K29" s="4">
        <f t="shared" si="22"/>
        <v>-0.2381804780456987</v>
      </c>
      <c r="L29" s="4">
        <f t="shared" si="22"/>
        <v>0.16174806569008221</v>
      </c>
      <c r="M29" s="4">
        <f t="shared" si="22"/>
        <v>0.52322168910420663</v>
      </c>
      <c r="N29" s="4">
        <f t="shared" si="22"/>
        <v>-0.31999746586841527</v>
      </c>
      <c r="O29" s="4">
        <f t="shared" si="22"/>
        <v>-6.1479917947498311E-2</v>
      </c>
      <c r="P29" s="4">
        <f t="shared" si="22"/>
        <v>0.60904089930638594</v>
      </c>
      <c r="Q29" s="4">
        <f t="shared" si="22"/>
        <v>-0.30316666666666664</v>
      </c>
      <c r="R29" s="4">
        <f t="shared" si="22"/>
        <v>2.9512697323267067E-2</v>
      </c>
      <c r="S29" s="4">
        <f t="shared" si="22"/>
        <v>-8.1568330811901152E-2</v>
      </c>
      <c r="T29" s="4">
        <f t="shared" si="22"/>
        <v>-0.13050150726226364</v>
      </c>
      <c r="U29" s="4">
        <f t="shared" si="22"/>
        <v>7.6877674487236106E-2</v>
      </c>
      <c r="V29" s="4">
        <f t="shared" si="22"/>
        <v>0.37075242718446616</v>
      </c>
      <c r="W29" s="4">
        <f t="shared" si="22"/>
        <v>-0.66538976948170614</v>
      </c>
      <c r="X29" s="4">
        <f t="shared" si="22"/>
        <v>0.658703608073823</v>
      </c>
      <c r="Y29" s="4">
        <f t="shared" si="22"/>
        <v>0.10961907371882708</v>
      </c>
      <c r="Z29" s="4">
        <f t="shared" si="22"/>
        <v>9.0644784392576741E-2</v>
      </c>
      <c r="AA29" s="4" t="str">
        <f t="shared" si="22"/>
        <v/>
      </c>
    </row>
    <row r="30" spans="1:27" ht="15.5" x14ac:dyDescent="0.35">
      <c r="C30" t="s">
        <v>50</v>
      </c>
      <c r="H30" s="4">
        <f t="shared" ref="H30:AA30" si="23">IFERROR(((H27-I27)/I27)*100%,"")</f>
        <v>-6.16879773023985E-2</v>
      </c>
      <c r="I30" s="4">
        <f t="shared" si="23"/>
        <v>2.7421392819798357E-2</v>
      </c>
      <c r="J30" s="4">
        <f t="shared" si="23"/>
        <v>-4.0631331144816644E-2</v>
      </c>
      <c r="K30" s="4">
        <f t="shared" si="23"/>
        <v>0.18340200781828714</v>
      </c>
      <c r="L30" s="4">
        <f t="shared" si="23"/>
        <v>7.8044132176848788E-2</v>
      </c>
      <c r="M30" s="4">
        <f t="shared" si="23"/>
        <v>-0.10088583016180164</v>
      </c>
      <c r="N30" s="4">
        <f t="shared" si="23"/>
        <v>-0.14047733202126758</v>
      </c>
      <c r="O30" s="4">
        <f t="shared" si="23"/>
        <v>-3.0299142888000431E-2</v>
      </c>
      <c r="P30" s="4">
        <f t="shared" si="23"/>
        <v>4.0182706464258373E-3</v>
      </c>
      <c r="Q30" s="4">
        <f t="shared" si="23"/>
        <v>2.5617393973637357E-2</v>
      </c>
      <c r="R30" s="4">
        <f t="shared" si="23"/>
        <v>5.3164917906015054E-2</v>
      </c>
      <c r="S30" s="4">
        <f t="shared" si="23"/>
        <v>5.7814369053347088E-2</v>
      </c>
      <c r="T30" s="4">
        <f t="shared" si="23"/>
        <v>0.12337474588912903</v>
      </c>
      <c r="U30" s="4">
        <f t="shared" si="23"/>
        <v>0.1775627861571088</v>
      </c>
      <c r="V30" s="4">
        <f t="shared" si="23"/>
        <v>0.20639777841502607</v>
      </c>
      <c r="W30" s="4">
        <f t="shared" si="23"/>
        <v>-0.73406772525503039</v>
      </c>
      <c r="X30" s="4">
        <f t="shared" si="23"/>
        <v>0.2923969950476793</v>
      </c>
      <c r="Y30" s="4">
        <f t="shared" si="23"/>
        <v>0.51096613847427752</v>
      </c>
      <c r="Z30" s="4">
        <f t="shared" si="23"/>
        <v>0.41780696238048498</v>
      </c>
      <c r="AA30" s="4" t="str">
        <f t="shared" si="23"/>
        <v/>
      </c>
    </row>
    <row r="32" spans="1:27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4577.17</v>
      </c>
      <c r="E32" s="3">
        <f>IFERROR(INDEX(E51:E500,MATCH($A$32,$C$51:$C$500,0)),"")</f>
        <v>4494.96</v>
      </c>
      <c r="H32" s="3">
        <f>IFERROR(INDEX(D32:G32,COUNT(D32:G32)),"")</f>
        <v>4494.96</v>
      </c>
      <c r="I32" s="3">
        <f t="shared" ref="I32:AA32" si="24">IFERROR(INDEX(I51:I500,MATCH($C$32,$C$51:$C$500,0)),"")</f>
        <v>4457.45</v>
      </c>
      <c r="J32" s="3">
        <f t="shared" si="24"/>
        <v>4486.91</v>
      </c>
      <c r="K32" s="3">
        <f t="shared" si="24"/>
        <v>4744.87</v>
      </c>
      <c r="L32" s="3">
        <f t="shared" si="24"/>
        <v>4528.92</v>
      </c>
      <c r="M32" s="3">
        <f t="shared" si="24"/>
        <v>4167.97</v>
      </c>
      <c r="N32" s="3">
        <f t="shared" si="24"/>
        <v>3830.65</v>
      </c>
      <c r="O32" s="3">
        <f t="shared" si="24"/>
        <v>3665.27</v>
      </c>
      <c r="P32" s="3">
        <f t="shared" si="24"/>
        <v>3107.29</v>
      </c>
      <c r="Q32" s="3">
        <f t="shared" si="24"/>
        <v>2830.25</v>
      </c>
      <c r="R32" s="3">
        <f t="shared" si="24"/>
        <v>2711.84</v>
      </c>
      <c r="S32" s="3">
        <f t="shared" si="24"/>
        <v>2324.5500000000002</v>
      </c>
      <c r="T32" s="3">
        <f t="shared" si="24"/>
        <v>2022.36</v>
      </c>
      <c r="U32" s="3">
        <f t="shared" si="24"/>
        <v>1696.47</v>
      </c>
      <c r="V32" s="3">
        <f t="shared" si="24"/>
        <v>1324.24</v>
      </c>
      <c r="W32" s="3">
        <f t="shared" si="24"/>
        <v>991.8</v>
      </c>
      <c r="X32" s="3">
        <f t="shared" si="24"/>
        <v>3723.14</v>
      </c>
      <c r="Y32" s="3">
        <f t="shared" si="24"/>
        <v>2159.38</v>
      </c>
      <c r="Z32" s="3">
        <f t="shared" si="24"/>
        <v>1713.27</v>
      </c>
      <c r="AA32" s="3">
        <f t="shared" si="24"/>
        <v>1311.89</v>
      </c>
    </row>
    <row r="33" spans="1:27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0.46</v>
      </c>
      <c r="E33" s="3">
        <f>IFERROR(INDEX(E51:E500,MATCH($A$33,$C$51:$C$500,0)),"")</f>
        <v>0.43</v>
      </c>
      <c r="H33" s="3">
        <f>IFERROR(INDEX(D33:G33,COUNT(D33:G33)),"")</f>
        <v>0.43</v>
      </c>
      <c r="I33" s="3">
        <f t="shared" ref="I33:AA33" si="25">IFERROR(INDEX(I51:I500,MATCH($C$33,$C$51:$C$500,0)),"")</f>
        <v>0.48</v>
      </c>
      <c r="J33" s="3">
        <f t="shared" si="25"/>
        <v>0.49</v>
      </c>
      <c r="K33" s="3">
        <f t="shared" si="25"/>
        <v>0.55000000000000004</v>
      </c>
      <c r="L33" s="3">
        <f t="shared" si="25"/>
        <v>0.59</v>
      </c>
      <c r="M33" s="3">
        <f t="shared" si="25"/>
        <v>0.63</v>
      </c>
      <c r="N33" s="3">
        <f t="shared" si="25"/>
        <v>0.81</v>
      </c>
      <c r="O33" s="3">
        <f t="shared" si="25"/>
        <v>0.89</v>
      </c>
      <c r="P33" s="3">
        <f t="shared" si="25"/>
        <v>1.1100000000000001</v>
      </c>
      <c r="Q33" s="3">
        <f t="shared" si="25"/>
        <v>0.87</v>
      </c>
      <c r="R33" s="3">
        <f t="shared" si="25"/>
        <v>0.97</v>
      </c>
      <c r="S33" s="3">
        <f t="shared" si="25"/>
        <v>1.03</v>
      </c>
      <c r="T33" s="3">
        <f t="shared" si="25"/>
        <v>1.95</v>
      </c>
      <c r="U33" s="3">
        <f t="shared" si="25"/>
        <v>2.5299999999999998</v>
      </c>
      <c r="V33" s="3">
        <f t="shared" si="25"/>
        <v>3.96</v>
      </c>
      <c r="W33" s="3">
        <f t="shared" si="25"/>
        <v>3.43</v>
      </c>
      <c r="X33" s="3">
        <f t="shared" si="25"/>
        <v>3.55</v>
      </c>
      <c r="Y33" s="3">
        <f t="shared" si="25"/>
        <v>1.64</v>
      </c>
      <c r="Z33" s="3">
        <f t="shared" si="25"/>
        <v>0.64</v>
      </c>
      <c r="AA33" s="3">
        <f t="shared" si="25"/>
        <v>0</v>
      </c>
    </row>
    <row r="34" spans="1:27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23.59</v>
      </c>
      <c r="E34" s="3">
        <f>IFERROR(INDEX(E51:E500,MATCH($A$34,$C$51:$C$500,0)),"")</f>
        <v>45.09</v>
      </c>
      <c r="H34" s="3">
        <f>IFERROR(INDEX(D34:G34,COUNT(D34:G34)),"")</f>
        <v>45.09</v>
      </c>
      <c r="I34" s="3">
        <f t="shared" ref="I34:AA34" si="26">IFERROR(INDEX(I51:I500,MATCH($C$34,$C$51:$C$500,0)),"")</f>
        <v>44.64</v>
      </c>
      <c r="J34" s="3">
        <f t="shared" si="26"/>
        <v>8.33</v>
      </c>
      <c r="K34" s="3">
        <f t="shared" si="26"/>
        <v>9.0500000000000007</v>
      </c>
      <c r="L34" s="3">
        <f t="shared" si="26"/>
        <v>6.98</v>
      </c>
      <c r="M34" s="3">
        <f t="shared" si="26"/>
        <v>8.01</v>
      </c>
      <c r="N34" s="3">
        <f t="shared" si="26"/>
        <v>14.49</v>
      </c>
      <c r="O34" s="3">
        <f t="shared" si="26"/>
        <v>10.29</v>
      </c>
      <c r="P34" s="3">
        <f t="shared" si="26"/>
        <v>10.23</v>
      </c>
      <c r="Q34" s="3">
        <f t="shared" si="26"/>
        <v>11.77</v>
      </c>
      <c r="R34" s="3">
        <f t="shared" si="26"/>
        <v>8.8000000000000007</v>
      </c>
      <c r="S34" s="3">
        <f t="shared" si="26"/>
        <v>8.24</v>
      </c>
      <c r="T34" s="3">
        <f t="shared" si="26"/>
        <v>12.45</v>
      </c>
      <c r="U34" s="3">
        <f t="shared" si="26"/>
        <v>11.78</v>
      </c>
      <c r="V34" s="3">
        <f t="shared" si="26"/>
        <v>15.49</v>
      </c>
      <c r="W34" s="3">
        <f t="shared" si="26"/>
        <v>13.75</v>
      </c>
      <c r="X34" s="3">
        <f t="shared" si="26"/>
        <v>17.87</v>
      </c>
      <c r="Y34" s="3">
        <f t="shared" si="26"/>
        <v>7.94</v>
      </c>
      <c r="Z34" s="3">
        <f t="shared" si="26"/>
        <v>2.72</v>
      </c>
      <c r="AA34" s="3">
        <f t="shared" si="26"/>
        <v>0</v>
      </c>
    </row>
    <row r="35" spans="1:27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4.08</v>
      </c>
      <c r="E35" s="3">
        <f>IFERROR(INDEX(E51:E500,MATCH($A$35,$C$51:$C$500,0)),"")</f>
        <v>3.49</v>
      </c>
      <c r="H35" s="3">
        <f>IFERROR(INDEX(D35:G35,COUNT(D35:G35)),"")</f>
        <v>3.49</v>
      </c>
      <c r="I35" s="3">
        <f t="shared" ref="I35:AA35" si="27">IFERROR(INDEX(I51:I500,MATCH($C$35,$C$51:$C$500,0)),"")</f>
        <v>0.93</v>
      </c>
      <c r="J35" s="3">
        <f t="shared" si="27"/>
        <v>0.99</v>
      </c>
      <c r="K35" s="3">
        <f t="shared" si="27"/>
        <v>1.1299999999999999</v>
      </c>
      <c r="L35" s="3">
        <f t="shared" si="27"/>
        <v>1.36</v>
      </c>
      <c r="M35" s="3">
        <f t="shared" si="27"/>
        <v>1.45</v>
      </c>
      <c r="N35" s="3">
        <f t="shared" si="27"/>
        <v>1.54</v>
      </c>
      <c r="O35" s="3">
        <f t="shared" si="27"/>
        <v>1.39</v>
      </c>
      <c r="P35" s="3">
        <f t="shared" si="27"/>
        <v>1.42</v>
      </c>
      <c r="Q35" s="3">
        <f t="shared" si="27"/>
        <v>1.02</v>
      </c>
      <c r="R35" s="3">
        <f t="shared" si="27"/>
        <v>1.1299999999999999</v>
      </c>
      <c r="S35" s="3">
        <f t="shared" si="27"/>
        <v>1.08</v>
      </c>
      <c r="T35" s="3">
        <f t="shared" si="27"/>
        <v>1.88</v>
      </c>
      <c r="U35" s="3">
        <f t="shared" si="27"/>
        <v>2.29</v>
      </c>
      <c r="V35" s="3">
        <f t="shared" si="27"/>
        <v>3.3</v>
      </c>
      <c r="W35" s="3">
        <f t="shared" si="27"/>
        <v>2.58</v>
      </c>
      <c r="X35" s="3">
        <f t="shared" si="27"/>
        <v>2.67</v>
      </c>
      <c r="Y35" s="3">
        <f t="shared" si="27"/>
        <v>0.92</v>
      </c>
      <c r="Z35" s="3">
        <f t="shared" si="27"/>
        <v>0.43</v>
      </c>
      <c r="AA35" s="3">
        <f t="shared" si="27"/>
        <v>0</v>
      </c>
    </row>
    <row r="36" spans="1:27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  <c r="AA50" t="s">
        <v>1326</v>
      </c>
    </row>
    <row r="51" spans="2:27" ht="15.5" x14ac:dyDescent="0.35">
      <c r="B51" t="s">
        <v>71</v>
      </c>
      <c r="C51" t="s">
        <v>6</v>
      </c>
      <c r="D51" s="5">
        <v>5476604000000</v>
      </c>
      <c r="E51" s="5">
        <v>5893467000000</v>
      </c>
      <c r="F51" s="5">
        <v>6042683000000</v>
      </c>
      <c r="G51" s="5">
        <v>5965714000000</v>
      </c>
      <c r="I51" s="5">
        <v>24235160000000</v>
      </c>
      <c r="J51" s="5">
        <v>23588335000000</v>
      </c>
      <c r="K51" s="5">
        <v>18815673000000</v>
      </c>
      <c r="L51" s="5">
        <v>15899646000000</v>
      </c>
      <c r="M51" s="5">
        <v>14748604000000</v>
      </c>
      <c r="N51" s="5">
        <v>16403483000000</v>
      </c>
      <c r="O51" s="5">
        <v>19084410000000</v>
      </c>
      <c r="P51" s="5">
        <v>14126651000000</v>
      </c>
      <c r="Q51" s="5">
        <v>14046062000000</v>
      </c>
      <c r="R51" s="5">
        <v>13695226000000</v>
      </c>
      <c r="S51" s="5">
        <v>13003876000000</v>
      </c>
      <c r="T51" s="5">
        <v>12293155000000</v>
      </c>
      <c r="U51" s="5">
        <v>10943058000000</v>
      </c>
      <c r="V51" s="5">
        <v>9292972000000</v>
      </c>
      <c r="W51" s="5">
        <v>7465651000000</v>
      </c>
      <c r="X51" s="5">
        <v>5604781000000</v>
      </c>
      <c r="Y51" s="5">
        <v>3607548000000</v>
      </c>
      <c r="Z51" s="5">
        <v>2387577000000</v>
      </c>
      <c r="AA51" s="2">
        <v>1683993000000</v>
      </c>
    </row>
    <row r="52" spans="2:27" ht="15.5" x14ac:dyDescent="0.35">
      <c r="C52" t="s">
        <v>1656</v>
      </c>
      <c r="O52" s="5">
        <v>19084410000000</v>
      </c>
      <c r="P52" s="5">
        <v>14126651000000</v>
      </c>
      <c r="Q52" s="5">
        <v>14046062000000</v>
      </c>
      <c r="R52" s="5">
        <v>13695226000000</v>
      </c>
      <c r="S52" s="5">
        <v>13003876000000</v>
      </c>
      <c r="T52" s="5">
        <v>12293155000000</v>
      </c>
      <c r="U52" s="5">
        <v>10943058000000</v>
      </c>
      <c r="V52" s="5">
        <v>9292972000000</v>
      </c>
      <c r="W52" s="5">
        <v>7465651000000</v>
      </c>
      <c r="X52" s="5">
        <v>5604781000000</v>
      </c>
      <c r="Y52" s="5">
        <v>3607548000000</v>
      </c>
      <c r="Z52" s="5">
        <v>2387577000000</v>
      </c>
      <c r="AA52" s="2">
        <v>1683993000000</v>
      </c>
    </row>
    <row r="53" spans="2:27" ht="15.5" x14ac:dyDescent="0.35">
      <c r="C53" t="s">
        <v>801</v>
      </c>
      <c r="D53" s="5">
        <v>4182349000000</v>
      </c>
      <c r="E53" s="5">
        <v>4646188000000</v>
      </c>
      <c r="F53" s="5">
        <v>4747572000000</v>
      </c>
      <c r="G53" s="5">
        <v>4645729000000</v>
      </c>
      <c r="I53" s="5">
        <v>19015916000000</v>
      </c>
      <c r="J53" s="5">
        <v>18189958000000</v>
      </c>
      <c r="K53" s="5">
        <v>13069491000000</v>
      </c>
      <c r="L53" s="5">
        <v>10525856000000</v>
      </c>
      <c r="M53" s="5">
        <v>10074762000000</v>
      </c>
      <c r="N53" s="5">
        <v>12366009000000</v>
      </c>
    </row>
    <row r="54" spans="2:27" ht="15.5" x14ac:dyDescent="0.35">
      <c r="C54" t="s">
        <v>1657</v>
      </c>
      <c r="D54" s="5">
        <v>1294255000000</v>
      </c>
      <c r="E54" s="5">
        <v>1247279000000</v>
      </c>
      <c r="F54" s="5">
        <v>1295111000000</v>
      </c>
      <c r="G54" s="5">
        <v>1319985000000</v>
      </c>
      <c r="I54" s="5">
        <v>5219244000000</v>
      </c>
      <c r="J54" s="5">
        <v>5398377000000</v>
      </c>
      <c r="K54" s="5">
        <v>5746182000000</v>
      </c>
      <c r="L54" s="5">
        <v>5373790000000</v>
      </c>
      <c r="M54" s="5">
        <v>4673842000000</v>
      </c>
      <c r="N54" s="5">
        <v>4037474000000</v>
      </c>
    </row>
    <row r="55" spans="2:27" ht="15.5" x14ac:dyDescent="0.35">
      <c r="C55" t="s">
        <v>1658</v>
      </c>
      <c r="D55" s="5">
        <v>5476604000000</v>
      </c>
      <c r="E55" s="5">
        <v>5893467000000</v>
      </c>
      <c r="F55" s="5">
        <v>6042683000000</v>
      </c>
      <c r="G55" s="5">
        <v>5965714000000</v>
      </c>
      <c r="I55" s="5">
        <v>24235160000000</v>
      </c>
      <c r="J55" s="5">
        <v>23588335000000</v>
      </c>
      <c r="K55" s="5">
        <v>18815673000000</v>
      </c>
      <c r="L55" s="5">
        <v>15899646000000</v>
      </c>
      <c r="M55" s="5">
        <v>14748604000000</v>
      </c>
      <c r="N55" s="5">
        <v>16403483000000</v>
      </c>
      <c r="O55" s="5">
        <v>19084410000000</v>
      </c>
      <c r="P55" s="5">
        <v>14126651000000</v>
      </c>
      <c r="Q55" s="5">
        <v>14046062000000</v>
      </c>
      <c r="R55" s="5">
        <v>13695226000000</v>
      </c>
      <c r="S55" s="5">
        <v>13003876000000</v>
      </c>
      <c r="T55" s="5">
        <v>12293155000000</v>
      </c>
      <c r="U55" s="5">
        <v>10943058000000</v>
      </c>
      <c r="V55" s="5">
        <v>9292972000000</v>
      </c>
      <c r="W55" s="5">
        <v>7465651000000</v>
      </c>
      <c r="X55" s="5">
        <v>5604781000000</v>
      </c>
      <c r="Y55" s="5">
        <v>3607548000000</v>
      </c>
      <c r="Z55" s="5">
        <v>2387577000000</v>
      </c>
      <c r="AA55" s="2">
        <v>1683993000000</v>
      </c>
    </row>
    <row r="56" spans="2:27" ht="15.5" x14ac:dyDescent="0.35">
      <c r="C56" t="s">
        <v>927</v>
      </c>
    </row>
    <row r="57" spans="2:27" ht="15.5" x14ac:dyDescent="0.35">
      <c r="C57" t="s">
        <v>72</v>
      </c>
      <c r="D57" s="5">
        <v>-1950149000000</v>
      </c>
      <c r="E57" s="5">
        <v>-1894413000000</v>
      </c>
      <c r="F57" s="5">
        <v>-2067588000000</v>
      </c>
      <c r="G57" s="5">
        <v>-2053811000000</v>
      </c>
      <c r="I57" s="5">
        <v>-8323257000000</v>
      </c>
      <c r="J57" s="5">
        <v>-8380053000000</v>
      </c>
      <c r="K57" s="5">
        <v>-6771610000000</v>
      </c>
      <c r="L57" s="5">
        <v>-4221331000000</v>
      </c>
      <c r="M57" s="5">
        <v>-3605564000000</v>
      </c>
      <c r="N57" s="5">
        <v>-5779055000000</v>
      </c>
      <c r="O57" s="5">
        <v>-8036646000000</v>
      </c>
      <c r="P57" s="5">
        <v>-4526243000000</v>
      </c>
      <c r="Q57" s="5">
        <v>-4524452000000</v>
      </c>
      <c r="R57" s="5">
        <v>-4841247000000</v>
      </c>
      <c r="S57" s="5">
        <v>-5308265000000</v>
      </c>
      <c r="T57" s="5">
        <v>-5252372000000</v>
      </c>
      <c r="U57" s="5">
        <v>-3894609000000</v>
      </c>
      <c r="V57" s="5">
        <v>-3221858000000</v>
      </c>
      <c r="W57" s="5">
        <v>-2829705000000</v>
      </c>
      <c r="X57" s="5">
        <v>-2065517000000</v>
      </c>
      <c r="Y57" s="5">
        <v>-1644604000000</v>
      </c>
      <c r="Z57" s="5">
        <v>-1080597000000</v>
      </c>
      <c r="AA57" s="2">
        <v>-645286000000</v>
      </c>
    </row>
    <row r="58" spans="2:27" ht="15.5" x14ac:dyDescent="0.35">
      <c r="C58" t="s">
        <v>1659</v>
      </c>
      <c r="O58" s="5">
        <v>-8036646000000</v>
      </c>
      <c r="P58" s="5">
        <v>-4526243000000</v>
      </c>
      <c r="Q58" s="5">
        <v>-4524452000000</v>
      </c>
      <c r="R58" s="5">
        <v>-4841247000000</v>
      </c>
      <c r="S58" s="5">
        <v>-5308265000000</v>
      </c>
      <c r="T58" s="5">
        <v>-5252372000000</v>
      </c>
      <c r="U58" s="5">
        <v>-3894609000000</v>
      </c>
      <c r="V58" s="5">
        <v>-3221858000000</v>
      </c>
      <c r="W58" s="5">
        <v>-2829705000000</v>
      </c>
      <c r="X58" s="5">
        <v>-2065517000000</v>
      </c>
      <c r="Y58" s="5">
        <v>-1644604000000</v>
      </c>
      <c r="Z58" s="5">
        <v>-1080597000000</v>
      </c>
      <c r="AA58" s="2">
        <v>-645286000000</v>
      </c>
    </row>
    <row r="59" spans="2:27" ht="15.5" x14ac:dyDescent="0.35">
      <c r="C59" t="s">
        <v>928</v>
      </c>
      <c r="D59" s="5">
        <v>-1832854000000</v>
      </c>
      <c r="E59" s="5">
        <v>-1781363000000</v>
      </c>
      <c r="F59" s="5">
        <v>-1946071000000</v>
      </c>
      <c r="G59" s="5">
        <v>-1931227000000</v>
      </c>
      <c r="I59" s="5">
        <v>-7834273000000</v>
      </c>
      <c r="J59" s="5">
        <v>-7875949000000</v>
      </c>
      <c r="K59" s="5">
        <v>-6285177000000</v>
      </c>
      <c r="L59" s="5">
        <v>-3876891000000</v>
      </c>
      <c r="M59" s="5">
        <v>-3210932000000</v>
      </c>
      <c r="N59" s="5">
        <v>-5281544000000</v>
      </c>
    </row>
    <row r="60" spans="2:27" ht="15.5" x14ac:dyDescent="0.35">
      <c r="C60" t="s">
        <v>1660</v>
      </c>
      <c r="D60" s="5">
        <v>-117295000000</v>
      </c>
      <c r="E60" s="5">
        <v>-113050000000</v>
      </c>
      <c r="F60" s="5">
        <v>-121517000000</v>
      </c>
      <c r="G60" s="5">
        <v>-122584000000</v>
      </c>
      <c r="I60" s="5">
        <v>-488984000000</v>
      </c>
      <c r="J60" s="5">
        <v>-504104000000</v>
      </c>
      <c r="K60" s="5">
        <v>-486433000000</v>
      </c>
      <c r="L60" s="5">
        <v>-344440000000</v>
      </c>
      <c r="M60" s="5">
        <v>-394632000000</v>
      </c>
      <c r="N60" s="5">
        <v>-497511000000</v>
      </c>
    </row>
    <row r="61" spans="2:27" ht="15.5" x14ac:dyDescent="0.35">
      <c r="C61" t="s">
        <v>1661</v>
      </c>
      <c r="D61" s="5">
        <v>-1950149000000</v>
      </c>
      <c r="E61" s="5">
        <v>-1894413000000</v>
      </c>
      <c r="F61" s="5">
        <v>-2067588000000</v>
      </c>
      <c r="G61" s="5">
        <v>-2053811000000</v>
      </c>
      <c r="I61" s="5">
        <v>-8323257000000</v>
      </c>
      <c r="J61" s="5">
        <v>-8380053000000</v>
      </c>
      <c r="K61" s="5">
        <v>-6771610000000</v>
      </c>
      <c r="L61" s="5">
        <v>-4221331000000</v>
      </c>
      <c r="M61" s="5">
        <v>-3605564000000</v>
      </c>
      <c r="N61" s="5">
        <v>-5779055000000</v>
      </c>
      <c r="O61" s="5">
        <v>-8036646000000</v>
      </c>
      <c r="P61" s="5">
        <v>-4526243000000</v>
      </c>
      <c r="Q61" s="5">
        <v>-4524452000000</v>
      </c>
      <c r="R61" s="5">
        <v>-4841247000000</v>
      </c>
      <c r="S61" s="5">
        <v>-5308265000000</v>
      </c>
      <c r="T61" s="5">
        <v>-5252372000000</v>
      </c>
      <c r="U61" s="5">
        <v>-3894609000000</v>
      </c>
      <c r="V61" s="5">
        <v>-3221858000000</v>
      </c>
      <c r="W61" s="5">
        <v>-2829705000000</v>
      </c>
      <c r="X61" s="5">
        <v>-2065517000000</v>
      </c>
      <c r="Y61" s="5">
        <v>-1644604000000</v>
      </c>
      <c r="Z61" s="5">
        <v>-1080597000000</v>
      </c>
      <c r="AA61" s="2">
        <v>-645286000000</v>
      </c>
    </row>
    <row r="62" spans="2:27" ht="15.5" x14ac:dyDescent="0.35">
      <c r="C62" t="s">
        <v>930</v>
      </c>
      <c r="D62" s="5">
        <v>-1950149000000</v>
      </c>
      <c r="E62" s="5">
        <v>-1894413000000</v>
      </c>
      <c r="F62" s="5">
        <v>-2067588000000</v>
      </c>
      <c r="G62" s="5">
        <v>-2053811000000</v>
      </c>
      <c r="I62" s="5">
        <v>-8323257000000</v>
      </c>
      <c r="J62" s="5">
        <v>-8380053000000</v>
      </c>
      <c r="K62" s="5">
        <v>-6771610000000</v>
      </c>
      <c r="L62" s="5">
        <v>-4221331000000</v>
      </c>
      <c r="M62" s="5">
        <v>-3605564000000</v>
      </c>
      <c r="N62" s="5">
        <v>-5779055000000</v>
      </c>
      <c r="O62" s="5">
        <v>-8036646000000</v>
      </c>
      <c r="P62" s="5">
        <v>-4526243000000</v>
      </c>
      <c r="Q62" s="5">
        <v>-4524452000000</v>
      </c>
      <c r="R62" s="5">
        <v>-4841247000000</v>
      </c>
      <c r="S62" s="5">
        <v>-5308265000000</v>
      </c>
      <c r="T62" s="5">
        <v>-5252372000000</v>
      </c>
      <c r="U62" s="5">
        <v>-3894609000000</v>
      </c>
      <c r="V62" s="5">
        <v>-3221858000000</v>
      </c>
      <c r="W62" s="5">
        <v>-2829705000000</v>
      </c>
      <c r="X62" s="5">
        <v>-2065517000000</v>
      </c>
      <c r="Y62" s="5">
        <v>-1644604000000</v>
      </c>
      <c r="Z62" s="5">
        <v>-1080597000000</v>
      </c>
      <c r="AA62" s="2">
        <v>-645286000000</v>
      </c>
    </row>
    <row r="63" spans="2:27" ht="15.5" x14ac:dyDescent="0.35">
      <c r="C63" t="s">
        <v>73</v>
      </c>
      <c r="D63" s="5">
        <v>3526455000000</v>
      </c>
      <c r="E63" s="5">
        <v>3999054000000</v>
      </c>
      <c r="F63" s="5">
        <v>3975095000000</v>
      </c>
      <c r="G63" s="5">
        <v>3911903000000</v>
      </c>
      <c r="I63" s="5">
        <v>15911903000000</v>
      </c>
      <c r="J63" s="5">
        <v>15208282000000</v>
      </c>
      <c r="K63" s="5">
        <v>12044063000000</v>
      </c>
      <c r="L63" s="5">
        <v>11678315000000</v>
      </c>
      <c r="M63" s="5">
        <v>11143040000000</v>
      </c>
      <c r="N63" s="5">
        <v>10624428000000</v>
      </c>
      <c r="O63" s="5">
        <v>11047764000000</v>
      </c>
      <c r="P63" s="5">
        <v>9600408000000</v>
      </c>
      <c r="Q63" s="5">
        <v>9521610000000</v>
      </c>
      <c r="R63" s="5">
        <v>8853979000000</v>
      </c>
      <c r="S63" s="5">
        <v>7695611000000</v>
      </c>
      <c r="T63" s="5">
        <v>7040783000000</v>
      </c>
      <c r="U63" s="5">
        <v>7048449000000</v>
      </c>
      <c r="V63" s="5">
        <v>6071114000000</v>
      </c>
      <c r="W63" s="5">
        <v>4635946000000</v>
      </c>
      <c r="X63" s="5">
        <v>3539264000000</v>
      </c>
      <c r="Y63" s="5">
        <v>1962944000000</v>
      </c>
      <c r="Z63" s="5">
        <v>1306980000000</v>
      </c>
      <c r="AA63" s="2">
        <v>1038707000000</v>
      </c>
    </row>
    <row r="64" spans="2:27" ht="15.5" x14ac:dyDescent="0.35">
      <c r="C64" t="s">
        <v>74</v>
      </c>
      <c r="D64" s="5">
        <v>-2656327000000</v>
      </c>
      <c r="E64" s="5">
        <v>-3225417000000</v>
      </c>
      <c r="F64" s="5">
        <v>-5902550000000</v>
      </c>
      <c r="G64" s="5">
        <v>-3239277000000</v>
      </c>
      <c r="I64" s="5">
        <v>-15587985000000</v>
      </c>
      <c r="J64" s="5">
        <v>-11104265000000</v>
      </c>
      <c r="K64" s="5">
        <v>-8583028000000</v>
      </c>
      <c r="L64" s="5">
        <v>-7020639000000</v>
      </c>
      <c r="M64" s="5">
        <v>-7134862000000</v>
      </c>
      <c r="N64" s="5">
        <v>-7993914000000</v>
      </c>
      <c r="O64" s="5">
        <v>-7015245000000</v>
      </c>
      <c r="P64" s="5">
        <v>-6522067000000</v>
      </c>
      <c r="Q64" s="5">
        <v>-7543184000000</v>
      </c>
      <c r="R64" s="5">
        <v>-6244263000000</v>
      </c>
      <c r="S64" s="5">
        <v>-5235904000000</v>
      </c>
      <c r="T64" s="5">
        <v>-4505741000000</v>
      </c>
      <c r="U64" s="5">
        <v>-4170691000000</v>
      </c>
      <c r="V64" s="5">
        <v>-3583956000000</v>
      </c>
      <c r="W64" s="5">
        <v>-2840663000000</v>
      </c>
      <c r="X64" s="5">
        <v>-2393159000000</v>
      </c>
      <c r="Y64" s="5">
        <v>-1327591000000</v>
      </c>
      <c r="Z64" s="5">
        <v>-714258000000</v>
      </c>
      <c r="AA64" s="2">
        <v>-500500000000</v>
      </c>
    </row>
    <row r="65" spans="3:27" ht="15.5" x14ac:dyDescent="0.35">
      <c r="C65" t="s">
        <v>931</v>
      </c>
    </row>
    <row r="66" spans="3:27" ht="15.5" x14ac:dyDescent="0.35">
      <c r="C66" t="s">
        <v>932</v>
      </c>
      <c r="D66" s="5">
        <v>530606000000</v>
      </c>
      <c r="E66" s="5">
        <v>498382000000</v>
      </c>
      <c r="F66" s="5">
        <v>563442000000</v>
      </c>
      <c r="G66" s="5">
        <v>564814000000</v>
      </c>
      <c r="I66" s="5">
        <v>2081194000000</v>
      </c>
      <c r="J66" s="5">
        <v>1897296000000</v>
      </c>
      <c r="K66" s="5">
        <v>2073443000000</v>
      </c>
      <c r="L66" s="5">
        <v>2012615000000</v>
      </c>
      <c r="M66" s="5">
        <v>1959784000000</v>
      </c>
      <c r="N66" s="5">
        <v>1688837000000</v>
      </c>
      <c r="O66" s="5">
        <v>1560509000000</v>
      </c>
      <c r="P66" s="5">
        <v>600904000000</v>
      </c>
      <c r="Q66" s="5">
        <v>469537000000</v>
      </c>
      <c r="R66" s="5">
        <v>609942000000</v>
      </c>
      <c r="S66" s="5">
        <v>705835000000</v>
      </c>
      <c r="T66" s="5">
        <v>739520000000</v>
      </c>
      <c r="U66" s="5">
        <v>400394000000</v>
      </c>
      <c r="V66" s="5">
        <v>282805000000</v>
      </c>
      <c r="W66" s="5">
        <v>190792000000</v>
      </c>
      <c r="Y66" s="5">
        <v>378721000000</v>
      </c>
      <c r="Z66" s="5">
        <v>250709000000</v>
      </c>
      <c r="AA66" s="2">
        <v>377220000000</v>
      </c>
    </row>
    <row r="67" spans="3:27" ht="15.5" x14ac:dyDescent="0.35">
      <c r="C67" t="s">
        <v>929</v>
      </c>
      <c r="D67" s="5">
        <v>-178543000000</v>
      </c>
      <c r="E67" s="5">
        <v>-159515000000</v>
      </c>
      <c r="F67" s="5">
        <v>-143175000000</v>
      </c>
      <c r="G67" s="5">
        <v>-152663000000</v>
      </c>
      <c r="I67" s="5">
        <v>-589132000000</v>
      </c>
      <c r="J67" s="5">
        <v>-667642000000</v>
      </c>
    </row>
    <row r="68" spans="3:27" ht="15.5" x14ac:dyDescent="0.35">
      <c r="C68" t="s">
        <v>1459</v>
      </c>
    </row>
    <row r="69" spans="3:27" ht="15.5" x14ac:dyDescent="0.35">
      <c r="C69" t="s">
        <v>79</v>
      </c>
      <c r="D69" s="5">
        <v>120112000000</v>
      </c>
      <c r="E69" s="5">
        <v>2301000000</v>
      </c>
      <c r="F69" s="5">
        <v>-135460000000</v>
      </c>
      <c r="G69" s="5">
        <v>-86868000000</v>
      </c>
      <c r="I69" s="5">
        <v>-377647000000</v>
      </c>
      <c r="J69" s="5">
        <v>74756000000</v>
      </c>
      <c r="K69" s="5">
        <v>18348000000</v>
      </c>
      <c r="L69" s="5">
        <v>-154602000000</v>
      </c>
      <c r="M69" s="5">
        <v>78604000000</v>
      </c>
      <c r="N69" s="5">
        <v>24198000000</v>
      </c>
      <c r="O69" s="5">
        <v>-14596000000</v>
      </c>
      <c r="P69" s="5">
        <v>238280000000</v>
      </c>
      <c r="Q69" s="5">
        <v>-13449000000</v>
      </c>
      <c r="R69" s="5">
        <v>722175000000</v>
      </c>
      <c r="S69" s="5">
        <v>141242000000</v>
      </c>
      <c r="T69" s="5">
        <v>954000000</v>
      </c>
      <c r="U69" s="5">
        <v>-62000000</v>
      </c>
      <c r="V69" s="5">
        <v>-1718000000</v>
      </c>
      <c r="W69" s="5">
        <v>1662000000</v>
      </c>
    </row>
    <row r="70" spans="3:27" ht="15.5" x14ac:dyDescent="0.35">
      <c r="C70" t="s">
        <v>938</v>
      </c>
      <c r="D70" s="5">
        <v>522165000000</v>
      </c>
      <c r="E70" s="5">
        <v>502361000000</v>
      </c>
      <c r="F70" s="5">
        <v>707344000000</v>
      </c>
      <c r="G70" s="5">
        <v>715293000000</v>
      </c>
      <c r="I70" s="5">
        <v>2527119000000</v>
      </c>
      <c r="J70" s="5">
        <v>2221078000000</v>
      </c>
      <c r="K70" s="5">
        <v>2073443000000</v>
      </c>
      <c r="L70" s="5">
        <v>2012615000000</v>
      </c>
      <c r="M70" s="5">
        <v>1959784000000</v>
      </c>
      <c r="N70" s="5">
        <v>1688837000000</v>
      </c>
      <c r="O70" s="5">
        <v>1560509000000</v>
      </c>
      <c r="P70" s="5">
        <v>600904000000</v>
      </c>
      <c r="Q70" s="5">
        <v>469537000000</v>
      </c>
      <c r="R70" s="5">
        <v>609942000000</v>
      </c>
      <c r="S70" s="5">
        <v>705835000000</v>
      </c>
      <c r="T70" s="5">
        <v>739520000000</v>
      </c>
      <c r="U70" s="5">
        <v>400394000000</v>
      </c>
      <c r="V70" s="5">
        <v>282805000000</v>
      </c>
      <c r="W70" s="5">
        <v>190792000000</v>
      </c>
      <c r="X70" s="5">
        <v>135041000000</v>
      </c>
      <c r="Y70" s="5">
        <v>378721000000</v>
      </c>
      <c r="Z70" s="5">
        <v>250709000000</v>
      </c>
      <c r="AA70" s="2">
        <v>377220000000</v>
      </c>
    </row>
    <row r="71" spans="3:27" ht="15.5" x14ac:dyDescent="0.35">
      <c r="C71" t="s">
        <v>939</v>
      </c>
    </row>
    <row r="72" spans="3:27" ht="15.5" x14ac:dyDescent="0.35">
      <c r="C72" t="s">
        <v>941</v>
      </c>
      <c r="D72" s="5">
        <v>-1292555000000</v>
      </c>
      <c r="E72" s="5">
        <v>-1452125000000</v>
      </c>
      <c r="F72" s="5">
        <v>-1334146000000</v>
      </c>
      <c r="G72" s="5">
        <v>-1406776000000</v>
      </c>
      <c r="I72" s="5">
        <v>-5523545000000</v>
      </c>
      <c r="J72" s="5">
        <v>-4850251000000</v>
      </c>
      <c r="K72" s="5">
        <v>-3756478000000</v>
      </c>
      <c r="L72" s="5">
        <v>-3403319000000</v>
      </c>
      <c r="M72" s="5">
        <v>-3364534000000</v>
      </c>
      <c r="N72" s="5">
        <v>-3211395000000</v>
      </c>
      <c r="O72" s="5">
        <v>-3329635000000</v>
      </c>
      <c r="P72" s="5">
        <v>-2811122000000</v>
      </c>
      <c r="Q72" s="5">
        <v>-3670484000000</v>
      </c>
      <c r="R72" s="5">
        <v>-3143161000000</v>
      </c>
      <c r="S72" s="5">
        <v>-2851029000000</v>
      </c>
      <c r="T72" s="5">
        <v>-2514957000000</v>
      </c>
      <c r="U72" s="5">
        <v>-2179574000000</v>
      </c>
      <c r="V72" s="5">
        <v>-1853571000000</v>
      </c>
      <c r="W72" s="5">
        <v>-1382216000000</v>
      </c>
      <c r="X72" s="5">
        <v>-1291406000000</v>
      </c>
      <c r="Y72" s="5">
        <v>-914533000000</v>
      </c>
      <c r="Z72" s="5">
        <v>-490749000000</v>
      </c>
      <c r="AA72" s="2">
        <v>-424128000000</v>
      </c>
    </row>
    <row r="73" spans="3:27" ht="15.5" x14ac:dyDescent="0.35">
      <c r="C73" t="s">
        <v>821</v>
      </c>
      <c r="D73" s="5">
        <v>-808680000000</v>
      </c>
      <c r="E73" s="5">
        <v>-972985000000</v>
      </c>
      <c r="F73" s="5">
        <v>-1086002000000</v>
      </c>
      <c r="G73" s="5">
        <v>-957364000000</v>
      </c>
      <c r="I73" s="5">
        <v>-3887349000000</v>
      </c>
      <c r="J73" s="5">
        <v>-3951282000000</v>
      </c>
      <c r="K73" s="5">
        <v>-3273766000000</v>
      </c>
      <c r="L73" s="5">
        <v>-3272015000000</v>
      </c>
      <c r="M73" s="5">
        <v>-3065316000000</v>
      </c>
      <c r="N73" s="5">
        <v>-3062933000000</v>
      </c>
      <c r="O73" s="5">
        <v>-3262539000000</v>
      </c>
      <c r="P73" s="5">
        <v>-2597094000000</v>
      </c>
      <c r="Q73" s="5">
        <v>-2948310000000</v>
      </c>
      <c r="R73" s="5">
        <v>-2564115000000</v>
      </c>
      <c r="S73" s="5">
        <v>-2119939000000</v>
      </c>
      <c r="T73" s="5">
        <v>-1810548000000</v>
      </c>
      <c r="U73" s="5">
        <v>-1686248000000</v>
      </c>
      <c r="V73" s="5">
        <v>-1476884000000</v>
      </c>
      <c r="W73" s="5">
        <v>-1150313000000</v>
      </c>
      <c r="X73" s="5">
        <v>-829553000000</v>
      </c>
      <c r="Y73" s="5">
        <v>-734556000000</v>
      </c>
      <c r="Z73" s="5">
        <v>-390578000000</v>
      </c>
      <c r="AA73" s="2">
        <v>-230506000000</v>
      </c>
    </row>
    <row r="74" spans="3:27" ht="15.5" x14ac:dyDescent="0.35">
      <c r="C74" t="s">
        <v>940</v>
      </c>
      <c r="D74" s="5">
        <v>-962690000000</v>
      </c>
      <c r="E74" s="5">
        <v>-1175408000000</v>
      </c>
      <c r="F74" s="5">
        <v>-4042875000000</v>
      </c>
      <c r="G74" s="5">
        <v>-1424076000000</v>
      </c>
      <c r="I74" s="5">
        <v>-8046544000000</v>
      </c>
      <c r="J74" s="5">
        <v>-3897140000000</v>
      </c>
      <c r="K74" s="5">
        <v>-3049919000000</v>
      </c>
      <c r="L74" s="5">
        <v>-1840167000000</v>
      </c>
      <c r="M74" s="5">
        <v>-2111776000000</v>
      </c>
      <c r="N74" s="5">
        <v>-2799638000000</v>
      </c>
      <c r="O74" s="5">
        <v>-1445882000000</v>
      </c>
      <c r="P74" s="5">
        <v>-1375272000000</v>
      </c>
      <c r="Q74" s="5">
        <v>-1097619000000</v>
      </c>
      <c r="R74" s="5">
        <v>-869761000000</v>
      </c>
      <c r="S74" s="5">
        <v>-785886000000</v>
      </c>
      <c r="T74" s="5">
        <v>-743983000000</v>
      </c>
      <c r="U74" s="5">
        <v>-591327000000</v>
      </c>
      <c r="V74" s="5">
        <v>-455325000000</v>
      </c>
      <c r="W74" s="5">
        <v>-440162000000</v>
      </c>
      <c r="X74" s="5">
        <v>-368878000000</v>
      </c>
      <c r="Y74" s="5">
        <v>-31495000000</v>
      </c>
      <c r="Z74" s="5">
        <v>-45952000000</v>
      </c>
      <c r="AA74" s="2">
        <v>-170594000000</v>
      </c>
    </row>
    <row r="75" spans="3:27" ht="15.5" x14ac:dyDescent="0.35">
      <c r="C75" t="s">
        <v>943</v>
      </c>
      <c r="D75" s="5">
        <v>-3178492000000</v>
      </c>
      <c r="E75" s="5">
        <v>-3727778000000</v>
      </c>
      <c r="F75" s="5">
        <v>-6609894000000</v>
      </c>
      <c r="G75" s="5">
        <v>-3954570000000</v>
      </c>
      <c r="I75" s="5">
        <v>-18115104000000</v>
      </c>
      <c r="J75" s="5">
        <v>-13325343000000</v>
      </c>
      <c r="K75" s="5">
        <v>-10656471000000</v>
      </c>
      <c r="L75" s="5">
        <v>-9033254000000</v>
      </c>
      <c r="M75" s="5">
        <v>-9094646000000</v>
      </c>
      <c r="N75" s="5">
        <v>-9682751000000</v>
      </c>
      <c r="O75" s="5">
        <v>-8575754000000</v>
      </c>
      <c r="P75" s="5">
        <v>-7122971000000</v>
      </c>
      <c r="Q75" s="5">
        <v>-8012721000000</v>
      </c>
      <c r="R75" s="5">
        <v>-6854205000000</v>
      </c>
      <c r="S75" s="5">
        <v>-5941739000000</v>
      </c>
      <c r="T75" s="5">
        <v>-5245261000000</v>
      </c>
      <c r="U75" s="5">
        <v>-4571085000000</v>
      </c>
      <c r="V75" s="5">
        <v>-3866761000000</v>
      </c>
      <c r="W75" s="5">
        <v>-3031455000000</v>
      </c>
      <c r="X75" s="5">
        <v>-2528200000000</v>
      </c>
      <c r="Y75" s="5">
        <v>-1706312000000</v>
      </c>
      <c r="Z75" s="5">
        <v>-964967000000</v>
      </c>
      <c r="AA75" s="2">
        <v>-877720000000</v>
      </c>
    </row>
    <row r="76" spans="3:27" ht="15.5" x14ac:dyDescent="0.35">
      <c r="C76" t="s">
        <v>77</v>
      </c>
      <c r="D76" s="5">
        <v>870128000000</v>
      </c>
      <c r="E76" s="5">
        <v>773637000000</v>
      </c>
      <c r="F76" s="5">
        <v>-1927455000000</v>
      </c>
      <c r="G76" s="5">
        <v>672626000000</v>
      </c>
      <c r="I76" s="5">
        <v>323918000000</v>
      </c>
      <c r="J76" s="5">
        <v>4104017000000</v>
      </c>
      <c r="K76" s="5">
        <v>3461035000000</v>
      </c>
      <c r="L76" s="5">
        <v>4657676000000</v>
      </c>
      <c r="M76" s="5">
        <v>4008178000000</v>
      </c>
      <c r="N76" s="5">
        <v>2630514000000</v>
      </c>
      <c r="O76" s="5">
        <v>4032519000000</v>
      </c>
      <c r="P76" s="5">
        <v>3078341000000</v>
      </c>
      <c r="Q76" s="5">
        <v>1978426000000</v>
      </c>
      <c r="R76" s="5">
        <v>2609716000000</v>
      </c>
      <c r="S76" s="5">
        <v>2459707000000</v>
      </c>
      <c r="T76" s="5">
        <v>2535042000000</v>
      </c>
      <c r="U76" s="5">
        <v>2877758000000</v>
      </c>
      <c r="V76" s="5">
        <v>2487158000000</v>
      </c>
      <c r="W76" s="5">
        <v>1795283000000</v>
      </c>
      <c r="X76" s="5">
        <v>1146105000000</v>
      </c>
      <c r="Y76" s="5">
        <v>635353000000</v>
      </c>
      <c r="Z76" s="5">
        <v>592722000000</v>
      </c>
      <c r="AA76" s="2">
        <v>538207000000</v>
      </c>
    </row>
    <row r="77" spans="3:27" ht="15.5" x14ac:dyDescent="0.35">
      <c r="C77" t="s">
        <v>78</v>
      </c>
      <c r="D77" s="5">
        <v>307000000</v>
      </c>
      <c r="E77" s="5">
        <v>3933000000</v>
      </c>
      <c r="F77" s="5">
        <v>-48323000000</v>
      </c>
      <c r="G77" s="5">
        <v>3381000000</v>
      </c>
      <c r="I77" s="5">
        <v>-42591000000</v>
      </c>
      <c r="J77" s="5">
        <v>16456000000</v>
      </c>
      <c r="K77" s="5">
        <v>-3353000000</v>
      </c>
      <c r="L77" s="5">
        <v>-357000000</v>
      </c>
      <c r="M77" s="5">
        <v>-1006000000</v>
      </c>
      <c r="N77" s="5">
        <v>2562000000</v>
      </c>
      <c r="O77" s="5">
        <v>-13597000000</v>
      </c>
      <c r="P77" s="5">
        <v>-29093000000</v>
      </c>
      <c r="Q77" s="5">
        <v>-41581000000</v>
      </c>
      <c r="R77" s="5">
        <v>-5197000000</v>
      </c>
      <c r="S77" s="5">
        <v>-27096000000</v>
      </c>
      <c r="T77" s="5">
        <v>-12514000000</v>
      </c>
      <c r="U77" s="5">
        <v>-8903000000</v>
      </c>
      <c r="V77" s="5">
        <v>-1844000000</v>
      </c>
      <c r="W77" s="5">
        <v>-23663000000</v>
      </c>
      <c r="X77" s="5">
        <v>-18841000000</v>
      </c>
      <c r="Y77" s="5">
        <v>-13135000000</v>
      </c>
      <c r="Z77" s="5">
        <v>-17563000000</v>
      </c>
      <c r="AA77" s="2">
        <v>-12934000000</v>
      </c>
    </row>
    <row r="78" spans="3:27" ht="15.5" x14ac:dyDescent="0.35">
      <c r="C78" t="s">
        <v>966</v>
      </c>
      <c r="D78" s="5">
        <v>3633000000</v>
      </c>
      <c r="E78" s="5">
        <v>5648000000</v>
      </c>
      <c r="F78" s="5">
        <v>4872000000</v>
      </c>
      <c r="G78" s="5">
        <v>4815000000</v>
      </c>
      <c r="I78" s="5">
        <v>15503000000</v>
      </c>
      <c r="J78" s="5">
        <v>20510000000</v>
      </c>
      <c r="K78" s="5">
        <v>10053000000</v>
      </c>
      <c r="L78" s="5">
        <v>10020000000</v>
      </c>
      <c r="M78" s="5">
        <v>10377000000</v>
      </c>
      <c r="N78" s="5">
        <v>10750000000</v>
      </c>
      <c r="O78" s="5">
        <v>5068000000</v>
      </c>
      <c r="P78" s="5">
        <v>6475000000</v>
      </c>
      <c r="Q78" s="5">
        <v>7586000000</v>
      </c>
      <c r="R78" s="5">
        <v>3601000000</v>
      </c>
      <c r="S78" s="5">
        <v>2822000000</v>
      </c>
      <c r="T78" s="5">
        <v>3999000000</v>
      </c>
      <c r="U78" s="5">
        <v>8442000000</v>
      </c>
      <c r="V78" s="5">
        <v>10774000000</v>
      </c>
      <c r="W78" s="5">
        <v>12075000000</v>
      </c>
      <c r="X78" s="5">
        <v>13607000000</v>
      </c>
      <c r="Y78" s="5">
        <v>2132000000</v>
      </c>
      <c r="Z78" s="5">
        <v>4226000000</v>
      </c>
      <c r="AA78" s="2">
        <v>1784000000</v>
      </c>
    </row>
    <row r="79" spans="3:27" ht="15.5" x14ac:dyDescent="0.35">
      <c r="C79" t="s">
        <v>1662</v>
      </c>
      <c r="D79" s="5">
        <v>-3326000000</v>
      </c>
      <c r="E79" s="5">
        <v>-1715000000</v>
      </c>
      <c r="F79" s="5">
        <v>-53195000000</v>
      </c>
      <c r="G79" s="5">
        <v>-1434000000</v>
      </c>
      <c r="I79" s="5">
        <v>-58094000000</v>
      </c>
      <c r="J79" s="5">
        <v>-4054000000</v>
      </c>
      <c r="K79" s="5">
        <v>-13406000000</v>
      </c>
      <c r="L79" s="5">
        <v>-10377000000</v>
      </c>
      <c r="M79" s="5">
        <v>-11383000000</v>
      </c>
      <c r="N79" s="5">
        <v>-8188000000</v>
      </c>
      <c r="O79" s="5">
        <v>-18665000000</v>
      </c>
      <c r="P79" s="5">
        <v>-35568000000</v>
      </c>
      <c r="Q79" s="5">
        <v>-49167000000</v>
      </c>
      <c r="R79" s="5">
        <v>-8798000000</v>
      </c>
      <c r="S79" s="5">
        <v>-29918000000</v>
      </c>
      <c r="T79" s="5">
        <v>-16513000000</v>
      </c>
      <c r="U79" s="5">
        <v>-17345000000</v>
      </c>
      <c r="V79" s="5">
        <v>-12618000000</v>
      </c>
      <c r="W79" s="5">
        <v>-35738000000</v>
      </c>
      <c r="X79" s="5">
        <v>-32448000000</v>
      </c>
      <c r="Y79" s="5">
        <v>-15267000000</v>
      </c>
      <c r="Z79" s="5">
        <v>-21789000000</v>
      </c>
      <c r="AA79" s="2">
        <v>-14718000000</v>
      </c>
    </row>
    <row r="80" spans="3:27" ht="15.5" x14ac:dyDescent="0.35">
      <c r="C80" t="s">
        <v>80</v>
      </c>
      <c r="D80" s="5">
        <v>307000000</v>
      </c>
      <c r="E80" s="5">
        <v>3933000000</v>
      </c>
      <c r="F80" s="5">
        <v>-48323000000</v>
      </c>
      <c r="G80" s="5">
        <v>3381000000</v>
      </c>
      <c r="I80" s="5">
        <v>-42591000000</v>
      </c>
      <c r="J80" s="5">
        <v>16456000000</v>
      </c>
      <c r="K80" s="5">
        <v>-3353000000</v>
      </c>
      <c r="L80" s="5">
        <v>-357000000</v>
      </c>
      <c r="M80" s="5">
        <v>-1006000000</v>
      </c>
      <c r="N80" s="5">
        <v>2562000000</v>
      </c>
      <c r="O80" s="5">
        <v>-13597000000</v>
      </c>
      <c r="P80" s="5">
        <v>-29093000000</v>
      </c>
      <c r="Q80" s="5">
        <v>-41581000000</v>
      </c>
      <c r="R80" s="5">
        <v>-5197000000</v>
      </c>
      <c r="S80" s="5">
        <v>-27096000000</v>
      </c>
      <c r="T80" s="5">
        <v>-12514000000</v>
      </c>
      <c r="U80" s="5">
        <v>-8903000000</v>
      </c>
      <c r="V80" s="5">
        <v>-1844000000</v>
      </c>
      <c r="W80" s="5">
        <v>-23663000000</v>
      </c>
      <c r="X80" s="5">
        <v>-18841000000</v>
      </c>
      <c r="Y80" s="5">
        <v>-13135000000</v>
      </c>
      <c r="Z80" s="5">
        <v>-17563000000</v>
      </c>
      <c r="AA80" s="2">
        <v>-12934000000</v>
      </c>
    </row>
    <row r="81" spans="3:27" ht="15.5" x14ac:dyDescent="0.35">
      <c r="C81" t="s">
        <v>29</v>
      </c>
      <c r="D81" s="5">
        <v>870435000000</v>
      </c>
      <c r="E81" s="5">
        <v>777570000000</v>
      </c>
      <c r="F81" s="5">
        <v>-1975778000000</v>
      </c>
      <c r="G81" s="5">
        <v>676007000000</v>
      </c>
      <c r="I81" s="5">
        <v>281327000000</v>
      </c>
      <c r="J81" s="5">
        <v>4120473000000</v>
      </c>
      <c r="K81" s="5">
        <v>3457682000000</v>
      </c>
      <c r="L81" s="5">
        <v>4657319000000</v>
      </c>
      <c r="M81" s="5">
        <v>4007172000000</v>
      </c>
      <c r="N81" s="5">
        <v>2633076000000</v>
      </c>
      <c r="O81" s="5">
        <v>4018922000000</v>
      </c>
      <c r="P81" s="5">
        <v>3049248000000</v>
      </c>
      <c r="Q81" s="5">
        <v>1936845000000</v>
      </c>
      <c r="R81" s="5">
        <v>2604519000000</v>
      </c>
      <c r="S81" s="5">
        <v>2432611000000</v>
      </c>
      <c r="T81" s="5">
        <v>2522528000000</v>
      </c>
      <c r="U81" s="5">
        <v>2868855000000</v>
      </c>
      <c r="V81" s="5">
        <v>2485314000000</v>
      </c>
      <c r="W81" s="5">
        <v>1771620000000</v>
      </c>
      <c r="X81" s="5">
        <v>1127264000000</v>
      </c>
      <c r="Y81" s="5">
        <v>622218000000</v>
      </c>
      <c r="Z81" s="5">
        <v>575159000000</v>
      </c>
      <c r="AA81" s="2">
        <v>525273000000</v>
      </c>
    </row>
    <row r="82" spans="3:27" ht="15.5" x14ac:dyDescent="0.35">
      <c r="C82" t="s">
        <v>28</v>
      </c>
      <c r="D82" s="5">
        <v>-188674000000</v>
      </c>
      <c r="E82" s="5">
        <v>-180996000000</v>
      </c>
      <c r="F82" s="5">
        <v>125945000000</v>
      </c>
      <c r="G82" s="5">
        <v>-164954000000</v>
      </c>
      <c r="I82" s="5">
        <v>-383456000000</v>
      </c>
      <c r="J82" s="5">
        <v>-904233000000</v>
      </c>
      <c r="K82" s="5">
        <v>-775198000000</v>
      </c>
      <c r="L82" s="5">
        <v>-1027755000000</v>
      </c>
      <c r="M82" s="5">
        <v>-902957000000</v>
      </c>
      <c r="N82" s="5">
        <v>-627399000000</v>
      </c>
      <c r="O82" s="5">
        <v>-1026504000000</v>
      </c>
      <c r="P82" s="5">
        <v>-791364000000</v>
      </c>
      <c r="Q82" s="5">
        <v>-514905000000</v>
      </c>
      <c r="R82" s="5">
        <v>-728673000000</v>
      </c>
      <c r="S82" s="5">
        <v>-680002000000</v>
      </c>
      <c r="T82" s="5">
        <v>-653497000000</v>
      </c>
      <c r="U82" s="5">
        <v>-737754000000</v>
      </c>
      <c r="V82" s="5">
        <v>-506328000000</v>
      </c>
      <c r="W82" s="5">
        <v>-371557000000</v>
      </c>
      <c r="X82" s="5">
        <v>-290445000000</v>
      </c>
      <c r="Y82" s="5">
        <v>-201795000000</v>
      </c>
      <c r="Z82" s="5">
        <v>-196273000000</v>
      </c>
      <c r="AA82" s="2">
        <v>-177874000000</v>
      </c>
    </row>
    <row r="83" spans="3:27" ht="15.5" x14ac:dyDescent="0.35">
      <c r="C83" t="s">
        <v>81</v>
      </c>
      <c r="Y83" s="5">
        <v>-201795000000</v>
      </c>
      <c r="Z83" s="5">
        <v>-196273000000</v>
      </c>
      <c r="AA83" s="2">
        <v>-177874000000</v>
      </c>
    </row>
    <row r="84" spans="3:27" ht="15.5" x14ac:dyDescent="0.35">
      <c r="C84" t="s">
        <v>82</v>
      </c>
    </row>
    <row r="85" spans="3:27" ht="15.5" x14ac:dyDescent="0.35">
      <c r="C85" t="s">
        <v>84</v>
      </c>
      <c r="D85" s="5">
        <v>-188674000000</v>
      </c>
      <c r="E85" s="5">
        <v>-180996000000</v>
      </c>
      <c r="F85" s="5">
        <v>125945000000</v>
      </c>
      <c r="G85" s="5">
        <v>-164954000000</v>
      </c>
      <c r="I85" s="5">
        <v>-383456000000</v>
      </c>
      <c r="J85" s="5">
        <v>-904233000000</v>
      </c>
      <c r="K85" s="5">
        <v>-775198000000</v>
      </c>
      <c r="L85" s="5">
        <v>-1027755000000</v>
      </c>
      <c r="M85" s="5">
        <v>-902957000000</v>
      </c>
      <c r="N85" s="5">
        <v>-627399000000</v>
      </c>
      <c r="O85" s="5">
        <v>-1026504000000</v>
      </c>
      <c r="P85" s="5">
        <v>-791364000000</v>
      </c>
      <c r="Q85" s="5">
        <v>-514905000000</v>
      </c>
      <c r="R85" s="5">
        <v>-728673000000</v>
      </c>
      <c r="S85" s="5">
        <v>-680002000000</v>
      </c>
      <c r="T85" s="5">
        <v>-653497000000</v>
      </c>
      <c r="U85" s="5">
        <v>-737754000000</v>
      </c>
      <c r="V85" s="5">
        <v>-506328000000</v>
      </c>
      <c r="W85" s="5">
        <v>-371557000000</v>
      </c>
      <c r="X85" s="5">
        <v>-290445000000</v>
      </c>
      <c r="Y85" s="5">
        <v>-201795000000</v>
      </c>
      <c r="Z85" s="5">
        <v>-196273000000</v>
      </c>
      <c r="AA85" s="2">
        <v>-177874000000</v>
      </c>
    </row>
    <row r="86" spans="3:27" ht="15.5" x14ac:dyDescent="0.35">
      <c r="C86" t="s">
        <v>86</v>
      </c>
      <c r="D86" s="5">
        <v>1156161000000</v>
      </c>
      <c r="E86" s="5">
        <v>596574000000</v>
      </c>
      <c r="F86" s="5">
        <v>-1849833000000</v>
      </c>
      <c r="G86" s="5">
        <v>511053000000</v>
      </c>
      <c r="I86" s="5">
        <v>-102129000000</v>
      </c>
      <c r="J86" s="5">
        <v>3216240000000</v>
      </c>
      <c r="K86" s="5">
        <v>2682484000000</v>
      </c>
      <c r="L86" s="5">
        <v>3629564000000</v>
      </c>
      <c r="M86" s="5">
        <v>3104215000000</v>
      </c>
      <c r="N86" s="5">
        <v>2005677000000</v>
      </c>
      <c r="O86" s="5">
        <v>2992418000000</v>
      </c>
      <c r="P86" s="5">
        <v>2257884000000</v>
      </c>
      <c r="Q86" s="5">
        <v>1421940000000</v>
      </c>
      <c r="R86" s="5">
        <v>1875846000000</v>
      </c>
      <c r="S86" s="5">
        <v>1752609000000</v>
      </c>
      <c r="T86" s="5">
        <v>1869031000000</v>
      </c>
      <c r="U86" s="5">
        <v>2131101000000</v>
      </c>
      <c r="V86" s="5">
        <v>1978986000000</v>
      </c>
      <c r="W86" s="5">
        <v>1400063000000</v>
      </c>
      <c r="X86" s="5">
        <v>836819000000</v>
      </c>
      <c r="Y86" s="5">
        <v>420423000000</v>
      </c>
      <c r="Z86" s="5">
        <v>378886000000</v>
      </c>
      <c r="AA86" s="2">
        <v>347399000000</v>
      </c>
    </row>
    <row r="87" spans="3:27" ht="15.5" x14ac:dyDescent="0.35">
      <c r="C87" t="s">
        <v>87</v>
      </c>
      <c r="D87" s="5">
        <v>120112000000</v>
      </c>
      <c r="E87" s="5">
        <v>2301000000</v>
      </c>
      <c r="F87" s="5">
        <v>-135460000000</v>
      </c>
      <c r="G87" s="5">
        <v>-86868000000</v>
      </c>
      <c r="I87" s="5">
        <v>-377647000000</v>
      </c>
      <c r="J87" s="5">
        <v>74756000000</v>
      </c>
      <c r="K87" s="5">
        <v>18348000000</v>
      </c>
      <c r="L87" s="5">
        <v>-154602000000</v>
      </c>
      <c r="M87" s="5">
        <v>78604000000</v>
      </c>
      <c r="N87" s="5">
        <v>24198000000</v>
      </c>
      <c r="O87" s="5">
        <v>-14596000000</v>
      </c>
      <c r="P87" s="5">
        <v>238280000000</v>
      </c>
      <c r="Q87" s="5">
        <v>-13449000000</v>
      </c>
      <c r="R87" s="5">
        <v>722175000000</v>
      </c>
      <c r="S87" s="5">
        <v>141242000000</v>
      </c>
      <c r="T87" s="5">
        <v>954000000</v>
      </c>
      <c r="U87" s="5">
        <v>-62000000</v>
      </c>
      <c r="V87" s="5">
        <v>-1718000000</v>
      </c>
      <c r="W87" s="5">
        <v>1662000000</v>
      </c>
    </row>
    <row r="88" spans="3:27" ht="15.5" x14ac:dyDescent="0.35">
      <c r="C88" t="s">
        <v>88</v>
      </c>
      <c r="D88" s="5">
        <v>120112000000</v>
      </c>
      <c r="E88" s="5">
        <v>2301000000</v>
      </c>
      <c r="F88" s="5">
        <v>-135460000000</v>
      </c>
      <c r="G88" s="5">
        <v>-86868000000</v>
      </c>
      <c r="I88" s="5">
        <v>-377647000000</v>
      </c>
      <c r="J88" s="5">
        <v>74756000000</v>
      </c>
      <c r="K88" s="5">
        <v>18348000000</v>
      </c>
      <c r="L88" s="5">
        <v>-154602000000</v>
      </c>
      <c r="M88" s="5">
        <v>78604000000</v>
      </c>
      <c r="N88" s="5">
        <v>24198000000</v>
      </c>
      <c r="O88" s="5">
        <v>-14596000000</v>
      </c>
      <c r="P88" s="5">
        <v>238280000000</v>
      </c>
      <c r="Q88" s="5">
        <v>-13449000000</v>
      </c>
      <c r="R88" s="5">
        <v>722175000000</v>
      </c>
      <c r="S88" s="5">
        <v>141242000000</v>
      </c>
      <c r="T88" s="5">
        <v>954000000</v>
      </c>
      <c r="U88" s="5">
        <v>-62000000</v>
      </c>
      <c r="V88" s="5">
        <v>-1718000000</v>
      </c>
      <c r="W88" s="5">
        <v>1662000000</v>
      </c>
    </row>
    <row r="89" spans="3:27" ht="15.5" x14ac:dyDescent="0.35">
      <c r="C89" t="s">
        <v>89</v>
      </c>
      <c r="D89" s="5">
        <v>1276273000000</v>
      </c>
      <c r="E89" s="5">
        <v>598875000000</v>
      </c>
      <c r="F89" s="5">
        <v>-1985293000000</v>
      </c>
      <c r="G89" s="5">
        <v>424185000000</v>
      </c>
      <c r="I89" s="5">
        <v>-479776000000</v>
      </c>
      <c r="J89" s="5">
        <v>3290996000000</v>
      </c>
      <c r="K89" s="5">
        <v>2700832000000</v>
      </c>
      <c r="L89" s="5">
        <v>3474962000000</v>
      </c>
      <c r="M89" s="5">
        <v>3182819000000</v>
      </c>
      <c r="N89" s="5">
        <v>2029875000000</v>
      </c>
      <c r="O89" s="5">
        <v>2977822000000</v>
      </c>
      <c r="P89" s="5">
        <v>2496164000000</v>
      </c>
      <c r="Q89" s="5">
        <v>1408491000000</v>
      </c>
      <c r="R89" s="5">
        <v>2598021000000</v>
      </c>
      <c r="S89" s="5">
        <v>1893851000000</v>
      </c>
      <c r="T89" s="5">
        <v>1869985000000</v>
      </c>
      <c r="U89" s="5">
        <v>2131039000000</v>
      </c>
      <c r="V89" s="5">
        <v>1977268000000</v>
      </c>
      <c r="W89" s="5">
        <v>1401725000000</v>
      </c>
    </row>
    <row r="90" spans="3:27" ht="15.5" x14ac:dyDescent="0.35">
      <c r="C90" t="s">
        <v>90</v>
      </c>
      <c r="D90" s="5">
        <v>1156161000000</v>
      </c>
      <c r="E90" s="5">
        <v>596574000000</v>
      </c>
      <c r="F90" s="5">
        <v>-1849833000000</v>
      </c>
      <c r="G90" s="5">
        <v>511053000000</v>
      </c>
      <c r="I90" s="5">
        <v>-102129000000</v>
      </c>
      <c r="J90" s="5">
        <v>3216240000000</v>
      </c>
      <c r="K90" s="5">
        <v>2682484000000</v>
      </c>
      <c r="L90" s="5">
        <v>3629564000000</v>
      </c>
      <c r="M90" s="5">
        <v>3104215000000</v>
      </c>
      <c r="N90" s="5">
        <v>2005677000000</v>
      </c>
      <c r="O90" s="5">
        <v>2992418000000</v>
      </c>
      <c r="P90" s="5">
        <v>2257884000000</v>
      </c>
      <c r="Q90" s="5">
        <v>1421940000000</v>
      </c>
      <c r="R90" s="5">
        <v>1875846000000</v>
      </c>
      <c r="S90" s="5">
        <v>1752609000000</v>
      </c>
      <c r="T90" s="5">
        <v>1869031000000</v>
      </c>
      <c r="U90" s="5">
        <v>2131101000000</v>
      </c>
      <c r="V90" s="5">
        <v>1978986000000</v>
      </c>
      <c r="W90" s="5">
        <v>1400063000000</v>
      </c>
      <c r="X90" s="5">
        <v>836819000000</v>
      </c>
      <c r="Y90" s="5">
        <v>420423000000</v>
      </c>
      <c r="Z90" s="5">
        <v>378886000000</v>
      </c>
      <c r="AA90" s="2">
        <v>347399000000</v>
      </c>
    </row>
    <row r="91" spans="3:27" ht="15.5" x14ac:dyDescent="0.35">
      <c r="C91" t="s">
        <v>8</v>
      </c>
      <c r="D91" s="5">
        <v>976380000000</v>
      </c>
      <c r="E91" s="5">
        <v>399306000000</v>
      </c>
      <c r="F91" s="5">
        <v>-1093745000000</v>
      </c>
      <c r="G91" s="5">
        <v>442403000000</v>
      </c>
      <c r="I91" s="5">
        <v>248351000000</v>
      </c>
      <c r="J91" s="5">
        <v>2868590000000</v>
      </c>
      <c r="K91" s="5">
        <v>2376847000000</v>
      </c>
      <c r="L91" s="5">
        <v>2939728000000</v>
      </c>
      <c r="M91" s="5">
        <v>2742035000000</v>
      </c>
      <c r="N91" s="5">
        <v>1776256000000</v>
      </c>
      <c r="O91" s="5">
        <v>2555357000000</v>
      </c>
      <c r="P91" s="5">
        <v>2195040000000</v>
      </c>
      <c r="Q91" s="5">
        <v>1211719000000</v>
      </c>
      <c r="R91" s="5">
        <v>2471280000000</v>
      </c>
      <c r="S91" s="5">
        <v>1841495000000</v>
      </c>
      <c r="T91" s="5">
        <v>1853976000000</v>
      </c>
      <c r="U91" s="5">
        <v>2131039000000</v>
      </c>
      <c r="V91" s="5">
        <v>1977268000000</v>
      </c>
      <c r="W91" s="5">
        <v>1401725000000</v>
      </c>
    </row>
    <row r="92" spans="3:27" ht="15.5" x14ac:dyDescent="0.35">
      <c r="C92" t="s">
        <v>203</v>
      </c>
      <c r="D92" s="5">
        <v>299893000000</v>
      </c>
      <c r="E92" s="5">
        <v>199569000000</v>
      </c>
      <c r="F92" s="5">
        <v>-891548000000</v>
      </c>
      <c r="G92" s="5">
        <v>-18218000000</v>
      </c>
      <c r="I92" s="5">
        <v>-728127000000</v>
      </c>
      <c r="J92" s="5">
        <v>422406000000</v>
      </c>
      <c r="K92" s="5">
        <v>323985000000</v>
      </c>
      <c r="L92" s="5">
        <v>535234000000</v>
      </c>
      <c r="M92" s="5">
        <v>440784000000</v>
      </c>
      <c r="N92" s="5">
        <v>253619000000</v>
      </c>
      <c r="O92" s="5">
        <v>422465000000</v>
      </c>
      <c r="P92" s="5">
        <v>301124000000</v>
      </c>
      <c r="Q92" s="5">
        <v>196772000000</v>
      </c>
      <c r="R92" s="5">
        <v>126741000000</v>
      </c>
      <c r="S92" s="5">
        <v>52356000000</v>
      </c>
      <c r="T92" s="5">
        <v>16009000000</v>
      </c>
    </row>
    <row r="93" spans="3:27" ht="15.5" x14ac:dyDescent="0.35">
      <c r="C93" t="s">
        <v>91</v>
      </c>
      <c r="D93" s="5">
        <v>1156161000000</v>
      </c>
      <c r="E93" s="5">
        <v>596574000000</v>
      </c>
      <c r="F93" s="5">
        <v>-1849833000000</v>
      </c>
      <c r="G93" s="5">
        <v>511053000000</v>
      </c>
      <c r="I93" s="5">
        <v>-102129000000</v>
      </c>
      <c r="J93" s="5">
        <v>3216240000000</v>
      </c>
      <c r="K93" s="5">
        <v>2682484000000</v>
      </c>
      <c r="L93" s="5">
        <v>3629564000000</v>
      </c>
      <c r="M93" s="5">
        <v>3104215000000</v>
      </c>
      <c r="N93" s="5">
        <v>2005677000000</v>
      </c>
      <c r="O93" s="5">
        <v>2992418000000</v>
      </c>
      <c r="P93" s="5">
        <v>2257884000000</v>
      </c>
      <c r="Q93" s="5">
        <v>1421940000000</v>
      </c>
      <c r="R93" s="5">
        <v>1875846000000</v>
      </c>
      <c r="S93" s="5">
        <v>1752609000000</v>
      </c>
      <c r="T93" s="5">
        <v>1869031000000</v>
      </c>
      <c r="U93" s="5">
        <v>2131101000000</v>
      </c>
      <c r="V93" s="5">
        <v>1978986000000</v>
      </c>
      <c r="W93" s="5">
        <v>1400063000000</v>
      </c>
      <c r="X93" s="5">
        <v>836819000000</v>
      </c>
      <c r="Y93" s="5">
        <v>420423000000</v>
      </c>
      <c r="Z93" s="5">
        <v>378886000000</v>
      </c>
      <c r="AA93" s="2">
        <v>347399000000</v>
      </c>
    </row>
    <row r="94" spans="3:27" ht="15.5" x14ac:dyDescent="0.35">
      <c r="C94" t="s">
        <v>92</v>
      </c>
      <c r="D94" s="5">
        <v>1276273000000</v>
      </c>
      <c r="E94" s="5">
        <v>598875000000</v>
      </c>
      <c r="F94" s="5">
        <v>-1985293000000</v>
      </c>
      <c r="G94" s="5">
        <v>424185000000</v>
      </c>
      <c r="I94" s="5">
        <v>-479776000000</v>
      </c>
      <c r="J94" s="5">
        <v>3290996000000</v>
      </c>
      <c r="K94" s="5">
        <v>2700832000000</v>
      </c>
      <c r="L94" s="5">
        <v>3474962000000</v>
      </c>
      <c r="M94" s="5">
        <v>3182819000000</v>
      </c>
      <c r="N94" s="5">
        <v>2029875000000</v>
      </c>
      <c r="O94" s="5">
        <v>2977822000000</v>
      </c>
      <c r="P94" s="5">
        <v>2496164000000</v>
      </c>
      <c r="Q94" s="5">
        <v>1408491000000</v>
      </c>
      <c r="R94" s="5">
        <v>2598021000000</v>
      </c>
      <c r="S94" s="5">
        <v>1893851000000</v>
      </c>
      <c r="T94" s="5">
        <v>1869985000000</v>
      </c>
      <c r="U94" s="5">
        <v>2131039000000</v>
      </c>
      <c r="V94" s="5">
        <v>1977268000000</v>
      </c>
      <c r="W94" s="5">
        <v>1401725000000</v>
      </c>
    </row>
    <row r="95" spans="3:27" ht="15.5" x14ac:dyDescent="0.35">
      <c r="C95" t="s">
        <v>93</v>
      </c>
      <c r="D95" s="5">
        <v>1276273000000</v>
      </c>
      <c r="E95" s="5">
        <v>598875000000</v>
      </c>
      <c r="F95" s="5">
        <v>-1985293000000</v>
      </c>
      <c r="G95" s="5">
        <v>424185000000</v>
      </c>
      <c r="I95" s="5">
        <v>-479776000000</v>
      </c>
      <c r="J95" s="5">
        <v>3290996000000</v>
      </c>
      <c r="K95" s="5">
        <v>2700832000000</v>
      </c>
      <c r="L95" s="5">
        <v>3474962000000</v>
      </c>
      <c r="M95" s="5">
        <v>3182819000000</v>
      </c>
      <c r="N95" s="5">
        <v>2029875000000</v>
      </c>
      <c r="O95" s="5">
        <v>2977822000000</v>
      </c>
      <c r="P95" s="5">
        <v>2496164000000</v>
      </c>
      <c r="Q95" s="5">
        <v>1408491000000</v>
      </c>
      <c r="R95" s="5">
        <v>2598021000000</v>
      </c>
      <c r="S95" s="5">
        <v>1893851000000</v>
      </c>
      <c r="T95" s="5">
        <v>1869985000000</v>
      </c>
      <c r="U95" s="5">
        <v>2131039000000</v>
      </c>
      <c r="V95" s="5">
        <v>1977268000000</v>
      </c>
      <c r="W95" s="5">
        <v>1401725000000</v>
      </c>
    </row>
    <row r="97" spans="2:27" ht="15.5" x14ac:dyDescent="0.35">
      <c r="B97" t="s">
        <v>94</v>
      </c>
      <c r="C97" t="s">
        <v>95</v>
      </c>
    </row>
    <row r="98" spans="2:27" ht="15.5" x14ac:dyDescent="0.35">
      <c r="C98" t="s">
        <v>20</v>
      </c>
      <c r="D98" s="5">
        <v>1032405000000</v>
      </c>
      <c r="E98" s="5">
        <v>1018038000000</v>
      </c>
      <c r="F98" s="5">
        <v>1246542000000</v>
      </c>
      <c r="G98" s="5">
        <v>1125327000000</v>
      </c>
      <c r="I98" s="5">
        <v>1246542000000</v>
      </c>
      <c r="J98" s="5">
        <v>1379647000000</v>
      </c>
      <c r="K98" s="5">
        <v>1428683000000</v>
      </c>
      <c r="L98" s="5">
        <v>1747461000000</v>
      </c>
      <c r="M98" s="5">
        <v>1884858000000</v>
      </c>
      <c r="N98" s="5">
        <v>2433196000000</v>
      </c>
      <c r="O98" s="5">
        <v>2299062000000</v>
      </c>
      <c r="P98" s="5">
        <v>1838136000000</v>
      </c>
      <c r="Q98" s="5">
        <v>1496785000000</v>
      </c>
      <c r="R98" s="5">
        <v>1448180000000</v>
      </c>
      <c r="S98" s="5">
        <v>1352401000000</v>
      </c>
      <c r="T98" s="5">
        <v>1129677000000</v>
      </c>
      <c r="U98" s="5">
        <v>1102840000000</v>
      </c>
      <c r="V98" s="5">
        <v>929454000000</v>
      </c>
      <c r="W98" s="5">
        <v>820624000000</v>
      </c>
      <c r="X98" s="5">
        <v>701345000000</v>
      </c>
      <c r="Y98" s="5">
        <v>443429000000</v>
      </c>
      <c r="Z98" s="5">
        <v>237443000000</v>
      </c>
      <c r="AA98" s="2">
        <v>193030000000</v>
      </c>
    </row>
    <row r="99" spans="2:27" ht="15.5" x14ac:dyDescent="0.35">
      <c r="C99" t="s">
        <v>944</v>
      </c>
      <c r="D99" s="5">
        <v>6547012000000</v>
      </c>
      <c r="E99" s="5">
        <v>8813581000000</v>
      </c>
      <c r="F99" s="5">
        <v>7915463000000</v>
      </c>
      <c r="G99" s="5">
        <v>6526733000000</v>
      </c>
      <c r="I99" s="5">
        <v>7915463000000</v>
      </c>
      <c r="J99" s="5">
        <v>9443461000000</v>
      </c>
      <c r="K99" s="5">
        <v>9276598000000</v>
      </c>
      <c r="L99" s="5">
        <v>10215350000000</v>
      </c>
      <c r="M99" s="5">
        <v>5602993000000</v>
      </c>
      <c r="N99" s="5">
        <v>5616968000000</v>
      </c>
      <c r="O99" s="5">
        <v>8987079000000</v>
      </c>
      <c r="P99" s="5">
        <v>5248644000000</v>
      </c>
      <c r="Q99" s="5">
        <v>5098341000000</v>
      </c>
      <c r="R99" s="5">
        <v>4625356000000</v>
      </c>
      <c r="S99" s="5">
        <v>4774422000000</v>
      </c>
      <c r="T99" s="5">
        <v>4628496000000</v>
      </c>
      <c r="U99" s="5">
        <v>4311653000000</v>
      </c>
      <c r="V99" s="5">
        <v>4049000000000</v>
      </c>
      <c r="W99" s="5">
        <v>3218561000000</v>
      </c>
      <c r="X99" s="5">
        <v>2247952000000</v>
      </c>
      <c r="Y99" s="5">
        <v>927627000000</v>
      </c>
      <c r="Z99" s="5">
        <v>547699000000</v>
      </c>
      <c r="AA99" s="2">
        <v>508694000000</v>
      </c>
    </row>
    <row r="100" spans="2:27" ht="15.5" x14ac:dyDescent="0.35">
      <c r="C100" t="s">
        <v>945</v>
      </c>
    </row>
    <row r="101" spans="2:27" ht="15.5" x14ac:dyDescent="0.35">
      <c r="C101" t="s">
        <v>969</v>
      </c>
      <c r="D101" s="5">
        <v>7876448000000</v>
      </c>
      <c r="E101" s="5">
        <v>7467599000000</v>
      </c>
      <c r="F101" s="5">
        <v>14922235000000</v>
      </c>
      <c r="G101" s="5">
        <v>3451755000000</v>
      </c>
      <c r="I101" s="5">
        <v>14922235000000</v>
      </c>
      <c r="J101" s="5">
        <v>12694705000000</v>
      </c>
      <c r="K101" s="5">
        <v>8961654000000</v>
      </c>
      <c r="L101" s="5">
        <v>21885214000000</v>
      </c>
      <c r="M101" s="5">
        <v>20655248000000</v>
      </c>
      <c r="N101" s="5">
        <v>16954868000000</v>
      </c>
      <c r="O101" s="5">
        <v>8839876000000</v>
      </c>
      <c r="P101" s="5">
        <v>11720619000000</v>
      </c>
      <c r="Q101" s="5">
        <v>8489491000000</v>
      </c>
      <c r="R101" s="5">
        <v>7003585000000</v>
      </c>
      <c r="S101" s="5">
        <v>6205640000000</v>
      </c>
      <c r="T101" s="5">
        <v>6714266000000</v>
      </c>
      <c r="U101" s="5">
        <v>4997629000000</v>
      </c>
      <c r="V101" s="5">
        <v>9891257000000</v>
      </c>
      <c r="W101" s="5">
        <v>8408227000000</v>
      </c>
      <c r="X101" s="5">
        <v>5312524000000</v>
      </c>
      <c r="Y101" s="5">
        <v>773898000000</v>
      </c>
      <c r="Z101" s="5">
        <v>665278000000</v>
      </c>
      <c r="AA101" s="2">
        <v>433304000000</v>
      </c>
    </row>
    <row r="102" spans="2:27" ht="15.5" x14ac:dyDescent="0.35">
      <c r="C102" t="s">
        <v>98</v>
      </c>
    </row>
    <row r="103" spans="2:27" ht="15.5" x14ac:dyDescent="0.35">
      <c r="C103" t="s">
        <v>99</v>
      </c>
    </row>
    <row r="104" spans="2:27" ht="15.5" x14ac:dyDescent="0.35">
      <c r="C104" t="s">
        <v>1663</v>
      </c>
      <c r="D104" s="5">
        <v>7876448000000</v>
      </c>
      <c r="E104" s="5">
        <v>7467599000000</v>
      </c>
      <c r="F104" s="5">
        <v>14922235000000</v>
      </c>
      <c r="G104" s="5">
        <v>3451755000000</v>
      </c>
      <c r="I104" s="5">
        <v>14922235000000</v>
      </c>
      <c r="J104" s="5">
        <v>12694705000000</v>
      </c>
      <c r="K104" s="5">
        <v>8961654000000</v>
      </c>
      <c r="L104" s="5">
        <v>21885214000000</v>
      </c>
      <c r="M104" s="5">
        <v>20655248000000</v>
      </c>
      <c r="N104" s="5">
        <v>16954868000000</v>
      </c>
      <c r="O104" s="5">
        <v>8839876000000</v>
      </c>
      <c r="P104" s="5">
        <v>11720619000000</v>
      </c>
      <c r="Q104" s="5">
        <v>8489491000000</v>
      </c>
      <c r="R104" s="5">
        <v>7003585000000</v>
      </c>
      <c r="S104" s="5">
        <v>6205640000000</v>
      </c>
      <c r="T104" s="5">
        <v>6714266000000</v>
      </c>
      <c r="U104" s="5">
        <v>4997629000000</v>
      </c>
      <c r="V104" s="5">
        <v>9891257000000</v>
      </c>
      <c r="W104" s="5">
        <v>8408227000000</v>
      </c>
      <c r="X104" s="5">
        <v>5312524000000</v>
      </c>
      <c r="Y104" s="5">
        <v>773898000000</v>
      </c>
      <c r="Z104" s="5">
        <v>665278000000</v>
      </c>
      <c r="AA104" s="2">
        <v>433304000000</v>
      </c>
    </row>
    <row r="105" spans="2:27" ht="15.5" x14ac:dyDescent="0.35">
      <c r="C105" t="s">
        <v>79</v>
      </c>
      <c r="D105" s="5">
        <v>999589000000</v>
      </c>
      <c r="E105" s="5">
        <v>971107000000</v>
      </c>
      <c r="F105" s="5">
        <v>1027491000000</v>
      </c>
      <c r="G105" s="5">
        <v>1067461000000</v>
      </c>
      <c r="I105" s="5">
        <v>1027491000000</v>
      </c>
      <c r="J105" s="5">
        <v>1198961000000</v>
      </c>
      <c r="K105" s="5">
        <v>938969000000</v>
      </c>
      <c r="L105" s="5">
        <v>848135000000</v>
      </c>
      <c r="M105" s="5">
        <v>973706000000</v>
      </c>
      <c r="N105" s="5">
        <v>876938000000</v>
      </c>
      <c r="O105" s="5">
        <v>771070000000</v>
      </c>
      <c r="P105" s="5">
        <v>800157000000</v>
      </c>
      <c r="Q105" s="5">
        <v>729416000000</v>
      </c>
      <c r="R105" s="5">
        <v>666363000000</v>
      </c>
      <c r="S105" s="5">
        <v>148626000000</v>
      </c>
      <c r="T105" s="5">
        <v>93061000000</v>
      </c>
      <c r="U105" s="5">
        <v>42777000000</v>
      </c>
      <c r="V105" s="5">
        <v>-56000000</v>
      </c>
      <c r="W105" s="5">
        <v>1662000000</v>
      </c>
      <c r="X105" s="5">
        <v>1818000000</v>
      </c>
      <c r="Y105" s="5">
        <v>668000000</v>
      </c>
    </row>
    <row r="106" spans="2:27" ht="15.5" x14ac:dyDescent="0.35">
      <c r="C106" t="s">
        <v>946</v>
      </c>
      <c r="D106" s="5">
        <v>7877313000000</v>
      </c>
      <c r="E106" s="5">
        <v>7468099000000</v>
      </c>
      <c r="F106" s="5">
        <v>14922827000000</v>
      </c>
      <c r="G106" s="5">
        <v>3451920000000</v>
      </c>
      <c r="I106" s="5">
        <v>14922827000000</v>
      </c>
      <c r="J106" s="5">
        <v>12695156000000</v>
      </c>
      <c r="K106" s="5">
        <v>8964278000000</v>
      </c>
      <c r="L106" s="5">
        <v>21887894000000</v>
      </c>
      <c r="M106" s="5">
        <v>20663657000000</v>
      </c>
      <c r="N106" s="5">
        <v>17004339000000</v>
      </c>
      <c r="O106" s="5">
        <v>8914104000000</v>
      </c>
      <c r="P106" s="5">
        <v>11749903000000</v>
      </c>
      <c r="Q106" s="5">
        <v>8505940000000</v>
      </c>
      <c r="R106" s="5">
        <v>7005442000000</v>
      </c>
      <c r="S106" s="5">
        <v>6208649000000</v>
      </c>
      <c r="T106" s="5">
        <v>6713300000000</v>
      </c>
      <c r="U106" s="5">
        <v>4999387000000</v>
      </c>
      <c r="V106" s="5">
        <v>9891542000000</v>
      </c>
      <c r="W106" s="5">
        <v>8408227000000</v>
      </c>
      <c r="X106" s="5">
        <v>5312524000000</v>
      </c>
      <c r="Y106" s="5">
        <v>773898000000</v>
      </c>
      <c r="Z106" s="5">
        <v>665278000000</v>
      </c>
      <c r="AA106" s="2">
        <v>433304000000</v>
      </c>
    </row>
    <row r="107" spans="2:27" ht="15.5" x14ac:dyDescent="0.35">
      <c r="C107" t="s">
        <v>948</v>
      </c>
    </row>
    <row r="108" spans="2:27" ht="15.5" x14ac:dyDescent="0.35">
      <c r="C108" t="s">
        <v>949</v>
      </c>
      <c r="D108" s="5">
        <v>145521385000000</v>
      </c>
      <c r="E108" s="5">
        <v>160589074000000</v>
      </c>
      <c r="F108" s="5">
        <v>155010839000000</v>
      </c>
      <c r="G108" s="5">
        <v>155621949000000</v>
      </c>
      <c r="I108" s="5">
        <v>155010839000000</v>
      </c>
      <c r="J108" s="5">
        <v>149971995000000</v>
      </c>
      <c r="K108" s="5">
        <v>156561297000000</v>
      </c>
      <c r="L108" s="5">
        <v>146123516000000</v>
      </c>
      <c r="M108" s="5">
        <v>135598774000000</v>
      </c>
      <c r="N108" s="5">
        <v>136212619000000</v>
      </c>
      <c r="O108" s="5">
        <v>141760183000000</v>
      </c>
      <c r="P108" s="5">
        <v>68136780000000</v>
      </c>
      <c r="Q108" s="5">
        <v>65351837000000</v>
      </c>
      <c r="R108" s="5">
        <v>63168410000000</v>
      </c>
      <c r="S108" s="5">
        <v>58587383000000</v>
      </c>
      <c r="T108" s="5">
        <v>51993574000000</v>
      </c>
      <c r="U108" s="5">
        <v>46105437000000</v>
      </c>
      <c r="V108" s="5">
        <v>38844096000000</v>
      </c>
      <c r="W108" s="5">
        <v>30000642000000</v>
      </c>
      <c r="X108" s="5">
        <v>22987471000000</v>
      </c>
      <c r="Y108" s="5">
        <v>15453805000000</v>
      </c>
      <c r="Z108" s="5">
        <v>10136195000000</v>
      </c>
      <c r="AA108" s="2">
        <v>7573468000000</v>
      </c>
    </row>
    <row r="109" spans="2:27" ht="15.5" x14ac:dyDescent="0.35">
      <c r="C109" t="s">
        <v>107</v>
      </c>
      <c r="D109" s="5">
        <v>572532000000</v>
      </c>
      <c r="E109" s="5">
        <v>627700000000</v>
      </c>
      <c r="F109" s="5">
        <v>703259000000</v>
      </c>
      <c r="G109" s="5">
        <v>334721000000</v>
      </c>
      <c r="I109" s="5">
        <v>703259000000</v>
      </c>
      <c r="J109" s="5">
        <v>370403000000</v>
      </c>
      <c r="K109" s="5">
        <v>715152000000</v>
      </c>
      <c r="L109" s="5">
        <v>545029000000</v>
      </c>
      <c r="M109" s="5">
        <v>514578000000</v>
      </c>
      <c r="N109" s="5">
        <v>467885000000</v>
      </c>
      <c r="O109" s="5">
        <v>144874000000</v>
      </c>
      <c r="P109" s="5">
        <v>215734000000</v>
      </c>
      <c r="Q109" s="5">
        <v>165935000000</v>
      </c>
      <c r="R109" s="5">
        <v>122597000000</v>
      </c>
      <c r="S109" s="5">
        <v>91281000000</v>
      </c>
      <c r="T109" s="5">
        <v>66400000000</v>
      </c>
      <c r="U109" s="5">
        <v>61773000000</v>
      </c>
      <c r="V109" s="5">
        <v>34680000000</v>
      </c>
      <c r="W109" s="5">
        <v>28590000000</v>
      </c>
      <c r="X109" s="5">
        <v>54080000000</v>
      </c>
      <c r="Y109" s="5">
        <v>56182000000</v>
      </c>
      <c r="Z109" s="5">
        <v>92344000000</v>
      </c>
      <c r="AA109" s="2">
        <v>88043000000</v>
      </c>
    </row>
    <row r="110" spans="2:27" ht="15.5" x14ac:dyDescent="0.35">
      <c r="C110" t="s">
        <v>106</v>
      </c>
    </row>
    <row r="111" spans="2:27" ht="15.5" x14ac:dyDescent="0.35">
      <c r="C111" t="s">
        <v>627</v>
      </c>
      <c r="D111" s="5">
        <v>2306145000000</v>
      </c>
      <c r="E111" s="5">
        <v>2297467000000</v>
      </c>
      <c r="F111" s="5">
        <v>2305591000000</v>
      </c>
      <c r="G111" s="5">
        <v>2191027000000</v>
      </c>
      <c r="I111" s="5">
        <v>2305591000000</v>
      </c>
      <c r="J111" s="5">
        <v>2284422000000</v>
      </c>
      <c r="K111" s="5">
        <v>2047812000000</v>
      </c>
      <c r="L111" s="5">
        <v>2118505000000</v>
      </c>
      <c r="M111" s="5">
        <v>2243790000000</v>
      </c>
      <c r="N111" s="5">
        <v>2357987000000</v>
      </c>
      <c r="O111" s="5">
        <v>1893746000000</v>
      </c>
      <c r="P111" s="5">
        <v>1786727000000</v>
      </c>
      <c r="Q111" s="5">
        <v>1660120000000</v>
      </c>
      <c r="R111" s="5">
        <v>1632265000000</v>
      </c>
      <c r="S111" s="5">
        <v>876223000000</v>
      </c>
      <c r="T111" s="5">
        <v>729723000000</v>
      </c>
      <c r="U111" s="5">
        <v>755104000000</v>
      </c>
      <c r="V111" s="5">
        <v>489118000000</v>
      </c>
      <c r="W111" s="5">
        <v>470850000000</v>
      </c>
      <c r="X111" s="5">
        <v>365601000000</v>
      </c>
      <c r="Y111" s="5">
        <v>361002000000</v>
      </c>
      <c r="Z111" s="5">
        <v>332720000000</v>
      </c>
      <c r="AA111" s="2">
        <v>240808000000</v>
      </c>
    </row>
    <row r="112" spans="2:27" ht="15.5" x14ac:dyDescent="0.35">
      <c r="C112" t="s">
        <v>1664</v>
      </c>
    </row>
    <row r="113" spans="3:27" ht="15.5" x14ac:dyDescent="0.35">
      <c r="C113" t="s">
        <v>1333</v>
      </c>
      <c r="D113" s="5">
        <v>28043632000000</v>
      </c>
      <c r="E113" s="5">
        <v>27351369000000</v>
      </c>
      <c r="F113" s="5">
        <v>26732730000000</v>
      </c>
      <c r="G113" s="5">
        <v>28879377000000</v>
      </c>
      <c r="I113" s="5">
        <v>26732730000000</v>
      </c>
      <c r="J113" s="5">
        <v>27461692000000</v>
      </c>
    </row>
    <row r="114" spans="3:27" ht="15.5" x14ac:dyDescent="0.35">
      <c r="C114" t="s">
        <v>205</v>
      </c>
    </row>
    <row r="115" spans="3:27" ht="15.5" x14ac:dyDescent="0.35">
      <c r="C115" t="s">
        <v>1598</v>
      </c>
      <c r="D115" s="5">
        <v>2559279000000</v>
      </c>
      <c r="E115" s="5">
        <v>2598347000000</v>
      </c>
      <c r="F115" s="5">
        <v>2657982000000</v>
      </c>
      <c r="G115" s="5">
        <v>2686462000000</v>
      </c>
      <c r="I115" s="5">
        <v>2657982000000</v>
      </c>
      <c r="J115" s="5">
        <v>2809116000000</v>
      </c>
      <c r="K115" s="5">
        <v>1089384000000</v>
      </c>
      <c r="L115" s="5">
        <v>1076738000000</v>
      </c>
      <c r="M115" s="5">
        <v>1036681000000</v>
      </c>
      <c r="N115" s="5">
        <v>1040599000000</v>
      </c>
      <c r="O115" s="5">
        <v>1068542000000</v>
      </c>
      <c r="P115" s="5">
        <v>940830000000</v>
      </c>
      <c r="Q115" s="5">
        <v>769062000000</v>
      </c>
      <c r="R115" s="5">
        <v>635375000000</v>
      </c>
      <c r="S115" s="5">
        <v>380034000000</v>
      </c>
      <c r="T115" s="5">
        <v>276310000000</v>
      </c>
      <c r="U115" s="5">
        <v>167240000000</v>
      </c>
      <c r="V115" s="5">
        <v>162784000000</v>
      </c>
    </row>
    <row r="116" spans="3:27" ht="15.5" x14ac:dyDescent="0.35">
      <c r="C116" t="s">
        <v>109</v>
      </c>
      <c r="D116" s="5">
        <v>245453323000000</v>
      </c>
      <c r="E116" s="5">
        <v>250018949000000</v>
      </c>
      <c r="F116" s="5">
        <v>245848165000000</v>
      </c>
      <c r="G116" s="5">
        <v>234498987000000</v>
      </c>
      <c r="I116" s="5">
        <v>245848165000000</v>
      </c>
      <c r="J116" s="5">
        <v>241096427000000</v>
      </c>
      <c r="K116" s="5">
        <v>201448392000000</v>
      </c>
      <c r="L116" s="5">
        <v>209169704000000</v>
      </c>
      <c r="M116" s="5">
        <v>191917794000000</v>
      </c>
      <c r="N116" s="5">
        <v>183165978000000</v>
      </c>
      <c r="O116" s="5">
        <v>181631385000000</v>
      </c>
      <c r="P116" s="5">
        <v>101919301000000</v>
      </c>
      <c r="Q116" s="5">
        <v>95489850000000</v>
      </c>
      <c r="R116" s="5">
        <v>91371387000000</v>
      </c>
      <c r="S116" s="5">
        <v>81039663000000</v>
      </c>
      <c r="T116" s="5">
        <v>75014737000000</v>
      </c>
      <c r="U116" s="5">
        <v>69664873000000</v>
      </c>
      <c r="V116" s="5">
        <v>59090132000000</v>
      </c>
      <c r="W116" s="5">
        <v>46651141000000</v>
      </c>
      <c r="X116" s="5">
        <v>34522573000000</v>
      </c>
      <c r="Y116" s="5">
        <v>22272246000000</v>
      </c>
      <c r="Z116" s="5">
        <v>13697461000000</v>
      </c>
      <c r="AA116" s="2">
        <v>10580048000000</v>
      </c>
    </row>
    <row r="117" spans="3:27" ht="15.5" x14ac:dyDescent="0.35">
      <c r="C117" t="s">
        <v>110</v>
      </c>
    </row>
    <row r="118" spans="3:27" ht="15.5" x14ac:dyDescent="0.35">
      <c r="C118" t="s">
        <v>111</v>
      </c>
    </row>
    <row r="119" spans="3:27" ht="15.5" x14ac:dyDescent="0.35">
      <c r="C119" t="s">
        <v>951</v>
      </c>
      <c r="D119" s="5">
        <v>364116000000</v>
      </c>
      <c r="E119" s="5">
        <v>127483000000</v>
      </c>
      <c r="F119" s="5">
        <v>84995000000</v>
      </c>
      <c r="G119" s="5">
        <v>80926000000</v>
      </c>
      <c r="I119" s="5">
        <v>84995000000</v>
      </c>
      <c r="J119" s="5">
        <v>48898000000</v>
      </c>
      <c r="K119" s="5">
        <v>71606000000</v>
      </c>
      <c r="L119" s="5">
        <v>59045000000</v>
      </c>
      <c r="M119" s="5">
        <v>33255000000</v>
      </c>
      <c r="N119" s="5">
        <v>59404000000</v>
      </c>
      <c r="O119" s="5">
        <v>18268000000</v>
      </c>
      <c r="P119" s="5">
        <v>15323000000</v>
      </c>
      <c r="Q119" s="5">
        <v>49538000000</v>
      </c>
      <c r="R119" s="5">
        <v>95984000000</v>
      </c>
      <c r="S119" s="5">
        <v>40818000000</v>
      </c>
      <c r="T119" s="5">
        <v>19740000000</v>
      </c>
      <c r="U119" s="5">
        <v>7126000000</v>
      </c>
      <c r="V119" s="5">
        <v>10105000000</v>
      </c>
      <c r="W119" s="5">
        <v>208313000000</v>
      </c>
      <c r="X119" s="5">
        <v>158870000000</v>
      </c>
      <c r="Y119" s="5">
        <v>100602000000</v>
      </c>
      <c r="Z119" s="5">
        <v>62768000000</v>
      </c>
      <c r="AA119" s="2">
        <v>44459000000</v>
      </c>
    </row>
    <row r="120" spans="3:27" ht="15.5" x14ac:dyDescent="0.35">
      <c r="C120" t="s">
        <v>952</v>
      </c>
    </row>
    <row r="121" spans="3:27" ht="15.5" x14ac:dyDescent="0.35">
      <c r="C121" t="s">
        <v>953</v>
      </c>
      <c r="D121" s="5">
        <v>116959616000000</v>
      </c>
      <c r="E121" s="5">
        <v>123976883000000</v>
      </c>
      <c r="F121" s="5">
        <v>121284028000000</v>
      </c>
      <c r="G121" s="5">
        <v>111108521000000</v>
      </c>
      <c r="I121" s="5">
        <v>121284028000000</v>
      </c>
      <c r="J121" s="5">
        <v>111985857000000</v>
      </c>
      <c r="K121" s="5">
        <v>98457403000000</v>
      </c>
      <c r="L121" s="5">
        <v>105168911000000</v>
      </c>
      <c r="M121" s="5">
        <v>100612722000000</v>
      </c>
      <c r="N121" s="5">
        <v>93133923000000</v>
      </c>
      <c r="O121" s="5">
        <v>79599416000000</v>
      </c>
      <c r="P121" s="5">
        <v>65085281000000</v>
      </c>
      <c r="Q121" s="5">
        <v>62863790000000</v>
      </c>
      <c r="R121" s="5">
        <v>62042218000000</v>
      </c>
      <c r="S121" s="5">
        <v>57475018000000</v>
      </c>
      <c r="T121" s="5">
        <v>51364467000000</v>
      </c>
      <c r="U121" s="5">
        <v>52406089000000</v>
      </c>
      <c r="V121" s="5">
        <v>45237216000000</v>
      </c>
      <c r="W121" s="5">
        <v>35618000000000</v>
      </c>
      <c r="X121" s="5">
        <v>25526479000000</v>
      </c>
      <c r="Y121" s="5">
        <v>18514788000000</v>
      </c>
      <c r="Z121" s="5">
        <v>11380149000000</v>
      </c>
      <c r="AA121" s="2">
        <v>8802451000000</v>
      </c>
    </row>
    <row r="122" spans="3:27" ht="15.5" x14ac:dyDescent="0.35">
      <c r="C122" t="s">
        <v>955</v>
      </c>
      <c r="D122" s="5">
        <v>3140342000000</v>
      </c>
      <c r="E122" s="5">
        <v>1019544000000</v>
      </c>
      <c r="F122" s="5">
        <v>4490012000000</v>
      </c>
      <c r="G122" s="5">
        <v>852108000000</v>
      </c>
      <c r="I122" s="5">
        <v>4490012000000</v>
      </c>
      <c r="J122" s="5">
        <v>757714000000</v>
      </c>
      <c r="K122" s="5">
        <v>10822121000000</v>
      </c>
      <c r="L122" s="5">
        <v>166131000000</v>
      </c>
      <c r="M122" s="5">
        <v>3878092000000</v>
      </c>
      <c r="N122" s="5">
        <v>6549706000000</v>
      </c>
      <c r="O122" s="5">
        <v>11690555000000</v>
      </c>
      <c r="P122" s="5">
        <v>14394000000</v>
      </c>
      <c r="Q122" s="5">
        <v>823406000000</v>
      </c>
      <c r="R122" s="5">
        <v>914596000000</v>
      </c>
      <c r="S122" s="5">
        <v>160000000</v>
      </c>
      <c r="T122" s="5">
        <v>100000000</v>
      </c>
      <c r="U122" s="5">
        <v>16079000000</v>
      </c>
      <c r="V122" s="5">
        <v>5998000000</v>
      </c>
      <c r="W122" s="5">
        <v>115069000000</v>
      </c>
      <c r="X122" s="5">
        <v>88200000000</v>
      </c>
      <c r="Y122" s="5">
        <v>45603000000</v>
      </c>
      <c r="Z122" s="5">
        <v>274065000000</v>
      </c>
      <c r="AA122" s="2">
        <v>158929000000</v>
      </c>
    </row>
    <row r="123" spans="3:27" ht="15.5" x14ac:dyDescent="0.35">
      <c r="C123" t="s">
        <v>1665</v>
      </c>
      <c r="D123" s="5">
        <v>3140342000000</v>
      </c>
      <c r="E123" s="5">
        <v>1019544000000</v>
      </c>
      <c r="F123" s="5">
        <v>4490012000000</v>
      </c>
      <c r="G123" s="5">
        <v>852108000000</v>
      </c>
      <c r="I123" s="5">
        <v>4490012000000</v>
      </c>
      <c r="J123" s="5">
        <v>757714000000</v>
      </c>
      <c r="K123" s="5">
        <v>10822121000000</v>
      </c>
      <c r="L123" s="5">
        <v>166131000000</v>
      </c>
      <c r="M123" s="5">
        <v>3877851000000</v>
      </c>
      <c r="N123" s="5">
        <v>6549336000000</v>
      </c>
      <c r="O123" s="5">
        <v>11633474000000</v>
      </c>
      <c r="P123" s="5">
        <v>14394000000</v>
      </c>
      <c r="Q123" s="5">
        <v>822584000000</v>
      </c>
      <c r="R123" s="5">
        <v>914535000000</v>
      </c>
      <c r="S123" s="5">
        <v>160000000</v>
      </c>
      <c r="T123" s="5">
        <v>99000000</v>
      </c>
      <c r="U123" s="5">
        <v>16048000000</v>
      </c>
    </row>
    <row r="124" spans="3:27" ht="15.5" x14ac:dyDescent="0.35">
      <c r="C124" t="s">
        <v>1599</v>
      </c>
      <c r="D124" s="5">
        <v>3140342000000</v>
      </c>
      <c r="E124" s="5">
        <v>1019544000000</v>
      </c>
      <c r="F124" s="5">
        <v>4490012000000</v>
      </c>
      <c r="G124" s="5">
        <v>852108000000</v>
      </c>
      <c r="I124" s="5">
        <v>4490012000000</v>
      </c>
      <c r="J124" s="5">
        <v>757714000000</v>
      </c>
      <c r="K124" s="5">
        <v>10822121000000</v>
      </c>
      <c r="L124" s="5">
        <v>166131000000</v>
      </c>
      <c r="M124" s="5">
        <v>3878092000000</v>
      </c>
      <c r="N124" s="5">
        <v>6549706000000</v>
      </c>
      <c r="O124" s="5">
        <v>11690555000000</v>
      </c>
      <c r="P124" s="5">
        <v>14394000000</v>
      </c>
      <c r="Q124" s="5">
        <v>823406000000</v>
      </c>
      <c r="R124" s="5">
        <v>914596000000</v>
      </c>
      <c r="S124" s="5">
        <v>160000000</v>
      </c>
      <c r="T124" s="5">
        <v>100000000</v>
      </c>
      <c r="U124" s="5">
        <v>16079000000</v>
      </c>
      <c r="V124" s="5">
        <v>5998000000</v>
      </c>
      <c r="W124" s="5">
        <v>115069000000</v>
      </c>
      <c r="X124" s="5">
        <v>88200000000</v>
      </c>
      <c r="Y124" s="5">
        <v>45603000000</v>
      </c>
      <c r="Z124" s="5">
        <v>274065000000</v>
      </c>
      <c r="AA124" s="2">
        <v>158929000000</v>
      </c>
    </row>
    <row r="125" spans="3:27" ht="15.5" x14ac:dyDescent="0.35">
      <c r="C125" t="s">
        <v>1341</v>
      </c>
      <c r="D125" s="5">
        <v>2315739000000</v>
      </c>
      <c r="E125" s="5">
        <v>1287365000000</v>
      </c>
      <c r="F125" s="5">
        <v>1113660000000</v>
      </c>
      <c r="G125" s="5">
        <v>1163748000000</v>
      </c>
      <c r="I125" s="5">
        <v>1113660000000</v>
      </c>
      <c r="J125" s="5">
        <v>1558841000000</v>
      </c>
      <c r="K125" s="5">
        <v>1072104000000</v>
      </c>
      <c r="L125" s="5">
        <v>1447736000000</v>
      </c>
      <c r="M125" s="5">
        <v>502491000000</v>
      </c>
      <c r="N125" s="5">
        <v>887157000000</v>
      </c>
      <c r="O125" s="5">
        <v>894947000000</v>
      </c>
      <c r="P125" s="5">
        <v>116521000000</v>
      </c>
      <c r="Q125" s="5">
        <v>2886000000</v>
      </c>
      <c r="R125" s="5">
        <v>8344000000</v>
      </c>
    </row>
    <row r="126" spans="3:27" ht="15.5" x14ac:dyDescent="0.35">
      <c r="C126" t="s">
        <v>956</v>
      </c>
      <c r="D126" s="5">
        <v>3352337000000</v>
      </c>
      <c r="E126" s="5">
        <v>3986782000000</v>
      </c>
      <c r="F126" s="5">
        <v>3214540000000</v>
      </c>
      <c r="G126" s="5">
        <v>2505572000000</v>
      </c>
      <c r="I126" s="5">
        <v>3214540000000</v>
      </c>
      <c r="J126" s="5">
        <v>3162381000000</v>
      </c>
      <c r="K126" s="5">
        <v>2323633000000</v>
      </c>
      <c r="L126" s="5">
        <v>2356828000000</v>
      </c>
      <c r="M126" s="5">
        <v>960208000000</v>
      </c>
      <c r="N126" s="5">
        <v>767282000000</v>
      </c>
      <c r="O126" s="5">
        <v>888459000000</v>
      </c>
    </row>
    <row r="127" spans="3:27" ht="15.5" x14ac:dyDescent="0.35">
      <c r="C127" t="s">
        <v>117</v>
      </c>
      <c r="D127" s="5">
        <v>303681000000</v>
      </c>
      <c r="E127" s="5">
        <v>385637000000</v>
      </c>
      <c r="F127" s="5">
        <v>206861000000</v>
      </c>
      <c r="G127" s="5">
        <v>220371000000</v>
      </c>
      <c r="I127" s="5">
        <v>206861000000</v>
      </c>
      <c r="J127" s="5">
        <v>225860000000</v>
      </c>
      <c r="K127" s="5">
        <v>237918000000</v>
      </c>
      <c r="L127" s="5">
        <v>173276000000</v>
      </c>
      <c r="M127" s="5">
        <v>260935000000</v>
      </c>
      <c r="N127" s="5">
        <v>463003000000</v>
      </c>
      <c r="O127" s="5">
        <v>236893000000</v>
      </c>
      <c r="P127" s="5">
        <v>411627000000</v>
      </c>
      <c r="Q127" s="5">
        <v>176860000000</v>
      </c>
      <c r="R127" s="5">
        <v>166669000000</v>
      </c>
      <c r="S127" s="5">
        <v>195898000000</v>
      </c>
      <c r="T127" s="5">
        <v>181716000000</v>
      </c>
      <c r="U127" s="5">
        <v>334261000000</v>
      </c>
      <c r="V127" s="5">
        <v>274300000000</v>
      </c>
      <c r="X127" s="5">
        <v>106545000000</v>
      </c>
      <c r="Y127" s="5">
        <v>66742000000</v>
      </c>
      <c r="Z127" s="5">
        <v>43421000000</v>
      </c>
      <c r="AA127" s="2">
        <v>135434000000</v>
      </c>
    </row>
    <row r="128" spans="3:27" ht="15.5" x14ac:dyDescent="0.35">
      <c r="C128" t="s">
        <v>507</v>
      </c>
      <c r="D128" s="5">
        <v>303681000000</v>
      </c>
      <c r="E128" s="5">
        <v>385637000000</v>
      </c>
      <c r="F128" s="5">
        <v>206861000000</v>
      </c>
      <c r="G128" s="5">
        <v>220371000000</v>
      </c>
      <c r="I128" s="5">
        <v>206861000000</v>
      </c>
      <c r="J128" s="5">
        <v>225860000000</v>
      </c>
      <c r="K128" s="5">
        <v>237918000000</v>
      </c>
      <c r="L128" s="5">
        <v>173276000000</v>
      </c>
      <c r="M128" s="5">
        <v>260935000000</v>
      </c>
      <c r="N128" s="5">
        <v>463003000000</v>
      </c>
      <c r="O128" s="5">
        <v>236893000000</v>
      </c>
      <c r="P128" s="5">
        <v>411627000000</v>
      </c>
      <c r="Q128" s="5">
        <v>176860000000</v>
      </c>
      <c r="R128" s="5">
        <v>166669000000</v>
      </c>
      <c r="S128" s="5">
        <v>195898000000</v>
      </c>
      <c r="T128" s="5">
        <v>181716000000</v>
      </c>
      <c r="U128" s="5">
        <v>334261000000</v>
      </c>
      <c r="V128" s="5">
        <v>274300000000</v>
      </c>
      <c r="X128" s="5">
        <v>106545000000</v>
      </c>
      <c r="Y128" s="5">
        <v>66742000000</v>
      </c>
      <c r="Z128" s="5">
        <v>43421000000</v>
      </c>
      <c r="AA128" s="2">
        <v>135434000000</v>
      </c>
    </row>
    <row r="129" spans="3:27" ht="15.5" x14ac:dyDescent="0.35">
      <c r="C129" t="s">
        <v>1666</v>
      </c>
      <c r="D129" s="5">
        <v>6647820000000</v>
      </c>
      <c r="E129" s="5">
        <v>6832471000000</v>
      </c>
      <c r="F129" s="5">
        <v>6823457000000</v>
      </c>
      <c r="G129" s="5">
        <v>6820561000000</v>
      </c>
      <c r="I129" s="5">
        <v>6823457000000</v>
      </c>
      <c r="J129" s="5">
        <v>2961041000000</v>
      </c>
      <c r="K129" s="5">
        <v>202083000000</v>
      </c>
      <c r="L129" s="5">
        <v>201648000000</v>
      </c>
      <c r="M129" s="5">
        <v>1003468000000</v>
      </c>
      <c r="N129" s="5">
        <v>1000424000000</v>
      </c>
      <c r="O129" s="5">
        <v>3216914000000</v>
      </c>
      <c r="P129" s="5">
        <v>1217317000000</v>
      </c>
      <c r="Q129" s="5">
        <v>2580777000000</v>
      </c>
      <c r="R129" s="5">
        <v>2507266000000</v>
      </c>
      <c r="S129" s="5">
        <v>2634511000000</v>
      </c>
      <c r="T129" s="5">
        <v>4454263000000</v>
      </c>
      <c r="U129" s="5">
        <v>5022994000000</v>
      </c>
      <c r="V129" s="5">
        <v>4577691000000</v>
      </c>
      <c r="W129" s="5">
        <v>3631842000000</v>
      </c>
      <c r="X129" s="5">
        <v>3135505000000</v>
      </c>
      <c r="Y129" s="5">
        <v>743594000000</v>
      </c>
    </row>
    <row r="130" spans="3:27" ht="15.5" x14ac:dyDescent="0.35">
      <c r="C130" t="s">
        <v>465</v>
      </c>
      <c r="D130" s="5">
        <v>6359799000000</v>
      </c>
      <c r="E130" s="5">
        <v>6796221000000</v>
      </c>
      <c r="F130" s="5">
        <v>6794041000000</v>
      </c>
      <c r="G130" s="5">
        <v>6791873000000</v>
      </c>
      <c r="I130" s="5">
        <v>6794041000000</v>
      </c>
      <c r="J130" s="5">
        <v>2939924000000</v>
      </c>
      <c r="K130" s="5">
        <v>200569000000</v>
      </c>
      <c r="L130" s="5">
        <v>200134000000</v>
      </c>
      <c r="M130" s="5">
        <v>996089000000</v>
      </c>
      <c r="N130" s="5">
        <v>993045000000</v>
      </c>
      <c r="O130" s="5">
        <v>1889219000000</v>
      </c>
      <c r="P130" s="5">
        <v>1197442000000</v>
      </c>
      <c r="Q130" s="5">
        <v>2543401000000</v>
      </c>
      <c r="R130" s="5">
        <v>2469143000000</v>
      </c>
      <c r="S130" s="5">
        <v>2605384000000</v>
      </c>
      <c r="T130" s="5">
        <v>4409501000000</v>
      </c>
      <c r="U130" s="5">
        <v>4967186000000</v>
      </c>
      <c r="V130" s="5">
        <v>4533156000000</v>
      </c>
      <c r="W130" s="5">
        <v>3631842000000</v>
      </c>
      <c r="X130" s="5">
        <v>3135505000000</v>
      </c>
      <c r="Y130" s="5">
        <v>743594000000</v>
      </c>
    </row>
    <row r="131" spans="3:27" ht="15.5" x14ac:dyDescent="0.35">
      <c r="C131" t="s">
        <v>1018</v>
      </c>
      <c r="O131" s="5">
        <v>1301409000000</v>
      </c>
    </row>
    <row r="132" spans="3:27" ht="15.5" x14ac:dyDescent="0.35">
      <c r="C132" t="s">
        <v>1667</v>
      </c>
      <c r="D132" s="5">
        <v>6647820000000</v>
      </c>
      <c r="E132" s="5">
        <v>6832471000000</v>
      </c>
      <c r="F132" s="5">
        <v>6823457000000</v>
      </c>
      <c r="G132" s="5">
        <v>6820561000000</v>
      </c>
      <c r="I132" s="5">
        <v>6823457000000</v>
      </c>
      <c r="J132" s="5">
        <v>2961041000000</v>
      </c>
      <c r="K132" s="5">
        <v>202083000000</v>
      </c>
      <c r="L132" s="5">
        <v>201648000000</v>
      </c>
      <c r="M132" s="5">
        <v>1003468000000</v>
      </c>
      <c r="N132" s="5">
        <v>1000424000000</v>
      </c>
      <c r="O132" s="5">
        <v>3216914000000</v>
      </c>
      <c r="P132" s="5">
        <v>1217317000000</v>
      </c>
      <c r="Q132" s="5">
        <v>2580777000000</v>
      </c>
      <c r="R132" s="5">
        <v>2507266000000</v>
      </c>
      <c r="S132" s="5">
        <v>2634511000000</v>
      </c>
      <c r="T132" s="5">
        <v>4454263000000</v>
      </c>
      <c r="U132" s="5">
        <v>5022994000000</v>
      </c>
      <c r="V132" s="5">
        <v>4577691000000</v>
      </c>
      <c r="W132" s="5">
        <v>3631842000000</v>
      </c>
      <c r="X132" s="5">
        <v>3135505000000</v>
      </c>
      <c r="Y132" s="5">
        <v>743594000000</v>
      </c>
    </row>
    <row r="133" spans="3:27" ht="15.5" x14ac:dyDescent="0.35">
      <c r="C133" t="s">
        <v>958</v>
      </c>
      <c r="D133" s="5">
        <v>36359778000000</v>
      </c>
      <c r="E133" s="5">
        <v>41862063000000</v>
      </c>
      <c r="F133" s="5">
        <v>38650234000000</v>
      </c>
      <c r="G133" s="5">
        <v>40318056000000</v>
      </c>
      <c r="I133" s="5">
        <v>38650234000000</v>
      </c>
      <c r="J133" s="5">
        <v>49527206000000</v>
      </c>
      <c r="K133" s="5">
        <v>31252748000000</v>
      </c>
      <c r="L133" s="5">
        <v>44921594000000</v>
      </c>
      <c r="M133" s="5">
        <v>34778498000000</v>
      </c>
      <c r="N133" s="5">
        <v>31086197000000</v>
      </c>
      <c r="O133" s="5">
        <v>38062773000000</v>
      </c>
      <c r="P133" s="5">
        <v>8465439000000</v>
      </c>
      <c r="Q133" s="5">
        <v>5242793000000</v>
      </c>
      <c r="R133" s="5">
        <v>3731362000000</v>
      </c>
      <c r="S133" s="5">
        <v>2778276000000</v>
      </c>
      <c r="T133" s="5">
        <v>3804506000000</v>
      </c>
      <c r="U133" s="5">
        <v>1377753000000</v>
      </c>
      <c r="V133" s="5">
        <v>623536000000</v>
      </c>
      <c r="W133" s="5">
        <v>748900000000</v>
      </c>
      <c r="X133" s="5">
        <v>135000000000</v>
      </c>
    </row>
    <row r="134" spans="3:27" ht="15.5" x14ac:dyDescent="0.35">
      <c r="C134" t="s">
        <v>1335</v>
      </c>
      <c r="D134" s="5">
        <v>36359778000000</v>
      </c>
      <c r="E134" s="5">
        <v>41862063000000</v>
      </c>
      <c r="F134" s="5">
        <v>38650234000000</v>
      </c>
      <c r="G134" s="5">
        <v>40318056000000</v>
      </c>
      <c r="I134" s="5">
        <v>38650234000000</v>
      </c>
      <c r="J134" s="5">
        <v>49527206000000</v>
      </c>
      <c r="K134" s="5">
        <v>31252748000000</v>
      </c>
      <c r="L134" s="5">
        <v>44921594000000</v>
      </c>
      <c r="M134" s="5">
        <v>34778498000000</v>
      </c>
      <c r="N134" s="5">
        <v>31086197000000</v>
      </c>
      <c r="O134" s="5">
        <v>38062773000000</v>
      </c>
      <c r="P134" s="5">
        <v>8465439000000</v>
      </c>
      <c r="Q134" s="5">
        <v>5242793000000</v>
      </c>
      <c r="R134" s="5">
        <v>3731362000000</v>
      </c>
      <c r="S134" s="5">
        <v>2778276000000</v>
      </c>
      <c r="T134" s="5">
        <v>3804506000000</v>
      </c>
      <c r="U134" s="5">
        <v>1377753000000</v>
      </c>
      <c r="V134" s="5">
        <v>623536000000</v>
      </c>
      <c r="W134" s="5">
        <v>748900000000</v>
      </c>
      <c r="X134" s="5">
        <v>135000000000</v>
      </c>
    </row>
    <row r="135" spans="3:27" ht="15.5" x14ac:dyDescent="0.35">
      <c r="C135" t="s">
        <v>116</v>
      </c>
      <c r="D135" s="5">
        <v>471917000000</v>
      </c>
      <c r="E135" s="5">
        <v>436316000000</v>
      </c>
      <c r="F135" s="5">
        <v>462934000000</v>
      </c>
      <c r="G135" s="5">
        <v>427980000000</v>
      </c>
      <c r="I135" s="5">
        <v>462934000000</v>
      </c>
      <c r="J135" s="5">
        <v>561383000000</v>
      </c>
      <c r="K135" s="5">
        <v>478981000000</v>
      </c>
      <c r="L135" s="5">
        <v>453992000000</v>
      </c>
      <c r="M135" s="5">
        <v>362040000000</v>
      </c>
      <c r="N135" s="5">
        <v>347446000000</v>
      </c>
      <c r="O135" s="5">
        <v>451386000000</v>
      </c>
      <c r="P135" s="5">
        <v>267857000000</v>
      </c>
      <c r="Q135" s="5">
        <v>398668000000</v>
      </c>
      <c r="R135" s="5">
        <v>204048000000</v>
      </c>
      <c r="S135" s="5">
        <v>121084000000</v>
      </c>
      <c r="T135" s="5">
        <v>99154000000</v>
      </c>
      <c r="U135" s="5">
        <v>117590000000</v>
      </c>
      <c r="V135" s="5">
        <v>158374000000</v>
      </c>
    </row>
    <row r="136" spans="3:27" ht="15.5" x14ac:dyDescent="0.35">
      <c r="C136" t="s">
        <v>633</v>
      </c>
      <c r="O136" s="5">
        <v>53052000000</v>
      </c>
    </row>
    <row r="137" spans="3:27" ht="15.5" x14ac:dyDescent="0.35">
      <c r="C137" t="s">
        <v>959</v>
      </c>
      <c r="D137" s="5">
        <v>3576000000000</v>
      </c>
      <c r="E137" s="5">
        <v>3398900000000</v>
      </c>
      <c r="F137" s="5">
        <v>3335000000000</v>
      </c>
      <c r="G137" s="5">
        <v>3333000000000</v>
      </c>
      <c r="I137" s="5">
        <v>3335000000000</v>
      </c>
      <c r="J137" s="5">
        <v>3219000000000</v>
      </c>
      <c r="K137" s="5">
        <v>3079400000000</v>
      </c>
      <c r="L137" s="5">
        <v>3113500000000</v>
      </c>
      <c r="M137" s="5">
        <v>2850500000000</v>
      </c>
      <c r="N137" s="5">
        <v>6111750000000</v>
      </c>
      <c r="O137" s="5">
        <v>6038888000000</v>
      </c>
    </row>
    <row r="138" spans="3:27" ht="15.5" x14ac:dyDescent="0.35">
      <c r="C138" t="s">
        <v>789</v>
      </c>
      <c r="D138" s="5">
        <v>9817896000000</v>
      </c>
      <c r="E138" s="5">
        <v>10004323000000</v>
      </c>
      <c r="F138" s="5">
        <v>9948770000000</v>
      </c>
      <c r="G138" s="5">
        <v>9462813000000</v>
      </c>
      <c r="I138" s="5">
        <v>9948770000000</v>
      </c>
      <c r="J138" s="5">
        <v>9618177000000</v>
      </c>
      <c r="K138" s="5">
        <v>9942771000000</v>
      </c>
      <c r="L138" s="5">
        <v>9862257000000</v>
      </c>
      <c r="M138" s="5">
        <v>8919660000000</v>
      </c>
      <c r="N138" s="5">
        <v>7942032000000</v>
      </c>
      <c r="O138" s="5">
        <v>7572525000000</v>
      </c>
      <c r="P138" s="5">
        <v>6009895000000</v>
      </c>
      <c r="Q138" s="5">
        <v>5261783000000</v>
      </c>
      <c r="R138" s="5">
        <v>4407034000000</v>
      </c>
      <c r="S138" s="5">
        <v>3062571000000</v>
      </c>
      <c r="T138" s="5">
        <v>2204303000000</v>
      </c>
    </row>
    <row r="139" spans="3:27" ht="15.5" x14ac:dyDescent="0.35">
      <c r="C139" t="s">
        <v>1668</v>
      </c>
      <c r="D139" s="5">
        <v>1469615000000</v>
      </c>
      <c r="E139" s="5">
        <v>9951135000000</v>
      </c>
      <c r="F139" s="5">
        <v>9896938000000</v>
      </c>
      <c r="G139" s="5">
        <v>9409288000000</v>
      </c>
      <c r="I139" s="5">
        <v>9896938000000</v>
      </c>
      <c r="J139" s="5">
        <v>9566120000000</v>
      </c>
      <c r="K139" s="5">
        <v>9885822000000</v>
      </c>
      <c r="L139" s="5">
        <v>9806130000000</v>
      </c>
      <c r="M139" s="5">
        <v>8862562000000</v>
      </c>
      <c r="N139" s="5">
        <v>7884716000000</v>
      </c>
      <c r="O139" s="5">
        <v>7532930000000</v>
      </c>
      <c r="P139" s="5">
        <v>5986034000000</v>
      </c>
      <c r="Q139" s="5">
        <v>5240574000000</v>
      </c>
      <c r="R139" s="5">
        <v>4387844000000</v>
      </c>
      <c r="S139" s="5">
        <v>3047295000000</v>
      </c>
      <c r="T139" s="5">
        <v>2190103000000</v>
      </c>
    </row>
    <row r="140" spans="3:27" ht="15.5" x14ac:dyDescent="0.35">
      <c r="C140" t="s">
        <v>1669</v>
      </c>
      <c r="D140" s="5">
        <v>8330385000000</v>
      </c>
      <c r="E140" s="5">
        <v>34783000000</v>
      </c>
      <c r="F140" s="5">
        <v>32813000000</v>
      </c>
      <c r="G140" s="5">
        <v>33612000000</v>
      </c>
      <c r="I140" s="5">
        <v>32813000000</v>
      </c>
      <c r="J140" s="5">
        <v>33232000000</v>
      </c>
      <c r="K140" s="5">
        <v>34998000000</v>
      </c>
      <c r="L140" s="5">
        <v>37131000000</v>
      </c>
      <c r="M140" s="5">
        <v>43341000000</v>
      </c>
      <c r="N140" s="5">
        <v>38650000000</v>
      </c>
      <c r="O140" s="5">
        <v>17734000000</v>
      </c>
      <c r="P140" s="5">
        <v>6826000000</v>
      </c>
      <c r="Q140" s="5">
        <v>7474000000</v>
      </c>
      <c r="R140" s="5">
        <v>6870000000</v>
      </c>
      <c r="S140" s="5">
        <v>4124000000</v>
      </c>
      <c r="T140" s="5">
        <v>4161000000</v>
      </c>
    </row>
    <row r="141" spans="3:27" ht="15.5" x14ac:dyDescent="0.35">
      <c r="C141" t="s">
        <v>1670</v>
      </c>
      <c r="D141" s="5">
        <v>9800000000000</v>
      </c>
      <c r="E141" s="5">
        <v>9985918000000</v>
      </c>
      <c r="F141" s="5">
        <v>9929751000000</v>
      </c>
      <c r="G141" s="5">
        <v>9442900000000</v>
      </c>
      <c r="I141" s="5">
        <v>9929751000000</v>
      </c>
      <c r="J141" s="5">
        <v>9599352000000</v>
      </c>
      <c r="K141" s="5">
        <v>9920820000000</v>
      </c>
      <c r="L141" s="5">
        <v>9843261000000</v>
      </c>
      <c r="M141" s="5">
        <v>8905903000000</v>
      </c>
      <c r="N141" s="5">
        <v>7923366000000</v>
      </c>
      <c r="O141" s="5">
        <v>7550664000000</v>
      </c>
      <c r="P141" s="5">
        <v>5992860000000</v>
      </c>
      <c r="Q141" s="5">
        <v>5248048000000</v>
      </c>
      <c r="R141" s="5">
        <v>4394714000000</v>
      </c>
      <c r="S141" s="5">
        <v>3051419000000</v>
      </c>
      <c r="T141" s="5">
        <v>2194264000000</v>
      </c>
    </row>
    <row r="142" spans="3:27" ht="15.5" x14ac:dyDescent="0.35">
      <c r="C142" t="s">
        <v>1671</v>
      </c>
      <c r="D142" s="5">
        <v>9817896000000</v>
      </c>
      <c r="E142" s="5">
        <v>10004323000000</v>
      </c>
      <c r="F142" s="5">
        <v>9948770000000</v>
      </c>
      <c r="G142" s="5">
        <v>9462813000000</v>
      </c>
      <c r="I142" s="5">
        <v>9948770000000</v>
      </c>
      <c r="J142" s="5">
        <v>9618177000000</v>
      </c>
      <c r="K142" s="5">
        <v>9942771000000</v>
      </c>
      <c r="L142" s="5">
        <v>9862257000000</v>
      </c>
      <c r="M142" s="5">
        <v>8919660000000</v>
      </c>
      <c r="N142" s="5">
        <v>7942032000000</v>
      </c>
      <c r="O142" s="5">
        <v>7572525000000</v>
      </c>
      <c r="P142" s="5">
        <v>6009895000000</v>
      </c>
      <c r="Q142" s="5">
        <v>5261783000000</v>
      </c>
      <c r="R142" s="5">
        <v>4407034000000</v>
      </c>
      <c r="S142" s="5">
        <v>3062571000000</v>
      </c>
      <c r="T142" s="5">
        <v>2204303000000</v>
      </c>
    </row>
    <row r="143" spans="3:27" ht="15.5" x14ac:dyDescent="0.35">
      <c r="C143" t="s">
        <v>127</v>
      </c>
      <c r="D143" s="5">
        <v>190341513000000</v>
      </c>
      <c r="E143" s="5">
        <v>195955014000000</v>
      </c>
      <c r="F143" s="5">
        <v>192381830000000</v>
      </c>
      <c r="G143" s="5">
        <v>178957578000000</v>
      </c>
      <c r="I143" s="5">
        <v>192381830000000</v>
      </c>
      <c r="J143" s="5">
        <v>186340319000000</v>
      </c>
      <c r="K143" s="5">
        <v>160154328000000</v>
      </c>
      <c r="L143" s="5">
        <v>169744602000000</v>
      </c>
      <c r="M143" s="5">
        <v>155838867000000</v>
      </c>
      <c r="N143" s="5">
        <v>150201225000000</v>
      </c>
      <c r="O143" s="5">
        <v>150159457000000</v>
      </c>
      <c r="P143" s="5">
        <v>82554894000000</v>
      </c>
      <c r="Q143" s="5">
        <v>78289053000000</v>
      </c>
      <c r="R143" s="5">
        <v>75058959000000</v>
      </c>
      <c r="S143" s="5">
        <v>67115804000000</v>
      </c>
      <c r="T143" s="5">
        <v>62954203000000</v>
      </c>
      <c r="U143" s="5">
        <v>59757008000000</v>
      </c>
      <c r="V143" s="5">
        <v>51356205000000</v>
      </c>
      <c r="W143" s="5">
        <v>41033943000000</v>
      </c>
      <c r="X143" s="5">
        <v>30305282000000</v>
      </c>
      <c r="Y143" s="5">
        <v>20233933000000</v>
      </c>
      <c r="Z143" s="5">
        <v>12080239000000</v>
      </c>
      <c r="AA143" s="2">
        <v>9341712000000</v>
      </c>
    </row>
    <row r="144" spans="3:27" ht="15.5" x14ac:dyDescent="0.35">
      <c r="C144" t="s">
        <v>128</v>
      </c>
    </row>
    <row r="145" spans="2:27" ht="15.5" x14ac:dyDescent="0.35">
      <c r="C145" t="s">
        <v>129</v>
      </c>
      <c r="D145" s="5">
        <v>212919000000</v>
      </c>
      <c r="E145" s="5">
        <v>212919000000</v>
      </c>
      <c r="F145" s="5">
        <v>212919000000</v>
      </c>
      <c r="G145" s="5">
        <v>212919000000</v>
      </c>
      <c r="I145" s="5">
        <v>212919000000</v>
      </c>
      <c r="J145" s="5">
        <v>212919000000</v>
      </c>
      <c r="K145" s="5">
        <v>162982000000</v>
      </c>
      <c r="L145" s="5">
        <v>162982000000</v>
      </c>
      <c r="M145" s="5">
        <v>162982000000</v>
      </c>
      <c r="N145" s="5">
        <v>162979000000</v>
      </c>
      <c r="O145" s="5">
        <v>162979000000</v>
      </c>
      <c r="P145" s="5">
        <v>117033000000</v>
      </c>
      <c r="Q145" s="5">
        <v>116806000000</v>
      </c>
      <c r="R145" s="5">
        <v>116806000000</v>
      </c>
      <c r="S145" s="5">
        <v>116806000000</v>
      </c>
      <c r="T145" s="5">
        <v>116806000000</v>
      </c>
      <c r="U145" s="5">
        <v>116806000000</v>
      </c>
      <c r="V145" s="5">
        <v>116806000000</v>
      </c>
      <c r="W145" s="5">
        <v>113272000000</v>
      </c>
      <c r="X145" s="5">
        <v>113272000000</v>
      </c>
      <c r="Y145" s="5">
        <v>94394000000</v>
      </c>
      <c r="Z145" s="5">
        <v>94394000000</v>
      </c>
      <c r="AA145" s="2">
        <v>94394000000</v>
      </c>
    </row>
    <row r="146" spans="2:27" ht="15.5" x14ac:dyDescent="0.35">
      <c r="C146" t="s">
        <v>130</v>
      </c>
      <c r="D146" s="5">
        <v>17562271000000</v>
      </c>
      <c r="E146" s="5">
        <v>17562271000000</v>
      </c>
      <c r="F146" s="5">
        <v>17562271000000</v>
      </c>
      <c r="G146" s="5">
        <v>17562271000000</v>
      </c>
      <c r="I146" s="5">
        <v>17562271000000</v>
      </c>
      <c r="J146" s="5">
        <v>17561631000000</v>
      </c>
      <c r="K146" s="5">
        <v>11162238000000</v>
      </c>
      <c r="L146" s="5">
        <v>11160647000000</v>
      </c>
      <c r="M146" s="5">
        <v>11158962000000</v>
      </c>
      <c r="N146" s="5">
        <v>11158710000000</v>
      </c>
      <c r="O146" s="5">
        <v>11158702000000</v>
      </c>
      <c r="P146" s="5">
        <v>1458886000000</v>
      </c>
      <c r="Q146" s="5">
        <v>1429385000000</v>
      </c>
      <c r="R146" s="5">
        <v>1429385000000</v>
      </c>
      <c r="S146" s="5">
        <v>1429385000000</v>
      </c>
      <c r="T146" s="5">
        <v>1429385000000</v>
      </c>
      <c r="U146" s="5">
        <v>1429385000000</v>
      </c>
      <c r="V146" s="5">
        <v>1429385000000</v>
      </c>
      <c r="W146" s="5">
        <v>1293458000000</v>
      </c>
      <c r="X146" s="5">
        <v>1293458000000</v>
      </c>
    </row>
    <row r="147" spans="2:27" ht="15.5" x14ac:dyDescent="0.35">
      <c r="C147" t="s">
        <v>131</v>
      </c>
      <c r="D147" s="5">
        <v>29953564000000</v>
      </c>
      <c r="E147" s="5">
        <v>29106777000000</v>
      </c>
      <c r="F147" s="5">
        <v>28651087000000</v>
      </c>
      <c r="G147" s="5">
        <v>29704862000000</v>
      </c>
      <c r="I147" s="5">
        <v>28651087000000</v>
      </c>
      <c r="J147" s="5">
        <v>28793863000000</v>
      </c>
      <c r="K147" s="5">
        <v>26402237000000</v>
      </c>
      <c r="L147" s="5">
        <v>24734912000000</v>
      </c>
      <c r="M147" s="5">
        <v>21669613000000</v>
      </c>
      <c r="N147" s="5">
        <v>19017089000000</v>
      </c>
      <c r="O147" s="5">
        <v>17775292000000</v>
      </c>
      <c r="P147" s="5">
        <v>15806661000000</v>
      </c>
      <c r="Q147" s="5">
        <v>14253886000000</v>
      </c>
      <c r="R147" s="5">
        <v>13625342000000</v>
      </c>
      <c r="S147" s="5">
        <v>11881251000000</v>
      </c>
      <c r="T147" s="5">
        <v>10171919000000</v>
      </c>
      <c r="U147" s="5">
        <v>8318897000000</v>
      </c>
      <c r="V147" s="5">
        <v>6187792000000</v>
      </c>
      <c r="W147" s="5">
        <v>4208806000000</v>
      </c>
      <c r="X147" s="5">
        <v>2808743000000</v>
      </c>
      <c r="Y147" s="5">
        <v>1943251000000</v>
      </c>
      <c r="Z147" s="5">
        <v>1522828000000</v>
      </c>
      <c r="AA147" s="2">
        <v>1143942000000</v>
      </c>
    </row>
    <row r="148" spans="2:27" ht="15.5" x14ac:dyDescent="0.35">
      <c r="C148" t="s">
        <v>132</v>
      </c>
      <c r="D148" s="5">
        <v>42953000000</v>
      </c>
      <c r="E148" s="5">
        <v>42953000000</v>
      </c>
      <c r="F148" s="5">
        <v>42953000000</v>
      </c>
      <c r="G148" s="5">
        <v>42953000000</v>
      </c>
      <c r="I148" s="5">
        <v>42953000000</v>
      </c>
      <c r="J148" s="5">
        <v>42953000000</v>
      </c>
      <c r="K148" s="5">
        <v>32596000000</v>
      </c>
      <c r="L148" s="5">
        <v>32596000000</v>
      </c>
      <c r="M148" s="5">
        <v>81596000000</v>
      </c>
      <c r="N148" s="5">
        <v>67596000000</v>
      </c>
      <c r="O148" s="5">
        <v>44361000000</v>
      </c>
      <c r="P148" s="5">
        <v>30361000000</v>
      </c>
      <c r="Q148" s="5">
        <v>26861000000</v>
      </c>
      <c r="R148" s="5">
        <v>23361000000</v>
      </c>
      <c r="S148" s="5">
        <v>23361000000</v>
      </c>
      <c r="T148" s="5">
        <v>23361000000</v>
      </c>
      <c r="U148" s="5">
        <v>23361000000</v>
      </c>
      <c r="V148" s="5">
        <v>23361000000</v>
      </c>
      <c r="W148" s="5">
        <v>22654000000</v>
      </c>
      <c r="X148" s="5">
        <v>18878000000</v>
      </c>
      <c r="Y148" s="5">
        <v>18878000000</v>
      </c>
      <c r="Z148" s="5">
        <v>18878000000</v>
      </c>
      <c r="AA148" s="2">
        <v>18878000000</v>
      </c>
    </row>
    <row r="149" spans="2:27" ht="15.5" x14ac:dyDescent="0.35">
      <c r="C149" t="s">
        <v>133</v>
      </c>
      <c r="D149" s="5">
        <v>29910611000000</v>
      </c>
      <c r="E149" s="5">
        <v>29063824000000</v>
      </c>
      <c r="F149" s="5">
        <v>28608134000000</v>
      </c>
      <c r="G149" s="5">
        <v>29661909000000</v>
      </c>
      <c r="I149" s="5">
        <v>28608134000000</v>
      </c>
      <c r="J149" s="5">
        <v>28750910000000</v>
      </c>
      <c r="K149" s="5">
        <v>26369641000000</v>
      </c>
      <c r="L149" s="5">
        <v>24702316000000</v>
      </c>
      <c r="M149" s="5">
        <v>21588017000000</v>
      </c>
      <c r="N149" s="5">
        <v>18949493000000</v>
      </c>
      <c r="O149" s="5">
        <v>17730931000000</v>
      </c>
      <c r="P149" s="5">
        <v>15776300000000</v>
      </c>
      <c r="Q149" s="5">
        <v>14227025000000</v>
      </c>
      <c r="R149" s="5">
        <v>13601981000000</v>
      </c>
      <c r="S149" s="5">
        <v>11857890000000</v>
      </c>
      <c r="T149" s="5">
        <v>10148558000000</v>
      </c>
      <c r="U149" s="5">
        <v>8295536000000</v>
      </c>
      <c r="V149" s="5">
        <v>6164431000000</v>
      </c>
      <c r="W149" s="5">
        <v>4186152000000</v>
      </c>
      <c r="X149" s="5">
        <v>2789865000000</v>
      </c>
      <c r="Y149" s="5">
        <v>1924373000000</v>
      </c>
      <c r="Z149" s="5">
        <v>1503950000000</v>
      </c>
      <c r="AA149" s="2">
        <v>1125064000000</v>
      </c>
    </row>
    <row r="150" spans="2:27" ht="15.5" x14ac:dyDescent="0.35">
      <c r="C150" t="s">
        <v>134</v>
      </c>
      <c r="D150" s="5">
        <v>29953564000000</v>
      </c>
      <c r="E150" s="5">
        <v>29106777000000</v>
      </c>
      <c r="F150" s="5">
        <v>28651087000000</v>
      </c>
      <c r="G150" s="5">
        <v>29704862000000</v>
      </c>
      <c r="I150" s="5">
        <v>28651087000000</v>
      </c>
      <c r="J150" s="5">
        <v>28793863000000</v>
      </c>
      <c r="K150" s="5">
        <v>26402237000000</v>
      </c>
      <c r="L150" s="5">
        <v>24734912000000</v>
      </c>
      <c r="M150" s="5">
        <v>21669613000000</v>
      </c>
      <c r="N150" s="5">
        <v>19017089000000</v>
      </c>
      <c r="O150" s="5">
        <v>17775292000000</v>
      </c>
      <c r="P150" s="5">
        <v>15806661000000</v>
      </c>
      <c r="Q150" s="5">
        <v>14253886000000</v>
      </c>
      <c r="R150" s="5">
        <v>13625342000000</v>
      </c>
      <c r="S150" s="5">
        <v>11881251000000</v>
      </c>
      <c r="T150" s="5">
        <v>10171919000000</v>
      </c>
      <c r="U150" s="5">
        <v>8318897000000</v>
      </c>
      <c r="V150" s="5">
        <v>6187792000000</v>
      </c>
      <c r="W150" s="5">
        <v>4208806000000</v>
      </c>
      <c r="X150" s="5">
        <v>2808743000000</v>
      </c>
      <c r="Y150" s="5">
        <v>1943251000000</v>
      </c>
      <c r="Z150" s="5">
        <v>1522828000000</v>
      </c>
      <c r="AA150" s="2">
        <v>1143942000000</v>
      </c>
    </row>
    <row r="151" spans="2:27" ht="15.5" x14ac:dyDescent="0.35">
      <c r="C151" t="s">
        <v>212</v>
      </c>
      <c r="D151" s="5">
        <v>6374035000000</v>
      </c>
      <c r="E151" s="5">
        <v>6201515000000</v>
      </c>
      <c r="F151" s="5">
        <v>6001946000000</v>
      </c>
      <c r="G151" s="5">
        <v>6984783000000</v>
      </c>
      <c r="I151" s="5">
        <v>6001946000000</v>
      </c>
      <c r="J151" s="5">
        <v>6978665000000</v>
      </c>
      <c r="K151" s="5">
        <v>2616678000000</v>
      </c>
      <c r="L151" s="5">
        <v>2506348000000</v>
      </c>
      <c r="M151" s="5">
        <v>2113664000000</v>
      </c>
      <c r="N151" s="5">
        <v>1749037000000</v>
      </c>
      <c r="O151" s="5">
        <v>1603885000000</v>
      </c>
      <c r="P151" s="5">
        <v>1181670000000</v>
      </c>
      <c r="Q151" s="5">
        <v>671304000000</v>
      </c>
      <c r="R151" s="5">
        <v>474532000000</v>
      </c>
      <c r="S151" s="5">
        <v>347791000000</v>
      </c>
      <c r="T151" s="5">
        <v>249363000000</v>
      </c>
    </row>
    <row r="152" spans="2:27" ht="15.5" x14ac:dyDescent="0.35">
      <c r="C152" t="s">
        <v>10</v>
      </c>
      <c r="D152" s="5">
        <v>55102378000000</v>
      </c>
      <c r="E152" s="5">
        <v>54054589000000</v>
      </c>
      <c r="F152" s="5">
        <v>53455714000000</v>
      </c>
      <c r="G152" s="5">
        <v>55532296000000</v>
      </c>
      <c r="I152" s="5">
        <v>53455714000000</v>
      </c>
      <c r="J152" s="5">
        <v>54746039000000</v>
      </c>
      <c r="K152" s="5">
        <v>41283104000000</v>
      </c>
      <c r="L152" s="5">
        <v>39413024000000</v>
      </c>
      <c r="M152" s="5">
        <v>36078927000000</v>
      </c>
      <c r="N152" s="5">
        <v>32964753000000</v>
      </c>
      <c r="O152" s="5">
        <v>31471928000000</v>
      </c>
      <c r="P152" s="5">
        <v>19364407000000</v>
      </c>
      <c r="Q152" s="5">
        <v>17200797000000</v>
      </c>
      <c r="R152" s="5">
        <v>16312428000000</v>
      </c>
      <c r="S152" s="5">
        <v>13923859000000</v>
      </c>
      <c r="T152" s="5">
        <v>12060534000000</v>
      </c>
      <c r="U152" s="5">
        <v>9907865000000</v>
      </c>
      <c r="V152" s="5">
        <v>7733927000000</v>
      </c>
      <c r="W152" s="5">
        <v>5617198000000</v>
      </c>
      <c r="X152" s="5">
        <v>4217291000000</v>
      </c>
      <c r="Y152" s="5">
        <v>2038313000000</v>
      </c>
      <c r="Z152" s="5">
        <v>1617222000000</v>
      </c>
      <c r="AA152" s="2">
        <v>1238336000000</v>
      </c>
    </row>
    <row r="153" spans="2:27" ht="15.5" x14ac:dyDescent="0.35">
      <c r="C153" t="s">
        <v>135</v>
      </c>
      <c r="D153" s="5">
        <v>245443891000000</v>
      </c>
      <c r="E153" s="5">
        <v>250009603000000</v>
      </c>
      <c r="F153" s="5">
        <v>245837544000000</v>
      </c>
      <c r="G153" s="5">
        <v>234489874000000</v>
      </c>
      <c r="I153" s="5">
        <v>245837544000000</v>
      </c>
      <c r="J153" s="5">
        <v>241086358000000</v>
      </c>
      <c r="K153" s="5">
        <v>201437432000000</v>
      </c>
      <c r="L153" s="5">
        <v>209157626000000</v>
      </c>
      <c r="M153" s="5">
        <v>191917794000000</v>
      </c>
      <c r="N153" s="5">
        <v>183165978000000</v>
      </c>
      <c r="O153" s="5">
        <v>181631385000000</v>
      </c>
      <c r="P153" s="5">
        <v>101919301000000</v>
      </c>
      <c r="Q153" s="5">
        <v>95489850000000</v>
      </c>
      <c r="R153" s="5">
        <v>91371387000000</v>
      </c>
      <c r="S153" s="5">
        <v>81039663000000</v>
      </c>
      <c r="T153" s="5">
        <v>75014737000000</v>
      </c>
      <c r="U153" s="5">
        <v>69664873000000</v>
      </c>
      <c r="V153" s="5">
        <v>59090132000000</v>
      </c>
      <c r="W153" s="5">
        <v>46651141000000</v>
      </c>
      <c r="X153" s="5">
        <v>34522573000000</v>
      </c>
      <c r="Y153" s="5">
        <v>22272246000000</v>
      </c>
      <c r="Z153" s="5">
        <v>13697461000000</v>
      </c>
      <c r="AA153" s="2">
        <v>10580048000000</v>
      </c>
    </row>
    <row r="154" spans="2:27" ht="15.5" x14ac:dyDescent="0.35">
      <c r="C154" t="s">
        <v>136</v>
      </c>
      <c r="D154" s="5">
        <v>10645945748</v>
      </c>
      <c r="E154" s="5">
        <v>10645945748</v>
      </c>
      <c r="F154" s="5">
        <v>10645945748</v>
      </c>
      <c r="G154" s="5">
        <v>10645945748</v>
      </c>
      <c r="I154" s="5">
        <v>10645945748</v>
      </c>
      <c r="J154" s="5">
        <v>10645945748</v>
      </c>
      <c r="K154" s="5">
        <v>8149106869</v>
      </c>
      <c r="L154" s="5">
        <v>8149106869</v>
      </c>
      <c r="M154" s="5">
        <v>8149106869</v>
      </c>
      <c r="N154" s="5">
        <v>8148931869</v>
      </c>
      <c r="O154" s="5">
        <v>8148928869</v>
      </c>
      <c r="P154" s="5">
        <v>5851646757</v>
      </c>
      <c r="Q154" s="5">
        <v>5840287257</v>
      </c>
      <c r="R154" s="5">
        <v>5840287257</v>
      </c>
      <c r="S154" s="5">
        <v>5840287257</v>
      </c>
      <c r="T154" s="5">
        <v>5840287257</v>
      </c>
      <c r="U154" s="5">
        <v>5840287257</v>
      </c>
      <c r="V154" s="5">
        <v>5840287257</v>
      </c>
      <c r="W154" s="5">
        <v>5663617140</v>
      </c>
      <c r="X154" s="5">
        <v>1132723428</v>
      </c>
      <c r="Y154" s="5">
        <v>943936190</v>
      </c>
      <c r="Z154" s="5">
        <v>943936190</v>
      </c>
      <c r="AA154" s="2">
        <v>943936190</v>
      </c>
    </row>
    <row r="156" spans="2:27" ht="15.5" x14ac:dyDescent="0.35">
      <c r="B156" t="s">
        <v>137</v>
      </c>
      <c r="C156" t="s">
        <v>138</v>
      </c>
      <c r="D156" s="5">
        <v>-2863522000000</v>
      </c>
      <c r="E156" s="5">
        <v>-4103745000000</v>
      </c>
      <c r="F156" s="5">
        <v>15040228000000</v>
      </c>
      <c r="G156" s="5">
        <v>-1733931000000</v>
      </c>
      <c r="I156" s="5">
        <v>4882236000000</v>
      </c>
      <c r="J156" s="5">
        <v>10829769000000</v>
      </c>
      <c r="K156" s="5">
        <v>-2397197000000</v>
      </c>
      <c r="L156" s="5">
        <v>-4416068000000</v>
      </c>
      <c r="M156" s="5">
        <v>13150455000000</v>
      </c>
      <c r="N156" s="5">
        <v>18663821000000</v>
      </c>
      <c r="O156" s="5">
        <v>-11970920000000</v>
      </c>
      <c r="P156" s="5">
        <v>4585807000000</v>
      </c>
      <c r="Q156" s="5">
        <v>1125968000000</v>
      </c>
      <c r="R156" s="5">
        <v>2682181000000</v>
      </c>
      <c r="S156" s="5">
        <v>3497600000000</v>
      </c>
      <c r="T156" s="5">
        <v>2384975000000</v>
      </c>
      <c r="U156" s="5">
        <v>-5278598000000</v>
      </c>
      <c r="V156" s="5">
        <v>6620540000000</v>
      </c>
      <c r="W156" s="5">
        <v>-1544298000000</v>
      </c>
      <c r="X156" s="5">
        <v>-765998000000</v>
      </c>
      <c r="Y156" s="5">
        <v>-84589000000</v>
      </c>
      <c r="Z156" s="5">
        <v>215663000000</v>
      </c>
      <c r="AA156" s="2">
        <v>414802000000</v>
      </c>
    </row>
    <row r="157" spans="2:27" ht="15.5" x14ac:dyDescent="0.35">
      <c r="C157" t="s">
        <v>1672</v>
      </c>
    </row>
    <row r="158" spans="2:27" ht="15.5" x14ac:dyDescent="0.35">
      <c r="C158" t="s">
        <v>216</v>
      </c>
      <c r="D158" s="5">
        <v>4220651000000</v>
      </c>
      <c r="E158" s="5">
        <v>4660315000000</v>
      </c>
      <c r="F158" s="5">
        <v>4725660000000</v>
      </c>
      <c r="G158" s="5">
        <v>4507893000000</v>
      </c>
      <c r="I158" s="5">
        <v>18904206000000</v>
      </c>
      <c r="J158" s="5">
        <v>18490546000000</v>
      </c>
      <c r="K158" s="5">
        <v>12876098000000</v>
      </c>
      <c r="L158" s="5">
        <v>10253185000000</v>
      </c>
      <c r="M158" s="5">
        <v>14900540000000</v>
      </c>
      <c r="N158" s="5">
        <v>16408378000000</v>
      </c>
      <c r="O158" s="5">
        <v>19140321000000</v>
      </c>
      <c r="P158" s="5">
        <v>14223099000000</v>
      </c>
      <c r="Q158" s="5">
        <v>14033631000000</v>
      </c>
      <c r="R158" s="5">
        <v>13590661000000</v>
      </c>
      <c r="S158" s="5">
        <v>12948561000000</v>
      </c>
      <c r="T158" s="5">
        <v>12281281000000</v>
      </c>
      <c r="U158" s="5">
        <v>10868323000000</v>
      </c>
      <c r="V158" s="5">
        <v>9191782000000</v>
      </c>
      <c r="W158" s="5">
        <v>7396795000000</v>
      </c>
      <c r="X158" s="5">
        <v>5483271000000</v>
      </c>
      <c r="Y158" s="5">
        <v>3520803000000</v>
      </c>
      <c r="Z158" s="5">
        <v>2381905000000</v>
      </c>
      <c r="AA158" s="2">
        <v>1632994000000</v>
      </c>
    </row>
    <row r="159" spans="2:27" ht="15.5" x14ac:dyDescent="0.35">
      <c r="C159" t="s">
        <v>1657</v>
      </c>
      <c r="D159" s="5">
        <v>1242730000000</v>
      </c>
      <c r="E159" s="5">
        <v>1282231000000</v>
      </c>
      <c r="F159" s="5">
        <v>1260432000000</v>
      </c>
      <c r="G159" s="5">
        <v>1395248000000</v>
      </c>
      <c r="I159" s="5">
        <v>5222214000000</v>
      </c>
      <c r="J159" s="5">
        <v>5466791000000</v>
      </c>
      <c r="K159" s="5">
        <v>5709497000000</v>
      </c>
      <c r="L159" s="5">
        <v>5343253000000</v>
      </c>
    </row>
    <row r="160" spans="2:27" ht="15.5" x14ac:dyDescent="0.35">
      <c r="C160" t="s">
        <v>1673</v>
      </c>
      <c r="D160" s="5">
        <v>5463381000000</v>
      </c>
      <c r="E160" s="5">
        <v>5942546000000</v>
      </c>
      <c r="F160" s="5">
        <v>5986092000000</v>
      </c>
      <c r="G160" s="5">
        <v>5903141000000</v>
      </c>
      <c r="I160" s="5">
        <v>24126420000000</v>
      </c>
      <c r="J160" s="5">
        <v>23957337000000</v>
      </c>
      <c r="K160" s="5">
        <v>18585595000000</v>
      </c>
      <c r="L160" s="5">
        <v>15596438000000</v>
      </c>
      <c r="M160" s="5">
        <v>14900540000000</v>
      </c>
      <c r="N160" s="5">
        <v>16408378000000</v>
      </c>
      <c r="O160" s="5">
        <v>19140321000000</v>
      </c>
      <c r="P160" s="5">
        <v>14223099000000</v>
      </c>
      <c r="Q160" s="5">
        <v>14033631000000</v>
      </c>
      <c r="R160" s="5">
        <v>13590661000000</v>
      </c>
      <c r="S160" s="5">
        <v>12948561000000</v>
      </c>
      <c r="T160" s="5">
        <v>12281281000000</v>
      </c>
      <c r="U160" s="5">
        <v>10868323000000</v>
      </c>
      <c r="V160" s="5">
        <v>9191782000000</v>
      </c>
      <c r="W160" s="5">
        <v>7396795000000</v>
      </c>
      <c r="X160" s="5">
        <v>5483271000000</v>
      </c>
      <c r="Y160" s="5">
        <v>3520803000000</v>
      </c>
      <c r="Z160" s="5">
        <v>2381905000000</v>
      </c>
      <c r="AA160" s="2">
        <v>1632994000000</v>
      </c>
    </row>
    <row r="161" spans="3:27" ht="15.5" x14ac:dyDescent="0.35">
      <c r="C161" t="s">
        <v>931</v>
      </c>
      <c r="D161" s="5">
        <v>1529217000000</v>
      </c>
      <c r="F161" s="5">
        <v>917518000000</v>
      </c>
      <c r="G161" s="5">
        <v>927093000000</v>
      </c>
      <c r="I161" s="5">
        <v>3227372000000</v>
      </c>
      <c r="J161" s="5">
        <v>2815370000000</v>
      </c>
      <c r="K161" s="5">
        <v>1713128000000</v>
      </c>
      <c r="L161" s="5">
        <v>2028530000000</v>
      </c>
      <c r="M161" s="5">
        <v>1977669000000</v>
      </c>
      <c r="N161" s="5">
        <v>1772261000000</v>
      </c>
      <c r="X161" s="5">
        <v>135041000000</v>
      </c>
      <c r="Y161" s="5">
        <v>378562000000</v>
      </c>
      <c r="Z161" s="5">
        <v>250288000000</v>
      </c>
      <c r="AA161" s="2">
        <v>381266000000</v>
      </c>
    </row>
    <row r="162" spans="3:27" ht="15.5" x14ac:dyDescent="0.35">
      <c r="C162" t="s">
        <v>1674</v>
      </c>
      <c r="D162" s="5">
        <v>-660831000000</v>
      </c>
      <c r="E162" s="5">
        <v>660831000000</v>
      </c>
      <c r="O162" s="5">
        <v>1556385000000</v>
      </c>
      <c r="P162" s="5">
        <v>611782000000</v>
      </c>
      <c r="Q162" s="5">
        <v>468834000000</v>
      </c>
      <c r="R162" s="5">
        <v>605028000000</v>
      </c>
      <c r="S162" s="5">
        <v>705835000000</v>
      </c>
      <c r="T162" s="5">
        <v>739520000000</v>
      </c>
      <c r="U162" s="5">
        <v>400394000000</v>
      </c>
      <c r="V162" s="5">
        <v>282805000000</v>
      </c>
      <c r="W162" s="5">
        <v>190792000000</v>
      </c>
    </row>
    <row r="163" spans="3:27" ht="15.5" x14ac:dyDescent="0.35">
      <c r="C163" t="s">
        <v>1675</v>
      </c>
    </row>
    <row r="164" spans="3:27" ht="15.5" x14ac:dyDescent="0.35">
      <c r="C164" t="s">
        <v>144</v>
      </c>
      <c r="D164" s="5">
        <v>-146116000000</v>
      </c>
      <c r="E164" s="5">
        <v>-1243058000000</v>
      </c>
      <c r="F164" s="5">
        <v>-1811898000000</v>
      </c>
      <c r="G164" s="5">
        <v>-4287410000000</v>
      </c>
      <c r="I164" s="5">
        <v>-9557350000000</v>
      </c>
      <c r="J164" s="5">
        <v>-8199894000000</v>
      </c>
      <c r="K164" s="5">
        <v>-7016441000000</v>
      </c>
      <c r="L164" s="5">
        <v>-3782757000000</v>
      </c>
      <c r="M164" s="5">
        <v>-3371456000000</v>
      </c>
      <c r="N164" s="5">
        <v>-5320011000000</v>
      </c>
      <c r="O164" s="5">
        <v>-7687456000000</v>
      </c>
      <c r="P164" s="5">
        <v>-4041871000000</v>
      </c>
      <c r="Q164" s="5">
        <v>-4197538000000</v>
      </c>
      <c r="R164" s="5">
        <v>-4509652000000</v>
      </c>
      <c r="S164" s="5">
        <v>-5338078000000</v>
      </c>
      <c r="T164" s="5">
        <v>-5178450000000</v>
      </c>
      <c r="U164" s="5">
        <v>-3800526000000</v>
      </c>
      <c r="V164" s="5">
        <v>-3181267000000</v>
      </c>
      <c r="W164" s="5">
        <v>-2779251000000</v>
      </c>
      <c r="X164" s="5">
        <v>-1994630000000</v>
      </c>
      <c r="Y164" s="5">
        <v>-1606742000000</v>
      </c>
      <c r="Z164" s="5">
        <v>-1049810000000</v>
      </c>
      <c r="AA164" s="2">
        <v>-640103000000</v>
      </c>
    </row>
    <row r="165" spans="3:27" ht="15.5" x14ac:dyDescent="0.35">
      <c r="C165" t="s">
        <v>1676</v>
      </c>
      <c r="D165" s="5">
        <v>-117804000000</v>
      </c>
      <c r="E165" s="5">
        <v>-113664000000</v>
      </c>
      <c r="F165" s="5">
        <v>-122411000000</v>
      </c>
      <c r="G165" s="5">
        <v>-120840000000</v>
      </c>
      <c r="I165" s="5">
        <v>-488790000000</v>
      </c>
      <c r="J165" s="5">
        <v>-507230000000</v>
      </c>
      <c r="K165" s="5">
        <v>-483478000000</v>
      </c>
      <c r="L165" s="5">
        <v>-339201000000</v>
      </c>
      <c r="M165" s="5">
        <v>-399541000000</v>
      </c>
      <c r="N165" s="5">
        <v>-500706000000</v>
      </c>
      <c r="O165" s="5">
        <v>-518761000000</v>
      </c>
      <c r="P165" s="5">
        <v>-364372000000</v>
      </c>
      <c r="Q165" s="5">
        <v>-349796000000</v>
      </c>
      <c r="R165" s="5">
        <v>-296128000000</v>
      </c>
    </row>
    <row r="166" spans="3:27" ht="15.5" x14ac:dyDescent="0.35">
      <c r="C166" t="s">
        <v>1677</v>
      </c>
      <c r="D166" s="5">
        <v>-263920000000</v>
      </c>
      <c r="E166" s="5">
        <v>-1356722000000</v>
      </c>
      <c r="F166" s="5">
        <v>-1934309000000</v>
      </c>
      <c r="G166" s="5">
        <v>-4408250000000</v>
      </c>
      <c r="I166" s="5">
        <v>-10046140000000</v>
      </c>
      <c r="J166" s="5">
        <v>-8707124000000</v>
      </c>
      <c r="K166" s="5">
        <v>-7499919000000</v>
      </c>
      <c r="L166" s="5">
        <v>-4121958000000</v>
      </c>
      <c r="M166" s="5">
        <v>-3770997000000</v>
      </c>
      <c r="N166" s="5">
        <v>-5820717000000</v>
      </c>
      <c r="O166" s="5">
        <v>-8206217000000</v>
      </c>
      <c r="P166" s="5">
        <v>-4406243000000</v>
      </c>
      <c r="Q166" s="5">
        <v>-4547334000000</v>
      </c>
      <c r="R166" s="5">
        <v>-4805780000000</v>
      </c>
      <c r="S166" s="5">
        <v>-5338078000000</v>
      </c>
      <c r="T166" s="5">
        <v>-5178450000000</v>
      </c>
      <c r="U166" s="5">
        <v>-3800526000000</v>
      </c>
      <c r="V166" s="5">
        <v>-3181267000000</v>
      </c>
      <c r="W166" s="5">
        <v>-2779251000000</v>
      </c>
      <c r="X166" s="5">
        <v>-1994630000000</v>
      </c>
      <c r="Y166" s="5">
        <v>-1606742000000</v>
      </c>
      <c r="Z166" s="5">
        <v>-1049810000000</v>
      </c>
      <c r="AA166" s="2">
        <v>-640103000000</v>
      </c>
    </row>
    <row r="167" spans="3:27" ht="15.5" x14ac:dyDescent="0.35">
      <c r="C167" t="s">
        <v>1678</v>
      </c>
      <c r="D167" s="5">
        <v>41015000000</v>
      </c>
      <c r="E167" s="5">
        <v>61241000000</v>
      </c>
      <c r="F167" s="5">
        <v>67088000000</v>
      </c>
      <c r="G167" s="5">
        <v>40955000000</v>
      </c>
      <c r="I167" s="5">
        <v>181324000000</v>
      </c>
      <c r="J167" s="5">
        <v>293357000000</v>
      </c>
      <c r="K167" s="5">
        <v>429855000000</v>
      </c>
      <c r="L167" s="5">
        <v>363903000000</v>
      </c>
      <c r="M167" s="5">
        <v>83425000000</v>
      </c>
      <c r="N167" s="5">
        <v>99759000000</v>
      </c>
      <c r="O167" s="5">
        <v>113243000000</v>
      </c>
      <c r="P167" s="5">
        <v>124526000000</v>
      </c>
      <c r="Q167" s="5">
        <v>83992000000</v>
      </c>
      <c r="R167" s="5">
        <v>98810000000</v>
      </c>
      <c r="S167" s="5">
        <v>123881000000</v>
      </c>
      <c r="T167" s="5">
        <v>171379000000</v>
      </c>
      <c r="U167" s="5">
        <v>149947000000</v>
      </c>
      <c r="V167" s="5">
        <v>152058000000</v>
      </c>
      <c r="W167" s="5">
        <v>138129000000</v>
      </c>
      <c r="X167" s="5">
        <v>25790000000</v>
      </c>
      <c r="Y167" s="5">
        <v>4636000000</v>
      </c>
      <c r="Z167" s="5">
        <v>5192000000</v>
      </c>
      <c r="AA167" s="2">
        <v>921000000</v>
      </c>
    </row>
    <row r="168" spans="3:27" ht="15.5" x14ac:dyDescent="0.35">
      <c r="C168" t="s">
        <v>1679</v>
      </c>
      <c r="D168" s="5">
        <v>-1187175000000</v>
      </c>
      <c r="E168" s="5">
        <v>-1708184000000</v>
      </c>
      <c r="F168" s="5">
        <v>-1250474000000</v>
      </c>
      <c r="G168" s="5">
        <v>-1219735000000</v>
      </c>
      <c r="I168" s="5">
        <v>-5456176000000</v>
      </c>
      <c r="J168" s="5">
        <v>-4857185000000</v>
      </c>
      <c r="K168" s="5">
        <v>-3675151000000</v>
      </c>
      <c r="L168" s="5">
        <v>-3440912000000</v>
      </c>
      <c r="M168" s="5">
        <v>-3400872000000</v>
      </c>
      <c r="N168" s="5">
        <v>-3345008000000</v>
      </c>
      <c r="O168" s="5">
        <v>-3304809000000</v>
      </c>
      <c r="P168" s="5">
        <v>-2508821000000</v>
      </c>
      <c r="Q168" s="5">
        <v>-3662427000000</v>
      </c>
      <c r="R168" s="5">
        <v>-2991436000000</v>
      </c>
      <c r="S168" s="5">
        <v>-2721189000000</v>
      </c>
      <c r="T168" s="5">
        <v>-2400404000000</v>
      </c>
      <c r="U168" s="5">
        <v>-2145734000000</v>
      </c>
      <c r="V168" s="5">
        <v>-1833713000000</v>
      </c>
      <c r="W168" s="5">
        <v>-1452909000000</v>
      </c>
      <c r="X168" s="5">
        <v>-1222219000000</v>
      </c>
      <c r="Y168" s="5">
        <v>-888126000000</v>
      </c>
      <c r="Z168" s="5">
        <v>-471167000000</v>
      </c>
      <c r="AA168" s="2">
        <v>-352487000000</v>
      </c>
    </row>
    <row r="169" spans="3:27" ht="15.5" x14ac:dyDescent="0.35">
      <c r="C169" t="s">
        <v>939</v>
      </c>
      <c r="D169" s="5">
        <v>-400721000000</v>
      </c>
      <c r="E169" s="5">
        <v>-1443519000000</v>
      </c>
      <c r="F169" s="5">
        <v>-1145593000000</v>
      </c>
      <c r="G169" s="5">
        <v>-2752786000000</v>
      </c>
      <c r="I169" s="5">
        <v>-6326810000000</v>
      </c>
      <c r="J169" s="5">
        <v>-6598078000000</v>
      </c>
      <c r="K169" s="5">
        <v>-2541605000000</v>
      </c>
      <c r="L169" s="5">
        <v>-2698920000000</v>
      </c>
      <c r="M169" s="5">
        <v>-2814053000000</v>
      </c>
      <c r="N169" s="5">
        <v>-2793844000000</v>
      </c>
      <c r="O169" s="5">
        <v>-2831098000000</v>
      </c>
      <c r="P169" s="5">
        <v>-2799439000000</v>
      </c>
      <c r="Q169" s="5">
        <v>-2659510000000</v>
      </c>
      <c r="R169" s="5">
        <v>-2840363000000</v>
      </c>
      <c r="S169" s="5">
        <v>-1930397000000</v>
      </c>
      <c r="T169" s="5">
        <v>-1549302000000</v>
      </c>
      <c r="U169" s="5">
        <v>-1560822000000</v>
      </c>
      <c r="V169" s="5">
        <v>-1431826000000</v>
      </c>
      <c r="W169" s="5">
        <v>-1128685000000</v>
      </c>
      <c r="X169" s="5">
        <v>-805742000000</v>
      </c>
      <c r="Y169" s="5">
        <v>-766513000000</v>
      </c>
      <c r="Z169" s="5">
        <v>-398558000000</v>
      </c>
      <c r="AA169" s="2">
        <v>-265809000000</v>
      </c>
    </row>
    <row r="170" spans="3:27" ht="15.5" x14ac:dyDescent="0.35">
      <c r="C170" t="s">
        <v>1603</v>
      </c>
      <c r="V170" s="5">
        <v>66818000000</v>
      </c>
    </row>
    <row r="171" spans="3:27" ht="15.5" x14ac:dyDescent="0.35">
      <c r="C171" t="s">
        <v>1680</v>
      </c>
      <c r="D171" s="5">
        <v>-1117000000</v>
      </c>
      <c r="E171" s="5">
        <v>11116000000</v>
      </c>
      <c r="F171" s="5">
        <v>-39756000000</v>
      </c>
      <c r="G171" s="5">
        <v>-28755000000</v>
      </c>
      <c r="I171" s="5">
        <v>-39756000000</v>
      </c>
      <c r="J171" s="5">
        <v>36433000000</v>
      </c>
      <c r="K171" s="5">
        <v>6649000000</v>
      </c>
      <c r="L171" s="5">
        <v>10185000000</v>
      </c>
      <c r="M171" s="5">
        <v>158698000000</v>
      </c>
      <c r="T171" s="5">
        <v>3964000000</v>
      </c>
      <c r="U171" s="5">
        <v>8435000000</v>
      </c>
    </row>
    <row r="172" spans="3:27" ht="15.5" x14ac:dyDescent="0.35">
      <c r="C172" t="s">
        <v>1662</v>
      </c>
      <c r="F172" s="5">
        <v>-15349000000</v>
      </c>
      <c r="G172" s="5">
        <v>15349000000</v>
      </c>
      <c r="N172" s="5">
        <v>-4285000000</v>
      </c>
      <c r="O172" s="5">
        <v>-10072000000</v>
      </c>
      <c r="P172" s="5">
        <v>-25729000000</v>
      </c>
      <c r="Q172" s="5">
        <v>-39038000000</v>
      </c>
      <c r="R172" s="5">
        <v>-3305000000</v>
      </c>
      <c r="S172" s="5">
        <v>-29272000000</v>
      </c>
      <c r="T172" s="5">
        <v>-7448000000</v>
      </c>
      <c r="U172" s="5">
        <v>-2587000000</v>
      </c>
      <c r="W172" s="5">
        <v>-27325000000</v>
      </c>
      <c r="X172" s="5">
        <v>-17808000000</v>
      </c>
      <c r="Y172" s="5">
        <v>-13135000000</v>
      </c>
      <c r="Z172" s="5">
        <v>-17563000000</v>
      </c>
      <c r="AA172" s="2">
        <v>-12934000000</v>
      </c>
    </row>
    <row r="173" spans="3:27" ht="15.5" x14ac:dyDescent="0.35">
      <c r="C173" t="s">
        <v>1681</v>
      </c>
      <c r="D173" s="5">
        <v>-1117000000</v>
      </c>
      <c r="E173" s="5">
        <v>11116000000</v>
      </c>
      <c r="F173" s="5">
        <v>-55105000000</v>
      </c>
      <c r="G173" s="5">
        <v>-13406000000</v>
      </c>
      <c r="I173" s="5">
        <v>-39756000000</v>
      </c>
      <c r="J173" s="5">
        <v>36433000000</v>
      </c>
      <c r="K173" s="5">
        <v>6649000000</v>
      </c>
      <c r="L173" s="5">
        <v>10185000000</v>
      </c>
      <c r="M173" s="5">
        <v>158698000000</v>
      </c>
      <c r="N173" s="5">
        <v>-4285000000</v>
      </c>
      <c r="O173" s="5">
        <v>-10072000000</v>
      </c>
      <c r="P173" s="5">
        <v>-25729000000</v>
      </c>
      <c r="Q173" s="5">
        <v>-39038000000</v>
      </c>
      <c r="R173" s="5">
        <v>-3305000000</v>
      </c>
      <c r="S173" s="5">
        <v>-29272000000</v>
      </c>
      <c r="T173" s="5">
        <v>-3484000000</v>
      </c>
      <c r="U173" s="5">
        <v>5848000000</v>
      </c>
      <c r="V173" s="5">
        <v>66818000000</v>
      </c>
      <c r="W173" s="5">
        <v>-27325000000</v>
      </c>
      <c r="X173" s="5">
        <v>-17808000000</v>
      </c>
      <c r="Y173" s="5">
        <v>-13135000000</v>
      </c>
      <c r="Z173" s="5">
        <v>-17563000000</v>
      </c>
      <c r="AA173" s="2">
        <v>-12934000000</v>
      </c>
    </row>
    <row r="174" spans="3:27" ht="15.5" x14ac:dyDescent="0.35">
      <c r="C174" t="s">
        <v>1682</v>
      </c>
      <c r="D174" s="5">
        <v>4392000000</v>
      </c>
      <c r="E174" s="5">
        <v>-105289000000</v>
      </c>
      <c r="F174" s="5">
        <v>-220605000000</v>
      </c>
      <c r="G174" s="5">
        <v>-159296000000</v>
      </c>
      <c r="I174" s="5">
        <v>-709303000000</v>
      </c>
      <c r="J174" s="5">
        <v>-890297000000</v>
      </c>
      <c r="K174" s="5">
        <v>-889965000000</v>
      </c>
      <c r="L174" s="5">
        <v>-1163421000000</v>
      </c>
      <c r="M174" s="5">
        <v>-1065165000000</v>
      </c>
      <c r="N174" s="5">
        <v>-458531000000</v>
      </c>
      <c r="O174" s="5">
        <v>-1262205000000</v>
      </c>
      <c r="P174" s="5">
        <v>-568652000000</v>
      </c>
      <c r="Q174" s="5">
        <v>-507803000000</v>
      </c>
      <c r="R174" s="5">
        <v>-768371000000</v>
      </c>
      <c r="S174" s="5">
        <v>-689364000000</v>
      </c>
      <c r="T174" s="5">
        <v>-826438000000</v>
      </c>
      <c r="U174" s="5">
        <v>-716903000000</v>
      </c>
      <c r="V174" s="5">
        <v>-354193000000</v>
      </c>
      <c r="W174" s="5">
        <v>-370819000000</v>
      </c>
      <c r="X174" s="5">
        <v>-269026000000</v>
      </c>
      <c r="Y174" s="5">
        <v>-152276000000</v>
      </c>
      <c r="Z174" s="5">
        <v>-306206000000</v>
      </c>
      <c r="AA174" s="2">
        <v>-187483000000</v>
      </c>
    </row>
    <row r="175" spans="3:27" ht="15.5" x14ac:dyDescent="0.35">
      <c r="C175" t="s">
        <v>1683</v>
      </c>
    </row>
    <row r="176" spans="3:27" ht="15.5" x14ac:dyDescent="0.35">
      <c r="C176" t="s">
        <v>166</v>
      </c>
    </row>
    <row r="177" spans="3:27" ht="15.5" x14ac:dyDescent="0.35">
      <c r="C177" t="s">
        <v>1684</v>
      </c>
    </row>
    <row r="178" spans="3:27" ht="15.5" x14ac:dyDescent="0.35">
      <c r="C178" t="s">
        <v>969</v>
      </c>
      <c r="L178" s="5">
        <v>150000000000</v>
      </c>
      <c r="M178" s="5">
        <v>2322757000000</v>
      </c>
      <c r="N178" s="5">
        <v>-192551000000</v>
      </c>
      <c r="O178" s="5">
        <v>-2280000000000</v>
      </c>
      <c r="P178" s="5">
        <v>755000000000</v>
      </c>
      <c r="Q178" s="5">
        <v>-705000000000</v>
      </c>
      <c r="T178" s="5">
        <v>-3000000000</v>
      </c>
      <c r="U178" s="5">
        <v>-12076000000</v>
      </c>
      <c r="V178" s="5">
        <v>4725975000000</v>
      </c>
      <c r="W178" s="5">
        <v>-4760899000000</v>
      </c>
      <c r="Y178" s="5">
        <v>-110907000000</v>
      </c>
      <c r="Z178" s="5">
        <v>-231984000000</v>
      </c>
      <c r="AA178" s="2">
        <v>15461000000</v>
      </c>
    </row>
    <row r="179" spans="3:27" ht="15.5" x14ac:dyDescent="0.35">
      <c r="C179" t="s">
        <v>1685</v>
      </c>
    </row>
    <row r="180" spans="3:27" ht="15.5" x14ac:dyDescent="0.35">
      <c r="C180" t="s">
        <v>975</v>
      </c>
      <c r="D180" s="5">
        <v>1279420000000</v>
      </c>
      <c r="E180" s="5">
        <v>1651283000000</v>
      </c>
      <c r="O180" s="5">
        <v>1591672000000</v>
      </c>
      <c r="P180" s="5">
        <v>903737000000</v>
      </c>
      <c r="Q180" s="5">
        <v>201358000000</v>
      </c>
      <c r="R180" s="5">
        <v>-1602366000000</v>
      </c>
      <c r="T180" s="5">
        <v>5036120000000</v>
      </c>
      <c r="U180" s="5">
        <v>-5857259000000</v>
      </c>
      <c r="V180" s="5">
        <v>-1567422000000</v>
      </c>
    </row>
    <row r="181" spans="3:27" ht="15.5" x14ac:dyDescent="0.35">
      <c r="C181" t="s">
        <v>1686</v>
      </c>
      <c r="D181" s="5">
        <v>1578769000000</v>
      </c>
    </row>
    <row r="182" spans="3:27" ht="15.5" x14ac:dyDescent="0.35">
      <c r="C182" t="s">
        <v>948</v>
      </c>
      <c r="D182" s="5">
        <v>-3509242000000</v>
      </c>
      <c r="E182" s="5">
        <v>-5678769000000</v>
      </c>
      <c r="F182" s="5">
        <v>437626000000</v>
      </c>
      <c r="G182" s="5">
        <v>-1777716000000</v>
      </c>
      <c r="I182" s="5">
        <v>-7412457000000</v>
      </c>
      <c r="J182" s="5">
        <v>3859784000000</v>
      </c>
      <c r="K182" s="5">
        <v>-11142017000000</v>
      </c>
      <c r="L182" s="5">
        <v>-10762631000000</v>
      </c>
      <c r="M182" s="5">
        <v>805645000000</v>
      </c>
      <c r="N182" s="5">
        <v>5010224000000</v>
      </c>
      <c r="O182" s="5">
        <v>-4980410000000</v>
      </c>
      <c r="P182" s="5">
        <v>-2520514000000</v>
      </c>
      <c r="Q182" s="5">
        <v>-1968582000000</v>
      </c>
      <c r="R182" s="5">
        <v>-4018262000000</v>
      </c>
      <c r="S182" s="5">
        <v>-7470568000000</v>
      </c>
      <c r="T182" s="5">
        <v>-6786887000000</v>
      </c>
      <c r="U182" s="5">
        <v>-7899063000000</v>
      </c>
      <c r="V182" s="5">
        <v>-9067118000000</v>
      </c>
      <c r="W182" s="5">
        <v>-7596553000000</v>
      </c>
      <c r="X182" s="5">
        <v>-7899905000000</v>
      </c>
      <c r="Y182" s="5">
        <v>-5297279000000</v>
      </c>
      <c r="Z182" s="5">
        <v>-2612511000000</v>
      </c>
      <c r="AA182" s="2">
        <v>-2942301000000</v>
      </c>
    </row>
    <row r="183" spans="3:27" ht="15.5" x14ac:dyDescent="0.35">
      <c r="C183" t="s">
        <v>1687</v>
      </c>
      <c r="D183" s="5">
        <v>-535239000000</v>
      </c>
      <c r="E183" s="5">
        <v>-428243000000</v>
      </c>
      <c r="F183" s="5">
        <v>-747767000000</v>
      </c>
      <c r="G183" s="5">
        <v>126785000000</v>
      </c>
      <c r="I183" s="5">
        <v>-1058034000000</v>
      </c>
      <c r="J183" s="5">
        <v>-458285000000</v>
      </c>
      <c r="K183" s="5">
        <v>-1361808000000</v>
      </c>
      <c r="L183" s="5">
        <v>-2034218000000</v>
      </c>
      <c r="M183" s="5">
        <v>-1825436000000</v>
      </c>
      <c r="N183" s="5">
        <v>-820064000000</v>
      </c>
      <c r="O183" s="5">
        <v>-1959320000000</v>
      </c>
      <c r="P183" s="5">
        <v>-1437361000000</v>
      </c>
      <c r="Q183" s="5">
        <v>-1232619000000</v>
      </c>
      <c r="R183" s="5">
        <v>-1389618000000</v>
      </c>
    </row>
    <row r="184" spans="3:27" ht="15.5" x14ac:dyDescent="0.35">
      <c r="C184" t="s">
        <v>1688</v>
      </c>
      <c r="D184" s="5">
        <v>-1547564000000</v>
      </c>
      <c r="E184" s="5">
        <v>-307057000000</v>
      </c>
      <c r="F184" s="5">
        <v>268409000000</v>
      </c>
      <c r="G184" s="5">
        <v>-381641000000</v>
      </c>
      <c r="I184" s="5">
        <v>77211000000</v>
      </c>
      <c r="J184" s="5">
        <v>-259166000000</v>
      </c>
      <c r="K184" s="5">
        <v>613675000000</v>
      </c>
      <c r="L184" s="5">
        <v>-1178125000000</v>
      </c>
      <c r="M184" s="5">
        <v>348383000000</v>
      </c>
      <c r="N184" s="5">
        <v>-76710000000</v>
      </c>
      <c r="O184" s="5">
        <v>-53974000000</v>
      </c>
      <c r="P184" s="5">
        <v>2338000000</v>
      </c>
      <c r="Q184" s="5">
        <v>41314000000</v>
      </c>
      <c r="R184" s="5">
        <v>-43652000000</v>
      </c>
    </row>
    <row r="185" spans="3:27" ht="15.5" x14ac:dyDescent="0.35">
      <c r="C185" t="s">
        <v>1664</v>
      </c>
      <c r="D185" s="5">
        <v>-1106847000000</v>
      </c>
      <c r="E185" s="5">
        <v>-1227395000000</v>
      </c>
      <c r="F185" s="5">
        <v>-1293639000000</v>
      </c>
      <c r="G185" s="5">
        <v>-1535359000000</v>
      </c>
      <c r="I185" s="5">
        <v>-4270854000000</v>
      </c>
      <c r="J185" s="5">
        <v>-2436082000000</v>
      </c>
    </row>
    <row r="186" spans="3:27" ht="15.5" x14ac:dyDescent="0.35">
      <c r="C186" t="s">
        <v>973</v>
      </c>
      <c r="D186" s="5">
        <v>903955000000</v>
      </c>
      <c r="E186" s="5">
        <v>-479567000000</v>
      </c>
      <c r="F186" s="5">
        <v>-945785000000</v>
      </c>
      <c r="G186" s="5">
        <v>493661000000</v>
      </c>
      <c r="I186" s="5">
        <v>-458839000000</v>
      </c>
      <c r="J186" s="5">
        <v>-44862000000</v>
      </c>
      <c r="K186" s="5">
        <v>-219903000000</v>
      </c>
      <c r="L186" s="5">
        <v>-1307292000000</v>
      </c>
      <c r="M186" s="5">
        <v>-271989000000</v>
      </c>
      <c r="N186" s="5">
        <v>207451000000</v>
      </c>
      <c r="O186" s="5">
        <v>966125000000</v>
      </c>
    </row>
    <row r="187" spans="3:27" ht="15.5" x14ac:dyDescent="0.35">
      <c r="C187" t="s">
        <v>980</v>
      </c>
      <c r="S187" s="5">
        <v>-404523000000</v>
      </c>
      <c r="T187" s="5">
        <v>-465963000000</v>
      </c>
      <c r="U187" s="5">
        <v>-276852000000</v>
      </c>
      <c r="V187" s="5">
        <v>-423254000000</v>
      </c>
      <c r="W187" s="5">
        <v>-704071000000</v>
      </c>
      <c r="X187" s="5">
        <v>408172000000</v>
      </c>
      <c r="Y187" s="5">
        <v>-674220000000</v>
      </c>
      <c r="Z187" s="5">
        <v>-51057000000</v>
      </c>
      <c r="AA187" s="2">
        <v>-20121000000</v>
      </c>
    </row>
    <row r="188" spans="3:27" ht="15.5" x14ac:dyDescent="0.35">
      <c r="C188" t="s">
        <v>951</v>
      </c>
      <c r="D188" s="5">
        <v>236633000000</v>
      </c>
      <c r="E188" s="5">
        <v>42488000000</v>
      </c>
      <c r="F188" s="5">
        <v>4069000000</v>
      </c>
      <c r="G188" s="5">
        <v>10795000000</v>
      </c>
      <c r="I188" s="5">
        <v>36097000000</v>
      </c>
      <c r="J188" s="5">
        <v>-22708000000</v>
      </c>
      <c r="K188" s="5">
        <v>12561000000</v>
      </c>
      <c r="L188" s="5">
        <v>25790000000</v>
      </c>
      <c r="M188" s="5">
        <v>-26149000000</v>
      </c>
      <c r="N188" s="5">
        <v>41136000000</v>
      </c>
      <c r="O188" s="5">
        <v>2945000000</v>
      </c>
      <c r="S188" s="5">
        <v>21078000000</v>
      </c>
      <c r="T188" s="5">
        <v>12614000000</v>
      </c>
      <c r="U188" s="5">
        <v>-2979000000</v>
      </c>
      <c r="V188" s="5">
        <v>-1343000000</v>
      </c>
      <c r="W188" s="5">
        <v>3158000000</v>
      </c>
    </row>
    <row r="189" spans="3:27" ht="15.5" x14ac:dyDescent="0.35">
      <c r="C189" t="s">
        <v>952</v>
      </c>
    </row>
    <row r="190" spans="3:27" ht="15.5" x14ac:dyDescent="0.35">
      <c r="C190" t="s">
        <v>1087</v>
      </c>
      <c r="D190" s="5">
        <v>17196000000</v>
      </c>
    </row>
    <row r="191" spans="3:27" ht="15.5" x14ac:dyDescent="0.35">
      <c r="C191" t="s">
        <v>1484</v>
      </c>
      <c r="X191" s="5">
        <v>139647000000</v>
      </c>
      <c r="Y191" s="5">
        <v>19187000000</v>
      </c>
      <c r="Z191" s="5">
        <v>-19553000000</v>
      </c>
      <c r="AA191" s="2">
        <v>59675000000</v>
      </c>
    </row>
    <row r="192" spans="3:27" ht="15.5" x14ac:dyDescent="0.35">
      <c r="C192" t="s">
        <v>1485</v>
      </c>
      <c r="X192" s="5">
        <v>1245175000000</v>
      </c>
      <c r="Y192" s="5">
        <v>660884000000</v>
      </c>
      <c r="Z192" s="5">
        <v>290097000000</v>
      </c>
      <c r="AA192" s="2">
        <v>195615000000</v>
      </c>
    </row>
    <row r="193" spans="3:27" ht="15.5" x14ac:dyDescent="0.35">
      <c r="C193" t="s">
        <v>1689</v>
      </c>
      <c r="X193" s="5">
        <v>5626869000000</v>
      </c>
      <c r="Y193" s="5">
        <v>6452848000000</v>
      </c>
      <c r="Z193" s="5">
        <v>2696879000000</v>
      </c>
      <c r="AA193" s="2">
        <v>2948964000000</v>
      </c>
    </row>
    <row r="194" spans="3:27" ht="15.5" x14ac:dyDescent="0.35">
      <c r="C194" t="s">
        <v>1690</v>
      </c>
      <c r="Y194" s="5">
        <v>1720000000</v>
      </c>
      <c r="Z194" s="5">
        <v>-389725000000</v>
      </c>
      <c r="AA194" s="2">
        <v>472245000000</v>
      </c>
    </row>
    <row r="195" spans="3:27" ht="15.5" x14ac:dyDescent="0.35">
      <c r="C195" t="s">
        <v>1670</v>
      </c>
      <c r="X195" s="5">
        <v>7011691000000</v>
      </c>
      <c r="Y195" s="5">
        <v>7134639000000</v>
      </c>
      <c r="Z195" s="5">
        <v>2577698000000</v>
      </c>
      <c r="AA195" s="2">
        <v>3676499000000</v>
      </c>
    </row>
    <row r="196" spans="3:27" ht="15.5" x14ac:dyDescent="0.35">
      <c r="C196" t="s">
        <v>1691</v>
      </c>
      <c r="D196" s="5">
        <v>17196000000</v>
      </c>
      <c r="X196" s="5">
        <v>7011691000000</v>
      </c>
      <c r="Y196" s="5">
        <v>7134639000000</v>
      </c>
      <c r="Z196" s="5">
        <v>2577698000000</v>
      </c>
      <c r="AA196" s="2">
        <v>3676499000000</v>
      </c>
    </row>
    <row r="197" spans="3:27" ht="15.5" x14ac:dyDescent="0.35">
      <c r="C197" t="s">
        <v>1692</v>
      </c>
      <c r="P197" s="5">
        <v>321424000000</v>
      </c>
      <c r="Q197" s="5">
        <v>304981000000</v>
      </c>
      <c r="R197" s="5">
        <v>234300000000</v>
      </c>
    </row>
    <row r="198" spans="3:27" ht="15.5" x14ac:dyDescent="0.35">
      <c r="C198" t="s">
        <v>955</v>
      </c>
      <c r="D198" s="5">
        <v>2112294000000</v>
      </c>
      <c r="E198" s="5">
        <v>-3460125000000</v>
      </c>
      <c r="F198" s="5">
        <v>3627543000000</v>
      </c>
      <c r="G198" s="5">
        <v>-7297712000000</v>
      </c>
      <c r="I198" s="5">
        <v>3721934000000</v>
      </c>
      <c r="J198" s="5">
        <v>-10056924000000</v>
      </c>
      <c r="K198" s="5">
        <v>10648507000000</v>
      </c>
      <c r="L198" s="5">
        <v>-3711720000000</v>
      </c>
      <c r="M198" s="5">
        <v>-2671485000000</v>
      </c>
      <c r="N198" s="5">
        <v>-5084138000000</v>
      </c>
      <c r="O198" s="5">
        <v>4825097000000</v>
      </c>
      <c r="P198" s="5">
        <v>-808190000000</v>
      </c>
      <c r="Q198" s="5">
        <v>-91951000000</v>
      </c>
      <c r="R198" s="5">
        <v>914375000000</v>
      </c>
      <c r="S198" s="5">
        <v>61000000</v>
      </c>
      <c r="T198" s="5">
        <v>-15949000000</v>
      </c>
      <c r="U198" s="5">
        <v>10050000000</v>
      </c>
      <c r="V198" s="5">
        <v>-109071000000</v>
      </c>
      <c r="W198" s="5">
        <v>26869000000</v>
      </c>
      <c r="X198" s="5">
        <v>42597000000</v>
      </c>
      <c r="Y198" s="5">
        <v>-228462000000</v>
      </c>
      <c r="Z198" s="5">
        <v>115136000000</v>
      </c>
      <c r="AA198" s="2">
        <v>33914000000</v>
      </c>
    </row>
    <row r="199" spans="3:27" ht="15.5" x14ac:dyDescent="0.35">
      <c r="C199" t="s">
        <v>1341</v>
      </c>
      <c r="D199" s="5">
        <v>1028374000000</v>
      </c>
      <c r="E199" s="5">
        <v>173705000000</v>
      </c>
      <c r="F199" s="5">
        <v>-50088000000</v>
      </c>
      <c r="G199" s="5">
        <v>182080000000</v>
      </c>
      <c r="I199" s="5">
        <v>-445181000000</v>
      </c>
      <c r="J199" s="5">
        <v>240216000000</v>
      </c>
      <c r="K199" s="5">
        <v>-375632000000</v>
      </c>
      <c r="L199" s="5">
        <v>945245000000</v>
      </c>
      <c r="M199" s="5">
        <v>-384666000000</v>
      </c>
      <c r="N199" s="5">
        <v>-7790000000</v>
      </c>
      <c r="O199" s="5">
        <v>-222689000000</v>
      </c>
      <c r="P199" s="5">
        <v>113635000000</v>
      </c>
      <c r="Q199" s="5">
        <v>-5458000000</v>
      </c>
      <c r="R199" s="5">
        <v>8344000000</v>
      </c>
    </row>
    <row r="200" spans="3:27" ht="15.5" x14ac:dyDescent="0.35">
      <c r="C200" t="s">
        <v>956</v>
      </c>
      <c r="D200" s="5">
        <v>-634445000000</v>
      </c>
      <c r="E200" s="5">
        <v>772242000000</v>
      </c>
      <c r="F200" s="5">
        <v>708968000000</v>
      </c>
      <c r="G200" s="5">
        <v>-389095000000</v>
      </c>
      <c r="I200" s="5">
        <v>52159000000</v>
      </c>
      <c r="J200" s="5">
        <v>838748000000</v>
      </c>
      <c r="K200" s="5">
        <v>-33195000000</v>
      </c>
      <c r="L200" s="5">
        <v>1396620000000</v>
      </c>
      <c r="M200" s="5">
        <v>192926000000</v>
      </c>
      <c r="N200" s="5">
        <v>-121177000000</v>
      </c>
      <c r="O200" s="5">
        <v>-1086023000000</v>
      </c>
    </row>
    <row r="201" spans="3:27" ht="15.5" x14ac:dyDescent="0.35">
      <c r="C201" t="s">
        <v>1693</v>
      </c>
    </row>
    <row r="202" spans="3:27" ht="15.5" x14ac:dyDescent="0.35">
      <c r="C202" t="s">
        <v>117</v>
      </c>
      <c r="T202" s="5">
        <v>17502000000</v>
      </c>
      <c r="U202" s="5">
        <v>12045000000</v>
      </c>
      <c r="V202" s="5">
        <v>23806000000</v>
      </c>
      <c r="X202" s="5">
        <v>10546000000</v>
      </c>
      <c r="Y202" s="5">
        <v>-4656000000</v>
      </c>
      <c r="Z202" s="5">
        <v>13619000000</v>
      </c>
      <c r="AA202" s="2">
        <v>12689000000</v>
      </c>
    </row>
    <row r="203" spans="3:27" ht="15.5" x14ac:dyDescent="0.35">
      <c r="C203" t="s">
        <v>206</v>
      </c>
      <c r="S203" s="5">
        <v>49133000000</v>
      </c>
      <c r="T203" s="5">
        <v>217181000000</v>
      </c>
      <c r="U203" s="5">
        <v>-46037000000</v>
      </c>
      <c r="V203" s="5">
        <v>-40015000000</v>
      </c>
      <c r="W203" s="5">
        <v>-453775000000</v>
      </c>
      <c r="X203" s="5">
        <v>324550000000</v>
      </c>
      <c r="Y203" s="5">
        <v>414721000000</v>
      </c>
      <c r="Z203" s="5">
        <v>108099000000</v>
      </c>
      <c r="AA203" s="2">
        <v>3111000000</v>
      </c>
    </row>
    <row r="204" spans="3:27" ht="15.5" x14ac:dyDescent="0.35">
      <c r="C204" t="s">
        <v>1694</v>
      </c>
      <c r="S204" s="5">
        <v>49133000000</v>
      </c>
      <c r="T204" s="5">
        <v>234683000000</v>
      </c>
      <c r="U204" s="5">
        <v>-33992000000</v>
      </c>
      <c r="V204" s="5">
        <v>-16209000000</v>
      </c>
      <c r="W204" s="5">
        <v>-453775000000</v>
      </c>
      <c r="X204" s="5">
        <v>335096000000</v>
      </c>
      <c r="Y204" s="5">
        <v>410065000000</v>
      </c>
      <c r="Z204" s="5">
        <v>121718000000</v>
      </c>
      <c r="AA204" s="2">
        <v>15800000000</v>
      </c>
    </row>
    <row r="205" spans="3:27" ht="15.5" x14ac:dyDescent="0.35">
      <c r="C205" t="s">
        <v>789</v>
      </c>
      <c r="D205" s="5">
        <v>-185918000000</v>
      </c>
      <c r="E205" s="5">
        <v>56167000000</v>
      </c>
      <c r="F205" s="5">
        <v>486851000000</v>
      </c>
      <c r="G205" s="5">
        <v>138026000000</v>
      </c>
      <c r="I205" s="5">
        <v>330399000000</v>
      </c>
      <c r="J205" s="5">
        <v>-321468000000</v>
      </c>
      <c r="K205" s="5">
        <v>77559000000</v>
      </c>
      <c r="L205" s="5">
        <v>937358000000</v>
      </c>
      <c r="M205" s="5">
        <v>982537000000</v>
      </c>
      <c r="N205" s="5">
        <v>372702000000</v>
      </c>
      <c r="O205" s="5">
        <v>1557804000000</v>
      </c>
    </row>
    <row r="206" spans="3:27" ht="15.5" x14ac:dyDescent="0.35">
      <c r="C206" t="s">
        <v>1695</v>
      </c>
      <c r="P206" s="5">
        <v>20694000000</v>
      </c>
      <c r="Q206" s="5">
        <v>29686000000</v>
      </c>
      <c r="R206" s="5">
        <v>37040000000</v>
      </c>
      <c r="S206" s="5">
        <v>9522000000</v>
      </c>
      <c r="T206" s="5">
        <v>13827000000</v>
      </c>
    </row>
    <row r="207" spans="3:27" ht="15.5" x14ac:dyDescent="0.35">
      <c r="C207" t="s">
        <v>1696</v>
      </c>
      <c r="P207" s="5">
        <v>724118000000</v>
      </c>
      <c r="Q207" s="5">
        <v>823648000000</v>
      </c>
      <c r="R207" s="5">
        <v>1306255000000</v>
      </c>
      <c r="S207" s="5">
        <v>847633000000</v>
      </c>
      <c r="T207" s="5">
        <v>882816000000</v>
      </c>
    </row>
    <row r="208" spans="3:27" ht="15.5" x14ac:dyDescent="0.35">
      <c r="C208" t="s">
        <v>1671</v>
      </c>
      <c r="D208" s="5">
        <v>-185918000000</v>
      </c>
      <c r="E208" s="5">
        <v>56167000000</v>
      </c>
      <c r="F208" s="5">
        <v>486851000000</v>
      </c>
      <c r="G208" s="5">
        <v>138026000000</v>
      </c>
      <c r="I208" s="5">
        <v>330399000000</v>
      </c>
      <c r="J208" s="5">
        <v>-321468000000</v>
      </c>
      <c r="K208" s="5">
        <v>77559000000</v>
      </c>
      <c r="L208" s="5">
        <v>937358000000</v>
      </c>
      <c r="M208" s="5">
        <v>982537000000</v>
      </c>
      <c r="N208" s="5">
        <v>372702000000</v>
      </c>
      <c r="O208" s="5">
        <v>1557804000000</v>
      </c>
      <c r="P208" s="5">
        <v>744812000000</v>
      </c>
      <c r="Q208" s="5">
        <v>853334000000</v>
      </c>
      <c r="R208" s="5">
        <v>1343295000000</v>
      </c>
      <c r="S208" s="5">
        <v>857155000000</v>
      </c>
      <c r="T208" s="5">
        <v>896643000000</v>
      </c>
    </row>
    <row r="209" spans="3:27" ht="15.5" x14ac:dyDescent="0.35">
      <c r="C209" t="s">
        <v>1697</v>
      </c>
      <c r="D209" s="5">
        <v>-7387763000000</v>
      </c>
      <c r="E209" s="5">
        <v>-6165765000000</v>
      </c>
      <c r="F209" s="5">
        <v>12675616000000</v>
      </c>
      <c r="G209" s="5">
        <v>-51647000000</v>
      </c>
      <c r="I209" s="5">
        <v>-74695000000</v>
      </c>
      <c r="J209" s="5">
        <v>4779956000000</v>
      </c>
      <c r="K209" s="5">
        <v>-8525784000000</v>
      </c>
      <c r="L209" s="5">
        <v>-10989913000000</v>
      </c>
      <c r="M209" s="5">
        <v>7081210000000</v>
      </c>
      <c r="N209" s="5">
        <v>12805808000000</v>
      </c>
      <c r="O209" s="5">
        <v>-17166468000000</v>
      </c>
      <c r="P209" s="5">
        <v>-64716000000</v>
      </c>
      <c r="Q209" s="5">
        <v>-2044377000000</v>
      </c>
      <c r="R209" s="5">
        <v>-203063000000</v>
      </c>
      <c r="S209" s="5">
        <v>427623000000</v>
      </c>
      <c r="T209" s="5">
        <v>-849127000000</v>
      </c>
      <c r="U209" s="5">
        <v>-8479125000000</v>
      </c>
      <c r="V209" s="5">
        <v>3728076000000</v>
      </c>
      <c r="W209" s="5">
        <v>-3511025000000</v>
      </c>
      <c r="X209" s="5">
        <v>-2100675000000</v>
      </c>
      <c r="Y209" s="5">
        <v>-561798000000</v>
      </c>
      <c r="Z209" s="5">
        <v>-178418000000</v>
      </c>
      <c r="AA209" s="2">
        <v>-141563000000</v>
      </c>
    </row>
    <row r="210" spans="3:27" ht="15.5" x14ac:dyDescent="0.35">
      <c r="C210" t="s">
        <v>145</v>
      </c>
      <c r="D210" s="5">
        <v>-7631045000000</v>
      </c>
      <c r="E210" s="5">
        <v>2621123000000</v>
      </c>
      <c r="F210" s="5">
        <v>-1904592000000</v>
      </c>
      <c r="G210" s="5">
        <v>-984474000000</v>
      </c>
      <c r="I210" s="5">
        <v>-6267376000000</v>
      </c>
      <c r="J210" s="5">
        <v>8624877000000</v>
      </c>
      <c r="K210" s="5">
        <v>-13887114000000</v>
      </c>
      <c r="L210" s="5">
        <v>9056776000000</v>
      </c>
      <c r="M210" s="5">
        <v>223345000000</v>
      </c>
      <c r="N210" s="5">
        <v>-9462054000000</v>
      </c>
      <c r="O210" s="5">
        <v>122307000000</v>
      </c>
      <c r="P210" s="5">
        <v>1505543000000</v>
      </c>
      <c r="Q210" s="5">
        <v>981941000000</v>
      </c>
      <c r="R210" s="5">
        <v>543118000000</v>
      </c>
      <c r="S210" s="5">
        <v>-2848694000000</v>
      </c>
      <c r="T210" s="5">
        <v>1858798000000</v>
      </c>
      <c r="U210" s="5">
        <v>1174241000000</v>
      </c>
      <c r="V210" s="5">
        <v>908234000000</v>
      </c>
      <c r="W210" s="5">
        <v>1113900000000</v>
      </c>
      <c r="X210" s="5">
        <v>3847336000000</v>
      </c>
      <c r="Y210" s="5">
        <v>750891000000</v>
      </c>
    </row>
    <row r="211" spans="3:27" ht="15.5" x14ac:dyDescent="0.35">
      <c r="C211" t="s">
        <v>146</v>
      </c>
      <c r="D211" s="5">
        <v>13046194000000</v>
      </c>
      <c r="E211" s="5">
        <v>-6306853000000</v>
      </c>
      <c r="F211" s="5">
        <v>-1899783000000</v>
      </c>
      <c r="G211" s="5">
        <v>-3476221000000</v>
      </c>
      <c r="I211" s="5">
        <v>2034390000000</v>
      </c>
      <c r="J211" s="5">
        <v>-16764391000000</v>
      </c>
      <c r="K211" s="5">
        <v>394010000000</v>
      </c>
      <c r="L211" s="5">
        <v>3151992000000</v>
      </c>
      <c r="M211" s="5">
        <v>-7001869000000</v>
      </c>
      <c r="N211" s="5">
        <v>-3805233000000</v>
      </c>
      <c r="O211" s="5">
        <v>11301087000000</v>
      </c>
      <c r="P211" s="5">
        <v>-573678000000</v>
      </c>
      <c r="Q211" s="5">
        <v>-1375982000000</v>
      </c>
      <c r="R211" s="5">
        <v>-1394563000000</v>
      </c>
      <c r="S211" s="5">
        <v>-816413000000</v>
      </c>
      <c r="T211" s="5">
        <v>-2109479000000</v>
      </c>
      <c r="U211" s="5">
        <v>-393179000000</v>
      </c>
      <c r="V211" s="5">
        <v>-361573000000</v>
      </c>
      <c r="W211" s="5">
        <v>-186261000000</v>
      </c>
      <c r="X211" s="5">
        <v>-71112000000</v>
      </c>
      <c r="Y211" s="5">
        <v>-78997000000</v>
      </c>
      <c r="Z211" s="5">
        <v>-144023000000</v>
      </c>
      <c r="AA211" s="2">
        <v>-112550000000</v>
      </c>
    </row>
    <row r="212" spans="3:27" ht="15.5" x14ac:dyDescent="0.35">
      <c r="C212" t="s">
        <v>1698</v>
      </c>
      <c r="U212" s="5">
        <v>2807000000</v>
      </c>
      <c r="V212" s="5">
        <v>13708000000</v>
      </c>
      <c r="W212" s="5">
        <v>7476000000</v>
      </c>
    </row>
    <row r="213" spans="3:27" ht="15.5" x14ac:dyDescent="0.35">
      <c r="C213" t="s">
        <v>1516</v>
      </c>
      <c r="D213" s="5">
        <v>-6204496000000</v>
      </c>
      <c r="E213" s="5">
        <v>-6162379000000</v>
      </c>
      <c r="F213" s="5">
        <v>2686997000000</v>
      </c>
      <c r="G213" s="5">
        <v>-7693611000000</v>
      </c>
      <c r="I213" s="5">
        <v>2686997000000</v>
      </c>
      <c r="J213" s="5">
        <v>-10705384000000</v>
      </c>
      <c r="K213" s="5">
        <v>1043655000000</v>
      </c>
      <c r="L213" s="5">
        <v>3788009000000</v>
      </c>
      <c r="M213" s="5">
        <v>-6422262000000</v>
      </c>
      <c r="N213" s="5">
        <v>-3200636000000</v>
      </c>
      <c r="O213" s="5">
        <v>710858000000</v>
      </c>
      <c r="P213" s="5">
        <v>197777000000</v>
      </c>
      <c r="Q213" s="5">
        <v>-594484000000</v>
      </c>
      <c r="R213" s="5">
        <v>-710900000000</v>
      </c>
      <c r="S213" s="5">
        <v>-189721000000</v>
      </c>
      <c r="T213" s="5">
        <v>-1817018000000</v>
      </c>
    </row>
    <row r="214" spans="3:27" ht="15.5" x14ac:dyDescent="0.35">
      <c r="C214" t="s">
        <v>1699</v>
      </c>
    </row>
    <row r="215" spans="3:27" ht="15.5" x14ac:dyDescent="0.35">
      <c r="C215" t="s">
        <v>1700</v>
      </c>
      <c r="D215" s="5">
        <v>-6204496000000</v>
      </c>
      <c r="E215" s="5">
        <v>-6162379000000</v>
      </c>
      <c r="F215" s="5">
        <v>2686997000000</v>
      </c>
      <c r="G215" s="5">
        <v>-7693611000000</v>
      </c>
      <c r="I215" s="5">
        <v>2686997000000</v>
      </c>
      <c r="J215" s="5">
        <v>-10705384000000</v>
      </c>
      <c r="K215" s="5">
        <v>1043655000000</v>
      </c>
      <c r="L215" s="5">
        <v>3788009000000</v>
      </c>
      <c r="M215" s="5">
        <v>-6422262000000</v>
      </c>
      <c r="N215" s="5">
        <v>-3200636000000</v>
      </c>
      <c r="O215" s="5">
        <v>710858000000</v>
      </c>
      <c r="P215" s="5">
        <v>197777000000</v>
      </c>
      <c r="Q215" s="5">
        <v>-594484000000</v>
      </c>
      <c r="R215" s="5">
        <v>-710900000000</v>
      </c>
      <c r="S215" s="5">
        <v>-189721000000</v>
      </c>
      <c r="T215" s="5">
        <v>-1817018000000</v>
      </c>
    </row>
    <row r="216" spans="3:27" ht="15.5" x14ac:dyDescent="0.35">
      <c r="C216" t="s">
        <v>473</v>
      </c>
      <c r="D216" s="5">
        <v>6819598000000</v>
      </c>
      <c r="F216" s="5">
        <v>-4393733000000</v>
      </c>
      <c r="G216" s="5">
        <v>4393733000000</v>
      </c>
    </row>
    <row r="217" spans="3:27" ht="15.5" x14ac:dyDescent="0.35">
      <c r="C217" t="s">
        <v>1701</v>
      </c>
      <c r="J217" s="5">
        <v>-5519887000000</v>
      </c>
      <c r="T217" s="5">
        <v>691654000000</v>
      </c>
    </row>
    <row r="218" spans="3:27" ht="15.5" x14ac:dyDescent="0.35">
      <c r="C218" t="s">
        <v>684</v>
      </c>
      <c r="T218" s="5">
        <v>-521820000000</v>
      </c>
    </row>
    <row r="219" spans="3:27" ht="15.5" x14ac:dyDescent="0.35">
      <c r="C219" t="s">
        <v>842</v>
      </c>
      <c r="D219" s="5">
        <v>12584944000000</v>
      </c>
    </row>
    <row r="220" spans="3:27" ht="15.5" x14ac:dyDescent="0.35">
      <c r="C220" t="s">
        <v>1490</v>
      </c>
    </row>
    <row r="221" spans="3:27" ht="15.5" x14ac:dyDescent="0.35">
      <c r="C221" t="s">
        <v>1702</v>
      </c>
    </row>
    <row r="222" spans="3:27" ht="15.5" x14ac:dyDescent="0.35">
      <c r="C222" t="s">
        <v>222</v>
      </c>
      <c r="D222" s="5">
        <v>2166000000</v>
      </c>
      <c r="E222" s="5">
        <v>3008000000</v>
      </c>
      <c r="F222" s="5">
        <v>2545000000</v>
      </c>
      <c r="G222" s="5">
        <v>2326000000</v>
      </c>
      <c r="I222" s="5">
        <v>8536000000</v>
      </c>
      <c r="J222" s="5">
        <v>41720000000</v>
      </c>
      <c r="K222" s="5">
        <v>5877000000</v>
      </c>
      <c r="L222" s="5">
        <v>5569000000</v>
      </c>
      <c r="M222" s="5">
        <v>4641000000</v>
      </c>
      <c r="N222" s="5">
        <v>8792000000</v>
      </c>
      <c r="O222" s="5">
        <v>6026000000</v>
      </c>
      <c r="P222" s="5">
        <v>4456000000</v>
      </c>
      <c r="Q222" s="5">
        <v>4561000000</v>
      </c>
      <c r="R222" s="5">
        <v>687000000</v>
      </c>
      <c r="S222" s="5">
        <v>2026000000</v>
      </c>
      <c r="T222" s="5">
        <v>1067000000</v>
      </c>
      <c r="U222" s="5">
        <v>250000000</v>
      </c>
      <c r="V222" s="5">
        <v>13000000</v>
      </c>
      <c r="W222" s="5">
        <v>9072000000</v>
      </c>
      <c r="X222" s="5">
        <v>5968000000</v>
      </c>
      <c r="Y222" s="5">
        <v>4252000000</v>
      </c>
      <c r="Z222" s="5">
        <v>16854000000</v>
      </c>
      <c r="AA222" s="2">
        <v>499000000</v>
      </c>
    </row>
    <row r="223" spans="3:27" ht="15.5" x14ac:dyDescent="0.35">
      <c r="C223" t="s">
        <v>147</v>
      </c>
      <c r="D223" s="5">
        <v>-71755000000</v>
      </c>
      <c r="E223" s="5">
        <v>-74559000000</v>
      </c>
      <c r="F223" s="5">
        <v>-90809000000</v>
      </c>
      <c r="G223" s="5">
        <v>-99595000000</v>
      </c>
      <c r="I223" s="5">
        <v>-307848000000</v>
      </c>
      <c r="J223" s="5">
        <v>-228206000000</v>
      </c>
      <c r="K223" s="5">
        <v>-215390000000</v>
      </c>
      <c r="L223" s="5">
        <v>-194386000000</v>
      </c>
      <c r="M223" s="5">
        <v>-219197000000</v>
      </c>
      <c r="N223" s="5">
        <v>-194377000000</v>
      </c>
      <c r="O223" s="5">
        <v>-324700000000</v>
      </c>
      <c r="P223" s="5">
        <v>-382971000000</v>
      </c>
      <c r="Q223" s="5">
        <v>-323844000000</v>
      </c>
      <c r="R223" s="5">
        <v>-304215000000</v>
      </c>
      <c r="S223" s="5">
        <v>-628718000000</v>
      </c>
      <c r="T223" s="5">
        <v>-463362000000</v>
      </c>
      <c r="U223" s="5">
        <v>-396236000000</v>
      </c>
      <c r="V223" s="5">
        <v>-375294000000</v>
      </c>
      <c r="W223" s="5">
        <v>-202809000000</v>
      </c>
      <c r="X223" s="5">
        <v>-77080000000</v>
      </c>
      <c r="Y223" s="5">
        <v>-83249000000</v>
      </c>
      <c r="Z223" s="5">
        <v>-161894000000</v>
      </c>
      <c r="AA223" s="2">
        <v>-113049000000</v>
      </c>
    </row>
    <row r="224" spans="3:27" ht="15.5" x14ac:dyDescent="0.35">
      <c r="C224" t="s">
        <v>1703</v>
      </c>
      <c r="O224" s="5">
        <v>11289137000000</v>
      </c>
    </row>
    <row r="225" spans="3:26" ht="15.5" x14ac:dyDescent="0.35">
      <c r="C225" t="s">
        <v>762</v>
      </c>
      <c r="D225" s="5">
        <v>-84263000000</v>
      </c>
      <c r="E225" s="5">
        <v>-72923000000</v>
      </c>
      <c r="F225" s="5">
        <v>-104783000000</v>
      </c>
      <c r="G225" s="5">
        <v>-79074000000</v>
      </c>
      <c r="I225" s="5">
        <v>-353295000000</v>
      </c>
      <c r="J225" s="5">
        <v>-334594000000</v>
      </c>
      <c r="K225" s="5">
        <v>-436590000000</v>
      </c>
      <c r="L225" s="5">
        <v>-433840000000</v>
      </c>
      <c r="M225" s="5">
        <v>-346228000000</v>
      </c>
      <c r="N225" s="5">
        <v>-396680000000</v>
      </c>
      <c r="O225" s="5">
        <v>-380234000000</v>
      </c>
      <c r="P225" s="5">
        <v>-392940000000</v>
      </c>
      <c r="Q225" s="5">
        <v>-462215000000</v>
      </c>
      <c r="R225" s="5">
        <v>-380135000000</v>
      </c>
    </row>
    <row r="226" spans="3:26" ht="15.5" x14ac:dyDescent="0.35">
      <c r="C226" t="s">
        <v>1704</v>
      </c>
      <c r="Z226" s="5">
        <v>1017000000</v>
      </c>
    </row>
    <row r="227" spans="3:26" ht="15.5" x14ac:dyDescent="0.35">
      <c r="C227" t="s">
        <v>303</v>
      </c>
      <c r="J227" s="5">
        <v>-18040000000</v>
      </c>
      <c r="K227" s="5">
        <v>-3542000000</v>
      </c>
      <c r="L227" s="5">
        <v>-13360000000</v>
      </c>
      <c r="M227" s="5">
        <v>-18823000000</v>
      </c>
      <c r="N227" s="5">
        <v>-22332000000</v>
      </c>
    </row>
    <row r="228" spans="3:26" ht="15.5" x14ac:dyDescent="0.35">
      <c r="C228" t="s">
        <v>1259</v>
      </c>
    </row>
    <row r="229" spans="3:26" ht="15.5" x14ac:dyDescent="0.35">
      <c r="C229" t="s">
        <v>1705</v>
      </c>
    </row>
    <row r="230" spans="3:26" ht="15.5" x14ac:dyDescent="0.35">
      <c r="C230" t="s">
        <v>152</v>
      </c>
      <c r="D230" s="5">
        <v>-7631045000000</v>
      </c>
      <c r="E230" s="5">
        <v>2621123000000</v>
      </c>
      <c r="F230" s="5">
        <v>-1904592000000</v>
      </c>
      <c r="G230" s="5">
        <v>-984474000000</v>
      </c>
      <c r="I230" s="5">
        <v>-6267376000000</v>
      </c>
      <c r="J230" s="5">
        <v>8624877000000</v>
      </c>
      <c r="K230" s="5">
        <v>-13887114000000</v>
      </c>
      <c r="L230" s="5">
        <v>9056776000000</v>
      </c>
      <c r="M230" s="5">
        <v>223345000000</v>
      </c>
      <c r="N230" s="5">
        <v>-9462054000000</v>
      </c>
      <c r="O230" s="5">
        <v>122307000000</v>
      </c>
      <c r="P230" s="5">
        <v>1505543000000</v>
      </c>
      <c r="Q230" s="5">
        <v>981941000000</v>
      </c>
      <c r="R230" s="5">
        <v>543118000000</v>
      </c>
      <c r="S230" s="5">
        <v>-2848694000000</v>
      </c>
      <c r="T230" s="5">
        <v>1858798000000</v>
      </c>
      <c r="U230" s="5">
        <v>1174241000000</v>
      </c>
      <c r="V230" s="5">
        <v>908234000000</v>
      </c>
      <c r="W230" s="5">
        <v>1113900000000</v>
      </c>
      <c r="X230" s="5">
        <v>3847336000000</v>
      </c>
      <c r="Y230" s="5">
        <v>750891000000</v>
      </c>
    </row>
    <row r="231" spans="3:26" ht="15.5" x14ac:dyDescent="0.35">
      <c r="C231" t="s">
        <v>1003</v>
      </c>
      <c r="D231" s="5">
        <v>-438300000000</v>
      </c>
      <c r="Q231" s="5">
        <v>1500000000000</v>
      </c>
      <c r="R231" s="5">
        <v>1000000000000</v>
      </c>
      <c r="U231" s="5">
        <v>1550000000000</v>
      </c>
      <c r="W231" s="5">
        <v>500000000000</v>
      </c>
      <c r="X231" s="5">
        <v>2400000000000</v>
      </c>
      <c r="Y231" s="5">
        <v>750000000000</v>
      </c>
    </row>
    <row r="232" spans="3:26" ht="15.5" x14ac:dyDescent="0.35">
      <c r="C232" t="s">
        <v>1706</v>
      </c>
      <c r="D232" s="5">
        <v>250000000000</v>
      </c>
      <c r="F232" s="5">
        <v>-255270000000</v>
      </c>
      <c r="G232" s="5">
        <v>816050000000</v>
      </c>
      <c r="I232" s="5">
        <v>3860780000000</v>
      </c>
      <c r="J232" s="5">
        <v>1770475000000</v>
      </c>
      <c r="L232" s="5">
        <v>-799000000000</v>
      </c>
      <c r="O232" s="5">
        <v>1000000000000</v>
      </c>
      <c r="P232" s="5">
        <v>29728000000</v>
      </c>
      <c r="V232" s="5">
        <v>900000000000</v>
      </c>
    </row>
    <row r="233" spans="3:26" ht="15.5" x14ac:dyDescent="0.35">
      <c r="C233" t="s">
        <v>1707</v>
      </c>
      <c r="N233" s="5">
        <v>-2197583000000</v>
      </c>
      <c r="O233" s="5">
        <v>-300000000000</v>
      </c>
      <c r="P233" s="5">
        <v>-1350000000000</v>
      </c>
      <c r="Q233" s="5">
        <v>-1425000000000</v>
      </c>
      <c r="R233" s="5">
        <v>-1135000000000</v>
      </c>
      <c r="S233" s="5">
        <v>-1810000000000</v>
      </c>
      <c r="T233" s="5">
        <v>-565000000000</v>
      </c>
      <c r="U233" s="5">
        <v>-1115000000000</v>
      </c>
    </row>
    <row r="234" spans="3:26" ht="15.5" x14ac:dyDescent="0.35">
      <c r="C234" t="s">
        <v>1708</v>
      </c>
      <c r="F234" s="5">
        <v>-10097000000</v>
      </c>
      <c r="G234" s="5">
        <v>7031000000</v>
      </c>
      <c r="I234" s="5">
        <v>-10097000000</v>
      </c>
      <c r="J234" s="5">
        <v>-10797000000</v>
      </c>
      <c r="O234" s="5">
        <v>-9992000000</v>
      </c>
      <c r="Q234" s="5">
        <v>-5871000000</v>
      </c>
      <c r="R234" s="5">
        <v>-6483000000</v>
      </c>
      <c r="U234" s="5">
        <v>-8960000000</v>
      </c>
      <c r="V234" s="5">
        <v>-5862000000</v>
      </c>
    </row>
    <row r="235" spans="3:26" ht="15.5" x14ac:dyDescent="0.35">
      <c r="C235" t="s">
        <v>1709</v>
      </c>
      <c r="F235" s="5">
        <v>255270000000</v>
      </c>
      <c r="G235" s="5">
        <v>-255270000000</v>
      </c>
    </row>
    <row r="236" spans="3:26" ht="15.5" x14ac:dyDescent="0.35">
      <c r="C236" t="s">
        <v>958</v>
      </c>
      <c r="D236" s="5">
        <v>4010538000000</v>
      </c>
      <c r="E236" s="5">
        <v>5766670000000</v>
      </c>
      <c r="F236" s="5">
        <v>1878429000000</v>
      </c>
      <c r="G236" s="5">
        <v>3861995000000</v>
      </c>
      <c r="I236" s="5">
        <v>13828511000000</v>
      </c>
      <c r="J236" s="5">
        <v>14020604000000</v>
      </c>
      <c r="K236" s="5">
        <v>27232047000000</v>
      </c>
      <c r="L236" s="5">
        <v>16145873000000</v>
      </c>
      <c r="M236" s="5">
        <v>8234543000000</v>
      </c>
      <c r="N236" s="5">
        <v>29153346000000</v>
      </c>
      <c r="O236" s="5">
        <v>172265489000000</v>
      </c>
      <c r="P236" s="5">
        <v>10287664000000</v>
      </c>
      <c r="Q236" s="5">
        <v>8243293000000</v>
      </c>
      <c r="R236" s="5">
        <v>3405988000000</v>
      </c>
      <c r="S236" s="5">
        <v>3683405000000</v>
      </c>
      <c r="T236" s="5">
        <v>3562017000000</v>
      </c>
      <c r="U236" s="5">
        <v>970200000000</v>
      </c>
      <c r="W236" s="5">
        <v>613900000000</v>
      </c>
      <c r="X236" s="5">
        <v>135000000000</v>
      </c>
    </row>
    <row r="237" spans="3:26" ht="15.5" x14ac:dyDescent="0.35">
      <c r="C237" t="s">
        <v>1710</v>
      </c>
      <c r="D237" s="5">
        <v>-11213426000000</v>
      </c>
      <c r="E237" s="5">
        <v>-3122692000000</v>
      </c>
      <c r="F237" s="5">
        <v>-3672700000000</v>
      </c>
      <c r="G237" s="5">
        <v>-5314460000000</v>
      </c>
      <c r="I237" s="5">
        <v>-23058827000000</v>
      </c>
      <c r="J237" s="5">
        <v>-13100624000000</v>
      </c>
      <c r="K237" s="5">
        <v>-40171851000000</v>
      </c>
      <c r="L237" s="5">
        <v>-6002777000000</v>
      </c>
      <c r="M237" s="5">
        <v>-4542242000000</v>
      </c>
      <c r="N237" s="5">
        <v>-36129922000000</v>
      </c>
      <c r="O237" s="5">
        <v>-172817491000000</v>
      </c>
      <c r="P237" s="5">
        <v>-7065018000000</v>
      </c>
      <c r="Q237" s="5">
        <v>-6731862000000</v>
      </c>
      <c r="R237" s="5">
        <v>-2451777000000</v>
      </c>
      <c r="S237" s="5">
        <v>-4724222000000</v>
      </c>
      <c r="T237" s="5">
        <v>-1128347000000</v>
      </c>
      <c r="U237" s="5">
        <v>-214073000000</v>
      </c>
    </row>
    <row r="238" spans="3:26" ht="15.5" x14ac:dyDescent="0.35">
      <c r="C238" t="s">
        <v>1711</v>
      </c>
    </row>
    <row r="239" spans="3:26" ht="15.5" x14ac:dyDescent="0.35">
      <c r="C239" t="s">
        <v>446</v>
      </c>
      <c r="M239" s="5">
        <v>457000000</v>
      </c>
      <c r="N239" s="5">
        <v>8000000</v>
      </c>
      <c r="O239" s="5">
        <v>1141000000</v>
      </c>
    </row>
    <row r="240" spans="3:26" ht="15.5" x14ac:dyDescent="0.35">
      <c r="C240" t="s">
        <v>485</v>
      </c>
      <c r="M240" s="5">
        <v>-3261250000000</v>
      </c>
    </row>
    <row r="241" spans="3:25" ht="15.5" x14ac:dyDescent="0.35">
      <c r="C241" t="s">
        <v>130</v>
      </c>
      <c r="X241" s="5">
        <v>1321510000000</v>
      </c>
    </row>
    <row r="242" spans="3:25" ht="15.5" x14ac:dyDescent="0.35">
      <c r="C242" t="s">
        <v>1712</v>
      </c>
      <c r="J242" s="5">
        <v>6731742000000</v>
      </c>
    </row>
    <row r="243" spans="3:25" ht="15.5" x14ac:dyDescent="0.35">
      <c r="C243" t="s">
        <v>1713</v>
      </c>
      <c r="J243" s="5">
        <v>-28898000000</v>
      </c>
    </row>
    <row r="244" spans="3:25" ht="15.5" x14ac:dyDescent="0.35">
      <c r="C244" t="s">
        <v>1714</v>
      </c>
      <c r="N244" s="5">
        <v>-10450000000</v>
      </c>
      <c r="O244" s="5">
        <v>-7077000000</v>
      </c>
      <c r="P244" s="5">
        <v>-7297000000</v>
      </c>
      <c r="Q244" s="5">
        <v>-24110000000</v>
      </c>
      <c r="R244" s="5">
        <v>-6082000000</v>
      </c>
      <c r="S244" s="5">
        <v>-42582000000</v>
      </c>
    </row>
    <row r="245" spans="3:25" ht="15.5" x14ac:dyDescent="0.35">
      <c r="C245" t="s">
        <v>1500</v>
      </c>
      <c r="D245" s="5">
        <v>-11378000000</v>
      </c>
      <c r="E245" s="5">
        <v>-22855000000</v>
      </c>
      <c r="F245" s="5">
        <v>-8935000000</v>
      </c>
      <c r="G245" s="5">
        <v>-22179000000</v>
      </c>
      <c r="I245" s="5">
        <v>-77217000000</v>
      </c>
      <c r="J245" s="5">
        <v>-74885000000</v>
      </c>
      <c r="K245" s="5">
        <v>-116558000000</v>
      </c>
      <c r="L245" s="5">
        <v>-146455000000</v>
      </c>
      <c r="M245" s="5">
        <v>-132261000000</v>
      </c>
      <c r="N245" s="5">
        <v>-173566000000</v>
      </c>
    </row>
    <row r="246" spans="3:25" ht="15.5" x14ac:dyDescent="0.35">
      <c r="C246" t="s">
        <v>1715</v>
      </c>
    </row>
    <row r="247" spans="3:25" ht="15.5" x14ac:dyDescent="0.35">
      <c r="C247" t="s">
        <v>1716</v>
      </c>
      <c r="R247" s="5">
        <v>-1124000000</v>
      </c>
      <c r="S247" s="5">
        <v>-3295000000</v>
      </c>
      <c r="T247" s="5">
        <v>-9872000000</v>
      </c>
      <c r="U247" s="5">
        <v>-7926000000</v>
      </c>
      <c r="V247" s="5">
        <v>14096000000</v>
      </c>
    </row>
    <row r="248" spans="3:25" ht="15.5" x14ac:dyDescent="0.35">
      <c r="C248" t="s">
        <v>339</v>
      </c>
      <c r="D248" s="5">
        <v>-228479000000</v>
      </c>
      <c r="F248" s="5">
        <v>-91289000000</v>
      </c>
      <c r="G248" s="5">
        <v>-77641000000</v>
      </c>
      <c r="I248" s="5">
        <v>-811190000000</v>
      </c>
      <c r="J248" s="5">
        <v>-683958000000</v>
      </c>
      <c r="K248" s="5">
        <v>-832860000000</v>
      </c>
      <c r="L248" s="5">
        <v>-142633000000</v>
      </c>
      <c r="M248" s="5">
        <v>-76197000000</v>
      </c>
      <c r="N248" s="5">
        <v>-103887000000</v>
      </c>
      <c r="P248" s="5">
        <v>-574509000000</v>
      </c>
      <c r="Q248" s="5">
        <v>-574509000000</v>
      </c>
    </row>
    <row r="249" spans="3:25" ht="15.5" x14ac:dyDescent="0.35">
      <c r="C249" t="s">
        <v>1717</v>
      </c>
      <c r="F249" s="5">
        <v>-664000000</v>
      </c>
      <c r="R249" s="5">
        <v>-262404000000</v>
      </c>
    </row>
    <row r="250" spans="3:25" ht="15.5" x14ac:dyDescent="0.35">
      <c r="C250" t="s">
        <v>1718</v>
      </c>
      <c r="F250" s="5">
        <v>664000000</v>
      </c>
      <c r="I250" s="5">
        <v>664000000</v>
      </c>
      <c r="J250" s="5">
        <v>1218000000</v>
      </c>
      <c r="K250" s="5">
        <v>2108000000</v>
      </c>
      <c r="L250" s="5">
        <v>1768000000</v>
      </c>
      <c r="M250" s="5">
        <v>295000000</v>
      </c>
    </row>
    <row r="251" spans="3:25" ht="15.5" x14ac:dyDescent="0.35">
      <c r="C251" t="s">
        <v>1719</v>
      </c>
    </row>
    <row r="252" spans="3:25" ht="15.5" x14ac:dyDescent="0.35">
      <c r="C252" t="s">
        <v>540</v>
      </c>
    </row>
    <row r="253" spans="3:25" ht="15.5" x14ac:dyDescent="0.35">
      <c r="C253" t="s">
        <v>1720</v>
      </c>
      <c r="X253" s="5">
        <v>-9174000000</v>
      </c>
    </row>
    <row r="254" spans="3:25" ht="15.5" x14ac:dyDescent="0.35">
      <c r="C254" t="s">
        <v>1502</v>
      </c>
      <c r="Y254" s="5">
        <v>891000000</v>
      </c>
    </row>
    <row r="255" spans="3:25" ht="15.5" x14ac:dyDescent="0.35">
      <c r="C255" t="s">
        <v>1721</v>
      </c>
      <c r="P255" s="5">
        <v>735020000000</v>
      </c>
    </row>
    <row r="256" spans="3:25" ht="15.5" x14ac:dyDescent="0.35">
      <c r="C256" t="s">
        <v>1722</v>
      </c>
      <c r="O256" s="5">
        <v>-9763000000</v>
      </c>
      <c r="P256" s="5">
        <v>-550045000000</v>
      </c>
    </row>
    <row r="257" spans="2:27" ht="15.5" x14ac:dyDescent="0.35">
      <c r="C257" t="s">
        <v>1723</v>
      </c>
      <c r="S257" s="5">
        <v>48000000000</v>
      </c>
    </row>
    <row r="258" spans="2:27" ht="15.5" x14ac:dyDescent="0.35">
      <c r="C258" t="s">
        <v>167</v>
      </c>
      <c r="D258" s="5">
        <v>2551627000000</v>
      </c>
      <c r="E258" s="5">
        <v>-7789475000000</v>
      </c>
      <c r="F258" s="5">
        <v>11245950000000</v>
      </c>
      <c r="G258" s="5">
        <v>-6204723000000</v>
      </c>
      <c r="I258" s="5">
        <v>649250000000</v>
      </c>
      <c r="J258" s="5">
        <v>2690255000000</v>
      </c>
      <c r="K258" s="5">
        <v>-15890301000000</v>
      </c>
      <c r="L258" s="5">
        <v>7792700000000</v>
      </c>
      <c r="M258" s="5">
        <v>6371931000000</v>
      </c>
      <c r="N258" s="5">
        <v>5396534000000</v>
      </c>
      <c r="O258" s="5">
        <v>-547526000000</v>
      </c>
      <c r="P258" s="5">
        <v>5517672000000</v>
      </c>
      <c r="Q258" s="5">
        <v>731927000000</v>
      </c>
      <c r="R258" s="5">
        <v>1830736000000</v>
      </c>
      <c r="S258" s="5">
        <v>-167507000000</v>
      </c>
      <c r="T258" s="5">
        <v>2134294000000</v>
      </c>
      <c r="U258" s="5">
        <v>-4497536000000</v>
      </c>
      <c r="V258" s="5">
        <v>7167201000000</v>
      </c>
      <c r="W258" s="5">
        <v>-621716000000</v>
      </c>
      <c r="X258" s="5">
        <v>2995949000000</v>
      </c>
      <c r="Y258" s="5">
        <v>587305000000</v>
      </c>
      <c r="Z258" s="5">
        <v>71640000000</v>
      </c>
      <c r="AA258" s="2">
        <v>302252000000</v>
      </c>
    </row>
    <row r="259" spans="2:27" ht="15.5" x14ac:dyDescent="0.35">
      <c r="C259" t="s">
        <v>168</v>
      </c>
      <c r="E259" s="5">
        <v>26812800000000</v>
      </c>
      <c r="I259" s="5">
        <v>26168004000000</v>
      </c>
      <c r="J259" s="5">
        <v>23472990000000</v>
      </c>
      <c r="K259" s="5">
        <v>39377753000000</v>
      </c>
      <c r="L259" s="5">
        <v>31581677000000</v>
      </c>
      <c r="M259" s="5">
        <v>25227631000000</v>
      </c>
      <c r="N259" s="5">
        <v>19841659000000</v>
      </c>
      <c r="O259" s="5">
        <v>20424211000000</v>
      </c>
      <c r="P259" s="5">
        <v>14917417000000</v>
      </c>
      <c r="Q259" s="5">
        <v>14184787000000</v>
      </c>
      <c r="R259" s="5">
        <v>12349137000000</v>
      </c>
      <c r="S259" s="5">
        <v>12516644000000</v>
      </c>
      <c r="T259" s="5">
        <v>10382350000000</v>
      </c>
      <c r="U259" s="5">
        <v>14879886000000</v>
      </c>
      <c r="V259" s="5">
        <v>7712685000000</v>
      </c>
      <c r="W259" s="5">
        <v>8334401000000</v>
      </c>
      <c r="X259" s="5">
        <v>5338452000000</v>
      </c>
      <c r="Y259" s="5">
        <v>833119000000</v>
      </c>
      <c r="Z259" s="5">
        <v>761479000000</v>
      </c>
      <c r="AA259" s="2">
        <v>459227000000</v>
      </c>
    </row>
    <row r="260" spans="2:27" ht="15.5" x14ac:dyDescent="0.35">
      <c r="C260" t="s">
        <v>242</v>
      </c>
      <c r="D260" s="5">
        <v>-14633000000</v>
      </c>
      <c r="E260" s="5">
        <v>6931000000</v>
      </c>
      <c r="F260" s="5">
        <v>-36983000000</v>
      </c>
      <c r="G260" s="5">
        <v>44973000000</v>
      </c>
      <c r="I260" s="5">
        <v>-4454000000</v>
      </c>
      <c r="J260" s="5">
        <v>4759000000</v>
      </c>
      <c r="K260" s="5">
        <v>-14462000000</v>
      </c>
      <c r="L260" s="5">
        <v>3376000000</v>
      </c>
      <c r="M260" s="5">
        <v>-17885000000</v>
      </c>
      <c r="N260" s="5">
        <v>-10562000000</v>
      </c>
      <c r="O260" s="5">
        <v>-35026000000</v>
      </c>
      <c r="P260" s="5">
        <v>-10878000000</v>
      </c>
      <c r="Q260" s="5">
        <v>703000000</v>
      </c>
      <c r="R260" s="5">
        <v>4914000000</v>
      </c>
    </row>
    <row r="261" spans="2:27" ht="15.5" x14ac:dyDescent="0.35">
      <c r="C261" t="s">
        <v>169</v>
      </c>
      <c r="D261" s="5">
        <v>2536994000000</v>
      </c>
      <c r="E261" s="5">
        <v>19030256000000</v>
      </c>
      <c r="F261" s="5">
        <v>11208967000000</v>
      </c>
      <c r="G261" s="5">
        <v>-6159750000000</v>
      </c>
      <c r="I261" s="5">
        <v>26812800000000</v>
      </c>
      <c r="J261" s="5">
        <v>26168004000000</v>
      </c>
      <c r="K261" s="5">
        <v>23472990000000</v>
      </c>
      <c r="L261" s="5">
        <v>39377753000000</v>
      </c>
      <c r="M261" s="5">
        <v>31581677000000</v>
      </c>
      <c r="N261" s="5">
        <v>25227631000000</v>
      </c>
      <c r="O261" s="5">
        <v>19841659000000</v>
      </c>
      <c r="P261" s="5">
        <v>20424211000000</v>
      </c>
      <c r="Q261" s="5">
        <v>14917417000000</v>
      </c>
      <c r="R261" s="5">
        <v>14184787000000</v>
      </c>
      <c r="S261" s="5">
        <v>12349137000000</v>
      </c>
      <c r="T261" s="5">
        <v>12516644000000</v>
      </c>
      <c r="U261" s="5">
        <v>10382350000000</v>
      </c>
      <c r="V261" s="5">
        <v>14879886000000</v>
      </c>
      <c r="W261" s="5">
        <v>7712685000000</v>
      </c>
      <c r="X261" s="5">
        <v>8334401000000</v>
      </c>
      <c r="Y261" s="5">
        <v>1420424000000</v>
      </c>
      <c r="Z261" s="5">
        <v>833119000000</v>
      </c>
      <c r="AA261" s="2">
        <v>761479000000</v>
      </c>
    </row>
    <row r="263" spans="2:27" ht="15.5" x14ac:dyDescent="0.35">
      <c r="B263" t="s">
        <v>170</v>
      </c>
      <c r="C263" t="s">
        <v>12</v>
      </c>
      <c r="D263" s="5">
        <v>10650000000</v>
      </c>
      <c r="E263" s="5">
        <v>10650000000</v>
      </c>
      <c r="F263" s="5">
        <v>10650000000</v>
      </c>
      <c r="G263" s="5">
        <v>10650000000</v>
      </c>
      <c r="I263" s="5">
        <v>10650000000</v>
      </c>
      <c r="J263" s="5">
        <v>10650000000</v>
      </c>
      <c r="K263" s="5">
        <v>8150000000</v>
      </c>
      <c r="L263" s="5">
        <v>8150000000</v>
      </c>
      <c r="M263" s="5">
        <v>8150000000</v>
      </c>
      <c r="N263" s="5">
        <v>8150000000</v>
      </c>
      <c r="O263" s="5">
        <v>8150000000</v>
      </c>
      <c r="P263" s="5">
        <v>5850000000</v>
      </c>
      <c r="Q263" s="5">
        <v>5840000000</v>
      </c>
      <c r="R263" s="5">
        <v>5840000000</v>
      </c>
      <c r="S263" s="5">
        <v>5840000000</v>
      </c>
      <c r="T263" s="5">
        <v>5840000000</v>
      </c>
      <c r="U263" s="5">
        <v>5840000000</v>
      </c>
      <c r="V263" s="5">
        <v>5840000000</v>
      </c>
      <c r="W263" s="5">
        <v>5660000000</v>
      </c>
      <c r="X263" s="5">
        <v>1130000000</v>
      </c>
      <c r="Y263" s="5">
        <v>940000000</v>
      </c>
      <c r="Z263" s="5">
        <v>940000000</v>
      </c>
      <c r="AA263" s="2">
        <v>940000000</v>
      </c>
    </row>
    <row r="264" spans="2:27" ht="15.5" x14ac:dyDescent="0.35">
      <c r="C264" t="s">
        <v>171</v>
      </c>
      <c r="D264" s="6">
        <v>89.02</v>
      </c>
      <c r="E264" s="6">
        <v>42.8</v>
      </c>
      <c r="F264" s="6">
        <v>-90.93</v>
      </c>
      <c r="G264" s="6">
        <v>44.48</v>
      </c>
    </row>
    <row r="265" spans="2:27" ht="15.5" x14ac:dyDescent="0.35">
      <c r="C265" t="s">
        <v>172</v>
      </c>
      <c r="D265" s="6">
        <v>23.59</v>
      </c>
      <c r="E265" s="6">
        <v>45.09</v>
      </c>
      <c r="F265" s="6">
        <v>-23.31</v>
      </c>
      <c r="G265" s="6">
        <v>45.86</v>
      </c>
    </row>
    <row r="266" spans="2:27" ht="15.5" x14ac:dyDescent="0.35">
      <c r="C266" t="s">
        <v>60</v>
      </c>
      <c r="D266" s="6">
        <v>4.08</v>
      </c>
      <c r="E266" s="6">
        <v>3.49</v>
      </c>
      <c r="F266" s="6">
        <v>3.73</v>
      </c>
      <c r="G266" s="6">
        <v>3.64</v>
      </c>
    </row>
    <row r="267" spans="2:27" ht="15.5" x14ac:dyDescent="0.35">
      <c r="C267" t="s">
        <v>173</v>
      </c>
      <c r="D267" s="5">
        <v>1114930000000</v>
      </c>
      <c r="E267" s="6">
        <v>1024410000000.0001</v>
      </c>
      <c r="F267" s="5">
        <v>-1678960000000</v>
      </c>
      <c r="G267" s="5">
        <v>918330000000</v>
      </c>
    </row>
    <row r="268" spans="2:27" ht="15.5" x14ac:dyDescent="0.35">
      <c r="C268" t="s">
        <v>174</v>
      </c>
      <c r="D268" s="6">
        <v>3.9000000000000003E-3</v>
      </c>
      <c r="E268" s="6">
        <v>1.8E-3</v>
      </c>
      <c r="F268" s="6">
        <v>-3.9000000000000003E-3</v>
      </c>
      <c r="G268" s="6">
        <v>2E-3</v>
      </c>
    </row>
    <row r="269" spans="2:27" ht="15.5" x14ac:dyDescent="0.35">
      <c r="C269" t="s">
        <v>175</v>
      </c>
      <c r="D269" s="6">
        <v>1.9400000000000001E-2</v>
      </c>
      <c r="E269" s="6">
        <v>9.4999999999999998E-3</v>
      </c>
      <c r="F269" s="6">
        <v>-2.0400000000000001E-2</v>
      </c>
      <c r="G269" s="6">
        <v>9.7999999999999997E-3</v>
      </c>
    </row>
    <row r="270" spans="2:27" ht="15.5" x14ac:dyDescent="0.35">
      <c r="C270" t="s">
        <v>176</v>
      </c>
      <c r="D270" s="6">
        <v>3.4999999999999996E-3</v>
      </c>
      <c r="E270" s="6">
        <v>3.0999999999999999E-3</v>
      </c>
      <c r="F270" s="6">
        <v>-8.0000000000000002E-3</v>
      </c>
      <c r="G270" s="6">
        <v>2.8999999999999998E-3</v>
      </c>
    </row>
    <row r="271" spans="2:27" ht="15.5" x14ac:dyDescent="0.35">
      <c r="C271" t="s">
        <v>177</v>
      </c>
    </row>
    <row r="272" spans="2:27" ht="15.5" x14ac:dyDescent="0.35">
      <c r="C272" t="s">
        <v>178</v>
      </c>
      <c r="D272" s="5">
        <v>55102000000000</v>
      </c>
      <c r="E272" s="5">
        <v>54055000000000</v>
      </c>
      <c r="F272" s="5">
        <v>53456000000000</v>
      </c>
      <c r="G272" s="5">
        <v>55532000000000</v>
      </c>
    </row>
    <row r="273" spans="3:27" ht="15.5" x14ac:dyDescent="0.35">
      <c r="C273" t="s">
        <v>179</v>
      </c>
      <c r="D273" s="6">
        <v>0.46</v>
      </c>
      <c r="E273" s="6">
        <v>0.43</v>
      </c>
      <c r="F273" s="6">
        <v>0.48</v>
      </c>
      <c r="G273" s="6">
        <v>0.45</v>
      </c>
    </row>
    <row r="274" spans="3:27" ht="15.5" x14ac:dyDescent="0.35">
      <c r="C274" t="s">
        <v>180</v>
      </c>
      <c r="D274" s="6">
        <v>4577.17</v>
      </c>
      <c r="E274" s="6">
        <v>4494.96</v>
      </c>
      <c r="F274" s="6">
        <v>4457.45</v>
      </c>
      <c r="G274" s="6">
        <v>4560.1899999999996</v>
      </c>
    </row>
    <row r="275" spans="3:27" ht="15.5" x14ac:dyDescent="0.35">
      <c r="C275" t="s">
        <v>181</v>
      </c>
      <c r="D275" s="6">
        <v>0.48</v>
      </c>
      <c r="E275" s="6">
        <v>0.45</v>
      </c>
      <c r="F275" s="6">
        <v>0.5</v>
      </c>
      <c r="G275" s="6">
        <v>0.47</v>
      </c>
    </row>
    <row r="276" spans="3:27" ht="15.5" x14ac:dyDescent="0.35">
      <c r="C276" t="s">
        <v>182</v>
      </c>
      <c r="D276" s="6">
        <v>4336.7700000000004</v>
      </c>
      <c r="E276" s="6">
        <v>4250.8900000000003</v>
      </c>
      <c r="F276" s="6">
        <v>4207.78</v>
      </c>
      <c r="G276" s="6">
        <v>4307.84</v>
      </c>
    </row>
    <row r="277" spans="3:27" ht="15.5" x14ac:dyDescent="0.35">
      <c r="C277" t="s">
        <v>183</v>
      </c>
    </row>
    <row r="278" spans="3:27" ht="15.5" x14ac:dyDescent="0.35">
      <c r="C278" t="s">
        <v>184</v>
      </c>
    </row>
    <row r="279" spans="3:27" ht="15.5" x14ac:dyDescent="0.35">
      <c r="C279" t="s">
        <v>185</v>
      </c>
      <c r="D279" s="5">
        <v>48728000000000</v>
      </c>
      <c r="E279" s="5">
        <v>47853000000000</v>
      </c>
      <c r="F279" s="5">
        <v>47454000000000</v>
      </c>
      <c r="G279" s="5">
        <v>48548000000000</v>
      </c>
    </row>
    <row r="280" spans="3:27" ht="15.5" x14ac:dyDescent="0.35">
      <c r="C280" t="s">
        <v>24</v>
      </c>
    </row>
    <row r="281" spans="3:27" ht="15.5" x14ac:dyDescent="0.35">
      <c r="C281" t="s">
        <v>21</v>
      </c>
    </row>
    <row r="282" spans="3:27" ht="15.5" x14ac:dyDescent="0.35">
      <c r="C282" t="s">
        <v>186</v>
      </c>
    </row>
    <row r="283" spans="3:27" ht="15.5" x14ac:dyDescent="0.35">
      <c r="C283" t="s">
        <v>187</v>
      </c>
      <c r="D283" s="5">
        <v>-2864000000000</v>
      </c>
      <c r="E283" s="5">
        <v>-4104000000000</v>
      </c>
      <c r="F283" s="5">
        <v>15040000000000</v>
      </c>
      <c r="G283" s="5">
        <v>-1734000000000</v>
      </c>
    </row>
    <row r="284" spans="3:27" ht="15.5" x14ac:dyDescent="0.35">
      <c r="C284" t="s">
        <v>188</v>
      </c>
      <c r="D284" s="5">
        <v>-72000000000</v>
      </c>
      <c r="E284" s="5">
        <v>-75000000000</v>
      </c>
      <c r="F284" s="5">
        <v>-91000000000</v>
      </c>
      <c r="G284" s="5">
        <v>-100000000000</v>
      </c>
    </row>
    <row r="285" spans="3:27" ht="15.5" x14ac:dyDescent="0.35">
      <c r="C285" t="s">
        <v>13</v>
      </c>
      <c r="D285" s="5">
        <v>-2935000000000</v>
      </c>
      <c r="E285" s="5">
        <v>-4178000000000</v>
      </c>
      <c r="F285" s="5">
        <v>14949000000000</v>
      </c>
      <c r="G285" s="5">
        <v>-1834000000000</v>
      </c>
    </row>
    <row r="286" spans="3:27" ht="15.5" x14ac:dyDescent="0.35">
      <c r="C286" t="s">
        <v>16</v>
      </c>
      <c r="D286" s="6">
        <v>-275.72000000000003</v>
      </c>
      <c r="E286" s="6">
        <v>-392.48</v>
      </c>
      <c r="F286" s="6">
        <v>1404.24</v>
      </c>
      <c r="G286" s="6">
        <v>-172.23</v>
      </c>
    </row>
    <row r="287" spans="3:27" ht="15.5" x14ac:dyDescent="0.35">
      <c r="C287" t="s">
        <v>45</v>
      </c>
      <c r="I287" s="6">
        <v>47.49</v>
      </c>
      <c r="J287" s="6">
        <v>264.23</v>
      </c>
      <c r="K287" s="6">
        <v>289.39999999999998</v>
      </c>
      <c r="L287" s="6">
        <v>379.88</v>
      </c>
      <c r="M287" s="6">
        <v>326.99</v>
      </c>
      <c r="N287" s="6">
        <v>214.67</v>
      </c>
      <c r="O287" s="6">
        <v>315.69</v>
      </c>
      <c r="P287" s="6">
        <v>336.37</v>
      </c>
      <c r="Q287" s="6">
        <v>209.05</v>
      </c>
      <c r="R287" s="5">
        <v>300</v>
      </c>
      <c r="S287" s="6">
        <v>291.39999999999998</v>
      </c>
      <c r="T287" s="6">
        <v>317.27999999999997</v>
      </c>
      <c r="U287" s="6">
        <v>364.9</v>
      </c>
      <c r="V287" s="6">
        <v>338.85</v>
      </c>
      <c r="W287" s="6">
        <v>247.2</v>
      </c>
      <c r="X287" s="6">
        <v>738.77</v>
      </c>
      <c r="Y287" s="6">
        <v>445.39</v>
      </c>
      <c r="Z287" s="6">
        <v>401.39</v>
      </c>
      <c r="AA287" s="3">
        <v>368.03</v>
      </c>
    </row>
    <row r="288" spans="3:27" ht="15.5" x14ac:dyDescent="0.35">
      <c r="C288" t="s">
        <v>59</v>
      </c>
      <c r="I288" s="6">
        <v>44.64</v>
      </c>
      <c r="J288" s="6">
        <v>8.33</v>
      </c>
      <c r="K288" s="6">
        <v>9.0500000000000007</v>
      </c>
      <c r="L288" s="6">
        <v>6.98</v>
      </c>
      <c r="M288" s="6">
        <v>8.01</v>
      </c>
      <c r="N288" s="6">
        <v>14.49</v>
      </c>
      <c r="O288" s="6">
        <v>10.29</v>
      </c>
      <c r="P288" s="6">
        <v>10.23</v>
      </c>
      <c r="Q288" s="6">
        <v>11.77</v>
      </c>
      <c r="R288" s="6">
        <v>8.8000000000000007</v>
      </c>
      <c r="S288" s="6">
        <v>8.24</v>
      </c>
      <c r="T288" s="6">
        <v>12.45</v>
      </c>
      <c r="U288" s="6">
        <v>11.78</v>
      </c>
      <c r="V288" s="6">
        <v>15.49</v>
      </c>
      <c r="W288" s="6">
        <v>13.75</v>
      </c>
      <c r="X288" s="6">
        <v>17.87</v>
      </c>
      <c r="Y288" s="6">
        <v>7.94</v>
      </c>
      <c r="Z288" s="6">
        <v>2.72</v>
      </c>
      <c r="AA288" s="2">
        <v>0</v>
      </c>
    </row>
    <row r="289" spans="3:27" ht="15.5" x14ac:dyDescent="0.35">
      <c r="C289" t="s">
        <v>62</v>
      </c>
      <c r="I289" s="6">
        <v>0.93</v>
      </c>
      <c r="J289" s="6">
        <v>0.99</v>
      </c>
      <c r="K289" s="6">
        <v>1.1299999999999999</v>
      </c>
      <c r="L289" s="6">
        <v>1.36</v>
      </c>
      <c r="M289" s="6">
        <v>1.45</v>
      </c>
      <c r="N289" s="6">
        <v>1.54</v>
      </c>
      <c r="O289" s="6">
        <v>1.39</v>
      </c>
      <c r="P289" s="6">
        <v>1.42</v>
      </c>
      <c r="Q289" s="6">
        <v>1.02</v>
      </c>
      <c r="R289" s="6">
        <v>1.1299999999999999</v>
      </c>
      <c r="S289" s="6">
        <v>1.08</v>
      </c>
      <c r="T289" s="6">
        <v>1.88</v>
      </c>
      <c r="U289" s="6">
        <v>2.29</v>
      </c>
      <c r="V289" s="6">
        <v>3.3</v>
      </c>
      <c r="W289" s="6">
        <v>2.58</v>
      </c>
      <c r="X289" s="6">
        <v>2.67</v>
      </c>
      <c r="Y289" s="6">
        <v>0.92</v>
      </c>
      <c r="Z289" s="6">
        <v>0.43</v>
      </c>
      <c r="AA289" s="2">
        <v>0</v>
      </c>
    </row>
    <row r="290" spans="3:27" ht="15.5" x14ac:dyDescent="0.35">
      <c r="C290" t="s">
        <v>189</v>
      </c>
      <c r="I290" s="5">
        <v>1290520000000</v>
      </c>
      <c r="J290" s="5">
        <v>5014780000000</v>
      </c>
      <c r="K290" s="6">
        <v>4227180000000.0005</v>
      </c>
      <c r="L290" s="5">
        <v>5492470000000</v>
      </c>
      <c r="M290" s="5">
        <v>4887500000000</v>
      </c>
      <c r="N290" s="5">
        <v>3573520000000</v>
      </c>
      <c r="O290" s="5">
        <v>4709070000000</v>
      </c>
      <c r="P290" s="5">
        <v>3603440000000</v>
      </c>
    </row>
    <row r="291" spans="3:27" ht="15.5" x14ac:dyDescent="0.35">
      <c r="C291" t="s">
        <v>190</v>
      </c>
      <c r="I291" s="6">
        <v>2.0999999999999999E-3</v>
      </c>
      <c r="J291" s="6">
        <v>1.1699999999999999E-2</v>
      </c>
      <c r="K291" s="6">
        <v>1.1699999999999999E-2</v>
      </c>
      <c r="L291" s="6">
        <v>1.4800000000000001E-2</v>
      </c>
      <c r="M291" s="6">
        <v>1.3899999999999999E-2</v>
      </c>
      <c r="N291" s="6">
        <v>9.5999999999999992E-3</v>
      </c>
      <c r="O291" s="6">
        <v>1.4199999999999999E-2</v>
      </c>
      <c r="P291" s="6">
        <v>1.9299999999999998E-2</v>
      </c>
      <c r="Q291" s="6">
        <v>1.2800000000000001E-2</v>
      </c>
      <c r="R291" s="6">
        <v>1.9199999999999998E-2</v>
      </c>
      <c r="S291" s="6">
        <v>2.1000000000000001E-2</v>
      </c>
      <c r="T291" s="6">
        <v>2.4700000000000003E-2</v>
      </c>
      <c r="U291" s="6">
        <v>3.0600000000000002E-2</v>
      </c>
      <c r="V291" s="6">
        <v>3.3500000000000002E-2</v>
      </c>
      <c r="W291" s="6">
        <v>0.03</v>
      </c>
      <c r="X291" s="6">
        <v>2.4199999999999999E-2</v>
      </c>
      <c r="Y291" s="6">
        <v>1.89E-2</v>
      </c>
      <c r="Z291" s="6">
        <v>2.7699999999999999E-2</v>
      </c>
      <c r="AA291" s="3">
        <v>3.2799999999999996E-2</v>
      </c>
    </row>
    <row r="292" spans="3:27" ht="15.5" x14ac:dyDescent="0.35">
      <c r="C292" t="s">
        <v>191</v>
      </c>
      <c r="I292" s="6">
        <v>1.0700000000000001E-2</v>
      </c>
      <c r="J292" s="6">
        <v>5.8899999999999994E-2</v>
      </c>
      <c r="K292" s="6">
        <v>6.0999999999999999E-2</v>
      </c>
      <c r="L292" s="6">
        <v>8.3900000000000002E-2</v>
      </c>
      <c r="M292" s="6">
        <v>7.85E-2</v>
      </c>
      <c r="N292" s="6">
        <v>5.5999999999999994E-2</v>
      </c>
      <c r="O292" s="6">
        <v>8.6099999999999996E-2</v>
      </c>
      <c r="P292" s="6">
        <v>0.10830000000000001</v>
      </c>
      <c r="Q292" s="6">
        <v>7.3899999999999993E-2</v>
      </c>
      <c r="R292" s="6">
        <v>0.1106</v>
      </c>
      <c r="S292" s="6">
        <v>0.12539999999999998</v>
      </c>
      <c r="T292" s="6">
        <v>0.15689999999999998</v>
      </c>
      <c r="U292" s="6">
        <v>0.21510000000000001</v>
      </c>
      <c r="V292" s="6">
        <v>0.25590000000000002</v>
      </c>
      <c r="W292" s="6">
        <v>0.2492</v>
      </c>
      <c r="X292" s="6">
        <v>0.19839999999999999</v>
      </c>
      <c r="Y292" s="6">
        <v>0.20629999999999998</v>
      </c>
      <c r="Z292" s="6">
        <v>0.23430000000000001</v>
      </c>
      <c r="AA292" s="3">
        <v>0.28050000000000003</v>
      </c>
    </row>
    <row r="293" spans="3:27" ht="15.5" x14ac:dyDescent="0.35">
      <c r="C293" t="s">
        <v>192</v>
      </c>
      <c r="I293" s="6">
        <v>1.2999999999999999E-3</v>
      </c>
      <c r="J293" s="6">
        <v>1.8500000000000003E-2</v>
      </c>
      <c r="K293" s="6">
        <v>1.6899999999999998E-2</v>
      </c>
      <c r="L293" s="6">
        <v>2.3199999999999998E-2</v>
      </c>
      <c r="M293" s="6">
        <v>2.1400000000000002E-2</v>
      </c>
      <c r="N293" s="6">
        <v>1.44E-2</v>
      </c>
      <c r="O293" s="6">
        <v>2.8399999999999998E-2</v>
      </c>
      <c r="P293" s="6">
        <v>3.1200000000000002E-2</v>
      </c>
      <c r="Q293" s="6">
        <v>2.12E-2</v>
      </c>
      <c r="R293" s="6">
        <v>3.0299999999999997E-2</v>
      </c>
      <c r="S293" s="6">
        <v>3.15E-2</v>
      </c>
      <c r="T293" s="6">
        <v>3.5000000000000003E-2</v>
      </c>
      <c r="U293" s="6">
        <v>4.4699999999999997E-2</v>
      </c>
      <c r="V293" s="6">
        <v>4.7E-2</v>
      </c>
      <c r="W293" s="6">
        <v>4.4199999999999996E-2</v>
      </c>
      <c r="X293" s="6">
        <v>4.0399999999999998E-2</v>
      </c>
      <c r="Y293" s="6">
        <v>3.5299999999999998E-2</v>
      </c>
      <c r="Z293" s="6">
        <v>4.8799999999999996E-2</v>
      </c>
      <c r="AA293" s="3">
        <v>0.1017</v>
      </c>
    </row>
    <row r="294" spans="3:27" ht="15.5" x14ac:dyDescent="0.35">
      <c r="C294" t="s">
        <v>193</v>
      </c>
    </row>
    <row r="295" spans="3:27" ht="15.5" x14ac:dyDescent="0.35">
      <c r="C295" t="s">
        <v>56</v>
      </c>
      <c r="I295" s="6">
        <v>0.48</v>
      </c>
      <c r="J295" s="6">
        <v>0.49</v>
      </c>
      <c r="K295" s="6">
        <v>0.55000000000000004</v>
      </c>
      <c r="L295" s="6">
        <v>0.59</v>
      </c>
      <c r="M295" s="6">
        <v>0.63</v>
      </c>
      <c r="N295" s="6">
        <v>0.81</v>
      </c>
      <c r="O295" s="6">
        <v>0.89</v>
      </c>
      <c r="P295" s="6">
        <v>1.1100000000000001</v>
      </c>
      <c r="Q295" s="6">
        <v>0.87</v>
      </c>
      <c r="R295" s="6">
        <v>0.97</v>
      </c>
      <c r="S295" s="6">
        <v>1.03</v>
      </c>
      <c r="T295" s="6">
        <v>1.95</v>
      </c>
      <c r="U295" s="6">
        <v>2.5299999999999998</v>
      </c>
      <c r="V295" s="6">
        <v>3.96</v>
      </c>
      <c r="W295" s="6">
        <v>3.43</v>
      </c>
      <c r="X295" s="6">
        <v>3.55</v>
      </c>
      <c r="Y295" s="6">
        <v>1.64</v>
      </c>
      <c r="Z295" s="6">
        <v>0.64</v>
      </c>
      <c r="AA295" s="2">
        <v>0</v>
      </c>
    </row>
    <row r="296" spans="3:27" ht="15.5" x14ac:dyDescent="0.35">
      <c r="C296" t="s">
        <v>53</v>
      </c>
      <c r="I296" s="6">
        <v>4457.45</v>
      </c>
      <c r="J296" s="6">
        <v>4486.91</v>
      </c>
      <c r="K296" s="6">
        <v>4744.87</v>
      </c>
      <c r="L296" s="6">
        <v>4528.92</v>
      </c>
      <c r="M296" s="6">
        <v>4167.97</v>
      </c>
      <c r="N296" s="6">
        <v>3830.65</v>
      </c>
      <c r="O296" s="6">
        <v>3665.27</v>
      </c>
      <c r="P296" s="6">
        <v>3107.29</v>
      </c>
      <c r="Q296" s="6">
        <v>2830.25</v>
      </c>
      <c r="R296" s="6">
        <v>2711.84</v>
      </c>
      <c r="S296" s="6">
        <v>2324.5500000000002</v>
      </c>
      <c r="T296" s="6">
        <v>2022.36</v>
      </c>
      <c r="U296" s="6">
        <v>1696.47</v>
      </c>
      <c r="V296" s="6">
        <v>1324.24</v>
      </c>
      <c r="W296" s="6">
        <v>991.8</v>
      </c>
      <c r="X296" s="6">
        <v>3723.14</v>
      </c>
      <c r="Y296" s="6">
        <v>2159.38</v>
      </c>
      <c r="Z296" s="6">
        <v>1713.27</v>
      </c>
      <c r="AA296" s="2">
        <v>1311.89</v>
      </c>
    </row>
    <row r="297" spans="3:27" ht="15.5" x14ac:dyDescent="0.35">
      <c r="C297" t="s">
        <v>194</v>
      </c>
      <c r="I297" s="6">
        <v>0.5</v>
      </c>
      <c r="J297" s="6">
        <v>0.52</v>
      </c>
      <c r="K297" s="6">
        <v>0.56999999999999995</v>
      </c>
      <c r="L297" s="6">
        <v>0.6</v>
      </c>
      <c r="M297" s="6">
        <v>0.65</v>
      </c>
      <c r="N297" s="6">
        <v>0.84</v>
      </c>
      <c r="O297" s="6">
        <v>0.92</v>
      </c>
      <c r="P297" s="6">
        <v>1.17</v>
      </c>
      <c r="Q297" s="6">
        <v>0.91</v>
      </c>
      <c r="R297" s="6">
        <v>1.01</v>
      </c>
      <c r="S297" s="6">
        <v>1.06</v>
      </c>
      <c r="T297" s="5">
        <v>2</v>
      </c>
      <c r="U297" s="6">
        <v>2.58</v>
      </c>
      <c r="V297" s="6">
        <v>4.05</v>
      </c>
      <c r="W297" s="6">
        <v>3.43</v>
      </c>
      <c r="X297" s="6">
        <v>3.55</v>
      </c>
      <c r="Y297" s="6">
        <v>1.64</v>
      </c>
      <c r="Z297" s="6">
        <v>0.64</v>
      </c>
      <c r="AA297" s="2">
        <v>0</v>
      </c>
    </row>
    <row r="298" spans="3:27" ht="15.5" x14ac:dyDescent="0.35">
      <c r="C298" t="s">
        <v>195</v>
      </c>
      <c r="I298" s="6">
        <v>4207.78</v>
      </c>
      <c r="J298" s="6">
        <v>4223.04</v>
      </c>
      <c r="K298" s="6">
        <v>4611.1899999999996</v>
      </c>
      <c r="L298" s="6">
        <v>4396.79</v>
      </c>
      <c r="M298" s="6">
        <v>4040.76</v>
      </c>
      <c r="N298" s="6">
        <v>3702.95</v>
      </c>
      <c r="O298" s="6">
        <v>3534.15</v>
      </c>
      <c r="P298" s="6">
        <v>2946.51</v>
      </c>
      <c r="Q298" s="6">
        <v>2698.57</v>
      </c>
      <c r="R298" s="6">
        <v>2603.04</v>
      </c>
      <c r="S298" s="6">
        <v>2259.48</v>
      </c>
      <c r="T298" s="6">
        <v>1975.05</v>
      </c>
      <c r="U298" s="6">
        <v>1667.83</v>
      </c>
      <c r="V298" s="6">
        <v>1296.3599999999999</v>
      </c>
      <c r="W298" s="6">
        <v>991.8</v>
      </c>
      <c r="X298" s="6">
        <v>3723.14</v>
      </c>
      <c r="Y298" s="6">
        <v>2159.38</v>
      </c>
      <c r="Z298" s="6">
        <v>1713.27</v>
      </c>
      <c r="AA298" s="2">
        <v>1311.89</v>
      </c>
    </row>
    <row r="299" spans="3:27" ht="15.5" x14ac:dyDescent="0.35">
      <c r="C299" t="s">
        <v>196</v>
      </c>
    </row>
    <row r="300" spans="3:27" ht="15.5" x14ac:dyDescent="0.35">
      <c r="C300" t="s">
        <v>197</v>
      </c>
    </row>
    <row r="301" spans="3:27" ht="15.5" x14ac:dyDescent="0.35">
      <c r="C301" t="s">
        <v>26</v>
      </c>
    </row>
    <row r="302" spans="3:27" ht="15.5" x14ac:dyDescent="0.35">
      <c r="C302" t="s">
        <v>23</v>
      </c>
    </row>
    <row r="303" spans="3:27" ht="15.5" x14ac:dyDescent="0.35">
      <c r="C303" t="s">
        <v>198</v>
      </c>
    </row>
    <row r="304" spans="3:27" ht="15.5" x14ac:dyDescent="0.35">
      <c r="C304" t="s">
        <v>199</v>
      </c>
      <c r="I304" s="5">
        <v>4882000000000</v>
      </c>
      <c r="J304" s="5">
        <v>10830000000000</v>
      </c>
      <c r="K304" s="5">
        <v>-2397000000000</v>
      </c>
      <c r="L304" s="5">
        <v>-4416000000000</v>
      </c>
      <c r="M304" s="5">
        <v>13150000000000</v>
      </c>
      <c r="N304" s="5">
        <v>18664000000000</v>
      </c>
      <c r="O304" s="5">
        <v>-11971000000000</v>
      </c>
      <c r="P304" s="5">
        <v>4586000000000</v>
      </c>
      <c r="Q304" s="5">
        <v>1126000000000</v>
      </c>
      <c r="R304" s="5">
        <v>2682000000000</v>
      </c>
      <c r="S304" s="5">
        <v>3498000000000</v>
      </c>
      <c r="T304" s="5">
        <v>2385000000000</v>
      </c>
      <c r="U304" s="5">
        <v>-5279000000000</v>
      </c>
      <c r="V304" s="5">
        <v>6621000000000</v>
      </c>
      <c r="W304" s="5">
        <v>-1544000000000</v>
      </c>
      <c r="X304" s="5">
        <v>-766000000000</v>
      </c>
      <c r="Y304" s="5">
        <v>-85000000000</v>
      </c>
      <c r="Z304" s="5">
        <v>216000000000</v>
      </c>
      <c r="AA304" s="2">
        <v>415000000000</v>
      </c>
    </row>
    <row r="305" spans="3:27" ht="15.5" x14ac:dyDescent="0.35">
      <c r="C305" t="s">
        <v>200</v>
      </c>
      <c r="I305" s="5">
        <v>-308000000000</v>
      </c>
      <c r="J305" s="5">
        <v>-228000000000</v>
      </c>
      <c r="K305" s="5">
        <v>-215000000000</v>
      </c>
      <c r="L305" s="5">
        <v>-194000000000</v>
      </c>
      <c r="M305" s="5">
        <v>-219000000000</v>
      </c>
      <c r="N305" s="5">
        <v>-194000000000</v>
      </c>
      <c r="O305" s="5">
        <v>-325000000000</v>
      </c>
      <c r="P305" s="5">
        <v>-383000000000</v>
      </c>
      <c r="Q305" s="5">
        <v>-324000000000</v>
      </c>
      <c r="R305" s="5">
        <v>-304000000000</v>
      </c>
      <c r="S305" s="5">
        <v>-629000000000</v>
      </c>
      <c r="T305" s="5">
        <v>-463000000000</v>
      </c>
      <c r="U305" s="5">
        <v>-396000000000</v>
      </c>
      <c r="V305" s="5">
        <v>-375000000000</v>
      </c>
      <c r="W305" s="5">
        <v>-203000000000</v>
      </c>
      <c r="X305" s="5">
        <v>-77000000000</v>
      </c>
      <c r="Y305" s="5">
        <v>-83000000000</v>
      </c>
      <c r="Z305" s="5">
        <v>-162000000000</v>
      </c>
      <c r="AA305" s="2">
        <v>-113000000000</v>
      </c>
    </row>
    <row r="306" spans="3:27" ht="15.5" x14ac:dyDescent="0.35">
      <c r="C306" t="s">
        <v>15</v>
      </c>
      <c r="I306" s="5">
        <v>4574000000000</v>
      </c>
      <c r="J306" s="5">
        <v>10602000000000</v>
      </c>
      <c r="K306" s="5">
        <v>-2613000000000</v>
      </c>
      <c r="L306" s="5">
        <v>-4610000000000</v>
      </c>
      <c r="M306" s="5">
        <v>12931000000000</v>
      </c>
      <c r="N306" s="5">
        <v>18469000000000</v>
      </c>
      <c r="O306" s="5">
        <v>-12296000000000</v>
      </c>
      <c r="P306" s="5">
        <v>4203000000000</v>
      </c>
      <c r="Q306" s="5">
        <v>802000000000</v>
      </c>
      <c r="R306" s="5">
        <v>2378000000000</v>
      </c>
      <c r="S306" s="5">
        <v>2869000000000</v>
      </c>
      <c r="T306" s="5">
        <v>1922000000000</v>
      </c>
      <c r="U306" s="5">
        <v>-5675000000000</v>
      </c>
      <c r="V306" s="5">
        <v>6245000000000</v>
      </c>
      <c r="W306" s="5">
        <v>-1747000000000</v>
      </c>
      <c r="X306" s="5">
        <v>-843000000000</v>
      </c>
      <c r="Y306" s="5">
        <v>-168000000000</v>
      </c>
      <c r="Z306" s="5">
        <v>54000000000</v>
      </c>
      <c r="AA306" s="2">
        <v>302000000000</v>
      </c>
    </row>
    <row r="307" spans="3:27" ht="15.5" x14ac:dyDescent="0.35">
      <c r="C307" t="s">
        <v>17</v>
      </c>
      <c r="I307" s="6">
        <v>429.68</v>
      </c>
      <c r="J307" s="6">
        <v>995.83</v>
      </c>
      <c r="K307" s="6">
        <v>-320.60000000000002</v>
      </c>
      <c r="L307" s="6">
        <v>-565.76</v>
      </c>
      <c r="M307" s="6">
        <v>1586.83</v>
      </c>
      <c r="N307" s="6">
        <v>2266.4899999999998</v>
      </c>
      <c r="O307" s="6">
        <v>-1508.86</v>
      </c>
      <c r="P307" s="6">
        <v>718.23</v>
      </c>
      <c r="Q307" s="6">
        <v>137.34</v>
      </c>
      <c r="R307" s="6">
        <v>407.17</v>
      </c>
      <c r="S307" s="6">
        <v>491.22</v>
      </c>
      <c r="T307" s="6">
        <v>329.03</v>
      </c>
      <c r="U307" s="6">
        <v>-971.67</v>
      </c>
      <c r="V307" s="6">
        <v>1069.3399999999999</v>
      </c>
      <c r="W307" s="6">
        <v>-308.48</v>
      </c>
      <c r="X307" s="6">
        <v>-744.29</v>
      </c>
      <c r="Y307" s="6">
        <v>-177.81</v>
      </c>
      <c r="Z307" s="6">
        <v>56.96</v>
      </c>
      <c r="AA307" s="3">
        <v>319.68</v>
      </c>
    </row>
  </sheetData>
  <pageMargins left="0.7" right="0.7" top="0.75" bottom="0.75" header="0.3" footer="0.3"/>
  <ignoredErrors>
    <ignoredError sqref="A1:AA308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Z2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1724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1725</v>
      </c>
      <c r="D2" s="2" vm="218">
        <f ca="1">IFERROR(_xlfn.STOCKHISTORY("XIDX:" &amp; $C$1, D3, , 0, 0, 1), "Libur")</f>
        <v>212</v>
      </c>
      <c r="E2" s="2" vm="68">
        <f ca="1">IFERROR(_xlfn.STOCKHISTORY("XIDX:" &amp; $C$1, E3, , 0, 0, 1), "Libur")</f>
        <v>204</v>
      </c>
      <c r="H2" s="2" vm="68">
        <f ca="1">IFERROR(INDEX(D2:G2,COUNT(D2:G2)),"")</f>
        <v>204</v>
      </c>
      <c r="I2" s="2" vm="394">
        <f t="shared" ref="I2:Z2" ca="1" si="0">IFERROR(_xlfn.STOCKHISTORY("XIDX:" &amp; $C$1, I1, , 0, 0, 1), "Libur")</f>
        <v>214</v>
      </c>
      <c r="J2" s="2" vm="395">
        <f t="shared" ca="1" si="0"/>
        <v>226</v>
      </c>
      <c r="K2" s="2" vm="396">
        <f t="shared" ca="1" si="0"/>
        <v>278</v>
      </c>
      <c r="L2" s="2" vm="395">
        <f t="shared" ca="1" si="0"/>
        <v>226</v>
      </c>
      <c r="M2" s="2" vm="397">
        <f t="shared" ca="1" si="0"/>
        <v>179</v>
      </c>
      <c r="N2" s="2" vm="84">
        <f t="shared" ca="1" si="0"/>
        <v>99</v>
      </c>
      <c r="O2" s="2" vm="329">
        <f t="shared" ca="1" si="0"/>
        <v>103</v>
      </c>
      <c r="P2" s="2" vm="143">
        <f t="shared" ca="1" si="0"/>
        <v>96</v>
      </c>
      <c r="Q2" s="2" vm="398">
        <f t="shared" ca="1" si="0"/>
        <v>94</v>
      </c>
      <c r="R2" s="2" vm="399">
        <f t="shared" ca="1" si="0"/>
        <v>87</v>
      </c>
      <c r="S2" s="2" vm="400">
        <f t="shared" ca="1" si="0"/>
        <v>63</v>
      </c>
      <c r="T2" s="2" vm="186">
        <f t="shared" ca="1" si="0"/>
        <v>107</v>
      </c>
      <c r="U2" s="2" vm="57">
        <f t="shared" ca="1" si="0"/>
        <v>109</v>
      </c>
      <c r="V2" s="2" vm="401">
        <f t="shared" ca="1" si="0"/>
        <v>114</v>
      </c>
      <c r="W2" s="2" vm="402">
        <f t="shared" ca="1" si="0"/>
        <v>240</v>
      </c>
      <c r="X2" s="2" vm="9">
        <f t="shared" ca="1" si="0"/>
        <v>220</v>
      </c>
      <c r="Y2" s="2" vm="261">
        <f t="shared" ca="1" si="0"/>
        <v>215</v>
      </c>
      <c r="Z2" s="2" vm="17">
        <f t="shared" ca="1" si="0"/>
        <v>130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1177277000000</v>
      </c>
      <c r="E4" s="2">
        <f>IFERROR(INDEX(E51:E500,MATCH($C$4,$C$51:$C$500,0)),"")</f>
        <v>1033306000000</v>
      </c>
      <c r="H4" s="2">
        <f>IFERROR(SUM(D4:G4)*(4/MAX(1,COUNT(D4:G4))),"")</f>
        <v>4421166000000</v>
      </c>
      <c r="I4" s="2">
        <f t="shared" ref="I4:Z4" si="1">IFERROR(INDEX(I51:I500,MATCH($C$4,$C$51:$C$500,0)),"")</f>
        <v>3177730000000</v>
      </c>
      <c r="J4" s="2">
        <f t="shared" si="1"/>
        <v>4009264000000</v>
      </c>
      <c r="K4" s="2">
        <f t="shared" si="1"/>
        <v>3944953000000</v>
      </c>
      <c r="L4" s="2">
        <f t="shared" si="1"/>
        <v>3382326000000</v>
      </c>
      <c r="M4" s="2">
        <f t="shared" si="1"/>
        <v>3374782000000</v>
      </c>
      <c r="N4" s="2">
        <f t="shared" si="1"/>
        <v>2725866000000</v>
      </c>
      <c r="O4" s="2">
        <f t="shared" si="1"/>
        <v>3003768000000</v>
      </c>
      <c r="P4" s="2">
        <f t="shared" si="1"/>
        <v>2647193000000</v>
      </c>
      <c r="Q4" s="2">
        <f t="shared" si="1"/>
        <v>2510578000000</v>
      </c>
      <c r="R4" s="2">
        <f t="shared" si="1"/>
        <v>2467553000000</v>
      </c>
      <c r="S4" s="2">
        <f t="shared" si="1"/>
        <v>2378805000000</v>
      </c>
      <c r="T4" s="2">
        <f t="shared" si="1"/>
        <v>2284211000000</v>
      </c>
      <c r="U4" s="2">
        <f t="shared" si="1"/>
        <v>2568954000000</v>
      </c>
      <c r="V4" s="2">
        <f t="shared" si="1"/>
        <v>2295369000000</v>
      </c>
      <c r="W4" s="2">
        <f t="shared" si="1"/>
        <v>2503984000000</v>
      </c>
      <c r="X4" s="2">
        <f t="shared" si="1"/>
        <v>2124381000000</v>
      </c>
      <c r="Y4" s="2">
        <f t="shared" si="1"/>
        <v>1782132000000</v>
      </c>
      <c r="Z4" s="2">
        <f t="shared" si="1"/>
        <v>1551987000000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47804000000</v>
      </c>
      <c r="E5" s="2">
        <f>IFERROR(INDEX(E51:E500,MATCH($C$5,$C$51:$C$500,0)),"")</f>
        <v>26863000000</v>
      </c>
      <c r="H5" s="2">
        <f>IFERROR(SUM(D5:G5)*(4/MAX(1,COUNT(D5:G5))),"")</f>
        <v>149334000000</v>
      </c>
      <c r="I5" s="2">
        <f t="shared" ref="I5:Z5" si="2">IFERROR(INDEX(I51:I500,MATCH($C$5,$C$51:$C$500,0)),"")</f>
        <v>105719000000</v>
      </c>
      <c r="J5" s="2">
        <f t="shared" si="2"/>
        <v>61416000000</v>
      </c>
      <c r="K5" s="2">
        <f t="shared" si="2"/>
        <v>197977000000</v>
      </c>
      <c r="L5" s="2">
        <f t="shared" si="2"/>
        <v>89219000000</v>
      </c>
      <c r="M5" s="2">
        <f t="shared" si="2"/>
        <v>84155000000</v>
      </c>
      <c r="N5" s="2">
        <f t="shared" si="2"/>
        <v>59280000000</v>
      </c>
      <c r="O5" s="2">
        <f t="shared" si="2"/>
        <v>74251000000</v>
      </c>
      <c r="P5" s="2">
        <f t="shared" si="2"/>
        <v>47363000000</v>
      </c>
      <c r="Q5" s="2">
        <f t="shared" si="2"/>
        <v>36472000000</v>
      </c>
      <c r="R5" s="2">
        <f t="shared" si="2"/>
        <v>32120000000</v>
      </c>
      <c r="S5" s="2">
        <f t="shared" si="2"/>
        <v>144934000000</v>
      </c>
      <c r="T5" s="2">
        <f t="shared" si="2"/>
        <v>27643000000</v>
      </c>
      <c r="U5" s="2">
        <f t="shared" si="2"/>
        <v>7698000000</v>
      </c>
      <c r="V5" s="2">
        <f t="shared" si="2"/>
        <v>3615000000</v>
      </c>
      <c r="W5" s="2">
        <f t="shared" si="2"/>
        <v>61806000000</v>
      </c>
      <c r="X5" s="2">
        <f t="shared" si="2"/>
        <v>46130000000</v>
      </c>
      <c r="Y5" s="2">
        <f t="shared" si="2"/>
        <v>146415000000</v>
      </c>
      <c r="Z5" s="2">
        <f t="shared" si="2"/>
        <v>32981000000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1768592000000</v>
      </c>
      <c r="E6" s="2">
        <f>IFERROR(INDEX(E51:E500,MATCH($C$6,$C$51:$C$500,0)),"")</f>
        <v>1719726000000</v>
      </c>
      <c r="H6" s="2">
        <f>IFERROR(INDEX(D6:G6,COUNT(D6:G6)),"")</f>
        <v>1719726000000</v>
      </c>
      <c r="I6" s="2">
        <f t="shared" ref="I6:Z6" si="3">IFERROR(INDEX(I51:I500,MATCH($C$6,$C$51:$C$500,0)),"")</f>
        <v>1689078000000</v>
      </c>
      <c r="J6" s="2">
        <f t="shared" si="3"/>
        <v>1619224000000</v>
      </c>
      <c r="K6" s="2">
        <f t="shared" si="3"/>
        <v>1591327000000</v>
      </c>
      <c r="L6" s="2">
        <f t="shared" si="3"/>
        <v>1445037000000</v>
      </c>
      <c r="M6" s="2">
        <f t="shared" si="3"/>
        <v>1387697000000</v>
      </c>
      <c r="N6" s="2">
        <f t="shared" si="3"/>
        <v>1322156000000</v>
      </c>
      <c r="O6" s="2">
        <f t="shared" si="3"/>
        <v>1285318000000</v>
      </c>
      <c r="P6" s="2">
        <f t="shared" si="3"/>
        <v>1226484000000</v>
      </c>
      <c r="Q6" s="2">
        <f t="shared" si="3"/>
        <v>1194700000000</v>
      </c>
      <c r="R6" s="2">
        <f t="shared" si="3"/>
        <v>1164982000000</v>
      </c>
      <c r="S6" s="2">
        <f t="shared" si="3"/>
        <v>1105251000000</v>
      </c>
      <c r="T6" s="2">
        <f t="shared" si="3"/>
        <v>913351000000</v>
      </c>
      <c r="U6" s="2">
        <f t="shared" si="3"/>
        <v>885121000000</v>
      </c>
      <c r="V6" s="2">
        <f t="shared" si="3"/>
        <v>854135000000</v>
      </c>
      <c r="W6" s="2">
        <f t="shared" si="3"/>
        <v>811031000000</v>
      </c>
      <c r="X6" s="2">
        <f t="shared" si="3"/>
        <v>802010000000</v>
      </c>
      <c r="Y6" s="2">
        <f t="shared" si="3"/>
        <v>782623000000</v>
      </c>
      <c r="Z6" s="2">
        <f t="shared" si="3"/>
        <v>648091000000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4.5</v>
      </c>
      <c r="E7" s="3">
        <f>IFERROR(INDEX(E51:E500,MATCH($C$7,$C$51:$C$500,0))/1000000000,"")</f>
        <v>4.5</v>
      </c>
      <c r="H7" s="3">
        <f>IFERROR(INDEX(D7:G7,COUNT(D7:G7)),"")</f>
        <v>4.5</v>
      </c>
      <c r="I7" s="3">
        <f t="shared" ref="I7:Z7" si="4">IFERROR(INDEX(I51:I500,MATCH($C$7,$C$51:$C$500,0))/1000000000,"")</f>
        <v>4.5</v>
      </c>
      <c r="J7" s="3">
        <f t="shared" si="4"/>
        <v>4.5</v>
      </c>
      <c r="K7" s="3">
        <f t="shared" si="4"/>
        <v>4.5</v>
      </c>
      <c r="L7" s="3">
        <f t="shared" si="4"/>
        <v>4.5</v>
      </c>
      <c r="M7" s="3">
        <f t="shared" si="4"/>
        <v>4.5</v>
      </c>
      <c r="N7" s="3">
        <f t="shared" si="4"/>
        <v>4.5</v>
      </c>
      <c r="O7" s="3">
        <f t="shared" si="4"/>
        <v>4.5</v>
      </c>
      <c r="P7" s="3">
        <f t="shared" si="4"/>
        <v>4.5</v>
      </c>
      <c r="Q7" s="3">
        <f t="shared" si="4"/>
        <v>4.5</v>
      </c>
      <c r="R7" s="3">
        <f t="shared" si="4"/>
        <v>4.5</v>
      </c>
      <c r="S7" s="3">
        <f t="shared" si="4"/>
        <v>4.5</v>
      </c>
      <c r="T7" s="3">
        <f t="shared" si="4"/>
        <v>4.0999999999999996</v>
      </c>
      <c r="U7" s="3">
        <f t="shared" si="4"/>
        <v>4.0999999999999996</v>
      </c>
      <c r="V7" s="3">
        <f t="shared" si="4"/>
        <v>4.0999999999999996</v>
      </c>
      <c r="W7" s="3">
        <f t="shared" si="4"/>
        <v>3.78</v>
      </c>
      <c r="X7" s="3">
        <f t="shared" si="4"/>
        <v>3.77</v>
      </c>
      <c r="Y7" s="3">
        <f t="shared" si="4"/>
        <v>3.76</v>
      </c>
      <c r="Z7" s="3">
        <f t="shared" si="4"/>
        <v>3.75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43000000000</v>
      </c>
      <c r="E8" s="2">
        <f>IFERROR(INDEX(E51:E500,MATCH("Free cash flow (Quarter)",$C$51:$C$500,0)),"")</f>
        <v>35000000000</v>
      </c>
      <c r="H8" s="2">
        <f>IFERROR(INDEX(D8:G8,COUNT(D8:G8)),"")</f>
        <v>35000000000</v>
      </c>
      <c r="I8" s="2">
        <f t="shared" ref="I8:Z8" si="5">IFERROR(INDEX(I51:I500,MATCH($C$8,$C$51:$C$500,0)),"")</f>
        <v>-261000000000</v>
      </c>
      <c r="J8" s="2">
        <f t="shared" si="5"/>
        <v>-377000000000</v>
      </c>
      <c r="K8" s="2">
        <f t="shared" si="5"/>
        <v>92000000000</v>
      </c>
      <c r="L8" s="2">
        <f t="shared" si="5"/>
        <v>-79000000000</v>
      </c>
      <c r="M8" s="2">
        <f t="shared" si="5"/>
        <v>137000000000</v>
      </c>
      <c r="N8" s="2">
        <f t="shared" si="5"/>
        <v>127000000000</v>
      </c>
      <c r="O8" s="2">
        <f t="shared" si="5"/>
        <v>204000000000</v>
      </c>
      <c r="P8" s="2">
        <f t="shared" si="5"/>
        <v>-124000000000</v>
      </c>
      <c r="Q8" s="2">
        <f t="shared" si="5"/>
        <v>-51000000000</v>
      </c>
      <c r="R8" s="2">
        <f t="shared" si="5"/>
        <v>169000000000</v>
      </c>
      <c r="S8" s="2">
        <f t="shared" si="5"/>
        <v>-102000000000</v>
      </c>
      <c r="T8" s="2">
        <f t="shared" si="5"/>
        <v>-246000000000</v>
      </c>
      <c r="U8" s="2">
        <f t="shared" si="5"/>
        <v>-22000000000</v>
      </c>
      <c r="V8" s="2">
        <f t="shared" si="5"/>
        <v>-182000000000</v>
      </c>
      <c r="W8" s="2">
        <f t="shared" si="5"/>
        <v>-111000000000</v>
      </c>
      <c r="X8" s="2">
        <f t="shared" si="5"/>
        <v>11000000000</v>
      </c>
      <c r="Y8" s="2">
        <f t="shared" si="5"/>
        <v>138000000000</v>
      </c>
      <c r="Z8" s="2">
        <f t="shared" si="5"/>
        <v>-133000000000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9.61</v>
      </c>
      <c r="E9" s="3">
        <f>IFERROR(INDEX(E51:E500,MATCH("Free cash flow per share (Quarter)",$C$51:$C$500,0)),"")</f>
        <v>7.86</v>
      </c>
      <c r="H9" s="3">
        <f>IFERROR(INDEX(D9:G9,COUNT(D9:G9)),"")</f>
        <v>7.86</v>
      </c>
      <c r="I9" s="3">
        <f t="shared" ref="I9:Z9" si="6">IFERROR(INDEX(I51:I500,MATCH($C$9,$C$51:$C$500,0)),"")</f>
        <v>-57.99</v>
      </c>
      <c r="J9" s="3">
        <f t="shared" si="6"/>
        <v>-83.8</v>
      </c>
      <c r="K9" s="3">
        <f t="shared" si="6"/>
        <v>20.399999999999999</v>
      </c>
      <c r="L9" s="3">
        <f t="shared" si="6"/>
        <v>-17.46</v>
      </c>
      <c r="M9" s="3">
        <f t="shared" si="6"/>
        <v>30.46</v>
      </c>
      <c r="N9" s="3">
        <f t="shared" si="6"/>
        <v>28.34</v>
      </c>
      <c r="O9" s="3">
        <f t="shared" si="6"/>
        <v>45.28</v>
      </c>
      <c r="P9" s="3">
        <f t="shared" si="6"/>
        <v>-27.49</v>
      </c>
      <c r="Q9" s="3">
        <f t="shared" si="6"/>
        <v>-11.32</v>
      </c>
      <c r="R9" s="3">
        <f t="shared" si="6"/>
        <v>37.51</v>
      </c>
      <c r="S9" s="3">
        <f t="shared" si="6"/>
        <v>-22.67</v>
      </c>
      <c r="T9" s="3">
        <f t="shared" si="6"/>
        <v>-59.94</v>
      </c>
      <c r="U9" s="3">
        <f t="shared" si="6"/>
        <v>-5.36</v>
      </c>
      <c r="V9" s="3">
        <f t="shared" si="6"/>
        <v>-44.36</v>
      </c>
      <c r="W9" s="3">
        <f t="shared" si="6"/>
        <v>-29.36</v>
      </c>
      <c r="X9" s="3">
        <f t="shared" si="6"/>
        <v>2.8</v>
      </c>
      <c r="Y9" s="3">
        <f t="shared" si="6"/>
        <v>36.74</v>
      </c>
      <c r="Z9" s="3">
        <f t="shared" si="6"/>
        <v>-35.43</v>
      </c>
    </row>
    <row r="10" spans="1:26" ht="15.5" x14ac:dyDescent="0.35">
      <c r="C10" t="s">
        <v>18</v>
      </c>
      <c r="D10" s="3">
        <f ca="1">IFERROR(IF(D9=0,"",D2/D9),"")</f>
        <v>22.060353798126954</v>
      </c>
      <c r="E10" s="3">
        <f ca="1">IFERROR(IF(E9=0,"",E2/E9),"")</f>
        <v>25.954198473282442</v>
      </c>
      <c r="I10" s="3">
        <f t="shared" ref="I10:Z10" ca="1" si="7">IFERROR(IF(I9=0,"",I2/I9),"")</f>
        <v>-3.6902914295568201</v>
      </c>
      <c r="J10" s="3">
        <f t="shared" ca="1" si="7"/>
        <v>-2.6968973747016709</v>
      </c>
      <c r="K10" s="3">
        <f t="shared" ca="1" si="7"/>
        <v>13.627450980392158</v>
      </c>
      <c r="L10" s="3">
        <f t="shared" ca="1" si="7"/>
        <v>-12.943871706758305</v>
      </c>
      <c r="M10" s="3">
        <f t="shared" ca="1" si="7"/>
        <v>5.8765594221930399</v>
      </c>
      <c r="N10" s="3">
        <f t="shared" ca="1" si="7"/>
        <v>3.4932956951305574</v>
      </c>
      <c r="O10" s="3">
        <f t="shared" ca="1" si="7"/>
        <v>2.2747349823321552</v>
      </c>
      <c r="P10" s="3">
        <f t="shared" ca="1" si="7"/>
        <v>-3.4921789741724267</v>
      </c>
      <c r="Q10" s="3">
        <f t="shared" ca="1" si="7"/>
        <v>-8.3038869257950534</v>
      </c>
      <c r="R10" s="3">
        <f t="shared" ca="1" si="7"/>
        <v>2.3193814982671288</v>
      </c>
      <c r="S10" s="3">
        <f t="shared" ca="1" si="7"/>
        <v>-2.7790030877812084</v>
      </c>
      <c r="T10" s="3">
        <f t="shared" ca="1" si="7"/>
        <v>-1.7851184517851184</v>
      </c>
      <c r="U10" s="3">
        <f t="shared" ca="1" si="7"/>
        <v>-20.335820895522385</v>
      </c>
      <c r="V10" s="3">
        <f t="shared" ca="1" si="7"/>
        <v>-2.5698827772768258</v>
      </c>
      <c r="W10" s="3">
        <f t="shared" ca="1" si="7"/>
        <v>-8.1743869209809272</v>
      </c>
      <c r="X10" s="3">
        <f t="shared" ca="1" si="7"/>
        <v>78.571428571428569</v>
      </c>
      <c r="Y10" s="3">
        <f t="shared" ca="1" si="7"/>
        <v>5.8519324986390853</v>
      </c>
      <c r="Z10" s="3">
        <f t="shared" ca="1" si="7"/>
        <v>-3.6692068868190799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299750000000</v>
      </c>
      <c r="E11" s="2">
        <f>IFERROR(INDEX(E51:E500,MATCH($C$11,$C$51:$C$500,0)),"")</f>
        <v>84942000000</v>
      </c>
      <c r="H11" s="2">
        <f>IFERROR(INDEX(D11:G11,COUNT(D11:G11)),"")</f>
        <v>84942000000</v>
      </c>
      <c r="I11" s="2">
        <f t="shared" ref="I11:Z11" si="8">IFERROR(INDEX(I51:I500,MATCH($C$11,$C$51:$C$500,0)),"")</f>
        <v>137326000000</v>
      </c>
      <c r="J11" s="2">
        <f t="shared" si="8"/>
        <v>74006000000</v>
      </c>
      <c r="K11" s="2">
        <f t="shared" si="8"/>
        <v>116500000000</v>
      </c>
      <c r="L11" s="2">
        <f t="shared" si="8"/>
        <v>65385000000</v>
      </c>
      <c r="M11" s="2">
        <f t="shared" si="8"/>
        <v>60029000000</v>
      </c>
      <c r="N11" s="2">
        <f t="shared" si="8"/>
        <v>64022000000</v>
      </c>
      <c r="O11" s="2">
        <f t="shared" si="8"/>
        <v>24208000000</v>
      </c>
      <c r="P11" s="2">
        <f t="shared" si="8"/>
        <v>53134000000</v>
      </c>
      <c r="Q11" s="2">
        <f t="shared" si="8"/>
        <v>66430000000</v>
      </c>
      <c r="R11" s="2">
        <f t="shared" si="8"/>
        <v>183546000000</v>
      </c>
      <c r="S11" s="2">
        <f t="shared" si="8"/>
        <v>30782000000</v>
      </c>
      <c r="T11" s="2">
        <f t="shared" si="8"/>
        <v>34885000000</v>
      </c>
      <c r="U11" s="2">
        <f t="shared" si="8"/>
        <v>53440000000</v>
      </c>
      <c r="V11" s="2">
        <f t="shared" si="8"/>
        <v>98726000000</v>
      </c>
      <c r="W11" s="2">
        <f t="shared" si="8"/>
        <v>126782000000</v>
      </c>
      <c r="X11" s="2">
        <f t="shared" si="8"/>
        <v>177762000000</v>
      </c>
      <c r="Y11" s="2">
        <f t="shared" si="8"/>
        <v>57829000000</v>
      </c>
      <c r="Z11" s="2">
        <f t="shared" si="8"/>
        <v>143395000000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1821000000000</v>
      </c>
      <c r="E12" s="2">
        <f>IFERROR(INDEX(E51:E500,MATCH("Net Debt (Quarter)",$C$51:$C$500,0)),"")</f>
        <v>1865000000000</v>
      </c>
      <c r="H12" s="2">
        <f>IFERROR(INDEX(D12:G12,COUNT(D12:G12)),"")</f>
        <v>1865000000000</v>
      </c>
      <c r="I12" s="2">
        <f t="shared" ref="I12:Z12" si="9">IFERROR(INDEX(I51:I500,MATCH($C$12,$C$51:$C$500,0)),"")</f>
        <v>1880000000000</v>
      </c>
      <c r="J12" s="2">
        <f t="shared" si="9"/>
        <v>1636000000000</v>
      </c>
      <c r="K12" s="2">
        <f t="shared" si="9"/>
        <v>1214000000000</v>
      </c>
      <c r="L12" s="2">
        <f t="shared" si="9"/>
        <v>1215000000000</v>
      </c>
      <c r="M12" s="2">
        <f t="shared" si="9"/>
        <v>1098000000000</v>
      </c>
      <c r="N12" s="2">
        <f t="shared" si="9"/>
        <v>1145000000000</v>
      </c>
      <c r="O12" s="2">
        <f t="shared" si="9"/>
        <v>1235000000000</v>
      </c>
      <c r="P12" s="2">
        <f t="shared" si="9"/>
        <v>1426000000000</v>
      </c>
      <c r="Q12" s="2">
        <f t="shared" si="9"/>
        <v>1255000000000</v>
      </c>
      <c r="R12" s="2">
        <f t="shared" si="9"/>
        <v>1158000000000</v>
      </c>
      <c r="S12" s="2">
        <f t="shared" si="9"/>
        <v>1390000000000</v>
      </c>
      <c r="T12" s="2">
        <f t="shared" si="9"/>
        <v>1277000000000</v>
      </c>
      <c r="U12" s="2">
        <f t="shared" si="9"/>
        <v>1011000000000</v>
      </c>
      <c r="V12" s="2">
        <f t="shared" si="9"/>
        <v>963000000000</v>
      </c>
      <c r="W12" s="2">
        <f t="shared" si="9"/>
        <v>804000000000</v>
      </c>
      <c r="X12" s="2">
        <f t="shared" si="9"/>
        <v>602000000000</v>
      </c>
      <c r="Y12" s="2">
        <f t="shared" si="9"/>
        <v>521000000000</v>
      </c>
      <c r="Z12" s="2">
        <f t="shared" si="9"/>
        <v>702000000000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2121000000000</v>
      </c>
      <c r="E13" s="2">
        <f>IFERROR(INDEX(E51:E500,MATCH("Total Debt (Quarter)",$C$51:$C$500,0)),"")</f>
        <v>1950000000000</v>
      </c>
      <c r="H13" s="2">
        <f>IFERROR(INDEX(D13:G13,COUNT(D13:G13)),"")</f>
        <v>1950000000000</v>
      </c>
      <c r="I13" s="2">
        <f t="shared" ref="I13:Z13" si="10">IFERROR(INDEX(I51:I500,MATCH($C$13,$C$51:$C$500,0)),"")</f>
        <v>2017000000000</v>
      </c>
      <c r="J13" s="2">
        <f t="shared" si="10"/>
        <v>1710000000000</v>
      </c>
      <c r="K13" s="2">
        <f t="shared" si="10"/>
        <v>1330000000000</v>
      </c>
      <c r="L13" s="2">
        <f t="shared" si="10"/>
        <v>1280000000000</v>
      </c>
      <c r="M13" s="2">
        <f t="shared" si="10"/>
        <v>1158000000000</v>
      </c>
      <c r="N13" s="2">
        <f t="shared" si="10"/>
        <v>1209000000000</v>
      </c>
      <c r="O13" s="2">
        <f t="shared" si="10"/>
        <v>1259000000000</v>
      </c>
      <c r="P13" s="2">
        <f t="shared" si="10"/>
        <v>1479000000000</v>
      </c>
      <c r="Q13" s="2">
        <f t="shared" si="10"/>
        <v>1322000000000</v>
      </c>
      <c r="R13" s="2">
        <f t="shared" si="10"/>
        <v>1342000000000</v>
      </c>
      <c r="S13" s="2">
        <f t="shared" si="10"/>
        <v>1421000000000</v>
      </c>
      <c r="T13" s="2">
        <f t="shared" si="10"/>
        <v>1312000000000</v>
      </c>
      <c r="U13" s="2">
        <f t="shared" si="10"/>
        <v>1065000000000</v>
      </c>
      <c r="V13" s="2">
        <f t="shared" si="10"/>
        <v>1061000000000</v>
      </c>
      <c r="W13" s="2">
        <f t="shared" si="10"/>
        <v>931000000000</v>
      </c>
      <c r="X13" s="2">
        <f t="shared" si="10"/>
        <v>779000000000</v>
      </c>
      <c r="Y13" s="2">
        <f t="shared" si="10"/>
        <v>579000000000</v>
      </c>
      <c r="Z13" s="2">
        <f t="shared" si="10"/>
        <v>845000000000</v>
      </c>
    </row>
    <row r="14" spans="1:26" ht="15.5" x14ac:dyDescent="0.35">
      <c r="C14" t="s">
        <v>27</v>
      </c>
      <c r="D14" s="2">
        <f>IFERROR(INDEX(D51:D500,MATCH($C$14,$C$51:$C$500,0)),"")</f>
        <v>-40213000000</v>
      </c>
      <c r="E14" s="2">
        <f>IFERROR(INDEX(E51:E500,MATCH($C$14,$C$51:$C$500,0)),"")</f>
        <v>-40940000000</v>
      </c>
      <c r="H14" s="2">
        <f>IFERROR(SUM(D14:G14)*(4/MAX(1,COUNT(D14:G14))),"")</f>
        <v>-162306000000</v>
      </c>
      <c r="I14" s="2">
        <f t="shared" ref="I14:Z14" si="11">IFERROR(INDEX(I51:I500,MATCH($C$14,$C$51:$C$500,0)),"")</f>
        <v>-163256000000</v>
      </c>
      <c r="J14" s="2">
        <f t="shared" si="11"/>
        <v>-137566000000</v>
      </c>
      <c r="K14" s="2">
        <f t="shared" si="11"/>
        <v>-120555000000</v>
      </c>
      <c r="L14" s="2">
        <f t="shared" si="11"/>
        <v>-107657000000</v>
      </c>
      <c r="M14" s="2">
        <f t="shared" si="11"/>
        <v>-115956000000</v>
      </c>
      <c r="N14" s="2">
        <f t="shared" si="11"/>
        <v>-124677000000</v>
      </c>
      <c r="O14" s="2">
        <f t="shared" si="11"/>
        <v>-146115000000</v>
      </c>
      <c r="P14" s="2">
        <f t="shared" si="11"/>
        <v>-138096000000</v>
      </c>
      <c r="Q14" s="2">
        <f t="shared" si="11"/>
        <v>-115845000000</v>
      </c>
      <c r="R14" s="2">
        <f t="shared" si="11"/>
        <v>-118829000000</v>
      </c>
      <c r="S14" s="2">
        <f t="shared" si="11"/>
        <v>-108735000000</v>
      </c>
      <c r="T14" s="2">
        <f t="shared" si="11"/>
        <v>-108849000000</v>
      </c>
      <c r="U14" s="2">
        <f t="shared" si="11"/>
        <v>-88498000000</v>
      </c>
      <c r="V14" s="2">
        <f t="shared" si="11"/>
        <v>-70890000000</v>
      </c>
      <c r="W14" s="2">
        <f t="shared" si="11"/>
        <v>-61136000000</v>
      </c>
      <c r="X14" s="2">
        <f t="shared" si="11"/>
        <v>-59941000000</v>
      </c>
      <c r="Y14" s="2">
        <f t="shared" si="11"/>
        <v>-53429000000</v>
      </c>
      <c r="Z14" s="2">
        <f t="shared" si="11"/>
        <v>-51299000000</v>
      </c>
    </row>
    <row r="15" spans="1:26" ht="15.5" x14ac:dyDescent="0.35">
      <c r="C15" t="s">
        <v>28</v>
      </c>
      <c r="D15" s="2">
        <f>IFERROR(INDEX(D51:D500,MATCH($C$15,$C$51:$C$500,0)),"")</f>
        <v>-11898000000</v>
      </c>
      <c r="E15" s="2">
        <f>IFERROR(INDEX(E51:E500,MATCH($C$15,$C$51:$C$500,0)),"")</f>
        <v>-8037000000</v>
      </c>
      <c r="H15" s="2">
        <f>IFERROR(SUM(D15:G15)*(4/MAX(1,COUNT(D15:G15))),"")</f>
        <v>-39870000000</v>
      </c>
      <c r="I15" s="2">
        <f t="shared" ref="I15:Z15" si="12">IFERROR(INDEX(I51:I500,MATCH($C$15,$C$51:$C$500,0)),"")</f>
        <v>-12563000000</v>
      </c>
      <c r="J15" s="2">
        <f t="shared" si="12"/>
        <v>-17144000000</v>
      </c>
      <c r="K15" s="2">
        <f t="shared" si="12"/>
        <v>-24769000000</v>
      </c>
      <c r="L15" s="2">
        <f t="shared" si="12"/>
        <v>-22966000000</v>
      </c>
      <c r="M15" s="2">
        <f t="shared" si="12"/>
        <v>-22242000000</v>
      </c>
      <c r="N15" s="2">
        <f t="shared" si="12"/>
        <v>-2219000000</v>
      </c>
      <c r="O15" s="2">
        <f t="shared" si="12"/>
        <v>-19884000000</v>
      </c>
      <c r="P15" s="2">
        <f t="shared" si="12"/>
        <v>-21314000000</v>
      </c>
      <c r="Q15" s="2">
        <f t="shared" si="12"/>
        <v>-15325000000</v>
      </c>
      <c r="R15" s="2">
        <f t="shared" si="12"/>
        <v>-14208000000</v>
      </c>
      <c r="S15" s="2">
        <f t="shared" si="12"/>
        <v>-31053000000</v>
      </c>
      <c r="T15" s="2">
        <f t="shared" si="12"/>
        <v>-14989000000</v>
      </c>
      <c r="U15" s="2">
        <f t="shared" si="12"/>
        <v>4337000000</v>
      </c>
      <c r="V15" s="2">
        <f t="shared" si="12"/>
        <v>-7391000000</v>
      </c>
      <c r="W15" s="2">
        <f t="shared" si="12"/>
        <v>-27130000000</v>
      </c>
      <c r="X15" s="2">
        <f t="shared" si="12"/>
        <v>-25036000000</v>
      </c>
      <c r="Y15" s="2">
        <f t="shared" si="12"/>
        <v>-22660000000</v>
      </c>
      <c r="Z15" s="2">
        <f t="shared" si="12"/>
        <v>-11046000000</v>
      </c>
    </row>
    <row r="16" spans="1:26" ht="15.5" x14ac:dyDescent="0.35">
      <c r="C16" t="s">
        <v>29</v>
      </c>
      <c r="D16" s="2">
        <f>IFERROR(INDEX(D51:D500,MATCH($C$16,$C$51:$C$500,0)),"")</f>
        <v>60764000000</v>
      </c>
      <c r="E16" s="2">
        <f>IFERROR(INDEX(E51:E500,MATCH($C$16,$C$51:$C$500,0)),"")</f>
        <v>38685000000</v>
      </c>
      <c r="H16" s="2">
        <f>IFERROR(SUM(D16:G16)*(4/MAX(1,COUNT(D16:G16))),"")</f>
        <v>198898000000</v>
      </c>
      <c r="I16" s="2">
        <f t="shared" ref="I16:Z16" si="13">IFERROR(INDEX(I51:I500,MATCH($C$16,$C$51:$C$500,0)),"")</f>
        <v>125500000000</v>
      </c>
      <c r="J16" s="2">
        <f t="shared" si="13"/>
        <v>84992000000</v>
      </c>
      <c r="K16" s="2">
        <f t="shared" si="13"/>
        <v>127311000000</v>
      </c>
      <c r="L16" s="2">
        <f t="shared" si="13"/>
        <v>116031000000</v>
      </c>
      <c r="M16" s="2">
        <f t="shared" si="13"/>
        <v>113965000000</v>
      </c>
      <c r="N16" s="2">
        <f t="shared" si="13"/>
        <v>69312000000</v>
      </c>
      <c r="O16" s="2">
        <f t="shared" si="13"/>
        <v>83905000000</v>
      </c>
      <c r="P16" s="2">
        <f t="shared" si="13"/>
        <v>71781000000</v>
      </c>
      <c r="Q16" s="2">
        <f t="shared" si="13"/>
        <v>61016000000</v>
      </c>
      <c r="R16" s="2">
        <f t="shared" si="13"/>
        <v>52832000000</v>
      </c>
      <c r="S16" s="2">
        <f t="shared" si="13"/>
        <v>52125000000</v>
      </c>
      <c r="T16" s="2">
        <f t="shared" si="13"/>
        <v>43488000000</v>
      </c>
      <c r="U16" s="2">
        <f t="shared" si="13"/>
        <v>38549000000</v>
      </c>
      <c r="V16" s="2">
        <f t="shared" si="13"/>
        <v>12475000000</v>
      </c>
      <c r="W16" s="2">
        <f t="shared" si="13"/>
        <v>90095000000</v>
      </c>
      <c r="X16" s="2">
        <f t="shared" si="13"/>
        <v>71883000000</v>
      </c>
      <c r="Y16" s="2">
        <f t="shared" si="13"/>
        <v>178417000000</v>
      </c>
      <c r="Z16" s="2">
        <f t="shared" si="13"/>
        <v>35566000000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954000000000</v>
      </c>
      <c r="E20" s="2">
        <f ca="1">IFERROR(E21*E2,"")</f>
        <v>918000000000</v>
      </c>
      <c r="H20" s="2">
        <f t="shared" ref="H20:Z20" ca="1" si="14">IFERROR(H21*H2,"")</f>
        <v>918000000000</v>
      </c>
      <c r="I20" s="2">
        <f t="shared" ca="1" si="14"/>
        <v>963000000000</v>
      </c>
      <c r="J20" s="2">
        <f t="shared" ca="1" si="14"/>
        <v>1017000000000</v>
      </c>
      <c r="K20" s="2">
        <f t="shared" ca="1" si="14"/>
        <v>1251000000000</v>
      </c>
      <c r="L20" s="2">
        <f t="shared" ca="1" si="14"/>
        <v>1017000000000</v>
      </c>
      <c r="M20" s="2">
        <f t="shared" ca="1" si="14"/>
        <v>805500000000</v>
      </c>
      <c r="N20" s="2">
        <f t="shared" ca="1" si="14"/>
        <v>445500000000</v>
      </c>
      <c r="O20" s="2">
        <f t="shared" ca="1" si="14"/>
        <v>463500000000</v>
      </c>
      <c r="P20" s="2">
        <f t="shared" ca="1" si="14"/>
        <v>432000000000</v>
      </c>
      <c r="Q20" s="2">
        <f t="shared" ca="1" si="14"/>
        <v>423000000000</v>
      </c>
      <c r="R20" s="2">
        <f t="shared" ca="1" si="14"/>
        <v>391500000000</v>
      </c>
      <c r="S20" s="2">
        <f t="shared" ca="1" si="14"/>
        <v>283500000000</v>
      </c>
      <c r="T20" s="2">
        <f t="shared" ca="1" si="14"/>
        <v>438699999999.99994</v>
      </c>
      <c r="U20" s="2">
        <f t="shared" ca="1" si="14"/>
        <v>446899999999.99994</v>
      </c>
      <c r="V20" s="2">
        <f t="shared" ca="1" si="14"/>
        <v>467399999999.99994</v>
      </c>
      <c r="W20" s="2">
        <f t="shared" ca="1" si="14"/>
        <v>907200000000</v>
      </c>
      <c r="X20" s="2">
        <f t="shared" ca="1" si="14"/>
        <v>829400000000</v>
      </c>
      <c r="Y20" s="2">
        <f t="shared" ca="1" si="14"/>
        <v>808400000000</v>
      </c>
      <c r="Z20" s="2">
        <f t="shared" ca="1" si="14"/>
        <v>487500000000</v>
      </c>
    </row>
    <row r="21" spans="1:26" ht="15.5" x14ac:dyDescent="0.35">
      <c r="C21" t="s">
        <v>12</v>
      </c>
      <c r="D21" s="2">
        <f>IFERROR(INDEX(D51:D500,MATCH($C$7,$C$51:$C$500,0)),"")</f>
        <v>4500000000</v>
      </c>
      <c r="E21" s="2">
        <f>IFERROR(INDEX(E51:E500,MATCH($C$7,$C$51:$C$500,0)),"")</f>
        <v>4500000000</v>
      </c>
      <c r="H21" s="2">
        <f>IFERROR(INDEX(D21:G21,COUNT(D21:G21)),"")</f>
        <v>4500000000</v>
      </c>
      <c r="I21" s="2">
        <f t="shared" ref="I21:Z21" si="15">IFERROR(INDEX(I51:I500,MATCH($C$7,$C$51:$C$500,0)),"")</f>
        <v>4500000000</v>
      </c>
      <c r="J21" s="2">
        <f t="shared" si="15"/>
        <v>4500000000</v>
      </c>
      <c r="K21" s="2">
        <f t="shared" si="15"/>
        <v>4500000000</v>
      </c>
      <c r="L21" s="2">
        <f t="shared" si="15"/>
        <v>4500000000</v>
      </c>
      <c r="M21" s="2">
        <f t="shared" si="15"/>
        <v>4500000000</v>
      </c>
      <c r="N21" s="2">
        <f t="shared" si="15"/>
        <v>4500000000</v>
      </c>
      <c r="O21" s="2">
        <f t="shared" si="15"/>
        <v>4500000000</v>
      </c>
      <c r="P21" s="2">
        <f t="shared" si="15"/>
        <v>4500000000</v>
      </c>
      <c r="Q21" s="2">
        <f t="shared" si="15"/>
        <v>4500000000</v>
      </c>
      <c r="R21" s="2">
        <f t="shared" si="15"/>
        <v>4500000000</v>
      </c>
      <c r="S21" s="2">
        <f t="shared" si="15"/>
        <v>4500000000</v>
      </c>
      <c r="T21" s="2">
        <f t="shared" si="15"/>
        <v>4099999999.9999995</v>
      </c>
      <c r="U21" s="2">
        <f t="shared" si="15"/>
        <v>4099999999.9999995</v>
      </c>
      <c r="V21" s="2">
        <f t="shared" si="15"/>
        <v>4099999999.9999995</v>
      </c>
      <c r="W21" s="2">
        <f t="shared" si="15"/>
        <v>3780000000</v>
      </c>
      <c r="X21" s="2">
        <f t="shared" si="15"/>
        <v>3770000000</v>
      </c>
      <c r="Y21" s="2">
        <f t="shared" si="15"/>
        <v>3760000000</v>
      </c>
      <c r="Z21" s="2">
        <f t="shared" si="15"/>
        <v>3750000000</v>
      </c>
    </row>
    <row r="23" spans="1:26" ht="15.5" x14ac:dyDescent="0.35">
      <c r="B23" t="s">
        <v>41</v>
      </c>
      <c r="C23" t="s">
        <v>42</v>
      </c>
      <c r="D23" s="3">
        <f>IFERROR(D5/D6*100,"")</f>
        <v>2.7029410966463718</v>
      </c>
      <c r="E23" s="3">
        <f>IFERROR(E5/E6*100,"")</f>
        <v>1.5620511639644921</v>
      </c>
      <c r="H23" s="3">
        <f t="shared" ref="H23:Z23" si="16">IFERROR(H5/H6*100,"")</f>
        <v>8.6835926188241608</v>
      </c>
      <c r="I23" s="3">
        <f t="shared" si="16"/>
        <v>6.2589767908882834</v>
      </c>
      <c r="J23" s="3">
        <f t="shared" si="16"/>
        <v>3.7929279704352203</v>
      </c>
      <c r="K23" s="3">
        <f t="shared" si="16"/>
        <v>12.44100049832624</v>
      </c>
      <c r="L23" s="3">
        <f t="shared" si="16"/>
        <v>6.1741671666538638</v>
      </c>
      <c r="M23" s="3">
        <f t="shared" si="16"/>
        <v>6.0643641947773901</v>
      </c>
      <c r="N23" s="3">
        <f t="shared" si="16"/>
        <v>4.4835859006047691</v>
      </c>
      <c r="O23" s="3">
        <f t="shared" si="16"/>
        <v>5.776858333890913</v>
      </c>
      <c r="P23" s="3">
        <f t="shared" si="16"/>
        <v>3.8616891863244849</v>
      </c>
      <c r="Q23" s="3">
        <f t="shared" si="16"/>
        <v>3.0528166066795013</v>
      </c>
      <c r="R23" s="3">
        <f t="shared" si="16"/>
        <v>2.7571241444073817</v>
      </c>
      <c r="S23" s="3">
        <f t="shared" si="16"/>
        <v>13.113220435900985</v>
      </c>
      <c r="T23" s="3">
        <f t="shared" si="16"/>
        <v>3.0265472967128737</v>
      </c>
      <c r="U23" s="3">
        <f t="shared" si="16"/>
        <v>0.86971159875316484</v>
      </c>
      <c r="V23" s="3">
        <f t="shared" si="16"/>
        <v>0.42323520286605748</v>
      </c>
      <c r="W23" s="3">
        <f t="shared" si="16"/>
        <v>7.6206704799200029</v>
      </c>
      <c r="X23" s="3">
        <f t="shared" si="16"/>
        <v>5.7517986060024189</v>
      </c>
      <c r="Y23" s="3">
        <f t="shared" si="16"/>
        <v>18.708241388254628</v>
      </c>
      <c r="Z23" s="3">
        <f t="shared" si="16"/>
        <v>5.0889458424819969</v>
      </c>
    </row>
    <row r="24" spans="1:26" ht="15.5" x14ac:dyDescent="0.35">
      <c r="C24" t="s">
        <v>43</v>
      </c>
      <c r="D24" s="4">
        <f>IFERROR(_xlfn.RRI(5,I23,D23),"")</f>
        <v>-0.154591425970107</v>
      </c>
      <c r="E24" s="4">
        <f>IFERROR(_xlfn.RRI(5,J23,E23),"")</f>
        <v>-0.16257845159697992</v>
      </c>
      <c r="H24" s="4">
        <f t="shared" ref="H24:Z24" si="17">IFERROR(_xlfn.RRI(5,M23,H23),"")</f>
        <v>7.444164520479335E-2</v>
      </c>
      <c r="I24" s="4">
        <f t="shared" si="17"/>
        <v>6.89947424790609E-2</v>
      </c>
      <c r="J24" s="4">
        <f t="shared" si="17"/>
        <v>-8.0701449018813154E-2</v>
      </c>
      <c r="K24" s="4">
        <f t="shared" si="17"/>
        <v>0.26361740228484565</v>
      </c>
      <c r="L24" s="4">
        <f t="shared" si="17"/>
        <v>0.15126561487991563</v>
      </c>
      <c r="M24" s="4">
        <f t="shared" si="17"/>
        <v>0.17075437856742925</v>
      </c>
      <c r="N24" s="4">
        <f t="shared" si="17"/>
        <v>-0.19316779188226074</v>
      </c>
      <c r="O24" s="4">
        <f t="shared" si="17"/>
        <v>0.13801726399769376</v>
      </c>
      <c r="P24" s="4">
        <f t="shared" si="17"/>
        <v>0.34734995069044006</v>
      </c>
      <c r="Q24" s="4">
        <f t="shared" si="17"/>
        <v>0.48464898752828534</v>
      </c>
      <c r="R24" s="4">
        <f t="shared" si="17"/>
        <v>-0.18399536109182968</v>
      </c>
      <c r="S24" s="4">
        <f t="shared" si="17"/>
        <v>0.17918280637242101</v>
      </c>
      <c r="T24" s="4">
        <f t="shared" si="17"/>
        <v>-0.30532303205648603</v>
      </c>
      <c r="U24" s="4">
        <f t="shared" si="17"/>
        <v>-0.29765663084460814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23.68</v>
      </c>
      <c r="J25" s="3">
        <f t="shared" si="18"/>
        <v>13.7</v>
      </c>
      <c r="K25" s="3">
        <f t="shared" si="18"/>
        <v>22.41</v>
      </c>
      <c r="L25" s="3">
        <f t="shared" si="18"/>
        <v>19.77</v>
      </c>
      <c r="M25" s="3">
        <f t="shared" si="18"/>
        <v>18.510000000000002</v>
      </c>
      <c r="N25" s="3">
        <f t="shared" si="18"/>
        <v>13.89</v>
      </c>
      <c r="O25" s="3">
        <f t="shared" si="18"/>
        <v>13.61</v>
      </c>
      <c r="P25" s="3">
        <f t="shared" si="18"/>
        <v>10.68</v>
      </c>
      <c r="Q25" s="3">
        <f t="shared" si="18"/>
        <v>9.1300000000000008</v>
      </c>
      <c r="R25" s="3">
        <f t="shared" si="18"/>
        <v>7.48</v>
      </c>
      <c r="S25" s="3">
        <f t="shared" si="18"/>
        <v>4.3600000000000003</v>
      </c>
      <c r="T25" s="3">
        <f t="shared" si="18"/>
        <v>6.81</v>
      </c>
      <c r="U25" s="3">
        <f t="shared" si="18"/>
        <v>2.63</v>
      </c>
      <c r="V25" s="3">
        <f t="shared" si="18"/>
        <v>1.23</v>
      </c>
      <c r="W25" s="3">
        <f t="shared" si="18"/>
        <v>15.63</v>
      </c>
      <c r="X25" s="3">
        <f t="shared" si="18"/>
        <v>12.42</v>
      </c>
      <c r="Y25" s="3">
        <f t="shared" si="18"/>
        <v>41.46</v>
      </c>
      <c r="Z25" s="3">
        <f t="shared" si="18"/>
        <v>6.53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0.1125918913905728</v>
      </c>
      <c r="J26" s="4">
        <f t="shared" si="19"/>
        <v>1.3190724459148928E-3</v>
      </c>
      <c r="K26" s="4">
        <f t="shared" si="19"/>
        <v>0.15977600908456191</v>
      </c>
      <c r="L26" s="4">
        <f t="shared" si="19"/>
        <v>0.16709760637250737</v>
      </c>
      <c r="M26" s="4">
        <f t="shared" si="19"/>
        <v>0.19867366567604328</v>
      </c>
      <c r="N26" s="4">
        <f t="shared" si="19"/>
        <v>0.26079114891195232</v>
      </c>
      <c r="O26" s="4">
        <f t="shared" si="19"/>
        <v>0.1485296272642842</v>
      </c>
      <c r="P26" s="4">
        <f t="shared" si="19"/>
        <v>0.32349742550840821</v>
      </c>
      <c r="Q26" s="4">
        <f t="shared" si="19"/>
        <v>0.49318333148085713</v>
      </c>
      <c r="R26" s="4">
        <f t="shared" si="19"/>
        <v>-0.13704425574098189</v>
      </c>
      <c r="S26" s="4">
        <f t="shared" si="19"/>
        <v>-0.18890265709682552</v>
      </c>
      <c r="T26" s="4">
        <f t="shared" si="19"/>
        <v>-0.30320734696848473</v>
      </c>
      <c r="U26" s="4">
        <f t="shared" si="19"/>
        <v>-0.16630247262894982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261.61711111111111</v>
      </c>
      <c r="E27" s="3">
        <f>IFERROR(E4/E21,"")</f>
        <v>229.62355555555555</v>
      </c>
      <c r="H27" s="3">
        <f t="shared" ref="H27:Z27" si="20">IFERROR(H4/H21,"")</f>
        <v>982.48133333333328</v>
      </c>
      <c r="I27" s="3">
        <f t="shared" si="20"/>
        <v>706.16222222222223</v>
      </c>
      <c r="J27" s="3">
        <f t="shared" si="20"/>
        <v>890.9475555555556</v>
      </c>
      <c r="K27" s="3">
        <f t="shared" si="20"/>
        <v>876.65622222222225</v>
      </c>
      <c r="L27" s="3">
        <f t="shared" si="20"/>
        <v>751.62800000000004</v>
      </c>
      <c r="M27" s="3">
        <f t="shared" si="20"/>
        <v>749.9515555555555</v>
      </c>
      <c r="N27" s="3">
        <f t="shared" si="20"/>
        <v>605.74800000000005</v>
      </c>
      <c r="O27" s="3">
        <f t="shared" si="20"/>
        <v>667.50400000000002</v>
      </c>
      <c r="P27" s="3">
        <f t="shared" si="20"/>
        <v>588.26511111111108</v>
      </c>
      <c r="Q27" s="3">
        <f t="shared" si="20"/>
        <v>557.90622222222225</v>
      </c>
      <c r="R27" s="3">
        <f t="shared" si="20"/>
        <v>548.34511111111112</v>
      </c>
      <c r="S27" s="3">
        <f t="shared" si="20"/>
        <v>528.62333333333333</v>
      </c>
      <c r="T27" s="3">
        <f t="shared" si="20"/>
        <v>557.12463414634158</v>
      </c>
      <c r="U27" s="3">
        <f t="shared" si="20"/>
        <v>626.57414634146346</v>
      </c>
      <c r="V27" s="3">
        <f t="shared" si="20"/>
        <v>559.84609756097564</v>
      </c>
      <c r="W27" s="3">
        <f t="shared" si="20"/>
        <v>662.42962962962963</v>
      </c>
      <c r="X27" s="3">
        <f t="shared" si="20"/>
        <v>563.49628647214854</v>
      </c>
      <c r="Y27" s="3">
        <f t="shared" si="20"/>
        <v>473.97127659574465</v>
      </c>
      <c r="Z27" s="3">
        <f t="shared" si="20"/>
        <v>413.86320000000001</v>
      </c>
    </row>
    <row r="28" spans="1:26" ht="15.5" x14ac:dyDescent="0.35">
      <c r="C28" t="s">
        <v>48</v>
      </c>
      <c r="D28" s="4">
        <f>IFERROR(_xlfn.RRI(5,I27,D27),"")</f>
        <v>-0.1801161475791857</v>
      </c>
      <c r="E28" s="4">
        <f>IFERROR(_xlfn.RRI(5,J27,E27),"")</f>
        <v>-0.23751227004555908</v>
      </c>
      <c r="H28" s="4">
        <f t="shared" ref="H28:Z28" si="21">IFERROR(_xlfn.RRI(5,M27,H27),"")</f>
        <v>5.5499955886084251E-2</v>
      </c>
      <c r="I28" s="4">
        <f t="shared" si="21"/>
        <v>3.1151548433484555E-2</v>
      </c>
      <c r="J28" s="4">
        <f t="shared" si="21"/>
        <v>5.9448019902754945E-2</v>
      </c>
      <c r="K28" s="4">
        <f t="shared" si="21"/>
        <v>8.3056830183069641E-2</v>
      </c>
      <c r="L28" s="4">
        <f t="shared" si="21"/>
        <v>6.1422645406217891E-2</v>
      </c>
      <c r="M28" s="4">
        <f t="shared" si="21"/>
        <v>6.4623006156273366E-2</v>
      </c>
      <c r="N28" s="4">
        <f t="shared" si="21"/>
        <v>2.7611916894955124E-2</v>
      </c>
      <c r="O28" s="4">
        <f t="shared" si="21"/>
        <v>3.6812685346629515E-2</v>
      </c>
      <c r="P28" s="4">
        <f t="shared" si="21"/>
        <v>-1.2538608694202313E-2</v>
      </c>
      <c r="Q28" s="4">
        <f t="shared" si="21"/>
        <v>-6.9396558438217237E-4</v>
      </c>
      <c r="R28" s="4">
        <f t="shared" si="21"/>
        <v>-3.7096322789873293E-2</v>
      </c>
      <c r="S28" s="4">
        <f t="shared" si="21"/>
        <v>-1.2695641765583798E-2</v>
      </c>
      <c r="T28" s="4">
        <f t="shared" si="21"/>
        <v>3.2856691921845371E-2</v>
      </c>
      <c r="U28" s="4">
        <f t="shared" si="21"/>
        <v>8.6483491720672934E-2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0.7284671532846716</v>
      </c>
      <c r="J29" s="4">
        <f t="shared" si="22"/>
        <v>-0.3886657742079429</v>
      </c>
      <c r="K29" s="4">
        <f t="shared" si="22"/>
        <v>0.13353566009104706</v>
      </c>
      <c r="L29" s="4">
        <f t="shared" si="22"/>
        <v>6.8071312803889672E-2</v>
      </c>
      <c r="M29" s="4">
        <f t="shared" si="22"/>
        <v>0.33261339092872577</v>
      </c>
      <c r="N29" s="4">
        <f t="shared" si="22"/>
        <v>2.0573108008817131E-2</v>
      </c>
      <c r="O29" s="4">
        <f t="shared" si="22"/>
        <v>0.27434456928838952</v>
      </c>
      <c r="P29" s="4">
        <f t="shared" si="22"/>
        <v>0.16976998904709734</v>
      </c>
      <c r="Q29" s="4">
        <f t="shared" si="22"/>
        <v>0.22058823529411767</v>
      </c>
      <c r="R29" s="4">
        <f t="shared" si="22"/>
        <v>0.71559633027522929</v>
      </c>
      <c r="S29" s="4">
        <f t="shared" si="22"/>
        <v>-0.35976505139500725</v>
      </c>
      <c r="T29" s="4">
        <f t="shared" si="22"/>
        <v>1.5893536121673004</v>
      </c>
      <c r="U29" s="4">
        <f t="shared" si="22"/>
        <v>1.1382113821138211</v>
      </c>
      <c r="V29" s="4">
        <f t="shared" si="22"/>
        <v>-0.9213051823416506</v>
      </c>
      <c r="W29" s="4">
        <f t="shared" si="22"/>
        <v>0.25845410628019333</v>
      </c>
      <c r="X29" s="4">
        <f t="shared" si="22"/>
        <v>-0.70043415340086823</v>
      </c>
      <c r="Y29" s="4">
        <f t="shared" si="22"/>
        <v>5.3491577335375187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0.3912969320867411</v>
      </c>
      <c r="I30" s="4">
        <f t="shared" si="23"/>
        <v>-0.20740315429465361</v>
      </c>
      <c r="J30" s="4">
        <f t="shared" si="23"/>
        <v>1.6302095360831936E-2</v>
      </c>
      <c r="K30" s="4">
        <f t="shared" si="23"/>
        <v>0.16634322061208764</v>
      </c>
      <c r="L30" s="4">
        <f t="shared" si="23"/>
        <v>2.2354036497766192E-3</v>
      </c>
      <c r="M30" s="4">
        <f t="shared" si="23"/>
        <v>0.23805865732211323</v>
      </c>
      <c r="N30" s="4">
        <f t="shared" si="23"/>
        <v>-9.2517797646156377E-2</v>
      </c>
      <c r="O30" s="4">
        <f t="shared" si="23"/>
        <v>0.13469928335410386</v>
      </c>
      <c r="P30" s="4">
        <f t="shared" si="23"/>
        <v>5.4415756052988484E-2</v>
      </c>
      <c r="Q30" s="4">
        <f t="shared" si="23"/>
        <v>1.7436302280032116E-2</v>
      </c>
      <c r="R30" s="4">
        <f t="shared" si="23"/>
        <v>3.7307807911955815E-2</v>
      </c>
      <c r="S30" s="4">
        <f t="shared" si="23"/>
        <v>-5.1157854214577275E-2</v>
      </c>
      <c r="T30" s="4">
        <f t="shared" si="23"/>
        <v>-0.11084005396749015</v>
      </c>
      <c r="U30" s="4">
        <f t="shared" si="23"/>
        <v>0.11918998644662364</v>
      </c>
      <c r="V30" s="4">
        <f t="shared" si="23"/>
        <v>-0.15485951636252951</v>
      </c>
      <c r="W30" s="4">
        <f t="shared" si="23"/>
        <v>0.17557053264160416</v>
      </c>
      <c r="X30" s="4">
        <f t="shared" si="23"/>
        <v>0.1888827747525316</v>
      </c>
      <c r="Y30" s="4">
        <f t="shared" si="23"/>
        <v>0.14523658202938713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361.44</v>
      </c>
      <c r="E32" s="3">
        <f>IFERROR(INDEX(E51:E500,MATCH($A$32,$C$51:$C$500,0)),"")</f>
        <v>350.81</v>
      </c>
      <c r="H32" s="3">
        <f>IFERROR(INDEX(D32:G32,COUNT(D32:G32)),"")</f>
        <v>350.81</v>
      </c>
      <c r="I32" s="3">
        <f t="shared" ref="I32:Z32" si="24">IFERROR(INDEX(I51:I500,MATCH($C$32,$C$51:$C$500,0)),"")</f>
        <v>344.84</v>
      </c>
      <c r="J32" s="3">
        <f t="shared" si="24"/>
        <v>330.72</v>
      </c>
      <c r="K32" s="3">
        <f t="shared" si="24"/>
        <v>326.07</v>
      </c>
      <c r="L32" s="3">
        <f t="shared" si="24"/>
        <v>296.06</v>
      </c>
      <c r="M32" s="3">
        <f t="shared" si="24"/>
        <v>284.23</v>
      </c>
      <c r="N32" s="3">
        <f t="shared" si="24"/>
        <v>271.52999999999997</v>
      </c>
      <c r="O32" s="3">
        <f t="shared" si="24"/>
        <v>264.35000000000002</v>
      </c>
      <c r="P32" s="3">
        <f t="shared" si="24"/>
        <v>252.85</v>
      </c>
      <c r="Q32" s="3">
        <f t="shared" si="24"/>
        <v>246.32</v>
      </c>
      <c r="R32" s="3">
        <f t="shared" si="24"/>
        <v>240.71</v>
      </c>
      <c r="S32" s="3">
        <f t="shared" si="24"/>
        <v>228.51</v>
      </c>
      <c r="T32" s="3">
        <f t="shared" si="24"/>
        <v>204.31</v>
      </c>
      <c r="U32" s="3">
        <f t="shared" si="24"/>
        <v>197.57</v>
      </c>
      <c r="V32" s="3">
        <f t="shared" si="24"/>
        <v>197.84</v>
      </c>
      <c r="W32" s="3">
        <f t="shared" si="24"/>
        <v>202.96</v>
      </c>
      <c r="X32" s="3">
        <f t="shared" si="24"/>
        <v>202.25</v>
      </c>
      <c r="Y32" s="3">
        <f t="shared" si="24"/>
        <v>198.05</v>
      </c>
      <c r="Z32" s="3">
        <f t="shared" si="24"/>
        <v>164.81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0.56000000000000005</v>
      </c>
      <c r="E33" s="3">
        <f>IFERROR(INDEX(E51:E500,MATCH($A$33,$C$51:$C$500,0)),"")</f>
        <v>0.6</v>
      </c>
      <c r="H33" s="3">
        <f>IFERROR(INDEX(D33:G33,COUNT(D33:G33)),"")</f>
        <v>0.6</v>
      </c>
      <c r="I33" s="3">
        <f t="shared" ref="I33:Z33" si="25">IFERROR(INDEX(I51:I500,MATCH($C$33,$C$51:$C$500,0)),"")</f>
        <v>0.62</v>
      </c>
      <c r="J33" s="3">
        <f t="shared" si="25"/>
        <v>0.68</v>
      </c>
      <c r="K33" s="3">
        <f t="shared" si="25"/>
        <v>0.85</v>
      </c>
      <c r="L33" s="3">
        <f t="shared" si="25"/>
        <v>0.76</v>
      </c>
      <c r="M33" s="3">
        <f t="shared" si="25"/>
        <v>0.63</v>
      </c>
      <c r="N33" s="3">
        <f t="shared" si="25"/>
        <v>0.36</v>
      </c>
      <c r="O33" s="3">
        <f t="shared" si="25"/>
        <v>0.39</v>
      </c>
      <c r="P33" s="3">
        <f t="shared" si="25"/>
        <v>0.38</v>
      </c>
      <c r="Q33" s="3">
        <f t="shared" si="25"/>
        <v>0.38</v>
      </c>
      <c r="R33" s="3">
        <f t="shared" si="25"/>
        <v>0.36</v>
      </c>
      <c r="S33" s="3">
        <f t="shared" si="25"/>
        <v>0.28000000000000003</v>
      </c>
      <c r="T33" s="3">
        <f t="shared" si="25"/>
        <v>0.52</v>
      </c>
      <c r="U33" s="3">
        <f t="shared" si="25"/>
        <v>0.55000000000000004</v>
      </c>
      <c r="V33" s="3">
        <f t="shared" si="25"/>
        <v>0.57999999999999996</v>
      </c>
      <c r="W33" s="3">
        <f t="shared" si="25"/>
        <v>1.18</v>
      </c>
      <c r="X33" s="3">
        <f t="shared" si="25"/>
        <v>1.0900000000000001</v>
      </c>
      <c r="Y33" s="3">
        <f t="shared" si="25"/>
        <v>1.1100000000000001</v>
      </c>
      <c r="Z33" s="3">
        <f t="shared" si="25"/>
        <v>0.79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19.190000000000001</v>
      </c>
      <c r="E34" s="3">
        <f>IFERROR(INDEX(E51:E500,MATCH($A$34,$C$51:$C$500,0)),"")</f>
        <v>35.51</v>
      </c>
      <c r="H34" s="3">
        <f>IFERROR(INDEX(D34:G34,COUNT(D34:G34)),"")</f>
        <v>35.51</v>
      </c>
      <c r="I34" s="3">
        <f t="shared" ref="I34:Z34" si="26">IFERROR(INDEX(I51:I500,MATCH($C$34,$C$51:$C$500,0)),"")</f>
        <v>9.0399999999999991</v>
      </c>
      <c r="J34" s="3">
        <f t="shared" si="26"/>
        <v>16.5</v>
      </c>
      <c r="K34" s="3">
        <f t="shared" si="26"/>
        <v>12.41</v>
      </c>
      <c r="L34" s="3">
        <f t="shared" si="26"/>
        <v>11.43</v>
      </c>
      <c r="M34" s="3">
        <f t="shared" si="26"/>
        <v>9.67</v>
      </c>
      <c r="N34" s="3">
        <f t="shared" si="26"/>
        <v>7.13</v>
      </c>
      <c r="O34" s="3">
        <f t="shared" si="26"/>
        <v>7.57</v>
      </c>
      <c r="P34" s="3">
        <f t="shared" si="26"/>
        <v>8.99</v>
      </c>
      <c r="Q34" s="3">
        <f t="shared" si="26"/>
        <v>10.3</v>
      </c>
      <c r="R34" s="3">
        <f t="shared" si="26"/>
        <v>11.63</v>
      </c>
      <c r="S34" s="3">
        <f t="shared" si="26"/>
        <v>14.45</v>
      </c>
      <c r="T34" s="3">
        <f t="shared" si="26"/>
        <v>15.71</v>
      </c>
      <c r="U34" s="3">
        <f t="shared" si="26"/>
        <v>41.44</v>
      </c>
      <c r="V34" s="3">
        <f t="shared" si="26"/>
        <v>92.68</v>
      </c>
      <c r="W34" s="3">
        <f t="shared" si="26"/>
        <v>15.36</v>
      </c>
      <c r="X34" s="3">
        <f t="shared" si="26"/>
        <v>17.71</v>
      </c>
      <c r="Y34" s="3">
        <f t="shared" si="26"/>
        <v>5.31</v>
      </c>
      <c r="Z34" s="3">
        <f t="shared" si="26"/>
        <v>19.91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0.78</v>
      </c>
      <c r="E35" s="3">
        <f>IFERROR(INDEX(E51:E500,MATCH($A$35,$C$51:$C$500,0)),"")</f>
        <v>0.92</v>
      </c>
      <c r="H35" s="3">
        <f>IFERROR(INDEX(D35:G35,COUNT(D35:G35)),"")</f>
        <v>0.92</v>
      </c>
      <c r="I35" s="3">
        <f t="shared" ref="I35:Z35" si="27">IFERROR(INDEX(I51:I500,MATCH($C$35,$C$51:$C$500,0)),"")</f>
        <v>0.3</v>
      </c>
      <c r="J35" s="3">
        <f t="shared" si="27"/>
        <v>0.25</v>
      </c>
      <c r="K35" s="3">
        <f t="shared" si="27"/>
        <v>0.32</v>
      </c>
      <c r="L35" s="3">
        <f t="shared" si="27"/>
        <v>0.3</v>
      </c>
      <c r="M35" s="3">
        <f t="shared" si="27"/>
        <v>0.24</v>
      </c>
      <c r="N35" s="3">
        <f t="shared" si="27"/>
        <v>0.16</v>
      </c>
      <c r="O35" s="3">
        <f t="shared" si="27"/>
        <v>0.15</v>
      </c>
      <c r="P35" s="3">
        <f t="shared" si="27"/>
        <v>0.16</v>
      </c>
      <c r="Q35" s="3">
        <f t="shared" si="27"/>
        <v>0.17</v>
      </c>
      <c r="R35" s="3">
        <f t="shared" si="27"/>
        <v>0.16</v>
      </c>
      <c r="S35" s="3">
        <f t="shared" si="27"/>
        <v>0.12</v>
      </c>
      <c r="T35" s="3">
        <f t="shared" si="27"/>
        <v>0.19</v>
      </c>
      <c r="U35" s="3">
        <f t="shared" si="27"/>
        <v>0.17</v>
      </c>
      <c r="V35" s="3">
        <f t="shared" si="27"/>
        <v>0.2</v>
      </c>
      <c r="W35" s="3">
        <f t="shared" si="27"/>
        <v>0.36</v>
      </c>
      <c r="X35" s="3">
        <f t="shared" si="27"/>
        <v>0.39</v>
      </c>
      <c r="Y35" s="3">
        <f t="shared" si="27"/>
        <v>0.46</v>
      </c>
      <c r="Z35" s="3">
        <f t="shared" si="27"/>
        <v>0.31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1177277000000</v>
      </c>
      <c r="E51" s="5">
        <v>1033306000000</v>
      </c>
      <c r="F51" s="5">
        <v>1011439000000</v>
      </c>
      <c r="G51" s="5">
        <v>713406000000</v>
      </c>
      <c r="I51" s="5">
        <v>3177730000000</v>
      </c>
      <c r="J51" s="5">
        <v>4009264000000</v>
      </c>
      <c r="K51" s="5">
        <v>3944953000000</v>
      </c>
      <c r="L51" s="5">
        <v>3382326000000</v>
      </c>
      <c r="M51" s="5">
        <v>3374782000000</v>
      </c>
      <c r="N51" s="5">
        <v>2725866000000</v>
      </c>
      <c r="O51" s="5">
        <v>3003768000000</v>
      </c>
      <c r="P51" s="5">
        <v>2647193000000</v>
      </c>
      <c r="Q51" s="5">
        <v>2510578000000</v>
      </c>
      <c r="R51" s="5">
        <v>2467553000000</v>
      </c>
      <c r="S51" s="5">
        <v>2378805000000</v>
      </c>
      <c r="T51" s="5">
        <v>2284211000000</v>
      </c>
      <c r="U51" s="5">
        <v>2568954000000</v>
      </c>
      <c r="V51" s="5">
        <v>2295369000000</v>
      </c>
      <c r="W51" s="5">
        <v>2503984000000</v>
      </c>
      <c r="X51" s="5">
        <v>2124381000000</v>
      </c>
      <c r="Y51" s="5">
        <v>1782132000000</v>
      </c>
      <c r="Z51" s="5">
        <v>1551987000000</v>
      </c>
    </row>
    <row r="52" spans="2:26" ht="15.5" x14ac:dyDescent="0.35">
      <c r="C52" t="s">
        <v>72</v>
      </c>
      <c r="D52" s="5">
        <v>-1003936000000</v>
      </c>
      <c r="E52" s="5">
        <v>-889089000000</v>
      </c>
      <c r="F52" s="5">
        <v>-861770000000</v>
      </c>
      <c r="G52" s="5">
        <v>-617667000000</v>
      </c>
      <c r="I52" s="5">
        <v>-2734912000000</v>
      </c>
      <c r="J52" s="5">
        <v>-3588394000000</v>
      </c>
      <c r="K52" s="5">
        <v>-3464462000000</v>
      </c>
      <c r="L52" s="5">
        <v>-2968749000000</v>
      </c>
      <c r="M52" s="5">
        <v>-2932579000000</v>
      </c>
      <c r="N52" s="5">
        <v>-2371651000000</v>
      </c>
      <c r="O52" s="5">
        <v>-2622892000000</v>
      </c>
      <c r="P52" s="5">
        <v>-2297120000000</v>
      </c>
      <c r="Q52" s="5">
        <v>-2162779000000</v>
      </c>
      <c r="R52" s="5">
        <v>-2193293000000</v>
      </c>
      <c r="S52" s="5">
        <v>-2158224000000</v>
      </c>
      <c r="T52" s="5">
        <v>-2007000000000</v>
      </c>
      <c r="U52" s="5">
        <v>-2261231000000</v>
      </c>
      <c r="V52" s="5">
        <v>-2091870000000</v>
      </c>
      <c r="W52" s="5">
        <v>-2187683000000</v>
      </c>
      <c r="X52" s="5">
        <v>-1881605000000</v>
      </c>
      <c r="Y52" s="5">
        <v>-1520875000000</v>
      </c>
      <c r="Z52" s="5">
        <v>-1331548000000</v>
      </c>
    </row>
    <row r="53" spans="2:26" ht="15.5" x14ac:dyDescent="0.35">
      <c r="C53" t="s">
        <v>73</v>
      </c>
      <c r="D53" s="5">
        <v>173341000000</v>
      </c>
      <c r="E53" s="5">
        <v>144217000000</v>
      </c>
      <c r="F53" s="5">
        <v>149669000000</v>
      </c>
      <c r="G53" s="5">
        <v>95739000000</v>
      </c>
      <c r="I53" s="5">
        <v>442818000000</v>
      </c>
      <c r="J53" s="5">
        <v>420870000000</v>
      </c>
      <c r="K53" s="5">
        <v>480491000000</v>
      </c>
      <c r="L53" s="5">
        <v>413577000000</v>
      </c>
      <c r="M53" s="5">
        <v>442203000000</v>
      </c>
      <c r="N53" s="5">
        <v>354215000000</v>
      </c>
      <c r="O53" s="5">
        <v>380876000000</v>
      </c>
      <c r="P53" s="5">
        <v>350073000000</v>
      </c>
      <c r="Q53" s="5">
        <v>347799000000</v>
      </c>
      <c r="R53" s="5">
        <v>274260000000</v>
      </c>
      <c r="S53" s="5">
        <v>220581000000</v>
      </c>
      <c r="T53" s="5">
        <v>277211000000</v>
      </c>
      <c r="U53" s="5">
        <v>307723000000</v>
      </c>
      <c r="V53" s="5">
        <v>203499000000</v>
      </c>
      <c r="W53" s="5">
        <v>316301000000</v>
      </c>
      <c r="X53" s="5">
        <v>242776000000</v>
      </c>
      <c r="Y53" s="5">
        <v>261257000000</v>
      </c>
      <c r="Z53" s="5">
        <v>220439000000</v>
      </c>
    </row>
    <row r="54" spans="2:26" ht="15.5" x14ac:dyDescent="0.35">
      <c r="C54" t="s">
        <v>74</v>
      </c>
      <c r="D54" s="5">
        <v>-72527000000</v>
      </c>
      <c r="E54" s="5">
        <v>-65410000000</v>
      </c>
      <c r="F54" s="5">
        <v>-87096000000</v>
      </c>
      <c r="G54" s="5">
        <v>-48617000000</v>
      </c>
      <c r="I54" s="5">
        <v>-222494000000</v>
      </c>
      <c r="J54" s="5">
        <v>-203785000000</v>
      </c>
      <c r="K54" s="5">
        <v>-238532000000</v>
      </c>
      <c r="L54" s="5">
        <v>-190604000000</v>
      </c>
      <c r="M54" s="5">
        <v>-219488000000</v>
      </c>
      <c r="N54" s="5">
        <v>-156980000000</v>
      </c>
      <c r="O54" s="5">
        <v>-149098000000</v>
      </c>
      <c r="P54" s="5">
        <v>-156142000000</v>
      </c>
      <c r="Q54" s="5">
        <v>-165086000000</v>
      </c>
      <c r="R54" s="5">
        <v>-109409000000</v>
      </c>
      <c r="S54" s="5">
        <v>-98244000000</v>
      </c>
      <c r="T54" s="5">
        <v>-144847000000</v>
      </c>
      <c r="U54" s="5">
        <v>-151609000000</v>
      </c>
      <c r="V54" s="5">
        <v>-116189000000</v>
      </c>
      <c r="W54" s="5">
        <v>-136812000000</v>
      </c>
      <c r="X54" s="5">
        <v>-108026000000</v>
      </c>
      <c r="Y54" s="5">
        <v>-107381000000</v>
      </c>
      <c r="Z54" s="5">
        <v>-84944000000</v>
      </c>
    </row>
    <row r="55" spans="2:26" ht="15.5" x14ac:dyDescent="0.35">
      <c r="C55" t="s">
        <v>75</v>
      </c>
      <c r="D55" s="5">
        <v>-32567000000</v>
      </c>
      <c r="E55" s="5">
        <v>-36133000000</v>
      </c>
      <c r="F55" s="5">
        <v>-33949000000</v>
      </c>
      <c r="G55" s="5">
        <v>-23625000000</v>
      </c>
      <c r="I55" s="5">
        <v>-86790000000</v>
      </c>
      <c r="J55" s="5">
        <v>-59160000000</v>
      </c>
      <c r="K55" s="5">
        <v>-102961000000</v>
      </c>
      <c r="L55" s="5">
        <v>-58498000000</v>
      </c>
      <c r="M55" s="5">
        <v>-95834000000</v>
      </c>
      <c r="N55" s="5">
        <v>-53647000000</v>
      </c>
      <c r="O55" s="5">
        <v>-49481000000</v>
      </c>
      <c r="P55" s="5">
        <v>-64164000000</v>
      </c>
      <c r="Q55" s="5">
        <v>-75437000000</v>
      </c>
      <c r="R55" s="5">
        <v>-32215000000</v>
      </c>
      <c r="S55" s="5">
        <v>-35882000000</v>
      </c>
      <c r="T55" s="5">
        <v>-62653000000</v>
      </c>
      <c r="U55" s="5">
        <v>-71761000000</v>
      </c>
      <c r="V55" s="5">
        <v>-41113000000</v>
      </c>
      <c r="W55" s="5">
        <v>-67555000000</v>
      </c>
      <c r="X55" s="5">
        <v>-47606000000</v>
      </c>
      <c r="Y55" s="5">
        <v>-46019000000</v>
      </c>
      <c r="Z55" s="5">
        <v>-33147000000</v>
      </c>
    </row>
    <row r="56" spans="2:26" ht="15.5" x14ac:dyDescent="0.35">
      <c r="C56" t="s">
        <v>76</v>
      </c>
      <c r="D56" s="5">
        <v>-39960000000</v>
      </c>
      <c r="E56" s="5">
        <v>-29277000000</v>
      </c>
      <c r="F56" s="5">
        <v>-53147000000</v>
      </c>
      <c r="G56" s="5">
        <v>-24992000000</v>
      </c>
      <c r="I56" s="5">
        <v>-135704000000</v>
      </c>
      <c r="J56" s="5">
        <v>-144625000000</v>
      </c>
      <c r="K56" s="5">
        <v>-135571000000</v>
      </c>
      <c r="L56" s="5">
        <v>-132106000000</v>
      </c>
      <c r="M56" s="5">
        <v>-123654000000</v>
      </c>
      <c r="N56" s="5">
        <v>-103333000000</v>
      </c>
      <c r="O56" s="5">
        <v>-99617000000</v>
      </c>
      <c r="P56" s="5">
        <v>-91978000000</v>
      </c>
      <c r="Q56" s="5">
        <v>-89649000000</v>
      </c>
      <c r="R56" s="5">
        <v>-77194000000</v>
      </c>
      <c r="S56" s="5">
        <v>-62362000000</v>
      </c>
      <c r="T56" s="5">
        <v>-82194000000</v>
      </c>
      <c r="U56" s="5">
        <v>-79848000000</v>
      </c>
      <c r="V56" s="5">
        <v>-75076000000</v>
      </c>
      <c r="W56" s="5">
        <v>-69257000000</v>
      </c>
      <c r="X56" s="5">
        <v>-60420000000</v>
      </c>
      <c r="Y56" s="5">
        <v>-61362000000</v>
      </c>
      <c r="Z56" s="5">
        <v>-51797000000</v>
      </c>
    </row>
    <row r="57" spans="2:26" ht="15.5" x14ac:dyDescent="0.35">
      <c r="C57" t="s">
        <v>77</v>
      </c>
      <c r="D57" s="5">
        <v>100814000000</v>
      </c>
      <c r="E57" s="5">
        <v>78807000000</v>
      </c>
      <c r="F57" s="5">
        <v>62573000000</v>
      </c>
      <c r="G57" s="5">
        <v>47122000000</v>
      </c>
      <c r="I57" s="5">
        <v>220324000000</v>
      </c>
      <c r="J57" s="5">
        <v>217085000000</v>
      </c>
      <c r="K57" s="5">
        <v>241959000000</v>
      </c>
      <c r="L57" s="5">
        <v>222973000000</v>
      </c>
      <c r="M57" s="5">
        <v>222715000000</v>
      </c>
      <c r="N57" s="5">
        <v>197235000000</v>
      </c>
      <c r="O57" s="5">
        <v>231778000000</v>
      </c>
      <c r="P57" s="5">
        <v>193931000000</v>
      </c>
      <c r="Q57" s="5">
        <v>182713000000</v>
      </c>
      <c r="R57" s="5">
        <v>164851000000</v>
      </c>
      <c r="S57" s="5">
        <v>122337000000</v>
      </c>
      <c r="T57" s="5">
        <v>132364000000</v>
      </c>
      <c r="U57" s="5">
        <v>156114000000</v>
      </c>
      <c r="V57" s="5">
        <v>87310000000</v>
      </c>
      <c r="W57" s="5">
        <v>179489000000</v>
      </c>
      <c r="X57" s="5">
        <v>134750000000</v>
      </c>
      <c r="Y57" s="5">
        <v>153876000000</v>
      </c>
      <c r="Z57" s="5">
        <v>135495000000</v>
      </c>
    </row>
    <row r="58" spans="2:26" ht="15.5" x14ac:dyDescent="0.35">
      <c r="C58" t="s">
        <v>78</v>
      </c>
      <c r="D58" s="5">
        <v>-40050000000</v>
      </c>
      <c r="E58" s="5">
        <v>-40122000000</v>
      </c>
      <c r="F58" s="5">
        <v>-41852000000</v>
      </c>
      <c r="G58" s="5">
        <v>29955000000</v>
      </c>
      <c r="I58" s="5">
        <v>-94824000000</v>
      </c>
      <c r="J58" s="5">
        <v>-132093000000</v>
      </c>
      <c r="K58" s="5">
        <v>-114648000000</v>
      </c>
      <c r="L58" s="5">
        <v>-106942000000</v>
      </c>
      <c r="M58" s="5">
        <v>-108750000000</v>
      </c>
      <c r="N58" s="5">
        <v>-127923000000</v>
      </c>
      <c r="O58" s="5">
        <v>-147873000000</v>
      </c>
      <c r="P58" s="5">
        <v>-122150000000</v>
      </c>
      <c r="Q58" s="5">
        <v>-121697000000</v>
      </c>
      <c r="R58" s="5">
        <v>-112019000000</v>
      </c>
      <c r="S58" s="5">
        <v>-70212000000</v>
      </c>
      <c r="T58" s="5">
        <v>-88876000000</v>
      </c>
      <c r="U58" s="5">
        <v>-117565000000</v>
      </c>
      <c r="V58" s="5">
        <v>-74835000000</v>
      </c>
      <c r="W58" s="5">
        <v>-89394000000</v>
      </c>
      <c r="X58" s="5">
        <v>-62867000000</v>
      </c>
      <c r="Y58" s="5">
        <v>24541000000</v>
      </c>
      <c r="Z58" s="5">
        <v>-99929000000</v>
      </c>
    </row>
    <row r="59" spans="2:26" ht="15.5" x14ac:dyDescent="0.35">
      <c r="C59" t="s">
        <v>254</v>
      </c>
      <c r="V59" s="5">
        <v>11170000000</v>
      </c>
    </row>
    <row r="60" spans="2:26" ht="15.5" x14ac:dyDescent="0.35">
      <c r="C60" t="s">
        <v>249</v>
      </c>
      <c r="W60" s="5">
        <v>19000000</v>
      </c>
    </row>
    <row r="61" spans="2:26" ht="15.5" x14ac:dyDescent="0.35">
      <c r="C61" t="s">
        <v>248</v>
      </c>
      <c r="D61" s="5">
        <v>3700000000</v>
      </c>
      <c r="E61" s="5">
        <v>512000000</v>
      </c>
      <c r="F61" s="5">
        <v>-575000000</v>
      </c>
      <c r="G61" s="5">
        <v>1557000000</v>
      </c>
      <c r="I61" s="5">
        <v>541000000</v>
      </c>
      <c r="J61" s="5">
        <v>3598000000</v>
      </c>
      <c r="K61" s="5">
        <v>3408000000</v>
      </c>
      <c r="L61" s="5">
        <v>-272000000</v>
      </c>
      <c r="M61" s="5">
        <v>3638000000</v>
      </c>
      <c r="N61" s="5">
        <v>-2604000000</v>
      </c>
      <c r="O61" s="5">
        <v>3341000000</v>
      </c>
      <c r="P61" s="5">
        <v>12352000000</v>
      </c>
      <c r="Q61" s="5">
        <v>272000000</v>
      </c>
      <c r="R61" s="5">
        <v>12869000000</v>
      </c>
      <c r="S61" s="5">
        <v>-22922000000</v>
      </c>
      <c r="T61" s="5">
        <v>552000000</v>
      </c>
      <c r="U61" s="5">
        <v>-87622000000</v>
      </c>
      <c r="V61" s="5">
        <v>-26883000000</v>
      </c>
      <c r="W61" s="5">
        <v>-15067000000</v>
      </c>
      <c r="X61" s="5">
        <v>11137000000</v>
      </c>
      <c r="Y61" s="5">
        <v>73434000000</v>
      </c>
      <c r="Z61" s="5">
        <v>-49412000000</v>
      </c>
    </row>
    <row r="62" spans="2:26" ht="15.5" x14ac:dyDescent="0.35">
      <c r="C62" t="s">
        <v>247</v>
      </c>
      <c r="D62" s="5">
        <v>-116000000</v>
      </c>
      <c r="E62" s="5">
        <v>116000000</v>
      </c>
      <c r="F62" s="5">
        <v>1593000000</v>
      </c>
      <c r="I62" s="5">
        <v>1593000000</v>
      </c>
      <c r="J62" s="5">
        <v>823000000</v>
      </c>
      <c r="K62" s="5">
        <v>1041000000</v>
      </c>
      <c r="L62" s="5">
        <v>537000000</v>
      </c>
      <c r="M62" s="5">
        <v>1637000000</v>
      </c>
      <c r="N62" s="5">
        <v>1138000000</v>
      </c>
      <c r="O62" s="5">
        <v>284000000</v>
      </c>
      <c r="P62" s="5">
        <v>631000000</v>
      </c>
      <c r="Q62" s="5">
        <v>259000000</v>
      </c>
      <c r="R62" s="5">
        <v>342000000</v>
      </c>
      <c r="S62" s="5">
        <v>375000000</v>
      </c>
      <c r="T62" s="5">
        <v>704000000</v>
      </c>
      <c r="U62" s="5">
        <v>492000000</v>
      </c>
      <c r="V62" s="5">
        <v>1034000000</v>
      </c>
      <c r="W62" s="5">
        <v>971000000</v>
      </c>
      <c r="X62" s="5">
        <v>909000000</v>
      </c>
    </row>
    <row r="63" spans="2:26" ht="15.5" x14ac:dyDescent="0.35">
      <c r="C63" t="s">
        <v>251</v>
      </c>
      <c r="U63" s="5">
        <v>-288000000</v>
      </c>
      <c r="V63" s="5">
        <v>1085000000</v>
      </c>
      <c r="W63" s="5">
        <v>2143000000</v>
      </c>
    </row>
    <row r="64" spans="2:26" ht="15.5" x14ac:dyDescent="0.35">
      <c r="C64" t="s">
        <v>27</v>
      </c>
      <c r="D64" s="5">
        <v>-40213000000</v>
      </c>
      <c r="E64" s="5">
        <v>-40940000000</v>
      </c>
      <c r="F64" s="5">
        <v>-40899000000</v>
      </c>
      <c r="G64" s="5">
        <v>-43308000000</v>
      </c>
      <c r="I64" s="5">
        <v>-163256000000</v>
      </c>
      <c r="J64" s="5">
        <v>-137566000000</v>
      </c>
      <c r="K64" s="5">
        <v>-120555000000</v>
      </c>
      <c r="L64" s="5">
        <v>-107657000000</v>
      </c>
      <c r="M64" s="5">
        <v>-115956000000</v>
      </c>
      <c r="N64" s="5">
        <v>-124677000000</v>
      </c>
      <c r="O64" s="5">
        <v>-146115000000</v>
      </c>
      <c r="P64" s="5">
        <v>-138096000000</v>
      </c>
      <c r="Q64" s="5">
        <v>-115845000000</v>
      </c>
      <c r="R64" s="5">
        <v>-118829000000</v>
      </c>
      <c r="S64" s="5">
        <v>-108735000000</v>
      </c>
      <c r="T64" s="5">
        <v>-108849000000</v>
      </c>
      <c r="U64" s="5">
        <v>-88498000000</v>
      </c>
      <c r="V64" s="5">
        <v>-70890000000</v>
      </c>
      <c r="W64" s="5">
        <v>-61136000000</v>
      </c>
      <c r="X64" s="5">
        <v>-59941000000</v>
      </c>
      <c r="Y64" s="5">
        <v>-53429000000</v>
      </c>
      <c r="Z64" s="5">
        <v>-51299000000</v>
      </c>
    </row>
    <row r="65" spans="3:26" ht="15.5" x14ac:dyDescent="0.35">
      <c r="C65" t="s">
        <v>79</v>
      </c>
      <c r="D65" s="5">
        <v>1062000000</v>
      </c>
      <c r="E65" s="5">
        <v>3785000000</v>
      </c>
      <c r="F65" s="5">
        <v>537000000</v>
      </c>
      <c r="G65" s="5">
        <v>1212000000</v>
      </c>
      <c r="I65" s="5">
        <v>6317000000</v>
      </c>
      <c r="J65" s="5">
        <v>6972000000</v>
      </c>
      <c r="K65" s="5">
        <v>11299000000</v>
      </c>
      <c r="L65" s="5">
        <v>4113000000</v>
      </c>
      <c r="M65" s="5">
        <v>8380000000</v>
      </c>
      <c r="N65" s="5">
        <v>4552000000</v>
      </c>
      <c r="O65" s="5">
        <v>7078000000</v>
      </c>
      <c r="P65" s="5">
        <v>2417000000</v>
      </c>
      <c r="Q65" s="5">
        <v>4493000000</v>
      </c>
      <c r="R65" s="5">
        <v>4836000000</v>
      </c>
      <c r="S65" s="5">
        <v>1532000000</v>
      </c>
      <c r="T65" s="5">
        <v>587000000</v>
      </c>
      <c r="U65" s="5">
        <v>32097000000</v>
      </c>
      <c r="V65" s="5">
        <v>35000000</v>
      </c>
      <c r="W65" s="5">
        <v>3837000000</v>
      </c>
    </row>
    <row r="66" spans="3:26" ht="15.5" x14ac:dyDescent="0.35">
      <c r="C66" t="s">
        <v>80</v>
      </c>
      <c r="D66" s="5">
        <v>-40050000000</v>
      </c>
      <c r="E66" s="5">
        <v>-40122000000</v>
      </c>
      <c r="F66" s="5">
        <v>-41852000000</v>
      </c>
      <c r="G66" s="5">
        <v>29955000000</v>
      </c>
      <c r="I66" s="5">
        <v>-94824000000</v>
      </c>
      <c r="J66" s="5">
        <v>-132093000000</v>
      </c>
      <c r="K66" s="5">
        <v>-114648000000</v>
      </c>
      <c r="L66" s="5">
        <v>-106942000000</v>
      </c>
      <c r="M66" s="5">
        <v>-108750000000</v>
      </c>
      <c r="N66" s="5">
        <v>-127923000000</v>
      </c>
      <c r="O66" s="5">
        <v>-147873000000</v>
      </c>
      <c r="P66" s="5">
        <v>-122150000000</v>
      </c>
      <c r="Q66" s="5">
        <v>-121697000000</v>
      </c>
      <c r="R66" s="5">
        <v>-112019000000</v>
      </c>
      <c r="S66" s="5">
        <v>-70212000000</v>
      </c>
      <c r="T66" s="5">
        <v>-88876000000</v>
      </c>
      <c r="U66" s="5">
        <v>-117565000000</v>
      </c>
      <c r="V66" s="5">
        <v>-74835000000</v>
      </c>
      <c r="W66" s="5">
        <v>-89394000000</v>
      </c>
      <c r="X66" s="5">
        <v>-62867000000</v>
      </c>
      <c r="Y66" s="5">
        <v>24541000000</v>
      </c>
      <c r="Z66" s="5">
        <v>-99929000000</v>
      </c>
    </row>
    <row r="67" spans="3:26" ht="15.5" x14ac:dyDescent="0.35">
      <c r="C67" t="s">
        <v>29</v>
      </c>
      <c r="D67" s="5">
        <v>60764000000</v>
      </c>
      <c r="E67" s="5">
        <v>38685000000</v>
      </c>
      <c r="F67" s="5">
        <v>20721000000</v>
      </c>
      <c r="G67" s="5">
        <v>77077000000</v>
      </c>
      <c r="I67" s="5">
        <v>125500000000</v>
      </c>
      <c r="J67" s="5">
        <v>84992000000</v>
      </c>
      <c r="K67" s="5">
        <v>127311000000</v>
      </c>
      <c r="L67" s="5">
        <v>116031000000</v>
      </c>
      <c r="M67" s="5">
        <v>113965000000</v>
      </c>
      <c r="N67" s="5">
        <v>69312000000</v>
      </c>
      <c r="O67" s="5">
        <v>83905000000</v>
      </c>
      <c r="P67" s="5">
        <v>71781000000</v>
      </c>
      <c r="Q67" s="5">
        <v>61016000000</v>
      </c>
      <c r="R67" s="5">
        <v>52832000000</v>
      </c>
      <c r="S67" s="5">
        <v>52125000000</v>
      </c>
      <c r="T67" s="5">
        <v>43488000000</v>
      </c>
      <c r="U67" s="5">
        <v>38549000000</v>
      </c>
      <c r="V67" s="5">
        <v>12475000000</v>
      </c>
      <c r="W67" s="5">
        <v>90095000000</v>
      </c>
      <c r="X67" s="5">
        <v>71883000000</v>
      </c>
      <c r="Y67" s="5">
        <v>178417000000</v>
      </c>
      <c r="Z67" s="5">
        <v>35566000000</v>
      </c>
    </row>
    <row r="68" spans="3:26" ht="15.5" x14ac:dyDescent="0.35">
      <c r="C68" t="s">
        <v>28</v>
      </c>
      <c r="D68" s="5">
        <v>-11898000000</v>
      </c>
      <c r="E68" s="5">
        <v>-8037000000</v>
      </c>
      <c r="F68" s="5">
        <v>8380000000</v>
      </c>
      <c r="G68" s="5">
        <v>-14877000000</v>
      </c>
      <c r="I68" s="5">
        <v>-12563000000</v>
      </c>
      <c r="J68" s="5">
        <v>-17144000000</v>
      </c>
      <c r="K68" s="5">
        <v>-24769000000</v>
      </c>
      <c r="L68" s="5">
        <v>-22966000000</v>
      </c>
      <c r="M68" s="5">
        <v>-22242000000</v>
      </c>
      <c r="N68" s="5">
        <v>-2219000000</v>
      </c>
      <c r="O68" s="5">
        <v>-19884000000</v>
      </c>
      <c r="P68" s="5">
        <v>-21314000000</v>
      </c>
      <c r="Q68" s="5">
        <v>-15325000000</v>
      </c>
      <c r="R68" s="5">
        <v>-14208000000</v>
      </c>
      <c r="S68" s="5">
        <v>-31053000000</v>
      </c>
      <c r="T68" s="5">
        <v>-14989000000</v>
      </c>
      <c r="U68" s="5">
        <v>4337000000</v>
      </c>
      <c r="V68" s="5">
        <v>-7391000000</v>
      </c>
      <c r="W68" s="5">
        <v>-27130000000</v>
      </c>
      <c r="X68" s="5">
        <v>-25036000000</v>
      </c>
      <c r="Y68" s="5">
        <v>-22660000000</v>
      </c>
      <c r="Z68" s="5">
        <v>-11046000000</v>
      </c>
    </row>
    <row r="69" spans="3:26" ht="15.5" x14ac:dyDescent="0.35">
      <c r="C69" t="s">
        <v>81</v>
      </c>
      <c r="D69" s="5">
        <v>-11604000000</v>
      </c>
      <c r="E69" s="5">
        <v>-7775000000</v>
      </c>
      <c r="F69" s="5">
        <v>-7199000000</v>
      </c>
      <c r="G69" s="5">
        <v>-6267000000</v>
      </c>
      <c r="I69" s="5">
        <v>-22590000000</v>
      </c>
      <c r="J69" s="5">
        <v>-37882000000</v>
      </c>
      <c r="K69" s="5">
        <v>-27480000000</v>
      </c>
      <c r="L69" s="5">
        <v>-20684000000</v>
      </c>
      <c r="M69" s="5">
        <v>-17669000000</v>
      </c>
      <c r="N69" s="5">
        <v>-3634000000</v>
      </c>
      <c r="O69" s="5">
        <v>-8205000000</v>
      </c>
      <c r="P69" s="5">
        <v>-21314000000</v>
      </c>
      <c r="Q69" s="5">
        <v>-4003000000</v>
      </c>
      <c r="R69" s="5">
        <v>-3268000000</v>
      </c>
      <c r="S69" s="5">
        <v>-270000000</v>
      </c>
      <c r="T69" s="5">
        <v>-979000000</v>
      </c>
      <c r="U69" s="5">
        <v>-4898000000</v>
      </c>
      <c r="V69" s="5">
        <v>-3180000000</v>
      </c>
      <c r="W69" s="5">
        <v>-12657000000</v>
      </c>
      <c r="X69" s="5">
        <v>-4672000000</v>
      </c>
      <c r="Y69" s="5">
        <v>-10064000000</v>
      </c>
    </row>
    <row r="70" spans="3:26" ht="15.5" x14ac:dyDescent="0.35">
      <c r="C70" t="s">
        <v>82</v>
      </c>
      <c r="D70" s="5">
        <v>-294000000</v>
      </c>
      <c r="E70" s="5">
        <v>-262000000</v>
      </c>
      <c r="F70" s="5">
        <v>15579000000</v>
      </c>
      <c r="G70" s="5">
        <v>-8610000000</v>
      </c>
      <c r="I70" s="5">
        <v>10027000000</v>
      </c>
      <c r="J70" s="5">
        <v>20738000000</v>
      </c>
      <c r="K70" s="5">
        <v>2711000000</v>
      </c>
      <c r="L70" s="5">
        <v>-2282000000</v>
      </c>
      <c r="M70" s="5">
        <v>-4573000000</v>
      </c>
      <c r="N70" s="5">
        <v>1415000000</v>
      </c>
      <c r="O70" s="5">
        <v>-11679000000</v>
      </c>
      <c r="Q70" s="5">
        <v>-11322000000</v>
      </c>
      <c r="R70" s="5">
        <v>-10940000000</v>
      </c>
      <c r="S70" s="5">
        <v>-30783000000</v>
      </c>
      <c r="T70" s="5">
        <v>-14010000000</v>
      </c>
      <c r="U70" s="5">
        <v>9235000000</v>
      </c>
      <c r="V70" s="5">
        <v>-4211000000</v>
      </c>
      <c r="W70" s="5">
        <v>-14473000000</v>
      </c>
      <c r="X70" s="5">
        <v>-20364000000</v>
      </c>
      <c r="Y70" s="5">
        <v>-12596000000</v>
      </c>
      <c r="Z70" s="5">
        <v>-11046000000</v>
      </c>
    </row>
    <row r="71" spans="3:26" ht="15.5" x14ac:dyDescent="0.35">
      <c r="C71" t="s">
        <v>84</v>
      </c>
      <c r="D71" s="5">
        <v>-11898000000</v>
      </c>
      <c r="E71" s="5">
        <v>-8037000000</v>
      </c>
      <c r="F71" s="5">
        <v>8380000000</v>
      </c>
      <c r="G71" s="5">
        <v>-14877000000</v>
      </c>
      <c r="I71" s="5">
        <v>-12563000000</v>
      </c>
      <c r="J71" s="5">
        <v>-17144000000</v>
      </c>
      <c r="K71" s="5">
        <v>-24769000000</v>
      </c>
      <c r="L71" s="5">
        <v>-22966000000</v>
      </c>
      <c r="M71" s="5">
        <v>-22242000000</v>
      </c>
      <c r="N71" s="5">
        <v>-2219000000</v>
      </c>
      <c r="O71" s="5">
        <v>-19884000000</v>
      </c>
      <c r="P71" s="5">
        <v>-21314000000</v>
      </c>
      <c r="Q71" s="5">
        <v>-15325000000</v>
      </c>
      <c r="R71" s="5">
        <v>-14208000000</v>
      </c>
      <c r="S71" s="5">
        <v>-31053000000</v>
      </c>
      <c r="T71" s="5">
        <v>-14989000000</v>
      </c>
      <c r="U71" s="5">
        <v>4337000000</v>
      </c>
      <c r="V71" s="5">
        <v>-7391000000</v>
      </c>
      <c r="W71" s="5">
        <v>-27130000000</v>
      </c>
      <c r="X71" s="5">
        <v>-25036000000</v>
      </c>
      <c r="Y71" s="5">
        <v>-22660000000</v>
      </c>
      <c r="Z71" s="5">
        <v>-11046000000</v>
      </c>
    </row>
    <row r="72" spans="3:26" ht="15.5" x14ac:dyDescent="0.35">
      <c r="C72" t="s">
        <v>327</v>
      </c>
      <c r="D72" s="5">
        <v>48866000000</v>
      </c>
      <c r="E72" s="5">
        <v>30648000000</v>
      </c>
      <c r="F72" s="5">
        <v>29101000000</v>
      </c>
      <c r="G72" s="5">
        <v>62200000000</v>
      </c>
      <c r="I72" s="5">
        <v>112937000000</v>
      </c>
      <c r="J72" s="5">
        <v>67848000000</v>
      </c>
      <c r="K72" s="5">
        <v>102542000000</v>
      </c>
      <c r="L72" s="5">
        <v>93065000000</v>
      </c>
      <c r="M72" s="5">
        <v>91723000000</v>
      </c>
      <c r="N72" s="5">
        <v>67093000000</v>
      </c>
      <c r="O72" s="5">
        <v>64021000000</v>
      </c>
      <c r="P72" s="5">
        <v>50467000000</v>
      </c>
      <c r="Q72" s="5">
        <v>45691000000</v>
      </c>
      <c r="R72" s="5">
        <v>38624000000</v>
      </c>
      <c r="S72" s="5">
        <v>21072000000</v>
      </c>
      <c r="T72" s="5">
        <v>28499000000</v>
      </c>
      <c r="U72" s="5">
        <v>42886000000</v>
      </c>
      <c r="V72" s="5">
        <v>5084000000</v>
      </c>
      <c r="W72" s="5">
        <v>62965000000</v>
      </c>
      <c r="X72" s="5">
        <v>46847000000</v>
      </c>
      <c r="Y72" s="5">
        <v>155757000000</v>
      </c>
      <c r="Z72" s="5">
        <v>24520000000</v>
      </c>
    </row>
    <row r="73" spans="3:26" ht="15.5" x14ac:dyDescent="0.35">
      <c r="C73" t="s">
        <v>800</v>
      </c>
      <c r="X73" s="5">
        <v>-717000000</v>
      </c>
      <c r="Y73" s="5">
        <v>-9342000000</v>
      </c>
      <c r="Z73" s="5">
        <v>8461000000</v>
      </c>
    </row>
    <row r="74" spans="3:26" ht="15.5" x14ac:dyDescent="0.35">
      <c r="C74" t="s">
        <v>86</v>
      </c>
      <c r="D74" s="5">
        <v>48866000000</v>
      </c>
      <c r="E74" s="5">
        <v>30648000000</v>
      </c>
      <c r="F74" s="5">
        <v>29101000000</v>
      </c>
      <c r="G74" s="5">
        <v>62200000000</v>
      </c>
      <c r="I74" s="5">
        <v>112937000000</v>
      </c>
      <c r="J74" s="5">
        <v>67848000000</v>
      </c>
      <c r="K74" s="5">
        <v>102542000000</v>
      </c>
      <c r="L74" s="5">
        <v>93065000000</v>
      </c>
      <c r="M74" s="5">
        <v>91723000000</v>
      </c>
      <c r="N74" s="5">
        <v>67093000000</v>
      </c>
      <c r="O74" s="5">
        <v>64021000000</v>
      </c>
      <c r="P74" s="5">
        <v>50467000000</v>
      </c>
      <c r="Q74" s="5">
        <v>45691000000</v>
      </c>
      <c r="R74" s="5">
        <v>38624000000</v>
      </c>
      <c r="S74" s="5">
        <v>21072000000</v>
      </c>
      <c r="T74" s="5">
        <v>28499000000</v>
      </c>
      <c r="U74" s="5">
        <v>42886000000</v>
      </c>
      <c r="V74" s="5">
        <v>5084000000</v>
      </c>
      <c r="W74" s="5">
        <v>62965000000</v>
      </c>
      <c r="X74" s="5">
        <v>46130000000</v>
      </c>
      <c r="Y74" s="5">
        <v>146415000000</v>
      </c>
      <c r="Z74" s="5">
        <v>32981000000</v>
      </c>
    </row>
    <row r="75" spans="3:26" ht="15.5" x14ac:dyDescent="0.35">
      <c r="C75" t="s">
        <v>87</v>
      </c>
      <c r="F75" s="5">
        <v>-901000000</v>
      </c>
      <c r="I75" s="5">
        <v>-901000000</v>
      </c>
      <c r="J75" s="5">
        <v>540000000</v>
      </c>
      <c r="K75" s="5">
        <v>106734000000</v>
      </c>
      <c r="L75" s="5">
        <v>267000000</v>
      </c>
      <c r="M75" s="5">
        <v>812000000</v>
      </c>
      <c r="N75" s="5">
        <v>-3261000000</v>
      </c>
      <c r="O75" s="5">
        <v>17308000000</v>
      </c>
      <c r="P75" s="5">
        <v>-687000000</v>
      </c>
      <c r="Q75" s="5">
        <v>-4726000000</v>
      </c>
      <c r="R75" s="5">
        <v>-1668000000</v>
      </c>
      <c r="S75" s="5">
        <v>125394000000</v>
      </c>
      <c r="T75" s="5">
        <v>-269000000</v>
      </c>
      <c r="U75" s="5">
        <v>-3091000000</v>
      </c>
      <c r="V75" s="5">
        <v>-1434000000</v>
      </c>
      <c r="W75" s="5">
        <v>2678000000</v>
      </c>
    </row>
    <row r="76" spans="3:26" ht="15.5" x14ac:dyDescent="0.35">
      <c r="C76" t="s">
        <v>89</v>
      </c>
      <c r="D76" s="5">
        <v>48866000000</v>
      </c>
      <c r="E76" s="5">
        <v>30648000000</v>
      </c>
      <c r="F76" s="5">
        <v>28200000000</v>
      </c>
      <c r="G76" s="5">
        <v>62200000000</v>
      </c>
      <c r="I76" s="5">
        <v>112036000000</v>
      </c>
      <c r="J76" s="5">
        <v>68388000000</v>
      </c>
      <c r="K76" s="5">
        <v>209276000000</v>
      </c>
      <c r="L76" s="5">
        <v>93332000000</v>
      </c>
      <c r="M76" s="5">
        <v>92535000000</v>
      </c>
      <c r="N76" s="5">
        <v>63832000000</v>
      </c>
      <c r="O76" s="5">
        <v>81329000000</v>
      </c>
      <c r="P76" s="5">
        <v>49780000000</v>
      </c>
      <c r="Q76" s="5">
        <v>40965000000</v>
      </c>
      <c r="R76" s="5">
        <v>36956000000</v>
      </c>
      <c r="S76" s="5">
        <v>146466000000</v>
      </c>
      <c r="T76" s="5">
        <v>28230000000</v>
      </c>
      <c r="U76" s="5">
        <v>39795000000</v>
      </c>
      <c r="V76" s="5">
        <v>3650000000</v>
      </c>
      <c r="W76" s="5">
        <v>65643000000</v>
      </c>
      <c r="X76" s="5">
        <v>46130000000</v>
      </c>
      <c r="Y76" s="5">
        <v>146415000000</v>
      </c>
      <c r="Z76" s="5">
        <v>32981000000</v>
      </c>
    </row>
    <row r="77" spans="3:26" ht="15.5" x14ac:dyDescent="0.35">
      <c r="C77" t="s">
        <v>90</v>
      </c>
      <c r="D77" s="5">
        <v>48866000000</v>
      </c>
      <c r="E77" s="5">
        <v>30648000000</v>
      </c>
      <c r="F77" s="5">
        <v>29101000000</v>
      </c>
      <c r="G77" s="5">
        <v>62200000000</v>
      </c>
      <c r="I77" s="5">
        <v>112937000000</v>
      </c>
      <c r="J77" s="5">
        <v>67848000000</v>
      </c>
      <c r="K77" s="5">
        <v>102542000000</v>
      </c>
      <c r="L77" s="5">
        <v>93065000000</v>
      </c>
      <c r="M77" s="5">
        <v>91723000000</v>
      </c>
      <c r="N77" s="5">
        <v>67093000000</v>
      </c>
      <c r="O77" s="5">
        <v>64021000000</v>
      </c>
      <c r="P77" s="5">
        <v>50467000000</v>
      </c>
      <c r="Q77" s="5">
        <v>45691000000</v>
      </c>
      <c r="R77" s="5">
        <v>38624000000</v>
      </c>
      <c r="S77" s="5">
        <v>21072000000</v>
      </c>
      <c r="T77" s="5">
        <v>28499000000</v>
      </c>
      <c r="U77" s="5">
        <v>42886000000</v>
      </c>
      <c r="V77" s="5">
        <v>5084000000</v>
      </c>
      <c r="W77" s="5">
        <v>62965000000</v>
      </c>
      <c r="X77" s="5">
        <v>46130000000</v>
      </c>
      <c r="Y77" s="5">
        <v>146415000000</v>
      </c>
      <c r="Z77" s="5">
        <v>32981000000</v>
      </c>
    </row>
    <row r="78" spans="3:26" ht="15.5" x14ac:dyDescent="0.35">
      <c r="C78" t="s">
        <v>8</v>
      </c>
      <c r="D78" s="5">
        <v>47804000000</v>
      </c>
      <c r="E78" s="5">
        <v>26863000000</v>
      </c>
      <c r="F78" s="5">
        <v>27663000000</v>
      </c>
      <c r="G78" s="5">
        <v>60988000000</v>
      </c>
      <c r="I78" s="5">
        <v>105719000000</v>
      </c>
      <c r="J78" s="5">
        <v>61416000000</v>
      </c>
      <c r="K78" s="5">
        <v>197977000000</v>
      </c>
      <c r="L78" s="5">
        <v>89219000000</v>
      </c>
      <c r="M78" s="5">
        <v>84155000000</v>
      </c>
      <c r="N78" s="5">
        <v>59280000000</v>
      </c>
      <c r="O78" s="5">
        <v>74251000000</v>
      </c>
      <c r="P78" s="5">
        <v>47363000000</v>
      </c>
      <c r="Q78" s="5">
        <v>36472000000</v>
      </c>
      <c r="R78" s="5">
        <v>32120000000</v>
      </c>
      <c r="S78" s="5">
        <v>144934000000</v>
      </c>
      <c r="T78" s="5">
        <v>27643000000</v>
      </c>
      <c r="U78" s="5">
        <v>7698000000</v>
      </c>
      <c r="V78" s="5">
        <v>3615000000</v>
      </c>
      <c r="W78" s="5">
        <v>61806000000</v>
      </c>
      <c r="X78" s="5">
        <v>46130000000</v>
      </c>
      <c r="Y78" s="5">
        <v>146415000000</v>
      </c>
      <c r="Z78" s="5">
        <v>32981000000</v>
      </c>
    </row>
    <row r="79" spans="3:26" ht="15.5" x14ac:dyDescent="0.35">
      <c r="C79" t="s">
        <v>91</v>
      </c>
      <c r="D79" s="5">
        <v>48866000000</v>
      </c>
      <c r="E79" s="5">
        <v>30648000000</v>
      </c>
      <c r="F79" s="5">
        <v>29101000000</v>
      </c>
      <c r="G79" s="5">
        <v>62200000000</v>
      </c>
      <c r="I79" s="5">
        <v>112937000000</v>
      </c>
      <c r="J79" s="5">
        <v>67848000000</v>
      </c>
      <c r="K79" s="5">
        <v>102542000000</v>
      </c>
      <c r="L79" s="5">
        <v>93065000000</v>
      </c>
      <c r="M79" s="5">
        <v>91723000000</v>
      </c>
      <c r="N79" s="5">
        <v>67093000000</v>
      </c>
      <c r="O79" s="5">
        <v>64021000000</v>
      </c>
      <c r="P79" s="5">
        <v>50467000000</v>
      </c>
      <c r="Q79" s="5">
        <v>45691000000</v>
      </c>
      <c r="R79" s="5">
        <v>38624000000</v>
      </c>
      <c r="S79" s="5">
        <v>21072000000</v>
      </c>
      <c r="T79" s="5">
        <v>28499000000</v>
      </c>
      <c r="U79" s="5">
        <v>42886000000</v>
      </c>
      <c r="V79" s="5">
        <v>5084000000</v>
      </c>
      <c r="W79" s="5">
        <v>62965000000</v>
      </c>
      <c r="X79" s="5">
        <v>46130000000</v>
      </c>
      <c r="Y79" s="5">
        <v>146415000000</v>
      </c>
      <c r="Z79" s="5">
        <v>32981000000</v>
      </c>
    </row>
    <row r="80" spans="3:26" ht="15.5" x14ac:dyDescent="0.35">
      <c r="C80" t="s">
        <v>92</v>
      </c>
      <c r="D80" s="5">
        <v>48866000000</v>
      </c>
      <c r="E80" s="5">
        <v>30648000000</v>
      </c>
      <c r="F80" s="5">
        <v>28200000000</v>
      </c>
      <c r="G80" s="5">
        <v>62200000000</v>
      </c>
      <c r="I80" s="5">
        <v>112036000000</v>
      </c>
      <c r="J80" s="5">
        <v>68388000000</v>
      </c>
      <c r="K80" s="5">
        <v>209276000000</v>
      </c>
      <c r="L80" s="5">
        <v>93332000000</v>
      </c>
      <c r="M80" s="5">
        <v>92535000000</v>
      </c>
      <c r="N80" s="5">
        <v>63832000000</v>
      </c>
      <c r="O80" s="5">
        <v>81329000000</v>
      </c>
      <c r="P80" s="5">
        <v>49780000000</v>
      </c>
      <c r="Q80" s="5">
        <v>40965000000</v>
      </c>
      <c r="R80" s="5">
        <v>36956000000</v>
      </c>
      <c r="S80" s="5">
        <v>146466000000</v>
      </c>
      <c r="T80" s="5">
        <v>28230000000</v>
      </c>
      <c r="U80" s="5">
        <v>39795000000</v>
      </c>
      <c r="V80" s="5">
        <v>3650000000</v>
      </c>
      <c r="W80" s="5">
        <v>65643000000</v>
      </c>
      <c r="X80" s="5">
        <v>46130000000</v>
      </c>
      <c r="Y80" s="5">
        <v>146415000000</v>
      </c>
      <c r="Z80" s="5">
        <v>32981000000</v>
      </c>
    </row>
    <row r="81" spans="2:26" ht="15.5" x14ac:dyDescent="0.35">
      <c r="C81" t="s">
        <v>93</v>
      </c>
      <c r="D81" s="5">
        <v>48866000000</v>
      </c>
      <c r="E81" s="5">
        <v>30648000000</v>
      </c>
      <c r="F81" s="5">
        <v>28200000000</v>
      </c>
      <c r="G81" s="5">
        <v>62200000000</v>
      </c>
      <c r="I81" s="5">
        <v>112036000000</v>
      </c>
      <c r="J81" s="5">
        <v>68388000000</v>
      </c>
      <c r="K81" s="5">
        <v>209276000000</v>
      </c>
      <c r="L81" s="5">
        <v>93332000000</v>
      </c>
      <c r="M81" s="5">
        <v>92535000000</v>
      </c>
      <c r="N81" s="5">
        <v>63832000000</v>
      </c>
      <c r="O81" s="5">
        <v>81329000000</v>
      </c>
      <c r="P81" s="5">
        <v>49780000000</v>
      </c>
      <c r="Q81" s="5">
        <v>40965000000</v>
      </c>
      <c r="R81" s="5">
        <v>36956000000</v>
      </c>
      <c r="S81" s="5">
        <v>146466000000</v>
      </c>
      <c r="T81" s="5">
        <v>28230000000</v>
      </c>
      <c r="U81" s="5">
        <v>39795000000</v>
      </c>
      <c r="V81" s="5">
        <v>3650000000</v>
      </c>
      <c r="W81" s="5">
        <v>65643000000</v>
      </c>
      <c r="X81" s="5">
        <v>46130000000</v>
      </c>
      <c r="Y81" s="5">
        <v>146415000000</v>
      </c>
      <c r="Z81" s="5">
        <v>32981000000</v>
      </c>
    </row>
    <row r="83" spans="2:26" ht="15.5" x14ac:dyDescent="0.35">
      <c r="B83" t="s">
        <v>94</v>
      </c>
      <c r="C83" t="s">
        <v>95</v>
      </c>
    </row>
    <row r="84" spans="2:26" ht="15.5" x14ac:dyDescent="0.35">
      <c r="C84" t="s">
        <v>96</v>
      </c>
    </row>
    <row r="85" spans="2:26" ht="15.5" x14ac:dyDescent="0.35">
      <c r="C85" t="s">
        <v>20</v>
      </c>
      <c r="D85" s="5">
        <v>299750000000</v>
      </c>
      <c r="E85" s="5">
        <v>84942000000</v>
      </c>
      <c r="F85" s="5">
        <v>137326000000</v>
      </c>
      <c r="G85" s="5">
        <v>145632000000</v>
      </c>
      <c r="I85" s="5">
        <v>137326000000</v>
      </c>
      <c r="J85" s="5">
        <v>74006000000</v>
      </c>
      <c r="K85" s="5">
        <v>116500000000</v>
      </c>
      <c r="L85" s="5">
        <v>65385000000</v>
      </c>
      <c r="M85" s="5">
        <v>60029000000</v>
      </c>
      <c r="N85" s="5">
        <v>64022000000</v>
      </c>
      <c r="O85" s="5">
        <v>24208000000</v>
      </c>
      <c r="P85" s="5">
        <v>53134000000</v>
      </c>
      <c r="Q85" s="5">
        <v>66430000000</v>
      </c>
      <c r="R85" s="5">
        <v>183546000000</v>
      </c>
      <c r="S85" s="5">
        <v>30782000000</v>
      </c>
      <c r="T85" s="5">
        <v>34885000000</v>
      </c>
      <c r="U85" s="5">
        <v>53440000000</v>
      </c>
      <c r="V85" s="5">
        <v>98726000000</v>
      </c>
      <c r="W85" s="5">
        <v>126782000000</v>
      </c>
      <c r="X85" s="5">
        <v>177762000000</v>
      </c>
      <c r="Y85" s="5">
        <v>57829000000</v>
      </c>
      <c r="Z85" s="5">
        <v>143395000000</v>
      </c>
    </row>
    <row r="86" spans="2:26" ht="15.5" x14ac:dyDescent="0.35">
      <c r="C86" t="s">
        <v>256</v>
      </c>
      <c r="D86" s="5">
        <v>2141000000</v>
      </c>
      <c r="E86" s="5">
        <v>2110000000</v>
      </c>
      <c r="F86" s="5">
        <v>2356000000</v>
      </c>
      <c r="G86" s="5">
        <v>1591000000</v>
      </c>
      <c r="I86" s="5">
        <v>2356000000</v>
      </c>
      <c r="J86" s="5">
        <v>1564000000</v>
      </c>
      <c r="K86" s="5">
        <v>535000000</v>
      </c>
      <c r="L86" s="5">
        <v>1388000000</v>
      </c>
      <c r="M86" s="5">
        <v>3420000000</v>
      </c>
      <c r="N86" s="5">
        <v>1526000000</v>
      </c>
      <c r="O86" s="5">
        <v>4892000000</v>
      </c>
      <c r="P86" s="5">
        <v>31177000000</v>
      </c>
    </row>
    <row r="87" spans="2:26" ht="15.5" x14ac:dyDescent="0.35">
      <c r="C87" t="s">
        <v>289</v>
      </c>
      <c r="Q87" s="5">
        <v>3873000000</v>
      </c>
      <c r="R87" s="5">
        <v>3125000000</v>
      </c>
      <c r="S87" s="5">
        <v>38917000000</v>
      </c>
      <c r="T87" s="5">
        <v>4581000000</v>
      </c>
      <c r="U87" s="5">
        <v>279000000</v>
      </c>
      <c r="V87" s="5">
        <v>12168000000</v>
      </c>
      <c r="W87" s="5">
        <v>13466000000</v>
      </c>
      <c r="X87" s="5">
        <v>5648000000</v>
      </c>
      <c r="Y87" s="5">
        <v>2424000000</v>
      </c>
      <c r="Z87" s="5">
        <v>5656000000</v>
      </c>
    </row>
    <row r="88" spans="2:26" ht="15.5" x14ac:dyDescent="0.35">
      <c r="C88" t="s">
        <v>97</v>
      </c>
      <c r="D88" s="5">
        <v>1661836000000</v>
      </c>
      <c r="E88" s="5">
        <v>1533529000000</v>
      </c>
      <c r="F88" s="5">
        <v>1486131000000</v>
      </c>
      <c r="G88" s="5">
        <v>1329411000000</v>
      </c>
      <c r="I88" s="5">
        <v>1486131000000</v>
      </c>
      <c r="J88" s="5">
        <v>1606547000000</v>
      </c>
      <c r="K88" s="5">
        <v>1157964000000</v>
      </c>
      <c r="L88" s="5">
        <v>885434000000</v>
      </c>
      <c r="M88" s="5">
        <v>851982000000</v>
      </c>
      <c r="N88" s="5">
        <v>643407000000</v>
      </c>
      <c r="O88" s="5">
        <v>568977000000</v>
      </c>
      <c r="P88" s="5">
        <v>627380000000</v>
      </c>
      <c r="Q88" s="5">
        <v>448159000000</v>
      </c>
      <c r="R88" s="5">
        <v>338623000000</v>
      </c>
      <c r="S88" s="5">
        <v>919096000000</v>
      </c>
      <c r="T88" s="5">
        <v>523316000000</v>
      </c>
      <c r="U88" s="5">
        <v>663754000000</v>
      </c>
      <c r="V88" s="5">
        <v>502424000000</v>
      </c>
      <c r="W88" s="5">
        <v>319333000000</v>
      </c>
      <c r="X88" s="5">
        <v>284689000000</v>
      </c>
      <c r="Y88" s="5">
        <v>207021000000</v>
      </c>
      <c r="Z88" s="5">
        <v>164503000000</v>
      </c>
    </row>
    <row r="89" spans="2:26" ht="15.5" x14ac:dyDescent="0.35">
      <c r="C89" t="s">
        <v>98</v>
      </c>
      <c r="D89" s="5">
        <v>84388000000</v>
      </c>
      <c r="E89" s="5">
        <v>83118000000</v>
      </c>
      <c r="F89" s="5">
        <v>65092000000</v>
      </c>
      <c r="G89" s="5">
        <v>49220000000</v>
      </c>
      <c r="I89" s="5">
        <v>65092000000</v>
      </c>
      <c r="J89" s="5">
        <v>50722000000</v>
      </c>
      <c r="K89" s="5">
        <v>76517000000</v>
      </c>
      <c r="L89" s="5">
        <v>106321000000</v>
      </c>
      <c r="M89" s="5">
        <v>145737000000</v>
      </c>
      <c r="N89" s="5">
        <v>141917000000</v>
      </c>
      <c r="O89" s="5">
        <v>180320000000</v>
      </c>
      <c r="P89" s="5">
        <v>429519000000</v>
      </c>
      <c r="Q89" s="5">
        <v>178968000000</v>
      </c>
      <c r="R89" s="5">
        <v>201744000000</v>
      </c>
      <c r="S89" s="5">
        <v>534189000000</v>
      </c>
      <c r="T89" s="5">
        <v>94041000000</v>
      </c>
      <c r="U89" s="5">
        <v>26942000000</v>
      </c>
      <c r="V89" s="5">
        <v>149192000000</v>
      </c>
      <c r="W89" s="5">
        <v>157571000000</v>
      </c>
      <c r="X89" s="5">
        <v>88244000000</v>
      </c>
      <c r="Y89" s="5">
        <v>27785000000</v>
      </c>
      <c r="Z89" s="5">
        <v>44374000000</v>
      </c>
    </row>
    <row r="90" spans="2:26" ht="15.5" x14ac:dyDescent="0.35">
      <c r="C90" t="s">
        <v>99</v>
      </c>
      <c r="D90" s="5">
        <v>28849000000</v>
      </c>
      <c r="E90" s="5">
        <v>19253000000</v>
      </c>
      <c r="F90" s="5">
        <v>18699000000</v>
      </c>
      <c r="G90" s="5">
        <v>13186000000</v>
      </c>
      <c r="I90" s="5">
        <v>18699000000</v>
      </c>
      <c r="J90" s="5">
        <v>144261000000</v>
      </c>
      <c r="P90" s="5">
        <v>2507000000</v>
      </c>
      <c r="Q90" s="5">
        <v>5212000000</v>
      </c>
      <c r="S90" s="5">
        <v>3034000000</v>
      </c>
      <c r="T90" s="5">
        <v>3574000000</v>
      </c>
      <c r="U90" s="5">
        <v>1424000000</v>
      </c>
      <c r="V90" s="5">
        <v>28892000000</v>
      </c>
      <c r="W90" s="5">
        <v>17046000000</v>
      </c>
      <c r="X90" s="5">
        <v>16993000000</v>
      </c>
      <c r="Y90" s="5">
        <v>59130000000</v>
      </c>
      <c r="Z90" s="5">
        <v>22912000000</v>
      </c>
    </row>
    <row r="91" spans="2:26" ht="15.5" x14ac:dyDescent="0.35">
      <c r="C91" t="s">
        <v>100</v>
      </c>
      <c r="D91" s="5">
        <v>1661836000000</v>
      </c>
      <c r="E91" s="5">
        <v>1533529000000</v>
      </c>
      <c r="F91" s="5">
        <v>1486131000000</v>
      </c>
      <c r="G91" s="5">
        <v>1329411000000</v>
      </c>
      <c r="I91" s="5">
        <v>1486131000000</v>
      </c>
      <c r="J91" s="5">
        <v>1606547000000</v>
      </c>
      <c r="K91" s="5">
        <v>1157964000000</v>
      </c>
      <c r="L91" s="5">
        <v>885434000000</v>
      </c>
      <c r="M91" s="5">
        <v>851982000000</v>
      </c>
      <c r="N91" s="5">
        <v>643407000000</v>
      </c>
      <c r="O91" s="5">
        <v>568977000000</v>
      </c>
      <c r="P91" s="5">
        <v>627380000000</v>
      </c>
      <c r="Q91" s="5">
        <v>448159000000</v>
      </c>
      <c r="R91" s="5">
        <v>338623000000</v>
      </c>
      <c r="S91" s="5">
        <v>919096000000</v>
      </c>
      <c r="T91" s="5">
        <v>523316000000</v>
      </c>
      <c r="U91" s="5">
        <v>663754000000</v>
      </c>
      <c r="V91" s="5">
        <v>502424000000</v>
      </c>
      <c r="W91" s="5">
        <v>319333000000</v>
      </c>
      <c r="X91" s="5">
        <v>284689000000</v>
      </c>
      <c r="Y91" s="5">
        <v>207021000000</v>
      </c>
      <c r="Z91" s="5">
        <v>164503000000</v>
      </c>
    </row>
    <row r="92" spans="2:26" ht="15.5" x14ac:dyDescent="0.35">
      <c r="C92" t="s">
        <v>101</v>
      </c>
    </row>
    <row r="93" spans="2:26" ht="15.5" x14ac:dyDescent="0.35">
      <c r="C93" t="s">
        <v>102</v>
      </c>
      <c r="G93" s="5">
        <v>32034000000</v>
      </c>
      <c r="O93" s="5">
        <v>2484000000</v>
      </c>
      <c r="P93" s="5">
        <v>21109000000</v>
      </c>
      <c r="Q93" s="5">
        <v>16879000000</v>
      </c>
      <c r="R93" s="5">
        <v>8657000000</v>
      </c>
      <c r="S93" s="5">
        <v>3766000000</v>
      </c>
      <c r="T93" s="5">
        <v>3248000000</v>
      </c>
      <c r="U93" s="5">
        <v>3031000000</v>
      </c>
      <c r="V93" s="5">
        <v>2260000000</v>
      </c>
      <c r="W93" s="5">
        <v>1675000000</v>
      </c>
      <c r="X93" s="5">
        <v>2281000000</v>
      </c>
      <c r="Y93" s="5">
        <v>541000000</v>
      </c>
      <c r="Z93" s="5">
        <v>874000000</v>
      </c>
    </row>
    <row r="94" spans="2:26" ht="15.5" x14ac:dyDescent="0.35">
      <c r="C94" t="s">
        <v>103</v>
      </c>
      <c r="D94" s="5">
        <v>702883000000</v>
      </c>
      <c r="E94" s="5">
        <v>792488000000</v>
      </c>
      <c r="F94" s="5">
        <v>832808000000</v>
      </c>
      <c r="G94" s="5">
        <v>940721000000</v>
      </c>
      <c r="I94" s="5">
        <v>832808000000</v>
      </c>
      <c r="J94" s="5">
        <v>526350000000</v>
      </c>
      <c r="K94" s="5">
        <v>379334000000</v>
      </c>
      <c r="L94" s="5">
        <v>618767000000</v>
      </c>
      <c r="M94" s="5">
        <v>363666000000</v>
      </c>
      <c r="N94" s="5">
        <v>511382000000</v>
      </c>
      <c r="O94" s="5">
        <v>495570000000</v>
      </c>
      <c r="P94" s="5">
        <v>675596000000</v>
      </c>
      <c r="Q94" s="5">
        <v>442334000000</v>
      </c>
      <c r="R94" s="5">
        <v>452315000000</v>
      </c>
      <c r="S94" s="5">
        <v>370284000000</v>
      </c>
      <c r="T94" s="5">
        <v>269981000000</v>
      </c>
      <c r="U94" s="5">
        <v>232695000000</v>
      </c>
      <c r="V94" s="5">
        <v>300744000000</v>
      </c>
      <c r="W94" s="5">
        <v>387085000000</v>
      </c>
      <c r="X94" s="5">
        <v>293639000000</v>
      </c>
      <c r="Y94" s="5">
        <v>165289000000</v>
      </c>
      <c r="Z94" s="5">
        <v>239894000000</v>
      </c>
    </row>
    <row r="95" spans="2:26" ht="15.5" x14ac:dyDescent="0.35">
      <c r="C95" t="s">
        <v>79</v>
      </c>
      <c r="D95" s="5">
        <v>229091000000</v>
      </c>
      <c r="E95" s="5">
        <v>229091000000</v>
      </c>
      <c r="F95" s="5">
        <v>229091000000</v>
      </c>
      <c r="G95" s="5">
        <v>229091000000</v>
      </c>
      <c r="I95" s="5">
        <v>229091000000</v>
      </c>
      <c r="J95" s="5">
        <v>230847000000</v>
      </c>
      <c r="K95" s="5">
        <v>230847000000</v>
      </c>
      <c r="L95" s="5">
        <v>130691000000</v>
      </c>
      <c r="M95" s="5">
        <v>130691000000</v>
      </c>
      <c r="N95" s="5">
        <v>130691000000</v>
      </c>
      <c r="O95" s="5">
        <v>130691000000</v>
      </c>
      <c r="P95" s="5">
        <v>117651000000</v>
      </c>
      <c r="Q95" s="5">
        <v>118793000000</v>
      </c>
      <c r="R95" s="5">
        <v>120983000000</v>
      </c>
      <c r="S95" s="5">
        <v>97669000000</v>
      </c>
      <c r="T95" s="5">
        <v>-27501000000</v>
      </c>
      <c r="U95" s="5">
        <v>-27232000000</v>
      </c>
      <c r="V95" s="5">
        <v>-7939000000</v>
      </c>
      <c r="W95" s="5">
        <v>-6505000000</v>
      </c>
      <c r="X95" s="5">
        <v>771000000</v>
      </c>
      <c r="Y95" s="5">
        <v>7794000000</v>
      </c>
      <c r="Z95" s="5">
        <v>7061000000</v>
      </c>
    </row>
    <row r="96" spans="2:26" ht="15.5" x14ac:dyDescent="0.35">
      <c r="C96" t="s">
        <v>104</v>
      </c>
      <c r="D96" s="5">
        <v>2752588000000</v>
      </c>
      <c r="E96" s="5">
        <v>2508262000000</v>
      </c>
      <c r="F96" s="5">
        <v>2563668000000</v>
      </c>
      <c r="G96" s="5">
        <v>2502753000000</v>
      </c>
      <c r="I96" s="5">
        <v>2563668000000</v>
      </c>
      <c r="J96" s="5">
        <v>2265184000000</v>
      </c>
      <c r="K96" s="5">
        <v>1708152000000</v>
      </c>
      <c r="L96" s="5">
        <v>1582322000000</v>
      </c>
      <c r="M96" s="5">
        <v>1320277000000</v>
      </c>
      <c r="N96" s="5">
        <v>1241540000000</v>
      </c>
      <c r="O96" s="5">
        <v>1141009000000</v>
      </c>
      <c r="P96" s="5">
        <v>1472140000000</v>
      </c>
      <c r="Q96" s="5">
        <v>1027489000000</v>
      </c>
      <c r="R96" s="5">
        <v>1092360000000</v>
      </c>
      <c r="S96" s="5">
        <v>1492365000000</v>
      </c>
      <c r="T96" s="5">
        <v>988526000000</v>
      </c>
      <c r="U96" s="5">
        <v>1094079000000</v>
      </c>
      <c r="V96" s="5">
        <v>1026460000000</v>
      </c>
      <c r="W96" s="5">
        <v>907001000000</v>
      </c>
      <c r="X96" s="5">
        <v>835607000000</v>
      </c>
      <c r="Y96" s="5">
        <v>536438000000</v>
      </c>
      <c r="Z96" s="5">
        <v>713029000000</v>
      </c>
    </row>
    <row r="97" spans="3:26" ht="15.5" x14ac:dyDescent="0.35">
      <c r="C97" t="s">
        <v>105</v>
      </c>
    </row>
    <row r="98" spans="3:26" ht="15.5" x14ac:dyDescent="0.35">
      <c r="C98" t="s">
        <v>257</v>
      </c>
      <c r="W98" s="5">
        <v>4243000000</v>
      </c>
      <c r="X98" s="5">
        <v>12054000000</v>
      </c>
      <c r="Y98" s="5">
        <v>2100000000</v>
      </c>
      <c r="Z98" s="5">
        <v>2100000000</v>
      </c>
    </row>
    <row r="99" spans="3:26" ht="15.5" x14ac:dyDescent="0.35">
      <c r="C99" t="s">
        <v>106</v>
      </c>
      <c r="D99" s="5">
        <v>1530881000000</v>
      </c>
      <c r="E99" s="5">
        <v>1535800000000</v>
      </c>
      <c r="F99" s="5">
        <v>1522325000000</v>
      </c>
      <c r="G99" s="5">
        <v>1506417000000</v>
      </c>
      <c r="I99" s="5">
        <v>1522325000000</v>
      </c>
      <c r="J99" s="5">
        <v>1545110000000</v>
      </c>
      <c r="K99" s="5">
        <v>1609321000000</v>
      </c>
      <c r="L99" s="5">
        <v>1582871000000</v>
      </c>
      <c r="M99" s="5">
        <v>1663014000000</v>
      </c>
      <c r="N99" s="5">
        <v>1699087000000</v>
      </c>
      <c r="O99" s="5">
        <v>1808968000000</v>
      </c>
      <c r="P99" s="5">
        <v>1871467000000</v>
      </c>
      <c r="Q99" s="5">
        <v>1863833000000</v>
      </c>
      <c r="R99" s="5">
        <v>1771780000000</v>
      </c>
      <c r="S99" s="5">
        <v>1712330000000</v>
      </c>
      <c r="T99" s="5">
        <v>1480942000000</v>
      </c>
      <c r="U99" s="5">
        <v>1271806000000</v>
      </c>
      <c r="V99" s="5">
        <v>1271236000000</v>
      </c>
      <c r="W99" s="5">
        <v>1210049000000</v>
      </c>
      <c r="X99" s="5">
        <v>1117614000000</v>
      </c>
      <c r="Y99" s="5">
        <v>1054857000000</v>
      </c>
      <c r="Z99" s="5">
        <v>971180000000</v>
      </c>
    </row>
    <row r="100" spans="3:26" ht="15.5" x14ac:dyDescent="0.35">
      <c r="C100" t="s">
        <v>107</v>
      </c>
      <c r="X100" s="5">
        <v>34000000</v>
      </c>
      <c r="Y100" s="5">
        <v>552000000</v>
      </c>
      <c r="Z100" s="5">
        <v>7042000000</v>
      </c>
    </row>
    <row r="101" spans="3:26" ht="15.5" x14ac:dyDescent="0.35">
      <c r="C101" t="s">
        <v>464</v>
      </c>
      <c r="X101" s="5">
        <v>537000000</v>
      </c>
      <c r="Y101" s="5">
        <v>569000000</v>
      </c>
      <c r="Z101" s="5">
        <v>600000000</v>
      </c>
    </row>
    <row r="102" spans="3:26" ht="15.5" x14ac:dyDescent="0.35">
      <c r="C102" t="s">
        <v>108</v>
      </c>
      <c r="D102" s="5">
        <v>1542736000000</v>
      </c>
      <c r="E102" s="5">
        <v>1548604000000</v>
      </c>
      <c r="F102" s="5">
        <v>1534584000000</v>
      </c>
      <c r="G102" s="5">
        <v>1518024000000</v>
      </c>
      <c r="I102" s="5">
        <v>1534584000000</v>
      </c>
      <c r="J102" s="5">
        <v>1551827000000</v>
      </c>
      <c r="K102" s="5">
        <v>1619694000000</v>
      </c>
      <c r="L102" s="5">
        <v>1591329000000</v>
      </c>
      <c r="M102" s="5">
        <v>1672941000000</v>
      </c>
      <c r="N102" s="5">
        <v>1721467000000</v>
      </c>
      <c r="O102" s="5">
        <v>1858758000000</v>
      </c>
      <c r="P102" s="5">
        <v>1920840000000</v>
      </c>
      <c r="Q102" s="5">
        <v>1911967000000</v>
      </c>
      <c r="R102" s="5">
        <v>1839447000000</v>
      </c>
      <c r="S102" s="5">
        <v>1773588000000</v>
      </c>
      <c r="T102" s="5">
        <v>1488456000000</v>
      </c>
      <c r="U102" s="5">
        <v>1288796000000</v>
      </c>
      <c r="V102" s="5">
        <v>1273212000000</v>
      </c>
      <c r="W102" s="5">
        <v>1216284000000</v>
      </c>
      <c r="X102" s="5">
        <v>1132026000000</v>
      </c>
      <c r="Y102" s="5">
        <v>1062386000000</v>
      </c>
      <c r="Z102" s="5">
        <v>985721000000</v>
      </c>
    </row>
    <row r="103" spans="3:26" ht="15.5" x14ac:dyDescent="0.35">
      <c r="C103" t="s">
        <v>109</v>
      </c>
      <c r="D103" s="5">
        <v>4295324000000</v>
      </c>
      <c r="E103" s="5">
        <v>4056866000000</v>
      </c>
      <c r="F103" s="5">
        <v>4098252000000</v>
      </c>
      <c r="G103" s="5">
        <v>4020777000000</v>
      </c>
      <c r="I103" s="5">
        <v>4098252000000</v>
      </c>
      <c r="J103" s="5">
        <v>3817011000000</v>
      </c>
      <c r="K103" s="5">
        <v>3327846000000</v>
      </c>
      <c r="L103" s="5">
        <v>3173651000000</v>
      </c>
      <c r="M103" s="5">
        <v>2993218000000</v>
      </c>
      <c r="N103" s="5">
        <v>2963007000000</v>
      </c>
      <c r="O103" s="5">
        <v>2999767000000</v>
      </c>
      <c r="P103" s="5">
        <v>3392980000000</v>
      </c>
      <c r="Q103" s="5">
        <v>2939456000000</v>
      </c>
      <c r="R103" s="5">
        <v>2931807000000</v>
      </c>
      <c r="S103" s="5">
        <v>3265953000000</v>
      </c>
      <c r="T103" s="5">
        <v>2476982000000</v>
      </c>
      <c r="U103" s="5">
        <v>2382875000000</v>
      </c>
      <c r="V103" s="5">
        <v>2299672000000</v>
      </c>
      <c r="W103" s="5">
        <v>2123285000000</v>
      </c>
      <c r="X103" s="5">
        <v>1967633000000</v>
      </c>
      <c r="Y103" s="5">
        <v>1598824000000</v>
      </c>
      <c r="Z103" s="5">
        <v>1698750000000</v>
      </c>
    </row>
    <row r="104" spans="3:26" ht="15.5" x14ac:dyDescent="0.35">
      <c r="C104" t="s">
        <v>110</v>
      </c>
    </row>
    <row r="105" spans="3:26" ht="15.5" x14ac:dyDescent="0.35">
      <c r="C105" t="s">
        <v>111</v>
      </c>
    </row>
    <row r="106" spans="3:26" ht="15.5" x14ac:dyDescent="0.35">
      <c r="C106" t="s">
        <v>112</v>
      </c>
      <c r="D106" s="5">
        <v>1653723000000</v>
      </c>
      <c r="E106" s="5">
        <v>1429597000000</v>
      </c>
      <c r="F106" s="5">
        <v>1479391000000</v>
      </c>
      <c r="G106" s="5">
        <v>1466842000000</v>
      </c>
      <c r="I106" s="5">
        <v>1479391000000</v>
      </c>
      <c r="J106" s="5">
        <v>1569209000000</v>
      </c>
      <c r="K106" s="5">
        <v>1251674000000</v>
      </c>
      <c r="L106" s="5">
        <v>1189965000000</v>
      </c>
      <c r="M106" s="5">
        <v>1131686000000</v>
      </c>
      <c r="N106" s="5">
        <v>1085439000000</v>
      </c>
      <c r="O106" s="5">
        <v>1133685000000</v>
      </c>
      <c r="P106" s="5">
        <v>1467508000000</v>
      </c>
      <c r="Q106" s="5">
        <v>1019986000000</v>
      </c>
      <c r="R106" s="5">
        <v>1090816000000</v>
      </c>
      <c r="S106" s="5">
        <v>1491109000000</v>
      </c>
      <c r="T106" s="5">
        <v>945117000000</v>
      </c>
      <c r="U106" s="5">
        <v>1016562000000</v>
      </c>
      <c r="V106" s="5">
        <v>907065000000</v>
      </c>
      <c r="W106" s="5">
        <v>725374000000</v>
      </c>
      <c r="X106" s="5">
        <v>811791000000</v>
      </c>
      <c r="Y106" s="5">
        <v>514068000000</v>
      </c>
      <c r="Z106" s="5">
        <v>680717000000</v>
      </c>
    </row>
    <row r="107" spans="3:26" ht="15.5" x14ac:dyDescent="0.35">
      <c r="C107" t="s">
        <v>115</v>
      </c>
      <c r="D107" s="5">
        <v>1368926000000</v>
      </c>
      <c r="E107" s="5">
        <v>1170246000000</v>
      </c>
      <c r="F107" s="5">
        <v>1225818000000</v>
      </c>
      <c r="G107" s="5">
        <v>1254521000000</v>
      </c>
      <c r="I107" s="5">
        <v>1225818000000</v>
      </c>
      <c r="J107" s="5">
        <v>1237526000000</v>
      </c>
      <c r="K107" s="5">
        <v>985110000000</v>
      </c>
      <c r="L107" s="5">
        <v>886314000000</v>
      </c>
      <c r="M107" s="5">
        <v>812054000000</v>
      </c>
      <c r="N107" s="5">
        <v>803268000000</v>
      </c>
      <c r="O107" s="5">
        <v>783025000000</v>
      </c>
      <c r="P107" s="5">
        <v>887362000000</v>
      </c>
      <c r="Q107" s="5">
        <v>698738000000</v>
      </c>
      <c r="R107" s="5">
        <v>776309000000</v>
      </c>
      <c r="S107" s="5">
        <v>756832000000</v>
      </c>
      <c r="T107" s="5">
        <v>694167000000</v>
      </c>
      <c r="U107" s="5">
        <v>608140000000</v>
      </c>
      <c r="V107" s="5">
        <v>578457000000</v>
      </c>
      <c r="W107" s="5">
        <v>435676000000</v>
      </c>
      <c r="X107" s="5">
        <v>457153000000</v>
      </c>
      <c r="Y107" s="5">
        <v>214329000000</v>
      </c>
      <c r="Z107" s="5">
        <v>171096000000</v>
      </c>
    </row>
    <row r="108" spans="3:26" ht="15.5" x14ac:dyDescent="0.35">
      <c r="C108" t="s">
        <v>113</v>
      </c>
    </row>
    <row r="109" spans="3:26" ht="15.5" x14ac:dyDescent="0.35">
      <c r="C109" t="s">
        <v>114</v>
      </c>
      <c r="D109" s="5">
        <v>113237000000</v>
      </c>
      <c r="E109" s="5">
        <v>102371000000</v>
      </c>
      <c r="F109" s="5">
        <v>83791000000</v>
      </c>
      <c r="G109" s="5">
        <v>62406000000</v>
      </c>
      <c r="I109" s="5">
        <v>83791000000</v>
      </c>
      <c r="J109" s="5">
        <v>194983000000</v>
      </c>
      <c r="K109" s="5">
        <v>76517000000</v>
      </c>
      <c r="L109" s="5">
        <v>106321000000</v>
      </c>
      <c r="M109" s="5">
        <v>145737000000</v>
      </c>
      <c r="N109" s="5">
        <v>141917000000</v>
      </c>
      <c r="O109" s="5">
        <v>180320000000</v>
      </c>
      <c r="P109" s="5">
        <v>432026000000</v>
      </c>
      <c r="Q109" s="5">
        <v>184180000000</v>
      </c>
      <c r="R109" s="5">
        <v>201744000000</v>
      </c>
      <c r="S109" s="5">
        <v>537223000000</v>
      </c>
      <c r="T109" s="5">
        <v>97615000000</v>
      </c>
      <c r="U109" s="5">
        <v>28366000000</v>
      </c>
      <c r="V109" s="5">
        <v>178084000000</v>
      </c>
      <c r="W109" s="5">
        <v>174617000000</v>
      </c>
      <c r="X109" s="5">
        <v>105237000000</v>
      </c>
      <c r="Y109" s="5">
        <v>86915000000</v>
      </c>
      <c r="Z109" s="5">
        <v>67286000000</v>
      </c>
    </row>
    <row r="110" spans="3:26" ht="15.5" x14ac:dyDescent="0.35">
      <c r="C110" t="s">
        <v>117</v>
      </c>
      <c r="D110" s="5">
        <v>34784000000</v>
      </c>
      <c r="E110" s="5">
        <v>25954000000</v>
      </c>
      <c r="F110" s="5">
        <v>36981000000</v>
      </c>
      <c r="G110" s="5">
        <v>28094000000</v>
      </c>
      <c r="I110" s="5">
        <v>36981000000</v>
      </c>
      <c r="J110" s="5">
        <v>21445000000</v>
      </c>
      <c r="K110" s="5">
        <v>42178000000</v>
      </c>
      <c r="L110" s="5">
        <v>58291000000</v>
      </c>
      <c r="M110" s="5">
        <v>26099000000</v>
      </c>
      <c r="N110" s="5">
        <v>12852000000</v>
      </c>
      <c r="O110" s="5">
        <v>4980000000</v>
      </c>
      <c r="P110" s="5">
        <v>4895000000</v>
      </c>
      <c r="Q110" s="5">
        <v>12214000000</v>
      </c>
      <c r="R110" s="5">
        <v>14097000000</v>
      </c>
      <c r="S110" s="5">
        <v>11838000000</v>
      </c>
      <c r="T110" s="5">
        <v>4472000000</v>
      </c>
      <c r="U110" s="5">
        <v>6899000000</v>
      </c>
      <c r="V110" s="5">
        <v>4956000000</v>
      </c>
      <c r="W110" s="5">
        <v>9762000000</v>
      </c>
      <c r="X110" s="5">
        <v>20026000000</v>
      </c>
      <c r="Y110" s="5">
        <v>37681000000</v>
      </c>
      <c r="Z110" s="5">
        <v>21643000000</v>
      </c>
    </row>
    <row r="111" spans="3:26" ht="15.5" x14ac:dyDescent="0.35">
      <c r="C111" t="s">
        <v>116</v>
      </c>
      <c r="D111" s="5">
        <v>12463000000</v>
      </c>
      <c r="E111" s="5">
        <v>13341000000</v>
      </c>
      <c r="F111" s="5">
        <v>26430000000</v>
      </c>
      <c r="G111" s="5">
        <v>14005000000</v>
      </c>
      <c r="I111" s="5">
        <v>26430000000</v>
      </c>
      <c r="J111" s="5">
        <v>22358000000</v>
      </c>
      <c r="K111" s="5">
        <v>22393000000</v>
      </c>
      <c r="L111" s="5">
        <v>22175000000</v>
      </c>
      <c r="M111" s="5">
        <v>20507000000</v>
      </c>
      <c r="N111" s="5">
        <v>18837000000</v>
      </c>
      <c r="O111" s="5">
        <v>17836000000</v>
      </c>
      <c r="P111" s="5">
        <v>16438000000</v>
      </c>
      <c r="Q111" s="5">
        <v>17352000000</v>
      </c>
      <c r="R111" s="5">
        <v>18558000000</v>
      </c>
      <c r="S111" s="5">
        <v>17249000000</v>
      </c>
      <c r="T111" s="5">
        <v>15111000000</v>
      </c>
      <c r="U111" s="5">
        <v>19293000000</v>
      </c>
      <c r="V111" s="5">
        <v>18046000000</v>
      </c>
      <c r="W111" s="5">
        <v>19386000000</v>
      </c>
      <c r="X111" s="5">
        <v>12433000000</v>
      </c>
      <c r="Y111" s="5">
        <v>15375000000</v>
      </c>
      <c r="Z111" s="5">
        <v>10333000000</v>
      </c>
    </row>
    <row r="112" spans="3:26" ht="15.5" x14ac:dyDescent="0.35">
      <c r="C112" t="s">
        <v>206</v>
      </c>
    </row>
    <row r="113" spans="3:26" ht="15.5" x14ac:dyDescent="0.35">
      <c r="C113" t="s">
        <v>919</v>
      </c>
      <c r="Y113" s="5">
        <v>44235000000</v>
      </c>
      <c r="Z113" s="5">
        <v>51529000000</v>
      </c>
    </row>
    <row r="114" spans="3:26" ht="15.5" x14ac:dyDescent="0.35">
      <c r="C114" t="s">
        <v>119</v>
      </c>
    </row>
    <row r="115" spans="3:26" ht="15.5" x14ac:dyDescent="0.35">
      <c r="C115" t="s">
        <v>120</v>
      </c>
      <c r="D115" s="5">
        <v>12418000000</v>
      </c>
      <c r="E115" s="5">
        <v>14746000000</v>
      </c>
      <c r="F115" s="5">
        <v>4748000000</v>
      </c>
      <c r="G115" s="5">
        <v>5653000000</v>
      </c>
      <c r="I115" s="5">
        <v>4748000000</v>
      </c>
      <c r="J115" s="5">
        <v>4665000000</v>
      </c>
      <c r="K115" s="5">
        <v>10478000000</v>
      </c>
      <c r="L115" s="5">
        <v>7243000000</v>
      </c>
      <c r="M115" s="5">
        <v>25033000000</v>
      </c>
      <c r="N115" s="5">
        <v>9552000000</v>
      </c>
      <c r="O115" s="5">
        <v>7104000000</v>
      </c>
      <c r="P115" s="5">
        <v>5813000000</v>
      </c>
      <c r="Q115" s="5">
        <v>14219000000</v>
      </c>
    </row>
    <row r="116" spans="3:26" ht="15.5" x14ac:dyDescent="0.35">
      <c r="C116" t="s">
        <v>509</v>
      </c>
      <c r="R116" s="5">
        <v>9000000</v>
      </c>
      <c r="S116" s="5">
        <v>856000000</v>
      </c>
      <c r="T116" s="5">
        <v>8077000000</v>
      </c>
      <c r="U116" s="5">
        <v>10149000000</v>
      </c>
      <c r="V116" s="5">
        <v>6595000000</v>
      </c>
      <c r="W116" s="5">
        <v>7262000000</v>
      </c>
    </row>
    <row r="117" spans="3:26" ht="15.5" x14ac:dyDescent="0.35">
      <c r="C117" t="s">
        <v>121</v>
      </c>
      <c r="D117" s="5">
        <v>615000000000</v>
      </c>
      <c r="E117" s="5">
        <v>647500000000</v>
      </c>
      <c r="F117" s="5">
        <v>680000000000</v>
      </c>
      <c r="G117" s="5">
        <v>601500000000</v>
      </c>
      <c r="I117" s="5">
        <v>680000000000</v>
      </c>
      <c r="J117" s="5">
        <v>375000000000</v>
      </c>
      <c r="K117" s="5">
        <v>209040000000</v>
      </c>
      <c r="L117" s="5">
        <v>270000000000</v>
      </c>
      <c r="M117" s="5">
        <v>193620000000</v>
      </c>
      <c r="N117" s="5">
        <v>287460000000</v>
      </c>
      <c r="O117" s="5">
        <v>321700000000</v>
      </c>
      <c r="P117" s="5">
        <v>459100000000</v>
      </c>
      <c r="Q117" s="5">
        <v>501200000000</v>
      </c>
      <c r="R117" s="5">
        <v>485200000000</v>
      </c>
      <c r="S117" s="5">
        <v>495702000000</v>
      </c>
      <c r="T117" s="5">
        <v>475857000000</v>
      </c>
      <c r="U117" s="5">
        <v>335320000000</v>
      </c>
      <c r="V117" s="5">
        <v>357053000000</v>
      </c>
      <c r="W117" s="5">
        <v>396956000000</v>
      </c>
      <c r="X117" s="5">
        <v>173912000000</v>
      </c>
      <c r="Y117" s="5">
        <v>174082000000</v>
      </c>
      <c r="Z117" s="5">
        <v>254549000000</v>
      </c>
    </row>
    <row r="118" spans="3:26" ht="15.5" x14ac:dyDescent="0.35">
      <c r="C118" t="s">
        <v>122</v>
      </c>
      <c r="D118" s="5">
        <v>124313000000</v>
      </c>
      <c r="E118" s="5">
        <v>117685000000</v>
      </c>
      <c r="F118" s="5">
        <v>106371000000</v>
      </c>
      <c r="G118" s="5">
        <v>107816000000</v>
      </c>
      <c r="I118" s="5">
        <v>106371000000</v>
      </c>
      <c r="J118" s="5">
        <v>92897000000</v>
      </c>
      <c r="K118" s="5">
        <v>125476000000</v>
      </c>
      <c r="L118" s="5">
        <v>116746000000</v>
      </c>
      <c r="M118" s="5">
        <v>127171000000</v>
      </c>
      <c r="N118" s="5">
        <v>108447000000</v>
      </c>
      <c r="O118" s="5">
        <v>147406000000</v>
      </c>
      <c r="P118" s="5">
        <v>126669000000</v>
      </c>
      <c r="Q118" s="5">
        <v>107384000000</v>
      </c>
      <c r="R118" s="5">
        <v>79991000000</v>
      </c>
      <c r="S118" s="5">
        <v>167850000000</v>
      </c>
      <c r="T118" s="5">
        <v>133635000000</v>
      </c>
      <c r="U118" s="5">
        <v>353747000000</v>
      </c>
      <c r="V118" s="5">
        <v>120900000000</v>
      </c>
      <c r="W118" s="5">
        <v>80876000000</v>
      </c>
      <c r="X118" s="5">
        <v>207776000000</v>
      </c>
      <c r="Y118" s="5">
        <v>105853000000</v>
      </c>
      <c r="Z118" s="5">
        <v>344341000000</v>
      </c>
    </row>
    <row r="119" spans="3:26" ht="15.5" x14ac:dyDescent="0.35">
      <c r="C119" t="s">
        <v>123</v>
      </c>
      <c r="D119" s="5">
        <v>873009000000</v>
      </c>
      <c r="E119" s="5">
        <v>907543000000</v>
      </c>
      <c r="F119" s="5">
        <v>929783000000</v>
      </c>
      <c r="G119" s="5">
        <v>861618000000</v>
      </c>
      <c r="I119" s="5">
        <v>929783000000</v>
      </c>
      <c r="J119" s="5">
        <v>628578000000</v>
      </c>
      <c r="K119" s="5">
        <v>484845000000</v>
      </c>
      <c r="L119" s="5">
        <v>538649000000</v>
      </c>
      <c r="M119" s="5">
        <v>473835000000</v>
      </c>
      <c r="N119" s="5">
        <v>555412000000</v>
      </c>
      <c r="O119" s="5">
        <v>580764000000</v>
      </c>
      <c r="P119" s="5">
        <v>698988000000</v>
      </c>
      <c r="Q119" s="5">
        <v>724770000000</v>
      </c>
      <c r="R119" s="5">
        <v>676009000000</v>
      </c>
      <c r="S119" s="5">
        <v>669593000000</v>
      </c>
      <c r="T119" s="5">
        <v>618514000000</v>
      </c>
      <c r="U119" s="5">
        <v>481192000000</v>
      </c>
      <c r="V119" s="5">
        <v>538472000000</v>
      </c>
      <c r="W119" s="5">
        <v>586880000000</v>
      </c>
      <c r="X119" s="5">
        <v>353832000000</v>
      </c>
      <c r="Y119" s="5">
        <v>302133000000</v>
      </c>
      <c r="Z119" s="5">
        <v>369942000000</v>
      </c>
    </row>
    <row r="120" spans="3:26" ht="15.5" x14ac:dyDescent="0.35">
      <c r="C120" t="s">
        <v>124</v>
      </c>
      <c r="D120" s="5">
        <v>873009000000</v>
      </c>
      <c r="E120" s="5">
        <v>907543000000</v>
      </c>
      <c r="F120" s="5">
        <v>929783000000</v>
      </c>
      <c r="G120" s="5">
        <v>861618000000</v>
      </c>
      <c r="I120" s="5">
        <v>929783000000</v>
      </c>
      <c r="J120" s="5">
        <v>628578000000</v>
      </c>
      <c r="K120" s="5">
        <v>484845000000</v>
      </c>
      <c r="L120" s="5">
        <v>538649000000</v>
      </c>
      <c r="M120" s="5">
        <v>473835000000</v>
      </c>
      <c r="N120" s="5">
        <v>555412000000</v>
      </c>
      <c r="O120" s="5">
        <v>580764000000</v>
      </c>
      <c r="P120" s="5">
        <v>698988000000</v>
      </c>
      <c r="Q120" s="5">
        <v>724770000000</v>
      </c>
      <c r="R120" s="5">
        <v>676009000000</v>
      </c>
      <c r="S120" s="5">
        <v>669593000000</v>
      </c>
      <c r="T120" s="5">
        <v>618514000000</v>
      </c>
      <c r="U120" s="5">
        <v>481192000000</v>
      </c>
      <c r="V120" s="5">
        <v>538472000000</v>
      </c>
      <c r="W120" s="5">
        <v>586880000000</v>
      </c>
      <c r="X120" s="5">
        <v>353832000000</v>
      </c>
      <c r="Y120" s="5">
        <v>302133000000</v>
      </c>
      <c r="Z120" s="5">
        <v>369942000000</v>
      </c>
    </row>
    <row r="121" spans="3:26" ht="15.5" x14ac:dyDescent="0.35">
      <c r="C121" t="s">
        <v>125</v>
      </c>
    </row>
    <row r="122" spans="3:26" ht="15.5" x14ac:dyDescent="0.35">
      <c r="C122" t="s">
        <v>126</v>
      </c>
      <c r="D122" s="5">
        <v>627418000000</v>
      </c>
      <c r="E122" s="5">
        <v>662246000000</v>
      </c>
      <c r="F122" s="5">
        <v>684748000000</v>
      </c>
      <c r="G122" s="5">
        <v>607153000000</v>
      </c>
      <c r="I122" s="5">
        <v>684748000000</v>
      </c>
      <c r="J122" s="5">
        <v>379665000000</v>
      </c>
      <c r="K122" s="5">
        <v>219518000000</v>
      </c>
      <c r="L122" s="5">
        <v>277243000000</v>
      </c>
      <c r="M122" s="5">
        <v>218653000000</v>
      </c>
      <c r="N122" s="5">
        <v>297012000000</v>
      </c>
      <c r="O122" s="5">
        <v>328804000000</v>
      </c>
      <c r="P122" s="5">
        <v>464913000000</v>
      </c>
      <c r="Q122" s="5">
        <v>515419000000</v>
      </c>
      <c r="R122" s="5">
        <v>485209000000</v>
      </c>
      <c r="S122" s="5">
        <v>496558000000</v>
      </c>
      <c r="T122" s="5">
        <v>483934000000</v>
      </c>
      <c r="U122" s="5">
        <v>363640000000</v>
      </c>
      <c r="V122" s="5">
        <v>363648000000</v>
      </c>
      <c r="W122" s="5">
        <v>419875000000</v>
      </c>
      <c r="X122" s="5">
        <v>203713000000</v>
      </c>
      <c r="Y122" s="5">
        <v>174082000000</v>
      </c>
      <c r="Z122" s="5">
        <v>254549000000</v>
      </c>
    </row>
    <row r="123" spans="3:26" ht="15.5" x14ac:dyDescent="0.35">
      <c r="C123" t="s">
        <v>512</v>
      </c>
      <c r="V123" s="5">
        <v>43488000000</v>
      </c>
      <c r="W123" s="5">
        <v>41727000000</v>
      </c>
      <c r="X123" s="5">
        <v>41084000000</v>
      </c>
      <c r="Y123" s="5">
        <v>40900000000</v>
      </c>
      <c r="Z123" s="5">
        <v>36563000000</v>
      </c>
    </row>
    <row r="124" spans="3:26" ht="15.5" x14ac:dyDescent="0.35">
      <c r="C124" t="s">
        <v>211</v>
      </c>
      <c r="D124" s="5">
        <v>166007000000</v>
      </c>
      <c r="E124" s="5">
        <v>165713000000</v>
      </c>
      <c r="F124" s="5">
        <v>165451000000</v>
      </c>
      <c r="G124" s="5">
        <v>181279000000</v>
      </c>
      <c r="I124" s="5">
        <v>165451000000</v>
      </c>
      <c r="J124" s="5">
        <v>175727000000</v>
      </c>
      <c r="K124" s="5">
        <v>196286000000</v>
      </c>
      <c r="L124" s="5">
        <v>199432000000</v>
      </c>
      <c r="M124" s="5">
        <v>197088000000</v>
      </c>
      <c r="N124" s="5">
        <v>192325000000</v>
      </c>
      <c r="O124" s="5">
        <v>194342000000</v>
      </c>
      <c r="P124" s="5">
        <v>182705000000</v>
      </c>
      <c r="Q124" s="5">
        <v>163176000000</v>
      </c>
      <c r="R124" s="5">
        <v>152511000000</v>
      </c>
      <c r="S124" s="5">
        <v>142255000000</v>
      </c>
      <c r="T124" s="5">
        <v>112523000000</v>
      </c>
      <c r="U124" s="5">
        <v>98513000000</v>
      </c>
      <c r="V124" s="5">
        <v>109948000000</v>
      </c>
      <c r="W124" s="5">
        <v>105737000000</v>
      </c>
      <c r="X124" s="5">
        <v>91298000000</v>
      </c>
      <c r="Y124" s="5">
        <v>71452000000</v>
      </c>
      <c r="Z124" s="5">
        <v>65346000000</v>
      </c>
    </row>
    <row r="125" spans="3:26" ht="15.5" x14ac:dyDescent="0.35">
      <c r="C125" t="s">
        <v>127</v>
      </c>
      <c r="D125" s="5">
        <v>2526732000000</v>
      </c>
      <c r="E125" s="5">
        <v>2337140000000</v>
      </c>
      <c r="F125" s="5">
        <v>2409174000000</v>
      </c>
      <c r="G125" s="5">
        <v>2328460000000</v>
      </c>
      <c r="I125" s="5">
        <v>2409174000000</v>
      </c>
      <c r="J125" s="5">
        <v>2197787000000</v>
      </c>
      <c r="K125" s="5">
        <v>1736519000000</v>
      </c>
      <c r="L125" s="5">
        <v>1728614000000</v>
      </c>
      <c r="M125" s="5">
        <v>1605521000000</v>
      </c>
      <c r="N125" s="5">
        <v>1640851000000</v>
      </c>
      <c r="O125" s="5">
        <v>1714449000000</v>
      </c>
      <c r="P125" s="5">
        <v>2166496000000</v>
      </c>
      <c r="Q125" s="5">
        <v>1744756000000</v>
      </c>
      <c r="R125" s="5">
        <v>1766825000000</v>
      </c>
      <c r="S125" s="5">
        <v>2160702000000</v>
      </c>
      <c r="T125" s="5">
        <v>1563631000000</v>
      </c>
      <c r="U125" s="5">
        <v>1497754000000</v>
      </c>
      <c r="V125" s="5">
        <v>1445537000000</v>
      </c>
      <c r="W125" s="5">
        <v>1312254000000</v>
      </c>
      <c r="X125" s="5">
        <v>1165623000000</v>
      </c>
      <c r="Y125" s="5">
        <v>816201000000</v>
      </c>
      <c r="Z125" s="5">
        <v>1050659000000</v>
      </c>
    </row>
    <row r="126" spans="3:26" ht="15.5" x14ac:dyDescent="0.35">
      <c r="C126" t="s">
        <v>128</v>
      </c>
    </row>
    <row r="127" spans="3:26" ht="15.5" x14ac:dyDescent="0.35">
      <c r="C127" t="s">
        <v>129</v>
      </c>
      <c r="D127" s="5">
        <v>562375000000</v>
      </c>
      <c r="E127" s="5">
        <v>562375000000</v>
      </c>
      <c r="F127" s="5">
        <v>562375000000</v>
      </c>
      <c r="G127" s="5">
        <v>562375000000</v>
      </c>
      <c r="I127" s="5">
        <v>562375000000</v>
      </c>
      <c r="J127" s="5">
        <v>562375000000</v>
      </c>
      <c r="K127" s="5">
        <v>562375000000</v>
      </c>
      <c r="L127" s="5">
        <v>562375000000</v>
      </c>
      <c r="M127" s="5">
        <v>562375000000</v>
      </c>
      <c r="N127" s="5">
        <v>562375000000</v>
      </c>
      <c r="O127" s="5">
        <v>562375000000</v>
      </c>
      <c r="P127" s="5">
        <v>562375000000</v>
      </c>
      <c r="Q127" s="5">
        <v>562375000000</v>
      </c>
      <c r="R127" s="5">
        <v>562375000000</v>
      </c>
      <c r="S127" s="5">
        <v>562375000000</v>
      </c>
      <c r="T127" s="5">
        <v>512375000000</v>
      </c>
      <c r="U127" s="5">
        <v>512375000000</v>
      </c>
      <c r="V127" s="5">
        <v>512375000000</v>
      </c>
      <c r="W127" s="5">
        <v>472921000000</v>
      </c>
      <c r="X127" s="5">
        <v>471383000000</v>
      </c>
      <c r="Y127" s="5">
        <v>469596000000</v>
      </c>
      <c r="Z127" s="5">
        <v>469368000000</v>
      </c>
    </row>
    <row r="128" spans="3:26" ht="15.5" x14ac:dyDescent="0.35">
      <c r="C128" t="s">
        <v>130</v>
      </c>
      <c r="D128" s="5">
        <v>104152000000</v>
      </c>
      <c r="E128" s="5">
        <v>104152000000</v>
      </c>
      <c r="F128" s="5">
        <v>104152000000</v>
      </c>
      <c r="G128" s="5">
        <v>104152000000</v>
      </c>
      <c r="I128" s="5">
        <v>104152000000</v>
      </c>
      <c r="J128" s="5">
        <v>104152000000</v>
      </c>
      <c r="K128" s="5">
        <v>104152000000</v>
      </c>
      <c r="L128" s="5">
        <v>104152000000</v>
      </c>
      <c r="M128" s="5">
        <v>104152000000</v>
      </c>
      <c r="N128" s="5">
        <v>104152000000</v>
      </c>
      <c r="O128" s="5">
        <v>104152000000</v>
      </c>
      <c r="P128" s="5">
        <v>104152000000</v>
      </c>
      <c r="Q128" s="5">
        <v>104152000000</v>
      </c>
      <c r="R128" s="5">
        <v>104152000000</v>
      </c>
      <c r="S128" s="5">
        <v>103733000000</v>
      </c>
      <c r="T128" s="5">
        <v>103879000000</v>
      </c>
      <c r="U128" s="5">
        <v>103879000000</v>
      </c>
      <c r="V128" s="5">
        <v>96486000000</v>
      </c>
      <c r="W128" s="5">
        <v>96486000000</v>
      </c>
      <c r="X128" s="5">
        <v>96486000000</v>
      </c>
      <c r="Y128" s="5">
        <v>96486000000</v>
      </c>
      <c r="Z128" s="5">
        <v>96486000000</v>
      </c>
    </row>
    <row r="129" spans="2:26" ht="15.5" x14ac:dyDescent="0.35">
      <c r="C129" t="s">
        <v>131</v>
      </c>
      <c r="D129" s="5">
        <v>730492000000</v>
      </c>
      <c r="E129" s="5">
        <v>682688000000</v>
      </c>
      <c r="F129" s="5">
        <v>655825000000</v>
      </c>
      <c r="G129" s="5">
        <v>659601000000</v>
      </c>
      <c r="I129" s="5">
        <v>655825000000</v>
      </c>
      <c r="J129" s="5">
        <v>590532000000</v>
      </c>
      <c r="K129" s="5">
        <v>569607000000</v>
      </c>
      <c r="L129" s="5">
        <v>534772000000</v>
      </c>
      <c r="M129" s="5">
        <v>481545000000</v>
      </c>
      <c r="N129" s="5">
        <v>424384000000</v>
      </c>
      <c r="O129" s="5">
        <v>392098000000</v>
      </c>
      <c r="P129" s="5">
        <v>353382000000</v>
      </c>
      <c r="Q129" s="5">
        <v>322873000000</v>
      </c>
      <c r="R129" s="5">
        <v>295458000000</v>
      </c>
      <c r="S129" s="5">
        <v>264296000000</v>
      </c>
      <c r="T129" s="5">
        <v>248723000000</v>
      </c>
      <c r="U129" s="5">
        <v>220811000000</v>
      </c>
      <c r="V129" s="5">
        <v>210022000000</v>
      </c>
      <c r="W129" s="5">
        <v>204973000000</v>
      </c>
      <c r="X129" s="5">
        <v>194070000000</v>
      </c>
      <c r="Y129" s="5">
        <v>170164000000</v>
      </c>
      <c r="Z129" s="5">
        <v>45935000000</v>
      </c>
    </row>
    <row r="130" spans="2:26" ht="15.5" x14ac:dyDescent="0.35">
      <c r="C130" t="s">
        <v>132</v>
      </c>
      <c r="D130" s="5">
        <v>13500000000</v>
      </c>
      <c r="E130" s="5">
        <v>13000000000</v>
      </c>
      <c r="F130" s="5">
        <v>13000000000</v>
      </c>
      <c r="G130" s="5">
        <v>13000000000</v>
      </c>
      <c r="I130" s="5">
        <v>13000000000</v>
      </c>
      <c r="J130" s="5">
        <v>12500000000</v>
      </c>
      <c r="K130" s="5">
        <v>12000000000</v>
      </c>
      <c r="L130" s="5">
        <v>11500000000</v>
      </c>
      <c r="M130" s="5">
        <v>11000000000</v>
      </c>
      <c r="N130" s="5">
        <v>10500000000</v>
      </c>
      <c r="O130" s="5">
        <v>10000000000</v>
      </c>
      <c r="P130" s="5">
        <v>9500000000</v>
      </c>
      <c r="Q130" s="5">
        <v>9000000000</v>
      </c>
      <c r="R130" s="5">
        <v>8500000000</v>
      </c>
      <c r="S130" s="5">
        <v>8000000000</v>
      </c>
      <c r="T130" s="5">
        <v>7500000000</v>
      </c>
      <c r="U130" s="5">
        <v>7000000000</v>
      </c>
      <c r="V130" s="5">
        <v>6500000000</v>
      </c>
      <c r="W130" s="5">
        <v>6000000000</v>
      </c>
      <c r="X130" s="5">
        <v>5500000000</v>
      </c>
      <c r="Y130" s="5">
        <v>5000000000</v>
      </c>
      <c r="Z130" s="5">
        <v>4500000000</v>
      </c>
    </row>
    <row r="131" spans="2:26" ht="15.5" x14ac:dyDescent="0.35">
      <c r="C131" t="s">
        <v>133</v>
      </c>
      <c r="D131" s="5">
        <v>716992000000</v>
      </c>
      <c r="E131" s="5">
        <v>669688000000</v>
      </c>
      <c r="F131" s="5">
        <v>642825000000</v>
      </c>
      <c r="G131" s="5">
        <v>646601000000</v>
      </c>
      <c r="I131" s="5">
        <v>642825000000</v>
      </c>
      <c r="J131" s="5">
        <v>578032000000</v>
      </c>
      <c r="K131" s="5">
        <v>557607000000</v>
      </c>
      <c r="L131" s="5">
        <v>523272000000</v>
      </c>
      <c r="M131" s="5">
        <v>470545000000</v>
      </c>
      <c r="N131" s="5">
        <v>413884000000</v>
      </c>
      <c r="O131" s="5">
        <v>382098000000</v>
      </c>
      <c r="P131" s="5">
        <v>343882000000</v>
      </c>
      <c r="Q131" s="5">
        <v>313873000000</v>
      </c>
      <c r="R131" s="5">
        <v>286958000000</v>
      </c>
      <c r="S131" s="5">
        <v>256296000000</v>
      </c>
      <c r="T131" s="5">
        <v>241223000000</v>
      </c>
      <c r="U131" s="5">
        <v>213811000000</v>
      </c>
      <c r="V131" s="5">
        <v>203522000000</v>
      </c>
      <c r="W131" s="5">
        <v>198973000000</v>
      </c>
      <c r="X131" s="5">
        <v>188570000000</v>
      </c>
      <c r="Y131" s="5">
        <v>165164000000</v>
      </c>
      <c r="Z131" s="5">
        <v>41435000000</v>
      </c>
    </row>
    <row r="132" spans="2:26" ht="15.5" x14ac:dyDescent="0.35">
      <c r="C132" t="s">
        <v>134</v>
      </c>
      <c r="D132" s="5">
        <v>730492000000</v>
      </c>
      <c r="E132" s="5">
        <v>682688000000</v>
      </c>
      <c r="F132" s="5">
        <v>655825000000</v>
      </c>
      <c r="G132" s="5">
        <v>659601000000</v>
      </c>
      <c r="I132" s="5">
        <v>655825000000</v>
      </c>
      <c r="J132" s="5">
        <v>590532000000</v>
      </c>
      <c r="K132" s="5">
        <v>569607000000</v>
      </c>
      <c r="L132" s="5">
        <v>534772000000</v>
      </c>
      <c r="M132" s="5">
        <v>481545000000</v>
      </c>
      <c r="N132" s="5">
        <v>424384000000</v>
      </c>
      <c r="O132" s="5">
        <v>392098000000</v>
      </c>
      <c r="P132" s="5">
        <v>353382000000</v>
      </c>
      <c r="Q132" s="5">
        <v>322873000000</v>
      </c>
      <c r="R132" s="5">
        <v>295458000000</v>
      </c>
      <c r="S132" s="5">
        <v>264296000000</v>
      </c>
      <c r="T132" s="5">
        <v>248723000000</v>
      </c>
      <c r="U132" s="5">
        <v>220811000000</v>
      </c>
      <c r="V132" s="5">
        <v>210022000000</v>
      </c>
      <c r="W132" s="5">
        <v>204973000000</v>
      </c>
      <c r="X132" s="5">
        <v>194070000000</v>
      </c>
      <c r="Y132" s="5">
        <v>170164000000</v>
      </c>
      <c r="Z132" s="5">
        <v>45935000000</v>
      </c>
    </row>
    <row r="133" spans="2:26" ht="15.5" x14ac:dyDescent="0.35">
      <c r="C133" t="s">
        <v>212</v>
      </c>
      <c r="D133" s="5">
        <v>142482000000</v>
      </c>
      <c r="E133" s="5">
        <v>141420000000</v>
      </c>
      <c r="F133" s="5">
        <v>137635000000</v>
      </c>
      <c r="G133" s="5">
        <v>137098000000</v>
      </c>
      <c r="I133" s="5">
        <v>137635000000</v>
      </c>
      <c r="J133" s="5">
        <v>131318000000</v>
      </c>
      <c r="K133" s="5">
        <v>124346000000</v>
      </c>
      <c r="L133" s="5">
        <v>113047000000</v>
      </c>
      <c r="M133" s="5">
        <v>108934000000</v>
      </c>
      <c r="N133" s="5">
        <v>100554000000</v>
      </c>
      <c r="O133" s="5">
        <v>96002000000</v>
      </c>
      <c r="P133" s="5">
        <v>88924000000</v>
      </c>
      <c r="Q133" s="5">
        <v>86507000000</v>
      </c>
      <c r="R133" s="5">
        <v>82014000000</v>
      </c>
      <c r="S133" s="5">
        <v>77178000000</v>
      </c>
      <c r="T133" s="5">
        <v>75875000000</v>
      </c>
      <c r="U133" s="5">
        <v>75288000000</v>
      </c>
      <c r="V133" s="5">
        <v>43191000000</v>
      </c>
      <c r="W133" s="5">
        <v>43156000000</v>
      </c>
      <c r="X133" s="5">
        <v>39300000000</v>
      </c>
      <c r="Y133" s="5">
        <v>38583000000</v>
      </c>
      <c r="Z133" s="5">
        <v>29241000000</v>
      </c>
    </row>
    <row r="134" spans="2:26" ht="15.5" x14ac:dyDescent="0.35">
      <c r="C134" t="s">
        <v>10</v>
      </c>
      <c r="D134" s="5">
        <v>1768592000000</v>
      </c>
      <c r="E134" s="5">
        <v>1719726000000</v>
      </c>
      <c r="F134" s="5">
        <v>1689078000000</v>
      </c>
      <c r="G134" s="5">
        <v>1692317000000</v>
      </c>
      <c r="I134" s="5">
        <v>1689078000000</v>
      </c>
      <c r="J134" s="5">
        <v>1619224000000</v>
      </c>
      <c r="K134" s="5">
        <v>1591327000000</v>
      </c>
      <c r="L134" s="5">
        <v>1445037000000</v>
      </c>
      <c r="M134" s="5">
        <v>1387697000000</v>
      </c>
      <c r="N134" s="5">
        <v>1322156000000</v>
      </c>
      <c r="O134" s="5">
        <v>1285318000000</v>
      </c>
      <c r="P134" s="5">
        <v>1226484000000</v>
      </c>
      <c r="Q134" s="5">
        <v>1194700000000</v>
      </c>
      <c r="R134" s="5">
        <v>1164982000000</v>
      </c>
      <c r="S134" s="5">
        <v>1105251000000</v>
      </c>
      <c r="T134" s="5">
        <v>913351000000</v>
      </c>
      <c r="U134" s="5">
        <v>885121000000</v>
      </c>
      <c r="V134" s="5">
        <v>854135000000</v>
      </c>
      <c r="W134" s="5">
        <v>811031000000</v>
      </c>
      <c r="X134" s="5">
        <v>802010000000</v>
      </c>
      <c r="Y134" s="5">
        <v>782623000000</v>
      </c>
      <c r="Z134" s="5">
        <v>648091000000</v>
      </c>
    </row>
    <row r="135" spans="2:26" ht="15.5" x14ac:dyDescent="0.35">
      <c r="C135" t="s">
        <v>135</v>
      </c>
      <c r="D135" s="5">
        <v>4295324000000</v>
      </c>
      <c r="E135" s="5">
        <v>4056866000000</v>
      </c>
      <c r="F135" s="5">
        <v>4098252000000</v>
      </c>
      <c r="G135" s="5">
        <v>4020777000000</v>
      </c>
      <c r="I135" s="5">
        <v>4098252000000</v>
      </c>
      <c r="J135" s="5">
        <v>3817011000000</v>
      </c>
      <c r="K135" s="5">
        <v>3327846000000</v>
      </c>
      <c r="L135" s="5">
        <v>3173651000000</v>
      </c>
      <c r="M135" s="5">
        <v>2993218000000</v>
      </c>
      <c r="N135" s="5">
        <v>2963007000000</v>
      </c>
      <c r="O135" s="5">
        <v>2999767000000</v>
      </c>
      <c r="P135" s="5">
        <v>3392980000000</v>
      </c>
      <c r="Q135" s="5">
        <v>2939456000000</v>
      </c>
      <c r="R135" s="5">
        <v>2931807000000</v>
      </c>
      <c r="S135" s="5">
        <v>3265953000000</v>
      </c>
      <c r="T135" s="5">
        <v>2476982000000</v>
      </c>
      <c r="U135" s="5">
        <v>2382875000000</v>
      </c>
      <c r="V135" s="5">
        <v>2299672000000</v>
      </c>
      <c r="W135" s="5">
        <v>2123285000000</v>
      </c>
      <c r="X135" s="5">
        <v>1967633000000</v>
      </c>
      <c r="Y135" s="5">
        <v>1598824000000</v>
      </c>
      <c r="Z135" s="5">
        <v>1698750000000</v>
      </c>
    </row>
    <row r="136" spans="2:26" ht="15.5" x14ac:dyDescent="0.35">
      <c r="C136" t="s">
        <v>136</v>
      </c>
      <c r="D136" s="5">
        <v>4498997362</v>
      </c>
      <c r="E136" s="5">
        <v>4498997362</v>
      </c>
      <c r="F136" s="5">
        <v>4498997362</v>
      </c>
      <c r="G136" s="5">
        <v>4498997362</v>
      </c>
      <c r="I136" s="5">
        <v>4498997362</v>
      </c>
      <c r="J136" s="5">
        <v>4498997362</v>
      </c>
      <c r="K136" s="5">
        <v>4498997362</v>
      </c>
      <c r="L136" s="5">
        <v>4498997362</v>
      </c>
      <c r="M136" s="5">
        <v>4498997362</v>
      </c>
      <c r="N136" s="5">
        <v>4498997362</v>
      </c>
      <c r="O136" s="5">
        <v>4498997362</v>
      </c>
      <c r="P136" s="5">
        <v>4498997362</v>
      </c>
      <c r="Q136" s="5">
        <v>4498997362</v>
      </c>
      <c r="R136" s="5">
        <v>4498997362</v>
      </c>
      <c r="S136" s="5">
        <v>4498997362</v>
      </c>
      <c r="T136" s="5">
        <v>4098997362</v>
      </c>
      <c r="U136" s="5">
        <v>4098997362</v>
      </c>
      <c r="V136" s="5">
        <v>4098997362</v>
      </c>
      <c r="W136" s="5">
        <v>3783367329</v>
      </c>
      <c r="X136" s="5">
        <v>3771065999</v>
      </c>
      <c r="Y136" s="5">
        <v>3756771333</v>
      </c>
      <c r="Z136" s="5">
        <v>3754944833</v>
      </c>
    </row>
    <row r="138" spans="2:26" ht="15.5" x14ac:dyDescent="0.35">
      <c r="B138" t="s">
        <v>137</v>
      </c>
      <c r="C138" t="s">
        <v>138</v>
      </c>
      <c r="D138" s="5">
        <v>87486000000</v>
      </c>
      <c r="E138" s="5">
        <v>78780000000</v>
      </c>
      <c r="F138" s="5">
        <v>63631000000</v>
      </c>
      <c r="G138" s="5">
        <v>31151000000</v>
      </c>
      <c r="I138" s="5">
        <v>-95305000000</v>
      </c>
      <c r="J138" s="5">
        <v>-257923000000</v>
      </c>
      <c r="K138" s="5">
        <v>190851000000</v>
      </c>
      <c r="L138" s="5">
        <v>31245000000</v>
      </c>
      <c r="M138" s="5">
        <v>233809000000</v>
      </c>
      <c r="N138" s="5">
        <v>193682000000</v>
      </c>
      <c r="O138" s="5">
        <v>271140000000</v>
      </c>
      <c r="P138" s="5">
        <v>26016000000</v>
      </c>
      <c r="Q138" s="5">
        <v>69285000000</v>
      </c>
      <c r="R138" s="5">
        <v>287744000000</v>
      </c>
      <c r="S138" s="5">
        <v>96860000000</v>
      </c>
      <c r="T138" s="5">
        <v>68190000000</v>
      </c>
      <c r="U138" s="5">
        <v>222244000000</v>
      </c>
      <c r="V138" s="5">
        <v>1646000000</v>
      </c>
      <c r="W138" s="5">
        <v>74060000000</v>
      </c>
      <c r="X138" s="5">
        <v>157306000000</v>
      </c>
      <c r="Y138" s="5">
        <v>239422000000</v>
      </c>
      <c r="Z138" s="5">
        <v>79992000000</v>
      </c>
    </row>
    <row r="139" spans="2:26" ht="15.5" x14ac:dyDescent="0.35">
      <c r="C139" t="s">
        <v>291</v>
      </c>
      <c r="D139" s="5">
        <v>1159259000000</v>
      </c>
      <c r="E139" s="5">
        <v>1092467000000</v>
      </c>
      <c r="F139" s="5">
        <v>951969000000</v>
      </c>
      <c r="G139" s="5">
        <v>748559000000</v>
      </c>
      <c r="I139" s="5">
        <v>3623502000000</v>
      </c>
      <c r="J139" s="5">
        <v>3989664000000</v>
      </c>
      <c r="K139" s="5">
        <v>4067331000000</v>
      </c>
      <c r="L139" s="5">
        <v>3699505000000</v>
      </c>
      <c r="M139" s="5">
        <v>3432120000000</v>
      </c>
      <c r="N139" s="5">
        <v>2898818000000</v>
      </c>
      <c r="O139" s="5">
        <v>3349730000000</v>
      </c>
      <c r="P139" s="5">
        <v>2715523000000</v>
      </c>
      <c r="Q139" s="5">
        <v>2627368000000</v>
      </c>
      <c r="R139" s="5">
        <v>3279940000000</v>
      </c>
      <c r="S139" s="5">
        <v>2203437000000</v>
      </c>
      <c r="T139" s="5">
        <v>2383722000000</v>
      </c>
      <c r="U139" s="5">
        <v>2866716000000</v>
      </c>
      <c r="V139" s="5">
        <v>2327244000000</v>
      </c>
      <c r="W139" s="5">
        <v>2577610000000</v>
      </c>
      <c r="X139" s="5">
        <v>2307070000000</v>
      </c>
      <c r="Y139" s="5">
        <v>1908088000000</v>
      </c>
      <c r="Z139" s="5">
        <v>1798374000000</v>
      </c>
    </row>
    <row r="140" spans="2:26" ht="15.5" x14ac:dyDescent="0.35">
      <c r="C140" t="s">
        <v>458</v>
      </c>
      <c r="D140" s="5">
        <v>-969423000000</v>
      </c>
      <c r="E140" s="5">
        <v>-903485000000</v>
      </c>
      <c r="F140" s="5">
        <v>-710747000000</v>
      </c>
      <c r="G140" s="5">
        <v>-632938000000</v>
      </c>
      <c r="I140" s="5">
        <v>-3288428000000</v>
      </c>
      <c r="J140" s="5">
        <v>-3847747000000</v>
      </c>
      <c r="K140" s="5">
        <v>-3495762000000</v>
      </c>
      <c r="L140" s="5">
        <v>-3539387000000</v>
      </c>
      <c r="M140" s="5">
        <v>-3073802000000</v>
      </c>
      <c r="N140" s="5">
        <v>-2592402000000</v>
      </c>
      <c r="O140" s="5">
        <v>-2917813000000</v>
      </c>
      <c r="P140" s="5">
        <v>-2536275000000</v>
      </c>
      <c r="Q140" s="5">
        <v>-2431080000000</v>
      </c>
      <c r="R140" s="5">
        <v>-2830901000000</v>
      </c>
      <c r="S140" s="5">
        <v>-1950548000000</v>
      </c>
      <c r="T140" s="5">
        <v>-2208180000000</v>
      </c>
      <c r="U140" s="5">
        <v>-2547784000000</v>
      </c>
      <c r="V140" s="5">
        <v>-2236436000000</v>
      </c>
      <c r="W140" s="5">
        <v>-2437516000000</v>
      </c>
      <c r="X140" s="5">
        <v>-2139645000000</v>
      </c>
      <c r="Y140" s="5">
        <v>-1602665000000</v>
      </c>
      <c r="Z140" s="5">
        <v>-1641635000000</v>
      </c>
    </row>
    <row r="141" spans="2:26" ht="15.5" x14ac:dyDescent="0.35">
      <c r="C141" t="s">
        <v>141</v>
      </c>
      <c r="D141" s="5">
        <v>-52774000000</v>
      </c>
      <c r="E141" s="5">
        <v>-61127000000</v>
      </c>
      <c r="F141" s="5">
        <v>-130178000000</v>
      </c>
      <c r="G141" s="5">
        <v>-34289000000</v>
      </c>
      <c r="I141" s="5">
        <v>-238454000000</v>
      </c>
      <c r="J141" s="5">
        <v>-220179000000</v>
      </c>
      <c r="K141" s="5">
        <v>-234336000000</v>
      </c>
    </row>
    <row r="142" spans="2:26" ht="15.5" x14ac:dyDescent="0.35">
      <c r="C142" t="s">
        <v>586</v>
      </c>
      <c r="D142" s="5">
        <v>-40781000000</v>
      </c>
      <c r="E142" s="5">
        <v>-41421000000</v>
      </c>
      <c r="F142" s="5">
        <v>-39845000000</v>
      </c>
      <c r="G142" s="5">
        <v>-43016000000</v>
      </c>
      <c r="I142" s="5">
        <v>-161659000000</v>
      </c>
      <c r="J142" s="5">
        <v>-137712000000</v>
      </c>
      <c r="K142" s="5">
        <v>-120691000000</v>
      </c>
      <c r="L142" s="5">
        <v>-107476000000</v>
      </c>
      <c r="M142" s="5">
        <v>-116349000000</v>
      </c>
      <c r="N142" s="5">
        <v>-125130000000</v>
      </c>
      <c r="O142" s="5">
        <v>-145577000000</v>
      </c>
      <c r="P142" s="5">
        <v>-138449000000</v>
      </c>
      <c r="Q142" s="5">
        <v>-134643000000</v>
      </c>
      <c r="R142" s="5">
        <v>-147782000000</v>
      </c>
      <c r="S142" s="5">
        <v>-134751000000</v>
      </c>
      <c r="T142" s="5">
        <v>-114335000000</v>
      </c>
      <c r="U142" s="5">
        <v>-91288000000</v>
      </c>
      <c r="V142" s="5">
        <v>-67443000000</v>
      </c>
      <c r="W142" s="5">
        <v>-55902000000</v>
      </c>
      <c r="Y142" s="5">
        <v>-61177000000</v>
      </c>
      <c r="Z142" s="5">
        <v>-59959000000</v>
      </c>
    </row>
    <row r="143" spans="2:26" ht="15.5" x14ac:dyDescent="0.35">
      <c r="C143" t="s">
        <v>265</v>
      </c>
      <c r="D143" s="5">
        <v>-8795000000</v>
      </c>
      <c r="E143" s="5">
        <v>-7654000000</v>
      </c>
      <c r="F143" s="5">
        <v>-7568000000</v>
      </c>
      <c r="G143" s="5">
        <v>-7165000000</v>
      </c>
      <c r="I143" s="5">
        <v>-31731000000</v>
      </c>
      <c r="J143" s="5">
        <v>-45644000000</v>
      </c>
      <c r="K143" s="5">
        <v>-25691000000</v>
      </c>
      <c r="L143" s="5">
        <v>-21397000000</v>
      </c>
      <c r="M143" s="5">
        <v>-12875000000</v>
      </c>
      <c r="N143" s="5">
        <v>-4556000000</v>
      </c>
      <c r="O143" s="5">
        <v>-15448000000</v>
      </c>
      <c r="P143" s="5">
        <v>-14783000000</v>
      </c>
      <c r="Q143" s="5">
        <v>-5362000000</v>
      </c>
      <c r="R143" s="5">
        <v>-16781000000</v>
      </c>
      <c r="S143" s="5">
        <v>-22233000000</v>
      </c>
      <c r="T143" s="5">
        <v>-8127000000</v>
      </c>
      <c r="U143" s="5">
        <v>-5400000000</v>
      </c>
      <c r="V143" s="5">
        <v>-22643000000</v>
      </c>
      <c r="W143" s="5">
        <v>-10132000000</v>
      </c>
      <c r="X143" s="5">
        <v>-10119000000</v>
      </c>
      <c r="Y143" s="5">
        <v>-3949000000</v>
      </c>
      <c r="Z143" s="5">
        <v>-16788000000</v>
      </c>
    </row>
    <row r="144" spans="2:26" ht="15.5" x14ac:dyDescent="0.35">
      <c r="C144" t="s">
        <v>1049</v>
      </c>
    </row>
    <row r="145" spans="3:26" ht="15.5" x14ac:dyDescent="0.35">
      <c r="C145" t="s">
        <v>1726</v>
      </c>
      <c r="I145" s="5">
        <v>1465000000</v>
      </c>
      <c r="J145" s="5">
        <v>3695000000</v>
      </c>
    </row>
    <row r="146" spans="3:26" ht="15.5" x14ac:dyDescent="0.35">
      <c r="C146" t="s">
        <v>1727</v>
      </c>
      <c r="M146" s="5">
        <v>4715000000</v>
      </c>
      <c r="N146" s="5">
        <v>16952000000</v>
      </c>
      <c r="O146" s="5">
        <v>248000000</v>
      </c>
      <c r="Q146" s="5">
        <v>13002000000</v>
      </c>
      <c r="R146" s="5">
        <v>3268000000</v>
      </c>
      <c r="S146" s="5">
        <v>955000000</v>
      </c>
      <c r="T146" s="5">
        <v>15110000000</v>
      </c>
      <c r="V146" s="5">
        <v>924000000</v>
      </c>
      <c r="Y146" s="5">
        <v>-875000000</v>
      </c>
    </row>
    <row r="147" spans="3:26" ht="15.5" x14ac:dyDescent="0.35">
      <c r="C147" t="s">
        <v>145</v>
      </c>
      <c r="D147" s="5">
        <v>170480000000</v>
      </c>
      <c r="E147" s="5">
        <v>-88095000000</v>
      </c>
      <c r="F147" s="5">
        <v>16008000000</v>
      </c>
      <c r="G147" s="5">
        <v>-8182000000</v>
      </c>
      <c r="I147" s="5">
        <v>254567000000</v>
      </c>
      <c r="J147" s="5">
        <v>335377000000</v>
      </c>
      <c r="K147" s="5">
        <v>-41310000000</v>
      </c>
      <c r="L147" s="5">
        <v>81001000000</v>
      </c>
      <c r="M147" s="5">
        <v>-139388000000</v>
      </c>
      <c r="N147" s="5">
        <v>-91202000000</v>
      </c>
      <c r="O147" s="5">
        <v>-258604000000</v>
      </c>
      <c r="P147" s="5">
        <v>137019000000</v>
      </c>
      <c r="Q147" s="5">
        <v>-65584000000</v>
      </c>
      <c r="R147" s="5">
        <v>-51619000000</v>
      </c>
      <c r="S147" s="5">
        <v>131383000000</v>
      </c>
      <c r="T147" s="5">
        <v>228393000000</v>
      </c>
      <c r="U147" s="5">
        <v>-52227000000</v>
      </c>
      <c r="V147" s="5">
        <v>135396000000</v>
      </c>
      <c r="W147" s="5">
        <v>67715000000</v>
      </c>
      <c r="X147" s="5">
        <v>112585000000</v>
      </c>
      <c r="Y147" s="5">
        <v>-229662000000</v>
      </c>
      <c r="Z147" s="5">
        <v>104472000000</v>
      </c>
    </row>
    <row r="148" spans="3:26" ht="15.5" x14ac:dyDescent="0.35">
      <c r="C148" t="s">
        <v>146</v>
      </c>
      <c r="D148" s="5">
        <v>-44298000000</v>
      </c>
      <c r="E148" s="5">
        <v>-43170000000</v>
      </c>
      <c r="F148" s="5">
        <v>-87973000000</v>
      </c>
      <c r="G148" s="5">
        <v>53993000000</v>
      </c>
      <c r="I148" s="5">
        <v>-96115000000</v>
      </c>
      <c r="J148" s="5">
        <v>-120113000000</v>
      </c>
      <c r="K148" s="5">
        <v>-98238000000</v>
      </c>
      <c r="L148" s="5">
        <v>-107781000000</v>
      </c>
      <c r="M148" s="5">
        <v>-98655000000</v>
      </c>
      <c r="N148" s="5">
        <v>-62826000000</v>
      </c>
      <c r="O148" s="5">
        <v>-41139000000</v>
      </c>
      <c r="P148" s="5">
        <v>-176976000000</v>
      </c>
      <c r="Q148" s="5">
        <v>-120958000000</v>
      </c>
      <c r="R148" s="5">
        <v>-83183000000</v>
      </c>
      <c r="S148" s="5">
        <v>-233195000000</v>
      </c>
      <c r="T148" s="5">
        <v>-315180000000</v>
      </c>
      <c r="U148" s="5">
        <v>-216365000000</v>
      </c>
      <c r="V148" s="5">
        <v>-165675000000</v>
      </c>
      <c r="W148" s="5">
        <v>-192787000000</v>
      </c>
      <c r="X148" s="5">
        <v>-148016000000</v>
      </c>
      <c r="Y148" s="5">
        <v>-95326000000</v>
      </c>
      <c r="Z148" s="5">
        <v>-195016000000</v>
      </c>
    </row>
    <row r="149" spans="3:26" ht="15.5" x14ac:dyDescent="0.35">
      <c r="C149" t="s">
        <v>1728</v>
      </c>
      <c r="U149" s="5">
        <v>14695000000</v>
      </c>
    </row>
    <row r="150" spans="3:26" ht="15.5" x14ac:dyDescent="0.35">
      <c r="C150" t="s">
        <v>1203</v>
      </c>
      <c r="F150" s="5">
        <v>70250000000</v>
      </c>
      <c r="I150" s="5">
        <v>70250000000</v>
      </c>
    </row>
    <row r="151" spans="3:26" ht="15.5" x14ac:dyDescent="0.35">
      <c r="C151" t="s">
        <v>222</v>
      </c>
      <c r="F151" s="5">
        <v>-76221000000</v>
      </c>
      <c r="G151" s="5">
        <v>76221000000</v>
      </c>
      <c r="T151" s="5">
        <v>3000000000</v>
      </c>
      <c r="U151" s="5">
        <v>1255000000</v>
      </c>
      <c r="W151" s="5">
        <v>32000000</v>
      </c>
      <c r="X151" s="5">
        <v>1966000000</v>
      </c>
      <c r="Y151" s="5">
        <v>2838000000</v>
      </c>
    </row>
    <row r="152" spans="3:26" ht="15.5" x14ac:dyDescent="0.35">
      <c r="C152" t="s">
        <v>1139</v>
      </c>
      <c r="W152" s="5">
        <v>150000000</v>
      </c>
    </row>
    <row r="153" spans="3:26" ht="15.5" x14ac:dyDescent="0.35">
      <c r="C153" t="s">
        <v>573</v>
      </c>
      <c r="V153" s="5">
        <v>16498000000</v>
      </c>
    </row>
    <row r="154" spans="3:26" ht="15.5" x14ac:dyDescent="0.35">
      <c r="C154" t="s">
        <v>276</v>
      </c>
      <c r="P154" s="5">
        <v>-15422000000</v>
      </c>
      <c r="Q154" s="5">
        <v>-1126000000</v>
      </c>
      <c r="R154" s="5">
        <v>-8512000000</v>
      </c>
      <c r="S154" s="5">
        <v>-62750000000</v>
      </c>
      <c r="T154" s="5">
        <v>-23344000000</v>
      </c>
      <c r="U154" s="5">
        <v>-50891000000</v>
      </c>
      <c r="V154" s="5">
        <v>-40486000000</v>
      </c>
      <c r="W154" s="5">
        <v>-21462000000</v>
      </c>
    </row>
    <row r="155" spans="3:26" ht="15.5" x14ac:dyDescent="0.35">
      <c r="C155" t="s">
        <v>147</v>
      </c>
      <c r="D155" s="5">
        <v>-44267000000</v>
      </c>
      <c r="E155" s="5">
        <v>-43416000000</v>
      </c>
      <c r="F155" s="5">
        <v>-81237000000</v>
      </c>
      <c r="G155" s="5">
        <v>-21570000000</v>
      </c>
      <c r="I155" s="5">
        <v>-165573000000</v>
      </c>
      <c r="J155" s="5">
        <v>-119084000000</v>
      </c>
      <c r="K155" s="5">
        <v>-99091000000</v>
      </c>
      <c r="L155" s="5">
        <v>-109813000000</v>
      </c>
      <c r="M155" s="5">
        <v>-96761000000</v>
      </c>
      <c r="N155" s="5">
        <v>-66192000000</v>
      </c>
      <c r="O155" s="5">
        <v>-67424000000</v>
      </c>
      <c r="P155" s="5">
        <v>-134250000000</v>
      </c>
      <c r="Q155" s="5">
        <v>-119084000000</v>
      </c>
      <c r="R155" s="5">
        <v>-110463000000</v>
      </c>
      <c r="S155" s="5">
        <v>-136109000000</v>
      </c>
      <c r="T155" s="5">
        <v>-290534000000</v>
      </c>
      <c r="U155" s="5">
        <v>-193313000000</v>
      </c>
      <c r="V155" s="5">
        <v>-142985000000</v>
      </c>
      <c r="W155" s="5">
        <v>-163689000000</v>
      </c>
      <c r="X155" s="5">
        <v>-146758000000</v>
      </c>
      <c r="Y155" s="5">
        <v>-101396000000</v>
      </c>
      <c r="Z155" s="5">
        <v>-213011000000</v>
      </c>
    </row>
    <row r="156" spans="3:26" ht="15.5" x14ac:dyDescent="0.35">
      <c r="C156" t="s">
        <v>781</v>
      </c>
      <c r="D156" s="5">
        <v>-31000000</v>
      </c>
      <c r="E156" s="5">
        <v>246000000</v>
      </c>
      <c r="F156" s="5">
        <v>-765000000</v>
      </c>
      <c r="G156" s="5">
        <v>-658000000</v>
      </c>
      <c r="I156" s="5">
        <v>-792000000</v>
      </c>
      <c r="J156" s="5">
        <v>-1029000000</v>
      </c>
      <c r="K156" s="5">
        <v>853000000</v>
      </c>
      <c r="L156" s="5">
        <v>2032000000</v>
      </c>
      <c r="M156" s="5">
        <v>-1894000000</v>
      </c>
      <c r="N156" s="5">
        <v>3366000000</v>
      </c>
      <c r="O156" s="5">
        <v>26285000000</v>
      </c>
      <c r="P156" s="5">
        <v>-27304000000</v>
      </c>
      <c r="Q156" s="5">
        <v>-748000000</v>
      </c>
      <c r="R156" s="5">
        <v>35792000000</v>
      </c>
      <c r="S156" s="5">
        <v>-34336000000</v>
      </c>
      <c r="T156" s="5">
        <v>-4302000000</v>
      </c>
      <c r="U156" s="5">
        <v>11889000000</v>
      </c>
      <c r="V156" s="5">
        <v>1298000000</v>
      </c>
      <c r="W156" s="5">
        <v>-7818000000</v>
      </c>
      <c r="X156" s="5">
        <v>-3224000000</v>
      </c>
      <c r="Y156" s="5">
        <v>3232000000</v>
      </c>
      <c r="Z156" s="5">
        <v>17995000000</v>
      </c>
    </row>
    <row r="157" spans="3:26" ht="15.5" x14ac:dyDescent="0.35">
      <c r="C157" t="s">
        <v>152</v>
      </c>
      <c r="D157" s="5">
        <v>170480000000</v>
      </c>
      <c r="E157" s="5">
        <v>-88095000000</v>
      </c>
      <c r="F157" s="5">
        <v>16008000000</v>
      </c>
      <c r="G157" s="5">
        <v>-8182000000</v>
      </c>
      <c r="I157" s="5">
        <v>254567000000</v>
      </c>
      <c r="J157" s="5">
        <v>335377000000</v>
      </c>
      <c r="K157" s="5">
        <v>-41310000000</v>
      </c>
      <c r="L157" s="5">
        <v>81001000000</v>
      </c>
      <c r="M157" s="5">
        <v>-139388000000</v>
      </c>
      <c r="N157" s="5">
        <v>-91202000000</v>
      </c>
      <c r="O157" s="5">
        <v>-258604000000</v>
      </c>
      <c r="P157" s="5">
        <v>137019000000</v>
      </c>
      <c r="Q157" s="5">
        <v>-65584000000</v>
      </c>
      <c r="R157" s="5">
        <v>-51619000000</v>
      </c>
      <c r="S157" s="5">
        <v>131383000000</v>
      </c>
      <c r="T157" s="5">
        <v>228393000000</v>
      </c>
      <c r="U157" s="5">
        <v>-52227000000</v>
      </c>
      <c r="V157" s="5">
        <v>135396000000</v>
      </c>
      <c r="W157" s="5">
        <v>67715000000</v>
      </c>
      <c r="X157" s="5">
        <v>112585000000</v>
      </c>
      <c r="Y157" s="5">
        <v>-229662000000</v>
      </c>
      <c r="Z157" s="5">
        <v>104472000000</v>
      </c>
    </row>
    <row r="158" spans="3:26" ht="15.5" x14ac:dyDescent="0.35">
      <c r="C158" t="s">
        <v>1729</v>
      </c>
      <c r="F158" s="5">
        <v>200000000000</v>
      </c>
      <c r="I158" s="5">
        <v>500000000000</v>
      </c>
      <c r="J158" s="5">
        <v>300000000000</v>
      </c>
      <c r="K158" s="5">
        <v>50000000000</v>
      </c>
      <c r="L158" s="5">
        <v>200000000000</v>
      </c>
      <c r="M158" s="5">
        <v>125000000000</v>
      </c>
      <c r="N158" s="5">
        <v>66000000000</v>
      </c>
      <c r="P158" s="5">
        <v>75000000000</v>
      </c>
      <c r="Q158" s="5">
        <v>114000000000</v>
      </c>
      <c r="R158" s="5">
        <v>223300000000</v>
      </c>
      <c r="S158" s="5">
        <v>160000000000</v>
      </c>
      <c r="T158" s="5">
        <v>261400000000</v>
      </c>
      <c r="U158" s="5">
        <v>9360000000</v>
      </c>
      <c r="V158" s="5">
        <v>2340000000</v>
      </c>
      <c r="W158" s="5">
        <v>303791000000</v>
      </c>
      <c r="X158" s="5">
        <v>-96849000000</v>
      </c>
      <c r="Y158" s="5">
        <v>-258370000000</v>
      </c>
      <c r="Z158" s="5">
        <v>28933000000</v>
      </c>
    </row>
    <row r="159" spans="3:26" ht="15.5" x14ac:dyDescent="0.35">
      <c r="C159" t="s">
        <v>231</v>
      </c>
      <c r="D159" s="5">
        <v>-25000000000</v>
      </c>
      <c r="E159" s="5">
        <v>-25000000000</v>
      </c>
      <c r="F159" s="5">
        <v>-121070000000</v>
      </c>
      <c r="G159" s="5">
        <v>-25990000000</v>
      </c>
      <c r="I159" s="5">
        <v>-179040000000</v>
      </c>
      <c r="J159" s="5">
        <v>-160960000000</v>
      </c>
      <c r="K159" s="5">
        <v>-95300000000</v>
      </c>
      <c r="L159" s="5">
        <v>-132160000000</v>
      </c>
      <c r="M159" s="5">
        <v>-215240000000</v>
      </c>
      <c r="N159" s="5">
        <v>-137400000000</v>
      </c>
      <c r="O159" s="5">
        <v>-117100000000</v>
      </c>
      <c r="Q159" s="5">
        <v>-78847000000</v>
      </c>
      <c r="R159" s="5">
        <v>-309800000000</v>
      </c>
      <c r="S159" s="5">
        <v>-130482000000</v>
      </c>
      <c r="T159" s="5">
        <v>-100739000000</v>
      </c>
      <c r="U159" s="5">
        <v>-65609000000</v>
      </c>
      <c r="V159" s="5">
        <v>-38889000000</v>
      </c>
      <c r="W159" s="5">
        <v>-157145000000</v>
      </c>
    </row>
    <row r="160" spans="3:26" ht="15.5" x14ac:dyDescent="0.35">
      <c r="C160" t="s">
        <v>1730</v>
      </c>
      <c r="G160" s="5">
        <v>-477000000</v>
      </c>
      <c r="I160" s="5">
        <v>-1756000000</v>
      </c>
      <c r="R160" s="5">
        <v>22775000000</v>
      </c>
      <c r="U160" s="5">
        <v>-8809000000</v>
      </c>
      <c r="Y160" s="5">
        <v>-202000000</v>
      </c>
      <c r="Z160" s="5">
        <v>-13345000000</v>
      </c>
    </row>
    <row r="161" spans="2:26" ht="15.5" x14ac:dyDescent="0.35">
      <c r="C161" t="s">
        <v>441</v>
      </c>
    </row>
    <row r="162" spans="2:26" ht="15.5" x14ac:dyDescent="0.35">
      <c r="C162" t="s">
        <v>1731</v>
      </c>
      <c r="V162" s="5">
        <v>39454000000</v>
      </c>
      <c r="W162" s="5">
        <v>1538000000</v>
      </c>
      <c r="X162" s="5">
        <v>1787000000</v>
      </c>
      <c r="Y162" s="5">
        <v>228000000</v>
      </c>
      <c r="Z162" s="5">
        <v>7556000000</v>
      </c>
    </row>
    <row r="163" spans="2:26" ht="15.5" x14ac:dyDescent="0.35">
      <c r="C163" t="s">
        <v>158</v>
      </c>
      <c r="O163" s="5">
        <v>-14672000000</v>
      </c>
      <c r="P163" s="5">
        <v>-9000000</v>
      </c>
      <c r="Q163" s="5">
        <v>-847000000</v>
      </c>
      <c r="R163" s="5">
        <v>-7371000000</v>
      </c>
      <c r="S163" s="5">
        <v>-10654000000</v>
      </c>
      <c r="T163" s="5">
        <v>-18295000000</v>
      </c>
      <c r="U163" s="5">
        <v>-16852000000</v>
      </c>
      <c r="V163" s="5">
        <v>-10290000000</v>
      </c>
      <c r="W163" s="5">
        <v>-7201000000</v>
      </c>
    </row>
    <row r="164" spans="2:26" ht="15.5" x14ac:dyDescent="0.35">
      <c r="C164" t="s">
        <v>1732</v>
      </c>
      <c r="D164" s="5">
        <v>-3200000000</v>
      </c>
      <c r="E164" s="5">
        <v>-7523000000</v>
      </c>
      <c r="F164" s="5">
        <v>-2780000000</v>
      </c>
      <c r="G164" s="5">
        <v>-4239000000</v>
      </c>
      <c r="I164" s="5">
        <v>-12503000000</v>
      </c>
      <c r="J164" s="5">
        <v>-15588000000</v>
      </c>
      <c r="K164" s="5">
        <v>-31820000000</v>
      </c>
      <c r="L164" s="5">
        <v>-25107000000</v>
      </c>
      <c r="M164" s="5">
        <v>-30940000000</v>
      </c>
      <c r="N164" s="5">
        <v>-13051000000</v>
      </c>
      <c r="P164" s="5">
        <v>-9980000000</v>
      </c>
      <c r="Q164" s="5">
        <v>-11072000000</v>
      </c>
    </row>
    <row r="165" spans="2:26" ht="15.5" x14ac:dyDescent="0.35">
      <c r="C165" t="s">
        <v>1265</v>
      </c>
      <c r="S165" s="5">
        <v>49854000000</v>
      </c>
    </row>
    <row r="166" spans="2:26" ht="15.5" x14ac:dyDescent="0.35">
      <c r="C166" t="s">
        <v>339</v>
      </c>
      <c r="F166" s="5">
        <v>-31439000000</v>
      </c>
      <c r="G166" s="5">
        <v>-8987000000</v>
      </c>
      <c r="I166" s="5">
        <v>-40426000000</v>
      </c>
      <c r="J166" s="5">
        <v>-40491000000</v>
      </c>
      <c r="K166" s="5">
        <v>-62986000000</v>
      </c>
      <c r="L166" s="5">
        <v>-35992000000</v>
      </c>
      <c r="M166" s="5">
        <v>-26994000000</v>
      </c>
      <c r="N166" s="5">
        <v>-26994000000</v>
      </c>
      <c r="O166" s="5">
        <v>-22495000000</v>
      </c>
      <c r="P166" s="5">
        <v>-17996000000</v>
      </c>
      <c r="Q166" s="5">
        <v>-11247000000</v>
      </c>
      <c r="W166" s="5">
        <v>-48762000000</v>
      </c>
      <c r="X166" s="5">
        <v>-35950000000</v>
      </c>
      <c r="Y166" s="5">
        <v>-22186000000</v>
      </c>
      <c r="Z166" s="5">
        <v>-33505000000</v>
      </c>
    </row>
    <row r="167" spans="2:26" ht="15.5" x14ac:dyDescent="0.35">
      <c r="C167" t="s">
        <v>167</v>
      </c>
      <c r="D167" s="5">
        <v>213668000000</v>
      </c>
      <c r="E167" s="5">
        <v>-52485000000</v>
      </c>
      <c r="F167" s="5">
        <v>-8334000000</v>
      </c>
      <c r="G167" s="5">
        <v>76962000000</v>
      </c>
      <c r="I167" s="5">
        <v>63147000000</v>
      </c>
      <c r="J167" s="5">
        <v>-42659000000</v>
      </c>
      <c r="K167" s="5">
        <v>51303000000</v>
      </c>
      <c r="L167" s="5">
        <v>4465000000</v>
      </c>
      <c r="M167" s="5">
        <v>-4234000000</v>
      </c>
      <c r="N167" s="5">
        <v>39654000000</v>
      </c>
      <c r="O167" s="5">
        <v>-28603000000</v>
      </c>
      <c r="P167" s="5">
        <v>-13941000000</v>
      </c>
      <c r="Q167" s="5">
        <v>-117257000000</v>
      </c>
      <c r="R167" s="5">
        <v>152942000000</v>
      </c>
      <c r="S167" s="5">
        <v>-4952000000</v>
      </c>
      <c r="T167" s="5">
        <v>-18597000000</v>
      </c>
      <c r="U167" s="5">
        <v>-46348000000</v>
      </c>
      <c r="V167" s="5">
        <v>-28633000000</v>
      </c>
      <c r="W167" s="5">
        <v>-51012000000</v>
      </c>
      <c r="X167" s="5">
        <v>121875000000</v>
      </c>
      <c r="Y167" s="5">
        <v>-85566000000</v>
      </c>
      <c r="Z167" s="5">
        <v>-10552000000</v>
      </c>
    </row>
    <row r="168" spans="2:26" ht="15.5" x14ac:dyDescent="0.35">
      <c r="C168" t="s">
        <v>168</v>
      </c>
      <c r="E168" s="5">
        <v>137326000000</v>
      </c>
      <c r="I168" s="5">
        <v>74006000000</v>
      </c>
      <c r="J168" s="5">
        <v>116500000000</v>
      </c>
      <c r="K168" s="5">
        <v>65385000000</v>
      </c>
      <c r="L168" s="5">
        <v>60029000000</v>
      </c>
      <c r="M168" s="5">
        <v>64022000000</v>
      </c>
      <c r="N168" s="5">
        <v>24208000000</v>
      </c>
      <c r="O168" s="5">
        <v>53134000000</v>
      </c>
      <c r="P168" s="5">
        <v>66430000000</v>
      </c>
      <c r="Q168" s="5">
        <v>183546000000</v>
      </c>
      <c r="R168" s="5">
        <v>30782000000</v>
      </c>
      <c r="S168" s="5">
        <v>34885000000</v>
      </c>
      <c r="T168" s="5">
        <v>53440000000</v>
      </c>
      <c r="U168" s="5">
        <v>98726000000</v>
      </c>
      <c r="V168" s="5">
        <v>126782000000</v>
      </c>
      <c r="W168" s="5">
        <v>177762000000</v>
      </c>
      <c r="X168" s="5">
        <v>57829000000</v>
      </c>
      <c r="Y168" s="5">
        <v>143395000000</v>
      </c>
      <c r="Z168" s="5">
        <v>153947000000</v>
      </c>
    </row>
    <row r="169" spans="2:26" ht="15.5" x14ac:dyDescent="0.35">
      <c r="C169" t="s">
        <v>242</v>
      </c>
      <c r="D169" s="5">
        <v>1140000000</v>
      </c>
      <c r="E169" s="5">
        <v>101000000</v>
      </c>
      <c r="F169" s="5">
        <v>28000000</v>
      </c>
      <c r="G169" s="5">
        <v>109000000</v>
      </c>
      <c r="I169" s="5">
        <v>173000000</v>
      </c>
      <c r="J169" s="5">
        <v>165000000</v>
      </c>
      <c r="K169" s="5">
        <v>-188000000</v>
      </c>
      <c r="L169" s="5">
        <v>891000000</v>
      </c>
      <c r="M169" s="5">
        <v>241000000</v>
      </c>
      <c r="N169" s="5">
        <v>160000000</v>
      </c>
      <c r="O169" s="5">
        <v>-323000000</v>
      </c>
      <c r="P169" s="5">
        <v>645000000</v>
      </c>
      <c r="Q169" s="5">
        <v>141000000</v>
      </c>
      <c r="R169" s="5">
        <v>-178000000</v>
      </c>
      <c r="S169" s="5">
        <v>850000000</v>
      </c>
      <c r="T169" s="5">
        <v>42000000</v>
      </c>
      <c r="U169" s="5">
        <v>1062000000</v>
      </c>
      <c r="V169" s="5">
        <v>577000000</v>
      </c>
      <c r="W169" s="5">
        <v>32000000</v>
      </c>
      <c r="X169" s="5">
        <v>-1942000000</v>
      </c>
    </row>
    <row r="170" spans="2:26" ht="15.5" x14ac:dyDescent="0.35">
      <c r="C170" t="s">
        <v>169</v>
      </c>
      <c r="D170" s="5">
        <v>214808000000</v>
      </c>
      <c r="E170" s="5">
        <v>84942000000</v>
      </c>
      <c r="F170" s="5">
        <v>-8306000000</v>
      </c>
      <c r="G170" s="5">
        <v>77071000000</v>
      </c>
      <c r="I170" s="5">
        <v>137326000000</v>
      </c>
      <c r="J170" s="5">
        <v>74006000000</v>
      </c>
      <c r="K170" s="5">
        <v>116500000000</v>
      </c>
      <c r="L170" s="5">
        <v>65385000000</v>
      </c>
      <c r="M170" s="5">
        <v>60029000000</v>
      </c>
      <c r="N170" s="5">
        <v>64022000000</v>
      </c>
      <c r="O170" s="5">
        <v>24208000000</v>
      </c>
      <c r="P170" s="5">
        <v>53134000000</v>
      </c>
      <c r="Q170" s="5">
        <v>66430000000</v>
      </c>
      <c r="R170" s="5">
        <v>183546000000</v>
      </c>
      <c r="S170" s="5">
        <v>30783000000</v>
      </c>
      <c r="T170" s="5">
        <v>34885000000</v>
      </c>
      <c r="U170" s="5">
        <v>53440000000</v>
      </c>
      <c r="V170" s="5">
        <v>98726000000</v>
      </c>
      <c r="W170" s="5">
        <v>126782000000</v>
      </c>
      <c r="X170" s="5">
        <v>177762000000</v>
      </c>
      <c r="Y170" s="5">
        <v>57829000000</v>
      </c>
      <c r="Z170" s="5">
        <v>143395000000</v>
      </c>
    </row>
    <row r="172" spans="2:26" ht="15.5" x14ac:dyDescent="0.35">
      <c r="B172" t="s">
        <v>170</v>
      </c>
      <c r="C172" t="s">
        <v>12</v>
      </c>
      <c r="D172" s="5">
        <v>4500000000</v>
      </c>
      <c r="E172" s="5">
        <v>4500000000</v>
      </c>
      <c r="F172" s="5">
        <v>4500000000</v>
      </c>
      <c r="G172" s="5">
        <v>4500000000</v>
      </c>
      <c r="I172" s="5">
        <v>4500000000</v>
      </c>
      <c r="J172" s="5">
        <v>4500000000</v>
      </c>
      <c r="K172" s="5">
        <v>4500000000</v>
      </c>
      <c r="L172" s="5">
        <v>4500000000</v>
      </c>
      <c r="M172" s="5">
        <v>4500000000</v>
      </c>
      <c r="N172" s="5">
        <v>4500000000</v>
      </c>
      <c r="O172" s="5">
        <v>4500000000</v>
      </c>
      <c r="P172" s="5">
        <v>4500000000</v>
      </c>
      <c r="Q172" s="5">
        <v>4500000000</v>
      </c>
      <c r="R172" s="5">
        <v>4500000000</v>
      </c>
      <c r="S172" s="5">
        <v>4500000000</v>
      </c>
      <c r="T172" s="6">
        <v>4099999999.9999995</v>
      </c>
      <c r="U172" s="6">
        <v>4099999999.9999995</v>
      </c>
      <c r="V172" s="6">
        <v>4099999999.9999995</v>
      </c>
      <c r="W172" s="5">
        <v>3780000000</v>
      </c>
      <c r="X172" s="5">
        <v>3770000000</v>
      </c>
      <c r="Y172" s="5">
        <v>3760000000</v>
      </c>
      <c r="Z172" s="5">
        <v>3750000000</v>
      </c>
    </row>
    <row r="173" spans="2:26" ht="15.5" x14ac:dyDescent="0.35">
      <c r="C173" t="s">
        <v>171</v>
      </c>
      <c r="D173" s="6">
        <v>10.63</v>
      </c>
      <c r="E173" s="6">
        <v>5.97</v>
      </c>
      <c r="F173" s="6">
        <v>6.33</v>
      </c>
      <c r="G173" s="6">
        <v>13.56</v>
      </c>
    </row>
    <row r="174" spans="2:26" ht="15.5" x14ac:dyDescent="0.35">
      <c r="C174" t="s">
        <v>172</v>
      </c>
      <c r="D174" s="6">
        <v>19.190000000000001</v>
      </c>
      <c r="E174" s="6">
        <v>35.51</v>
      </c>
      <c r="F174" s="6">
        <v>33.81</v>
      </c>
      <c r="G174" s="6">
        <v>16.22</v>
      </c>
    </row>
    <row r="175" spans="2:26" ht="15.5" x14ac:dyDescent="0.35">
      <c r="C175" t="s">
        <v>60</v>
      </c>
      <c r="D175" s="6">
        <v>0.78</v>
      </c>
      <c r="E175" s="6">
        <v>0.92</v>
      </c>
      <c r="F175" s="6">
        <v>0.95</v>
      </c>
      <c r="G175" s="6">
        <v>1.39</v>
      </c>
    </row>
    <row r="176" spans="2:26" ht="15.5" x14ac:dyDescent="0.35">
      <c r="C176" t="s">
        <v>173</v>
      </c>
      <c r="D176" s="5">
        <v>228810000000</v>
      </c>
      <c r="E176" s="6">
        <v>130080000000.00002</v>
      </c>
      <c r="F176" s="5">
        <v>112000000000</v>
      </c>
      <c r="G176" s="5">
        <v>93660000000</v>
      </c>
    </row>
    <row r="177" spans="3:7" ht="15.5" x14ac:dyDescent="0.35">
      <c r="C177" t="s">
        <v>174</v>
      </c>
      <c r="D177" s="6">
        <v>1.11E-2</v>
      </c>
      <c r="E177" s="6">
        <v>6.6E-3</v>
      </c>
      <c r="F177" s="6">
        <v>6.9999999999999993E-3</v>
      </c>
      <c r="G177" s="6">
        <v>1.52E-2</v>
      </c>
    </row>
    <row r="178" spans="3:7" ht="15.5" x14ac:dyDescent="0.35">
      <c r="C178" t="s">
        <v>175</v>
      </c>
      <c r="D178" s="6">
        <v>2.9399999999999999E-2</v>
      </c>
      <c r="E178" s="6">
        <v>1.7000000000000001E-2</v>
      </c>
      <c r="F178" s="6">
        <v>1.84E-2</v>
      </c>
      <c r="G178" s="6">
        <v>3.9199999999999999E-2</v>
      </c>
    </row>
    <row r="179" spans="3:7" ht="15.5" x14ac:dyDescent="0.35">
      <c r="C179" t="s">
        <v>176</v>
      </c>
      <c r="D179" s="6">
        <v>3.8300000000000001E-2</v>
      </c>
      <c r="E179" s="6">
        <v>0.03</v>
      </c>
      <c r="F179" s="6">
        <v>2.4199999999999999E-2</v>
      </c>
      <c r="G179" s="6">
        <v>1.8600000000000002E-2</v>
      </c>
    </row>
    <row r="180" spans="3:7" ht="15.5" x14ac:dyDescent="0.35">
      <c r="C180" t="s">
        <v>177</v>
      </c>
      <c r="D180" s="6">
        <v>2.5099999999999998</v>
      </c>
      <c r="E180" s="6">
        <v>1.92</v>
      </c>
      <c r="F180" s="6">
        <v>1.53</v>
      </c>
      <c r="G180" s="6">
        <v>1.0900000000000001</v>
      </c>
    </row>
    <row r="181" spans="3:7" ht="15.5" x14ac:dyDescent="0.35">
      <c r="C181" t="s">
        <v>178</v>
      </c>
      <c r="D181" s="5">
        <v>1769000000000</v>
      </c>
      <c r="E181" s="5">
        <v>1720000000000</v>
      </c>
      <c r="F181" s="5">
        <v>1689000000000</v>
      </c>
      <c r="G181" s="5">
        <v>1692000000000</v>
      </c>
    </row>
    <row r="182" spans="3:7" ht="15.5" x14ac:dyDescent="0.35">
      <c r="C182" t="s">
        <v>179</v>
      </c>
      <c r="D182" s="6">
        <v>0.56000000000000005</v>
      </c>
      <c r="E182" s="6">
        <v>0.6</v>
      </c>
      <c r="F182" s="6">
        <v>0.62</v>
      </c>
      <c r="G182" s="6">
        <v>0.64</v>
      </c>
    </row>
    <row r="183" spans="3:7" ht="15.5" x14ac:dyDescent="0.35">
      <c r="C183" t="s">
        <v>180</v>
      </c>
      <c r="D183" s="6">
        <v>361.44</v>
      </c>
      <c r="E183" s="6">
        <v>350.81</v>
      </c>
      <c r="F183" s="6">
        <v>344.84</v>
      </c>
      <c r="G183" s="6">
        <v>345.68</v>
      </c>
    </row>
    <row r="184" spans="3:7" ht="15.5" x14ac:dyDescent="0.35">
      <c r="C184" t="s">
        <v>181</v>
      </c>
      <c r="D184" s="6">
        <v>0.56000000000000005</v>
      </c>
      <c r="E184" s="6">
        <v>0.6</v>
      </c>
      <c r="F184" s="6">
        <v>0.62</v>
      </c>
      <c r="G184" s="6">
        <v>0.64</v>
      </c>
    </row>
    <row r="185" spans="3:7" ht="15.5" x14ac:dyDescent="0.35">
      <c r="C185" t="s">
        <v>182</v>
      </c>
      <c r="D185" s="6">
        <v>361.44</v>
      </c>
      <c r="E185" s="6">
        <v>350.81</v>
      </c>
      <c r="F185" s="6">
        <v>344.84</v>
      </c>
      <c r="G185" s="6">
        <v>345.68</v>
      </c>
    </row>
    <row r="186" spans="3:7" ht="15.5" x14ac:dyDescent="0.35">
      <c r="C186" t="s">
        <v>183</v>
      </c>
      <c r="D186" s="5">
        <v>1493000000000</v>
      </c>
      <c r="E186" s="5">
        <v>1288000000000</v>
      </c>
      <c r="F186" s="5">
        <v>1332000000000</v>
      </c>
      <c r="G186" s="5">
        <v>1362000000000</v>
      </c>
    </row>
    <row r="187" spans="3:7" ht="15.5" x14ac:dyDescent="0.35">
      <c r="C187" t="s">
        <v>184</v>
      </c>
      <c r="D187" s="5">
        <v>627000000000</v>
      </c>
      <c r="E187" s="5">
        <v>662000000000</v>
      </c>
      <c r="F187" s="5">
        <v>685000000000</v>
      </c>
      <c r="G187" s="5">
        <v>607000000000</v>
      </c>
    </row>
    <row r="188" spans="3:7" ht="15.5" x14ac:dyDescent="0.35">
      <c r="C188" t="s">
        <v>185</v>
      </c>
      <c r="D188" s="5">
        <v>1626000000000</v>
      </c>
      <c r="E188" s="5">
        <v>1578000000000</v>
      </c>
      <c r="F188" s="5">
        <v>1551000000000</v>
      </c>
      <c r="G188" s="5">
        <v>1555000000000</v>
      </c>
    </row>
    <row r="189" spans="3:7" ht="15.5" x14ac:dyDescent="0.35">
      <c r="C189" t="s">
        <v>24</v>
      </c>
      <c r="D189" s="5">
        <v>2121000000000</v>
      </c>
      <c r="E189" s="5">
        <v>1950000000000</v>
      </c>
      <c r="F189" s="5">
        <v>2017000000000</v>
      </c>
      <c r="G189" s="5">
        <v>1969000000000</v>
      </c>
    </row>
    <row r="190" spans="3:7" ht="15.5" x14ac:dyDescent="0.35">
      <c r="C190" t="s">
        <v>21</v>
      </c>
      <c r="D190" s="5">
        <v>1821000000000</v>
      </c>
      <c r="E190" s="5">
        <v>1865000000000</v>
      </c>
      <c r="F190" s="5">
        <v>1880000000000</v>
      </c>
      <c r="G190" s="5">
        <v>1824000000000</v>
      </c>
    </row>
    <row r="191" spans="3:7" ht="15.5" x14ac:dyDescent="0.35">
      <c r="C191" t="s">
        <v>186</v>
      </c>
      <c r="D191" s="5">
        <v>1099000000000</v>
      </c>
      <c r="E191" s="5">
        <v>1079000000000</v>
      </c>
      <c r="F191" s="5">
        <v>1084000000000</v>
      </c>
      <c r="G191" s="5">
        <v>1036000000000</v>
      </c>
    </row>
    <row r="192" spans="3:7" ht="15.5" x14ac:dyDescent="0.35">
      <c r="C192" t="s">
        <v>187</v>
      </c>
      <c r="D192" s="5">
        <v>87000000000</v>
      </c>
      <c r="E192" s="5">
        <v>79000000000</v>
      </c>
      <c r="F192" s="5">
        <v>64000000000</v>
      </c>
      <c r="G192" s="5">
        <v>31000000000</v>
      </c>
    </row>
    <row r="193" spans="3:26" ht="15.5" x14ac:dyDescent="0.35">
      <c r="C193" t="s">
        <v>188</v>
      </c>
      <c r="D193" s="5">
        <v>-44000000000</v>
      </c>
      <c r="E193" s="5">
        <v>-43000000000</v>
      </c>
      <c r="F193" s="5">
        <v>-81000000000</v>
      </c>
      <c r="G193" s="5">
        <v>-22000000000</v>
      </c>
    </row>
    <row r="194" spans="3:26" ht="15.5" x14ac:dyDescent="0.35">
      <c r="C194" t="s">
        <v>13</v>
      </c>
      <c r="D194" s="5">
        <v>43000000000</v>
      </c>
      <c r="E194" s="5">
        <v>35000000000</v>
      </c>
      <c r="F194" s="5">
        <v>-18000000000</v>
      </c>
      <c r="G194" s="5">
        <v>10000000000</v>
      </c>
    </row>
    <row r="195" spans="3:26" ht="15.5" x14ac:dyDescent="0.35">
      <c r="C195" t="s">
        <v>16</v>
      </c>
      <c r="D195" s="6">
        <v>9.61</v>
      </c>
      <c r="E195" s="6">
        <v>7.86</v>
      </c>
      <c r="F195" s="6">
        <v>-3.91</v>
      </c>
      <c r="G195" s="6">
        <v>2.13</v>
      </c>
    </row>
    <row r="196" spans="3:26" ht="15.5" x14ac:dyDescent="0.35">
      <c r="C196" t="s">
        <v>45</v>
      </c>
      <c r="I196" s="6">
        <v>23.68</v>
      </c>
      <c r="J196" s="6">
        <v>13.7</v>
      </c>
      <c r="K196" s="6">
        <v>22.41</v>
      </c>
      <c r="L196" s="6">
        <v>19.77</v>
      </c>
      <c r="M196" s="6">
        <v>18.510000000000002</v>
      </c>
      <c r="N196" s="6">
        <v>13.89</v>
      </c>
      <c r="O196" s="6">
        <v>13.61</v>
      </c>
      <c r="P196" s="6">
        <v>10.68</v>
      </c>
      <c r="Q196" s="6">
        <v>9.1300000000000008</v>
      </c>
      <c r="R196" s="6">
        <v>7.48</v>
      </c>
      <c r="S196" s="6">
        <v>4.3600000000000003</v>
      </c>
      <c r="T196" s="6">
        <v>6.81</v>
      </c>
      <c r="U196" s="6">
        <v>2.63</v>
      </c>
      <c r="V196" s="6">
        <v>1.23</v>
      </c>
      <c r="W196" s="6">
        <v>15.63</v>
      </c>
      <c r="X196" s="6">
        <v>12.42</v>
      </c>
      <c r="Y196" s="6">
        <v>41.46</v>
      </c>
      <c r="Z196" s="6">
        <v>6.53</v>
      </c>
    </row>
    <row r="197" spans="3:26" ht="15.5" x14ac:dyDescent="0.35">
      <c r="C197" t="s">
        <v>59</v>
      </c>
      <c r="I197" s="6">
        <v>9.0399999999999991</v>
      </c>
      <c r="J197" s="6">
        <v>16.5</v>
      </c>
      <c r="K197" s="6">
        <v>12.41</v>
      </c>
      <c r="L197" s="6">
        <v>11.43</v>
      </c>
      <c r="M197" s="6">
        <v>9.67</v>
      </c>
      <c r="N197" s="6">
        <v>7.13</v>
      </c>
      <c r="O197" s="6">
        <v>7.57</v>
      </c>
      <c r="P197" s="6">
        <v>8.99</v>
      </c>
      <c r="Q197" s="6">
        <v>10.3</v>
      </c>
      <c r="R197" s="6">
        <v>11.63</v>
      </c>
      <c r="S197" s="6">
        <v>14.45</v>
      </c>
      <c r="T197" s="6">
        <v>15.71</v>
      </c>
      <c r="U197" s="6">
        <v>41.44</v>
      </c>
      <c r="V197" s="6">
        <v>92.68</v>
      </c>
      <c r="W197" s="6">
        <v>15.36</v>
      </c>
      <c r="X197" s="6">
        <v>17.71</v>
      </c>
      <c r="Y197" s="6">
        <v>5.31</v>
      </c>
      <c r="Z197" s="6">
        <v>19.91</v>
      </c>
    </row>
    <row r="198" spans="3:26" ht="15.5" x14ac:dyDescent="0.35">
      <c r="C198" t="s">
        <v>62</v>
      </c>
      <c r="I198" s="6">
        <v>0.3</v>
      </c>
      <c r="J198" s="6">
        <v>0.25</v>
      </c>
      <c r="K198" s="6">
        <v>0.32</v>
      </c>
      <c r="L198" s="6">
        <v>0.3</v>
      </c>
      <c r="M198" s="6">
        <v>0.24</v>
      </c>
      <c r="N198" s="6">
        <v>0.16</v>
      </c>
      <c r="O198" s="6">
        <v>0.15</v>
      </c>
      <c r="P198" s="6">
        <v>0.16</v>
      </c>
      <c r="Q198" s="6">
        <v>0.17</v>
      </c>
      <c r="R198" s="6">
        <v>0.16</v>
      </c>
      <c r="S198" s="6">
        <v>0.12</v>
      </c>
      <c r="T198" s="6">
        <v>0.19</v>
      </c>
      <c r="U198" s="6">
        <v>0.17</v>
      </c>
      <c r="V198" s="6">
        <v>0.2</v>
      </c>
      <c r="W198" s="6">
        <v>0.36</v>
      </c>
      <c r="X198" s="6">
        <v>0.39</v>
      </c>
      <c r="Y198" s="6">
        <v>0.46</v>
      </c>
      <c r="Z198" s="6">
        <v>0.31</v>
      </c>
    </row>
    <row r="199" spans="3:26" ht="15.5" x14ac:dyDescent="0.35">
      <c r="C199" t="s">
        <v>189</v>
      </c>
      <c r="I199" s="5">
        <v>402880000000</v>
      </c>
      <c r="J199" s="5">
        <v>404500000000</v>
      </c>
      <c r="K199" s="5">
        <v>451640000000</v>
      </c>
      <c r="L199" s="5">
        <v>421200000000</v>
      </c>
      <c r="M199" s="5">
        <v>417090000000</v>
      </c>
      <c r="N199" s="5">
        <v>387010000000</v>
      </c>
      <c r="O199" s="5">
        <v>403660000000</v>
      </c>
      <c r="P199" s="5">
        <v>325390000000</v>
      </c>
    </row>
    <row r="200" spans="3:26" ht="15.5" x14ac:dyDescent="0.35">
      <c r="C200" t="s">
        <v>190</v>
      </c>
      <c r="I200" s="6">
        <v>2.6000000000000002E-2</v>
      </c>
      <c r="J200" s="6">
        <v>1.61E-2</v>
      </c>
      <c r="K200" s="6">
        <v>3.0299999999999997E-2</v>
      </c>
      <c r="L200" s="6">
        <v>2.7999999999999997E-2</v>
      </c>
      <c r="M200" s="6">
        <v>2.7799999999999998E-2</v>
      </c>
      <c r="N200" s="6">
        <v>2.1099999999999997E-2</v>
      </c>
      <c r="O200" s="6">
        <v>2.0400000000000001E-2</v>
      </c>
      <c r="P200" s="6">
        <v>1.4199999999999999E-2</v>
      </c>
      <c r="Q200" s="6">
        <v>1.3999999999999999E-2</v>
      </c>
      <c r="R200" s="6">
        <v>1.15E-2</v>
      </c>
      <c r="S200" s="6">
        <v>6.0000000000000001E-3</v>
      </c>
      <c r="T200" s="6">
        <v>1.1299999999999999E-2</v>
      </c>
      <c r="U200" s="6">
        <v>4.5000000000000005E-3</v>
      </c>
      <c r="V200" s="6">
        <v>2.2000000000000001E-3</v>
      </c>
      <c r="W200" s="6">
        <v>2.7799999999999998E-2</v>
      </c>
      <c r="X200" s="6">
        <v>2.3799999999999998E-2</v>
      </c>
      <c r="Y200" s="6">
        <v>9.74E-2</v>
      </c>
      <c r="Z200" s="6">
        <v>1.44E-2</v>
      </c>
    </row>
    <row r="201" spans="3:26" ht="15.5" x14ac:dyDescent="0.35">
      <c r="C201" t="s">
        <v>191</v>
      </c>
      <c r="I201" s="6">
        <v>6.8699999999999997E-2</v>
      </c>
      <c r="J201" s="6">
        <v>4.1399999999999999E-2</v>
      </c>
      <c r="K201" s="6">
        <v>6.8699999999999997E-2</v>
      </c>
      <c r="L201" s="6">
        <v>6.6799999999999998E-2</v>
      </c>
      <c r="M201" s="6">
        <v>6.5099999999999991E-2</v>
      </c>
      <c r="N201" s="6">
        <v>5.1200000000000002E-2</v>
      </c>
      <c r="O201" s="6">
        <v>5.1500000000000004E-2</v>
      </c>
      <c r="P201" s="6">
        <v>4.2300000000000004E-2</v>
      </c>
      <c r="Q201" s="6">
        <v>3.7100000000000001E-2</v>
      </c>
      <c r="R201" s="6">
        <v>3.1099999999999999E-2</v>
      </c>
      <c r="S201" s="6">
        <v>1.9099999999999999E-2</v>
      </c>
      <c r="T201" s="6">
        <v>3.3300000000000003E-2</v>
      </c>
      <c r="U201" s="6">
        <v>1.3300000000000001E-2</v>
      </c>
      <c r="V201" s="6">
        <v>6.1999999999999998E-3</v>
      </c>
      <c r="W201" s="6">
        <v>7.6999999999999999E-2</v>
      </c>
      <c r="X201" s="6">
        <v>6.1399999999999996E-2</v>
      </c>
      <c r="Y201" s="6">
        <v>0.20929999999999999</v>
      </c>
      <c r="Z201" s="6">
        <v>3.9599999999999996E-2</v>
      </c>
    </row>
    <row r="202" spans="3:26" ht="15.5" x14ac:dyDescent="0.35">
      <c r="C202" t="s">
        <v>192</v>
      </c>
      <c r="I202" s="6">
        <v>9.0500000000000011E-2</v>
      </c>
      <c r="J202" s="6">
        <v>0.10039999999999999</v>
      </c>
      <c r="K202" s="6">
        <v>0.1192</v>
      </c>
      <c r="L202" s="6">
        <v>0.11599999999999999</v>
      </c>
      <c r="M202" s="6">
        <v>0.1191</v>
      </c>
      <c r="N202" s="6">
        <v>0.10539999999999999</v>
      </c>
      <c r="O202" s="6">
        <v>0.12230000000000001</v>
      </c>
      <c r="P202" s="6">
        <v>0.1009</v>
      </c>
      <c r="Q202" s="6">
        <v>9.7200000000000009E-2</v>
      </c>
      <c r="R202" s="6">
        <v>9.1199999999999989E-2</v>
      </c>
      <c r="S202" s="6">
        <v>7.400000000000001E-2</v>
      </c>
      <c r="T202" s="6">
        <v>9.1300000000000006E-2</v>
      </c>
      <c r="U202" s="6">
        <v>0.11320000000000001</v>
      </c>
      <c r="V202" s="6">
        <v>6.2600000000000003E-2</v>
      </c>
      <c r="W202" s="6">
        <v>0.1406</v>
      </c>
      <c r="X202" s="6">
        <v>0.12029999999999999</v>
      </c>
      <c r="Y202" s="6">
        <v>0.1464</v>
      </c>
      <c r="Z202" s="6">
        <v>0.26619999999999999</v>
      </c>
    </row>
    <row r="203" spans="3:26" ht="15.5" x14ac:dyDescent="0.35">
      <c r="C203" t="s">
        <v>193</v>
      </c>
      <c r="I203" s="6">
        <v>1.35</v>
      </c>
      <c r="J203" s="6">
        <v>1.58</v>
      </c>
      <c r="K203" s="6">
        <v>2.0099999999999998</v>
      </c>
      <c r="L203" s="6">
        <v>2.0699999999999998</v>
      </c>
      <c r="M203" s="6">
        <v>1.92</v>
      </c>
      <c r="N203" s="6">
        <v>1.58</v>
      </c>
      <c r="O203" s="6">
        <v>1.59</v>
      </c>
      <c r="P203" s="6">
        <v>1.4</v>
      </c>
      <c r="Q203" s="6">
        <v>1.58</v>
      </c>
      <c r="R203" s="6">
        <v>1.39</v>
      </c>
      <c r="S203" s="6">
        <v>1.1299999999999999</v>
      </c>
      <c r="T203" s="6">
        <v>1.22</v>
      </c>
      <c r="U203" s="6">
        <v>1.76</v>
      </c>
      <c r="V203" s="6">
        <v>1.23</v>
      </c>
      <c r="W203" s="6">
        <v>2.94</v>
      </c>
      <c r="X203" s="6">
        <v>2.25</v>
      </c>
      <c r="Y203" s="6">
        <v>2.88</v>
      </c>
      <c r="Z203" s="6">
        <v>2.64</v>
      </c>
    </row>
    <row r="204" spans="3:26" ht="15.5" x14ac:dyDescent="0.35">
      <c r="C204" t="s">
        <v>56</v>
      </c>
      <c r="I204" s="6">
        <v>0.62</v>
      </c>
      <c r="J204" s="6">
        <v>0.68</v>
      </c>
      <c r="K204" s="6">
        <v>0.85</v>
      </c>
      <c r="L204" s="6">
        <v>0.76</v>
      </c>
      <c r="M204" s="6">
        <v>0.63</v>
      </c>
      <c r="N204" s="6">
        <v>0.36</v>
      </c>
      <c r="O204" s="6">
        <v>0.39</v>
      </c>
      <c r="P204" s="6">
        <v>0.38</v>
      </c>
      <c r="Q204" s="6">
        <v>0.38</v>
      </c>
      <c r="R204" s="6">
        <v>0.36</v>
      </c>
      <c r="S204" s="6">
        <v>0.28000000000000003</v>
      </c>
      <c r="T204" s="6">
        <v>0.52</v>
      </c>
      <c r="U204" s="6">
        <v>0.55000000000000004</v>
      </c>
      <c r="V204" s="6">
        <v>0.57999999999999996</v>
      </c>
      <c r="W204" s="6">
        <v>1.18</v>
      </c>
      <c r="X204" s="6">
        <v>1.0900000000000001</v>
      </c>
      <c r="Y204" s="6">
        <v>1.1100000000000001</v>
      </c>
      <c r="Z204" s="6">
        <v>0.79</v>
      </c>
    </row>
    <row r="205" spans="3:26" ht="15.5" x14ac:dyDescent="0.35">
      <c r="C205" t="s">
        <v>53</v>
      </c>
      <c r="I205" s="6">
        <v>344.84</v>
      </c>
      <c r="J205" s="6">
        <v>330.72</v>
      </c>
      <c r="K205" s="6">
        <v>326.07</v>
      </c>
      <c r="L205" s="6">
        <v>296.06</v>
      </c>
      <c r="M205" s="6">
        <v>284.23</v>
      </c>
      <c r="N205" s="6">
        <v>271.52999999999997</v>
      </c>
      <c r="O205" s="6">
        <v>264.35000000000002</v>
      </c>
      <c r="P205" s="6">
        <v>252.85</v>
      </c>
      <c r="Q205" s="6">
        <v>246.32</v>
      </c>
      <c r="R205" s="6">
        <v>240.71</v>
      </c>
      <c r="S205" s="6">
        <v>228.51</v>
      </c>
      <c r="T205" s="6">
        <v>204.31</v>
      </c>
      <c r="U205" s="6">
        <v>197.57</v>
      </c>
      <c r="V205" s="6">
        <v>197.84</v>
      </c>
      <c r="W205" s="6">
        <v>202.96</v>
      </c>
      <c r="X205" s="6">
        <v>202.25</v>
      </c>
      <c r="Y205" s="6">
        <v>198.05</v>
      </c>
      <c r="Z205" s="6">
        <v>164.81</v>
      </c>
    </row>
    <row r="206" spans="3:26" ht="15.5" x14ac:dyDescent="0.35">
      <c r="C206" t="s">
        <v>194</v>
      </c>
      <c r="I206" s="6">
        <v>0.62</v>
      </c>
      <c r="J206" s="6">
        <v>0.68</v>
      </c>
      <c r="K206" s="6">
        <v>0.85</v>
      </c>
      <c r="L206" s="6">
        <v>0.76</v>
      </c>
      <c r="M206" s="6">
        <v>0.63</v>
      </c>
      <c r="N206" s="6">
        <v>0.36</v>
      </c>
      <c r="O206" s="6">
        <v>0.39</v>
      </c>
      <c r="P206" s="6">
        <v>0.38</v>
      </c>
      <c r="Q206" s="6">
        <v>0.38</v>
      </c>
      <c r="R206" s="6">
        <v>0.36</v>
      </c>
      <c r="S206" s="6">
        <v>0.28000000000000003</v>
      </c>
      <c r="T206" s="6">
        <v>0.52</v>
      </c>
      <c r="U206" s="6">
        <v>0.55000000000000004</v>
      </c>
      <c r="V206" s="6">
        <v>0.57999999999999996</v>
      </c>
      <c r="W206" s="6">
        <v>1.18</v>
      </c>
      <c r="X206" s="6">
        <v>1.0900000000000001</v>
      </c>
      <c r="Y206" s="6">
        <v>1.1100000000000001</v>
      </c>
      <c r="Z206" s="6">
        <v>0.79</v>
      </c>
    </row>
    <row r="207" spans="3:26" ht="15.5" x14ac:dyDescent="0.35">
      <c r="C207" t="s">
        <v>195</v>
      </c>
      <c r="I207" s="6">
        <v>344.84</v>
      </c>
      <c r="J207" s="6">
        <v>330.72</v>
      </c>
      <c r="K207" s="6">
        <v>326.07</v>
      </c>
      <c r="L207" s="6">
        <v>296.06</v>
      </c>
      <c r="M207" s="6">
        <v>284.23</v>
      </c>
      <c r="N207" s="6">
        <v>271.52999999999997</v>
      </c>
      <c r="O207" s="6">
        <v>264.35000000000002</v>
      </c>
      <c r="P207" s="6">
        <v>252.85</v>
      </c>
      <c r="Q207" s="6">
        <v>246.32</v>
      </c>
      <c r="R207" s="6">
        <v>240.71</v>
      </c>
      <c r="S207" s="6">
        <v>228.51</v>
      </c>
      <c r="T207" s="6">
        <v>204.31</v>
      </c>
      <c r="U207" s="6">
        <v>197.57</v>
      </c>
      <c r="V207" s="6">
        <v>197.84</v>
      </c>
      <c r="W207" s="6">
        <v>202.96</v>
      </c>
      <c r="X207" s="6">
        <v>202.04</v>
      </c>
      <c r="Y207" s="6">
        <v>197.8</v>
      </c>
      <c r="Z207" s="6">
        <v>164.52</v>
      </c>
    </row>
    <row r="208" spans="3:26" ht="15.5" x14ac:dyDescent="0.35">
      <c r="C208" t="s">
        <v>196</v>
      </c>
      <c r="I208" s="5">
        <v>1332000000000</v>
      </c>
      <c r="J208" s="5">
        <v>1330000000000</v>
      </c>
      <c r="K208" s="5">
        <v>1111000000000</v>
      </c>
      <c r="L208" s="5">
        <v>1003000000000</v>
      </c>
      <c r="M208" s="5">
        <v>939000000000</v>
      </c>
      <c r="N208" s="5">
        <v>912000000000</v>
      </c>
      <c r="O208" s="5">
        <v>930000000000</v>
      </c>
      <c r="P208" s="5">
        <v>1014000000000</v>
      </c>
      <c r="Q208" s="5">
        <v>806000000000</v>
      </c>
      <c r="R208" s="5">
        <v>856000000000</v>
      </c>
      <c r="S208" s="5">
        <v>925000000000</v>
      </c>
      <c r="T208" s="5">
        <v>828000000000</v>
      </c>
      <c r="U208" s="5">
        <v>719000000000</v>
      </c>
      <c r="V208" s="5">
        <v>654000000000</v>
      </c>
      <c r="W208" s="5">
        <v>485000000000</v>
      </c>
      <c r="X208" s="5">
        <v>565000000000</v>
      </c>
      <c r="Y208" s="5">
        <v>364000000000</v>
      </c>
      <c r="Z208" s="5">
        <v>554000000000</v>
      </c>
    </row>
    <row r="209" spans="3:26" ht="15.5" x14ac:dyDescent="0.35">
      <c r="C209" t="s">
        <v>197</v>
      </c>
      <c r="I209" s="5">
        <v>685000000000</v>
      </c>
      <c r="J209" s="5">
        <v>380000000000</v>
      </c>
      <c r="K209" s="5">
        <v>220000000000</v>
      </c>
      <c r="L209" s="5">
        <v>277000000000</v>
      </c>
      <c r="M209" s="5">
        <v>219000000000</v>
      </c>
      <c r="N209" s="5">
        <v>297000000000</v>
      </c>
      <c r="O209" s="5">
        <v>329000000000</v>
      </c>
      <c r="P209" s="5">
        <v>465000000000</v>
      </c>
      <c r="Q209" s="5">
        <v>515000000000</v>
      </c>
      <c r="R209" s="5">
        <v>485000000000</v>
      </c>
      <c r="S209" s="5">
        <v>497000000000</v>
      </c>
      <c r="T209" s="5">
        <v>484000000000</v>
      </c>
      <c r="U209" s="5">
        <v>345000000000</v>
      </c>
      <c r="V209" s="5">
        <v>407000000000</v>
      </c>
      <c r="W209" s="5">
        <v>446000000000</v>
      </c>
      <c r="X209" s="5">
        <v>215000000000</v>
      </c>
      <c r="Y209" s="5">
        <v>215000000000</v>
      </c>
      <c r="Z209" s="5">
        <v>291000000000</v>
      </c>
    </row>
    <row r="210" spans="3:26" ht="15.5" x14ac:dyDescent="0.35">
      <c r="C210" t="s">
        <v>26</v>
      </c>
      <c r="I210" s="5">
        <v>2017000000000</v>
      </c>
      <c r="J210" s="5">
        <v>1710000000000</v>
      </c>
      <c r="K210" s="5">
        <v>1330000000000</v>
      </c>
      <c r="L210" s="5">
        <v>1280000000000</v>
      </c>
      <c r="M210" s="5">
        <v>1158000000000</v>
      </c>
      <c r="N210" s="5">
        <v>1209000000000</v>
      </c>
      <c r="O210" s="5">
        <v>1259000000000</v>
      </c>
      <c r="P210" s="5">
        <v>1479000000000</v>
      </c>
      <c r="Q210" s="5">
        <v>1322000000000</v>
      </c>
      <c r="R210" s="5">
        <v>1342000000000</v>
      </c>
      <c r="S210" s="5">
        <v>1421000000000</v>
      </c>
      <c r="T210" s="5">
        <v>1312000000000</v>
      </c>
      <c r="U210" s="5">
        <v>1065000000000</v>
      </c>
      <c r="V210" s="5">
        <v>1061000000000</v>
      </c>
      <c r="W210" s="5">
        <v>931000000000</v>
      </c>
      <c r="X210" s="5">
        <v>779000000000</v>
      </c>
      <c r="Y210" s="5">
        <v>579000000000</v>
      </c>
      <c r="Z210" s="5">
        <v>845000000000</v>
      </c>
    </row>
    <row r="211" spans="3:26" ht="15.5" x14ac:dyDescent="0.35">
      <c r="C211" t="s">
        <v>23</v>
      </c>
      <c r="I211" s="5">
        <v>1880000000000</v>
      </c>
      <c r="J211" s="5">
        <v>1636000000000</v>
      </c>
      <c r="K211" s="5">
        <v>1214000000000</v>
      </c>
      <c r="L211" s="5">
        <v>1215000000000</v>
      </c>
      <c r="M211" s="5">
        <v>1098000000000</v>
      </c>
      <c r="N211" s="5">
        <v>1145000000000</v>
      </c>
      <c r="O211" s="5">
        <v>1235000000000</v>
      </c>
      <c r="P211" s="5">
        <v>1426000000000</v>
      </c>
      <c r="Q211" s="5">
        <v>1255000000000</v>
      </c>
      <c r="R211" s="5">
        <v>1158000000000</v>
      </c>
      <c r="S211" s="5">
        <v>1390000000000</v>
      </c>
      <c r="T211" s="5">
        <v>1277000000000</v>
      </c>
      <c r="U211" s="5">
        <v>1011000000000</v>
      </c>
      <c r="V211" s="5">
        <v>963000000000</v>
      </c>
      <c r="W211" s="5">
        <v>804000000000</v>
      </c>
      <c r="X211" s="5">
        <v>602000000000</v>
      </c>
      <c r="Y211" s="5">
        <v>521000000000</v>
      </c>
      <c r="Z211" s="5">
        <v>702000000000</v>
      </c>
    </row>
    <row r="212" spans="3:26" ht="15.5" x14ac:dyDescent="0.35">
      <c r="C212" t="s">
        <v>198</v>
      </c>
      <c r="I212" s="5">
        <v>1084000000000</v>
      </c>
      <c r="J212" s="5">
        <v>696000000000</v>
      </c>
      <c r="K212" s="5">
        <v>456000000000</v>
      </c>
      <c r="L212" s="5">
        <v>392000000000</v>
      </c>
      <c r="M212" s="5">
        <v>189000000000</v>
      </c>
      <c r="N212" s="5">
        <v>156000000000</v>
      </c>
      <c r="O212" s="5">
        <v>7000000000</v>
      </c>
      <c r="P212" s="5">
        <v>5000000000</v>
      </c>
      <c r="Q212" s="5">
        <v>8000000000</v>
      </c>
      <c r="R212" s="5">
        <v>2000000000</v>
      </c>
      <c r="S212" s="5">
        <v>1000000000</v>
      </c>
      <c r="T212" s="5">
        <v>43000000000</v>
      </c>
      <c r="U212" s="5">
        <v>78000000000</v>
      </c>
      <c r="V212" s="5">
        <v>119000000000</v>
      </c>
      <c r="W212" s="5">
        <v>182000000000</v>
      </c>
      <c r="X212" s="5">
        <v>24000000000</v>
      </c>
      <c r="Y212" s="5">
        <v>22000000000</v>
      </c>
      <c r="Z212" s="5">
        <v>32000000000</v>
      </c>
    </row>
    <row r="213" spans="3:26" ht="15.5" x14ac:dyDescent="0.35">
      <c r="C213" t="s">
        <v>199</v>
      </c>
      <c r="I213" s="5">
        <v>-95000000000</v>
      </c>
      <c r="J213" s="5">
        <v>-258000000000</v>
      </c>
      <c r="K213" s="5">
        <v>191000000000</v>
      </c>
      <c r="L213" s="5">
        <v>31000000000</v>
      </c>
      <c r="M213" s="5">
        <v>234000000000</v>
      </c>
      <c r="N213" s="5">
        <v>194000000000</v>
      </c>
      <c r="O213" s="5">
        <v>271000000000</v>
      </c>
      <c r="P213" s="5">
        <v>26000000000</v>
      </c>
      <c r="Q213" s="5">
        <v>69000000000</v>
      </c>
      <c r="R213" s="5">
        <v>288000000000</v>
      </c>
      <c r="S213" s="5">
        <v>97000000000</v>
      </c>
      <c r="T213" s="5">
        <v>68000000000</v>
      </c>
      <c r="U213" s="5">
        <v>222000000000</v>
      </c>
      <c r="V213" s="5">
        <v>2000000000</v>
      </c>
      <c r="W213" s="5">
        <v>74000000000</v>
      </c>
      <c r="X213" s="5">
        <v>157000000000</v>
      </c>
      <c r="Y213" s="5">
        <v>239000000000</v>
      </c>
      <c r="Z213" s="5">
        <v>80000000000</v>
      </c>
    </row>
    <row r="214" spans="3:26" ht="15.5" x14ac:dyDescent="0.35">
      <c r="C214" t="s">
        <v>200</v>
      </c>
      <c r="I214" s="5">
        <v>-166000000000</v>
      </c>
      <c r="J214" s="5">
        <v>-119000000000</v>
      </c>
      <c r="K214" s="5">
        <v>-99000000000</v>
      </c>
      <c r="L214" s="5">
        <v>-110000000000</v>
      </c>
      <c r="M214" s="5">
        <v>-97000000000</v>
      </c>
      <c r="N214" s="5">
        <v>-66000000000</v>
      </c>
      <c r="O214" s="5">
        <v>-67000000000</v>
      </c>
      <c r="P214" s="5">
        <v>-150000000000</v>
      </c>
      <c r="Q214" s="5">
        <v>-120000000000</v>
      </c>
      <c r="R214" s="5">
        <v>-119000000000</v>
      </c>
      <c r="S214" s="5">
        <v>-199000000000</v>
      </c>
      <c r="T214" s="5">
        <v>-314000000000</v>
      </c>
      <c r="U214" s="5">
        <v>-244000000000</v>
      </c>
      <c r="V214" s="5">
        <v>-183000000000</v>
      </c>
      <c r="W214" s="5">
        <v>-185000000000</v>
      </c>
      <c r="X214" s="5">
        <v>-147000000000</v>
      </c>
      <c r="Y214" s="5">
        <v>-101000000000</v>
      </c>
      <c r="Z214" s="5">
        <v>-213000000000</v>
      </c>
    </row>
    <row r="215" spans="3:26" ht="15.5" x14ac:dyDescent="0.35">
      <c r="C215" t="s">
        <v>15</v>
      </c>
      <c r="I215" s="5">
        <v>-261000000000</v>
      </c>
      <c r="J215" s="5">
        <v>-377000000000</v>
      </c>
      <c r="K215" s="5">
        <v>92000000000</v>
      </c>
      <c r="L215" s="5">
        <v>-79000000000</v>
      </c>
      <c r="M215" s="5">
        <v>137000000000</v>
      </c>
      <c r="N215" s="5">
        <v>127000000000</v>
      </c>
      <c r="O215" s="5">
        <v>204000000000</v>
      </c>
      <c r="P215" s="5">
        <v>-124000000000</v>
      </c>
      <c r="Q215" s="5">
        <v>-51000000000</v>
      </c>
      <c r="R215" s="5">
        <v>169000000000</v>
      </c>
      <c r="S215" s="5">
        <v>-102000000000</v>
      </c>
      <c r="T215" s="5">
        <v>-246000000000</v>
      </c>
      <c r="U215" s="5">
        <v>-22000000000</v>
      </c>
      <c r="V215" s="5">
        <v>-182000000000</v>
      </c>
      <c r="W215" s="5">
        <v>-111000000000</v>
      </c>
      <c r="X215" s="5">
        <v>11000000000</v>
      </c>
      <c r="Y215" s="5">
        <v>138000000000</v>
      </c>
      <c r="Z215" s="5">
        <v>-133000000000</v>
      </c>
    </row>
    <row r="216" spans="3:26" ht="15.5" x14ac:dyDescent="0.35">
      <c r="C216" t="s">
        <v>17</v>
      </c>
      <c r="I216" s="6">
        <v>-57.99</v>
      </c>
      <c r="J216" s="6">
        <v>-83.8</v>
      </c>
      <c r="K216" s="6">
        <v>20.399999999999999</v>
      </c>
      <c r="L216" s="6">
        <v>-17.46</v>
      </c>
      <c r="M216" s="6">
        <v>30.46</v>
      </c>
      <c r="N216" s="6">
        <v>28.34</v>
      </c>
      <c r="O216" s="6">
        <v>45.28</v>
      </c>
      <c r="P216" s="6">
        <v>-27.49</v>
      </c>
      <c r="Q216" s="6">
        <v>-11.32</v>
      </c>
      <c r="R216" s="6">
        <v>37.51</v>
      </c>
      <c r="S216" s="6">
        <v>-22.67</v>
      </c>
      <c r="T216" s="6">
        <v>-59.94</v>
      </c>
      <c r="U216" s="6">
        <v>-5.36</v>
      </c>
      <c r="V216" s="6">
        <v>-44.36</v>
      </c>
      <c r="W216" s="6">
        <v>-29.36</v>
      </c>
      <c r="X216" s="6">
        <v>2.8</v>
      </c>
      <c r="Y216" s="6">
        <v>36.74</v>
      </c>
      <c r="Z216" s="6">
        <v>-35.43</v>
      </c>
    </row>
  </sheetData>
  <pageMargins left="0.7" right="0.7" top="0.75" bottom="0.75" header="0.3" footer="0.3"/>
  <ignoredErrors>
    <ignoredError sqref="A1:Z217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Z1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1734</v>
      </c>
      <c r="D2" s="2" vm="403">
        <f ca="1">IFERROR(_xlfn.STOCKHISTORY("XIDX:" &amp; $C$1, D3, , 0, 0, 1), "Libur")</f>
        <v>492</v>
      </c>
      <c r="E2" s="2" t="str">
        <f ca="1">IFERROR(_xlfn.STOCKHISTORY("XIDX:" &amp; $C$1, E3, , 0, 0, 1), "Libur")</f>
        <v>Libur</v>
      </c>
      <c r="H2" s="2" vm="403">
        <f ca="1">IFERROR(INDEX(D2:G2,COUNT(D2:G2)),"")</f>
        <v>492</v>
      </c>
      <c r="I2" s="2" vm="94">
        <f t="shared" ref="I2:Z2" ca="1" si="0">IFERROR(_xlfn.STOCKHISTORY("XIDX:" &amp; $C$1, I1, , 0, 0, 1), "Libur")</f>
        <v>380</v>
      </c>
      <c r="J2" s="2" vm="404">
        <f t="shared" ca="1" si="0"/>
        <v>342</v>
      </c>
      <c r="K2" s="2" vm="112">
        <f t="shared" ca="1" si="0"/>
        <v>860</v>
      </c>
      <c r="L2" s="2" vm="405">
        <f t="shared" ca="1" si="0"/>
        <v>206</v>
      </c>
      <c r="M2" s="2" vm="23">
        <f t="shared" ca="1" si="0"/>
        <v>402</v>
      </c>
      <c r="N2" s="2" vm="406">
        <f t="shared" ca="1" si="0"/>
        <v>148</v>
      </c>
      <c r="O2" s="2" t="str">
        <f t="shared" ca="1" si="0"/>
        <v>Libur</v>
      </c>
      <c r="P2" s="2" t="str">
        <f t="shared" ca="1" si="0"/>
        <v>Libur</v>
      </c>
      <c r="Q2" s="2" vm="108">
        <f t="shared" ca="1" si="0"/>
        <v>248</v>
      </c>
      <c r="R2" s="2" vm="407">
        <f t="shared" ca="1" si="0"/>
        <v>180</v>
      </c>
      <c r="S2" s="2" t="str">
        <f t="shared" ca="1" si="0"/>
        <v>Libur</v>
      </c>
      <c r="T2" s="2" vm="408">
        <f t="shared" ca="1" si="0"/>
        <v>187.5</v>
      </c>
      <c r="U2" s="2" vm="21">
        <f t="shared" ca="1" si="0"/>
        <v>570</v>
      </c>
      <c r="V2" s="2" t="str">
        <f t="shared" ca="1" si="0"/>
        <v>Libur</v>
      </c>
      <c r="W2" s="2" t="str">
        <f t="shared" ca="1" si="0"/>
        <v>Libur</v>
      </c>
      <c r="X2" s="2" vm="409">
        <f t="shared" ca="1" si="0"/>
        <v>67.5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93000000</v>
      </c>
      <c r="E4" s="2">
        <f>IFERROR(INDEX(E51:E500,MATCH($C$4,$C$51:$C$500,0)),"")</f>
        <v>0</v>
      </c>
      <c r="H4" s="2">
        <f>IFERROR(SUM(D4:G4)*(4/MAX(1,COUNT(D4:G4))),"")</f>
        <v>186000000</v>
      </c>
      <c r="I4" s="2">
        <f t="shared" ref="I4:Z4" si="1">IFERROR(INDEX(I51:I500,MATCH($C$4,$C$51:$C$500,0)),"")</f>
        <v>2044515766</v>
      </c>
      <c r="J4" s="2">
        <f t="shared" si="1"/>
        <v>262500000</v>
      </c>
      <c r="K4" s="2">
        <f t="shared" si="1"/>
        <v>9756097747</v>
      </c>
      <c r="L4" s="2">
        <f t="shared" si="1"/>
        <v>32544673624</v>
      </c>
      <c r="M4" s="2">
        <f t="shared" si="1"/>
        <v>38507204242</v>
      </c>
      <c r="N4" s="2">
        <f t="shared" si="1"/>
        <v>4718435642</v>
      </c>
      <c r="O4" s="2">
        <f t="shared" si="1"/>
        <v>0</v>
      </c>
      <c r="P4" s="2">
        <f t="shared" si="1"/>
        <v>0</v>
      </c>
      <c r="Q4" s="2">
        <f t="shared" si="1"/>
        <v>2617767650</v>
      </c>
      <c r="R4" s="2">
        <f t="shared" si="1"/>
        <v>464827400</v>
      </c>
      <c r="S4" s="2">
        <f t="shared" si="1"/>
        <v>152500000</v>
      </c>
      <c r="T4" s="2">
        <f t="shared" si="1"/>
        <v>27248554912</v>
      </c>
      <c r="U4" s="2">
        <f t="shared" si="1"/>
        <v>102752163835</v>
      </c>
      <c r="V4" s="2">
        <f t="shared" si="1"/>
        <v>253337347700</v>
      </c>
      <c r="W4" s="2">
        <f t="shared" si="1"/>
        <v>234796669304</v>
      </c>
      <c r="X4" s="2">
        <f t="shared" si="1"/>
        <v>231254609150</v>
      </c>
      <c r="Y4" s="2">
        <f t="shared" si="1"/>
        <v>223495352234</v>
      </c>
      <c r="Z4" s="2">
        <f t="shared" si="1"/>
        <v>174643348463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-89828437</v>
      </c>
      <c r="E5" s="2">
        <f>IFERROR(INDEX(E51:E500,MATCH($C$5,$C$51:$C$500,0)),"")</f>
        <v>-374740381</v>
      </c>
      <c r="H5" s="2">
        <f>IFERROR(SUM(D5:G5)*(4/MAX(1,COUNT(D5:G5))),"")</f>
        <v>-929137636</v>
      </c>
      <c r="I5" s="2">
        <f t="shared" ref="I5:Z5" si="2">IFERROR(INDEX(I51:I500,MATCH($C$5,$C$51:$C$500,0)),"")</f>
        <v>410474571</v>
      </c>
      <c r="J5" s="2">
        <f t="shared" si="2"/>
        <v>-1481558465</v>
      </c>
      <c r="K5" s="2">
        <f t="shared" si="2"/>
        <v>-13759779369</v>
      </c>
      <c r="L5" s="2">
        <f t="shared" si="2"/>
        <v>189924957</v>
      </c>
      <c r="M5" s="2">
        <f t="shared" si="2"/>
        <v>2614731668</v>
      </c>
      <c r="N5" s="2">
        <f t="shared" si="2"/>
        <v>-863063516</v>
      </c>
      <c r="O5" s="2">
        <f t="shared" si="2"/>
        <v>-697155438</v>
      </c>
      <c r="P5" s="2">
        <f t="shared" si="2"/>
        <v>-637109576</v>
      </c>
      <c r="Q5" s="2">
        <f t="shared" si="2"/>
        <v>-1639834869</v>
      </c>
      <c r="R5" s="2">
        <f t="shared" si="2"/>
        <v>-3482655446</v>
      </c>
      <c r="S5" s="2">
        <f t="shared" si="2"/>
        <v>-2135270867</v>
      </c>
      <c r="T5" s="2">
        <f t="shared" si="2"/>
        <v>-1988359324</v>
      </c>
      <c r="U5" s="2">
        <f t="shared" si="2"/>
        <v>1839218508</v>
      </c>
      <c r="V5" s="2">
        <f t="shared" si="2"/>
        <v>520072331</v>
      </c>
      <c r="W5" s="2">
        <f t="shared" si="2"/>
        <v>567195923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284802431</v>
      </c>
      <c r="E6" s="2">
        <f>IFERROR(INDEX(E51:E500,MATCH($C$6,$C$51:$C$500,0)),"")</f>
        <v>374630868</v>
      </c>
      <c r="H6" s="2">
        <f>IFERROR(INDEX(D6:G6,COUNT(D6:G6)),"")</f>
        <v>374630868</v>
      </c>
      <c r="I6" s="2">
        <f t="shared" ref="I6:Z6" si="3">IFERROR(INDEX(I51:I500,MATCH($C$6,$C$51:$C$500,0)),"")</f>
        <v>749371249</v>
      </c>
      <c r="J6" s="2">
        <f t="shared" si="3"/>
        <v>338896678</v>
      </c>
      <c r="K6" s="2">
        <f t="shared" si="3"/>
        <v>1820455143</v>
      </c>
      <c r="L6" s="2">
        <f t="shared" si="3"/>
        <v>15580234512</v>
      </c>
      <c r="M6" s="2">
        <f t="shared" si="3"/>
        <v>15390309555</v>
      </c>
      <c r="N6" s="2">
        <f t="shared" si="3"/>
        <v>12775577887</v>
      </c>
      <c r="O6" s="2">
        <f t="shared" si="3"/>
        <v>13638641403</v>
      </c>
      <c r="P6" s="2">
        <f t="shared" si="3"/>
        <v>14335796841</v>
      </c>
      <c r="Q6" s="2">
        <f t="shared" si="3"/>
        <v>14972906417</v>
      </c>
      <c r="R6" s="2">
        <f t="shared" si="3"/>
        <v>16612741286</v>
      </c>
      <c r="S6" s="2">
        <f t="shared" si="3"/>
        <v>20045396732</v>
      </c>
      <c r="T6" s="2">
        <f t="shared" si="3"/>
        <v>22180667599</v>
      </c>
      <c r="U6" s="2">
        <f t="shared" si="3"/>
        <v>24169026923</v>
      </c>
      <c r="V6" s="2">
        <f t="shared" si="3"/>
        <v>22329808415</v>
      </c>
      <c r="W6" s="2">
        <f t="shared" si="3"/>
        <v>21809736084</v>
      </c>
      <c r="X6" s="2">
        <f t="shared" si="3"/>
        <v>21242540161</v>
      </c>
      <c r="Y6" s="2">
        <f t="shared" si="3"/>
        <v>20783052314</v>
      </c>
      <c r="Z6" s="2">
        <f t="shared" si="3"/>
        <v>20128527309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0.22</v>
      </c>
      <c r="E7" s="3">
        <f>IFERROR(INDEX(E51:E500,MATCH($C$7,$C$51:$C$500,0))/1000000000,"")</f>
        <v>0.22</v>
      </c>
      <c r="H7" s="3">
        <f>IFERROR(INDEX(D7:G7,COUNT(D7:G7)),"")</f>
        <v>0.22</v>
      </c>
      <c r="I7" s="3">
        <f t="shared" ref="I7:Z7" si="4">IFERROR(INDEX(I51:I500,MATCH($C$7,$C$51:$C$500,0))/1000000000,"")</f>
        <v>0.22</v>
      </c>
      <c r="J7" s="3">
        <f t="shared" si="4"/>
        <v>0.22</v>
      </c>
      <c r="K7" s="3">
        <f t="shared" si="4"/>
        <v>0.22</v>
      </c>
      <c r="L7" s="3">
        <f t="shared" si="4"/>
        <v>0.22</v>
      </c>
      <c r="M7" s="3">
        <f t="shared" si="4"/>
        <v>0.22</v>
      </c>
      <c r="N7" s="3">
        <f t="shared" si="4"/>
        <v>0.22</v>
      </c>
      <c r="O7" s="3">
        <f t="shared" si="4"/>
        <v>0.22</v>
      </c>
      <c r="P7" s="3">
        <f t="shared" si="4"/>
        <v>0.22</v>
      </c>
      <c r="Q7" s="3">
        <f t="shared" si="4"/>
        <v>0.22</v>
      </c>
      <c r="R7" s="3">
        <f t="shared" si="4"/>
        <v>0.22</v>
      </c>
      <c r="S7" s="3">
        <f t="shared" si="4"/>
        <v>0.11</v>
      </c>
      <c r="T7" s="3">
        <f t="shared" si="4"/>
        <v>0.11</v>
      </c>
      <c r="U7" s="3">
        <f t="shared" si="4"/>
        <v>0.11</v>
      </c>
      <c r="V7" s="3">
        <f t="shared" si="4"/>
        <v>0.11</v>
      </c>
      <c r="W7" s="3">
        <f t="shared" si="4"/>
        <v>0.11</v>
      </c>
      <c r="X7" s="3">
        <f t="shared" si="4"/>
        <v>0.11</v>
      </c>
      <c r="Y7" s="3">
        <f t="shared" si="4"/>
        <v>0.11</v>
      </c>
      <c r="Z7" s="3">
        <f t="shared" si="4"/>
        <v>0.11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Z8" si="5">IFERROR(INDEX(I51:I500,MATCH($C$8,$C$51:$C$500,0)),"")</f>
        <v>0</v>
      </c>
      <c r="J8" s="2">
        <f t="shared" si="5"/>
        <v>-1000000000</v>
      </c>
      <c r="K8" s="2">
        <f t="shared" si="5"/>
        <v>-2000000000</v>
      </c>
      <c r="L8" s="2">
        <f t="shared" si="5"/>
        <v>2000000000</v>
      </c>
      <c r="M8" s="2">
        <f t="shared" si="5"/>
        <v>2000000000</v>
      </c>
      <c r="N8" s="2">
        <f t="shared" si="5"/>
        <v>-1000000000</v>
      </c>
      <c r="O8" s="2">
        <f t="shared" si="5"/>
        <v>0</v>
      </c>
      <c r="P8" s="2">
        <f t="shared" si="5"/>
        <v>-1000000000</v>
      </c>
      <c r="Q8" s="2">
        <f t="shared" si="5"/>
        <v>-12000000000</v>
      </c>
      <c r="R8" s="2">
        <f t="shared" si="5"/>
        <v>9000000000</v>
      </c>
      <c r="S8" s="2">
        <f t="shared" si="5"/>
        <v>3000000000</v>
      </c>
      <c r="T8" s="2">
        <f t="shared" si="5"/>
        <v>0</v>
      </c>
      <c r="U8" s="2">
        <f t="shared" si="5"/>
        <v>0</v>
      </c>
      <c r="V8" s="2">
        <f t="shared" si="5"/>
        <v>0</v>
      </c>
      <c r="W8" s="2">
        <f t="shared" si="5"/>
        <v>0</v>
      </c>
      <c r="X8" s="2">
        <f t="shared" si="5"/>
        <v>0</v>
      </c>
      <c r="Y8" s="2">
        <f t="shared" si="5"/>
        <v>0</v>
      </c>
      <c r="Z8" s="2">
        <f t="shared" si="5"/>
        <v>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-0.03</v>
      </c>
      <c r="E9" s="3">
        <f>IFERROR(INDEX(E51:E500,MATCH("Free cash flow per share (Quarter)",$C$51:$C$500,0)),"")</f>
        <v>-1.25</v>
      </c>
      <c r="H9" s="3">
        <f>IFERROR(INDEX(D9:G9,COUNT(D9:G9)),"")</f>
        <v>-1.25</v>
      </c>
      <c r="I9" s="3">
        <f t="shared" ref="I9:Z9" si="6">IFERROR(INDEX(I51:I500,MATCH($C$9,$C$51:$C$500,0)),"")</f>
        <v>2.08</v>
      </c>
      <c r="J9" s="3">
        <f t="shared" si="6"/>
        <v>-6.28</v>
      </c>
      <c r="K9" s="3">
        <f t="shared" si="6"/>
        <v>-8.61</v>
      </c>
      <c r="L9" s="3">
        <f t="shared" si="6"/>
        <v>7.88</v>
      </c>
      <c r="M9" s="3">
        <f t="shared" si="6"/>
        <v>7.54</v>
      </c>
      <c r="N9" s="3">
        <f t="shared" si="6"/>
        <v>-3.34</v>
      </c>
      <c r="O9" s="3">
        <f t="shared" si="6"/>
        <v>-1.45</v>
      </c>
      <c r="P9" s="3">
        <f t="shared" si="6"/>
        <v>-2.95</v>
      </c>
      <c r="Q9" s="3">
        <f t="shared" si="6"/>
        <v>-53.03</v>
      </c>
      <c r="R9" s="3">
        <f t="shared" si="6"/>
        <v>39.78</v>
      </c>
      <c r="S9" s="3">
        <f t="shared" si="6"/>
        <v>30.23</v>
      </c>
      <c r="T9" s="3">
        <f t="shared" si="6"/>
        <v>-3.46</v>
      </c>
      <c r="U9" s="3">
        <f t="shared" si="6"/>
        <v>-2.7</v>
      </c>
      <c r="V9" s="3">
        <f t="shared" si="6"/>
        <v>1.56</v>
      </c>
      <c r="W9" s="3">
        <f t="shared" si="6"/>
        <v>-0.36</v>
      </c>
      <c r="X9" s="3">
        <f t="shared" si="6"/>
        <v>0.54</v>
      </c>
      <c r="Y9" s="3">
        <f t="shared" si="6"/>
        <v>-1.67</v>
      </c>
      <c r="Z9" s="3">
        <f t="shared" si="6"/>
        <v>2.29</v>
      </c>
    </row>
    <row r="10" spans="1:26" ht="15.5" x14ac:dyDescent="0.35">
      <c r="C10" t="s">
        <v>18</v>
      </c>
      <c r="D10" s="3">
        <f ca="1">IFERROR(IF(D9=0,"",D2/D9),"")</f>
        <v>-16400</v>
      </c>
      <c r="E10" s="3" t="str">
        <f ca="1">IFERROR(IF(E9=0,"",E2/E9),"")</f>
        <v/>
      </c>
      <c r="I10" s="3">
        <f t="shared" ref="I10:Z10" ca="1" si="7">IFERROR(IF(I9=0,"",I2/I9),"")</f>
        <v>182.69230769230768</v>
      </c>
      <c r="J10" s="3">
        <f t="shared" ca="1" si="7"/>
        <v>-54.458598726114644</v>
      </c>
      <c r="K10" s="3">
        <f t="shared" ca="1" si="7"/>
        <v>-99.883855981416957</v>
      </c>
      <c r="L10" s="3">
        <f t="shared" ca="1" si="7"/>
        <v>26.142131979695431</v>
      </c>
      <c r="M10" s="3">
        <f t="shared" ca="1" si="7"/>
        <v>53.315649867374006</v>
      </c>
      <c r="N10" s="3">
        <f t="shared" ca="1" si="7"/>
        <v>-44.311377245508986</v>
      </c>
      <c r="O10" s="3" t="str">
        <f t="shared" ca="1" si="7"/>
        <v/>
      </c>
      <c r="P10" s="3" t="str">
        <f t="shared" ca="1" si="7"/>
        <v/>
      </c>
      <c r="Q10" s="3">
        <f t="shared" ca="1" si="7"/>
        <v>-4.67659815198944</v>
      </c>
      <c r="R10" s="3">
        <f t="shared" ca="1" si="7"/>
        <v>4.5248868778280542</v>
      </c>
      <c r="S10" s="3" t="str">
        <f t="shared" ca="1" si="7"/>
        <v/>
      </c>
      <c r="T10" s="3">
        <f t="shared" ca="1" si="7"/>
        <v>-54.190751445086704</v>
      </c>
      <c r="U10" s="3">
        <f t="shared" ca="1" si="7"/>
        <v>-211.11111111111109</v>
      </c>
      <c r="V10" s="3" t="str">
        <f t="shared" ca="1" si="7"/>
        <v/>
      </c>
      <c r="W10" s="3" t="str">
        <f t="shared" ca="1" si="7"/>
        <v/>
      </c>
      <c r="X10" s="3">
        <f t="shared" ca="1" si="7"/>
        <v>124.99999999999999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6874222</v>
      </c>
      <c r="E11" s="2">
        <f>IFERROR(INDEX(E51:E500,MATCH($C$11,$C$51:$C$500,0)),"")</f>
        <v>6983956</v>
      </c>
      <c r="H11" s="2">
        <f>IFERROR(INDEX(D11:G11,COUNT(D11:G11)),"")</f>
        <v>6983956</v>
      </c>
      <c r="I11" s="2">
        <f t="shared" ref="I11:Z11" si="8">IFERROR(INDEX(I51:I500,MATCH($C$11,$C$51:$C$500,0)),"")</f>
        <v>64402300</v>
      </c>
      <c r="J11" s="2">
        <f t="shared" si="8"/>
        <v>8659749</v>
      </c>
      <c r="K11" s="2">
        <f t="shared" si="8"/>
        <v>5234148</v>
      </c>
      <c r="L11" s="2">
        <f t="shared" si="8"/>
        <v>1842873288</v>
      </c>
      <c r="M11" s="2">
        <f t="shared" si="8"/>
        <v>841995662</v>
      </c>
      <c r="N11" s="2">
        <f t="shared" si="8"/>
        <v>68517942</v>
      </c>
      <c r="O11" s="2">
        <f t="shared" si="8"/>
        <v>2091615</v>
      </c>
      <c r="P11" s="2">
        <f t="shared" si="8"/>
        <v>3706467</v>
      </c>
      <c r="Q11" s="2">
        <f t="shared" si="8"/>
        <v>43138538</v>
      </c>
      <c r="R11" s="2">
        <f t="shared" si="8"/>
        <v>11709646124</v>
      </c>
      <c r="S11" s="2">
        <f t="shared" si="8"/>
        <v>2958364496</v>
      </c>
      <c r="T11" s="2">
        <f t="shared" si="8"/>
        <v>118782611</v>
      </c>
      <c r="U11" s="2">
        <f t="shared" si="8"/>
        <v>13596316</v>
      </c>
      <c r="V11" s="2">
        <f t="shared" si="8"/>
        <v>218319899</v>
      </c>
      <c r="W11" s="2">
        <f t="shared" si="8"/>
        <v>62105068</v>
      </c>
      <c r="X11" s="2">
        <f t="shared" si="8"/>
        <v>119200699</v>
      </c>
      <c r="Y11" s="2">
        <f t="shared" si="8"/>
        <v>60239806</v>
      </c>
      <c r="Z11" s="2">
        <f t="shared" si="8"/>
        <v>71954986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-2000000000</v>
      </c>
      <c r="M12" s="2">
        <f t="shared" si="9"/>
        <v>-1000000000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-12000000000</v>
      </c>
      <c r="S12" s="2">
        <f t="shared" si="9"/>
        <v>-3000000000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-1741000</v>
      </c>
      <c r="O14" s="2">
        <f t="shared" si="11"/>
        <v>-412000</v>
      </c>
      <c r="P14" s="2">
        <f t="shared" si="11"/>
        <v>-647000</v>
      </c>
      <c r="Q14" s="2">
        <f t="shared" si="11"/>
        <v>-3552637</v>
      </c>
      <c r="R14" s="2">
        <f t="shared" si="11"/>
        <v>-3103118</v>
      </c>
      <c r="S14" s="2">
        <f t="shared" si="11"/>
        <v>-3370286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-2916230</v>
      </c>
      <c r="Z14" s="2">
        <f t="shared" si="11"/>
        <v>-2971042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280137220</v>
      </c>
      <c r="J15" s="2">
        <f t="shared" si="12"/>
        <v>0</v>
      </c>
      <c r="K15" s="2">
        <f t="shared" si="12"/>
        <v>3555521308</v>
      </c>
      <c r="L15" s="2">
        <f t="shared" si="12"/>
        <v>-860113929</v>
      </c>
      <c r="M15" s="2">
        <f t="shared" si="12"/>
        <v>331869506</v>
      </c>
      <c r="N15" s="2">
        <f t="shared" si="12"/>
        <v>-23592178</v>
      </c>
      <c r="O15" s="2">
        <f t="shared" si="12"/>
        <v>0</v>
      </c>
      <c r="P15" s="2">
        <f t="shared" si="12"/>
        <v>0</v>
      </c>
      <c r="Q15" s="2">
        <f t="shared" si="12"/>
        <v>-26126427</v>
      </c>
      <c r="R15" s="2">
        <f t="shared" si="12"/>
        <v>-1261936440</v>
      </c>
      <c r="S15" s="2">
        <f t="shared" si="12"/>
        <v>711235387</v>
      </c>
      <c r="T15" s="2">
        <f t="shared" si="12"/>
        <v>554473279</v>
      </c>
      <c r="U15" s="2">
        <f t="shared" si="12"/>
        <v>-613797500</v>
      </c>
      <c r="V15" s="2">
        <f t="shared" si="12"/>
        <v>-173092000</v>
      </c>
      <c r="W15" s="2">
        <f t="shared" si="12"/>
        <v>-205649249</v>
      </c>
      <c r="X15" s="2">
        <f t="shared" si="12"/>
        <v>-179382403</v>
      </c>
      <c r="Y15" s="2">
        <f t="shared" si="12"/>
        <v>-416422943</v>
      </c>
      <c r="Z15" s="2">
        <f t="shared" si="12"/>
        <v>-521542314</v>
      </c>
    </row>
    <row r="16" spans="1:26" ht="15.5" x14ac:dyDescent="0.35">
      <c r="C16" t="s">
        <v>29</v>
      </c>
      <c r="D16" s="2">
        <f>IFERROR(INDEX(D51:D500,MATCH($C$16,$C$51:$C$500,0)),"")</f>
        <v>-89828437</v>
      </c>
      <c r="E16" s="2">
        <f>IFERROR(INDEX(E51:E500,MATCH($C$16,$C$51:$C$500,0)),"")</f>
        <v>-374740381</v>
      </c>
      <c r="H16" s="2">
        <f>IFERROR(SUM(D16:G16)*(4/MAX(1,COUNT(D16:G16))),"")</f>
        <v>-929137636</v>
      </c>
      <c r="I16" s="2">
        <f t="shared" ref="I16:Z16" si="13">IFERROR(INDEX(I51:I500,MATCH($C$16,$C$51:$C$500,0)),"")</f>
        <v>130337351</v>
      </c>
      <c r="J16" s="2">
        <f t="shared" si="13"/>
        <v>-1481558465</v>
      </c>
      <c r="K16" s="2">
        <f t="shared" si="13"/>
        <v>-17315300677</v>
      </c>
      <c r="L16" s="2">
        <f t="shared" si="13"/>
        <v>1050038887</v>
      </c>
      <c r="M16" s="2">
        <f t="shared" si="13"/>
        <v>2282862162</v>
      </c>
      <c r="N16" s="2">
        <f t="shared" si="13"/>
        <v>-839471338</v>
      </c>
      <c r="O16" s="2">
        <f t="shared" si="13"/>
        <v>-697155438</v>
      </c>
      <c r="P16" s="2">
        <f t="shared" si="13"/>
        <v>-637109576</v>
      </c>
      <c r="Q16" s="2">
        <f t="shared" si="13"/>
        <v>-1587691692</v>
      </c>
      <c r="R16" s="2">
        <f t="shared" si="13"/>
        <v>-2216366756</v>
      </c>
      <c r="S16" s="2">
        <f t="shared" si="13"/>
        <v>-2876875254</v>
      </c>
      <c r="T16" s="2">
        <f t="shared" si="13"/>
        <v>-2542832603</v>
      </c>
      <c r="U16" s="2">
        <f t="shared" si="13"/>
        <v>2453016008</v>
      </c>
      <c r="V16" s="2">
        <f t="shared" si="13"/>
        <v>693164331</v>
      </c>
      <c r="W16" s="2">
        <f t="shared" si="13"/>
        <v>772845172</v>
      </c>
      <c r="X16" s="2">
        <f t="shared" si="13"/>
        <v>638870250</v>
      </c>
      <c r="Y16" s="2">
        <f t="shared" si="13"/>
        <v>1070947947</v>
      </c>
      <c r="Z16" s="2">
        <f t="shared" si="13"/>
        <v>1859024538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108240000000</v>
      </c>
      <c r="E20" s="2" t="str">
        <f ca="1">IFERROR(E21*E2,"")</f>
        <v/>
      </c>
      <c r="H20" s="2">
        <f t="shared" ref="H20:Z20" ca="1" si="14">IFERROR(H21*H2,"")</f>
        <v>108240000000</v>
      </c>
      <c r="I20" s="2">
        <f t="shared" ca="1" si="14"/>
        <v>83600000000</v>
      </c>
      <c r="J20" s="2">
        <f t="shared" ca="1" si="14"/>
        <v>75240000000</v>
      </c>
      <c r="K20" s="2">
        <f t="shared" ca="1" si="14"/>
        <v>189200000000</v>
      </c>
      <c r="L20" s="2">
        <f t="shared" ca="1" si="14"/>
        <v>45320000000</v>
      </c>
      <c r="M20" s="2">
        <f t="shared" ca="1" si="14"/>
        <v>88440000000</v>
      </c>
      <c r="N20" s="2">
        <f t="shared" ca="1" si="14"/>
        <v>32560000000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54560000000</v>
      </c>
      <c r="R20" s="2">
        <f t="shared" ca="1" si="14"/>
        <v>39600000000</v>
      </c>
      <c r="S20" s="2" t="str">
        <f t="shared" ca="1" si="14"/>
        <v/>
      </c>
      <c r="T20" s="2">
        <f t="shared" ca="1" si="14"/>
        <v>20625000000</v>
      </c>
      <c r="U20" s="2">
        <f t="shared" ca="1" si="14"/>
        <v>62700000000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7425000000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220000000</v>
      </c>
      <c r="E21" s="2">
        <f>IFERROR(INDEX(E51:E500,MATCH($C$7,$C$51:$C$500,0)),"")</f>
        <v>220000000</v>
      </c>
      <c r="H21" s="2">
        <f>IFERROR(INDEX(D21:G21,COUNT(D21:G21)),"")</f>
        <v>220000000</v>
      </c>
      <c r="I21" s="2">
        <f t="shared" ref="I21:Z21" si="15">IFERROR(INDEX(I51:I500,MATCH($C$7,$C$51:$C$500,0)),"")</f>
        <v>220000000</v>
      </c>
      <c r="J21" s="2">
        <f t="shared" si="15"/>
        <v>220000000</v>
      </c>
      <c r="K21" s="2">
        <f t="shared" si="15"/>
        <v>220000000</v>
      </c>
      <c r="L21" s="2">
        <f t="shared" si="15"/>
        <v>220000000</v>
      </c>
      <c r="M21" s="2">
        <f t="shared" si="15"/>
        <v>220000000</v>
      </c>
      <c r="N21" s="2">
        <f t="shared" si="15"/>
        <v>220000000</v>
      </c>
      <c r="O21" s="2">
        <f t="shared" si="15"/>
        <v>220000000</v>
      </c>
      <c r="P21" s="2">
        <f t="shared" si="15"/>
        <v>220000000</v>
      </c>
      <c r="Q21" s="2">
        <f t="shared" si="15"/>
        <v>220000000</v>
      </c>
      <c r="R21" s="2">
        <f t="shared" si="15"/>
        <v>220000000</v>
      </c>
      <c r="S21" s="2">
        <f t="shared" si="15"/>
        <v>110000000</v>
      </c>
      <c r="T21" s="2">
        <f t="shared" si="15"/>
        <v>110000000</v>
      </c>
      <c r="U21" s="2">
        <f t="shared" si="15"/>
        <v>110000000</v>
      </c>
      <c r="V21" s="2">
        <f t="shared" si="15"/>
        <v>110000000</v>
      </c>
      <c r="W21" s="2">
        <f t="shared" si="15"/>
        <v>110000000</v>
      </c>
      <c r="X21" s="2">
        <f t="shared" si="15"/>
        <v>110000000</v>
      </c>
      <c r="Y21" s="2">
        <f t="shared" si="15"/>
        <v>110000000</v>
      </c>
      <c r="Z21" s="2">
        <f t="shared" si="15"/>
        <v>110000000</v>
      </c>
    </row>
    <row r="23" spans="1:26" ht="15.5" x14ac:dyDescent="0.35">
      <c r="B23" t="s">
        <v>41</v>
      </c>
      <c r="C23" t="s">
        <v>42</v>
      </c>
      <c r="D23" s="3">
        <f>IFERROR(D5/D6*100,"")</f>
        <v>-31.54061455325148</v>
      </c>
      <c r="E23" s="3">
        <f>IFERROR(E5/E6*100,"")</f>
        <v>-100.02923224148203</v>
      </c>
      <c r="H23" s="3">
        <f t="shared" ref="H23:Z23" si="16">IFERROR(H5/H6*100,"")</f>
        <v>-248.0141695104526</v>
      </c>
      <c r="I23" s="3">
        <f t="shared" si="16"/>
        <v>54.775863305105268</v>
      </c>
      <c r="J23" s="3">
        <f t="shared" si="16"/>
        <v>-437.17113833733123</v>
      </c>
      <c r="K23" s="3">
        <f t="shared" si="16"/>
        <v>-755.8428133705462</v>
      </c>
      <c r="L23" s="3">
        <f t="shared" si="16"/>
        <v>1.2190121840189154</v>
      </c>
      <c r="M23" s="3">
        <f t="shared" si="16"/>
        <v>16.989467681957876</v>
      </c>
      <c r="N23" s="3">
        <f t="shared" si="16"/>
        <v>-6.7555732009447853</v>
      </c>
      <c r="O23" s="3">
        <f t="shared" si="16"/>
        <v>-5.1116193864196138</v>
      </c>
      <c r="P23" s="3">
        <f t="shared" si="16"/>
        <v>-4.4441866961861756</v>
      </c>
      <c r="Q23" s="3">
        <f t="shared" si="16"/>
        <v>-10.952014414103047</v>
      </c>
      <c r="R23" s="3">
        <f t="shared" si="16"/>
        <v>-20.963761404837662</v>
      </c>
      <c r="S23" s="3">
        <f t="shared" si="16"/>
        <v>-10.652175636869805</v>
      </c>
      <c r="T23" s="3">
        <f t="shared" si="16"/>
        <v>-8.9643799724479152</v>
      </c>
      <c r="U23" s="3">
        <f t="shared" si="16"/>
        <v>7.609816124826037</v>
      </c>
      <c r="V23" s="3">
        <f t="shared" si="16"/>
        <v>2.3290496780556458</v>
      </c>
      <c r="W23" s="3">
        <f t="shared" si="16"/>
        <v>2.6006546838322575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 t="str">
        <f>IFERROR(_xlfn.RRI(5,I23,D23),"")</f>
        <v/>
      </c>
      <c r="E24" s="4">
        <f>IFERROR(_xlfn.RRI(5,J23,E23),"")</f>
        <v>-0.25544790392897554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1.4345494192743637</v>
      </c>
      <c r="K24" s="4">
        <f t="shared" si="17"/>
        <v>1.7933659735525533</v>
      </c>
      <c r="L24" s="4" t="str">
        <f t="shared" si="17"/>
        <v/>
      </c>
      <c r="M24" s="4" t="str">
        <f t="shared" si="17"/>
        <v/>
      </c>
      <c r="N24" s="4">
        <f t="shared" si="17"/>
        <v>-8.7054658011065822E-2</v>
      </c>
      <c r="O24" s="4">
        <f t="shared" si="17"/>
        <v>-0.10626729559485704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1.87</v>
      </c>
      <c r="J25" s="3">
        <f t="shared" si="18"/>
        <v>-6.73</v>
      </c>
      <c r="K25" s="3">
        <f t="shared" si="18"/>
        <v>-62.54</v>
      </c>
      <c r="L25" s="3">
        <f t="shared" si="18"/>
        <v>0.86</v>
      </c>
      <c r="M25" s="3">
        <f t="shared" si="18"/>
        <v>11.89</v>
      </c>
      <c r="N25" s="3">
        <f t="shared" si="18"/>
        <v>-3.92</v>
      </c>
      <c r="O25" s="3">
        <f t="shared" si="18"/>
        <v>-3.17</v>
      </c>
      <c r="P25" s="3">
        <f t="shared" si="18"/>
        <v>-2.9</v>
      </c>
      <c r="Q25" s="3">
        <f t="shared" si="18"/>
        <v>-7.34</v>
      </c>
      <c r="R25" s="3">
        <f t="shared" si="18"/>
        <v>-15.81</v>
      </c>
      <c r="S25" s="3">
        <f t="shared" si="18"/>
        <v>-19.690000000000001</v>
      </c>
      <c r="T25" s="3">
        <f t="shared" si="18"/>
        <v>-18.079999999999998</v>
      </c>
      <c r="U25" s="3">
        <f t="shared" si="18"/>
        <v>16.72</v>
      </c>
      <c r="V25" s="3">
        <f t="shared" si="18"/>
        <v>4.7300000000000004</v>
      </c>
      <c r="W25" s="3">
        <f t="shared" si="18"/>
        <v>5.16</v>
      </c>
      <c r="X25" s="3">
        <f t="shared" si="18"/>
        <v>4.18</v>
      </c>
      <c r="Y25" s="3">
        <f t="shared" si="18"/>
        <v>5.95</v>
      </c>
      <c r="Z25" s="3">
        <f t="shared" si="18"/>
        <v>12.16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0.1624951787436566</v>
      </c>
      <c r="K26" s="4">
        <f t="shared" si="19"/>
        <v>0.84821280906037577</v>
      </c>
      <c r="L26" s="4" t="str">
        <f t="shared" si="19"/>
        <v/>
      </c>
      <c r="M26" s="4" t="str">
        <f t="shared" si="19"/>
        <v/>
      </c>
      <c r="N26" s="4">
        <f t="shared" si="19"/>
        <v>-0.27588412261728501</v>
      </c>
      <c r="O26" s="4">
        <f t="shared" si="19"/>
        <v>-0.294052885838893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6.5762756635474151E-2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0.42272727272727273</v>
      </c>
      <c r="E27" s="3">
        <f>IFERROR(E4/E21,"")</f>
        <v>0</v>
      </c>
      <c r="H27" s="3">
        <f t="shared" ref="H27:Z27" si="20">IFERROR(H4/H21,"")</f>
        <v>0.84545454545454546</v>
      </c>
      <c r="I27" s="3">
        <f t="shared" si="20"/>
        <v>9.2932534818181818</v>
      </c>
      <c r="J27" s="3">
        <f t="shared" si="20"/>
        <v>1.1931818181818181</v>
      </c>
      <c r="K27" s="3">
        <f t="shared" si="20"/>
        <v>44.345898849999998</v>
      </c>
      <c r="L27" s="3">
        <f t="shared" si="20"/>
        <v>147.93033465454545</v>
      </c>
      <c r="M27" s="3">
        <f t="shared" si="20"/>
        <v>175.03274655454547</v>
      </c>
      <c r="N27" s="3">
        <f t="shared" si="20"/>
        <v>21.447434736363636</v>
      </c>
      <c r="O27" s="3">
        <f t="shared" si="20"/>
        <v>0</v>
      </c>
      <c r="P27" s="3">
        <f t="shared" si="20"/>
        <v>0</v>
      </c>
      <c r="Q27" s="3">
        <f t="shared" si="20"/>
        <v>11.898943863636363</v>
      </c>
      <c r="R27" s="3">
        <f t="shared" si="20"/>
        <v>2.1128518181818183</v>
      </c>
      <c r="S27" s="3">
        <f t="shared" si="20"/>
        <v>1.3863636363636365</v>
      </c>
      <c r="T27" s="3">
        <f t="shared" si="20"/>
        <v>247.71413556363638</v>
      </c>
      <c r="U27" s="3">
        <f t="shared" si="20"/>
        <v>934.11058031818186</v>
      </c>
      <c r="V27" s="3">
        <f t="shared" si="20"/>
        <v>2303.0667972727274</v>
      </c>
      <c r="W27" s="3">
        <f t="shared" si="20"/>
        <v>2134.5151754909093</v>
      </c>
      <c r="X27" s="3">
        <f t="shared" si="20"/>
        <v>2102.3146286363635</v>
      </c>
      <c r="Y27" s="3">
        <f t="shared" si="20"/>
        <v>2031.7759294</v>
      </c>
      <c r="Z27" s="3">
        <f t="shared" si="20"/>
        <v>1587.666804209091</v>
      </c>
    </row>
    <row r="28" spans="1:26" ht="15.5" x14ac:dyDescent="0.35">
      <c r="C28" t="s">
        <v>48</v>
      </c>
      <c r="D28" s="4">
        <f>IFERROR(_xlfn.RRI(5,I27,D27),"")</f>
        <v>-0.46101274371491541</v>
      </c>
      <c r="E28" s="4">
        <f>IFERROR(_xlfn.RRI(5,J27,E27),"")</f>
        <v>-1</v>
      </c>
      <c r="H28" s="4">
        <f t="shared" ref="H28:Z28" si="21">IFERROR(_xlfn.RRI(5,M27,H27),"")</f>
        <v>-0.65581321538808546</v>
      </c>
      <c r="I28" s="4">
        <f t="shared" si="21"/>
        <v>-0.15402313673269508</v>
      </c>
      <c r="J28" s="4" t="str">
        <f t="shared" si="21"/>
        <v/>
      </c>
      <c r="K28" s="4" t="str">
        <f t="shared" si="21"/>
        <v/>
      </c>
      <c r="L28" s="4">
        <f t="shared" si="21"/>
        <v>0.65542597296001093</v>
      </c>
      <c r="M28" s="4">
        <f t="shared" si="21"/>
        <v>1.4190790125617911</v>
      </c>
      <c r="N28" s="4">
        <f t="shared" si="21"/>
        <v>0.72941666372640324</v>
      </c>
      <c r="O28" s="4">
        <f t="shared" si="21"/>
        <v>-1</v>
      </c>
      <c r="P28" s="4">
        <f t="shared" si="21"/>
        <v>-1</v>
      </c>
      <c r="Q28" s="4">
        <f t="shared" si="21"/>
        <v>-0.65114867545954191</v>
      </c>
      <c r="R28" s="4">
        <f t="shared" si="21"/>
        <v>-0.7493233059527491</v>
      </c>
      <c r="S28" s="4">
        <f t="shared" si="21"/>
        <v>-0.76888087254417514</v>
      </c>
      <c r="T28" s="4">
        <f t="shared" si="21"/>
        <v>-0.34352983111768953</v>
      </c>
      <c r="U28" s="4">
        <f t="shared" si="21"/>
        <v>-0.10065197481898647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-1.2778603268945024</v>
      </c>
      <c r="J29" s="4">
        <f t="shared" si="22"/>
        <v>-0.89238887112248166</v>
      </c>
      <c r="K29" s="4">
        <f t="shared" si="22"/>
        <v>-73.720930232558132</v>
      </c>
      <c r="L29" s="4">
        <f t="shared" si="22"/>
        <v>-0.92767031118587051</v>
      </c>
      <c r="M29" s="4">
        <f t="shared" si="22"/>
        <v>-4.0331632653061229</v>
      </c>
      <c r="N29" s="4">
        <f t="shared" si="22"/>
        <v>0.23659305993690852</v>
      </c>
      <c r="O29" s="4">
        <f t="shared" si="22"/>
        <v>9.3103448275862075E-2</v>
      </c>
      <c r="P29" s="4">
        <f t="shared" si="22"/>
        <v>-0.6049046321525885</v>
      </c>
      <c r="Q29" s="4">
        <f t="shared" si="22"/>
        <v>-0.53573687539531945</v>
      </c>
      <c r="R29" s="4">
        <f t="shared" si="22"/>
        <v>-0.19705434230573898</v>
      </c>
      <c r="S29" s="4">
        <f t="shared" si="22"/>
        <v>8.9048672566371861E-2</v>
      </c>
      <c r="T29" s="4">
        <f t="shared" si="22"/>
        <v>-2.0813397129186604</v>
      </c>
      <c r="U29" s="4">
        <f t="shared" si="22"/>
        <v>2.5348837209302322</v>
      </c>
      <c r="V29" s="4">
        <f t="shared" si="22"/>
        <v>-8.3333333333333273E-2</v>
      </c>
      <c r="W29" s="4">
        <f t="shared" si="22"/>
        <v>0.23444976076555035</v>
      </c>
      <c r="X29" s="4">
        <f t="shared" si="22"/>
        <v>-0.29747899159663871</v>
      </c>
      <c r="Y29" s="4">
        <f t="shared" si="22"/>
        <v>-0.51069078947368418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-0.90902491284579312</v>
      </c>
      <c r="I30" s="4">
        <f t="shared" si="23"/>
        <v>6.7886314895238096</v>
      </c>
      <c r="J30" s="4">
        <f t="shared" si="23"/>
        <v>-0.97309375051303482</v>
      </c>
      <c r="K30" s="4">
        <f t="shared" si="23"/>
        <v>-0.70022444041947973</v>
      </c>
      <c r="L30" s="4">
        <f t="shared" si="23"/>
        <v>-0.15484195062638803</v>
      </c>
      <c r="M30" s="4">
        <f t="shared" si="23"/>
        <v>7.1610108018084526</v>
      </c>
      <c r="N30" s="4" t="str">
        <f t="shared" si="23"/>
        <v/>
      </c>
      <c r="O30" s="4" t="str">
        <f t="shared" si="23"/>
        <v/>
      </c>
      <c r="P30" s="4">
        <f t="shared" si="23"/>
        <v>-1</v>
      </c>
      <c r="Q30" s="4">
        <f t="shared" si="23"/>
        <v>4.6316982389592347</v>
      </c>
      <c r="R30" s="4">
        <f t="shared" si="23"/>
        <v>0.52402426229508192</v>
      </c>
      <c r="S30" s="4">
        <f t="shared" si="23"/>
        <v>-0.99440337293142689</v>
      </c>
      <c r="T30" s="4">
        <f t="shared" si="23"/>
        <v>-0.7348128360999201</v>
      </c>
      <c r="U30" s="4">
        <f t="shared" si="23"/>
        <v>-0.59440578040361325</v>
      </c>
      <c r="V30" s="4">
        <f t="shared" si="23"/>
        <v>7.8964827103210219E-2</v>
      </c>
      <c r="W30" s="4">
        <f t="shared" si="23"/>
        <v>1.5316711597746061E-2</v>
      </c>
      <c r="X30" s="4">
        <f t="shared" si="23"/>
        <v>3.4717755149896959E-2</v>
      </c>
      <c r="Y30" s="4">
        <f t="shared" si="23"/>
        <v>0.27972438802242616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1.29</v>
      </c>
      <c r="E32" s="3">
        <f>IFERROR(INDEX(E51:E500,MATCH($A$32,$C$51:$C$500,0)),"")</f>
        <v>1.7</v>
      </c>
      <c r="H32" s="3">
        <f>IFERROR(INDEX(D32:G32,COUNT(D32:G32)),"")</f>
        <v>1.7</v>
      </c>
      <c r="I32" s="3">
        <f t="shared" ref="I32:Z32" si="24">IFERROR(INDEX(I51:I500,MATCH($C$32,$C$51:$C$500,0)),"")</f>
        <v>3.41</v>
      </c>
      <c r="J32" s="3">
        <f t="shared" si="24"/>
        <v>1.54</v>
      </c>
      <c r="K32" s="3">
        <f t="shared" si="24"/>
        <v>8.27</v>
      </c>
      <c r="L32" s="3">
        <f t="shared" si="24"/>
        <v>70.819999999999993</v>
      </c>
      <c r="M32" s="3">
        <f t="shared" si="24"/>
        <v>69.959999999999994</v>
      </c>
      <c r="N32" s="3">
        <f t="shared" si="24"/>
        <v>58.07</v>
      </c>
      <c r="O32" s="3">
        <f t="shared" si="24"/>
        <v>61.99</v>
      </c>
      <c r="P32" s="3">
        <f t="shared" si="24"/>
        <v>65.16</v>
      </c>
      <c r="Q32" s="3">
        <f t="shared" si="24"/>
        <v>68.06</v>
      </c>
      <c r="R32" s="3">
        <f t="shared" si="24"/>
        <v>75.510000000000005</v>
      </c>
      <c r="S32" s="3">
        <f t="shared" si="24"/>
        <v>182.23</v>
      </c>
      <c r="T32" s="3">
        <f t="shared" si="24"/>
        <v>201.64</v>
      </c>
      <c r="U32" s="3">
        <f t="shared" si="24"/>
        <v>219.72</v>
      </c>
      <c r="V32" s="3">
        <f t="shared" si="24"/>
        <v>203</v>
      </c>
      <c r="W32" s="3">
        <f t="shared" si="24"/>
        <v>198.27</v>
      </c>
      <c r="X32" s="3">
        <f t="shared" si="24"/>
        <v>193.11</v>
      </c>
      <c r="Y32" s="3">
        <f t="shared" si="24"/>
        <v>188.94</v>
      </c>
      <c r="Z32" s="3">
        <f t="shared" si="24"/>
        <v>182.99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317.83</v>
      </c>
      <c r="E33" s="3">
        <f>IFERROR(INDEX(E51:E500,MATCH($A$33,$C$51:$C$500,0)),"")</f>
        <v>272.94</v>
      </c>
      <c r="H33" s="3">
        <f>IFERROR(INDEX(D33:G33,COUNT(D33:G33)),"")</f>
        <v>272.94</v>
      </c>
      <c r="I33" s="3">
        <f t="shared" ref="I33:Z33" si="25">IFERROR(INDEX(I51:I500,MATCH($C$33,$C$51:$C$500,0)),"")</f>
        <v>111.44</v>
      </c>
      <c r="J33" s="3">
        <f t="shared" si="25"/>
        <v>222.08</v>
      </c>
      <c r="K33" s="3">
        <f t="shared" si="25"/>
        <v>103.99</v>
      </c>
      <c r="L33" s="3">
        <f t="shared" si="25"/>
        <v>2.91</v>
      </c>
      <c r="M33" s="3">
        <f t="shared" si="25"/>
        <v>5.75</v>
      </c>
      <c r="N33" s="3">
        <f t="shared" si="25"/>
        <v>2.5499999999999998</v>
      </c>
      <c r="O33" s="3">
        <f t="shared" si="25"/>
        <v>2.9</v>
      </c>
      <c r="P33" s="3">
        <f t="shared" si="25"/>
        <v>2.76</v>
      </c>
      <c r="Q33" s="3">
        <f t="shared" si="25"/>
        <v>3.64</v>
      </c>
      <c r="R33" s="3">
        <f t="shared" si="25"/>
        <v>2.38</v>
      </c>
      <c r="S33" s="3">
        <f t="shared" si="25"/>
        <v>2.2999999999999998</v>
      </c>
      <c r="T33" s="3">
        <f t="shared" si="25"/>
        <v>1.86</v>
      </c>
      <c r="U33" s="3">
        <f t="shared" si="25"/>
        <v>5.19</v>
      </c>
      <c r="V33" s="3">
        <f t="shared" si="25"/>
        <v>1.18</v>
      </c>
      <c r="W33" s="3">
        <f t="shared" si="25"/>
        <v>1.29</v>
      </c>
      <c r="X33" s="3">
        <f t="shared" si="25"/>
        <v>0.7</v>
      </c>
      <c r="Y33" s="3">
        <f t="shared" si="25"/>
        <v>0.61</v>
      </c>
      <c r="Z33" s="3">
        <f t="shared" si="25"/>
        <v>0.75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-1000</v>
      </c>
      <c r="E34" s="3">
        <f>IFERROR(INDEX(E51:E500,MATCH($A$34,$C$51:$C$500,0)),"")</f>
        <v>-272.94</v>
      </c>
      <c r="H34" s="3">
        <f>IFERROR(INDEX(D34:G34,COUNT(D34:G34)),"")</f>
        <v>-272.94</v>
      </c>
      <c r="I34" s="3">
        <f t="shared" ref="I34:Z34" si="26">IFERROR(INDEX(I51:I500,MATCH($C$34,$C$51:$C$500,0)),"")</f>
        <v>203.21</v>
      </c>
      <c r="J34" s="3">
        <f t="shared" si="26"/>
        <v>-50.82</v>
      </c>
      <c r="K34" s="3">
        <f t="shared" si="26"/>
        <v>-13.75</v>
      </c>
      <c r="L34" s="3">
        <f t="shared" si="26"/>
        <v>239.53</v>
      </c>
      <c r="M34" s="3">
        <f t="shared" si="26"/>
        <v>33.81</v>
      </c>
      <c r="N34" s="3">
        <f t="shared" si="26"/>
        <v>-37.76</v>
      </c>
      <c r="O34" s="3">
        <f t="shared" si="26"/>
        <v>-56.78</v>
      </c>
      <c r="P34" s="3">
        <f t="shared" si="26"/>
        <v>-62.07</v>
      </c>
      <c r="Q34" s="3">
        <f t="shared" si="26"/>
        <v>-33.79</v>
      </c>
      <c r="R34" s="3">
        <f t="shared" si="26"/>
        <v>-11.39</v>
      </c>
      <c r="S34" s="3">
        <f t="shared" si="26"/>
        <v>-21.33</v>
      </c>
      <c r="T34" s="3">
        <f t="shared" si="26"/>
        <v>-20.8</v>
      </c>
      <c r="U34" s="3">
        <f t="shared" si="26"/>
        <v>68.180000000000007</v>
      </c>
      <c r="V34" s="3">
        <f t="shared" si="26"/>
        <v>50.74</v>
      </c>
      <c r="W34" s="3">
        <f t="shared" si="26"/>
        <v>49.61</v>
      </c>
      <c r="X34" s="3">
        <f t="shared" si="26"/>
        <v>32.54</v>
      </c>
      <c r="Y34" s="3">
        <f t="shared" si="26"/>
        <v>19.5</v>
      </c>
      <c r="Z34" s="3">
        <f t="shared" si="26"/>
        <v>11.35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969.89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Z35" si="27">IFERROR(INDEX(I51:I500,MATCH($C$35,$C$51:$C$500,0)),"")</f>
        <v>40.89</v>
      </c>
      <c r="J35" s="3">
        <f t="shared" si="27"/>
        <v>286.63</v>
      </c>
      <c r="K35" s="3">
        <f t="shared" si="27"/>
        <v>19.39</v>
      </c>
      <c r="L35" s="3">
        <f t="shared" si="27"/>
        <v>1.39</v>
      </c>
      <c r="M35" s="3">
        <f t="shared" si="27"/>
        <v>2.2999999999999998</v>
      </c>
      <c r="N35" s="3">
        <f t="shared" si="27"/>
        <v>6.9</v>
      </c>
      <c r="O35" s="3">
        <f t="shared" si="27"/>
        <v>0</v>
      </c>
      <c r="P35" s="3">
        <f t="shared" si="27"/>
        <v>0</v>
      </c>
      <c r="Q35" s="3">
        <f t="shared" si="27"/>
        <v>20.84</v>
      </c>
      <c r="R35" s="3">
        <f t="shared" si="27"/>
        <v>85.19</v>
      </c>
      <c r="S35" s="3">
        <f t="shared" si="27"/>
        <v>302.95</v>
      </c>
      <c r="T35" s="3">
        <f t="shared" si="27"/>
        <v>1.52</v>
      </c>
      <c r="U35" s="3">
        <f t="shared" si="27"/>
        <v>1.22</v>
      </c>
      <c r="V35" s="3">
        <f t="shared" si="27"/>
        <v>0.1</v>
      </c>
      <c r="W35" s="3">
        <f t="shared" si="27"/>
        <v>0.12</v>
      </c>
      <c r="X35" s="3">
        <f t="shared" si="27"/>
        <v>0.06</v>
      </c>
      <c r="Y35" s="3">
        <f t="shared" si="27"/>
        <v>0.06</v>
      </c>
      <c r="Z35" s="3">
        <f t="shared" si="27"/>
        <v>0.09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93000000</v>
      </c>
      <c r="F51" s="5">
        <v>765765766</v>
      </c>
      <c r="G51" s="5">
        <v>1200000000</v>
      </c>
      <c r="I51" s="5">
        <v>2044515766</v>
      </c>
      <c r="J51" s="5">
        <v>262500000</v>
      </c>
      <c r="K51" s="5">
        <v>9756097747</v>
      </c>
      <c r="L51" s="5">
        <v>32544673624</v>
      </c>
      <c r="M51" s="5">
        <v>38507204242</v>
      </c>
      <c r="N51" s="5">
        <v>4718435642</v>
      </c>
      <c r="Q51" s="5">
        <v>2617767650</v>
      </c>
      <c r="R51" s="5">
        <v>464827400</v>
      </c>
      <c r="S51" s="5">
        <v>152500000</v>
      </c>
      <c r="T51" s="5">
        <v>27248554912</v>
      </c>
      <c r="U51" s="5">
        <v>102752163835</v>
      </c>
      <c r="V51" s="5">
        <v>253337347700</v>
      </c>
      <c r="W51" s="5">
        <v>234796669304</v>
      </c>
      <c r="X51" s="5">
        <v>231254609150</v>
      </c>
      <c r="Y51" s="5">
        <v>223495352234</v>
      </c>
      <c r="Z51" s="5">
        <v>174643348463</v>
      </c>
    </row>
    <row r="52" spans="2:26" ht="15.5" x14ac:dyDescent="0.35">
      <c r="C52" t="s">
        <v>72</v>
      </c>
      <c r="K52" s="5">
        <v>-9159685577</v>
      </c>
      <c r="L52" s="5">
        <v>-29175002146</v>
      </c>
      <c r="M52" s="5">
        <v>-35228151834</v>
      </c>
      <c r="N52" s="5">
        <v>-4487036782</v>
      </c>
      <c r="Q52" s="5">
        <v>-2477499950</v>
      </c>
      <c r="R52" s="5">
        <v>-409957410</v>
      </c>
      <c r="S52" s="5">
        <v>-147500000</v>
      </c>
      <c r="T52" s="5">
        <v>-27126791833</v>
      </c>
      <c r="U52" s="5">
        <v>-101141131452</v>
      </c>
      <c r="V52" s="5">
        <v>-247380998531</v>
      </c>
      <c r="W52" s="5">
        <v>-230910237954</v>
      </c>
      <c r="X52" s="5">
        <v>-228165143555</v>
      </c>
      <c r="Y52" s="5">
        <v>-219179578970</v>
      </c>
      <c r="Z52" s="5">
        <v>-172777903305</v>
      </c>
    </row>
    <row r="53" spans="2:26" ht="15.5" x14ac:dyDescent="0.35">
      <c r="C53" t="s">
        <v>73</v>
      </c>
      <c r="D53" s="5">
        <v>93000000</v>
      </c>
      <c r="F53" s="5">
        <v>765765766</v>
      </c>
      <c r="G53" s="5">
        <v>1200000000</v>
      </c>
      <c r="I53" s="5">
        <v>2044515766</v>
      </c>
      <c r="J53" s="5">
        <v>262500000</v>
      </c>
      <c r="K53" s="5">
        <v>596412170</v>
      </c>
      <c r="L53" s="5">
        <v>3369671478</v>
      </c>
      <c r="M53" s="5">
        <v>3279052408</v>
      </c>
      <c r="N53" s="5">
        <v>231398860</v>
      </c>
      <c r="Q53" s="5">
        <v>140267700</v>
      </c>
      <c r="R53" s="5">
        <v>54869990</v>
      </c>
      <c r="S53" s="5">
        <v>5000000</v>
      </c>
      <c r="T53" s="5">
        <v>121763079</v>
      </c>
      <c r="U53" s="5">
        <v>1611032383</v>
      </c>
      <c r="V53" s="5">
        <v>5956349169</v>
      </c>
      <c r="W53" s="5">
        <v>3886431350</v>
      </c>
      <c r="X53" s="5">
        <v>3089465595</v>
      </c>
      <c r="Y53" s="5">
        <v>4315773264</v>
      </c>
      <c r="Z53" s="5">
        <v>1865445158</v>
      </c>
    </row>
    <row r="54" spans="2:26" ht="15.5" x14ac:dyDescent="0.35">
      <c r="C54" t="s">
        <v>74</v>
      </c>
      <c r="D54" s="5">
        <v>-182753437</v>
      </c>
      <c r="E54" s="5">
        <v>-370075061</v>
      </c>
      <c r="F54" s="5">
        <v>-462131505</v>
      </c>
      <c r="G54" s="5">
        <v>-513392973</v>
      </c>
      <c r="I54" s="5">
        <v>-1909879417</v>
      </c>
      <c r="J54" s="5">
        <v>-1743246506</v>
      </c>
      <c r="K54" s="5">
        <v>-2134666330</v>
      </c>
      <c r="L54" s="5">
        <v>-2333488111</v>
      </c>
      <c r="M54" s="5">
        <v>-997401639</v>
      </c>
      <c r="N54" s="5">
        <v>-1069130550</v>
      </c>
      <c r="O54" s="5">
        <v>-696748393</v>
      </c>
      <c r="P54" s="5">
        <v>-621329322</v>
      </c>
      <c r="Q54" s="5">
        <v>-1430523071</v>
      </c>
      <c r="R54" s="5">
        <v>-2233201629</v>
      </c>
      <c r="S54" s="5">
        <v>-2941596027</v>
      </c>
      <c r="T54" s="5">
        <v>-2657642043</v>
      </c>
      <c r="U54" s="5">
        <v>-2466794739</v>
      </c>
      <c r="V54" s="5">
        <v>-6154147759</v>
      </c>
      <c r="W54" s="5">
        <v>-3302278351</v>
      </c>
      <c r="X54" s="5">
        <v>-1931922481</v>
      </c>
      <c r="Y54" s="5">
        <v>-1728018451</v>
      </c>
      <c r="Z54" s="5">
        <v>-1614465890</v>
      </c>
    </row>
    <row r="55" spans="2:26" ht="15.5" x14ac:dyDescent="0.35">
      <c r="C55" t="s">
        <v>75</v>
      </c>
      <c r="Q55" s="5">
        <v>-853645050</v>
      </c>
      <c r="R55" s="5">
        <v>-1246692075</v>
      </c>
      <c r="S55" s="5">
        <v>-1472256600</v>
      </c>
      <c r="T55" s="5">
        <v>-1048278575</v>
      </c>
      <c r="U55" s="5">
        <v>-1362286685</v>
      </c>
      <c r="V55" s="5">
        <v>-907533312</v>
      </c>
      <c r="W55" s="5">
        <v>-1170613414</v>
      </c>
      <c r="X55" s="5">
        <v>-1102377594</v>
      </c>
      <c r="Y55" s="5">
        <v>-1082196928</v>
      </c>
      <c r="Z55" s="5">
        <v>-906142203</v>
      </c>
    </row>
    <row r="56" spans="2:26" ht="15.5" x14ac:dyDescent="0.35">
      <c r="C56" t="s">
        <v>76</v>
      </c>
      <c r="D56" s="5">
        <v>-182753437</v>
      </c>
      <c r="E56" s="5">
        <v>-370075061</v>
      </c>
      <c r="F56" s="5">
        <v>-462131505</v>
      </c>
      <c r="G56" s="5">
        <v>-513392973</v>
      </c>
      <c r="I56" s="5">
        <v>-1909879417</v>
      </c>
      <c r="J56" s="5">
        <v>-1743246506</v>
      </c>
      <c r="K56" s="5">
        <v>-2134666330</v>
      </c>
      <c r="L56" s="5">
        <v>-2333488111</v>
      </c>
      <c r="M56" s="5">
        <v>-997401639</v>
      </c>
      <c r="N56" s="5">
        <v>-1069130550</v>
      </c>
      <c r="O56" s="5">
        <v>-696748393</v>
      </c>
      <c r="P56" s="5">
        <v>-621329322</v>
      </c>
      <c r="Q56" s="5">
        <v>-576878021</v>
      </c>
      <c r="R56" s="5">
        <v>-986509554</v>
      </c>
      <c r="S56" s="5">
        <v>-1469339427</v>
      </c>
      <c r="T56" s="5">
        <v>-1609363468</v>
      </c>
      <c r="U56" s="5">
        <v>-1104508054</v>
      </c>
      <c r="V56" s="5">
        <v>-5246614447</v>
      </c>
      <c r="W56" s="5">
        <v>-2131664937</v>
      </c>
      <c r="X56" s="5">
        <v>-829544887</v>
      </c>
      <c r="Y56" s="5">
        <v>-645821523</v>
      </c>
      <c r="Z56" s="5">
        <v>-708323687</v>
      </c>
    </row>
    <row r="57" spans="2:26" ht="15.5" x14ac:dyDescent="0.35">
      <c r="C57" t="s">
        <v>77</v>
      </c>
      <c r="D57" s="5">
        <v>-89753437</v>
      </c>
      <c r="E57" s="5">
        <v>-370075061</v>
      </c>
      <c r="F57" s="5">
        <v>303634261</v>
      </c>
      <c r="G57" s="5">
        <v>686607027</v>
      </c>
      <c r="I57" s="5">
        <v>134636349</v>
      </c>
      <c r="J57" s="5">
        <v>-1480746506</v>
      </c>
      <c r="K57" s="5">
        <v>-1538254160</v>
      </c>
      <c r="L57" s="5">
        <v>1036183367</v>
      </c>
      <c r="M57" s="5">
        <v>2281650769</v>
      </c>
      <c r="N57" s="5">
        <v>-837731690</v>
      </c>
      <c r="O57" s="5">
        <v>-696748393</v>
      </c>
      <c r="P57" s="5">
        <v>-621329322</v>
      </c>
      <c r="Q57" s="5">
        <v>-1290255371</v>
      </c>
      <c r="R57" s="5">
        <v>-2178331639</v>
      </c>
      <c r="S57" s="5">
        <v>-2936596027</v>
      </c>
      <c r="T57" s="5">
        <v>-2535878964</v>
      </c>
      <c r="U57" s="5">
        <v>-855762356</v>
      </c>
      <c r="V57" s="5">
        <v>-197798590</v>
      </c>
      <c r="W57" s="5">
        <v>584152999</v>
      </c>
      <c r="X57" s="5">
        <v>1157543114</v>
      </c>
      <c r="Y57" s="5">
        <v>2587754813</v>
      </c>
      <c r="Z57" s="5">
        <v>250979268</v>
      </c>
    </row>
    <row r="58" spans="2:26" ht="15.5" x14ac:dyDescent="0.35">
      <c r="C58" t="s">
        <v>78</v>
      </c>
      <c r="D58" s="5">
        <v>-75000</v>
      </c>
      <c r="E58" s="5">
        <v>-4665320</v>
      </c>
      <c r="F58" s="5">
        <v>-678514</v>
      </c>
      <c r="G58" s="5">
        <v>-3213229</v>
      </c>
      <c r="I58" s="5">
        <v>-4298998</v>
      </c>
      <c r="J58" s="5">
        <v>-811959</v>
      </c>
      <c r="K58" s="5">
        <v>-15777046517</v>
      </c>
      <c r="L58" s="5">
        <v>13855520</v>
      </c>
      <c r="M58" s="5">
        <v>1211393</v>
      </c>
      <c r="N58" s="5">
        <v>-1739648</v>
      </c>
      <c r="O58" s="5">
        <v>-407045</v>
      </c>
      <c r="P58" s="5">
        <v>-15780254</v>
      </c>
      <c r="Q58" s="5">
        <v>-297436321</v>
      </c>
      <c r="R58" s="5">
        <v>-38035117</v>
      </c>
      <c r="S58" s="5">
        <v>59720773</v>
      </c>
      <c r="T58" s="5">
        <v>-6953639</v>
      </c>
      <c r="U58" s="5">
        <v>3308778364</v>
      </c>
      <c r="V58" s="5">
        <v>890962921</v>
      </c>
      <c r="W58" s="5">
        <v>188692173</v>
      </c>
      <c r="X58" s="5">
        <v>-518672864</v>
      </c>
      <c r="Y58" s="5">
        <v>-1516806866</v>
      </c>
      <c r="Z58" s="5">
        <v>1608045270</v>
      </c>
    </row>
    <row r="59" spans="2:26" ht="15.5" x14ac:dyDescent="0.35">
      <c r="C59" t="s">
        <v>248</v>
      </c>
      <c r="P59" s="5">
        <v>1571883</v>
      </c>
      <c r="Q59" s="5">
        <v>-1691692</v>
      </c>
      <c r="R59" s="5">
        <v>-408015093</v>
      </c>
      <c r="S59" s="5">
        <v>7250708</v>
      </c>
      <c r="Y59" s="5">
        <v>-1571059538</v>
      </c>
      <c r="Z59" s="5">
        <v>1522385119</v>
      </c>
    </row>
    <row r="60" spans="2:26" ht="15.5" x14ac:dyDescent="0.35">
      <c r="C60" t="s">
        <v>247</v>
      </c>
      <c r="N60" s="5">
        <v>1352</v>
      </c>
      <c r="O60" s="5">
        <v>4955</v>
      </c>
      <c r="P60" s="5">
        <v>1236941</v>
      </c>
      <c r="Q60" s="5">
        <v>41555131</v>
      </c>
      <c r="R60" s="5">
        <v>21396051</v>
      </c>
      <c r="S60" s="5">
        <v>283498</v>
      </c>
      <c r="V60" s="5">
        <v>795808</v>
      </c>
      <c r="W60" s="5">
        <v>747951</v>
      </c>
      <c r="Y60" s="5">
        <v>690030</v>
      </c>
      <c r="Z60" s="5">
        <v>1444644</v>
      </c>
    </row>
    <row r="61" spans="2:26" ht="15.5" x14ac:dyDescent="0.35">
      <c r="C61" t="s">
        <v>27</v>
      </c>
      <c r="N61" s="5">
        <v>-1741000</v>
      </c>
      <c r="O61" s="5">
        <v>-412000</v>
      </c>
      <c r="P61" s="5">
        <v>-647000</v>
      </c>
      <c r="Q61" s="5">
        <v>-3552637</v>
      </c>
      <c r="R61" s="5">
        <v>-3103118</v>
      </c>
      <c r="S61" s="5">
        <v>-3370286</v>
      </c>
      <c r="Y61" s="5">
        <v>-2916230</v>
      </c>
      <c r="Z61" s="5">
        <v>-2971042</v>
      </c>
    </row>
    <row r="62" spans="2:26" ht="15.5" x14ac:dyDescent="0.35">
      <c r="C62" t="s">
        <v>79</v>
      </c>
    </row>
    <row r="63" spans="2:26" ht="15.5" x14ac:dyDescent="0.35">
      <c r="C63" t="s">
        <v>80</v>
      </c>
      <c r="D63" s="5">
        <v>-75000</v>
      </c>
      <c r="E63" s="5">
        <v>-4665320</v>
      </c>
      <c r="F63" s="5">
        <v>-678514</v>
      </c>
      <c r="G63" s="5">
        <v>-3213229</v>
      </c>
      <c r="I63" s="5">
        <v>-4298998</v>
      </c>
      <c r="J63" s="5">
        <v>-811959</v>
      </c>
      <c r="K63" s="5">
        <v>-15777046517</v>
      </c>
      <c r="L63" s="5">
        <v>13855520</v>
      </c>
      <c r="M63" s="5">
        <v>1211393</v>
      </c>
      <c r="N63" s="5">
        <v>-1739648</v>
      </c>
      <c r="O63" s="5">
        <v>-407045</v>
      </c>
      <c r="P63" s="5">
        <v>-15780254</v>
      </c>
      <c r="Q63" s="5">
        <v>-297436321</v>
      </c>
      <c r="R63" s="5">
        <v>-38035117</v>
      </c>
      <c r="S63" s="5">
        <v>59720773</v>
      </c>
      <c r="T63" s="5">
        <v>-6953639</v>
      </c>
      <c r="U63" s="5">
        <v>3308778364</v>
      </c>
      <c r="V63" s="5">
        <v>890962921</v>
      </c>
      <c r="W63" s="5">
        <v>188692173</v>
      </c>
      <c r="X63" s="5">
        <v>-518672864</v>
      </c>
      <c r="Y63" s="5">
        <v>-1516806866</v>
      </c>
      <c r="Z63" s="5">
        <v>1608045270</v>
      </c>
    </row>
    <row r="64" spans="2:26" ht="15.5" x14ac:dyDescent="0.35">
      <c r="C64" t="s">
        <v>29</v>
      </c>
      <c r="D64" s="5">
        <v>-89828437</v>
      </c>
      <c r="E64" s="5">
        <v>-374740381</v>
      </c>
      <c r="F64" s="5">
        <v>302955747</v>
      </c>
      <c r="G64" s="5">
        <v>683393798</v>
      </c>
      <c r="I64" s="5">
        <v>130337351</v>
      </c>
      <c r="J64" s="5">
        <v>-1481558465</v>
      </c>
      <c r="K64" s="5">
        <v>-17315300677</v>
      </c>
      <c r="L64" s="5">
        <v>1050038887</v>
      </c>
      <c r="M64" s="5">
        <v>2282862162</v>
      </c>
      <c r="N64" s="5">
        <v>-839471338</v>
      </c>
      <c r="O64" s="5">
        <v>-697155438</v>
      </c>
      <c r="P64" s="5">
        <v>-637109576</v>
      </c>
      <c r="Q64" s="5">
        <v>-1587691692</v>
      </c>
      <c r="R64" s="5">
        <v>-2216366756</v>
      </c>
      <c r="S64" s="5">
        <v>-2876875254</v>
      </c>
      <c r="T64" s="5">
        <v>-2542832603</v>
      </c>
      <c r="U64" s="5">
        <v>2453016008</v>
      </c>
      <c r="V64" s="5">
        <v>693164331</v>
      </c>
      <c r="W64" s="5">
        <v>772845172</v>
      </c>
      <c r="X64" s="5">
        <v>638870250</v>
      </c>
      <c r="Y64" s="5">
        <v>1070947947</v>
      </c>
      <c r="Z64" s="5">
        <v>1859024538</v>
      </c>
    </row>
    <row r="65" spans="2:26" ht="15.5" x14ac:dyDescent="0.35">
      <c r="C65" t="s">
        <v>28</v>
      </c>
      <c r="F65" s="5">
        <v>280137220</v>
      </c>
      <c r="I65" s="5">
        <v>280137220</v>
      </c>
      <c r="K65" s="5">
        <v>3555521308</v>
      </c>
      <c r="L65" s="5">
        <v>-860113929</v>
      </c>
      <c r="M65" s="5">
        <v>331869506</v>
      </c>
      <c r="N65" s="5">
        <v>-23592178</v>
      </c>
      <c r="Q65" s="5">
        <v>-26126427</v>
      </c>
      <c r="R65" s="5">
        <v>-1261936440</v>
      </c>
      <c r="S65" s="5">
        <v>711235387</v>
      </c>
      <c r="T65" s="5">
        <v>554473279</v>
      </c>
      <c r="U65" s="5">
        <v>-613797500</v>
      </c>
      <c r="V65" s="5">
        <v>-173092000</v>
      </c>
      <c r="W65" s="5">
        <v>-205649249</v>
      </c>
      <c r="X65" s="5">
        <v>-179382403</v>
      </c>
      <c r="Y65" s="5">
        <v>-416422943</v>
      </c>
      <c r="Z65" s="5">
        <v>-521542314</v>
      </c>
    </row>
    <row r="66" spans="2:26" ht="15.5" x14ac:dyDescent="0.35">
      <c r="C66" t="s">
        <v>81</v>
      </c>
      <c r="K66" s="5">
        <v>-289968692</v>
      </c>
      <c r="L66" s="5">
        <v>-528244423</v>
      </c>
      <c r="X66" s="5">
        <v>-199397000</v>
      </c>
      <c r="Y66" s="5">
        <v>-337891960</v>
      </c>
      <c r="Z66" s="5">
        <v>-527621000</v>
      </c>
    </row>
    <row r="67" spans="2:26" ht="15.5" x14ac:dyDescent="0.35">
      <c r="C67" t="s">
        <v>82</v>
      </c>
      <c r="F67" s="5">
        <v>280137220</v>
      </c>
      <c r="I67" s="5">
        <v>280137220</v>
      </c>
      <c r="K67" s="5">
        <v>3845490000</v>
      </c>
      <c r="L67" s="5">
        <v>-331869506</v>
      </c>
      <c r="M67" s="5">
        <v>331869506</v>
      </c>
      <c r="X67" s="5">
        <v>20014597</v>
      </c>
      <c r="Y67" s="5">
        <v>-78530983</v>
      </c>
      <c r="Z67" s="5">
        <v>6078686</v>
      </c>
    </row>
    <row r="68" spans="2:26" ht="15.5" x14ac:dyDescent="0.35">
      <c r="C68" t="s">
        <v>83</v>
      </c>
      <c r="N68" s="5">
        <v>-23592178</v>
      </c>
    </row>
    <row r="69" spans="2:26" ht="15.5" x14ac:dyDescent="0.35">
      <c r="C69" t="s">
        <v>84</v>
      </c>
      <c r="F69" s="5">
        <v>280137220</v>
      </c>
      <c r="I69" s="5">
        <v>280137220</v>
      </c>
      <c r="K69" s="5">
        <v>3555521308</v>
      </c>
      <c r="L69" s="5">
        <v>-860113929</v>
      </c>
      <c r="M69" s="5">
        <v>331869506</v>
      </c>
      <c r="N69" s="5">
        <v>-23592178</v>
      </c>
      <c r="Q69" s="5">
        <v>-26126427</v>
      </c>
      <c r="R69" s="5">
        <v>-1261936440</v>
      </c>
      <c r="S69" s="5">
        <v>711235387</v>
      </c>
      <c r="T69" s="5">
        <v>554473279</v>
      </c>
      <c r="U69" s="5">
        <v>-613797500</v>
      </c>
      <c r="V69" s="5">
        <v>-173092000</v>
      </c>
      <c r="W69" s="5">
        <v>-205649249</v>
      </c>
      <c r="X69" s="5">
        <v>-179382403</v>
      </c>
      <c r="Y69" s="5">
        <v>-416422943</v>
      </c>
      <c r="Z69" s="5">
        <v>-521542314</v>
      </c>
    </row>
    <row r="70" spans="2:26" ht="15.5" x14ac:dyDescent="0.35">
      <c r="C70" t="s">
        <v>86</v>
      </c>
      <c r="D70" s="5">
        <v>-89828437</v>
      </c>
      <c r="E70" s="5">
        <v>-374740381</v>
      </c>
      <c r="F70" s="5">
        <v>583092967</v>
      </c>
      <c r="G70" s="5">
        <v>683393798</v>
      </c>
      <c r="I70" s="5">
        <v>410474571</v>
      </c>
      <c r="J70" s="5">
        <v>-1481558465</v>
      </c>
      <c r="K70" s="5">
        <v>-13759779369</v>
      </c>
      <c r="L70" s="5">
        <v>189924958</v>
      </c>
      <c r="M70" s="5">
        <v>2614731668</v>
      </c>
      <c r="N70" s="5">
        <v>-863063516</v>
      </c>
      <c r="O70" s="5">
        <v>-697155438</v>
      </c>
      <c r="P70" s="5">
        <v>-637109576</v>
      </c>
      <c r="Q70" s="5">
        <v>-1613818119</v>
      </c>
      <c r="R70" s="5">
        <v>-3478303196</v>
      </c>
      <c r="S70" s="5">
        <v>-2165639867</v>
      </c>
      <c r="T70" s="5">
        <v>-1988359324</v>
      </c>
      <c r="U70" s="5">
        <v>1839218508</v>
      </c>
      <c r="V70" s="5">
        <v>520072331</v>
      </c>
      <c r="W70" s="5">
        <v>567195923</v>
      </c>
      <c r="X70" s="5">
        <v>459487847</v>
      </c>
      <c r="Y70" s="5">
        <v>654525004</v>
      </c>
      <c r="Z70" s="5">
        <v>1337482224</v>
      </c>
    </row>
    <row r="71" spans="2:26" ht="15.5" x14ac:dyDescent="0.35">
      <c r="C71" t="s">
        <v>87</v>
      </c>
      <c r="Q71" s="5">
        <v>-26016750</v>
      </c>
      <c r="R71" s="5">
        <v>-4352250</v>
      </c>
      <c r="S71" s="5">
        <v>30369000</v>
      </c>
    </row>
    <row r="72" spans="2:26" ht="15.5" x14ac:dyDescent="0.35">
      <c r="C72" t="s">
        <v>89</v>
      </c>
      <c r="D72" s="5">
        <v>-89828437</v>
      </c>
      <c r="E72" s="5">
        <v>-374740381</v>
      </c>
      <c r="F72" s="5">
        <v>583092967</v>
      </c>
      <c r="G72" s="5">
        <v>683393798</v>
      </c>
      <c r="I72" s="5">
        <v>410474571</v>
      </c>
      <c r="J72" s="5">
        <v>-1481558465</v>
      </c>
      <c r="K72" s="5">
        <v>-13759779369</v>
      </c>
      <c r="L72" s="5">
        <v>189924958</v>
      </c>
      <c r="M72" s="5">
        <v>2614731668</v>
      </c>
      <c r="N72" s="5">
        <v>-863063516</v>
      </c>
      <c r="O72" s="5">
        <v>-697155438</v>
      </c>
      <c r="P72" s="5">
        <v>-637109576</v>
      </c>
      <c r="Q72" s="5">
        <v>-1639834869</v>
      </c>
      <c r="R72" s="5">
        <v>-3482655446</v>
      </c>
      <c r="S72" s="5">
        <v>-2135270867</v>
      </c>
      <c r="T72" s="5">
        <v>-1988359324</v>
      </c>
      <c r="U72" s="5">
        <v>1839218508</v>
      </c>
      <c r="V72" s="5">
        <v>520072331</v>
      </c>
      <c r="W72" s="5">
        <v>567195923</v>
      </c>
    </row>
    <row r="73" spans="2:26" ht="15.5" x14ac:dyDescent="0.35">
      <c r="C73" t="s">
        <v>90</v>
      </c>
      <c r="D73" s="5">
        <v>-89828437</v>
      </c>
      <c r="E73" s="5">
        <v>-374740381</v>
      </c>
      <c r="F73" s="5">
        <v>583092967</v>
      </c>
      <c r="G73" s="5">
        <v>683393798</v>
      </c>
      <c r="I73" s="5">
        <v>410474571</v>
      </c>
      <c r="J73" s="5">
        <v>-1481558465</v>
      </c>
      <c r="K73" s="5">
        <v>-13759779369</v>
      </c>
      <c r="L73" s="5">
        <v>189924957</v>
      </c>
      <c r="M73" s="5">
        <v>2614731668</v>
      </c>
      <c r="N73" s="5">
        <v>-863063516</v>
      </c>
      <c r="O73" s="5">
        <v>-697155438</v>
      </c>
      <c r="P73" s="5">
        <v>-637109576</v>
      </c>
      <c r="Q73" s="5">
        <v>-1613818119</v>
      </c>
      <c r="R73" s="5">
        <v>-3478303196</v>
      </c>
      <c r="S73" s="5">
        <v>-2165639867</v>
      </c>
      <c r="T73" s="5">
        <v>-1988359324</v>
      </c>
      <c r="U73" s="5">
        <v>1839218508</v>
      </c>
      <c r="V73" s="5">
        <v>520072331</v>
      </c>
      <c r="W73" s="5">
        <v>567195923</v>
      </c>
      <c r="X73" s="5">
        <v>459487847</v>
      </c>
      <c r="Y73" s="5">
        <v>654525004</v>
      </c>
      <c r="Z73" s="5">
        <v>1337482224</v>
      </c>
    </row>
    <row r="74" spans="2:26" ht="15.5" x14ac:dyDescent="0.35">
      <c r="C74" t="s">
        <v>8</v>
      </c>
      <c r="D74" s="5">
        <v>-89828437</v>
      </c>
      <c r="E74" s="5">
        <v>-374740381</v>
      </c>
      <c r="F74" s="5">
        <v>583092967</v>
      </c>
      <c r="G74" s="5">
        <v>683393798</v>
      </c>
      <c r="I74" s="5">
        <v>410474571</v>
      </c>
      <c r="J74" s="5">
        <v>-1481558465</v>
      </c>
      <c r="K74" s="5">
        <v>-13759779369</v>
      </c>
      <c r="L74" s="5">
        <v>189924957</v>
      </c>
      <c r="M74" s="5">
        <v>2614731668</v>
      </c>
      <c r="N74" s="5">
        <v>-863063516</v>
      </c>
      <c r="O74" s="5">
        <v>-697155438</v>
      </c>
      <c r="P74" s="5">
        <v>-637109576</v>
      </c>
      <c r="Q74" s="5">
        <v>-1639834869</v>
      </c>
      <c r="R74" s="5">
        <v>-3482655446</v>
      </c>
      <c r="S74" s="5">
        <v>-2135270867</v>
      </c>
      <c r="T74" s="5">
        <v>-1988359324</v>
      </c>
      <c r="U74" s="5">
        <v>1839218508</v>
      </c>
      <c r="V74" s="5">
        <v>520072331</v>
      </c>
      <c r="W74" s="5">
        <v>567195923</v>
      </c>
    </row>
    <row r="75" spans="2:26" ht="15.5" x14ac:dyDescent="0.35">
      <c r="C75" t="s">
        <v>91</v>
      </c>
      <c r="D75" s="5">
        <v>-89828437</v>
      </c>
      <c r="E75" s="5">
        <v>-374740381</v>
      </c>
      <c r="F75" s="5">
        <v>583092967</v>
      </c>
      <c r="G75" s="5">
        <v>683393798</v>
      </c>
      <c r="I75" s="5">
        <v>410474571</v>
      </c>
      <c r="J75" s="5">
        <v>-1481558465</v>
      </c>
      <c r="K75" s="5">
        <v>-13759779369</v>
      </c>
      <c r="L75" s="5">
        <v>189924957</v>
      </c>
      <c r="M75" s="5">
        <v>2614731668</v>
      </c>
      <c r="N75" s="5">
        <v>-863063516</v>
      </c>
      <c r="O75" s="5">
        <v>-697155438</v>
      </c>
      <c r="P75" s="5">
        <v>-637109576</v>
      </c>
      <c r="Q75" s="5">
        <v>-1613818119</v>
      </c>
      <c r="R75" s="5">
        <v>-3478303196</v>
      </c>
      <c r="S75" s="5">
        <v>-2165639867</v>
      </c>
      <c r="T75" s="5">
        <v>-1988359324</v>
      </c>
      <c r="U75" s="5">
        <v>1839218508</v>
      </c>
      <c r="V75" s="5">
        <v>520072331</v>
      </c>
      <c r="W75" s="5">
        <v>567195923</v>
      </c>
      <c r="X75" s="5">
        <v>459487847</v>
      </c>
      <c r="Y75" s="5">
        <v>654525004</v>
      </c>
      <c r="Z75" s="5">
        <v>1337482224</v>
      </c>
    </row>
    <row r="76" spans="2:26" ht="15.5" x14ac:dyDescent="0.35">
      <c r="C76" t="s">
        <v>92</v>
      </c>
      <c r="D76" s="5">
        <v>-89828437</v>
      </c>
      <c r="E76" s="5">
        <v>-374740381</v>
      </c>
      <c r="F76" s="5">
        <v>583092967</v>
      </c>
      <c r="G76" s="5">
        <v>683393798</v>
      </c>
      <c r="I76" s="5">
        <v>410474571</v>
      </c>
      <c r="J76" s="5">
        <v>-1481558465</v>
      </c>
      <c r="K76" s="5">
        <v>-13759779369</v>
      </c>
      <c r="L76" s="5">
        <v>189924957</v>
      </c>
      <c r="M76" s="5">
        <v>2614731668</v>
      </c>
      <c r="N76" s="5">
        <v>-863063516</v>
      </c>
      <c r="O76" s="5">
        <v>-697155438</v>
      </c>
      <c r="P76" s="5">
        <v>-637109576</v>
      </c>
      <c r="Q76" s="5">
        <v>-1639834869</v>
      </c>
      <c r="R76" s="5">
        <v>-3482655446</v>
      </c>
      <c r="S76" s="5">
        <v>-2135270867</v>
      </c>
      <c r="T76" s="5">
        <v>-1988359324</v>
      </c>
      <c r="U76" s="5">
        <v>1839218508</v>
      </c>
      <c r="V76" s="5">
        <v>520072331</v>
      </c>
      <c r="W76" s="5">
        <v>567195923</v>
      </c>
    </row>
    <row r="77" spans="2:26" ht="15.5" x14ac:dyDescent="0.35">
      <c r="C77" t="s">
        <v>93</v>
      </c>
      <c r="D77" s="5">
        <v>-89828437</v>
      </c>
      <c r="E77" s="5">
        <v>-374740381</v>
      </c>
      <c r="F77" s="5">
        <v>583092967</v>
      </c>
      <c r="G77" s="5">
        <v>683393798</v>
      </c>
      <c r="I77" s="5">
        <v>410474571</v>
      </c>
      <c r="J77" s="5">
        <v>-1481558465</v>
      </c>
      <c r="K77" s="5">
        <v>-13759779369</v>
      </c>
      <c r="L77" s="5">
        <v>189924957</v>
      </c>
      <c r="M77" s="5">
        <v>2614731668</v>
      </c>
      <c r="N77" s="5">
        <v>-863063516</v>
      </c>
      <c r="O77" s="5">
        <v>-697155438</v>
      </c>
      <c r="P77" s="5">
        <v>-637109576</v>
      </c>
      <c r="Q77" s="5">
        <v>-1639834869</v>
      </c>
      <c r="R77" s="5">
        <v>-3482655446</v>
      </c>
      <c r="S77" s="5">
        <v>-2135270867</v>
      </c>
      <c r="T77" s="5">
        <v>-1988359324</v>
      </c>
      <c r="U77" s="5">
        <v>1839218508</v>
      </c>
      <c r="V77" s="5">
        <v>520072331</v>
      </c>
      <c r="W77" s="5">
        <v>567195923</v>
      </c>
    </row>
    <row r="79" spans="2:26" ht="15.5" x14ac:dyDescent="0.35">
      <c r="B79" t="s">
        <v>94</v>
      </c>
      <c r="C79" t="s">
        <v>95</v>
      </c>
    </row>
    <row r="80" spans="2:26" ht="15.5" x14ac:dyDescent="0.35">
      <c r="C80" t="s">
        <v>96</v>
      </c>
    </row>
    <row r="81" spans="3:26" ht="15.5" x14ac:dyDescent="0.35">
      <c r="C81" t="s">
        <v>20</v>
      </c>
      <c r="D81" s="5">
        <v>6874222</v>
      </c>
      <c r="E81" s="5">
        <v>6983956</v>
      </c>
      <c r="F81" s="5">
        <v>64402300</v>
      </c>
      <c r="G81" s="5">
        <v>355704732</v>
      </c>
      <c r="I81" s="5">
        <v>64402300</v>
      </c>
      <c r="J81" s="5">
        <v>8659749</v>
      </c>
      <c r="K81" s="5">
        <v>5234148</v>
      </c>
      <c r="L81" s="5">
        <v>1842873288</v>
      </c>
      <c r="M81" s="5">
        <v>841995662</v>
      </c>
      <c r="N81" s="5">
        <v>68517942</v>
      </c>
      <c r="O81" s="5">
        <v>2091615</v>
      </c>
      <c r="P81" s="5">
        <v>3706467</v>
      </c>
      <c r="Q81" s="5">
        <v>43138538</v>
      </c>
      <c r="R81" s="5">
        <v>11709646124</v>
      </c>
      <c r="S81" s="5">
        <v>2958364496</v>
      </c>
      <c r="T81" s="5">
        <v>118782611</v>
      </c>
      <c r="U81" s="5">
        <v>13596316</v>
      </c>
      <c r="V81" s="5">
        <v>218319899</v>
      </c>
      <c r="W81" s="5">
        <v>62105068</v>
      </c>
      <c r="X81" s="5">
        <v>119200699</v>
      </c>
      <c r="Y81" s="5">
        <v>60239806</v>
      </c>
      <c r="Z81" s="5">
        <v>71954986</v>
      </c>
    </row>
    <row r="82" spans="3:26" ht="15.5" x14ac:dyDescent="0.35">
      <c r="C82" t="s">
        <v>97</v>
      </c>
      <c r="D82" s="5">
        <v>101370000</v>
      </c>
      <c r="G82" s="5">
        <v>109575000</v>
      </c>
      <c r="L82" s="5">
        <v>9936469842</v>
      </c>
      <c r="M82" s="5">
        <v>4809371668</v>
      </c>
      <c r="N82" s="5">
        <v>3184176534</v>
      </c>
      <c r="S82" s="5">
        <v>16706345404</v>
      </c>
      <c r="T82" s="5">
        <v>22431205404</v>
      </c>
      <c r="U82" s="5">
        <v>24573705407</v>
      </c>
      <c r="V82" s="5">
        <v>45243968155</v>
      </c>
      <c r="W82" s="5">
        <v>162921008914</v>
      </c>
      <c r="X82" s="5">
        <v>145798439725</v>
      </c>
      <c r="Y82" s="5">
        <v>182350831215</v>
      </c>
      <c r="Z82" s="5">
        <v>80845498262</v>
      </c>
    </row>
    <row r="83" spans="3:26" ht="15.5" x14ac:dyDescent="0.35">
      <c r="C83" t="s">
        <v>101</v>
      </c>
      <c r="R83" s="5">
        <v>2050000</v>
      </c>
      <c r="W83" s="5">
        <v>1150000</v>
      </c>
      <c r="X83" s="5">
        <v>750000</v>
      </c>
      <c r="Z83" s="5">
        <v>200000</v>
      </c>
    </row>
    <row r="84" spans="3:26" ht="15.5" x14ac:dyDescent="0.35">
      <c r="C84" t="s">
        <v>79</v>
      </c>
      <c r="E84" s="5">
        <v>-374740381</v>
      </c>
      <c r="R84" s="5">
        <v>26016750</v>
      </c>
      <c r="S84" s="5">
        <v>30369000</v>
      </c>
    </row>
    <row r="85" spans="3:26" ht="15.5" x14ac:dyDescent="0.35">
      <c r="C85" t="s">
        <v>104</v>
      </c>
      <c r="D85" s="5">
        <v>285625382</v>
      </c>
      <c r="E85" s="5">
        <v>182505116</v>
      </c>
      <c r="F85" s="5">
        <v>159923460</v>
      </c>
      <c r="G85" s="5">
        <v>524025892</v>
      </c>
      <c r="I85" s="5">
        <v>159923460</v>
      </c>
      <c r="J85" s="5">
        <v>14918978</v>
      </c>
      <c r="K85" s="5">
        <v>25965137</v>
      </c>
      <c r="L85" s="5">
        <v>11829343130</v>
      </c>
      <c r="M85" s="5">
        <v>5730850018</v>
      </c>
      <c r="N85" s="5">
        <v>3302694476</v>
      </c>
      <c r="O85" s="5">
        <v>17531591615</v>
      </c>
      <c r="P85" s="5">
        <v>17533206467</v>
      </c>
      <c r="Q85" s="5">
        <v>15100638538</v>
      </c>
      <c r="R85" s="5">
        <v>17009196124</v>
      </c>
      <c r="S85" s="5">
        <v>19669709900</v>
      </c>
      <c r="T85" s="5">
        <v>22607777327</v>
      </c>
      <c r="U85" s="5">
        <v>24627072175</v>
      </c>
      <c r="V85" s="5">
        <v>45476133477</v>
      </c>
      <c r="W85" s="5">
        <v>163002691983</v>
      </c>
      <c r="X85" s="5">
        <v>145943140424</v>
      </c>
      <c r="Y85" s="5">
        <v>182431904365</v>
      </c>
      <c r="Z85" s="5">
        <v>81021819920</v>
      </c>
    </row>
    <row r="86" spans="3:26" ht="15.5" x14ac:dyDescent="0.35">
      <c r="C86" t="s">
        <v>105</v>
      </c>
    </row>
    <row r="87" spans="3:26" ht="15.5" x14ac:dyDescent="0.35">
      <c r="C87" t="s">
        <v>107</v>
      </c>
      <c r="D87" s="5">
        <v>4125627220</v>
      </c>
      <c r="E87" s="5">
        <v>4125627220</v>
      </c>
      <c r="F87" s="5">
        <v>4125627220</v>
      </c>
      <c r="G87" s="5">
        <v>3845490000</v>
      </c>
      <c r="I87" s="5">
        <v>4125627220</v>
      </c>
      <c r="J87" s="5">
        <v>3845490000</v>
      </c>
      <c r="K87" s="5">
        <v>3845490000</v>
      </c>
      <c r="M87" s="5">
        <v>331869506</v>
      </c>
      <c r="S87" s="5">
        <v>1265909166</v>
      </c>
      <c r="T87" s="5">
        <v>554673779</v>
      </c>
      <c r="U87" s="5">
        <v>200500</v>
      </c>
      <c r="V87" s="5">
        <v>167126250</v>
      </c>
      <c r="W87" s="5">
        <v>178461000</v>
      </c>
      <c r="X87" s="5">
        <v>136111749</v>
      </c>
      <c r="Y87" s="5">
        <v>116097152</v>
      </c>
      <c r="Z87" s="5">
        <v>194628136</v>
      </c>
    </row>
    <row r="88" spans="3:26" ht="15.5" x14ac:dyDescent="0.35">
      <c r="C88" t="s">
        <v>106</v>
      </c>
      <c r="D88" s="5">
        <v>4921890</v>
      </c>
      <c r="E88" s="5">
        <v>5976585</v>
      </c>
      <c r="F88" s="5">
        <v>7031280</v>
      </c>
      <c r="G88" s="5">
        <v>8085975</v>
      </c>
      <c r="I88" s="5">
        <v>7031280</v>
      </c>
      <c r="J88" s="5">
        <v>11250060</v>
      </c>
      <c r="K88" s="5">
        <v>15468840</v>
      </c>
      <c r="S88" s="5">
        <v>1000000</v>
      </c>
      <c r="T88" s="5">
        <v>2999994</v>
      </c>
      <c r="U88" s="5">
        <v>5086977</v>
      </c>
      <c r="V88" s="5">
        <v>89484915</v>
      </c>
      <c r="W88" s="5">
        <v>97966149</v>
      </c>
      <c r="X88" s="5">
        <v>115509899</v>
      </c>
      <c r="Y88" s="5">
        <v>27878771</v>
      </c>
      <c r="Z88" s="5">
        <v>80942897</v>
      </c>
    </row>
    <row r="89" spans="3:26" ht="15.5" x14ac:dyDescent="0.35">
      <c r="C89" t="s">
        <v>108</v>
      </c>
      <c r="D89" s="5">
        <v>4130549110</v>
      </c>
      <c r="E89" s="5">
        <v>4131603805</v>
      </c>
      <c r="F89" s="5">
        <v>4132658500</v>
      </c>
      <c r="G89" s="5">
        <v>3853575975</v>
      </c>
      <c r="I89" s="5">
        <v>4132658500</v>
      </c>
      <c r="J89" s="5">
        <v>3856740060</v>
      </c>
      <c r="K89" s="5">
        <v>3860958840</v>
      </c>
      <c r="L89" s="5">
        <v>17479500000</v>
      </c>
      <c r="M89" s="5">
        <v>17811369506</v>
      </c>
      <c r="N89" s="5">
        <v>17479500000</v>
      </c>
      <c r="S89" s="5">
        <v>1266909166</v>
      </c>
      <c r="T89" s="5">
        <v>574273773</v>
      </c>
      <c r="U89" s="5">
        <v>21887477</v>
      </c>
      <c r="V89" s="5">
        <v>290039869</v>
      </c>
      <c r="W89" s="5">
        <v>293027149</v>
      </c>
      <c r="X89" s="5">
        <v>251621648</v>
      </c>
      <c r="Y89" s="5">
        <v>143975923</v>
      </c>
      <c r="Z89" s="5">
        <v>275571033</v>
      </c>
    </row>
    <row r="90" spans="3:26" ht="15.5" x14ac:dyDescent="0.35">
      <c r="C90" t="s">
        <v>109</v>
      </c>
      <c r="D90" s="5">
        <v>4416174492</v>
      </c>
      <c r="E90" s="5">
        <v>4314108921</v>
      </c>
      <c r="F90" s="5">
        <v>4292581960</v>
      </c>
      <c r="G90" s="5">
        <v>4377601867</v>
      </c>
      <c r="I90" s="5">
        <v>4292581960</v>
      </c>
      <c r="J90" s="5">
        <v>3871659038</v>
      </c>
      <c r="K90" s="5">
        <v>3886923977</v>
      </c>
      <c r="L90" s="5">
        <v>29308843130</v>
      </c>
      <c r="M90" s="5">
        <v>23542219524</v>
      </c>
      <c r="N90" s="5">
        <v>20782194476</v>
      </c>
      <c r="O90" s="5">
        <v>17531591615</v>
      </c>
      <c r="P90" s="5">
        <v>17533206467</v>
      </c>
      <c r="Q90" s="5">
        <v>15100638538</v>
      </c>
      <c r="R90" s="5">
        <v>17009196124</v>
      </c>
      <c r="S90" s="5">
        <v>20936619066</v>
      </c>
      <c r="T90" s="5">
        <v>23182051100</v>
      </c>
      <c r="U90" s="5">
        <v>24648959652</v>
      </c>
      <c r="V90" s="5">
        <v>45766173346</v>
      </c>
      <c r="W90" s="5">
        <v>163295719132</v>
      </c>
      <c r="X90" s="5">
        <v>146194762072</v>
      </c>
      <c r="Y90" s="5">
        <v>182575880288</v>
      </c>
      <c r="Z90" s="5">
        <v>81297390953</v>
      </c>
    </row>
    <row r="91" spans="3:26" ht="15.5" x14ac:dyDescent="0.35">
      <c r="C91" t="s">
        <v>110</v>
      </c>
    </row>
    <row r="92" spans="3:26" ht="15.5" x14ac:dyDescent="0.35">
      <c r="C92" t="s">
        <v>111</v>
      </c>
    </row>
    <row r="93" spans="3:26" ht="15.5" x14ac:dyDescent="0.35">
      <c r="C93" t="s">
        <v>112</v>
      </c>
      <c r="D93" s="5">
        <v>2757509804</v>
      </c>
      <c r="E93" s="5">
        <v>2571595796</v>
      </c>
      <c r="F93" s="5">
        <v>2391928454</v>
      </c>
      <c r="G93" s="5">
        <v>2210041329</v>
      </c>
      <c r="I93" s="5">
        <v>2391928454</v>
      </c>
      <c r="J93" s="5">
        <v>1980384307</v>
      </c>
      <c r="K93" s="5">
        <v>1899063645</v>
      </c>
      <c r="L93" s="5">
        <v>11143382967</v>
      </c>
      <c r="M93" s="5">
        <v>4833968127</v>
      </c>
      <c r="N93" s="5">
        <v>3804112122</v>
      </c>
      <c r="O93" s="5">
        <v>2966250000</v>
      </c>
      <c r="P93" s="5">
        <v>2587500000</v>
      </c>
      <c r="Q93" s="5">
        <v>127732121</v>
      </c>
      <c r="R93" s="5">
        <v>361919588</v>
      </c>
      <c r="S93" s="5">
        <v>500163334</v>
      </c>
      <c r="T93" s="5">
        <v>313056416</v>
      </c>
      <c r="U93" s="5">
        <v>479130729</v>
      </c>
      <c r="V93" s="5">
        <v>22767859931</v>
      </c>
      <c r="W93" s="5">
        <v>140772139048</v>
      </c>
      <c r="X93" s="5">
        <v>124407774911</v>
      </c>
      <c r="Y93" s="5">
        <v>161406213974</v>
      </c>
      <c r="Z93" s="5">
        <v>60916095644</v>
      </c>
    </row>
    <row r="94" spans="3:26" ht="15.5" x14ac:dyDescent="0.35">
      <c r="C94" t="s">
        <v>113</v>
      </c>
      <c r="L94" s="5">
        <v>8966650938</v>
      </c>
      <c r="M94" s="5">
        <v>4373402502</v>
      </c>
      <c r="N94" s="5">
        <v>3028019944</v>
      </c>
      <c r="V94" s="5">
        <v>22282542524</v>
      </c>
      <c r="W94" s="5">
        <v>140375724074</v>
      </c>
      <c r="X94" s="5">
        <v>124215015385</v>
      </c>
      <c r="Y94" s="5">
        <v>161246164190</v>
      </c>
      <c r="Z94" s="5">
        <v>60511820225</v>
      </c>
    </row>
    <row r="95" spans="3:26" ht="15.5" x14ac:dyDescent="0.35">
      <c r="C95" t="s">
        <v>117</v>
      </c>
      <c r="D95" s="5">
        <v>1467690570</v>
      </c>
      <c r="E95" s="5">
        <v>1446890355</v>
      </c>
      <c r="F95" s="5">
        <v>1436320140</v>
      </c>
      <c r="G95" s="5">
        <v>1347483015</v>
      </c>
      <c r="I95" s="5">
        <v>1436320140</v>
      </c>
      <c r="J95" s="5">
        <v>1237514130</v>
      </c>
      <c r="K95" s="5">
        <v>1605313645</v>
      </c>
      <c r="L95" s="5">
        <v>1931732029</v>
      </c>
      <c r="M95" s="5">
        <v>565625</v>
      </c>
      <c r="N95" s="5">
        <v>23592178</v>
      </c>
      <c r="Q95" s="5">
        <v>5328882</v>
      </c>
      <c r="R95" s="5">
        <v>67090570</v>
      </c>
      <c r="S95" s="5">
        <v>100969334</v>
      </c>
      <c r="T95" s="5">
        <v>78938423</v>
      </c>
      <c r="U95" s="5">
        <v>370572129</v>
      </c>
      <c r="V95" s="5">
        <v>116358961</v>
      </c>
      <c r="W95" s="5">
        <v>117147145</v>
      </c>
      <c r="X95" s="5">
        <v>95202141</v>
      </c>
      <c r="Y95" s="5">
        <v>65092962</v>
      </c>
      <c r="Z95" s="5">
        <v>263771699</v>
      </c>
    </row>
    <row r="96" spans="3:26" ht="15.5" x14ac:dyDescent="0.35">
      <c r="C96" t="s">
        <v>206</v>
      </c>
      <c r="D96" s="5">
        <v>1373862257</v>
      </c>
      <c r="E96" s="5">
        <v>1367882257</v>
      </c>
      <c r="F96" s="5">
        <v>1151282257</v>
      </c>
      <c r="G96" s="5">
        <v>2001282256</v>
      </c>
      <c r="I96" s="5">
        <v>1151282257</v>
      </c>
      <c r="J96" s="5">
        <v>1552378053</v>
      </c>
      <c r="K96" s="5">
        <v>167405189</v>
      </c>
      <c r="L96" s="5">
        <v>110225651</v>
      </c>
      <c r="M96" s="5">
        <v>842941842</v>
      </c>
      <c r="N96" s="5">
        <v>1727504467</v>
      </c>
      <c r="O96" s="5">
        <v>926700212</v>
      </c>
      <c r="P96" s="5">
        <v>609909626</v>
      </c>
    </row>
    <row r="97" spans="3:26" ht="15.5" x14ac:dyDescent="0.35">
      <c r="C97" t="s">
        <v>116</v>
      </c>
      <c r="D97" s="5">
        <v>1289541734</v>
      </c>
      <c r="E97" s="5">
        <v>1124427941</v>
      </c>
      <c r="F97" s="5">
        <v>955330814</v>
      </c>
      <c r="G97" s="5">
        <v>862280814</v>
      </c>
      <c r="I97" s="5">
        <v>955330814</v>
      </c>
      <c r="J97" s="5">
        <v>742592677</v>
      </c>
      <c r="K97" s="5">
        <v>293750000</v>
      </c>
      <c r="L97" s="5">
        <v>245000000</v>
      </c>
      <c r="M97" s="5">
        <v>460000000</v>
      </c>
      <c r="N97" s="5">
        <v>752500000</v>
      </c>
      <c r="O97" s="5">
        <v>491250000</v>
      </c>
      <c r="P97" s="5">
        <v>112500000</v>
      </c>
      <c r="Q97" s="5">
        <v>122403239</v>
      </c>
      <c r="R97" s="5">
        <v>294829018</v>
      </c>
      <c r="S97" s="5">
        <v>399194000</v>
      </c>
      <c r="T97" s="5">
        <v>234117993</v>
      </c>
      <c r="U97" s="5">
        <v>108558600</v>
      </c>
      <c r="V97" s="5">
        <v>368958446</v>
      </c>
      <c r="W97" s="5">
        <v>279267829</v>
      </c>
      <c r="X97" s="5">
        <v>97557385</v>
      </c>
      <c r="Y97" s="5">
        <v>94956822</v>
      </c>
      <c r="Z97" s="5">
        <v>140503720</v>
      </c>
    </row>
    <row r="98" spans="3:26" ht="15.5" x14ac:dyDescent="0.35">
      <c r="C98" t="s">
        <v>123</v>
      </c>
      <c r="D98" s="5">
        <v>1373862257</v>
      </c>
      <c r="E98" s="5">
        <v>1367882257</v>
      </c>
      <c r="F98" s="5">
        <v>1151282257</v>
      </c>
      <c r="G98" s="5">
        <v>2001282256</v>
      </c>
      <c r="I98" s="5">
        <v>1151282257</v>
      </c>
      <c r="J98" s="5">
        <v>1552378053</v>
      </c>
      <c r="K98" s="5">
        <v>167405189</v>
      </c>
      <c r="L98" s="5">
        <v>2585225651</v>
      </c>
      <c r="M98" s="5">
        <v>3317941842</v>
      </c>
      <c r="N98" s="5">
        <v>4202504467</v>
      </c>
      <c r="O98" s="5">
        <v>926700212</v>
      </c>
      <c r="P98" s="5">
        <v>609909626</v>
      </c>
      <c r="R98" s="5">
        <v>34535250</v>
      </c>
      <c r="S98" s="5">
        <v>391059000</v>
      </c>
      <c r="T98" s="5">
        <v>688327085</v>
      </c>
      <c r="U98" s="5">
        <v>802000</v>
      </c>
      <c r="V98" s="5">
        <v>668505000</v>
      </c>
      <c r="W98" s="5">
        <v>713844000</v>
      </c>
      <c r="X98" s="5">
        <v>544447000</v>
      </c>
      <c r="Y98" s="5">
        <v>386614000</v>
      </c>
      <c r="Z98" s="5">
        <v>252768000</v>
      </c>
    </row>
    <row r="99" spans="3:26" ht="15.5" x14ac:dyDescent="0.35">
      <c r="C99" t="s">
        <v>124</v>
      </c>
      <c r="D99" s="5">
        <v>1373862257</v>
      </c>
      <c r="E99" s="5">
        <v>1367882257</v>
      </c>
      <c r="F99" s="5">
        <v>1151282257</v>
      </c>
      <c r="G99" s="5">
        <v>2001282256</v>
      </c>
      <c r="I99" s="5">
        <v>1151282257</v>
      </c>
      <c r="J99" s="5">
        <v>1552378053</v>
      </c>
      <c r="K99" s="5">
        <v>167405189</v>
      </c>
      <c r="L99" s="5">
        <v>2585225651</v>
      </c>
      <c r="M99" s="5">
        <v>3317941842</v>
      </c>
      <c r="N99" s="5">
        <v>4202504467</v>
      </c>
      <c r="O99" s="5">
        <v>926700212</v>
      </c>
      <c r="P99" s="5">
        <v>609909626</v>
      </c>
      <c r="R99" s="5">
        <v>34535250</v>
      </c>
      <c r="S99" s="5">
        <v>391059000</v>
      </c>
      <c r="T99" s="5">
        <v>688327085</v>
      </c>
      <c r="U99" s="5">
        <v>802000</v>
      </c>
      <c r="V99" s="5">
        <v>668505000</v>
      </c>
      <c r="W99" s="5">
        <v>713844000</v>
      </c>
      <c r="X99" s="5">
        <v>544447000</v>
      </c>
      <c r="Y99" s="5">
        <v>386614000</v>
      </c>
      <c r="Z99" s="5">
        <v>252768000</v>
      </c>
    </row>
    <row r="100" spans="3:26" ht="15.5" x14ac:dyDescent="0.35">
      <c r="C100" t="s">
        <v>211</v>
      </c>
      <c r="R100" s="5">
        <v>51250</v>
      </c>
    </row>
    <row r="101" spans="3:26" ht="15.5" x14ac:dyDescent="0.35">
      <c r="C101" t="s">
        <v>512</v>
      </c>
      <c r="T101" s="5">
        <v>486091300</v>
      </c>
    </row>
    <row r="102" spans="3:26" ht="15.5" x14ac:dyDescent="0.35">
      <c r="C102" t="s">
        <v>127</v>
      </c>
      <c r="D102" s="5">
        <v>4131372061</v>
      </c>
      <c r="E102" s="5">
        <v>3939478053</v>
      </c>
      <c r="F102" s="5">
        <v>3543210711</v>
      </c>
      <c r="G102" s="5">
        <v>4211323585</v>
      </c>
      <c r="I102" s="5">
        <v>3543210711</v>
      </c>
      <c r="J102" s="5">
        <v>3532762360</v>
      </c>
      <c r="K102" s="5">
        <v>2066468834</v>
      </c>
      <c r="L102" s="5">
        <v>13728608618</v>
      </c>
      <c r="M102" s="5">
        <v>8151909969</v>
      </c>
      <c r="N102" s="5">
        <v>8006616589</v>
      </c>
      <c r="O102" s="5">
        <v>3892950212</v>
      </c>
      <c r="P102" s="5">
        <v>3197409626</v>
      </c>
      <c r="Q102" s="5">
        <v>127732121</v>
      </c>
      <c r="R102" s="5">
        <v>396454838</v>
      </c>
      <c r="S102" s="5">
        <v>891222334</v>
      </c>
      <c r="T102" s="5">
        <v>1001383501</v>
      </c>
      <c r="U102" s="5">
        <v>479932729</v>
      </c>
      <c r="V102" s="5">
        <v>23436364931</v>
      </c>
      <c r="W102" s="5">
        <v>141485983048</v>
      </c>
      <c r="X102" s="5">
        <v>124952221911</v>
      </c>
      <c r="Y102" s="5">
        <v>161792827974</v>
      </c>
      <c r="Z102" s="5">
        <v>61168863644</v>
      </c>
    </row>
    <row r="103" spans="3:26" ht="15.5" x14ac:dyDescent="0.35">
      <c r="C103" t="s">
        <v>128</v>
      </c>
    </row>
    <row r="104" spans="3:26" ht="15.5" x14ac:dyDescent="0.35">
      <c r="C104" t="s">
        <v>129</v>
      </c>
      <c r="D104" s="5">
        <v>11000000000</v>
      </c>
      <c r="E104" s="5">
        <v>11000000000</v>
      </c>
      <c r="F104" s="5">
        <v>11000000000</v>
      </c>
      <c r="G104" s="5">
        <v>11000000000</v>
      </c>
      <c r="I104" s="5">
        <v>11000000000</v>
      </c>
      <c r="J104" s="5">
        <v>11000000000</v>
      </c>
      <c r="K104" s="5">
        <v>11000000000</v>
      </c>
      <c r="L104" s="5">
        <v>11000000000</v>
      </c>
      <c r="M104" s="5">
        <v>11000000000</v>
      </c>
      <c r="N104" s="5">
        <v>11000000000</v>
      </c>
      <c r="O104" s="5">
        <v>11000000000</v>
      </c>
      <c r="P104" s="5">
        <v>11000000000</v>
      </c>
      <c r="Q104" s="5">
        <v>11000000000</v>
      </c>
      <c r="R104" s="5">
        <v>11000000000</v>
      </c>
      <c r="S104" s="5">
        <v>11000000000</v>
      </c>
      <c r="T104" s="5">
        <v>11000000000</v>
      </c>
      <c r="U104" s="5">
        <v>11000000000</v>
      </c>
      <c r="V104" s="5">
        <v>11000000000</v>
      </c>
      <c r="W104" s="5">
        <v>11000000000</v>
      </c>
      <c r="X104" s="5">
        <v>11000000000</v>
      </c>
      <c r="Y104" s="5">
        <v>11000000000</v>
      </c>
      <c r="Z104" s="5">
        <v>11000000000</v>
      </c>
    </row>
    <row r="105" spans="3:26" ht="15.5" x14ac:dyDescent="0.35">
      <c r="C105" t="s">
        <v>130</v>
      </c>
      <c r="D105" s="5">
        <v>4265565685</v>
      </c>
      <c r="E105" s="5">
        <v>4265565685</v>
      </c>
      <c r="F105" s="5">
        <v>4265565685</v>
      </c>
      <c r="G105" s="5">
        <v>4265565685</v>
      </c>
      <c r="I105" s="5">
        <v>4265565685</v>
      </c>
      <c r="J105" s="5">
        <v>4265565685</v>
      </c>
      <c r="K105" s="5">
        <v>4265565685</v>
      </c>
      <c r="L105" s="5">
        <v>4265565685</v>
      </c>
      <c r="M105" s="5">
        <v>4265565685</v>
      </c>
      <c r="N105" s="5">
        <v>4265565685</v>
      </c>
      <c r="O105" s="5">
        <v>4265565685</v>
      </c>
      <c r="P105" s="5">
        <v>4265565685</v>
      </c>
      <c r="Q105" s="5">
        <v>4265565685</v>
      </c>
      <c r="R105" s="5">
        <v>4265565685</v>
      </c>
      <c r="S105" s="5">
        <v>4215565685</v>
      </c>
      <c r="T105" s="5">
        <v>4215565685</v>
      </c>
      <c r="U105" s="5">
        <v>4215565685</v>
      </c>
      <c r="V105" s="5">
        <v>4215565685</v>
      </c>
      <c r="W105" s="5">
        <v>4215565685</v>
      </c>
      <c r="X105" s="5">
        <v>4215565685</v>
      </c>
      <c r="Y105" s="5">
        <v>4215565685</v>
      </c>
      <c r="Z105" s="5">
        <v>4215565685</v>
      </c>
    </row>
    <row r="106" spans="3:26" ht="15.5" x14ac:dyDescent="0.35">
      <c r="C106" t="s">
        <v>131</v>
      </c>
      <c r="D106" s="5">
        <v>-14980763254</v>
      </c>
      <c r="E106" s="5">
        <v>-14516194436</v>
      </c>
      <c r="F106" s="5">
        <v>-14516194436</v>
      </c>
      <c r="G106" s="5">
        <v>-15099287403</v>
      </c>
      <c r="I106" s="5">
        <v>-14516194436</v>
      </c>
      <c r="J106" s="5">
        <v>-14926669007</v>
      </c>
      <c r="K106" s="5">
        <v>-13445110542</v>
      </c>
      <c r="L106" s="5">
        <v>314668827</v>
      </c>
      <c r="M106" s="5">
        <v>124743870</v>
      </c>
      <c r="N106" s="5">
        <v>-2489987798</v>
      </c>
      <c r="O106" s="5">
        <v>-1626924282</v>
      </c>
      <c r="P106" s="5">
        <v>-929768844</v>
      </c>
      <c r="Q106" s="5">
        <v>-292659268</v>
      </c>
      <c r="R106" s="5">
        <v>1321158851</v>
      </c>
      <c r="S106" s="5">
        <v>4799462047</v>
      </c>
      <c r="T106" s="5">
        <v>6965101914</v>
      </c>
      <c r="U106" s="5">
        <v>8953461238</v>
      </c>
      <c r="V106" s="5">
        <v>7114242730</v>
      </c>
      <c r="W106" s="5">
        <v>6594170399</v>
      </c>
      <c r="X106" s="5">
        <v>6026974476</v>
      </c>
      <c r="Y106" s="5">
        <v>5567486629</v>
      </c>
      <c r="Z106" s="5">
        <v>4912961624</v>
      </c>
    </row>
    <row r="107" spans="3:26" ht="15.5" x14ac:dyDescent="0.35">
      <c r="C107" t="s">
        <v>132</v>
      </c>
      <c r="D107" s="5">
        <v>146324338</v>
      </c>
      <c r="E107" s="5">
        <v>146324338</v>
      </c>
      <c r="F107" s="5">
        <v>146324338</v>
      </c>
      <c r="G107" s="5">
        <v>146324338</v>
      </c>
      <c r="I107" s="5">
        <v>146324338</v>
      </c>
      <c r="J107" s="5">
        <v>146324338</v>
      </c>
      <c r="K107" s="5">
        <v>146324338</v>
      </c>
      <c r="L107" s="5">
        <v>146324338</v>
      </c>
      <c r="M107" s="5">
        <v>146324338</v>
      </c>
      <c r="N107" s="5">
        <v>146324338</v>
      </c>
      <c r="O107" s="5">
        <v>146324338</v>
      </c>
      <c r="P107" s="5">
        <v>146324338</v>
      </c>
      <c r="Q107" s="5">
        <v>146324338</v>
      </c>
      <c r="R107" s="5">
        <v>146324338</v>
      </c>
      <c r="S107" s="5">
        <v>146324338</v>
      </c>
      <c r="T107" s="5">
        <v>146324338</v>
      </c>
      <c r="U107" s="5">
        <v>146324338</v>
      </c>
      <c r="V107" s="5">
        <v>54363413</v>
      </c>
      <c r="W107" s="5">
        <v>28359796</v>
      </c>
    </row>
    <row r="108" spans="3:26" ht="15.5" x14ac:dyDescent="0.35">
      <c r="C108" t="s">
        <v>133</v>
      </c>
      <c r="D108" s="5">
        <v>-15127087592</v>
      </c>
      <c r="E108" s="5">
        <v>-14662518774</v>
      </c>
      <c r="F108" s="5">
        <v>-14662518774</v>
      </c>
      <c r="G108" s="5">
        <v>-15245611741</v>
      </c>
      <c r="I108" s="5">
        <v>-14662518774</v>
      </c>
      <c r="J108" s="5">
        <v>-15072993345</v>
      </c>
      <c r="K108" s="5">
        <v>-13591434880</v>
      </c>
      <c r="L108" s="5">
        <v>168344489</v>
      </c>
      <c r="M108" s="5">
        <v>-21580468</v>
      </c>
      <c r="N108" s="5">
        <v>-2636312136</v>
      </c>
      <c r="O108" s="5">
        <v>-1773248620</v>
      </c>
      <c r="P108" s="5">
        <v>-1076093182</v>
      </c>
      <c r="Q108" s="5">
        <v>-438983606</v>
      </c>
      <c r="R108" s="5">
        <v>1174834513</v>
      </c>
      <c r="S108" s="5">
        <v>4653137709</v>
      </c>
      <c r="T108" s="5">
        <v>6818777576</v>
      </c>
      <c r="U108" s="5">
        <v>8807136900</v>
      </c>
      <c r="V108" s="5">
        <v>7059879317</v>
      </c>
      <c r="W108" s="5">
        <v>6565810603</v>
      </c>
    </row>
    <row r="109" spans="3:26" ht="15.5" x14ac:dyDescent="0.35">
      <c r="C109" t="s">
        <v>134</v>
      </c>
      <c r="D109" s="5">
        <v>-14980763254</v>
      </c>
      <c r="E109" s="5">
        <v>-14516194436</v>
      </c>
      <c r="F109" s="5">
        <v>-14516194436</v>
      </c>
      <c r="G109" s="5">
        <v>-15099287403</v>
      </c>
      <c r="I109" s="5">
        <v>-14516194436</v>
      </c>
      <c r="J109" s="5">
        <v>-14926669007</v>
      </c>
      <c r="K109" s="5">
        <v>-13445110542</v>
      </c>
      <c r="L109" s="5">
        <v>314668827</v>
      </c>
      <c r="M109" s="5">
        <v>124743870</v>
      </c>
      <c r="N109" s="5">
        <v>-2489987798</v>
      </c>
      <c r="O109" s="5">
        <v>-1626924282</v>
      </c>
      <c r="P109" s="5">
        <v>-929768844</v>
      </c>
      <c r="Q109" s="5">
        <v>-292659268</v>
      </c>
      <c r="R109" s="5">
        <v>1321158851</v>
      </c>
      <c r="S109" s="5">
        <v>4799462047</v>
      </c>
      <c r="T109" s="5">
        <v>6965101914</v>
      </c>
      <c r="U109" s="5">
        <v>8953461238</v>
      </c>
      <c r="V109" s="5">
        <v>7114242730</v>
      </c>
      <c r="W109" s="5">
        <v>6594170399</v>
      </c>
      <c r="X109" s="5">
        <v>6026974476</v>
      </c>
      <c r="Y109" s="5">
        <v>5567486629</v>
      </c>
      <c r="Z109" s="5">
        <v>4912961624</v>
      </c>
    </row>
    <row r="110" spans="3:26" ht="15.5" x14ac:dyDescent="0.35">
      <c r="C110" t="s">
        <v>10</v>
      </c>
      <c r="D110" s="5">
        <v>284802431</v>
      </c>
      <c r="E110" s="5">
        <v>374630868</v>
      </c>
      <c r="F110" s="5">
        <v>749371249</v>
      </c>
      <c r="G110" s="5">
        <v>166278282</v>
      </c>
      <c r="I110" s="5">
        <v>749371249</v>
      </c>
      <c r="J110" s="5">
        <v>338896678</v>
      </c>
      <c r="K110" s="5">
        <v>1820455143</v>
      </c>
      <c r="L110" s="5">
        <v>15580234512</v>
      </c>
      <c r="M110" s="5">
        <v>15390309555</v>
      </c>
      <c r="N110" s="5">
        <v>12775577887</v>
      </c>
      <c r="O110" s="5">
        <v>13638641403</v>
      </c>
      <c r="P110" s="5">
        <v>14335796841</v>
      </c>
      <c r="Q110" s="5">
        <v>14972906417</v>
      </c>
      <c r="R110" s="5">
        <v>16612741286</v>
      </c>
      <c r="S110" s="5">
        <v>20045396732</v>
      </c>
      <c r="T110" s="5">
        <v>22180667599</v>
      </c>
      <c r="U110" s="5">
        <v>24169026923</v>
      </c>
      <c r="V110" s="5">
        <v>22329808415</v>
      </c>
      <c r="W110" s="5">
        <v>21809736084</v>
      </c>
      <c r="X110" s="5">
        <v>21242540161</v>
      </c>
      <c r="Y110" s="5">
        <v>20783052314</v>
      </c>
      <c r="Z110" s="5">
        <v>20128527309</v>
      </c>
    </row>
    <row r="111" spans="3:26" ht="15.5" x14ac:dyDescent="0.35">
      <c r="C111" t="s">
        <v>135</v>
      </c>
      <c r="D111" s="5">
        <v>4416174492</v>
      </c>
      <c r="E111" s="5">
        <v>4314108921</v>
      </c>
      <c r="F111" s="5">
        <v>4292581960</v>
      </c>
      <c r="G111" s="5">
        <v>4377601867</v>
      </c>
      <c r="I111" s="5">
        <v>4292581960</v>
      </c>
      <c r="J111" s="5">
        <v>3871659038</v>
      </c>
      <c r="K111" s="5">
        <v>3886923977</v>
      </c>
      <c r="L111" s="5">
        <v>29308843130</v>
      </c>
      <c r="M111" s="5">
        <v>23542219524</v>
      </c>
      <c r="N111" s="5">
        <v>20782194476</v>
      </c>
      <c r="O111" s="5">
        <v>17531591615</v>
      </c>
      <c r="P111" s="5">
        <v>17533206467</v>
      </c>
      <c r="Q111" s="5">
        <v>15100638538</v>
      </c>
      <c r="R111" s="5">
        <v>17009196124</v>
      </c>
      <c r="S111" s="5">
        <v>20936619066</v>
      </c>
      <c r="T111" s="5">
        <v>23182051100</v>
      </c>
      <c r="U111" s="5">
        <v>24648959652</v>
      </c>
      <c r="V111" s="5">
        <v>45766173346</v>
      </c>
      <c r="W111" s="5">
        <v>163295719132</v>
      </c>
      <c r="X111" s="5">
        <v>146194762072</v>
      </c>
      <c r="Y111" s="5">
        <v>182575880288</v>
      </c>
      <c r="Z111" s="5">
        <v>81297390953</v>
      </c>
    </row>
    <row r="112" spans="3:26" ht="15.5" x14ac:dyDescent="0.35">
      <c r="C112" t="s">
        <v>136</v>
      </c>
      <c r="D112" s="5">
        <v>220000000</v>
      </c>
      <c r="E112" s="5">
        <v>220000000</v>
      </c>
      <c r="F112" s="5">
        <v>220000000</v>
      </c>
      <c r="G112" s="5">
        <v>220000000</v>
      </c>
      <c r="I112" s="5">
        <v>220000000</v>
      </c>
      <c r="J112" s="5">
        <v>220000000</v>
      </c>
      <c r="K112" s="5">
        <v>220000000</v>
      </c>
      <c r="L112" s="5">
        <v>220000000</v>
      </c>
      <c r="M112" s="5">
        <v>220000000</v>
      </c>
      <c r="N112" s="5">
        <v>220000000</v>
      </c>
      <c r="O112" s="5">
        <v>220000000</v>
      </c>
      <c r="P112" s="5">
        <v>220000000</v>
      </c>
      <c r="Q112" s="5">
        <v>220000000</v>
      </c>
      <c r="R112" s="5">
        <v>220000000</v>
      </c>
      <c r="S112" s="5">
        <v>110000000</v>
      </c>
      <c r="T112" s="5">
        <v>110000000</v>
      </c>
      <c r="U112" s="5">
        <v>110000000</v>
      </c>
      <c r="V112" s="5">
        <v>110000000</v>
      </c>
      <c r="W112" s="5">
        <v>110000000</v>
      </c>
      <c r="X112" s="5">
        <v>110000000</v>
      </c>
      <c r="Y112" s="5">
        <v>110000000</v>
      </c>
      <c r="Z112" s="5">
        <v>110000000</v>
      </c>
    </row>
    <row r="114" spans="2:26" ht="15.5" x14ac:dyDescent="0.35">
      <c r="B114" t="s">
        <v>137</v>
      </c>
      <c r="C114" t="s">
        <v>138</v>
      </c>
      <c r="D114" s="5">
        <v>-6089734</v>
      </c>
      <c r="E114" s="5">
        <v>-274018344</v>
      </c>
      <c r="F114" s="5">
        <v>558697567</v>
      </c>
      <c r="G114" s="5">
        <v>762821791</v>
      </c>
      <c r="I114" s="5">
        <v>456838347</v>
      </c>
      <c r="J114" s="5">
        <v>-1381547263</v>
      </c>
      <c r="K114" s="5">
        <v>-1877943578</v>
      </c>
      <c r="L114" s="5">
        <v>1733593817</v>
      </c>
      <c r="M114" s="5">
        <v>1658040345</v>
      </c>
      <c r="N114" s="5">
        <v>-734377928</v>
      </c>
      <c r="O114" s="5">
        <v>-318405439</v>
      </c>
      <c r="P114" s="5">
        <v>-649341697</v>
      </c>
      <c r="Q114" s="5">
        <v>-11666507586</v>
      </c>
      <c r="R114" s="5">
        <v>8751281628</v>
      </c>
      <c r="S114" s="5">
        <v>3325673185</v>
      </c>
      <c r="T114" s="5">
        <v>-380905005</v>
      </c>
      <c r="U114" s="5">
        <v>-296552287</v>
      </c>
      <c r="V114" s="5">
        <v>179893535</v>
      </c>
      <c r="W114" s="5">
        <v>-40095631</v>
      </c>
      <c r="X114" s="5">
        <v>173885893</v>
      </c>
      <c r="Y114" s="5">
        <v>-183347611</v>
      </c>
      <c r="Z114" s="5">
        <v>262693809</v>
      </c>
    </row>
    <row r="115" spans="2:26" ht="15.5" x14ac:dyDescent="0.35">
      <c r="C115" t="s">
        <v>139</v>
      </c>
      <c r="F115" s="5">
        <v>875340766</v>
      </c>
      <c r="G115" s="5">
        <v>1092000000</v>
      </c>
      <c r="I115" s="5">
        <v>2044515766</v>
      </c>
      <c r="J115" s="5">
        <v>262500000</v>
      </c>
      <c r="K115" s="5">
        <v>19692567589</v>
      </c>
      <c r="L115" s="5">
        <v>27785192297</v>
      </c>
      <c r="M115" s="5">
        <v>36882009108</v>
      </c>
      <c r="N115" s="5">
        <v>1534259108</v>
      </c>
      <c r="P115" s="5">
        <v>2475000000</v>
      </c>
      <c r="Q115" s="5">
        <v>2617767650</v>
      </c>
      <c r="R115" s="5">
        <v>17171172804</v>
      </c>
      <c r="S115" s="5">
        <v>5877360000</v>
      </c>
      <c r="T115" s="5">
        <v>29391054915</v>
      </c>
      <c r="U115" s="5">
        <v>123422426583</v>
      </c>
      <c r="V115" s="5">
        <v>371014388459</v>
      </c>
      <c r="W115" s="5">
        <v>217674100115</v>
      </c>
      <c r="X115" s="5">
        <v>267807000640</v>
      </c>
      <c r="Y115" s="5">
        <v>121990019281</v>
      </c>
      <c r="Z115" s="5">
        <v>131493713002</v>
      </c>
    </row>
    <row r="116" spans="2:26" ht="15.5" x14ac:dyDescent="0.35">
      <c r="C116" t="s">
        <v>1735</v>
      </c>
    </row>
    <row r="117" spans="2:26" ht="15.5" x14ac:dyDescent="0.35">
      <c r="C117" t="s">
        <v>260</v>
      </c>
      <c r="K117" s="5">
        <v>-18145661244</v>
      </c>
      <c r="L117" s="5">
        <v>-25030789717</v>
      </c>
      <c r="M117" s="5">
        <v>-33878542323</v>
      </c>
      <c r="N117" s="5">
        <v>-1459016838</v>
      </c>
      <c r="P117" s="5">
        <v>-2479500000</v>
      </c>
      <c r="Q117" s="5">
        <v>-12237499950</v>
      </c>
      <c r="R117" s="5">
        <v>-5649957410</v>
      </c>
      <c r="S117" s="5">
        <v>-147500000</v>
      </c>
      <c r="T117" s="5">
        <v>-27126791833</v>
      </c>
      <c r="U117" s="5">
        <v>-123423673976</v>
      </c>
      <c r="V117" s="5">
        <v>-365474180081</v>
      </c>
      <c r="W117" s="5">
        <v>-214749529265</v>
      </c>
      <c r="X117" s="5">
        <v>-265196292360</v>
      </c>
      <c r="Y117" s="5">
        <v>-118392170878</v>
      </c>
      <c r="Z117" s="5">
        <v>-131188550317</v>
      </c>
    </row>
    <row r="118" spans="2:26" ht="15.5" x14ac:dyDescent="0.35">
      <c r="C118" t="s">
        <v>1736</v>
      </c>
      <c r="D118" s="5">
        <v>-161886340</v>
      </c>
      <c r="E118" s="5">
        <v>-113481418</v>
      </c>
      <c r="F118" s="5">
        <v>-368451616</v>
      </c>
      <c r="G118" s="5">
        <v>-273478049</v>
      </c>
      <c r="I118" s="5">
        <v>-1583378421</v>
      </c>
      <c r="J118" s="5">
        <v>-1643235304</v>
      </c>
      <c r="K118" s="5">
        <v>-2085916330</v>
      </c>
      <c r="L118" s="5">
        <v>-817037061</v>
      </c>
      <c r="M118" s="5">
        <v>-1168903514</v>
      </c>
      <c r="N118" s="5">
        <v>-705871550</v>
      </c>
      <c r="O118" s="5">
        <v>-317998394</v>
      </c>
      <c r="P118" s="5">
        <v>-621174205</v>
      </c>
      <c r="Q118" s="5">
        <v>-1446442063</v>
      </c>
      <c r="R118" s="5">
        <v>-2023011560</v>
      </c>
      <c r="S118" s="5">
        <v>-2112885767</v>
      </c>
      <c r="T118" s="5">
        <v>-1990049655</v>
      </c>
      <c r="U118" s="5">
        <v>-2707284585</v>
      </c>
      <c r="V118" s="5">
        <v>-6088732322</v>
      </c>
      <c r="W118" s="5">
        <v>-2927305150</v>
      </c>
      <c r="X118" s="5">
        <v>-1748861704</v>
      </c>
    </row>
    <row r="119" spans="2:26" ht="15.5" x14ac:dyDescent="0.35">
      <c r="C119" t="s">
        <v>669</v>
      </c>
      <c r="D119" s="5">
        <v>-161886340</v>
      </c>
      <c r="E119" s="5">
        <v>-113481418</v>
      </c>
      <c r="F119" s="5">
        <v>-368451616</v>
      </c>
      <c r="G119" s="5">
        <v>-273478049</v>
      </c>
      <c r="I119" s="5">
        <v>-1583378421</v>
      </c>
      <c r="J119" s="5">
        <v>-1643235304</v>
      </c>
      <c r="K119" s="5">
        <v>-20231577574</v>
      </c>
      <c r="L119" s="5">
        <v>-25847826778</v>
      </c>
      <c r="M119" s="5">
        <v>-35047445837</v>
      </c>
      <c r="N119" s="5">
        <v>-2164888388</v>
      </c>
      <c r="O119" s="5">
        <v>-317998394</v>
      </c>
      <c r="P119" s="5">
        <v>-3100674205</v>
      </c>
      <c r="Q119" s="5">
        <v>-13683942013</v>
      </c>
      <c r="R119" s="5">
        <v>-7672968970</v>
      </c>
      <c r="S119" s="5">
        <v>-2260385767</v>
      </c>
      <c r="T119" s="5">
        <v>-29116841488</v>
      </c>
      <c r="U119" s="5">
        <v>-126130958561</v>
      </c>
      <c r="V119" s="5">
        <v>-371562912403</v>
      </c>
      <c r="W119" s="5">
        <v>-217676834415</v>
      </c>
      <c r="X119" s="5">
        <v>-266945154064</v>
      </c>
      <c r="Y119" s="5">
        <v>-118392170878</v>
      </c>
      <c r="Z119" s="5">
        <v>-131188550317</v>
      </c>
    </row>
    <row r="120" spans="2:26" ht="15.5" x14ac:dyDescent="0.35">
      <c r="C120" t="s">
        <v>1540</v>
      </c>
      <c r="Y120" s="5">
        <v>-1728018452</v>
      </c>
      <c r="Z120" s="5">
        <v>-1490385424</v>
      </c>
    </row>
    <row r="121" spans="2:26" ht="15.5" x14ac:dyDescent="0.35">
      <c r="C121" t="s">
        <v>605</v>
      </c>
      <c r="R121" s="5">
        <v>-2050000</v>
      </c>
      <c r="Y121" s="5">
        <v>200000</v>
      </c>
      <c r="Z121" s="5">
        <v>189166674</v>
      </c>
    </row>
    <row r="122" spans="2:26" ht="15.5" x14ac:dyDescent="0.35">
      <c r="C122" t="s">
        <v>1737</v>
      </c>
    </row>
    <row r="123" spans="2:26" ht="15.5" x14ac:dyDescent="0.35">
      <c r="C123" t="s">
        <v>1151</v>
      </c>
      <c r="D123" s="5">
        <v>155796606</v>
      </c>
      <c r="E123" s="5">
        <v>-160536926</v>
      </c>
      <c r="F123" s="5">
        <v>-678514</v>
      </c>
      <c r="G123" s="5">
        <v>-3213229</v>
      </c>
      <c r="I123" s="5">
        <v>-4298998</v>
      </c>
      <c r="J123" s="5">
        <v>-811959</v>
      </c>
      <c r="K123" s="5">
        <v>-722546517</v>
      </c>
      <c r="L123" s="5">
        <v>-83003305</v>
      </c>
      <c r="M123" s="5">
        <v>-97858607</v>
      </c>
      <c r="N123" s="5">
        <v>-103748648</v>
      </c>
      <c r="O123" s="5">
        <v>-407045</v>
      </c>
      <c r="P123" s="5">
        <v>-15780254</v>
      </c>
      <c r="Q123" s="5">
        <v>-354384434</v>
      </c>
      <c r="R123" s="5">
        <v>-389723187</v>
      </c>
      <c r="S123" s="5">
        <v>61001983</v>
      </c>
      <c r="T123" s="5">
        <v>-6953639</v>
      </c>
      <c r="U123" s="5">
        <v>2642110939</v>
      </c>
      <c r="V123" s="5">
        <v>890962913</v>
      </c>
      <c r="W123" s="5">
        <v>188692165</v>
      </c>
      <c r="X123" s="5">
        <v>-518672862</v>
      </c>
      <c r="Y123" s="5">
        <v>-1516806865</v>
      </c>
      <c r="Z123" s="5">
        <v>1608045270</v>
      </c>
    </row>
    <row r="124" spans="2:26" ht="15.5" x14ac:dyDescent="0.35">
      <c r="C124" t="s">
        <v>145</v>
      </c>
      <c r="D124" s="5">
        <v>5980000</v>
      </c>
      <c r="E124" s="5">
        <v>216600000</v>
      </c>
      <c r="F124" s="5">
        <v>-849999999</v>
      </c>
      <c r="G124" s="5">
        <v>-867055000</v>
      </c>
      <c r="I124" s="5">
        <v>-401095796</v>
      </c>
      <c r="J124" s="5">
        <v>1384972864</v>
      </c>
      <c r="K124" s="5">
        <v>57179538</v>
      </c>
      <c r="L124" s="5">
        <v>-732716191</v>
      </c>
      <c r="M124" s="5">
        <v>-884562625</v>
      </c>
      <c r="N124" s="5">
        <v>800804255</v>
      </c>
      <c r="O124" s="5">
        <v>316790587</v>
      </c>
      <c r="P124" s="5">
        <v>609909626</v>
      </c>
      <c r="S124" s="5">
        <v>-486091300</v>
      </c>
      <c r="T124" s="5">
        <v>486091300</v>
      </c>
      <c r="Y124" s="5">
        <v>171632432</v>
      </c>
      <c r="Z124" s="5">
        <v>-223533456</v>
      </c>
    </row>
    <row r="125" spans="2:26" ht="15.5" x14ac:dyDescent="0.35">
      <c r="C125" t="s">
        <v>146</v>
      </c>
      <c r="K125" s="5">
        <v>-16875100</v>
      </c>
      <c r="U125" s="5">
        <v>91828704</v>
      </c>
      <c r="V125" s="5">
        <v>-23678704</v>
      </c>
      <c r="W125" s="5">
        <v>-17000000</v>
      </c>
      <c r="X125" s="5">
        <v>-114925000</v>
      </c>
      <c r="Z125" s="5">
        <v>-11000000</v>
      </c>
    </row>
    <row r="126" spans="2:26" ht="15.5" x14ac:dyDescent="0.35">
      <c r="C126" t="s">
        <v>147</v>
      </c>
      <c r="K126" s="5">
        <v>-16875100</v>
      </c>
      <c r="V126" s="5">
        <v>-8000000</v>
      </c>
      <c r="X126" s="5">
        <v>-114175000</v>
      </c>
      <c r="Z126" s="5">
        <v>-11000000</v>
      </c>
    </row>
    <row r="127" spans="2:26" ht="15.5" x14ac:dyDescent="0.35">
      <c r="C127" t="s">
        <v>304</v>
      </c>
      <c r="U127" s="5">
        <v>75000000</v>
      </c>
    </row>
    <row r="128" spans="2:26" ht="15.5" x14ac:dyDescent="0.35">
      <c r="C128" t="s">
        <v>1738</v>
      </c>
      <c r="V128" s="5">
        <v>1150000</v>
      </c>
      <c r="W128" s="5">
        <v>-400000</v>
      </c>
      <c r="X128" s="5">
        <v>-750000</v>
      </c>
    </row>
    <row r="129" spans="2:26" ht="15.5" x14ac:dyDescent="0.35">
      <c r="C129" t="s">
        <v>1739</v>
      </c>
      <c r="U129" s="5">
        <v>16828704</v>
      </c>
      <c r="V129" s="5">
        <v>-16828704</v>
      </c>
      <c r="W129" s="5">
        <v>-16600000</v>
      </c>
    </row>
    <row r="130" spans="2:26" ht="15.5" x14ac:dyDescent="0.35">
      <c r="C130" t="s">
        <v>1740</v>
      </c>
    </row>
    <row r="131" spans="2:26" ht="15.5" x14ac:dyDescent="0.35">
      <c r="C131" t="s">
        <v>152</v>
      </c>
      <c r="D131" s="5">
        <v>5980000</v>
      </c>
      <c r="E131" s="5">
        <v>216600000</v>
      </c>
      <c r="F131" s="5">
        <v>-849999999</v>
      </c>
      <c r="G131" s="5">
        <v>-867055000</v>
      </c>
      <c r="I131" s="5">
        <v>-401095796</v>
      </c>
      <c r="J131" s="5">
        <v>1384972864</v>
      </c>
      <c r="K131" s="5">
        <v>57179538</v>
      </c>
      <c r="L131" s="5">
        <v>-732716191</v>
      </c>
      <c r="M131" s="5">
        <v>-884562625</v>
      </c>
      <c r="N131" s="5">
        <v>800804255</v>
      </c>
      <c r="O131" s="5">
        <v>316790587</v>
      </c>
      <c r="P131" s="5">
        <v>609909626</v>
      </c>
      <c r="S131" s="5">
        <v>-486091300</v>
      </c>
      <c r="T131" s="5">
        <v>486091300</v>
      </c>
      <c r="Y131" s="5">
        <v>171632432</v>
      </c>
      <c r="Z131" s="5">
        <v>-223533456</v>
      </c>
    </row>
    <row r="132" spans="2:26" ht="15.5" x14ac:dyDescent="0.35">
      <c r="C132" t="s">
        <v>1741</v>
      </c>
    </row>
    <row r="133" spans="2:26" ht="15.5" x14ac:dyDescent="0.35">
      <c r="C133" t="s">
        <v>1742</v>
      </c>
      <c r="D133" s="5">
        <v>222580000</v>
      </c>
      <c r="F133" s="5">
        <v>-849999999</v>
      </c>
      <c r="G133" s="5">
        <v>-867055000</v>
      </c>
      <c r="I133" s="5">
        <v>-401095796</v>
      </c>
      <c r="J133" s="5">
        <v>1384972864</v>
      </c>
      <c r="K133" s="5">
        <v>57179538</v>
      </c>
    </row>
    <row r="134" spans="2:26" ht="15.5" x14ac:dyDescent="0.35">
      <c r="C134" t="s">
        <v>1743</v>
      </c>
      <c r="Y134" s="5">
        <v>83333328</v>
      </c>
      <c r="Z134" s="5">
        <v>83333328</v>
      </c>
    </row>
    <row r="135" spans="2:26" ht="15.5" x14ac:dyDescent="0.35">
      <c r="C135" t="s">
        <v>1744</v>
      </c>
      <c r="Y135" s="5">
        <v>-45546896</v>
      </c>
      <c r="Z135" s="5">
        <v>-360452784</v>
      </c>
    </row>
    <row r="136" spans="2:26" ht="15.5" x14ac:dyDescent="0.35">
      <c r="C136" t="s">
        <v>1745</v>
      </c>
      <c r="D136" s="5">
        <v>-216600000</v>
      </c>
      <c r="E136" s="5">
        <v>216600000</v>
      </c>
      <c r="L136" s="5">
        <v>-732716191</v>
      </c>
      <c r="M136" s="5">
        <v>-884562625</v>
      </c>
      <c r="N136" s="5">
        <v>800804255</v>
      </c>
      <c r="O136" s="5">
        <v>316790587</v>
      </c>
      <c r="P136" s="5">
        <v>609909626</v>
      </c>
      <c r="S136" s="5">
        <v>-486091300</v>
      </c>
      <c r="T136" s="5">
        <v>486091300</v>
      </c>
    </row>
    <row r="137" spans="2:26" ht="15.5" x14ac:dyDescent="0.35">
      <c r="C137" t="s">
        <v>1746</v>
      </c>
      <c r="Y137" s="5">
        <v>133846000</v>
      </c>
      <c r="Z137" s="5">
        <v>53586000</v>
      </c>
    </row>
    <row r="138" spans="2:26" ht="15.5" x14ac:dyDescent="0.35">
      <c r="C138" t="s">
        <v>242</v>
      </c>
    </row>
    <row r="139" spans="2:26" ht="15.5" x14ac:dyDescent="0.35">
      <c r="C139" t="s">
        <v>167</v>
      </c>
      <c r="D139" s="5">
        <v>-109734</v>
      </c>
      <c r="E139" s="5">
        <v>-57418344</v>
      </c>
      <c r="F139" s="5">
        <v>-291302432</v>
      </c>
      <c r="G139" s="5">
        <v>-104233209</v>
      </c>
      <c r="I139" s="5">
        <v>55742551</v>
      </c>
      <c r="J139" s="5">
        <v>3425601</v>
      </c>
      <c r="K139" s="5">
        <v>-1837639140</v>
      </c>
      <c r="L139" s="5">
        <v>1000877626</v>
      </c>
      <c r="M139" s="5">
        <v>773477720</v>
      </c>
      <c r="N139" s="5">
        <v>66426327</v>
      </c>
      <c r="O139" s="5">
        <v>-1614852</v>
      </c>
      <c r="P139" s="5">
        <v>-39432071</v>
      </c>
      <c r="Q139" s="5">
        <v>-11666507586</v>
      </c>
      <c r="R139" s="5">
        <v>8751281628</v>
      </c>
      <c r="S139" s="5">
        <v>2839581885</v>
      </c>
      <c r="T139" s="5">
        <v>105186295</v>
      </c>
      <c r="U139" s="5">
        <v>-204723583</v>
      </c>
      <c r="V139" s="5">
        <v>156214831</v>
      </c>
      <c r="W139" s="5">
        <v>-57095631</v>
      </c>
      <c r="X139" s="5">
        <v>58960893</v>
      </c>
      <c r="Y139" s="5">
        <v>-11715179</v>
      </c>
      <c r="Z139" s="5">
        <v>28160353</v>
      </c>
    </row>
    <row r="140" spans="2:26" ht="15.5" x14ac:dyDescent="0.35">
      <c r="C140" t="s">
        <v>168</v>
      </c>
      <c r="E140" s="5">
        <v>64402300</v>
      </c>
      <c r="I140" s="5">
        <v>8659749</v>
      </c>
      <c r="J140" s="5">
        <v>5234148</v>
      </c>
      <c r="K140" s="5">
        <v>1842873288</v>
      </c>
      <c r="L140" s="5">
        <v>841995662</v>
      </c>
      <c r="M140" s="5">
        <v>68517942</v>
      </c>
      <c r="N140" s="5">
        <v>2091615</v>
      </c>
      <c r="O140" s="5">
        <v>3706467</v>
      </c>
      <c r="P140" s="5">
        <v>43138538</v>
      </c>
      <c r="Q140" s="5">
        <v>11709646124</v>
      </c>
      <c r="R140" s="5">
        <v>2958364496</v>
      </c>
      <c r="S140" s="5">
        <v>118782611</v>
      </c>
      <c r="T140" s="5">
        <v>13596316</v>
      </c>
      <c r="U140" s="5">
        <v>218319899</v>
      </c>
      <c r="V140" s="5">
        <v>62105068</v>
      </c>
      <c r="W140" s="5">
        <v>119200699</v>
      </c>
      <c r="X140" s="5">
        <v>60239806</v>
      </c>
      <c r="Y140" s="5">
        <v>71954986</v>
      </c>
      <c r="Z140" s="5">
        <v>43794633</v>
      </c>
    </row>
    <row r="141" spans="2:26" ht="15.5" x14ac:dyDescent="0.35">
      <c r="C141" t="s">
        <v>169</v>
      </c>
      <c r="D141" s="5">
        <v>-109734</v>
      </c>
      <c r="E141" s="5">
        <v>6983956</v>
      </c>
      <c r="F141" s="5">
        <v>-291302432</v>
      </c>
      <c r="G141" s="5">
        <v>-104233209</v>
      </c>
      <c r="I141" s="5">
        <v>64402300</v>
      </c>
      <c r="J141" s="5">
        <v>8659749</v>
      </c>
      <c r="K141" s="5">
        <v>5234148</v>
      </c>
      <c r="L141" s="5">
        <v>1842873288</v>
      </c>
      <c r="M141" s="5">
        <v>841995662</v>
      </c>
      <c r="N141" s="5">
        <v>68517942</v>
      </c>
      <c r="O141" s="5">
        <v>2091615</v>
      </c>
      <c r="P141" s="5">
        <v>3706467</v>
      </c>
      <c r="Q141" s="5">
        <v>43138538</v>
      </c>
      <c r="R141" s="5">
        <v>11709646124</v>
      </c>
      <c r="S141" s="5">
        <v>2958364496</v>
      </c>
      <c r="T141" s="5">
        <v>118782611</v>
      </c>
      <c r="U141" s="5">
        <v>13596316</v>
      </c>
      <c r="V141" s="5">
        <v>218319899</v>
      </c>
      <c r="W141" s="5">
        <v>62105068</v>
      </c>
      <c r="X141" s="5">
        <v>119200699</v>
      </c>
      <c r="Y141" s="5">
        <v>60239807</v>
      </c>
      <c r="Z141" s="5">
        <v>71954986</v>
      </c>
    </row>
    <row r="143" spans="2:26" ht="15.5" x14ac:dyDescent="0.35">
      <c r="B143" t="s">
        <v>170</v>
      </c>
      <c r="C143" t="s">
        <v>12</v>
      </c>
      <c r="D143" s="5">
        <v>220000000</v>
      </c>
      <c r="E143" s="5">
        <v>220000000</v>
      </c>
      <c r="F143" s="5">
        <v>220000000</v>
      </c>
      <c r="G143" s="5">
        <v>220000000</v>
      </c>
      <c r="I143" s="5">
        <v>220000000</v>
      </c>
      <c r="J143" s="5">
        <v>220000000</v>
      </c>
      <c r="K143" s="5">
        <v>220000000</v>
      </c>
      <c r="L143" s="5">
        <v>220000000</v>
      </c>
      <c r="M143" s="5">
        <v>220000000</v>
      </c>
      <c r="N143" s="5">
        <v>220000000</v>
      </c>
      <c r="O143" s="5">
        <v>220000000</v>
      </c>
      <c r="P143" s="5">
        <v>220000000</v>
      </c>
      <c r="Q143" s="5">
        <v>220000000</v>
      </c>
      <c r="R143" s="5">
        <v>220000000</v>
      </c>
      <c r="S143" s="5">
        <v>110000000</v>
      </c>
      <c r="T143" s="5">
        <v>110000000</v>
      </c>
      <c r="U143" s="5">
        <v>110000000</v>
      </c>
      <c r="V143" s="5">
        <v>110000000</v>
      </c>
      <c r="W143" s="5">
        <v>110000000</v>
      </c>
      <c r="X143" s="5">
        <v>110000000</v>
      </c>
      <c r="Y143" s="5">
        <v>110000000</v>
      </c>
      <c r="Z143" s="5">
        <v>110000000</v>
      </c>
    </row>
    <row r="144" spans="2:26" ht="15.5" x14ac:dyDescent="0.35">
      <c r="C144" t="s">
        <v>171</v>
      </c>
      <c r="D144" s="6">
        <v>-0.41</v>
      </c>
      <c r="E144" s="6">
        <v>-1.7</v>
      </c>
      <c r="F144" s="6">
        <v>2.65</v>
      </c>
      <c r="G144" s="6">
        <v>3.11</v>
      </c>
    </row>
    <row r="145" spans="3:7" ht="15.5" x14ac:dyDescent="0.35">
      <c r="C145" t="s">
        <v>172</v>
      </c>
      <c r="D145" s="5">
        <v>-1000</v>
      </c>
      <c r="E145" s="6">
        <v>-272.94</v>
      </c>
      <c r="F145" s="6">
        <v>143.4</v>
      </c>
      <c r="G145" s="6">
        <v>127.33</v>
      </c>
    </row>
    <row r="146" spans="3:7" ht="15.5" x14ac:dyDescent="0.35">
      <c r="C146" t="s">
        <v>60</v>
      </c>
      <c r="D146" s="6">
        <v>969.89</v>
      </c>
      <c r="E146" s="5">
        <v>0</v>
      </c>
      <c r="F146" s="6">
        <v>109.17</v>
      </c>
      <c r="G146" s="6">
        <v>72.599999999999994</v>
      </c>
    </row>
    <row r="147" spans="3:7" ht="15.5" x14ac:dyDescent="0.35">
      <c r="C147" t="s">
        <v>173</v>
      </c>
      <c r="D147" s="5">
        <v>-90000000</v>
      </c>
      <c r="E147" s="5">
        <v>-370000000</v>
      </c>
      <c r="F147" s="5">
        <v>300000000</v>
      </c>
      <c r="G147" s="5">
        <v>690000000</v>
      </c>
    </row>
    <row r="148" spans="3:7" ht="15.5" x14ac:dyDescent="0.35">
      <c r="C148" t="s">
        <v>174</v>
      </c>
      <c r="D148" s="6">
        <v>-2.0299999999999999E-2</v>
      </c>
      <c r="E148" s="6">
        <v>-8.6899999999999991E-2</v>
      </c>
      <c r="F148" s="6">
        <v>0.1358</v>
      </c>
      <c r="G148" s="6">
        <v>0.15609999999999999</v>
      </c>
    </row>
    <row r="149" spans="3:7" ht="15.5" x14ac:dyDescent="0.35">
      <c r="C149" t="s">
        <v>175</v>
      </c>
      <c r="D149" s="6">
        <v>-0.31540000000000001</v>
      </c>
      <c r="E149" s="6">
        <v>-1.0003</v>
      </c>
      <c r="F149" s="6">
        <v>0.77810000000000001</v>
      </c>
      <c r="G149" s="6">
        <v>4.1098999999999997</v>
      </c>
    </row>
    <row r="150" spans="3:7" ht="15.5" x14ac:dyDescent="0.35">
      <c r="C150" t="s">
        <v>176</v>
      </c>
      <c r="D150" s="6">
        <v>-5.28E-2</v>
      </c>
      <c r="E150" s="6">
        <v>-0.20319999999999999</v>
      </c>
      <c r="F150" s="6">
        <v>0.14929999999999999</v>
      </c>
      <c r="G150" s="6">
        <v>0.3039</v>
      </c>
    </row>
    <row r="151" spans="3:7" ht="15.5" x14ac:dyDescent="0.35">
      <c r="C151" t="s">
        <v>177</v>
      </c>
    </row>
    <row r="152" spans="3:7" ht="15.5" x14ac:dyDescent="0.35">
      <c r="C152" t="s">
        <v>178</v>
      </c>
      <c r="D152" s="5">
        <v>0</v>
      </c>
      <c r="E152" s="5">
        <v>0</v>
      </c>
      <c r="F152" s="5">
        <v>1000000000</v>
      </c>
      <c r="G152" s="5">
        <v>0</v>
      </c>
    </row>
    <row r="153" spans="3:7" ht="15.5" x14ac:dyDescent="0.35">
      <c r="C153" t="s">
        <v>179</v>
      </c>
      <c r="D153" s="6">
        <v>317.83</v>
      </c>
      <c r="E153" s="6">
        <v>272.94</v>
      </c>
      <c r="F153" s="6">
        <v>111.44</v>
      </c>
      <c r="G153" s="6">
        <v>521.04999999999995</v>
      </c>
    </row>
    <row r="154" spans="3:7" ht="15.5" x14ac:dyDescent="0.35">
      <c r="C154" t="s">
        <v>180</v>
      </c>
      <c r="D154" s="6">
        <v>1.29</v>
      </c>
      <c r="E154" s="6">
        <v>1.7</v>
      </c>
      <c r="F154" s="6">
        <v>3.41</v>
      </c>
      <c r="G154" s="6">
        <v>0.76</v>
      </c>
    </row>
    <row r="155" spans="3:7" ht="15.5" x14ac:dyDescent="0.35">
      <c r="C155" t="s">
        <v>181</v>
      </c>
      <c r="D155" s="6">
        <v>317.83</v>
      </c>
      <c r="E155" s="6">
        <v>272.94</v>
      </c>
      <c r="F155" s="6">
        <v>111.44</v>
      </c>
      <c r="G155" s="6">
        <v>521.04999999999995</v>
      </c>
    </row>
    <row r="156" spans="3:7" ht="15.5" x14ac:dyDescent="0.35">
      <c r="C156" t="s">
        <v>182</v>
      </c>
      <c r="D156" s="6">
        <v>1.29</v>
      </c>
      <c r="E156" s="6">
        <v>1.7</v>
      </c>
      <c r="F156" s="6">
        <v>3.41</v>
      </c>
      <c r="G156" s="6">
        <v>0.76</v>
      </c>
    </row>
    <row r="157" spans="3:7" ht="15.5" x14ac:dyDescent="0.35">
      <c r="C157" t="s">
        <v>183</v>
      </c>
    </row>
    <row r="158" spans="3:7" ht="15.5" x14ac:dyDescent="0.35">
      <c r="C158" t="s">
        <v>184</v>
      </c>
    </row>
    <row r="159" spans="3:7" ht="15.5" x14ac:dyDescent="0.35">
      <c r="C159" t="s">
        <v>185</v>
      </c>
      <c r="D159" s="5">
        <v>0</v>
      </c>
      <c r="E159" s="5">
        <v>0</v>
      </c>
      <c r="F159" s="5">
        <v>1000000000</v>
      </c>
      <c r="G159" s="5">
        <v>0</v>
      </c>
    </row>
    <row r="160" spans="3:7" ht="15.5" x14ac:dyDescent="0.35">
      <c r="C160" t="s">
        <v>24</v>
      </c>
    </row>
    <row r="161" spans="3:26" ht="15.5" x14ac:dyDescent="0.35">
      <c r="C161" t="s">
        <v>21</v>
      </c>
      <c r="D161" s="5">
        <v>0</v>
      </c>
      <c r="E161" s="5">
        <v>0</v>
      </c>
      <c r="F161" s="5">
        <v>0</v>
      </c>
      <c r="G161" s="5">
        <v>0</v>
      </c>
    </row>
    <row r="162" spans="3:26" ht="15.5" x14ac:dyDescent="0.35">
      <c r="C162" t="s">
        <v>186</v>
      </c>
      <c r="D162" s="5">
        <v>-2000000000</v>
      </c>
      <c r="E162" s="5">
        <v>-2000000000</v>
      </c>
      <c r="F162" s="5">
        <v>-2000000000</v>
      </c>
      <c r="G162" s="5">
        <v>-2000000000</v>
      </c>
    </row>
    <row r="163" spans="3:26" ht="15.5" x14ac:dyDescent="0.35">
      <c r="C163" t="s">
        <v>187</v>
      </c>
      <c r="D163" s="5">
        <v>0</v>
      </c>
      <c r="E163" s="5">
        <v>0</v>
      </c>
      <c r="F163" s="5">
        <v>1000000000</v>
      </c>
      <c r="G163" s="5">
        <v>1000000000</v>
      </c>
    </row>
    <row r="164" spans="3:26" ht="15.5" x14ac:dyDescent="0.35">
      <c r="C164" t="s">
        <v>188</v>
      </c>
    </row>
    <row r="165" spans="3:26" ht="15.5" x14ac:dyDescent="0.35">
      <c r="C165" t="s">
        <v>13</v>
      </c>
      <c r="D165" s="5">
        <v>0</v>
      </c>
      <c r="E165" s="5">
        <v>0</v>
      </c>
      <c r="F165" s="5">
        <v>1000000000</v>
      </c>
      <c r="G165" s="5">
        <v>1000000000</v>
      </c>
    </row>
    <row r="166" spans="3:26" ht="15.5" x14ac:dyDescent="0.35">
      <c r="C166" t="s">
        <v>16</v>
      </c>
      <c r="D166" s="6">
        <v>-0.03</v>
      </c>
      <c r="E166" s="6">
        <v>-1.25</v>
      </c>
      <c r="F166" s="6">
        <v>2.54</v>
      </c>
      <c r="G166" s="6">
        <v>3.47</v>
      </c>
    </row>
    <row r="167" spans="3:26" ht="15.5" x14ac:dyDescent="0.35">
      <c r="C167" t="s">
        <v>45</v>
      </c>
      <c r="I167" s="6">
        <v>1.87</v>
      </c>
      <c r="J167" s="6">
        <v>-6.73</v>
      </c>
      <c r="K167" s="6">
        <v>-62.54</v>
      </c>
      <c r="L167" s="6">
        <v>0.86</v>
      </c>
      <c r="M167" s="6">
        <v>11.89</v>
      </c>
      <c r="N167" s="6">
        <v>-3.92</v>
      </c>
      <c r="O167" s="6">
        <v>-3.17</v>
      </c>
      <c r="P167" s="6">
        <v>-2.9</v>
      </c>
      <c r="Q167" s="6">
        <v>-7.34</v>
      </c>
      <c r="R167" s="6">
        <v>-15.81</v>
      </c>
      <c r="S167" s="6">
        <v>-19.690000000000001</v>
      </c>
      <c r="T167" s="6">
        <v>-18.079999999999998</v>
      </c>
      <c r="U167" s="6">
        <v>16.72</v>
      </c>
      <c r="V167" s="6">
        <v>4.7300000000000004</v>
      </c>
      <c r="W167" s="6">
        <v>5.16</v>
      </c>
      <c r="X167" s="6">
        <v>4.18</v>
      </c>
      <c r="Y167" s="6">
        <v>5.95</v>
      </c>
      <c r="Z167" s="6">
        <v>12.16</v>
      </c>
    </row>
    <row r="168" spans="3:26" ht="15.5" x14ac:dyDescent="0.35">
      <c r="C168" t="s">
        <v>59</v>
      </c>
      <c r="I168" s="6">
        <v>203.21</v>
      </c>
      <c r="J168" s="6">
        <v>-50.82</v>
      </c>
      <c r="K168" s="6">
        <v>-13.75</v>
      </c>
      <c r="L168" s="6">
        <v>239.53</v>
      </c>
      <c r="M168" s="6">
        <v>33.81</v>
      </c>
      <c r="N168" s="6">
        <v>-37.76</v>
      </c>
      <c r="O168" s="6">
        <v>-56.78</v>
      </c>
      <c r="P168" s="6">
        <v>-62.07</v>
      </c>
      <c r="Q168" s="6">
        <v>-33.79</v>
      </c>
      <c r="R168" s="6">
        <v>-11.39</v>
      </c>
      <c r="S168" s="6">
        <v>-21.33</v>
      </c>
      <c r="T168" s="6">
        <v>-20.8</v>
      </c>
      <c r="U168" s="6">
        <v>68.180000000000007</v>
      </c>
      <c r="V168" s="6">
        <v>50.74</v>
      </c>
      <c r="W168" s="6">
        <v>49.61</v>
      </c>
      <c r="X168" s="6">
        <v>32.54</v>
      </c>
      <c r="Y168" s="6">
        <v>19.5</v>
      </c>
      <c r="Z168" s="6">
        <v>11.35</v>
      </c>
    </row>
    <row r="169" spans="3:26" ht="15.5" x14ac:dyDescent="0.35">
      <c r="C169" t="s">
        <v>62</v>
      </c>
      <c r="I169" s="6">
        <v>40.89</v>
      </c>
      <c r="J169" s="6">
        <v>286.63</v>
      </c>
      <c r="K169" s="6">
        <v>19.39</v>
      </c>
      <c r="L169" s="6">
        <v>1.39</v>
      </c>
      <c r="M169" s="6">
        <v>2.2999999999999998</v>
      </c>
      <c r="N169" s="6">
        <v>6.9</v>
      </c>
      <c r="O169" s="5">
        <v>0</v>
      </c>
      <c r="P169" s="5">
        <v>0</v>
      </c>
      <c r="Q169" s="6">
        <v>20.84</v>
      </c>
      <c r="R169" s="6">
        <v>85.19</v>
      </c>
      <c r="S169" s="6">
        <v>302.95</v>
      </c>
      <c r="T169" s="6">
        <v>1.52</v>
      </c>
      <c r="U169" s="6">
        <v>1.22</v>
      </c>
      <c r="V169" s="6">
        <v>0.1</v>
      </c>
      <c r="W169" s="6">
        <v>0.12</v>
      </c>
      <c r="X169" s="6">
        <v>0.06</v>
      </c>
      <c r="Y169" s="6">
        <v>0.06</v>
      </c>
      <c r="Z169" s="6">
        <v>0.09</v>
      </c>
    </row>
    <row r="170" spans="3:26" ht="15.5" x14ac:dyDescent="0.35">
      <c r="C170" t="s">
        <v>189</v>
      </c>
      <c r="I170" s="5">
        <v>140000000</v>
      </c>
      <c r="J170" s="5">
        <v>-1480000000</v>
      </c>
      <c r="K170" s="5">
        <v>-1540000000</v>
      </c>
      <c r="N170" s="5">
        <v>-840000000</v>
      </c>
      <c r="O170" s="5">
        <v>-700000000</v>
      </c>
      <c r="P170" s="5">
        <v>-620000000</v>
      </c>
    </row>
    <row r="171" spans="3:26" ht="15.5" x14ac:dyDescent="0.35">
      <c r="C171" t="s">
        <v>190</v>
      </c>
      <c r="I171" s="6">
        <v>9.5600000000000004E-2</v>
      </c>
      <c r="J171" s="6">
        <v>-0.38270000000000004</v>
      </c>
      <c r="K171" s="6">
        <v>-3.54</v>
      </c>
      <c r="L171" s="6">
        <v>6.5000000000000006E-3</v>
      </c>
      <c r="M171" s="6">
        <v>0.11109999999999999</v>
      </c>
      <c r="N171" s="6">
        <v>-4.1500000000000002E-2</v>
      </c>
      <c r="O171" s="6">
        <v>-3.9800000000000002E-2</v>
      </c>
      <c r="P171" s="6">
        <v>-3.6299999999999999E-2</v>
      </c>
      <c r="Q171" s="6">
        <v>-0.1069</v>
      </c>
      <c r="R171" s="6">
        <v>-0.20449999999999999</v>
      </c>
      <c r="S171" s="6">
        <v>-0.10339999999999999</v>
      </c>
      <c r="T171" s="6">
        <v>-8.5800000000000001E-2</v>
      </c>
      <c r="U171" s="6">
        <v>7.46E-2</v>
      </c>
      <c r="V171" s="6">
        <v>1.1399999999999999E-2</v>
      </c>
      <c r="W171" s="6">
        <v>3.4999999999999996E-3</v>
      </c>
      <c r="X171" s="6">
        <v>3.0999999999999999E-3</v>
      </c>
      <c r="Y171" s="6">
        <v>3.5999999999999999E-3</v>
      </c>
      <c r="Z171" s="6">
        <v>1.6500000000000001E-2</v>
      </c>
    </row>
    <row r="172" spans="3:26" ht="15.5" x14ac:dyDescent="0.35">
      <c r="C172" t="s">
        <v>191</v>
      </c>
      <c r="I172" s="6">
        <v>0.54780000000000006</v>
      </c>
      <c r="J172" s="6">
        <v>-4.3717000000000006</v>
      </c>
      <c r="K172" s="6">
        <v>-7.5584000000000007</v>
      </c>
      <c r="L172" s="6">
        <v>1.2199999999999999E-2</v>
      </c>
      <c r="M172" s="6">
        <v>0.1699</v>
      </c>
      <c r="N172" s="6">
        <v>-6.7599999999999993E-2</v>
      </c>
      <c r="O172" s="6">
        <v>-5.1100000000000007E-2</v>
      </c>
      <c r="P172" s="6">
        <v>-4.4400000000000002E-2</v>
      </c>
      <c r="Q172" s="6">
        <v>-0.10779999999999999</v>
      </c>
      <c r="R172" s="6">
        <v>-0.2094</v>
      </c>
      <c r="S172" s="6">
        <v>-0.10800000000000001</v>
      </c>
      <c r="T172" s="6">
        <v>-8.9600000000000013E-2</v>
      </c>
      <c r="U172" s="6">
        <v>7.6100000000000001E-2</v>
      </c>
      <c r="V172" s="6">
        <v>2.3300000000000001E-2</v>
      </c>
      <c r="W172" s="6">
        <v>2.6000000000000002E-2</v>
      </c>
      <c r="X172" s="6">
        <v>2.1600000000000001E-2</v>
      </c>
      <c r="Y172" s="6">
        <v>3.15E-2</v>
      </c>
      <c r="Z172" s="6">
        <v>6.6400000000000001E-2</v>
      </c>
    </row>
    <row r="173" spans="3:26" ht="15.5" x14ac:dyDescent="0.35">
      <c r="C173" t="s">
        <v>192</v>
      </c>
      <c r="I173" s="6">
        <v>7.0999999999999994E-2</v>
      </c>
      <c r="J173" s="6">
        <v>-0.76340000000000008</v>
      </c>
      <c r="K173" s="6">
        <v>-0.1527</v>
      </c>
      <c r="L173" s="6">
        <v>5.62E-2</v>
      </c>
      <c r="M173" s="6">
        <v>0.12789999999999999</v>
      </c>
      <c r="N173" s="6">
        <v>-5.3099999999999994E-2</v>
      </c>
      <c r="O173" s="6">
        <v>-4.7199999999999999E-2</v>
      </c>
      <c r="P173" s="6">
        <v>-4.1500000000000002E-2</v>
      </c>
      <c r="Q173" s="6">
        <v>-8.1600000000000006E-2</v>
      </c>
      <c r="R173" s="6">
        <v>-0.11749999999999999</v>
      </c>
      <c r="S173" s="6">
        <v>-0.1356</v>
      </c>
      <c r="T173" s="6">
        <v>-0.10779999999999999</v>
      </c>
      <c r="U173" s="6">
        <v>-3.6299999999999999E-2</v>
      </c>
      <c r="V173" s="6">
        <v>-8.6999999999999994E-3</v>
      </c>
      <c r="W173" s="6">
        <v>2.64E-2</v>
      </c>
      <c r="X173" s="6">
        <v>5.3899999999999997E-2</v>
      </c>
      <c r="Y173" s="6">
        <v>0.1246</v>
      </c>
      <c r="Z173" s="6">
        <v>2.46E-2</v>
      </c>
    </row>
    <row r="174" spans="3:26" ht="15.5" x14ac:dyDescent="0.35">
      <c r="C174" t="s">
        <v>193</v>
      </c>
      <c r="N174" s="6">
        <v>-481.18</v>
      </c>
      <c r="O174" s="6">
        <v>-1691.14</v>
      </c>
      <c r="P174" s="6">
        <v>-960.32</v>
      </c>
      <c r="Q174" s="6">
        <v>-363.18</v>
      </c>
      <c r="R174" s="6">
        <v>-701.98</v>
      </c>
      <c r="S174" s="6">
        <v>-871.32</v>
      </c>
      <c r="Y174" s="6">
        <v>887.36</v>
      </c>
      <c r="Z174" s="6">
        <v>84.48</v>
      </c>
    </row>
    <row r="175" spans="3:26" ht="15.5" x14ac:dyDescent="0.35">
      <c r="C175" t="s">
        <v>56</v>
      </c>
      <c r="I175" s="6">
        <v>111.44</v>
      </c>
      <c r="J175" s="6">
        <v>222.08</v>
      </c>
      <c r="K175" s="6">
        <v>103.99</v>
      </c>
      <c r="L175" s="6">
        <v>2.91</v>
      </c>
      <c r="M175" s="6">
        <v>5.75</v>
      </c>
      <c r="N175" s="6">
        <v>2.5499999999999998</v>
      </c>
      <c r="O175" s="6">
        <v>2.9</v>
      </c>
      <c r="P175" s="6">
        <v>2.76</v>
      </c>
      <c r="Q175" s="6">
        <v>3.64</v>
      </c>
      <c r="R175" s="6">
        <v>2.38</v>
      </c>
      <c r="S175" s="6">
        <v>2.2999999999999998</v>
      </c>
      <c r="T175" s="6">
        <v>1.86</v>
      </c>
      <c r="U175" s="6">
        <v>5.19</v>
      </c>
      <c r="V175" s="6">
        <v>1.18</v>
      </c>
      <c r="W175" s="6">
        <v>1.29</v>
      </c>
      <c r="X175" s="6">
        <v>0.7</v>
      </c>
      <c r="Y175" s="6">
        <v>0.61</v>
      </c>
      <c r="Z175" s="6">
        <v>0.75</v>
      </c>
    </row>
    <row r="176" spans="3:26" ht="15.5" x14ac:dyDescent="0.35">
      <c r="C176" t="s">
        <v>53</v>
      </c>
      <c r="I176" s="6">
        <v>3.41</v>
      </c>
      <c r="J176" s="6">
        <v>1.54</v>
      </c>
      <c r="K176" s="6">
        <v>8.27</v>
      </c>
      <c r="L176" s="6">
        <v>70.819999999999993</v>
      </c>
      <c r="M176" s="6">
        <v>69.959999999999994</v>
      </c>
      <c r="N176" s="6">
        <v>58.07</v>
      </c>
      <c r="O176" s="6">
        <v>61.99</v>
      </c>
      <c r="P176" s="6">
        <v>65.16</v>
      </c>
      <c r="Q176" s="6">
        <v>68.06</v>
      </c>
      <c r="R176" s="6">
        <v>75.510000000000005</v>
      </c>
      <c r="S176" s="6">
        <v>182.23</v>
      </c>
      <c r="T176" s="6">
        <v>201.64</v>
      </c>
      <c r="U176" s="6">
        <v>219.72</v>
      </c>
      <c r="V176" s="5">
        <v>203</v>
      </c>
      <c r="W176" s="6">
        <v>198.27</v>
      </c>
      <c r="X176" s="6">
        <v>193.11</v>
      </c>
      <c r="Y176" s="6">
        <v>188.94</v>
      </c>
      <c r="Z176" s="6">
        <v>182.99</v>
      </c>
    </row>
    <row r="177" spans="3:26" ht="15.5" x14ac:dyDescent="0.35">
      <c r="C177" t="s">
        <v>194</v>
      </c>
      <c r="I177" s="6">
        <v>111.44</v>
      </c>
      <c r="J177" s="6">
        <v>222.08</v>
      </c>
      <c r="K177" s="6">
        <v>103.99</v>
      </c>
      <c r="L177" s="6">
        <v>2.91</v>
      </c>
      <c r="M177" s="6">
        <v>5.75</v>
      </c>
      <c r="N177" s="6">
        <v>2.5499999999999998</v>
      </c>
      <c r="O177" s="6">
        <v>2.9</v>
      </c>
      <c r="P177" s="6">
        <v>2.76</v>
      </c>
      <c r="Q177" s="6">
        <v>3.64</v>
      </c>
      <c r="R177" s="6">
        <v>2.38</v>
      </c>
      <c r="S177" s="6">
        <v>2.2999999999999998</v>
      </c>
      <c r="T177" s="6">
        <v>1.86</v>
      </c>
      <c r="U177" s="6">
        <v>5.19</v>
      </c>
      <c r="V177" s="6">
        <v>1.18</v>
      </c>
      <c r="W177" s="6">
        <v>1.29</v>
      </c>
      <c r="X177" s="6">
        <v>0.7</v>
      </c>
      <c r="Y177" s="6">
        <v>0.61</v>
      </c>
      <c r="Z177" s="6">
        <v>0.75</v>
      </c>
    </row>
    <row r="178" spans="3:26" ht="15.5" x14ac:dyDescent="0.35">
      <c r="C178" t="s">
        <v>195</v>
      </c>
      <c r="I178" s="6">
        <v>3.41</v>
      </c>
      <c r="J178" s="6">
        <v>1.54</v>
      </c>
      <c r="K178" s="6">
        <v>8.27</v>
      </c>
      <c r="L178" s="6">
        <v>70.819999999999993</v>
      </c>
      <c r="M178" s="6">
        <v>69.959999999999994</v>
      </c>
      <c r="N178" s="6">
        <v>58.07</v>
      </c>
      <c r="O178" s="6">
        <v>61.99</v>
      </c>
      <c r="P178" s="6">
        <v>65.16</v>
      </c>
      <c r="Q178" s="6">
        <v>68.06</v>
      </c>
      <c r="R178" s="6">
        <v>75.510000000000005</v>
      </c>
      <c r="S178" s="6">
        <v>182.23</v>
      </c>
      <c r="T178" s="6">
        <v>201.64</v>
      </c>
      <c r="U178" s="6">
        <v>219.72</v>
      </c>
      <c r="V178" s="5">
        <v>203</v>
      </c>
      <c r="W178" s="6">
        <v>198.27</v>
      </c>
      <c r="X178" s="6">
        <v>193.11</v>
      </c>
      <c r="Y178" s="6">
        <v>188.94</v>
      </c>
      <c r="Z178" s="6">
        <v>182.99</v>
      </c>
    </row>
    <row r="179" spans="3:26" ht="15.5" x14ac:dyDescent="0.35">
      <c r="C179" t="s">
        <v>196</v>
      </c>
    </row>
    <row r="180" spans="3:26" ht="15.5" x14ac:dyDescent="0.35">
      <c r="C180" t="s">
        <v>197</v>
      </c>
      <c r="T180" s="5">
        <v>0</v>
      </c>
    </row>
    <row r="181" spans="3:26" ht="15.5" x14ac:dyDescent="0.35">
      <c r="C181" t="s">
        <v>26</v>
      </c>
      <c r="T181" s="5">
        <v>0</v>
      </c>
    </row>
    <row r="182" spans="3:26" ht="15.5" x14ac:dyDescent="0.35">
      <c r="C182" t="s">
        <v>23</v>
      </c>
      <c r="I182" s="5">
        <v>0</v>
      </c>
      <c r="J182" s="5">
        <v>0</v>
      </c>
      <c r="K182" s="5">
        <v>0</v>
      </c>
      <c r="L182" s="5">
        <v>-2000000000</v>
      </c>
      <c r="M182" s="5">
        <v>-1000000000</v>
      </c>
      <c r="N182" s="5">
        <v>0</v>
      </c>
      <c r="O182" s="5">
        <v>0</v>
      </c>
      <c r="P182" s="5">
        <v>0</v>
      </c>
      <c r="Q182" s="5">
        <v>0</v>
      </c>
      <c r="R182" s="5">
        <v>-12000000000</v>
      </c>
      <c r="S182" s="5">
        <v>-3000000000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</row>
    <row r="183" spans="3:26" ht="15.5" x14ac:dyDescent="0.35">
      <c r="C183" t="s">
        <v>198</v>
      </c>
      <c r="I183" s="5">
        <v>-2000000000</v>
      </c>
      <c r="J183" s="5">
        <v>-2000000000</v>
      </c>
      <c r="K183" s="5">
        <v>-2000000000</v>
      </c>
      <c r="L183" s="5">
        <v>1000000000</v>
      </c>
      <c r="M183" s="5">
        <v>1000000000</v>
      </c>
      <c r="N183" s="5">
        <v>-1000000000</v>
      </c>
      <c r="O183" s="5">
        <v>15000000000</v>
      </c>
      <c r="P183" s="5">
        <v>15000000000</v>
      </c>
      <c r="Q183" s="5">
        <v>15000000000</v>
      </c>
      <c r="R183" s="5">
        <v>17000000000</v>
      </c>
      <c r="S183" s="5">
        <v>19000000000</v>
      </c>
      <c r="T183" s="5">
        <v>22000000000</v>
      </c>
      <c r="U183" s="5">
        <v>24000000000</v>
      </c>
      <c r="V183" s="5">
        <v>23000000000</v>
      </c>
      <c r="W183" s="5">
        <v>22000000000</v>
      </c>
      <c r="X183" s="5">
        <v>22000000000</v>
      </c>
      <c r="Y183" s="5">
        <v>21000000000</v>
      </c>
      <c r="Z183" s="5">
        <v>20000000000</v>
      </c>
    </row>
    <row r="184" spans="3:26" ht="15.5" x14ac:dyDescent="0.35">
      <c r="C184" t="s">
        <v>199</v>
      </c>
      <c r="I184" s="5">
        <v>0</v>
      </c>
      <c r="J184" s="5">
        <v>-1000000000</v>
      </c>
      <c r="K184" s="5">
        <v>-2000000000</v>
      </c>
      <c r="L184" s="5">
        <v>2000000000</v>
      </c>
      <c r="M184" s="5">
        <v>2000000000</v>
      </c>
      <c r="N184" s="5">
        <v>-1000000000</v>
      </c>
      <c r="O184" s="5">
        <v>0</v>
      </c>
      <c r="P184" s="5">
        <v>-1000000000</v>
      </c>
      <c r="Q184" s="5">
        <v>-12000000000</v>
      </c>
      <c r="R184" s="5">
        <v>9000000000</v>
      </c>
      <c r="S184" s="5">
        <v>3000000000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</row>
    <row r="185" spans="3:26" ht="15.5" x14ac:dyDescent="0.35">
      <c r="C185" t="s">
        <v>200</v>
      </c>
      <c r="K185" s="5">
        <v>0</v>
      </c>
      <c r="V185" s="5">
        <v>0</v>
      </c>
      <c r="X185" s="5">
        <v>0</v>
      </c>
      <c r="Z185" s="5">
        <v>0</v>
      </c>
    </row>
    <row r="186" spans="3:26" ht="15.5" x14ac:dyDescent="0.35">
      <c r="C186" t="s">
        <v>15</v>
      </c>
      <c r="I186" s="5">
        <v>0</v>
      </c>
      <c r="J186" s="5">
        <v>-1000000000</v>
      </c>
      <c r="K186" s="5">
        <v>-2000000000</v>
      </c>
      <c r="L186" s="5">
        <v>2000000000</v>
      </c>
      <c r="M186" s="5">
        <v>2000000000</v>
      </c>
      <c r="N186" s="5">
        <v>-1000000000</v>
      </c>
      <c r="O186" s="5">
        <v>0</v>
      </c>
      <c r="P186" s="5">
        <v>-1000000000</v>
      </c>
      <c r="Q186" s="5">
        <v>-12000000000</v>
      </c>
      <c r="R186" s="5">
        <v>9000000000</v>
      </c>
      <c r="S186" s="5">
        <v>3000000000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</row>
    <row r="187" spans="3:26" ht="15.5" x14ac:dyDescent="0.35">
      <c r="C187" t="s">
        <v>17</v>
      </c>
      <c r="I187" s="6">
        <v>2.08</v>
      </c>
      <c r="J187" s="6">
        <v>-6.28</v>
      </c>
      <c r="K187" s="6">
        <v>-8.61</v>
      </c>
      <c r="L187" s="6">
        <v>7.88</v>
      </c>
      <c r="M187" s="6">
        <v>7.54</v>
      </c>
      <c r="N187" s="6">
        <v>-3.34</v>
      </c>
      <c r="O187" s="6">
        <v>-1.45</v>
      </c>
      <c r="P187" s="6">
        <v>-2.95</v>
      </c>
      <c r="Q187" s="6">
        <v>-53.03</v>
      </c>
      <c r="R187" s="6">
        <v>39.78</v>
      </c>
      <c r="S187" s="6">
        <v>30.23</v>
      </c>
      <c r="T187" s="6">
        <v>-3.46</v>
      </c>
      <c r="U187" s="6">
        <v>-2.7</v>
      </c>
      <c r="V187" s="6">
        <v>1.56</v>
      </c>
      <c r="W187" s="6">
        <v>-0.36</v>
      </c>
      <c r="X187" s="6">
        <v>0.54</v>
      </c>
      <c r="Y187" s="6">
        <v>-1.67</v>
      </c>
      <c r="Z187" s="6">
        <v>2.29</v>
      </c>
    </row>
  </sheetData>
  <pageMargins left="0.7" right="0.7" top="0.75" bottom="0.75" header="0.3" footer="0.3"/>
  <ignoredErrors>
    <ignoredError sqref="A1:Z188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Z3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1747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1748</v>
      </c>
      <c r="D2" s="2" vm="100">
        <f ca="1">IFERROR(_xlfn.STOCKHISTORY("XIDX:" &amp; $C$1, D3, , 0, 0, 1), "Libur")</f>
        <v>121</v>
      </c>
      <c r="E2" s="2" vm="398">
        <f ca="1">IFERROR(_xlfn.STOCKHISTORY("XIDX:" &amp; $C$1, E3, , 0, 0, 1), "Libur")</f>
        <v>94</v>
      </c>
      <c r="H2" s="2" vm="398">
        <f ca="1">IFERROR(INDEX(D2:G2,COUNT(D2:G2)),"")</f>
        <v>94</v>
      </c>
      <c r="I2" s="2" vm="15">
        <f t="shared" ref="I2:Z2" ca="1" si="0">IFERROR(_xlfn.STOCKHISTORY("XIDX:" &amp; $C$1, I1, , 0, 0, 1), "Libur")</f>
        <v>134</v>
      </c>
      <c r="J2" s="2" vm="410">
        <f t="shared" ca="1" si="0"/>
        <v>105</v>
      </c>
      <c r="K2" s="2" vm="411">
        <f t="shared" ca="1" si="0"/>
        <v>144</v>
      </c>
      <c r="L2" s="2" vm="412">
        <f t="shared" ca="1" si="0"/>
        <v>143</v>
      </c>
      <c r="M2" s="2" vm="413">
        <f t="shared" ca="1" si="0"/>
        <v>192</v>
      </c>
      <c r="N2" s="2" vm="414">
        <f t="shared" ca="1" si="0"/>
        <v>390</v>
      </c>
      <c r="O2" s="2" t="str">
        <f t="shared" ca="1" si="0"/>
        <v>Libur</v>
      </c>
      <c r="P2" s="2" t="str">
        <f t="shared" ca="1" si="0"/>
        <v>Libur</v>
      </c>
      <c r="Q2" s="2" vm="415">
        <f t="shared" ca="1" si="0"/>
        <v>476</v>
      </c>
      <c r="R2" s="2" vm="416">
        <f t="shared" ca="1" si="0"/>
        <v>1945</v>
      </c>
      <c r="S2" s="2" vm="417">
        <f t="shared" ca="1" si="0"/>
        <v>1210</v>
      </c>
      <c r="T2" s="2" vm="418">
        <f t="shared" ca="1" si="0"/>
        <v>2095</v>
      </c>
      <c r="U2" s="2" vm="269">
        <f t="shared" ca="1" si="0"/>
        <v>1430</v>
      </c>
      <c r="V2" s="2" vm="419">
        <f t="shared" ca="1" si="0"/>
        <v>1080</v>
      </c>
      <c r="W2" s="2" vm="420">
        <f t="shared" ca="1" si="0"/>
        <v>495</v>
      </c>
      <c r="X2" s="2" vm="421">
        <f t="shared" ca="1" si="0"/>
        <v>713.1431</v>
      </c>
      <c r="Y2" s="2" vm="422">
        <f t="shared" ca="1" si="0"/>
        <v>315.42869999999999</v>
      </c>
      <c r="Z2" s="2" vm="423">
        <f t="shared" ca="1" si="0"/>
        <v>388.57159999999999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545703000000</v>
      </c>
      <c r="E4" s="2">
        <f>IFERROR(INDEX(E51:E500,MATCH($C$4,$C$51:$C$500,0)),"")</f>
        <v>505233000000</v>
      </c>
      <c r="H4" s="2">
        <f>IFERROR(SUM(D4:G4)*(4/MAX(1,COUNT(D4:G4))),"")</f>
        <v>2101872000000</v>
      </c>
      <c r="I4" s="2">
        <f t="shared" ref="I4:Z4" si="1">IFERROR(INDEX(I51:I500,MATCH($C$4,$C$51:$C$500,0)),"")</f>
        <v>1957977000000</v>
      </c>
      <c r="J4" s="2">
        <f t="shared" si="1"/>
        <v>1920620000000</v>
      </c>
      <c r="K4" s="2">
        <f t="shared" si="1"/>
        <v>1704013000000</v>
      </c>
      <c r="L4" s="2">
        <f t="shared" si="1"/>
        <v>1843760000000</v>
      </c>
      <c r="M4" s="2">
        <f t="shared" si="1"/>
        <v>1520879000000</v>
      </c>
      <c r="N4" s="2">
        <f t="shared" si="1"/>
        <v>1283331000000</v>
      </c>
      <c r="O4" s="2">
        <f t="shared" si="1"/>
        <v>1510427000000</v>
      </c>
      <c r="P4" s="2">
        <f t="shared" si="1"/>
        <v>1583265000000</v>
      </c>
      <c r="Q4" s="2">
        <f t="shared" si="1"/>
        <v>1950589000000</v>
      </c>
      <c r="R4" s="2">
        <f t="shared" si="1"/>
        <v>6545680000000</v>
      </c>
      <c r="S4" s="2">
        <f t="shared" si="1"/>
        <v>6010895000000</v>
      </c>
      <c r="T4" s="2">
        <f t="shared" si="1"/>
        <v>5139974000000</v>
      </c>
      <c r="U4" s="2">
        <f t="shared" si="1"/>
        <v>4056735000000</v>
      </c>
      <c r="V4" s="2">
        <f t="shared" si="1"/>
        <v>2747623000000</v>
      </c>
      <c r="W4" s="2">
        <f t="shared" si="1"/>
        <v>1752802000000</v>
      </c>
      <c r="X4" s="2">
        <f t="shared" si="1"/>
        <v>705219823456</v>
      </c>
      <c r="Y4" s="2">
        <f t="shared" si="1"/>
        <v>533194383227</v>
      </c>
      <c r="Z4" s="2">
        <f t="shared" si="1"/>
        <v>489171670400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31930000000</v>
      </c>
      <c r="E5" s="2">
        <f>IFERROR(INDEX(E51:E500,MATCH($C$5,$C$51:$C$500,0)),"")</f>
        <v>12581000000</v>
      </c>
      <c r="H5" s="2">
        <f>IFERROR(SUM(D5:G5)*(4/MAX(1,COUNT(D5:G5))),"")</f>
        <v>89022000000</v>
      </c>
      <c r="I5" s="2">
        <f t="shared" ref="I5:Z5" si="2">IFERROR(INDEX(I51:I500,MATCH($C$5,$C$51:$C$500,0)),"")</f>
        <v>97874000000</v>
      </c>
      <c r="J5" s="2">
        <f t="shared" si="2"/>
        <v>77965000000</v>
      </c>
      <c r="K5" s="2">
        <f t="shared" si="2"/>
        <v>190458000000</v>
      </c>
      <c r="L5" s="2">
        <f t="shared" si="2"/>
        <v>-55903000000</v>
      </c>
      <c r="M5" s="2">
        <f t="shared" si="2"/>
        <v>-9379000000</v>
      </c>
      <c r="N5" s="2">
        <f t="shared" si="2"/>
        <v>1207165000000</v>
      </c>
      <c r="O5" s="2">
        <f t="shared" si="2"/>
        <v>1613158000000</v>
      </c>
      <c r="P5" s="2">
        <f t="shared" si="2"/>
        <v>-102968000000</v>
      </c>
      <c r="Q5" s="2">
        <f t="shared" si="2"/>
        <v>-5244238000000</v>
      </c>
      <c r="R5" s="2">
        <f t="shared" si="2"/>
        <v>581034000000</v>
      </c>
      <c r="S5" s="2">
        <f t="shared" si="2"/>
        <v>327772000000</v>
      </c>
      <c r="T5" s="2">
        <f t="shared" si="2"/>
        <v>331812000000</v>
      </c>
      <c r="U5" s="2">
        <f t="shared" si="2"/>
        <v>310394000000</v>
      </c>
      <c r="V5" s="2">
        <f t="shared" si="2"/>
        <v>211197000000</v>
      </c>
      <c r="W5" s="2">
        <f t="shared" si="2"/>
        <v>126906000000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1186469000000</v>
      </c>
      <c r="E6" s="2">
        <f>IFERROR(INDEX(E51:E500,MATCH($C$6,$C$51:$C$500,0)),"")</f>
        <v>1156597000000</v>
      </c>
      <c r="H6" s="2">
        <f>IFERROR(INDEX(D6:G6,COUNT(D6:G6)),"")</f>
        <v>1156597000000</v>
      </c>
      <c r="I6" s="2">
        <f t="shared" ref="I6:Z6" si="3">IFERROR(INDEX(I51:I500,MATCH($C$6,$C$51:$C$500,0)),"")</f>
        <v>1144016000000</v>
      </c>
      <c r="J6" s="2">
        <f t="shared" si="3"/>
        <v>1046138000000</v>
      </c>
      <c r="K6" s="2">
        <f t="shared" si="3"/>
        <v>968198000000</v>
      </c>
      <c r="L6" s="2">
        <f t="shared" si="3"/>
        <v>777861000000</v>
      </c>
      <c r="M6" s="2">
        <f t="shared" si="3"/>
        <v>818890000000</v>
      </c>
      <c r="N6" s="2">
        <f t="shared" si="3"/>
        <v>828257000000</v>
      </c>
      <c r="O6" s="2">
        <f t="shared" si="3"/>
        <v>-1657853000000</v>
      </c>
      <c r="P6" s="2">
        <f t="shared" si="3"/>
        <v>-3450942000000</v>
      </c>
      <c r="Q6" s="2">
        <f t="shared" si="3"/>
        <v>-3347901000000</v>
      </c>
      <c r="R6" s="2">
        <f t="shared" si="3"/>
        <v>4264400000000</v>
      </c>
      <c r="S6" s="2">
        <f t="shared" si="3"/>
        <v>3966907000000</v>
      </c>
      <c r="T6" s="2">
        <f t="shared" si="3"/>
        <v>3592829000000</v>
      </c>
      <c r="U6" s="2">
        <f t="shared" si="3"/>
        <v>2356773000000</v>
      </c>
      <c r="V6" s="2">
        <f t="shared" si="3"/>
        <v>2033453000000</v>
      </c>
      <c r="W6" s="2">
        <f t="shared" si="3"/>
        <v>1832817000000</v>
      </c>
      <c r="X6" s="2">
        <f t="shared" si="3"/>
        <v>590068320006</v>
      </c>
      <c r="Y6" s="2">
        <f t="shared" si="3"/>
        <v>428866350326</v>
      </c>
      <c r="Z6" s="2">
        <f t="shared" si="3"/>
        <v>391044541795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9.31</v>
      </c>
      <c r="E7" s="3">
        <f>IFERROR(INDEX(E51:E500,MATCH($C$7,$C$51:$C$500,0))/1000000000,"")</f>
        <v>9.31</v>
      </c>
      <c r="H7" s="3">
        <f>IFERROR(INDEX(D7:G7,COUNT(D7:G7)),"")</f>
        <v>9.31</v>
      </c>
      <c r="I7" s="3">
        <f t="shared" ref="I7:Z7" si="4">IFERROR(INDEX(I51:I500,MATCH($C$7,$C$51:$C$500,0))/1000000000,"")</f>
        <v>9.31</v>
      </c>
      <c r="J7" s="3">
        <f t="shared" si="4"/>
        <v>9.31</v>
      </c>
      <c r="K7" s="3">
        <f t="shared" si="4"/>
        <v>9.31</v>
      </c>
      <c r="L7" s="3">
        <f t="shared" si="4"/>
        <v>9.31</v>
      </c>
      <c r="M7" s="3">
        <f t="shared" si="4"/>
        <v>9.31</v>
      </c>
      <c r="N7" s="3">
        <f t="shared" si="4"/>
        <v>9.31</v>
      </c>
      <c r="O7" s="3">
        <f t="shared" si="4"/>
        <v>3.22</v>
      </c>
      <c r="P7" s="3">
        <f t="shared" si="4"/>
        <v>3.22</v>
      </c>
      <c r="Q7" s="3">
        <f t="shared" si="4"/>
        <v>3.22</v>
      </c>
      <c r="R7" s="3">
        <f t="shared" si="4"/>
        <v>3.22</v>
      </c>
      <c r="S7" s="3">
        <f t="shared" si="4"/>
        <v>3.22</v>
      </c>
      <c r="T7" s="3">
        <f t="shared" si="4"/>
        <v>3.22</v>
      </c>
      <c r="U7" s="3">
        <f t="shared" si="4"/>
        <v>2.93</v>
      </c>
      <c r="V7" s="3">
        <f t="shared" si="4"/>
        <v>2.93</v>
      </c>
      <c r="W7" s="3">
        <f t="shared" si="4"/>
        <v>2.93</v>
      </c>
      <c r="X7" s="3">
        <f t="shared" si="4"/>
        <v>1.67</v>
      </c>
      <c r="Y7" s="3">
        <f t="shared" si="4"/>
        <v>1.67</v>
      </c>
      <c r="Z7" s="3">
        <f t="shared" si="4"/>
        <v>1.67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-20000000000</v>
      </c>
      <c r="E8" s="2">
        <f>IFERROR(INDEX(E51:E500,MATCH("Free cash flow (Quarter)",$C$51:$C$500,0)),"")</f>
        <v>40000000000</v>
      </c>
      <c r="H8" s="2">
        <f>IFERROR(INDEX(D8:G8,COUNT(D8:G8)),"")</f>
        <v>40000000000</v>
      </c>
      <c r="I8" s="2">
        <f t="shared" ref="I8:Z8" si="5">IFERROR(INDEX(I51:I500,MATCH($C$8,$C$51:$C$500,0)),"")</f>
        <v>-50000000000</v>
      </c>
      <c r="J8" s="2">
        <f t="shared" si="5"/>
        <v>218000000000</v>
      </c>
      <c r="K8" s="2">
        <f t="shared" si="5"/>
        <v>59000000000</v>
      </c>
      <c r="L8" s="2">
        <f t="shared" si="5"/>
        <v>-59000000000</v>
      </c>
      <c r="M8" s="2">
        <f t="shared" si="5"/>
        <v>-140000000000</v>
      </c>
      <c r="N8" s="2">
        <f t="shared" si="5"/>
        <v>-58000000000</v>
      </c>
      <c r="O8" s="2">
        <f t="shared" si="5"/>
        <v>12000000000</v>
      </c>
      <c r="P8" s="2">
        <f t="shared" si="5"/>
        <v>279000000000</v>
      </c>
      <c r="Q8" s="2">
        <f t="shared" si="5"/>
        <v>733000000000</v>
      </c>
      <c r="R8" s="2">
        <f t="shared" si="5"/>
        <v>399000000000</v>
      </c>
      <c r="S8" s="2">
        <f t="shared" si="5"/>
        <v>26000000000</v>
      </c>
      <c r="T8" s="2">
        <f t="shared" si="5"/>
        <v>275000000000</v>
      </c>
      <c r="U8" s="2">
        <f t="shared" si="5"/>
        <v>28000000000</v>
      </c>
      <c r="V8" s="2">
        <f t="shared" si="5"/>
        <v>-169000000000</v>
      </c>
      <c r="W8" s="2">
        <f t="shared" si="5"/>
        <v>-569000000000</v>
      </c>
      <c r="X8" s="2">
        <f t="shared" si="5"/>
        <v>-48000000000</v>
      </c>
      <c r="Y8" s="2">
        <f t="shared" si="5"/>
        <v>-10000000000</v>
      </c>
      <c r="Z8" s="2">
        <f t="shared" si="5"/>
        <v>-128000000000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-2.14</v>
      </c>
      <c r="E9" s="3">
        <f>IFERROR(INDEX(E51:E500,MATCH("Free cash flow per share (Quarter)",$C$51:$C$500,0)),"")</f>
        <v>4.26</v>
      </c>
      <c r="H9" s="3">
        <f>IFERROR(INDEX(D9:G9,COUNT(D9:G9)),"")</f>
        <v>4.26</v>
      </c>
      <c r="I9" s="3">
        <f t="shared" ref="I9:Z9" si="6">IFERROR(INDEX(I51:I500,MATCH($C$9,$C$51:$C$500,0)),"")</f>
        <v>-5.41</v>
      </c>
      <c r="J9" s="3">
        <f t="shared" si="6"/>
        <v>23.46</v>
      </c>
      <c r="K9" s="3">
        <f t="shared" si="6"/>
        <v>6.29</v>
      </c>
      <c r="L9" s="3">
        <f t="shared" si="6"/>
        <v>-6.32</v>
      </c>
      <c r="M9" s="3">
        <f t="shared" si="6"/>
        <v>-15.09</v>
      </c>
      <c r="N9" s="3">
        <f t="shared" si="6"/>
        <v>-6.28</v>
      </c>
      <c r="O9" s="3">
        <f t="shared" si="6"/>
        <v>3.79</v>
      </c>
      <c r="P9" s="3">
        <f t="shared" si="6"/>
        <v>86.55</v>
      </c>
      <c r="Q9" s="3">
        <f t="shared" si="6"/>
        <v>227.87</v>
      </c>
      <c r="R9" s="3">
        <f t="shared" si="6"/>
        <v>124.12</v>
      </c>
      <c r="S9" s="3">
        <f t="shared" si="6"/>
        <v>8.0299999999999994</v>
      </c>
      <c r="T9" s="3">
        <f t="shared" si="6"/>
        <v>85.53</v>
      </c>
      <c r="U9" s="3">
        <f t="shared" si="6"/>
        <v>9.5500000000000007</v>
      </c>
      <c r="V9" s="3">
        <f t="shared" si="6"/>
        <v>-57.91</v>
      </c>
      <c r="W9" s="3">
        <f t="shared" si="6"/>
        <v>-194.4</v>
      </c>
      <c r="X9" s="3">
        <f t="shared" si="6"/>
        <v>-28.46</v>
      </c>
      <c r="Y9" s="3">
        <f t="shared" si="6"/>
        <v>-5.91</v>
      </c>
      <c r="Z9" s="3">
        <f t="shared" si="6"/>
        <v>-76.569999999999993</v>
      </c>
    </row>
    <row r="10" spans="1:26" ht="15.5" x14ac:dyDescent="0.35">
      <c r="C10" t="s">
        <v>18</v>
      </c>
      <c r="D10" s="3">
        <f ca="1">IFERROR(IF(D9=0,"",D2/D9),"")</f>
        <v>-56.54205607476635</v>
      </c>
      <c r="E10" s="3">
        <f ca="1">IFERROR(IF(E9=0,"",E2/E9),"")</f>
        <v>22.065727699530516</v>
      </c>
      <c r="I10" s="3">
        <f t="shared" ref="I10:Z10" ca="1" si="7">IFERROR(IF(I9=0,"",I2/I9),"")</f>
        <v>-24.76894639556377</v>
      </c>
      <c r="J10" s="3">
        <f t="shared" ca="1" si="7"/>
        <v>4.4757033248081841</v>
      </c>
      <c r="K10" s="3">
        <f t="shared" ca="1" si="7"/>
        <v>22.893481717011127</v>
      </c>
      <c r="L10" s="3">
        <f t="shared" ca="1" si="7"/>
        <v>-22.626582278481013</v>
      </c>
      <c r="M10" s="3">
        <f t="shared" ca="1" si="7"/>
        <v>-12.723658051689862</v>
      </c>
      <c r="N10" s="3">
        <f t="shared" ca="1" si="7"/>
        <v>-62.101910828025474</v>
      </c>
      <c r="O10" s="3" t="str">
        <f t="shared" ca="1" si="7"/>
        <v/>
      </c>
      <c r="P10" s="3" t="str">
        <f t="shared" ca="1" si="7"/>
        <v/>
      </c>
      <c r="Q10" s="3">
        <f t="shared" ca="1" si="7"/>
        <v>2.0889103436169747</v>
      </c>
      <c r="R10" s="3">
        <f t="shared" ca="1" si="7"/>
        <v>15.670319046084433</v>
      </c>
      <c r="S10" s="3">
        <f t="shared" ca="1" si="7"/>
        <v>150.68493150684932</v>
      </c>
      <c r="T10" s="3">
        <f t="shared" ca="1" si="7"/>
        <v>24.494329475037997</v>
      </c>
      <c r="U10" s="3">
        <f t="shared" ca="1" si="7"/>
        <v>149.73821989528795</v>
      </c>
      <c r="V10" s="3">
        <f t="shared" ca="1" si="7"/>
        <v>-18.649628734242793</v>
      </c>
      <c r="W10" s="3">
        <f t="shared" ca="1" si="7"/>
        <v>-2.5462962962962963</v>
      </c>
      <c r="X10" s="3">
        <f t="shared" ca="1" si="7"/>
        <v>-25.057733661278988</v>
      </c>
      <c r="Y10" s="3">
        <f t="shared" ca="1" si="7"/>
        <v>-53.372030456852791</v>
      </c>
      <c r="Z10" s="3">
        <f t="shared" ca="1" si="7"/>
        <v>-5.074723782160115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155863000000</v>
      </c>
      <c r="E11" s="2">
        <f>IFERROR(INDEX(E51:E500,MATCH($C$11,$C$51:$C$500,0)),"")</f>
        <v>145837000000</v>
      </c>
      <c r="H11" s="2">
        <f>IFERROR(INDEX(D11:G11,COUNT(D11:G11)),"")</f>
        <v>145837000000</v>
      </c>
      <c r="I11" s="2">
        <f t="shared" ref="I11:Z11" si="8">IFERROR(INDEX(I51:I500,MATCH($C$11,$C$51:$C$500,0)),"")</f>
        <v>133365000000</v>
      </c>
      <c r="J11" s="2">
        <f t="shared" si="8"/>
        <v>222847000000</v>
      </c>
      <c r="K11" s="2">
        <f t="shared" si="8"/>
        <v>62526000000</v>
      </c>
      <c r="L11" s="2">
        <f t="shared" si="8"/>
        <v>88661000000</v>
      </c>
      <c r="M11" s="2">
        <f t="shared" si="8"/>
        <v>58011000000</v>
      </c>
      <c r="N11" s="2">
        <f t="shared" si="8"/>
        <v>226840000000</v>
      </c>
      <c r="O11" s="2">
        <f t="shared" si="8"/>
        <v>55065000000</v>
      </c>
      <c r="P11" s="2">
        <f t="shared" si="8"/>
        <v>46959000000</v>
      </c>
      <c r="Q11" s="2">
        <f t="shared" si="8"/>
        <v>135831000000</v>
      </c>
      <c r="R11" s="2">
        <f t="shared" si="8"/>
        <v>295926000000</v>
      </c>
      <c r="S11" s="2">
        <f t="shared" si="8"/>
        <v>588514000000</v>
      </c>
      <c r="T11" s="2">
        <f t="shared" si="8"/>
        <v>1216554000000</v>
      </c>
      <c r="U11" s="2">
        <f t="shared" si="8"/>
        <v>316590000000</v>
      </c>
      <c r="V11" s="2">
        <f t="shared" si="8"/>
        <v>102175000000</v>
      </c>
      <c r="W11" s="2">
        <f t="shared" si="8"/>
        <v>634673000000</v>
      </c>
      <c r="X11" s="2">
        <f t="shared" si="8"/>
        <v>15427089579</v>
      </c>
      <c r="Y11" s="2">
        <f t="shared" si="8"/>
        <v>20493764492</v>
      </c>
      <c r="Z11" s="2">
        <f t="shared" si="8"/>
        <v>20278782484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183000000000</v>
      </c>
      <c r="E12" s="2">
        <f>IFERROR(INDEX(E51:E500,MATCH("Net Debt (Quarter)",$C$51:$C$500,0)),"")</f>
        <v>179000000000</v>
      </c>
      <c r="H12" s="2">
        <f>IFERROR(INDEX(D12:G12,COUNT(D12:G12)),"")</f>
        <v>179000000000</v>
      </c>
      <c r="I12" s="2">
        <f t="shared" ref="I12:Z12" si="9">IFERROR(INDEX(I51:I500,MATCH($C$12,$C$51:$C$500,0)),"")</f>
        <v>182000000000</v>
      </c>
      <c r="J12" s="2">
        <f t="shared" si="9"/>
        <v>111000000000</v>
      </c>
      <c r="K12" s="2">
        <f t="shared" si="9"/>
        <v>238000000000</v>
      </c>
      <c r="L12" s="2">
        <f t="shared" si="9"/>
        <v>293000000000</v>
      </c>
      <c r="M12" s="2">
        <f t="shared" si="9"/>
        <v>245000000000</v>
      </c>
      <c r="N12" s="2">
        <f t="shared" si="9"/>
        <v>190000000000</v>
      </c>
      <c r="O12" s="2">
        <f t="shared" si="9"/>
        <v>3527000000000</v>
      </c>
      <c r="P12" s="2">
        <f t="shared" si="9"/>
        <v>2917000000000</v>
      </c>
      <c r="Q12" s="2">
        <f t="shared" si="9"/>
        <v>2816000000000</v>
      </c>
      <c r="R12" s="2">
        <f t="shared" si="9"/>
        <v>6139000000000</v>
      </c>
      <c r="S12" s="2">
        <f t="shared" si="9"/>
        <v>4452000000000</v>
      </c>
      <c r="T12" s="2">
        <f t="shared" si="9"/>
        <v>2795000000000</v>
      </c>
      <c r="U12" s="2">
        <f t="shared" si="9"/>
        <v>2765000000000</v>
      </c>
      <c r="V12" s="2">
        <f t="shared" si="9"/>
        <v>1466000000000</v>
      </c>
      <c r="W12" s="2">
        <f t="shared" si="9"/>
        <v>969000000000</v>
      </c>
      <c r="X12" s="2">
        <f t="shared" si="9"/>
        <v>1222000000000</v>
      </c>
      <c r="Y12" s="2">
        <f t="shared" si="9"/>
        <v>799000000000</v>
      </c>
      <c r="Z12" s="2">
        <f t="shared" si="9"/>
        <v>542000000000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338000000000</v>
      </c>
      <c r="E13" s="2">
        <f>IFERROR(INDEX(E51:E500,MATCH("Total Debt (Quarter)",$C$51:$C$500,0)),"")</f>
        <v>325000000000</v>
      </c>
      <c r="H13" s="2">
        <f>IFERROR(INDEX(D13:G13,COUNT(D13:G13)),"")</f>
        <v>325000000000</v>
      </c>
      <c r="I13" s="2">
        <f t="shared" ref="I13:Z13" si="10">IFERROR(INDEX(I51:I500,MATCH($C$13,$C$51:$C$500,0)),"")</f>
        <v>316000000000</v>
      </c>
      <c r="J13" s="2">
        <f t="shared" si="10"/>
        <v>334000000000</v>
      </c>
      <c r="K13" s="2">
        <f t="shared" si="10"/>
        <v>300000000000</v>
      </c>
      <c r="L13" s="2">
        <f t="shared" si="10"/>
        <v>382000000000</v>
      </c>
      <c r="M13" s="2">
        <f t="shared" si="10"/>
        <v>303000000000</v>
      </c>
      <c r="N13" s="2">
        <f t="shared" si="10"/>
        <v>417000000000</v>
      </c>
      <c r="O13" s="2">
        <f t="shared" si="10"/>
        <v>3582000000000</v>
      </c>
      <c r="P13" s="2">
        <f t="shared" si="10"/>
        <v>2964000000000</v>
      </c>
      <c r="Q13" s="2">
        <f t="shared" si="10"/>
        <v>2952000000000</v>
      </c>
      <c r="R13" s="2">
        <f t="shared" si="10"/>
        <v>6435000000000</v>
      </c>
      <c r="S13" s="2">
        <f t="shared" si="10"/>
        <v>5041000000000</v>
      </c>
      <c r="T13" s="2">
        <f t="shared" si="10"/>
        <v>4011000000000</v>
      </c>
      <c r="U13" s="2">
        <f t="shared" si="10"/>
        <v>3082000000000</v>
      </c>
      <c r="V13" s="2">
        <f t="shared" si="10"/>
        <v>1568000000000</v>
      </c>
      <c r="W13" s="2">
        <f t="shared" si="10"/>
        <v>1603000000000</v>
      </c>
      <c r="X13" s="2">
        <f t="shared" si="10"/>
        <v>1237000000000</v>
      </c>
      <c r="Y13" s="2">
        <f t="shared" si="10"/>
        <v>819000000000</v>
      </c>
      <c r="Z13" s="2">
        <f t="shared" si="10"/>
        <v>562000000000</v>
      </c>
    </row>
    <row r="14" spans="1:26" ht="15.5" x14ac:dyDescent="0.35">
      <c r="C14" t="s">
        <v>27</v>
      </c>
      <c r="D14" s="2">
        <f>IFERROR(INDEX(D51:D500,MATCH($C$14,$C$51:$C$500,0)),"")</f>
        <v>-4349000000</v>
      </c>
      <c r="E14" s="2">
        <f>IFERROR(INDEX(E51:E500,MATCH($C$14,$C$51:$C$500,0)),"")</f>
        <v>0</v>
      </c>
      <c r="H14" s="2">
        <f>IFERROR(SUM(D14:G14)*(4/MAX(1,COUNT(D14:G14))),"")</f>
        <v>-8698000000</v>
      </c>
      <c r="I14" s="2">
        <f t="shared" ref="I14:Z14" si="11">IFERROR(INDEX(I51:I500,MATCH($C$14,$C$51:$C$500,0)),"")</f>
        <v>-27487000000</v>
      </c>
      <c r="J14" s="2">
        <f t="shared" si="11"/>
        <v>-26643000000</v>
      </c>
      <c r="K14" s="2">
        <f t="shared" si="11"/>
        <v>-28066000000</v>
      </c>
      <c r="L14" s="2">
        <f t="shared" si="11"/>
        <v>-29580000000</v>
      </c>
      <c r="M14" s="2">
        <f t="shared" si="11"/>
        <v>-38711000000</v>
      </c>
      <c r="N14" s="2">
        <f t="shared" si="11"/>
        <v>-1123568000000</v>
      </c>
      <c r="O14" s="2">
        <f t="shared" si="11"/>
        <v>-122398000000</v>
      </c>
      <c r="P14" s="2">
        <f t="shared" si="11"/>
        <v>-76328000000</v>
      </c>
      <c r="Q14" s="2">
        <f t="shared" si="11"/>
        <v>-110559000000</v>
      </c>
      <c r="R14" s="2">
        <f t="shared" si="11"/>
        <v>-383313000000</v>
      </c>
      <c r="S14" s="2">
        <f t="shared" si="11"/>
        <v>-238999000000</v>
      </c>
      <c r="T14" s="2">
        <f t="shared" si="11"/>
        <v>-195156000000</v>
      </c>
      <c r="U14" s="2">
        <f t="shared" si="11"/>
        <v>-163660000000</v>
      </c>
      <c r="V14" s="2">
        <f t="shared" si="11"/>
        <v>-135313000000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-2222000000</v>
      </c>
      <c r="E15" s="2">
        <f>IFERROR(INDEX(E51:E500,MATCH($C$15,$C$51:$C$500,0)),"")</f>
        <v>-3285000000</v>
      </c>
      <c r="H15" s="2">
        <f>IFERROR(SUM(D15:G15)*(4/MAX(1,COUNT(D15:G15))),"")</f>
        <v>-11014000000</v>
      </c>
      <c r="I15" s="2">
        <f t="shared" ref="I15:Z15" si="12">IFERROR(INDEX(I51:I500,MATCH($C$15,$C$51:$C$500,0)),"")</f>
        <v>-19743000000</v>
      </c>
      <c r="J15" s="2">
        <f t="shared" si="12"/>
        <v>-42286000000</v>
      </c>
      <c r="K15" s="2">
        <f t="shared" si="12"/>
        <v>-31967000000</v>
      </c>
      <c r="L15" s="2">
        <f t="shared" si="12"/>
        <v>-5872000000</v>
      </c>
      <c r="M15" s="2">
        <f t="shared" si="12"/>
        <v>-9195000000</v>
      </c>
      <c r="N15" s="2">
        <f t="shared" si="12"/>
        <v>196567000000</v>
      </c>
      <c r="O15" s="2">
        <f t="shared" si="12"/>
        <v>-229689000000</v>
      </c>
      <c r="P15" s="2">
        <f t="shared" si="12"/>
        <v>-37940000000</v>
      </c>
      <c r="Q15" s="2">
        <f t="shared" si="12"/>
        <v>-23954000000</v>
      </c>
      <c r="R15" s="2">
        <f t="shared" si="12"/>
        <v>-179203000000</v>
      </c>
      <c r="S15" s="2">
        <f t="shared" si="12"/>
        <v>-126685000000</v>
      </c>
      <c r="T15" s="2">
        <f t="shared" si="12"/>
        <v>-106458000000</v>
      </c>
      <c r="U15" s="2">
        <f t="shared" si="12"/>
        <v>-102858000000</v>
      </c>
      <c r="V15" s="2">
        <f t="shared" si="12"/>
        <v>-70801000000</v>
      </c>
      <c r="W15" s="2">
        <f t="shared" si="12"/>
        <v>-35228000000</v>
      </c>
      <c r="X15" s="2">
        <f t="shared" si="12"/>
        <v>-14743639333</v>
      </c>
      <c r="Y15" s="2">
        <f t="shared" si="12"/>
        <v>-14620067177</v>
      </c>
      <c r="Z15" s="2">
        <f t="shared" si="12"/>
        <v>-15489489514</v>
      </c>
    </row>
    <row r="16" spans="1:26" ht="15.5" x14ac:dyDescent="0.35">
      <c r="C16" t="s">
        <v>29</v>
      </c>
      <c r="D16" s="2">
        <f>IFERROR(INDEX(D51:D500,MATCH($C$16,$C$51:$C$500,0)),"")</f>
        <v>32860000000</v>
      </c>
      <c r="E16" s="2">
        <f>IFERROR(INDEX(E51:E500,MATCH($C$16,$C$51:$C$500,0)),"")</f>
        <v>14564000000</v>
      </c>
      <c r="H16" s="2">
        <f>IFERROR(SUM(D16:G16)*(4/MAX(1,COUNT(D16:G16))),"")</f>
        <v>94848000000</v>
      </c>
      <c r="I16" s="2">
        <f t="shared" ref="I16:Z16" si="13">IFERROR(INDEX(I51:I500,MATCH($C$16,$C$51:$C$500,0)),"")</f>
        <v>108876000000</v>
      </c>
      <c r="J16" s="2">
        <f t="shared" si="13"/>
        <v>111768000000</v>
      </c>
      <c r="K16" s="2">
        <f t="shared" si="13"/>
        <v>50763000000</v>
      </c>
      <c r="L16" s="2">
        <f t="shared" si="13"/>
        <v>-56487000000</v>
      </c>
      <c r="M16" s="2">
        <f t="shared" si="13"/>
        <v>17966000000</v>
      </c>
      <c r="N16" s="2">
        <f t="shared" si="13"/>
        <v>1008405000000</v>
      </c>
      <c r="O16" s="2">
        <f t="shared" si="13"/>
        <v>1364465000000</v>
      </c>
      <c r="P16" s="2">
        <f t="shared" si="13"/>
        <v>-85573000000</v>
      </c>
      <c r="Q16" s="2">
        <f t="shared" si="13"/>
        <v>-5210334000000</v>
      </c>
      <c r="R16" s="2">
        <f t="shared" si="13"/>
        <v>898431000000</v>
      </c>
      <c r="S16" s="2">
        <f t="shared" si="13"/>
        <v>500435000000</v>
      </c>
      <c r="T16" s="2">
        <f t="shared" si="13"/>
        <v>484592000000</v>
      </c>
      <c r="U16" s="2">
        <f t="shared" si="13"/>
        <v>449586000000</v>
      </c>
      <c r="V16" s="2">
        <f t="shared" si="13"/>
        <v>324465000000</v>
      </c>
      <c r="W16" s="2">
        <f t="shared" si="13"/>
        <v>185179000000</v>
      </c>
      <c r="X16" s="2">
        <f t="shared" si="13"/>
        <v>94187275845</v>
      </c>
      <c r="Y16" s="2">
        <f t="shared" si="13"/>
        <v>52443120084</v>
      </c>
      <c r="Z16" s="2">
        <f t="shared" si="13"/>
        <v>52975135311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1126510000000</v>
      </c>
      <c r="E20" s="2">
        <f ca="1">IFERROR(E21*E2,"")</f>
        <v>875140000000</v>
      </c>
      <c r="H20" s="2">
        <f t="shared" ref="H20:Z20" ca="1" si="14">IFERROR(H21*H2,"")</f>
        <v>875140000000</v>
      </c>
      <c r="I20" s="2">
        <f t="shared" ca="1" si="14"/>
        <v>1247540000000</v>
      </c>
      <c r="J20" s="2">
        <f t="shared" ca="1" si="14"/>
        <v>977550000000</v>
      </c>
      <c r="K20" s="2">
        <f t="shared" ca="1" si="14"/>
        <v>1340640000000</v>
      </c>
      <c r="L20" s="2">
        <f t="shared" ca="1" si="14"/>
        <v>1331330000000</v>
      </c>
      <c r="M20" s="2">
        <f t="shared" ca="1" si="14"/>
        <v>1787520000000</v>
      </c>
      <c r="N20" s="2">
        <f t="shared" ca="1" si="14"/>
        <v>3630900000000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1532720000000</v>
      </c>
      <c r="R20" s="2">
        <f t="shared" ca="1" si="14"/>
        <v>6262900000000</v>
      </c>
      <c r="S20" s="2">
        <f t="shared" ca="1" si="14"/>
        <v>3896200000000</v>
      </c>
      <c r="T20" s="2">
        <f t="shared" ca="1" si="14"/>
        <v>6745900000000</v>
      </c>
      <c r="U20" s="2">
        <f t="shared" ca="1" si="14"/>
        <v>4189900000000</v>
      </c>
      <c r="V20" s="2">
        <f t="shared" ca="1" si="14"/>
        <v>3164400000000</v>
      </c>
      <c r="W20" s="2">
        <f t="shared" ca="1" si="14"/>
        <v>1450350000000</v>
      </c>
      <c r="X20" s="2">
        <f t="shared" ca="1" si="14"/>
        <v>1190948977000</v>
      </c>
      <c r="Y20" s="2">
        <f t="shared" ca="1" si="14"/>
        <v>526765929000</v>
      </c>
      <c r="Z20" s="2">
        <f t="shared" ca="1" si="14"/>
        <v>648914572000</v>
      </c>
    </row>
    <row r="21" spans="1:26" ht="15.5" x14ac:dyDescent="0.35">
      <c r="C21" t="s">
        <v>12</v>
      </c>
      <c r="D21" s="2">
        <f>IFERROR(INDEX(D51:D500,MATCH($C$7,$C$51:$C$500,0)),"")</f>
        <v>9310000000</v>
      </c>
      <c r="E21" s="2">
        <f>IFERROR(INDEX(E51:E500,MATCH($C$7,$C$51:$C$500,0)),"")</f>
        <v>9310000000</v>
      </c>
      <c r="H21" s="2">
        <f>IFERROR(INDEX(D21:G21,COUNT(D21:G21)),"")</f>
        <v>9310000000</v>
      </c>
      <c r="I21" s="2">
        <f t="shared" ref="I21:Z21" si="15">IFERROR(INDEX(I51:I500,MATCH($C$7,$C$51:$C$500,0)),"")</f>
        <v>9310000000</v>
      </c>
      <c r="J21" s="2">
        <f t="shared" si="15"/>
        <v>9310000000</v>
      </c>
      <c r="K21" s="2">
        <f t="shared" si="15"/>
        <v>9310000000</v>
      </c>
      <c r="L21" s="2">
        <f t="shared" si="15"/>
        <v>9310000000</v>
      </c>
      <c r="M21" s="2">
        <f t="shared" si="15"/>
        <v>9310000000</v>
      </c>
      <c r="N21" s="2">
        <f t="shared" si="15"/>
        <v>9310000000</v>
      </c>
      <c r="O21" s="2">
        <f t="shared" si="15"/>
        <v>3220000000</v>
      </c>
      <c r="P21" s="2">
        <f t="shared" si="15"/>
        <v>3220000000</v>
      </c>
      <c r="Q21" s="2">
        <f t="shared" si="15"/>
        <v>3220000000</v>
      </c>
      <c r="R21" s="2">
        <f t="shared" si="15"/>
        <v>3220000000</v>
      </c>
      <c r="S21" s="2">
        <f t="shared" si="15"/>
        <v>3220000000</v>
      </c>
      <c r="T21" s="2">
        <f t="shared" si="15"/>
        <v>3220000000</v>
      </c>
      <c r="U21" s="2">
        <f t="shared" si="15"/>
        <v>2930000000</v>
      </c>
      <c r="V21" s="2">
        <f t="shared" si="15"/>
        <v>2930000000</v>
      </c>
      <c r="W21" s="2">
        <f t="shared" si="15"/>
        <v>2930000000</v>
      </c>
      <c r="X21" s="2">
        <f t="shared" si="15"/>
        <v>1670000000</v>
      </c>
      <c r="Y21" s="2">
        <f t="shared" si="15"/>
        <v>1670000000</v>
      </c>
      <c r="Z21" s="2">
        <f t="shared" si="15"/>
        <v>1670000000</v>
      </c>
    </row>
    <row r="23" spans="1:26" ht="15.5" x14ac:dyDescent="0.35">
      <c r="B23" t="s">
        <v>41</v>
      </c>
      <c r="C23" t="s">
        <v>42</v>
      </c>
      <c r="D23" s="3">
        <f>IFERROR(D5/D6*100,"")</f>
        <v>2.6911786148647794</v>
      </c>
      <c r="E23" s="3">
        <f>IFERROR(E5/E6*100,"")</f>
        <v>1.0877600408785428</v>
      </c>
      <c r="H23" s="3">
        <f t="shared" ref="H23:Z23" si="16">IFERROR(H5/H6*100,"")</f>
        <v>7.6968901008735102</v>
      </c>
      <c r="I23" s="3">
        <f t="shared" si="16"/>
        <v>8.555299925875163</v>
      </c>
      <c r="J23" s="3">
        <f t="shared" si="16"/>
        <v>7.4526496504285289</v>
      </c>
      <c r="K23" s="3">
        <f t="shared" si="16"/>
        <v>19.671389529827575</v>
      </c>
      <c r="L23" s="3">
        <f t="shared" si="16"/>
        <v>-7.1867595881526389</v>
      </c>
      <c r="M23" s="3">
        <f t="shared" si="16"/>
        <v>-1.1453308747206585</v>
      </c>
      <c r="N23" s="3">
        <f t="shared" si="16"/>
        <v>145.74763630129294</v>
      </c>
      <c r="O23" s="3">
        <f t="shared" si="16"/>
        <v>-97.304043241469543</v>
      </c>
      <c r="P23" s="3">
        <f t="shared" si="16"/>
        <v>2.983765012567583</v>
      </c>
      <c r="Q23" s="3">
        <f t="shared" si="16"/>
        <v>156.64256499818842</v>
      </c>
      <c r="R23" s="3">
        <f t="shared" si="16"/>
        <v>13.625222774599004</v>
      </c>
      <c r="S23" s="3">
        <f t="shared" si="16"/>
        <v>8.262659043935237</v>
      </c>
      <c r="T23" s="3">
        <f t="shared" si="16"/>
        <v>9.2353963965443384</v>
      </c>
      <c r="U23" s="3">
        <f t="shared" si="16"/>
        <v>13.170296842334835</v>
      </c>
      <c r="V23" s="3">
        <f t="shared" si="16"/>
        <v>10.386126455836452</v>
      </c>
      <c r="W23" s="3">
        <f t="shared" si="16"/>
        <v>6.9240955316324539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-0.20651000212404969</v>
      </c>
      <c r="E24" s="4">
        <f>IFERROR(_xlfn.RRI(5,J23,E23),"")</f>
        <v>-0.31947438128371797</v>
      </c>
      <c r="H24" s="4" t="str">
        <f t="shared" ref="H24:Z24" si="17">IFERROR(_xlfn.RRI(5,M23,H23),"")</f>
        <v/>
      </c>
      <c r="I24" s="4">
        <f t="shared" si="17"/>
        <v>-0.43281237883633261</v>
      </c>
      <c r="J24" s="4" t="str">
        <f t="shared" si="17"/>
        <v/>
      </c>
      <c r="K24" s="4">
        <f t="shared" si="17"/>
        <v>0.4581898946914218</v>
      </c>
      <c r="L24" s="4" t="str">
        <f t="shared" si="17"/>
        <v/>
      </c>
      <c r="M24" s="4" t="str">
        <f t="shared" si="17"/>
        <v/>
      </c>
      <c r="N24" s="4">
        <f t="shared" si="17"/>
        <v>0.77540049905489927</v>
      </c>
      <c r="O24" s="4" t="str">
        <f t="shared" si="17"/>
        <v/>
      </c>
      <c r="P24" s="4">
        <f t="shared" si="17"/>
        <v>-0.25692301428107356</v>
      </c>
      <c r="Q24" s="4">
        <f t="shared" si="17"/>
        <v>0.72064483831402026</v>
      </c>
      <c r="R24" s="4">
        <f t="shared" si="17"/>
        <v>0.14497528462219944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>
        <f>IFERROR(INDEX(D51:D500,MATCH($A$25,$C$51:$C$500,0)),"")</f>
        <v>31000000000</v>
      </c>
      <c r="E25" s="3">
        <f>IFERROR(INDEX(E51:E500,MATCH($A$25,$C$51:$C$500,0)),"")</f>
        <v>11000000000</v>
      </c>
      <c r="H25" s="3">
        <f>IFERROR(INDEX(D25:G25,COUNT(D25:G25)),"")</f>
        <v>11000000000</v>
      </c>
      <c r="I25" s="3">
        <f t="shared" ref="I25:Z25" si="18">IFERROR(INDEX(I51:I500,MATCH($C$25,$C$51:$C$500,0)),"")</f>
        <v>9.57</v>
      </c>
      <c r="J25" s="3">
        <f t="shared" si="18"/>
        <v>7.46</v>
      </c>
      <c r="K25" s="3">
        <f t="shared" si="18"/>
        <v>2.02</v>
      </c>
      <c r="L25" s="3">
        <f t="shared" si="18"/>
        <v>-6.7</v>
      </c>
      <c r="M25" s="3">
        <f t="shared" si="18"/>
        <v>0.94</v>
      </c>
      <c r="N25" s="3">
        <f t="shared" si="18"/>
        <v>129.43</v>
      </c>
      <c r="O25" s="3">
        <f t="shared" si="18"/>
        <v>352.45</v>
      </c>
      <c r="P25" s="3">
        <f t="shared" si="18"/>
        <v>-38.35</v>
      </c>
      <c r="Q25" s="3">
        <f t="shared" si="18"/>
        <v>-1625.9</v>
      </c>
      <c r="R25" s="3">
        <f t="shared" si="18"/>
        <v>184.39</v>
      </c>
      <c r="S25" s="3">
        <f t="shared" si="18"/>
        <v>100.49</v>
      </c>
      <c r="T25" s="3">
        <f t="shared" si="18"/>
        <v>103.09</v>
      </c>
      <c r="U25" s="3">
        <f t="shared" si="18"/>
        <v>106.08</v>
      </c>
      <c r="V25" s="3">
        <f t="shared" si="18"/>
        <v>72.180000000000007</v>
      </c>
      <c r="W25" s="3">
        <f t="shared" si="18"/>
        <v>43.37</v>
      </c>
      <c r="X25" s="3">
        <f t="shared" si="18"/>
        <v>47.89</v>
      </c>
      <c r="Y25" s="3">
        <f t="shared" si="18"/>
        <v>22.62</v>
      </c>
      <c r="Z25" s="3">
        <f t="shared" si="18"/>
        <v>17.170000000000002</v>
      </c>
    </row>
    <row r="26" spans="1:26" ht="15.5" x14ac:dyDescent="0.35">
      <c r="C26" t="s">
        <v>46</v>
      </c>
      <c r="D26" s="4">
        <f>IFERROR(_xlfn.RRI(5,I25,D25),"")</f>
        <v>78.815998529959543</v>
      </c>
      <c r="E26" s="4">
        <f>IFERROR(_xlfn.RRI(5,J25,E25),"")</f>
        <v>67.191582883741958</v>
      </c>
      <c r="H26" s="4">
        <f t="shared" ref="H26:Z26" si="19">IFERROR(_xlfn.RRI(5,M25,H25),"")</f>
        <v>102.19364819885531</v>
      </c>
      <c r="I26" s="4">
        <f t="shared" si="19"/>
        <v>-0.40601511008578506</v>
      </c>
      <c r="J26" s="4">
        <f t="shared" si="19"/>
        <v>-0.5374824009718433</v>
      </c>
      <c r="K26" s="4" t="str">
        <f t="shared" si="19"/>
        <v/>
      </c>
      <c r="L26" s="4">
        <f t="shared" si="19"/>
        <v>-0.6665765090005269</v>
      </c>
      <c r="M26" s="4">
        <f t="shared" si="19"/>
        <v>-0.65208103888557822</v>
      </c>
      <c r="N26" s="4">
        <f t="shared" si="19"/>
        <v>5.1919294248352621E-2</v>
      </c>
      <c r="O26" s="4">
        <f t="shared" si="19"/>
        <v>0.27872217053234016</v>
      </c>
      <c r="P26" s="4" t="str">
        <f t="shared" si="19"/>
        <v/>
      </c>
      <c r="Q26" s="4" t="str">
        <f t="shared" si="19"/>
        <v/>
      </c>
      <c r="R26" s="4">
        <f t="shared" si="19"/>
        <v>0.33570203744231963</v>
      </c>
      <c r="S26" s="4">
        <f t="shared" si="19"/>
        <v>0.15977996425816365</v>
      </c>
      <c r="T26" s="4">
        <f t="shared" si="19"/>
        <v>0.35439327223417916</v>
      </c>
      <c r="U26" s="4">
        <f t="shared" si="19"/>
        <v>0.43937065124133623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58.614715359828139</v>
      </c>
      <c r="E27" s="3">
        <f>IFERROR(E4/E21,"")</f>
        <v>54.267776584317936</v>
      </c>
      <c r="H27" s="3">
        <f t="shared" ref="H27:Z27" si="20">IFERROR(H4/H21,"")</f>
        <v>225.76498388829216</v>
      </c>
      <c r="I27" s="3">
        <f t="shared" si="20"/>
        <v>210.30902255639097</v>
      </c>
      <c r="J27" s="3">
        <f t="shared" si="20"/>
        <v>206.29645542427497</v>
      </c>
      <c r="K27" s="3">
        <f t="shared" si="20"/>
        <v>183.03039742212675</v>
      </c>
      <c r="L27" s="3">
        <f t="shared" si="20"/>
        <v>198.0408163265306</v>
      </c>
      <c r="M27" s="3">
        <f t="shared" si="20"/>
        <v>163.35972073039741</v>
      </c>
      <c r="N27" s="3">
        <f t="shared" si="20"/>
        <v>137.84436090225563</v>
      </c>
      <c r="O27" s="3">
        <f t="shared" si="20"/>
        <v>469.07670807453417</v>
      </c>
      <c r="P27" s="3">
        <f t="shared" si="20"/>
        <v>491.69720496894411</v>
      </c>
      <c r="Q27" s="3">
        <f t="shared" si="20"/>
        <v>605.77298136645959</v>
      </c>
      <c r="R27" s="3">
        <f t="shared" si="20"/>
        <v>2032.8198757763976</v>
      </c>
      <c r="S27" s="3">
        <f t="shared" si="20"/>
        <v>1866.7375776397516</v>
      </c>
      <c r="T27" s="3">
        <f t="shared" si="20"/>
        <v>1596.2652173913043</v>
      </c>
      <c r="U27" s="3">
        <f t="shared" si="20"/>
        <v>1384.5511945392491</v>
      </c>
      <c r="V27" s="3">
        <f t="shared" si="20"/>
        <v>937.75529010238904</v>
      </c>
      <c r="W27" s="3">
        <f t="shared" si="20"/>
        <v>598.22593856655294</v>
      </c>
      <c r="X27" s="3">
        <f t="shared" si="20"/>
        <v>422.28731943473053</v>
      </c>
      <c r="Y27" s="3">
        <f t="shared" si="20"/>
        <v>319.27807378862275</v>
      </c>
      <c r="Z27" s="3">
        <f t="shared" si="20"/>
        <v>292.91716790419161</v>
      </c>
    </row>
    <row r="28" spans="1:26" ht="15.5" x14ac:dyDescent="0.35">
      <c r="C28" t="s">
        <v>48</v>
      </c>
      <c r="D28" s="4">
        <f>IFERROR(_xlfn.RRI(5,I27,D27),"")</f>
        <v>-0.22548514634351369</v>
      </c>
      <c r="E28" s="4">
        <f>IFERROR(_xlfn.RRI(5,J27,E27),"")</f>
        <v>-0.23438567186665571</v>
      </c>
      <c r="H28" s="4">
        <f t="shared" ref="H28:Z28" si="21">IFERROR(_xlfn.RRI(5,M27,H27),"")</f>
        <v>6.6847442162680348E-2</v>
      </c>
      <c r="I28" s="4">
        <f t="shared" si="21"/>
        <v>8.8162562333624184E-2</v>
      </c>
      <c r="J28" s="4">
        <f t="shared" si="21"/>
        <v>-0.15150442948460729</v>
      </c>
      <c r="K28" s="4">
        <f t="shared" si="21"/>
        <v>-0.17933654053668124</v>
      </c>
      <c r="L28" s="4">
        <f t="shared" si="21"/>
        <v>-0.20037021648545517</v>
      </c>
      <c r="M28" s="4">
        <f t="shared" si="21"/>
        <v>-0.39603855322239123</v>
      </c>
      <c r="N28" s="4">
        <f t="shared" si="21"/>
        <v>-0.40617134999695037</v>
      </c>
      <c r="O28" s="4">
        <f t="shared" si="21"/>
        <v>-0.21724155171828019</v>
      </c>
      <c r="P28" s="4">
        <f t="shared" si="21"/>
        <v>-0.18702396391007514</v>
      </c>
      <c r="Q28" s="4">
        <f t="shared" si="21"/>
        <v>-8.3686520667426212E-2</v>
      </c>
      <c r="R28" s="4">
        <f t="shared" si="21"/>
        <v>0.27716418626084849</v>
      </c>
      <c r="S28" s="4">
        <f t="shared" si="21"/>
        <v>0.34615492951535543</v>
      </c>
      <c r="T28" s="4">
        <f t="shared" si="21"/>
        <v>0.37970802756430766</v>
      </c>
      <c r="U28" s="4">
        <f t="shared" si="21"/>
        <v>0.36430929644253762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>
        <f t="shared" ref="H29:Z29" si="22">IFERROR(((H25-I25)/I25)*100%,"")</f>
        <v>1149425286.3563218</v>
      </c>
      <c r="I29" s="4">
        <f t="shared" si="22"/>
        <v>0.28284182305630029</v>
      </c>
      <c r="J29" s="4">
        <f t="shared" si="22"/>
        <v>2.6930693069306928</v>
      </c>
      <c r="K29" s="4">
        <f t="shared" si="22"/>
        <v>-1.301492537313433</v>
      </c>
      <c r="L29" s="4">
        <f t="shared" si="22"/>
        <v>-8.1276595744680868</v>
      </c>
      <c r="M29" s="4">
        <f t="shared" si="22"/>
        <v>-0.99273738700455849</v>
      </c>
      <c r="N29" s="4">
        <f t="shared" si="22"/>
        <v>-0.63277060575968225</v>
      </c>
      <c r="O29" s="4">
        <f t="shared" si="22"/>
        <v>-10.190352020860495</v>
      </c>
      <c r="P29" s="4">
        <f t="shared" si="22"/>
        <v>-0.97641306353404278</v>
      </c>
      <c r="Q29" s="4">
        <f t="shared" si="22"/>
        <v>-9.8177233038668046</v>
      </c>
      <c r="R29" s="4">
        <f t="shared" si="22"/>
        <v>0.83490894616379741</v>
      </c>
      <c r="S29" s="4">
        <f t="shared" si="22"/>
        <v>-2.522068095838596E-2</v>
      </c>
      <c r="T29" s="4">
        <f t="shared" si="22"/>
        <v>-2.8186274509803873E-2</v>
      </c>
      <c r="U29" s="4">
        <f t="shared" si="22"/>
        <v>0.46965918536990842</v>
      </c>
      <c r="V29" s="4">
        <f t="shared" si="22"/>
        <v>0.66428406732764611</v>
      </c>
      <c r="W29" s="4">
        <f t="shared" si="22"/>
        <v>-9.4382960952182154E-2</v>
      </c>
      <c r="X29" s="4">
        <f t="shared" si="22"/>
        <v>1.117152961980548</v>
      </c>
      <c r="Y29" s="4">
        <f t="shared" si="22"/>
        <v>0.31741409435061146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7.349167022901705E-2</v>
      </c>
      <c r="I30" s="4">
        <f t="shared" si="23"/>
        <v>1.9450489945954951E-2</v>
      </c>
      <c r="J30" s="4">
        <f t="shared" si="23"/>
        <v>0.12711581425728552</v>
      </c>
      <c r="K30" s="4">
        <f t="shared" si="23"/>
        <v>-7.5794571961643506E-2</v>
      </c>
      <c r="L30" s="4">
        <f t="shared" si="23"/>
        <v>0.21229894028387533</v>
      </c>
      <c r="M30" s="4">
        <f t="shared" si="23"/>
        <v>0.18510267421265442</v>
      </c>
      <c r="N30" s="4">
        <f t="shared" si="23"/>
        <v>-0.70613684600098969</v>
      </c>
      <c r="O30" s="4">
        <f t="shared" si="23"/>
        <v>-4.6004932844470131E-2</v>
      </c>
      <c r="P30" s="4">
        <f t="shared" si="23"/>
        <v>-0.18831440144489683</v>
      </c>
      <c r="Q30" s="4">
        <f t="shared" si="23"/>
        <v>-0.70200361154226909</v>
      </c>
      <c r="R30" s="4">
        <f t="shared" si="23"/>
        <v>8.8969279949158958E-2</v>
      </c>
      <c r="S30" s="4">
        <f t="shared" si="23"/>
        <v>0.16944074036172177</v>
      </c>
      <c r="T30" s="4">
        <f t="shared" si="23"/>
        <v>0.15291166096787734</v>
      </c>
      <c r="U30" s="4">
        <f t="shared" si="23"/>
        <v>0.47645255553618526</v>
      </c>
      <c r="V30" s="4">
        <f t="shared" si="23"/>
        <v>0.56756039758055943</v>
      </c>
      <c r="W30" s="4">
        <f t="shared" si="23"/>
        <v>0.41663249412114017</v>
      </c>
      <c r="X30" s="4">
        <f t="shared" si="23"/>
        <v>0.32263175614841877</v>
      </c>
      <c r="Y30" s="4">
        <f t="shared" si="23"/>
        <v>8.9994403786716082E-2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127.56</v>
      </c>
      <c r="E32" s="3">
        <f>IFERROR(INDEX(E51:E500,MATCH($A$32,$C$51:$C$500,0)),"")</f>
        <v>124.36</v>
      </c>
      <c r="H32" s="3">
        <f>IFERROR(INDEX(D32:G32,COUNT(D32:G32)),"")</f>
        <v>124.36</v>
      </c>
      <c r="I32" s="3">
        <f t="shared" ref="I32:Z32" si="24">IFERROR(INDEX(I51:I500,MATCH($C$32,$C$51:$C$500,0)),"")</f>
        <v>123</v>
      </c>
      <c r="J32" s="3">
        <f t="shared" si="24"/>
        <v>112.49</v>
      </c>
      <c r="K32" s="3">
        <f t="shared" si="24"/>
        <v>104.12</v>
      </c>
      <c r="L32" s="3">
        <f t="shared" si="24"/>
        <v>83.67</v>
      </c>
      <c r="M32" s="3">
        <f t="shared" si="24"/>
        <v>88.07</v>
      </c>
      <c r="N32" s="3">
        <f t="shared" si="24"/>
        <v>89.08</v>
      </c>
      <c r="O32" s="3">
        <f t="shared" si="24"/>
        <v>-514.76</v>
      </c>
      <c r="P32" s="3">
        <f t="shared" si="24"/>
        <v>-1071.6099999999999</v>
      </c>
      <c r="Q32" s="3">
        <f t="shared" si="24"/>
        <v>-1039.6199999999999</v>
      </c>
      <c r="R32" s="3">
        <f t="shared" si="24"/>
        <v>1225.05</v>
      </c>
      <c r="S32" s="3">
        <f t="shared" si="24"/>
        <v>1046.75</v>
      </c>
      <c r="T32" s="3">
        <f t="shared" si="24"/>
        <v>948.01</v>
      </c>
      <c r="U32" s="3">
        <f t="shared" si="24"/>
        <v>687.69</v>
      </c>
      <c r="V32" s="3">
        <f t="shared" si="24"/>
        <v>589.61</v>
      </c>
      <c r="W32" s="3">
        <f t="shared" si="24"/>
        <v>606.45000000000005</v>
      </c>
      <c r="X32" s="3">
        <f t="shared" si="24"/>
        <v>344.36</v>
      </c>
      <c r="Y32" s="3">
        <f t="shared" si="24"/>
        <v>256.25</v>
      </c>
      <c r="Z32" s="3">
        <f t="shared" si="24"/>
        <v>233.65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0.74</v>
      </c>
      <c r="E33" s="3">
        <f>IFERROR(INDEX(E51:E500,MATCH($A$33,$C$51:$C$500,0)),"")</f>
        <v>0.96</v>
      </c>
      <c r="H33" s="3">
        <f>IFERROR(INDEX(D33:G33,COUNT(D33:G33)),"")</f>
        <v>0.96</v>
      </c>
      <c r="I33" s="3">
        <f t="shared" ref="I33:Z33" si="25">IFERROR(INDEX(I51:I500,MATCH($C$33,$C$51:$C$500,0)),"")</f>
        <v>1.0900000000000001</v>
      </c>
      <c r="J33" s="3">
        <f t="shared" si="25"/>
        <v>0.93</v>
      </c>
      <c r="K33" s="3">
        <f t="shared" si="25"/>
        <v>1.38</v>
      </c>
      <c r="L33" s="3">
        <f t="shared" si="25"/>
        <v>1.71</v>
      </c>
      <c r="M33" s="3">
        <f t="shared" si="25"/>
        <v>2.1800000000000002</v>
      </c>
      <c r="N33" s="3">
        <f t="shared" si="25"/>
        <v>4.38</v>
      </c>
      <c r="O33" s="3">
        <f t="shared" si="25"/>
        <v>-0.33</v>
      </c>
      <c r="P33" s="3">
        <f t="shared" si="25"/>
        <v>-0.16</v>
      </c>
      <c r="Q33" s="3">
        <f t="shared" si="25"/>
        <v>-0.46</v>
      </c>
      <c r="R33" s="3">
        <f t="shared" si="25"/>
        <v>1.59</v>
      </c>
      <c r="S33" s="3">
        <f t="shared" si="25"/>
        <v>1.1599999999999999</v>
      </c>
      <c r="T33" s="3">
        <f t="shared" si="25"/>
        <v>2.21</v>
      </c>
      <c r="U33" s="3">
        <f t="shared" si="25"/>
        <v>2.08</v>
      </c>
      <c r="V33" s="3">
        <f t="shared" si="25"/>
        <v>1.83</v>
      </c>
      <c r="W33" s="3">
        <f t="shared" si="25"/>
        <v>0.82</v>
      </c>
      <c r="X33" s="3">
        <f t="shared" si="25"/>
        <v>2.0699999999999998</v>
      </c>
      <c r="Y33" s="3">
        <f t="shared" si="25"/>
        <v>1.28</v>
      </c>
      <c r="Z33" s="3">
        <f t="shared" si="25"/>
        <v>1.66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28.57</v>
      </c>
      <c r="E34" s="3">
        <f>IFERROR(INDEX(E51:E500,MATCH($A$34,$C$51:$C$500,0)),"")</f>
        <v>99.17</v>
      </c>
      <c r="H34" s="3">
        <f>IFERROR(INDEX(D34:G34,COUNT(D34:G34)),"")</f>
        <v>99.17</v>
      </c>
      <c r="I34" s="3">
        <f t="shared" ref="I34:Z34" si="26">IFERROR(INDEX(I51:I500,MATCH($C$34,$C$51:$C$500,0)),"")</f>
        <v>14</v>
      </c>
      <c r="J34" s="3">
        <f t="shared" si="26"/>
        <v>14.08</v>
      </c>
      <c r="K34" s="3">
        <f t="shared" si="26"/>
        <v>71.290000000000006</v>
      </c>
      <c r="L34" s="3">
        <f t="shared" si="26"/>
        <v>-21.34</v>
      </c>
      <c r="M34" s="3">
        <f t="shared" si="26"/>
        <v>204.26</v>
      </c>
      <c r="N34" s="3">
        <f t="shared" si="26"/>
        <v>3.01</v>
      </c>
      <c r="O34" s="3">
        <f t="shared" si="26"/>
        <v>0.48</v>
      </c>
      <c r="P34" s="3">
        <f t="shared" si="26"/>
        <v>-4.38</v>
      </c>
      <c r="Q34" s="3">
        <f t="shared" si="26"/>
        <v>-0.28999999999999998</v>
      </c>
      <c r="R34" s="3">
        <f t="shared" si="26"/>
        <v>10.55</v>
      </c>
      <c r="S34" s="3">
        <f t="shared" si="26"/>
        <v>12.04</v>
      </c>
      <c r="T34" s="3">
        <f t="shared" si="26"/>
        <v>20.32</v>
      </c>
      <c r="U34" s="3">
        <f t="shared" si="26"/>
        <v>13.48</v>
      </c>
      <c r="V34" s="3">
        <f t="shared" si="26"/>
        <v>14.96</v>
      </c>
      <c r="W34" s="3">
        <f t="shared" si="26"/>
        <v>11.41</v>
      </c>
      <c r="X34" s="3">
        <f t="shared" si="26"/>
        <v>14.89</v>
      </c>
      <c r="Y34" s="3">
        <f t="shared" si="26"/>
        <v>14.54</v>
      </c>
      <c r="Z34" s="3">
        <f t="shared" si="26"/>
        <v>22.66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1.6</v>
      </c>
      <c r="E35" s="3">
        <f>IFERROR(INDEX(E51:E500,MATCH($A$35,$C$51:$C$500,0)),"")</f>
        <v>2.21</v>
      </c>
      <c r="H35" s="3">
        <f>IFERROR(INDEX(D35:G35,COUNT(D35:G35)),"")</f>
        <v>2.21</v>
      </c>
      <c r="I35" s="3">
        <f t="shared" ref="I35:Z35" si="27">IFERROR(INDEX(I51:I500,MATCH($C$35,$C$51:$C$500,0)),"")</f>
        <v>0.64</v>
      </c>
      <c r="J35" s="3">
        <f t="shared" si="27"/>
        <v>0.51</v>
      </c>
      <c r="K35" s="3">
        <f t="shared" si="27"/>
        <v>0.79</v>
      </c>
      <c r="L35" s="3">
        <f t="shared" si="27"/>
        <v>0.72</v>
      </c>
      <c r="M35" s="3">
        <f t="shared" si="27"/>
        <v>1.18</v>
      </c>
      <c r="N35" s="3">
        <f t="shared" si="27"/>
        <v>2.83</v>
      </c>
      <c r="O35" s="3">
        <f t="shared" si="27"/>
        <v>0.36</v>
      </c>
      <c r="P35" s="3">
        <f t="shared" si="27"/>
        <v>0.34</v>
      </c>
      <c r="Q35" s="3">
        <f t="shared" si="27"/>
        <v>0.79</v>
      </c>
      <c r="R35" s="3">
        <f t="shared" si="27"/>
        <v>0.96</v>
      </c>
      <c r="S35" s="3">
        <f t="shared" si="27"/>
        <v>0.65</v>
      </c>
      <c r="T35" s="3">
        <f t="shared" si="27"/>
        <v>1.31</v>
      </c>
      <c r="U35" s="3">
        <f t="shared" si="27"/>
        <v>1.03</v>
      </c>
      <c r="V35" s="3">
        <f t="shared" si="27"/>
        <v>1.1499999999999999</v>
      </c>
      <c r="W35" s="3">
        <f t="shared" si="27"/>
        <v>0.83</v>
      </c>
      <c r="X35" s="3">
        <f t="shared" si="27"/>
        <v>1.69</v>
      </c>
      <c r="Y35" s="3">
        <f t="shared" si="27"/>
        <v>1.03</v>
      </c>
      <c r="Z35" s="3">
        <f t="shared" si="27"/>
        <v>1.33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H50" t="s">
        <v>326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545703000000</v>
      </c>
      <c r="E51" s="5">
        <v>505233000000</v>
      </c>
      <c r="F51" s="5">
        <v>496180000000</v>
      </c>
      <c r="G51" s="5">
        <v>510097000000</v>
      </c>
      <c r="I51" s="5">
        <v>1957977000000</v>
      </c>
      <c r="J51" s="5">
        <v>1920620000000</v>
      </c>
      <c r="K51" s="5">
        <v>1704013000000</v>
      </c>
      <c r="L51" s="5">
        <v>1843760000000</v>
      </c>
      <c r="M51" s="5">
        <v>1520879000000</v>
      </c>
      <c r="N51" s="5">
        <v>1283331000000</v>
      </c>
      <c r="O51" s="5">
        <v>1510427000000</v>
      </c>
      <c r="P51" s="5">
        <v>1583265000000</v>
      </c>
      <c r="Q51" s="5">
        <v>1950589000000</v>
      </c>
      <c r="R51" s="5">
        <v>6545680000000</v>
      </c>
      <c r="S51" s="5">
        <v>6010895000000</v>
      </c>
      <c r="T51" s="5">
        <v>5139974000000</v>
      </c>
      <c r="U51" s="5">
        <v>4056735000000</v>
      </c>
      <c r="V51" s="5">
        <v>2747623000000</v>
      </c>
      <c r="W51" s="5">
        <v>1752802000000</v>
      </c>
      <c r="X51" s="5">
        <v>705219823456</v>
      </c>
      <c r="Y51" s="5">
        <v>533194383227</v>
      </c>
      <c r="Z51" s="5">
        <v>489171670400</v>
      </c>
    </row>
    <row r="52" spans="2:26" ht="15.5" x14ac:dyDescent="0.35">
      <c r="C52" t="s">
        <v>72</v>
      </c>
      <c r="D52" s="5">
        <v>-353158000000</v>
      </c>
      <c r="E52" s="5">
        <v>-319117000000</v>
      </c>
      <c r="F52" s="5">
        <v>-304203000000</v>
      </c>
      <c r="G52" s="5">
        <v>-302672000000</v>
      </c>
      <c r="I52" s="5">
        <v>-1195110000000</v>
      </c>
      <c r="J52" s="5">
        <v>-1212923000000</v>
      </c>
      <c r="K52" s="5">
        <v>-1138415000000</v>
      </c>
      <c r="L52" s="5">
        <v>-1355222000000</v>
      </c>
      <c r="M52" s="5">
        <v>-1179813000000</v>
      </c>
      <c r="N52" s="5">
        <v>-965172000000</v>
      </c>
      <c r="O52" s="5">
        <v>-1062970000000</v>
      </c>
      <c r="P52" s="5">
        <v>-1123521000000</v>
      </c>
      <c r="Q52" s="5">
        <v>-1392462000000</v>
      </c>
      <c r="R52" s="5">
        <v>-4862377000000</v>
      </c>
      <c r="S52" s="5">
        <v>-4737175000000</v>
      </c>
      <c r="T52" s="5">
        <v>-4099240000000</v>
      </c>
      <c r="U52" s="5">
        <v>-3143263000000</v>
      </c>
      <c r="V52" s="5">
        <v>-2142377000000</v>
      </c>
      <c r="W52" s="5">
        <v>-1330461000000</v>
      </c>
      <c r="X52" s="5">
        <v>-521404539633</v>
      </c>
      <c r="Y52" s="5">
        <v>-380216823762</v>
      </c>
      <c r="Z52" s="5">
        <v>-336279603791</v>
      </c>
    </row>
    <row r="53" spans="2:26" ht="15.5" x14ac:dyDescent="0.35">
      <c r="C53" t="s">
        <v>73</v>
      </c>
      <c r="D53" s="5">
        <v>192545000000</v>
      </c>
      <c r="E53" s="5">
        <v>186116000000</v>
      </c>
      <c r="F53" s="5">
        <v>191977000000</v>
      </c>
      <c r="G53" s="5">
        <v>207425000000</v>
      </c>
      <c r="I53" s="5">
        <v>762867000000</v>
      </c>
      <c r="J53" s="5">
        <v>707697000000</v>
      </c>
      <c r="K53" s="5">
        <v>565598000000</v>
      </c>
      <c r="L53" s="5">
        <v>488538000000</v>
      </c>
      <c r="M53" s="5">
        <v>341066000000</v>
      </c>
      <c r="N53" s="5">
        <v>318159000000</v>
      </c>
      <c r="O53" s="5">
        <v>447457000000</v>
      </c>
      <c r="P53" s="5">
        <v>459744000000</v>
      </c>
      <c r="Q53" s="5">
        <v>558127000000</v>
      </c>
      <c r="R53" s="5">
        <v>1683303000000</v>
      </c>
      <c r="S53" s="5">
        <v>1273720000000</v>
      </c>
      <c r="T53" s="5">
        <v>1040734000000</v>
      </c>
      <c r="U53" s="5">
        <v>913472000000</v>
      </c>
      <c r="V53" s="5">
        <v>605246000000</v>
      </c>
      <c r="W53" s="5">
        <v>422341000000</v>
      </c>
      <c r="X53" s="5">
        <v>183815283823</v>
      </c>
      <c r="Y53" s="5">
        <v>152977559465</v>
      </c>
      <c r="Z53" s="5">
        <v>152892066609</v>
      </c>
    </row>
    <row r="54" spans="2:26" ht="15.5" x14ac:dyDescent="0.35">
      <c r="C54" t="s">
        <v>74</v>
      </c>
      <c r="D54" s="5">
        <v>-166842000000</v>
      </c>
      <c r="E54" s="5">
        <v>-168228000000</v>
      </c>
      <c r="F54" s="5">
        <v>-164843000000</v>
      </c>
      <c r="G54" s="5">
        <v>-164379000000</v>
      </c>
      <c r="I54" s="5">
        <v>-624380000000</v>
      </c>
      <c r="J54" s="5">
        <v>-563532000000</v>
      </c>
      <c r="K54" s="5">
        <v>-461249000000</v>
      </c>
      <c r="L54" s="5">
        <v>-520372000000</v>
      </c>
      <c r="M54" s="5">
        <v>-409673000000</v>
      </c>
      <c r="N54" s="5">
        <v>-480135000000</v>
      </c>
      <c r="O54" s="5">
        <v>-538628000000</v>
      </c>
      <c r="P54" s="5">
        <v>-395353000000</v>
      </c>
      <c r="Q54" s="5">
        <v>-564527000000</v>
      </c>
      <c r="R54" s="5">
        <v>-667537000000</v>
      </c>
      <c r="S54" s="5">
        <v>-539799000000</v>
      </c>
      <c r="T54" s="5">
        <v>-387580000000</v>
      </c>
      <c r="U54" s="5">
        <v>-297920000000</v>
      </c>
      <c r="V54" s="5">
        <v>-179281000000</v>
      </c>
      <c r="W54" s="5">
        <v>-114489000000</v>
      </c>
      <c r="X54" s="5">
        <v>-57425478181</v>
      </c>
      <c r="Y54" s="5">
        <v>-47509001025</v>
      </c>
      <c r="Z54" s="5">
        <v>-39915785636</v>
      </c>
    </row>
    <row r="55" spans="2:26" ht="15.5" x14ac:dyDescent="0.35">
      <c r="C55" t="s">
        <v>245</v>
      </c>
      <c r="N55" s="5">
        <v>-480135000000</v>
      </c>
      <c r="O55" s="5">
        <v>-538628000000</v>
      </c>
      <c r="P55" s="5">
        <v>-395353000000</v>
      </c>
      <c r="Q55" s="5">
        <v>-564527000000</v>
      </c>
      <c r="R55" s="5">
        <v>-667537000000</v>
      </c>
      <c r="S55" s="5">
        <v>-539799000000</v>
      </c>
      <c r="T55" s="5">
        <v>-387580000000</v>
      </c>
      <c r="U55" s="5">
        <v>-297920000000</v>
      </c>
      <c r="V55" s="5">
        <v>-179281000000</v>
      </c>
    </row>
    <row r="56" spans="2:26" ht="15.5" x14ac:dyDescent="0.35">
      <c r="C56" t="s">
        <v>75</v>
      </c>
      <c r="D56" s="5">
        <v>-117756000000</v>
      </c>
      <c r="E56" s="5">
        <v>-122136000000</v>
      </c>
      <c r="F56" s="5">
        <v>-110667000000</v>
      </c>
      <c r="G56" s="5">
        <v>-115881000000</v>
      </c>
      <c r="I56" s="5">
        <v>-430985000000</v>
      </c>
      <c r="J56" s="5">
        <v>-382086000000</v>
      </c>
      <c r="K56" s="5">
        <v>-278906000000</v>
      </c>
      <c r="L56" s="5">
        <v>-353987000000</v>
      </c>
      <c r="M56" s="5">
        <v>-255416000000</v>
      </c>
      <c r="W56" s="5">
        <v>-73832000000</v>
      </c>
      <c r="X56" s="5">
        <v>-29368883618</v>
      </c>
      <c r="Y56" s="5">
        <v>-21612563606</v>
      </c>
      <c r="Z56" s="5">
        <v>-20035306551</v>
      </c>
    </row>
    <row r="57" spans="2:26" ht="15.5" x14ac:dyDescent="0.35">
      <c r="C57" t="s">
        <v>76</v>
      </c>
      <c r="D57" s="5">
        <v>-49086000000</v>
      </c>
      <c r="E57" s="5">
        <v>-46092000000</v>
      </c>
      <c r="F57" s="5">
        <v>-54176000000</v>
      </c>
      <c r="G57" s="5">
        <v>-48498000000</v>
      </c>
      <c r="I57" s="5">
        <v>-193395000000</v>
      </c>
      <c r="J57" s="5">
        <v>-181446000000</v>
      </c>
      <c r="K57" s="5">
        <v>-182343000000</v>
      </c>
      <c r="L57" s="5">
        <v>-166385000000</v>
      </c>
      <c r="M57" s="5">
        <v>-154257000000</v>
      </c>
      <c r="W57" s="5">
        <v>-40657000000</v>
      </c>
      <c r="X57" s="5">
        <v>-28056594563</v>
      </c>
      <c r="Y57" s="5">
        <v>-25896437419</v>
      </c>
      <c r="Z57" s="5">
        <v>-19880479085</v>
      </c>
    </row>
    <row r="58" spans="2:26" ht="15.5" x14ac:dyDescent="0.35">
      <c r="C58" t="s">
        <v>77</v>
      </c>
      <c r="D58" s="5">
        <v>25703000000</v>
      </c>
      <c r="E58" s="5">
        <v>17888000000</v>
      </c>
      <c r="F58" s="5">
        <v>27134000000</v>
      </c>
      <c r="G58" s="5">
        <v>43046000000</v>
      </c>
      <c r="I58" s="5">
        <v>138487000000</v>
      </c>
      <c r="J58" s="5">
        <v>144165000000</v>
      </c>
      <c r="K58" s="5">
        <v>104349000000</v>
      </c>
      <c r="L58" s="5">
        <v>-31834000000</v>
      </c>
      <c r="M58" s="5">
        <v>-68607000000</v>
      </c>
      <c r="N58" s="5">
        <v>-161976000000</v>
      </c>
      <c r="O58" s="5">
        <v>-91171000000</v>
      </c>
      <c r="P58" s="5">
        <v>64391000000</v>
      </c>
      <c r="Q58" s="5">
        <v>-6400000000</v>
      </c>
      <c r="R58" s="5">
        <v>1015766000000</v>
      </c>
      <c r="S58" s="5">
        <v>733921000000</v>
      </c>
      <c r="T58" s="5">
        <v>653154000000</v>
      </c>
      <c r="U58" s="5">
        <v>615552000000</v>
      </c>
      <c r="V58" s="5">
        <v>425965000000</v>
      </c>
      <c r="W58" s="5">
        <v>307852000000</v>
      </c>
      <c r="X58" s="5">
        <v>126389805642</v>
      </c>
      <c r="Y58" s="5">
        <v>105468558440</v>
      </c>
      <c r="Z58" s="5">
        <v>112976280973</v>
      </c>
    </row>
    <row r="59" spans="2:26" ht="15.5" x14ac:dyDescent="0.35">
      <c r="C59" t="s">
        <v>78</v>
      </c>
      <c r="D59" s="5">
        <v>5546000000</v>
      </c>
      <c r="E59" s="5">
        <v>-3324000000</v>
      </c>
      <c r="F59" s="5">
        <v>-14080000000</v>
      </c>
      <c r="G59" s="5">
        <v>-5615000000</v>
      </c>
      <c r="I59" s="5">
        <v>-34419000000</v>
      </c>
      <c r="J59" s="5">
        <v>-36569000000</v>
      </c>
      <c r="K59" s="5">
        <v>-55932000000</v>
      </c>
      <c r="L59" s="5">
        <v>-25258000000</v>
      </c>
      <c r="M59" s="5">
        <v>83821000000</v>
      </c>
      <c r="N59" s="5">
        <v>1170381000000</v>
      </c>
      <c r="O59" s="5">
        <v>1455636000000</v>
      </c>
      <c r="P59" s="5">
        <v>-149964000000</v>
      </c>
      <c r="Q59" s="5">
        <v>-5203934000000</v>
      </c>
      <c r="R59" s="5">
        <v>-117335000000</v>
      </c>
      <c r="S59" s="5">
        <v>-233486000000</v>
      </c>
      <c r="T59" s="5">
        <v>-168562000000</v>
      </c>
      <c r="U59" s="5">
        <v>-165966000000</v>
      </c>
      <c r="V59" s="5">
        <v>-101500000000</v>
      </c>
      <c r="W59" s="5">
        <v>-122673000000</v>
      </c>
      <c r="X59" s="5">
        <v>-32202529797</v>
      </c>
      <c r="Y59" s="5">
        <v>-53025438356</v>
      </c>
      <c r="Z59" s="5">
        <v>-60001145662</v>
      </c>
    </row>
    <row r="60" spans="2:26" ht="15.5" x14ac:dyDescent="0.35">
      <c r="C60" t="s">
        <v>247</v>
      </c>
      <c r="E60" s="5">
        <v>708000000</v>
      </c>
      <c r="I60" s="5">
        <v>4808000000</v>
      </c>
      <c r="J60" s="5">
        <v>4172000000</v>
      </c>
      <c r="K60" s="5">
        <v>2346000000</v>
      </c>
      <c r="L60" s="5">
        <v>605000000</v>
      </c>
      <c r="M60" s="5">
        <v>2752000000</v>
      </c>
      <c r="W60" s="5">
        <v>2559000000</v>
      </c>
      <c r="X60" s="5">
        <v>338935773</v>
      </c>
      <c r="Y60" s="5">
        <v>344044629</v>
      </c>
      <c r="Z60" s="5">
        <v>688903006</v>
      </c>
    </row>
    <row r="61" spans="2:26" ht="15.5" x14ac:dyDescent="0.35">
      <c r="C61" t="s">
        <v>27</v>
      </c>
      <c r="D61" s="5">
        <v>-4349000000</v>
      </c>
      <c r="F61" s="5">
        <v>-6769000000</v>
      </c>
      <c r="G61" s="5">
        <v>-8544000000</v>
      </c>
      <c r="I61" s="5">
        <v>-27487000000</v>
      </c>
      <c r="J61" s="5">
        <v>-26643000000</v>
      </c>
      <c r="K61" s="5">
        <v>-28066000000</v>
      </c>
      <c r="L61" s="5">
        <v>-29580000000</v>
      </c>
      <c r="M61" s="5">
        <v>-38711000000</v>
      </c>
      <c r="N61" s="5">
        <v>-1123568000000</v>
      </c>
      <c r="O61" s="5">
        <v>-122398000000</v>
      </c>
      <c r="P61" s="5">
        <v>-76328000000</v>
      </c>
      <c r="Q61" s="5">
        <v>-110559000000</v>
      </c>
      <c r="R61" s="5">
        <v>-383313000000</v>
      </c>
      <c r="S61" s="5">
        <v>-238999000000</v>
      </c>
      <c r="T61" s="5">
        <v>-195156000000</v>
      </c>
      <c r="U61" s="5">
        <v>-163660000000</v>
      </c>
      <c r="V61" s="5">
        <v>-135313000000</v>
      </c>
    </row>
    <row r="62" spans="2:26" ht="15.5" x14ac:dyDescent="0.35">
      <c r="C62" t="s">
        <v>79</v>
      </c>
      <c r="D62" s="5">
        <v>2000000</v>
      </c>
      <c r="F62" s="5">
        <v>1000000</v>
      </c>
      <c r="G62" s="5">
        <v>2000000</v>
      </c>
      <c r="I62" s="5">
        <v>5000000</v>
      </c>
      <c r="J62" s="5">
        <v>7000000</v>
      </c>
      <c r="K62" s="5">
        <v>33000000</v>
      </c>
      <c r="L62" s="5">
        <v>7000000</v>
      </c>
      <c r="M62" s="5">
        <v>12000000</v>
      </c>
      <c r="N62" s="5">
        <v>-235000000</v>
      </c>
      <c r="O62" s="5">
        <v>811000000</v>
      </c>
      <c r="P62" s="5">
        <v>-73000000</v>
      </c>
      <c r="Q62" s="5">
        <v>-1177000000</v>
      </c>
      <c r="R62" s="5">
        <v>125647000000</v>
      </c>
      <c r="S62" s="5">
        <v>51260000000</v>
      </c>
      <c r="T62" s="5">
        <v>46330000000</v>
      </c>
      <c r="U62" s="5">
        <v>36334000000</v>
      </c>
      <c r="V62" s="5">
        <v>42467000000</v>
      </c>
      <c r="W62" s="5">
        <v>23045000000</v>
      </c>
    </row>
    <row r="63" spans="2:26" ht="15.5" x14ac:dyDescent="0.35">
      <c r="C63" t="s">
        <v>1132</v>
      </c>
      <c r="D63" s="5">
        <v>-4349000000</v>
      </c>
      <c r="E63" s="5">
        <v>-3678000000</v>
      </c>
      <c r="F63" s="5">
        <v>-6769000000</v>
      </c>
      <c r="G63" s="5">
        <v>-8544000000</v>
      </c>
      <c r="I63" s="5">
        <v>-27487000000</v>
      </c>
      <c r="J63" s="5">
        <v>-26643000000</v>
      </c>
      <c r="K63" s="5">
        <v>-28066000000</v>
      </c>
      <c r="L63" s="5">
        <v>-29580000000</v>
      </c>
      <c r="M63" s="5">
        <v>-38711000000</v>
      </c>
      <c r="N63" s="5">
        <v>-1123568000000</v>
      </c>
      <c r="O63" s="5">
        <v>-122398000000</v>
      </c>
      <c r="P63" s="5">
        <v>-76328000000</v>
      </c>
      <c r="Q63" s="5">
        <v>-110559000000</v>
      </c>
      <c r="R63" s="5">
        <v>-383313000000</v>
      </c>
      <c r="S63" s="5">
        <v>-238999000000</v>
      </c>
      <c r="T63" s="5">
        <v>-195156000000</v>
      </c>
      <c r="U63" s="5">
        <v>-163660000000</v>
      </c>
      <c r="V63" s="5">
        <v>-135313000000</v>
      </c>
      <c r="W63" s="5">
        <v>-118197000000</v>
      </c>
      <c r="X63" s="5">
        <v>-89062574839</v>
      </c>
      <c r="Y63" s="5">
        <v>-67935124195</v>
      </c>
      <c r="Z63" s="5">
        <v>-57005517968</v>
      </c>
    </row>
    <row r="64" spans="2:26" ht="15.5" x14ac:dyDescent="0.35">
      <c r="C64" t="s">
        <v>248</v>
      </c>
      <c r="W64" s="5">
        <v>3812000000</v>
      </c>
      <c r="X64" s="5">
        <v>1337994386</v>
      </c>
      <c r="Y64" s="5">
        <v>12485140964</v>
      </c>
      <c r="Z64" s="5">
        <v>-6247276109</v>
      </c>
    </row>
    <row r="65" spans="3:26" ht="15.5" x14ac:dyDescent="0.35">
      <c r="C65" t="s">
        <v>249</v>
      </c>
      <c r="Z65" s="5">
        <v>45191740</v>
      </c>
    </row>
    <row r="66" spans="3:26" ht="15.5" x14ac:dyDescent="0.35">
      <c r="C66" t="s">
        <v>254</v>
      </c>
      <c r="X66" s="5">
        <v>44301796762</v>
      </c>
    </row>
    <row r="67" spans="3:26" ht="15.5" x14ac:dyDescent="0.35">
      <c r="C67" t="s">
        <v>80</v>
      </c>
      <c r="D67" s="5">
        <v>5546000000</v>
      </c>
      <c r="E67" s="5">
        <v>-3324000000</v>
      </c>
      <c r="F67" s="5">
        <v>-14080000000</v>
      </c>
      <c r="G67" s="5">
        <v>-5615000000</v>
      </c>
      <c r="I67" s="5">
        <v>-34419000000</v>
      </c>
      <c r="J67" s="5">
        <v>-36569000000</v>
      </c>
      <c r="K67" s="5">
        <v>-55932000000</v>
      </c>
      <c r="L67" s="5">
        <v>-25258000000</v>
      </c>
      <c r="M67" s="5">
        <v>83821000000</v>
      </c>
      <c r="N67" s="5">
        <v>1170381000000</v>
      </c>
      <c r="O67" s="5">
        <v>1455636000000</v>
      </c>
      <c r="P67" s="5">
        <v>-149964000000</v>
      </c>
      <c r="Q67" s="5">
        <v>-5203934000000</v>
      </c>
      <c r="R67" s="5">
        <v>-117335000000</v>
      </c>
      <c r="S67" s="5">
        <v>-233486000000</v>
      </c>
      <c r="T67" s="5">
        <v>-168562000000</v>
      </c>
      <c r="U67" s="5">
        <v>-165966000000</v>
      </c>
      <c r="V67" s="5">
        <v>-101500000000</v>
      </c>
      <c r="W67" s="5">
        <v>-122673000000</v>
      </c>
      <c r="X67" s="5">
        <v>-32202529797</v>
      </c>
      <c r="Y67" s="5">
        <v>-53025438356</v>
      </c>
      <c r="Z67" s="5">
        <v>-60001145662</v>
      </c>
    </row>
    <row r="68" spans="3:26" ht="15.5" x14ac:dyDescent="0.35">
      <c r="C68" t="s">
        <v>29</v>
      </c>
      <c r="D68" s="5">
        <v>32860000000</v>
      </c>
      <c r="E68" s="5">
        <v>14564000000</v>
      </c>
      <c r="F68" s="5">
        <v>17862000000</v>
      </c>
      <c r="G68" s="5">
        <v>33907000000</v>
      </c>
      <c r="I68" s="5">
        <v>108876000000</v>
      </c>
      <c r="J68" s="5">
        <v>111768000000</v>
      </c>
      <c r="K68" s="5">
        <v>50763000000</v>
      </c>
      <c r="L68" s="5">
        <v>-56487000000</v>
      </c>
      <c r="M68" s="5">
        <v>17966000000</v>
      </c>
      <c r="N68" s="5">
        <v>1008405000000</v>
      </c>
      <c r="O68" s="5">
        <v>1364465000000</v>
      </c>
      <c r="P68" s="5">
        <v>-85573000000</v>
      </c>
      <c r="Q68" s="5">
        <v>-5210334000000</v>
      </c>
      <c r="R68" s="5">
        <v>898431000000</v>
      </c>
      <c r="S68" s="5">
        <v>500435000000</v>
      </c>
      <c r="T68" s="5">
        <v>484592000000</v>
      </c>
      <c r="U68" s="5">
        <v>449586000000</v>
      </c>
      <c r="V68" s="5">
        <v>324465000000</v>
      </c>
      <c r="W68" s="5">
        <v>185179000000</v>
      </c>
      <c r="X68" s="5">
        <v>94187275845</v>
      </c>
      <c r="Y68" s="5">
        <v>52443120084</v>
      </c>
      <c r="Z68" s="5">
        <v>52975135311</v>
      </c>
    </row>
    <row r="69" spans="3:26" ht="15.5" x14ac:dyDescent="0.35">
      <c r="C69" t="s">
        <v>28</v>
      </c>
      <c r="D69" s="5">
        <v>-2222000000</v>
      </c>
      <c r="E69" s="5">
        <v>-3285000000</v>
      </c>
      <c r="F69" s="5">
        <v>404000000</v>
      </c>
      <c r="G69" s="5">
        <v>-6346000000</v>
      </c>
      <c r="I69" s="5">
        <v>-19743000000</v>
      </c>
      <c r="J69" s="5">
        <v>-42286000000</v>
      </c>
      <c r="K69" s="5">
        <v>-31967000000</v>
      </c>
      <c r="L69" s="5">
        <v>-5872000000</v>
      </c>
      <c r="M69" s="5">
        <v>-9195000000</v>
      </c>
      <c r="N69" s="5">
        <v>196567000000</v>
      </c>
      <c r="O69" s="5">
        <v>-229689000000</v>
      </c>
      <c r="P69" s="5">
        <v>-37940000000</v>
      </c>
      <c r="Q69" s="5">
        <v>-23954000000</v>
      </c>
      <c r="R69" s="5">
        <v>-179203000000</v>
      </c>
      <c r="S69" s="5">
        <v>-126685000000</v>
      </c>
      <c r="T69" s="5">
        <v>-106458000000</v>
      </c>
      <c r="U69" s="5">
        <v>-102858000000</v>
      </c>
      <c r="V69" s="5">
        <v>-70801000000</v>
      </c>
      <c r="W69" s="5">
        <v>-35228000000</v>
      </c>
      <c r="X69" s="5">
        <v>-14743639333</v>
      </c>
      <c r="Y69" s="5">
        <v>-14620067177</v>
      </c>
      <c r="Z69" s="5">
        <v>-15489489514</v>
      </c>
    </row>
    <row r="70" spans="3:26" ht="15.5" x14ac:dyDescent="0.35">
      <c r="C70" t="s">
        <v>81</v>
      </c>
      <c r="W70" s="5">
        <v>-36689000000</v>
      </c>
      <c r="X70" s="5">
        <v>-12529152407</v>
      </c>
      <c r="Y70" s="5">
        <v>-13125145580</v>
      </c>
      <c r="Z70" s="5">
        <v>-14379471300</v>
      </c>
    </row>
    <row r="71" spans="3:26" ht="15.5" x14ac:dyDescent="0.35">
      <c r="C71" t="s">
        <v>82</v>
      </c>
      <c r="W71" s="5">
        <v>1461000000</v>
      </c>
      <c r="X71" s="5">
        <v>-2214486926</v>
      </c>
      <c r="Y71" s="5">
        <v>-1494921597</v>
      </c>
      <c r="Z71" s="5">
        <v>-1110018214</v>
      </c>
    </row>
    <row r="72" spans="3:26" ht="15.5" x14ac:dyDescent="0.35">
      <c r="C72" t="s">
        <v>84</v>
      </c>
      <c r="D72" s="5">
        <v>-2222000000</v>
      </c>
      <c r="E72" s="5">
        <v>-3285000000</v>
      </c>
      <c r="F72" s="5">
        <v>404000000</v>
      </c>
      <c r="G72" s="5">
        <v>-6346000000</v>
      </c>
      <c r="I72" s="5">
        <v>-19743000000</v>
      </c>
      <c r="J72" s="5">
        <v>-42286000000</v>
      </c>
      <c r="K72" s="5">
        <v>-31967000000</v>
      </c>
      <c r="L72" s="5">
        <v>-5872000000</v>
      </c>
      <c r="M72" s="5">
        <v>-9195000000</v>
      </c>
      <c r="N72" s="5">
        <v>196567000000</v>
      </c>
      <c r="O72" s="5">
        <v>-229689000000</v>
      </c>
      <c r="P72" s="5">
        <v>-37940000000</v>
      </c>
      <c r="Q72" s="5">
        <v>-23954000000</v>
      </c>
      <c r="R72" s="5">
        <v>-179203000000</v>
      </c>
      <c r="S72" s="5">
        <v>-126685000000</v>
      </c>
      <c r="T72" s="5">
        <v>-106458000000</v>
      </c>
      <c r="U72" s="5">
        <v>-102858000000</v>
      </c>
      <c r="V72" s="5">
        <v>-70801000000</v>
      </c>
      <c r="W72" s="5">
        <v>-35228000000</v>
      </c>
      <c r="X72" s="5">
        <v>-14743639333</v>
      </c>
      <c r="Y72" s="5">
        <v>-14620067177</v>
      </c>
      <c r="Z72" s="5">
        <v>-15489489514</v>
      </c>
    </row>
    <row r="73" spans="3:26" ht="15.5" x14ac:dyDescent="0.35">
      <c r="C73" t="s">
        <v>327</v>
      </c>
      <c r="D73" s="5">
        <v>30638000000</v>
      </c>
      <c r="E73" s="5">
        <v>11279000000</v>
      </c>
      <c r="F73" s="5">
        <v>18266000000</v>
      </c>
      <c r="G73" s="5">
        <v>27561000000</v>
      </c>
      <c r="I73" s="5">
        <v>89133000000</v>
      </c>
      <c r="J73" s="5">
        <v>69482000000</v>
      </c>
      <c r="K73" s="5">
        <v>18796000000</v>
      </c>
      <c r="L73" s="5">
        <v>-62359000000</v>
      </c>
      <c r="M73" s="5">
        <v>8771000000</v>
      </c>
      <c r="N73" s="5">
        <v>1204972000000</v>
      </c>
      <c r="O73" s="5">
        <v>1134776000000</v>
      </c>
      <c r="P73" s="5">
        <v>-123513000000</v>
      </c>
      <c r="Q73" s="5">
        <v>-5234288000000</v>
      </c>
      <c r="R73" s="5">
        <v>719228000000</v>
      </c>
      <c r="S73" s="5">
        <v>373750000000</v>
      </c>
      <c r="T73" s="5">
        <v>378134000000</v>
      </c>
      <c r="U73" s="5">
        <v>346728000000</v>
      </c>
      <c r="V73" s="5">
        <v>253664000000</v>
      </c>
      <c r="W73" s="5">
        <v>149951000000</v>
      </c>
      <c r="X73" s="5">
        <v>79443636512</v>
      </c>
      <c r="Y73" s="5">
        <v>37823052907</v>
      </c>
      <c r="Z73" s="5">
        <v>37485645797</v>
      </c>
    </row>
    <row r="74" spans="3:26" ht="15.5" x14ac:dyDescent="0.35">
      <c r="C74" t="s">
        <v>800</v>
      </c>
      <c r="X74" s="5">
        <v>-4209065321</v>
      </c>
      <c r="Y74" s="5">
        <v>-36277455</v>
      </c>
      <c r="Z74" s="5">
        <v>-29723463</v>
      </c>
    </row>
    <row r="75" spans="3:26" ht="15.5" x14ac:dyDescent="0.35">
      <c r="C75" t="s">
        <v>1387</v>
      </c>
      <c r="T75" s="5">
        <v>8000000</v>
      </c>
    </row>
    <row r="76" spans="3:26" ht="15.5" x14ac:dyDescent="0.35">
      <c r="C76" t="s">
        <v>85</v>
      </c>
      <c r="X76" s="5">
        <v>622602324</v>
      </c>
      <c r="Z76" s="5">
        <v>-8769765679</v>
      </c>
    </row>
    <row r="77" spans="3:26" ht="15.5" x14ac:dyDescent="0.35">
      <c r="C77" t="s">
        <v>86</v>
      </c>
      <c r="D77" s="5">
        <v>30638000000</v>
      </c>
      <c r="E77" s="5">
        <v>11279000000</v>
      </c>
      <c r="F77" s="5">
        <v>18266000000</v>
      </c>
      <c r="G77" s="5">
        <v>27561000000</v>
      </c>
      <c r="I77" s="5">
        <v>89133000000</v>
      </c>
      <c r="J77" s="5">
        <v>69482000000</v>
      </c>
      <c r="K77" s="5">
        <v>18796000000</v>
      </c>
      <c r="L77" s="5">
        <v>-62359000000</v>
      </c>
      <c r="M77" s="5">
        <v>8771000000</v>
      </c>
      <c r="N77" s="5">
        <v>1204972000000</v>
      </c>
      <c r="O77" s="5">
        <v>1134776000000</v>
      </c>
      <c r="P77" s="5">
        <v>-123513000000</v>
      </c>
      <c r="Q77" s="5">
        <v>-5234288000000</v>
      </c>
      <c r="R77" s="5">
        <v>719228000000</v>
      </c>
      <c r="S77" s="5">
        <v>373750000000</v>
      </c>
      <c r="T77" s="5">
        <v>378142000000</v>
      </c>
      <c r="U77" s="5">
        <v>346728000000</v>
      </c>
      <c r="V77" s="5">
        <v>253664000000</v>
      </c>
      <c r="W77" s="5">
        <v>149951000000</v>
      </c>
      <c r="X77" s="5">
        <v>75857173515</v>
      </c>
      <c r="Y77" s="5">
        <v>37786775452</v>
      </c>
      <c r="Z77" s="5">
        <v>28686156655</v>
      </c>
    </row>
    <row r="78" spans="3:26" ht="15.5" x14ac:dyDescent="0.35">
      <c r="C78" t="s">
        <v>87</v>
      </c>
      <c r="D78" s="5">
        <v>1294000000</v>
      </c>
      <c r="E78" s="5">
        <v>1302000000</v>
      </c>
      <c r="F78" s="5">
        <v>4695000000</v>
      </c>
      <c r="G78" s="5">
        <v>1506000000</v>
      </c>
      <c r="I78" s="5">
        <v>8746000000</v>
      </c>
      <c r="J78" s="5">
        <v>8490000000</v>
      </c>
      <c r="K78" s="5">
        <v>171695000000</v>
      </c>
      <c r="L78" s="5">
        <v>6463000000</v>
      </c>
      <c r="M78" s="5">
        <v>-18138000000</v>
      </c>
      <c r="N78" s="5">
        <v>1958000000</v>
      </c>
      <c r="O78" s="5">
        <v>479193000000</v>
      </c>
      <c r="P78" s="5">
        <v>20472000000</v>
      </c>
      <c r="Q78" s="5">
        <v>-11127000000</v>
      </c>
      <c r="R78" s="5">
        <v>-12547000000</v>
      </c>
      <c r="S78" s="5">
        <v>5282000000</v>
      </c>
    </row>
    <row r="79" spans="3:26" ht="15.5" x14ac:dyDescent="0.35">
      <c r="C79" t="s">
        <v>89</v>
      </c>
      <c r="D79" s="5">
        <v>31932000000</v>
      </c>
      <c r="E79" s="5">
        <v>12581000000</v>
      </c>
      <c r="F79" s="5">
        <v>22961000000</v>
      </c>
      <c r="G79" s="5">
        <v>29067000000</v>
      </c>
      <c r="I79" s="5">
        <v>97879000000</v>
      </c>
      <c r="J79" s="5">
        <v>77972000000</v>
      </c>
      <c r="K79" s="5">
        <v>190491000000</v>
      </c>
      <c r="L79" s="5">
        <v>-55896000000</v>
      </c>
      <c r="M79" s="5">
        <v>-9367000000</v>
      </c>
      <c r="N79" s="5">
        <v>1206930000000</v>
      </c>
      <c r="O79" s="5">
        <v>1613969000000</v>
      </c>
      <c r="P79" s="5">
        <v>-103041000000</v>
      </c>
      <c r="Q79" s="5">
        <v>-5245415000000</v>
      </c>
      <c r="R79" s="5">
        <v>706681000000</v>
      </c>
      <c r="S79" s="5">
        <v>379032000000</v>
      </c>
      <c r="T79" s="5">
        <v>378142000000</v>
      </c>
      <c r="U79" s="5">
        <v>346728000000</v>
      </c>
      <c r="V79" s="5">
        <v>253664000000</v>
      </c>
      <c r="W79" s="5">
        <v>149951000000</v>
      </c>
    </row>
    <row r="80" spans="3:26" ht="15.5" x14ac:dyDescent="0.35">
      <c r="C80" t="s">
        <v>90</v>
      </c>
      <c r="D80" s="5">
        <v>30638000000</v>
      </c>
      <c r="E80" s="5">
        <v>11279000000</v>
      </c>
      <c r="F80" s="5">
        <v>18266000000</v>
      </c>
      <c r="G80" s="5">
        <v>27561000000</v>
      </c>
      <c r="I80" s="5">
        <v>89133000000</v>
      </c>
      <c r="J80" s="5">
        <v>69482000000</v>
      </c>
      <c r="K80" s="5">
        <v>18796000000</v>
      </c>
      <c r="L80" s="5">
        <v>-62359000000</v>
      </c>
      <c r="M80" s="5">
        <v>8771000000</v>
      </c>
      <c r="N80" s="5">
        <v>1204972000000</v>
      </c>
      <c r="O80" s="5">
        <v>1134776000000</v>
      </c>
      <c r="P80" s="5">
        <v>-123513000000</v>
      </c>
      <c r="Q80" s="5">
        <v>-5234288000000</v>
      </c>
      <c r="R80" s="5">
        <v>719228000000</v>
      </c>
      <c r="S80" s="5">
        <v>373750000000</v>
      </c>
      <c r="T80" s="5">
        <v>378142000000</v>
      </c>
      <c r="U80" s="5">
        <v>346728000000</v>
      </c>
      <c r="V80" s="5">
        <v>253664000000</v>
      </c>
      <c r="W80" s="5">
        <v>149951000000</v>
      </c>
      <c r="X80" s="5">
        <v>75857173515</v>
      </c>
      <c r="Y80" s="5">
        <v>37786775452</v>
      </c>
      <c r="Z80" s="5">
        <v>28686156655</v>
      </c>
    </row>
    <row r="81" spans="2:26" ht="15.5" x14ac:dyDescent="0.35">
      <c r="C81" t="s">
        <v>8</v>
      </c>
      <c r="D81" s="5">
        <v>31930000000</v>
      </c>
      <c r="E81" s="5">
        <v>12581000000</v>
      </c>
      <c r="F81" s="5">
        <v>22960000000</v>
      </c>
      <c r="G81" s="5">
        <v>29065000000</v>
      </c>
      <c r="I81" s="5">
        <v>97874000000</v>
      </c>
      <c r="J81" s="5">
        <v>77965000000</v>
      </c>
      <c r="K81" s="5">
        <v>190458000000</v>
      </c>
      <c r="L81" s="5">
        <v>-55903000000</v>
      </c>
      <c r="M81" s="5">
        <v>-9379000000</v>
      </c>
      <c r="N81" s="5">
        <v>1207165000000</v>
      </c>
      <c r="O81" s="5">
        <v>1613158000000</v>
      </c>
      <c r="P81" s="5">
        <v>-102968000000</v>
      </c>
      <c r="Q81" s="5">
        <v>-5244238000000</v>
      </c>
      <c r="R81" s="5">
        <v>581034000000</v>
      </c>
      <c r="S81" s="5">
        <v>327772000000</v>
      </c>
      <c r="T81" s="5">
        <v>331812000000</v>
      </c>
      <c r="U81" s="5">
        <v>310394000000</v>
      </c>
      <c r="V81" s="5">
        <v>211197000000</v>
      </c>
      <c r="W81" s="5">
        <v>126906000000</v>
      </c>
    </row>
    <row r="82" spans="2:26" ht="15.5" x14ac:dyDescent="0.35">
      <c r="C82" t="s">
        <v>91</v>
      </c>
      <c r="D82" s="5">
        <v>30638000000</v>
      </c>
      <c r="E82" s="5">
        <v>11279000000</v>
      </c>
      <c r="F82" s="5">
        <v>18266000000</v>
      </c>
      <c r="G82" s="5">
        <v>27561000000</v>
      </c>
      <c r="I82" s="5">
        <v>89133000000</v>
      </c>
      <c r="J82" s="5">
        <v>69482000000</v>
      </c>
      <c r="K82" s="5">
        <v>18796000000</v>
      </c>
      <c r="L82" s="5">
        <v>-62359000000</v>
      </c>
      <c r="M82" s="5">
        <v>8771000000</v>
      </c>
      <c r="N82" s="5">
        <v>1204972000000</v>
      </c>
      <c r="O82" s="5">
        <v>1134776000000</v>
      </c>
      <c r="P82" s="5">
        <v>-123513000000</v>
      </c>
      <c r="Q82" s="5">
        <v>-5234288000000</v>
      </c>
      <c r="R82" s="5">
        <v>719228000000</v>
      </c>
      <c r="S82" s="5">
        <v>373750000000</v>
      </c>
      <c r="T82" s="5">
        <v>378142000000</v>
      </c>
      <c r="U82" s="5">
        <v>346728000000</v>
      </c>
      <c r="V82" s="5">
        <v>253664000000</v>
      </c>
      <c r="W82" s="5">
        <v>149951000000</v>
      </c>
      <c r="X82" s="5">
        <v>75857173515</v>
      </c>
      <c r="Y82" s="5">
        <v>37786775452</v>
      </c>
      <c r="Z82" s="5">
        <v>28686156655</v>
      </c>
    </row>
    <row r="83" spans="2:26" ht="15.5" x14ac:dyDescent="0.35">
      <c r="C83" t="s">
        <v>92</v>
      </c>
      <c r="D83" s="5">
        <v>31932000000</v>
      </c>
      <c r="E83" s="5">
        <v>12581000000</v>
      </c>
      <c r="F83" s="5">
        <v>22961000000</v>
      </c>
      <c r="G83" s="5">
        <v>29067000000</v>
      </c>
      <c r="I83" s="5">
        <v>97879000000</v>
      </c>
      <c r="J83" s="5">
        <v>77972000000</v>
      </c>
      <c r="K83" s="5">
        <v>190491000000</v>
      </c>
      <c r="L83" s="5">
        <v>-55896000000</v>
      </c>
      <c r="M83" s="5">
        <v>-9367000000</v>
      </c>
      <c r="N83" s="5">
        <v>1206930000000</v>
      </c>
      <c r="O83" s="5">
        <v>1613969000000</v>
      </c>
      <c r="P83" s="5">
        <v>-103041000000</v>
      </c>
      <c r="Q83" s="5">
        <v>-5245415000000</v>
      </c>
      <c r="R83" s="5">
        <v>706681000000</v>
      </c>
      <c r="S83" s="5">
        <v>379032000000</v>
      </c>
      <c r="T83" s="5">
        <v>378142000000</v>
      </c>
      <c r="U83" s="5">
        <v>346728000000</v>
      </c>
      <c r="V83" s="5">
        <v>253664000000</v>
      </c>
      <c r="W83" s="5">
        <v>149951000000</v>
      </c>
    </row>
    <row r="84" spans="2:26" ht="15.5" x14ac:dyDescent="0.35">
      <c r="C84" t="s">
        <v>93</v>
      </c>
      <c r="D84" s="5">
        <v>31932000000</v>
      </c>
      <c r="E84" s="5">
        <v>12581000000</v>
      </c>
      <c r="F84" s="5">
        <v>22961000000</v>
      </c>
      <c r="G84" s="5">
        <v>29067000000</v>
      </c>
      <c r="I84" s="5">
        <v>97879000000</v>
      </c>
      <c r="J84" s="5">
        <v>77972000000</v>
      </c>
      <c r="K84" s="5">
        <v>190491000000</v>
      </c>
      <c r="L84" s="5">
        <v>-55896000000</v>
      </c>
      <c r="M84" s="5">
        <v>-9367000000</v>
      </c>
      <c r="N84" s="5">
        <v>1206930000000</v>
      </c>
      <c r="O84" s="5">
        <v>1613969000000</v>
      </c>
      <c r="P84" s="5">
        <v>-103041000000</v>
      </c>
      <c r="Q84" s="5">
        <v>-5245415000000</v>
      </c>
      <c r="R84" s="5">
        <v>706681000000</v>
      </c>
      <c r="S84" s="5">
        <v>379032000000</v>
      </c>
      <c r="T84" s="5">
        <v>378142000000</v>
      </c>
      <c r="U84" s="5">
        <v>346728000000</v>
      </c>
      <c r="V84" s="5">
        <v>253664000000</v>
      </c>
      <c r="W84" s="5">
        <v>149951000000</v>
      </c>
    </row>
    <row r="85" spans="2:26" ht="15.5" x14ac:dyDescent="0.35">
      <c r="C85" t="s">
        <v>166</v>
      </c>
    </row>
    <row r="87" spans="2:26" ht="15.5" x14ac:dyDescent="0.35">
      <c r="B87" t="s">
        <v>94</v>
      </c>
      <c r="C87" t="s">
        <v>95</v>
      </c>
    </row>
    <row r="88" spans="2:26" ht="15.5" x14ac:dyDescent="0.35">
      <c r="C88" t="s">
        <v>96</v>
      </c>
    </row>
    <row r="89" spans="2:26" ht="15.5" x14ac:dyDescent="0.35">
      <c r="C89" t="s">
        <v>20</v>
      </c>
      <c r="D89" s="5">
        <v>155863000000</v>
      </c>
      <c r="E89" s="5">
        <v>145837000000</v>
      </c>
      <c r="F89" s="5">
        <v>133365000000</v>
      </c>
      <c r="G89" s="5">
        <v>105406000000</v>
      </c>
      <c r="I89" s="5">
        <v>133365000000</v>
      </c>
      <c r="J89" s="5">
        <v>222847000000</v>
      </c>
      <c r="K89" s="5">
        <v>62526000000</v>
      </c>
      <c r="L89" s="5">
        <v>88661000000</v>
      </c>
      <c r="M89" s="5">
        <v>58011000000</v>
      </c>
      <c r="N89" s="5">
        <v>226840000000</v>
      </c>
      <c r="O89" s="5">
        <v>55065000000</v>
      </c>
      <c r="P89" s="5">
        <v>46959000000</v>
      </c>
      <c r="Q89" s="5">
        <v>135831000000</v>
      </c>
      <c r="R89" s="5">
        <v>295926000000</v>
      </c>
      <c r="S89" s="5">
        <v>588514000000</v>
      </c>
      <c r="T89" s="5">
        <v>1216554000000</v>
      </c>
      <c r="U89" s="5">
        <v>316590000000</v>
      </c>
      <c r="V89" s="5">
        <v>102175000000</v>
      </c>
      <c r="W89" s="5">
        <v>634673000000</v>
      </c>
      <c r="X89" s="5">
        <v>15427089579</v>
      </c>
      <c r="Y89" s="5">
        <v>20493764492</v>
      </c>
      <c r="Z89" s="5">
        <v>20278782484</v>
      </c>
    </row>
    <row r="90" spans="2:26" ht="15.5" x14ac:dyDescent="0.35">
      <c r="C90" t="s">
        <v>289</v>
      </c>
      <c r="W90" s="5">
        <v>170000000000</v>
      </c>
      <c r="Z90" s="5">
        <v>6939803263</v>
      </c>
    </row>
    <row r="91" spans="2:26" ht="15.5" x14ac:dyDescent="0.35">
      <c r="C91" t="s">
        <v>97</v>
      </c>
      <c r="D91" s="5">
        <v>376406000000</v>
      </c>
      <c r="E91" s="5">
        <v>357470000000</v>
      </c>
      <c r="F91" s="5">
        <v>319255000000</v>
      </c>
      <c r="G91" s="5">
        <v>337466000000</v>
      </c>
      <c r="I91" s="5">
        <v>319255000000</v>
      </c>
      <c r="J91" s="5">
        <v>282409000000</v>
      </c>
      <c r="K91" s="5">
        <v>299507000000</v>
      </c>
      <c r="L91" s="5">
        <v>275033000000</v>
      </c>
      <c r="M91" s="5">
        <v>225473000000</v>
      </c>
      <c r="N91" s="5">
        <v>260435000000</v>
      </c>
      <c r="O91" s="5">
        <v>207871000000</v>
      </c>
      <c r="P91" s="5">
        <v>417507000000</v>
      </c>
      <c r="Q91" s="5">
        <v>485718000000</v>
      </c>
      <c r="R91" s="5">
        <v>2393724000000</v>
      </c>
      <c r="S91" s="5">
        <v>1978613000000</v>
      </c>
      <c r="T91" s="5">
        <v>1344109000000</v>
      </c>
      <c r="U91" s="5">
        <v>904695000000</v>
      </c>
      <c r="V91" s="5">
        <v>560046000000</v>
      </c>
      <c r="W91" s="5">
        <v>473758000000</v>
      </c>
      <c r="X91" s="5">
        <v>161000282918</v>
      </c>
      <c r="Y91" s="5">
        <v>142866279756</v>
      </c>
      <c r="Z91" s="5">
        <v>83628575635</v>
      </c>
    </row>
    <row r="92" spans="2:26" ht="15.5" x14ac:dyDescent="0.35">
      <c r="C92" t="s">
        <v>99</v>
      </c>
      <c r="D92" s="5">
        <v>59647000000</v>
      </c>
      <c r="E92" s="5">
        <v>14917000000</v>
      </c>
      <c r="F92" s="5">
        <v>37547000000</v>
      </c>
      <c r="G92" s="5">
        <v>25108000000</v>
      </c>
      <c r="I92" s="5">
        <v>37547000000</v>
      </c>
      <c r="J92" s="5">
        <v>42656000000</v>
      </c>
      <c r="K92" s="5">
        <v>24569000000</v>
      </c>
      <c r="L92" s="5">
        <v>84715000000</v>
      </c>
      <c r="M92" s="5">
        <v>73471000000</v>
      </c>
      <c r="N92" s="5">
        <v>45097000000</v>
      </c>
      <c r="P92" s="5">
        <v>1760000000</v>
      </c>
      <c r="Q92" s="5">
        <v>29609000000</v>
      </c>
      <c r="R92" s="5">
        <v>6511000000</v>
      </c>
      <c r="S92" s="5">
        <v>4043000000</v>
      </c>
      <c r="T92" s="5">
        <v>3513000000</v>
      </c>
      <c r="U92" s="5">
        <v>2964000000</v>
      </c>
      <c r="V92" s="5">
        <v>7076000000</v>
      </c>
      <c r="W92" s="5">
        <v>5823000000</v>
      </c>
    </row>
    <row r="93" spans="2:26" ht="15.5" x14ac:dyDescent="0.35">
      <c r="C93" t="s">
        <v>98</v>
      </c>
      <c r="D93" s="5">
        <v>181705000000</v>
      </c>
      <c r="E93" s="5">
        <v>184729000000</v>
      </c>
      <c r="F93" s="5">
        <v>149887000000</v>
      </c>
      <c r="G93" s="5">
        <v>166323000000</v>
      </c>
      <c r="I93" s="5">
        <v>149887000000</v>
      </c>
      <c r="J93" s="5">
        <v>130237000000</v>
      </c>
      <c r="K93" s="5">
        <v>151291000000</v>
      </c>
      <c r="L93" s="5">
        <v>205227000000</v>
      </c>
      <c r="M93" s="5">
        <v>261264000000</v>
      </c>
      <c r="N93" s="5">
        <v>287387000000</v>
      </c>
      <c r="O93" s="5">
        <v>281580000000</v>
      </c>
      <c r="P93" s="5">
        <v>336629000000</v>
      </c>
      <c r="Q93" s="5">
        <v>357004000000</v>
      </c>
      <c r="R93" s="5">
        <v>190729000000</v>
      </c>
      <c r="S93" s="5">
        <v>347603000000</v>
      </c>
      <c r="T93" s="5">
        <v>199977000000</v>
      </c>
      <c r="U93" s="5">
        <v>124762000000</v>
      </c>
      <c r="V93" s="5">
        <v>60831000000</v>
      </c>
      <c r="W93" s="5">
        <v>24293000000</v>
      </c>
      <c r="X93" s="5">
        <v>44605654014</v>
      </c>
      <c r="Y93" s="5">
        <v>23064334322</v>
      </c>
      <c r="Z93" s="5">
        <v>18233146575</v>
      </c>
    </row>
    <row r="94" spans="2:26" ht="15.5" x14ac:dyDescent="0.35">
      <c r="C94" t="s">
        <v>100</v>
      </c>
      <c r="D94" s="5">
        <v>376406000000</v>
      </c>
      <c r="E94" s="5">
        <v>357470000000</v>
      </c>
      <c r="F94" s="5">
        <v>319255000000</v>
      </c>
      <c r="G94" s="5">
        <v>337466000000</v>
      </c>
      <c r="I94" s="5">
        <v>319255000000</v>
      </c>
      <c r="J94" s="5">
        <v>282409000000</v>
      </c>
      <c r="K94" s="5">
        <v>299507000000</v>
      </c>
      <c r="L94" s="5">
        <v>275033000000</v>
      </c>
      <c r="M94" s="5">
        <v>225473000000</v>
      </c>
      <c r="N94" s="5">
        <v>260435000000</v>
      </c>
      <c r="O94" s="5">
        <v>207871000000</v>
      </c>
      <c r="P94" s="5">
        <v>417507000000</v>
      </c>
      <c r="Q94" s="5">
        <v>485718000000</v>
      </c>
      <c r="R94" s="5">
        <v>2393724000000</v>
      </c>
      <c r="S94" s="5">
        <v>1978613000000</v>
      </c>
      <c r="T94" s="5">
        <v>1344109000000</v>
      </c>
      <c r="U94" s="5">
        <v>904695000000</v>
      </c>
      <c r="V94" s="5">
        <v>560046000000</v>
      </c>
      <c r="W94" s="5">
        <v>473758000000</v>
      </c>
      <c r="X94" s="5">
        <v>161000282918</v>
      </c>
      <c r="Y94" s="5">
        <v>142866279756</v>
      </c>
      <c r="Z94" s="5">
        <v>83628575635</v>
      </c>
    </row>
    <row r="95" spans="2:26" ht="15.5" x14ac:dyDescent="0.35">
      <c r="C95" t="s">
        <v>101</v>
      </c>
      <c r="W95" s="5">
        <v>791000000</v>
      </c>
      <c r="X95" s="5">
        <v>2024215896</v>
      </c>
      <c r="Y95" s="5">
        <v>2213537303</v>
      </c>
      <c r="Z95" s="5">
        <v>229685626</v>
      </c>
    </row>
    <row r="96" spans="2:26" ht="15.5" x14ac:dyDescent="0.35">
      <c r="C96" t="s">
        <v>545</v>
      </c>
      <c r="R96" s="5">
        <v>3440000000</v>
      </c>
      <c r="S96" s="5">
        <v>107000000</v>
      </c>
      <c r="T96" s="5">
        <v>107000000</v>
      </c>
      <c r="U96" s="5">
        <v>43364000000</v>
      </c>
      <c r="V96" s="5">
        <v>43364000000</v>
      </c>
      <c r="W96" s="5">
        <v>43364000000</v>
      </c>
      <c r="X96" s="5">
        <v>43257390000</v>
      </c>
    </row>
    <row r="97" spans="3:26" ht="15.5" x14ac:dyDescent="0.35">
      <c r="C97" t="s">
        <v>103</v>
      </c>
      <c r="D97" s="5">
        <v>169045000000</v>
      </c>
      <c r="E97" s="5">
        <v>121420000000</v>
      </c>
      <c r="F97" s="5">
        <v>113553000000</v>
      </c>
      <c r="G97" s="5">
        <v>94944000000</v>
      </c>
      <c r="I97" s="5">
        <v>113553000000</v>
      </c>
      <c r="J97" s="5">
        <v>92466000000</v>
      </c>
      <c r="K97" s="5">
        <v>94558000000</v>
      </c>
      <c r="L97" s="5">
        <v>142369000000</v>
      </c>
      <c r="M97" s="5">
        <v>99466000000</v>
      </c>
      <c r="N97" s="5">
        <v>97080000000</v>
      </c>
      <c r="O97" s="5">
        <v>77161000000</v>
      </c>
      <c r="P97" s="5">
        <v>67547000000</v>
      </c>
      <c r="Q97" s="5">
        <v>91912000000</v>
      </c>
      <c r="R97" s="5">
        <v>2069726000000</v>
      </c>
      <c r="S97" s="5">
        <v>1569104000000</v>
      </c>
      <c r="T97" s="5">
        <v>1240358000000</v>
      </c>
      <c r="U97" s="5">
        <v>1023728000000</v>
      </c>
      <c r="V97" s="5">
        <v>602660000000</v>
      </c>
      <c r="W97" s="5">
        <v>331899000000</v>
      </c>
      <c r="X97" s="5">
        <v>424331967809</v>
      </c>
      <c r="Y97" s="5">
        <v>234690363391</v>
      </c>
      <c r="Z97" s="5">
        <v>195362283386</v>
      </c>
    </row>
    <row r="98" spans="3:26" ht="15.5" x14ac:dyDescent="0.35">
      <c r="C98" t="s">
        <v>79</v>
      </c>
      <c r="D98" s="5">
        <v>445297000000</v>
      </c>
      <c r="E98" s="5">
        <v>450384000000</v>
      </c>
      <c r="F98" s="5">
        <v>455497000000</v>
      </c>
      <c r="G98" s="5">
        <v>455812000000</v>
      </c>
      <c r="I98" s="5">
        <v>455497000000</v>
      </c>
      <c r="J98" s="5">
        <v>473746000000</v>
      </c>
      <c r="K98" s="5">
        <v>511441000000</v>
      </c>
      <c r="L98" s="5">
        <v>370568000000</v>
      </c>
      <c r="M98" s="5">
        <v>391080000000</v>
      </c>
      <c r="N98" s="5">
        <v>459904000000</v>
      </c>
      <c r="O98" s="5">
        <v>660427000000</v>
      </c>
      <c r="R98" s="5">
        <v>7214000000</v>
      </c>
      <c r="S98" s="5">
        <v>211085000000</v>
      </c>
      <c r="T98" s="5">
        <v>213753000000</v>
      </c>
      <c r="U98" s="5">
        <v>139759000000</v>
      </c>
      <c r="V98" s="5">
        <v>43932000000</v>
      </c>
      <c r="W98" s="5">
        <v>382709000000</v>
      </c>
      <c r="X98" s="5">
        <v>1155261385</v>
      </c>
      <c r="Y98" s="5">
        <v>-70809879564</v>
      </c>
      <c r="Z98" s="5">
        <v>-70809879564</v>
      </c>
    </row>
    <row r="99" spans="3:26" ht="15.5" x14ac:dyDescent="0.35">
      <c r="C99" t="s">
        <v>104</v>
      </c>
      <c r="D99" s="5">
        <v>733208000000</v>
      </c>
      <c r="E99" s="5">
        <v>646277000000</v>
      </c>
      <c r="F99" s="5">
        <v>584240000000</v>
      </c>
      <c r="G99" s="5">
        <v>714229000000</v>
      </c>
      <c r="I99" s="5">
        <v>584240000000</v>
      </c>
      <c r="J99" s="5">
        <v>620106000000</v>
      </c>
      <c r="K99" s="5">
        <v>496669000000</v>
      </c>
      <c r="L99" s="5">
        <v>558960000000</v>
      </c>
      <c r="M99" s="5">
        <v>432800000000</v>
      </c>
      <c r="N99" s="5">
        <v>695360000000</v>
      </c>
      <c r="O99" s="5">
        <v>474261000000</v>
      </c>
      <c r="P99" s="5">
        <v>788973000000</v>
      </c>
      <c r="Q99" s="5">
        <v>881092000000</v>
      </c>
      <c r="R99" s="5">
        <v>5949164000000</v>
      </c>
      <c r="S99" s="5">
        <v>4463635000000</v>
      </c>
      <c r="T99" s="5">
        <v>3977086000000</v>
      </c>
      <c r="U99" s="5">
        <v>2445504000000</v>
      </c>
      <c r="V99" s="5">
        <v>1544940000000</v>
      </c>
      <c r="W99" s="5">
        <v>1726581000000</v>
      </c>
      <c r="X99" s="5">
        <v>666008990671</v>
      </c>
      <c r="Y99" s="5">
        <v>434645160429</v>
      </c>
      <c r="Z99" s="5">
        <v>318412213227</v>
      </c>
    </row>
    <row r="100" spans="3:26" ht="15.5" x14ac:dyDescent="0.35">
      <c r="C100" t="s">
        <v>105</v>
      </c>
    </row>
    <row r="101" spans="3:26" ht="15.5" x14ac:dyDescent="0.35">
      <c r="C101" t="s">
        <v>257</v>
      </c>
      <c r="W101" s="5">
        <v>31000000</v>
      </c>
      <c r="X101" s="5">
        <v>29439000</v>
      </c>
      <c r="Y101" s="5">
        <v>27672000</v>
      </c>
      <c r="Z101" s="5">
        <v>26003001</v>
      </c>
    </row>
    <row r="102" spans="3:26" ht="15.5" x14ac:dyDescent="0.35">
      <c r="C102" t="s">
        <v>107</v>
      </c>
      <c r="P102" s="5">
        <v>22236000000</v>
      </c>
      <c r="Q102" s="5">
        <v>32917000000</v>
      </c>
      <c r="R102" s="5">
        <v>30380000000</v>
      </c>
      <c r="S102" s="5">
        <v>37222000000</v>
      </c>
      <c r="T102" s="5">
        <v>26835000000</v>
      </c>
      <c r="U102" s="5">
        <v>10728000000</v>
      </c>
      <c r="V102" s="5">
        <v>5981000000</v>
      </c>
      <c r="W102" s="5">
        <v>4272000000</v>
      </c>
      <c r="X102" s="5">
        <v>6581178521</v>
      </c>
      <c r="Y102" s="5">
        <v>268340618</v>
      </c>
      <c r="Z102" s="5">
        <v>522008243</v>
      </c>
    </row>
    <row r="103" spans="3:26" ht="15.5" x14ac:dyDescent="0.35">
      <c r="C103" t="s">
        <v>1114</v>
      </c>
      <c r="S103" s="5">
        <v>1308238000000</v>
      </c>
      <c r="T103" s="5">
        <v>858636000000</v>
      </c>
      <c r="U103" s="5">
        <v>591159000000</v>
      </c>
      <c r="V103" s="5">
        <v>506553000000</v>
      </c>
      <c r="W103" s="5">
        <v>373616000000</v>
      </c>
      <c r="X103" s="5">
        <v>324014562135</v>
      </c>
      <c r="Y103" s="5">
        <v>146648095175</v>
      </c>
      <c r="Z103" s="5">
        <v>124876227589</v>
      </c>
    </row>
    <row r="104" spans="3:26" ht="15.5" x14ac:dyDescent="0.35">
      <c r="C104" t="s">
        <v>1115</v>
      </c>
    </row>
    <row r="105" spans="3:26" ht="15.5" x14ac:dyDescent="0.35">
      <c r="C105" t="s">
        <v>1116</v>
      </c>
    </row>
    <row r="106" spans="3:26" ht="15.5" x14ac:dyDescent="0.35">
      <c r="C106" t="s">
        <v>1117</v>
      </c>
      <c r="S106" s="5">
        <v>1308238000000</v>
      </c>
      <c r="T106" s="5">
        <v>858636000000</v>
      </c>
      <c r="U106" s="5">
        <v>591159000000</v>
      </c>
      <c r="V106" s="5">
        <v>506553000000</v>
      </c>
      <c r="W106" s="5">
        <v>373616000000</v>
      </c>
      <c r="X106" s="5">
        <v>324014562135</v>
      </c>
      <c r="Y106" s="5">
        <v>146648095175</v>
      </c>
      <c r="Z106" s="5">
        <v>124876227589</v>
      </c>
    </row>
    <row r="107" spans="3:26" ht="15.5" x14ac:dyDescent="0.35">
      <c r="C107" t="s">
        <v>106</v>
      </c>
      <c r="D107" s="5">
        <v>1078916000000</v>
      </c>
      <c r="E107" s="5">
        <v>1068524000000</v>
      </c>
      <c r="F107" s="5">
        <v>1064465000000</v>
      </c>
      <c r="G107" s="5">
        <v>1061237000000</v>
      </c>
      <c r="I107" s="5">
        <v>1064465000000</v>
      </c>
      <c r="J107" s="5">
        <v>1062218000000</v>
      </c>
      <c r="K107" s="5">
        <v>1078596000000</v>
      </c>
      <c r="L107" s="5">
        <v>990087000000</v>
      </c>
      <c r="M107" s="5">
        <v>1041010000000</v>
      </c>
      <c r="N107" s="5">
        <v>1081687000000</v>
      </c>
      <c r="O107" s="5">
        <v>1150417000000</v>
      </c>
      <c r="P107" s="5">
        <v>764532000000</v>
      </c>
      <c r="Q107" s="5">
        <v>824621000000</v>
      </c>
      <c r="R107" s="5">
        <v>2587235000000</v>
      </c>
      <c r="S107" s="5">
        <v>2290408000000</v>
      </c>
      <c r="T107" s="5">
        <v>1785691000000</v>
      </c>
      <c r="U107" s="5">
        <v>1443553000000</v>
      </c>
      <c r="V107" s="5">
        <v>1233721000000</v>
      </c>
      <c r="W107" s="5">
        <v>933668000000</v>
      </c>
      <c r="X107" s="5">
        <v>620042870163</v>
      </c>
      <c r="Y107" s="5">
        <v>543788070615</v>
      </c>
      <c r="Z107" s="5">
        <v>559524386372</v>
      </c>
    </row>
    <row r="108" spans="3:26" ht="15.5" x14ac:dyDescent="0.35">
      <c r="C108" t="s">
        <v>677</v>
      </c>
      <c r="D108" s="5">
        <v>30991000000</v>
      </c>
      <c r="E108" s="5">
        <v>31125000000</v>
      </c>
      <c r="F108" s="5">
        <v>31259000000</v>
      </c>
      <c r="G108" s="5">
        <v>31392000000</v>
      </c>
      <c r="I108" s="5">
        <v>31259000000</v>
      </c>
      <c r="J108" s="5">
        <v>31793000000</v>
      </c>
      <c r="K108" s="5">
        <v>32206000000</v>
      </c>
      <c r="L108" s="5">
        <v>32712000000</v>
      </c>
      <c r="M108" s="5">
        <v>33218000000</v>
      </c>
    </row>
    <row r="109" spans="3:26" ht="15.5" x14ac:dyDescent="0.35">
      <c r="C109" t="s">
        <v>1388</v>
      </c>
      <c r="S109" s="5">
        <v>177219000000</v>
      </c>
      <c r="T109" s="5">
        <v>82220000000</v>
      </c>
      <c r="U109" s="5">
        <v>63840000000</v>
      </c>
      <c r="V109" s="5">
        <v>57758000000</v>
      </c>
      <c r="W109" s="5">
        <v>153479000000</v>
      </c>
      <c r="X109" s="5">
        <v>143696625271</v>
      </c>
      <c r="Y109" s="5">
        <v>15101051467</v>
      </c>
      <c r="Z109" s="5">
        <v>1102764500</v>
      </c>
    </row>
    <row r="110" spans="3:26" ht="15.5" x14ac:dyDescent="0.35">
      <c r="C110" t="s">
        <v>464</v>
      </c>
      <c r="D110" s="5">
        <v>729000000</v>
      </c>
      <c r="E110" s="5">
        <v>729000000</v>
      </c>
      <c r="F110" s="5">
        <v>729000000</v>
      </c>
      <c r="G110" s="5">
        <v>729000000</v>
      </c>
      <c r="I110" s="5">
        <v>729000000</v>
      </c>
      <c r="J110" s="5">
        <v>729000000</v>
      </c>
      <c r="K110" s="5">
        <v>729000000</v>
      </c>
      <c r="L110" s="5">
        <v>729000000</v>
      </c>
      <c r="M110" s="5">
        <v>729000000</v>
      </c>
      <c r="N110" s="5">
        <v>729000000</v>
      </c>
      <c r="O110" s="5">
        <v>729000000</v>
      </c>
      <c r="P110" s="5">
        <v>729000000</v>
      </c>
      <c r="Q110" s="5">
        <v>729000000</v>
      </c>
    </row>
    <row r="111" spans="3:26" ht="15.5" x14ac:dyDescent="0.35">
      <c r="C111" t="s">
        <v>205</v>
      </c>
      <c r="D111" s="5">
        <v>234120000000</v>
      </c>
      <c r="E111" s="5">
        <v>234851000000</v>
      </c>
      <c r="F111" s="5">
        <v>234654000000</v>
      </c>
      <c r="G111" s="5">
        <v>234458000000</v>
      </c>
      <c r="I111" s="5">
        <v>234654000000</v>
      </c>
      <c r="J111" s="5">
        <v>233065000000</v>
      </c>
      <c r="K111" s="5">
        <v>231022000000</v>
      </c>
      <c r="L111" s="5">
        <v>227935000000</v>
      </c>
      <c r="M111" s="5">
        <v>228070000000</v>
      </c>
      <c r="N111" s="5">
        <v>228193000000</v>
      </c>
      <c r="O111" s="5">
        <v>228436000000</v>
      </c>
      <c r="P111" s="5">
        <v>229404000000</v>
      </c>
      <c r="Q111" s="5">
        <v>230003000000</v>
      </c>
      <c r="R111" s="5">
        <v>337965000000</v>
      </c>
      <c r="S111" s="5">
        <v>357544000000</v>
      </c>
      <c r="T111" s="5">
        <v>351793000000</v>
      </c>
      <c r="U111" s="5">
        <v>352348000000</v>
      </c>
      <c r="V111" s="5">
        <v>350139000000</v>
      </c>
      <c r="W111" s="5">
        <v>285031000000</v>
      </c>
      <c r="X111" s="5">
        <v>77102992339</v>
      </c>
    </row>
    <row r="112" spans="3:26" ht="15.5" x14ac:dyDescent="0.35">
      <c r="C112" t="s">
        <v>108</v>
      </c>
      <c r="D112" s="5">
        <v>1529650000000</v>
      </c>
      <c r="E112" s="5">
        <v>1515368000000</v>
      </c>
      <c r="F112" s="5">
        <v>1505641000000</v>
      </c>
      <c r="G112" s="5">
        <v>1349538000000</v>
      </c>
      <c r="I112" s="5">
        <v>1505641000000</v>
      </c>
      <c r="J112" s="5">
        <v>1344066000000</v>
      </c>
      <c r="K112" s="5">
        <v>1353335000000</v>
      </c>
      <c r="L112" s="5">
        <v>1267390000000</v>
      </c>
      <c r="M112" s="5">
        <v>1328834000000</v>
      </c>
      <c r="N112" s="5">
        <v>1316197000000</v>
      </c>
      <c r="O112" s="5">
        <v>1394705000000</v>
      </c>
      <c r="P112" s="5">
        <v>1027433000000</v>
      </c>
      <c r="Q112" s="5">
        <v>1100848000000</v>
      </c>
      <c r="R112" s="5">
        <v>3305375000000</v>
      </c>
      <c r="S112" s="5">
        <v>4597344000000</v>
      </c>
      <c r="T112" s="5">
        <v>3394760000000</v>
      </c>
      <c r="U112" s="5">
        <v>2575320000000</v>
      </c>
      <c r="V112" s="5">
        <v>2322636000000</v>
      </c>
      <c r="W112" s="5">
        <v>1863728000000</v>
      </c>
      <c r="X112" s="5">
        <v>1270940450467</v>
      </c>
      <c r="Y112" s="5">
        <v>912391322238</v>
      </c>
      <c r="Z112" s="5">
        <v>698545541924</v>
      </c>
    </row>
    <row r="113" spans="3:26" ht="15.5" x14ac:dyDescent="0.35">
      <c r="C113" t="s">
        <v>109</v>
      </c>
      <c r="D113" s="5">
        <v>2262858000000</v>
      </c>
      <c r="E113" s="5">
        <v>2161645000000</v>
      </c>
      <c r="F113" s="5">
        <v>2089881000000</v>
      </c>
      <c r="G113" s="5">
        <v>2063767000000</v>
      </c>
      <c r="I113" s="5">
        <v>2089881000000</v>
      </c>
      <c r="J113" s="5">
        <v>1964172000000</v>
      </c>
      <c r="K113" s="5">
        <v>1850004000000</v>
      </c>
      <c r="L113" s="5">
        <v>1826350000000</v>
      </c>
      <c r="M113" s="5">
        <v>1761634000000</v>
      </c>
      <c r="N113" s="5">
        <v>2011557000000</v>
      </c>
      <c r="O113" s="5">
        <v>1868966000000</v>
      </c>
      <c r="P113" s="5">
        <v>1816406000000</v>
      </c>
      <c r="Q113" s="5">
        <v>1981940000000</v>
      </c>
      <c r="R113" s="5">
        <v>9254539000000</v>
      </c>
      <c r="S113" s="5">
        <v>9060979000000</v>
      </c>
      <c r="T113" s="5">
        <v>7371846000000</v>
      </c>
      <c r="U113" s="5">
        <v>5020824000000</v>
      </c>
      <c r="V113" s="5">
        <v>3867576000000</v>
      </c>
      <c r="W113" s="5">
        <v>3590309000000</v>
      </c>
      <c r="X113" s="5">
        <v>1936949441138</v>
      </c>
      <c r="Y113" s="5">
        <v>1347036482667</v>
      </c>
      <c r="Z113" s="5">
        <v>1016957755151</v>
      </c>
    </row>
    <row r="114" spans="3:26" ht="15.5" x14ac:dyDescent="0.35">
      <c r="C114" t="s">
        <v>110</v>
      </c>
    </row>
    <row r="115" spans="3:26" ht="15.5" x14ac:dyDescent="0.35">
      <c r="C115" t="s">
        <v>111</v>
      </c>
    </row>
    <row r="116" spans="3:26" ht="15.5" x14ac:dyDescent="0.35">
      <c r="C116" t="s">
        <v>112</v>
      </c>
      <c r="D116" s="5">
        <v>769098000000</v>
      </c>
      <c r="E116" s="5">
        <v>782316000000</v>
      </c>
      <c r="F116" s="5">
        <v>720645000000</v>
      </c>
      <c r="G116" s="5">
        <v>707062000000</v>
      </c>
      <c r="I116" s="5">
        <v>720645000000</v>
      </c>
      <c r="J116" s="5">
        <v>584216000000</v>
      </c>
      <c r="K116" s="5">
        <v>659907000000</v>
      </c>
      <c r="L116" s="5">
        <v>827907000000</v>
      </c>
      <c r="M116" s="5">
        <v>720020000000</v>
      </c>
      <c r="N116" s="5">
        <v>855449000000</v>
      </c>
      <c r="O116" s="5">
        <v>1152923000000</v>
      </c>
      <c r="P116" s="5">
        <v>5177830000000</v>
      </c>
      <c r="Q116" s="5">
        <v>4154427000000</v>
      </c>
      <c r="R116" s="5">
        <v>2504330000000</v>
      </c>
      <c r="S116" s="5">
        <v>2750456000000</v>
      </c>
      <c r="T116" s="5">
        <v>1493308000000</v>
      </c>
      <c r="U116" s="5">
        <v>1397224000000</v>
      </c>
      <c r="V116" s="5">
        <v>1216997000000</v>
      </c>
      <c r="W116" s="5">
        <v>911836000000</v>
      </c>
      <c r="X116" s="5">
        <v>518294102694</v>
      </c>
      <c r="Y116" s="5">
        <v>370658878009</v>
      </c>
      <c r="Z116" s="5">
        <v>364578544895</v>
      </c>
    </row>
    <row r="117" spans="3:26" ht="15.5" x14ac:dyDescent="0.35">
      <c r="C117" t="s">
        <v>113</v>
      </c>
    </row>
    <row r="118" spans="3:26" ht="15.5" x14ac:dyDescent="0.35">
      <c r="C118" t="s">
        <v>114</v>
      </c>
      <c r="D118" s="5">
        <v>241352000000</v>
      </c>
      <c r="E118" s="5">
        <v>199646000000</v>
      </c>
      <c r="F118" s="5">
        <v>187434000000</v>
      </c>
      <c r="G118" s="5">
        <v>191431000000</v>
      </c>
      <c r="I118" s="5">
        <v>187434000000</v>
      </c>
      <c r="J118" s="5">
        <v>172893000000</v>
      </c>
      <c r="K118" s="5">
        <v>175860000000</v>
      </c>
      <c r="L118" s="5">
        <v>289942000000</v>
      </c>
      <c r="M118" s="5">
        <v>334735000000</v>
      </c>
      <c r="N118" s="5">
        <v>332484000000</v>
      </c>
      <c r="O118" s="5">
        <v>281580000000</v>
      </c>
      <c r="P118" s="5">
        <v>338389000000</v>
      </c>
      <c r="Q118" s="5">
        <v>386613000000</v>
      </c>
      <c r="R118" s="5">
        <v>197240000000</v>
      </c>
      <c r="S118" s="5">
        <v>351646000000</v>
      </c>
      <c r="T118" s="5">
        <v>203490000000</v>
      </c>
      <c r="U118" s="5">
        <v>127726000000</v>
      </c>
      <c r="V118" s="5">
        <v>67907000000</v>
      </c>
      <c r="W118" s="5">
        <v>30116000000</v>
      </c>
      <c r="X118" s="5">
        <v>44605654014</v>
      </c>
      <c r="Y118" s="5">
        <v>23064334322</v>
      </c>
      <c r="Z118" s="5">
        <v>18233146575</v>
      </c>
    </row>
    <row r="119" spans="3:26" ht="15.5" x14ac:dyDescent="0.35">
      <c r="C119" t="s">
        <v>116</v>
      </c>
      <c r="D119" s="5">
        <v>302478000000</v>
      </c>
      <c r="E119" s="5">
        <v>284396000000</v>
      </c>
      <c r="F119" s="5">
        <v>248554000000</v>
      </c>
      <c r="G119" s="5">
        <v>261245000000</v>
      </c>
      <c r="I119" s="5">
        <v>248554000000</v>
      </c>
      <c r="J119" s="5">
        <v>221703000000</v>
      </c>
      <c r="K119" s="5">
        <v>141660000000</v>
      </c>
      <c r="L119" s="5">
        <v>163793000000</v>
      </c>
      <c r="M119" s="5">
        <v>146804000000</v>
      </c>
      <c r="N119" s="5">
        <v>279118000000</v>
      </c>
      <c r="O119" s="5">
        <v>346919000000</v>
      </c>
      <c r="P119" s="5">
        <v>319912000000</v>
      </c>
      <c r="Q119" s="5">
        <v>318845000000</v>
      </c>
      <c r="R119" s="5">
        <v>66854000000</v>
      </c>
      <c r="S119" s="5">
        <v>57345000000</v>
      </c>
      <c r="T119" s="5">
        <v>55532000000</v>
      </c>
      <c r="U119" s="5">
        <v>45446000000</v>
      </c>
      <c r="V119" s="5">
        <v>26494000000</v>
      </c>
      <c r="W119" s="5">
        <v>27575000000</v>
      </c>
      <c r="X119" s="5">
        <v>22080392165</v>
      </c>
      <c r="Y119" s="5">
        <v>6545731673</v>
      </c>
      <c r="Z119" s="5">
        <v>6905387340</v>
      </c>
    </row>
    <row r="120" spans="3:26" ht="15.5" x14ac:dyDescent="0.35">
      <c r="C120" t="s">
        <v>117</v>
      </c>
      <c r="D120" s="5">
        <v>18784000000</v>
      </c>
      <c r="E120" s="5">
        <v>16606000000</v>
      </c>
      <c r="F120" s="5">
        <v>10185000000</v>
      </c>
      <c r="G120" s="5">
        <v>12623000000</v>
      </c>
      <c r="I120" s="5">
        <v>10185000000</v>
      </c>
      <c r="J120" s="5">
        <v>24094000000</v>
      </c>
      <c r="K120" s="5">
        <v>26566000000</v>
      </c>
      <c r="L120" s="5">
        <v>5516000000</v>
      </c>
      <c r="M120" s="5">
        <v>3075000000</v>
      </c>
      <c r="N120" s="5">
        <v>5573000000</v>
      </c>
      <c r="O120" s="5">
        <v>28152000000</v>
      </c>
      <c r="P120" s="5">
        <v>48310000000</v>
      </c>
      <c r="Q120" s="5">
        <v>28939000000</v>
      </c>
      <c r="R120" s="5">
        <v>259898000000</v>
      </c>
      <c r="S120" s="5">
        <v>411802000000</v>
      </c>
      <c r="T120" s="5">
        <v>315447000000</v>
      </c>
      <c r="U120" s="5">
        <v>241110000000</v>
      </c>
      <c r="V120" s="5">
        <v>135541000000</v>
      </c>
      <c r="W120" s="5">
        <v>47460000000</v>
      </c>
      <c r="X120" s="5">
        <v>23613003797</v>
      </c>
      <c r="Y120" s="5">
        <v>21016469582</v>
      </c>
      <c r="Z120" s="5">
        <v>30493777636</v>
      </c>
    </row>
    <row r="121" spans="3:26" ht="15.5" x14ac:dyDescent="0.35">
      <c r="C121" t="s">
        <v>115</v>
      </c>
      <c r="D121" s="5">
        <v>54254000000</v>
      </c>
      <c r="E121" s="5">
        <v>118031000000</v>
      </c>
      <c r="F121" s="5">
        <v>111726000000</v>
      </c>
      <c r="G121" s="5">
        <v>108801000000</v>
      </c>
      <c r="I121" s="5">
        <v>111726000000</v>
      </c>
      <c r="J121" s="5">
        <v>32138000000</v>
      </c>
      <c r="K121" s="5">
        <v>110544000000</v>
      </c>
      <c r="L121" s="5">
        <v>95954000000</v>
      </c>
      <c r="M121" s="5">
        <v>27566000000</v>
      </c>
      <c r="N121" s="5">
        <v>28376000000</v>
      </c>
      <c r="O121" s="5">
        <v>28376000000</v>
      </c>
      <c r="P121" s="5">
        <v>946246000000</v>
      </c>
      <c r="Q121" s="5">
        <v>919495000000</v>
      </c>
      <c r="R121" s="5">
        <v>1888304000000</v>
      </c>
      <c r="S121" s="5">
        <v>1668283000000</v>
      </c>
      <c r="T121" s="5">
        <v>768684000000</v>
      </c>
      <c r="U121" s="5">
        <v>780198000000</v>
      </c>
      <c r="V121" s="5">
        <v>702537000000</v>
      </c>
      <c r="W121" s="5">
        <v>553355000000</v>
      </c>
      <c r="X121" s="5">
        <v>305622256759</v>
      </c>
      <c r="Y121" s="5">
        <v>218832246200</v>
      </c>
      <c r="Z121" s="5">
        <v>280321600297</v>
      </c>
    </row>
    <row r="122" spans="3:26" ht="15.5" x14ac:dyDescent="0.35">
      <c r="C122" t="s">
        <v>119</v>
      </c>
      <c r="U122" s="5">
        <v>121650000000</v>
      </c>
      <c r="V122" s="5">
        <v>273659000000</v>
      </c>
    </row>
    <row r="123" spans="3:26" ht="15.5" x14ac:dyDescent="0.35">
      <c r="C123" t="s">
        <v>121</v>
      </c>
      <c r="D123" s="5">
        <v>3500000000</v>
      </c>
      <c r="E123" s="5">
        <v>2000000000</v>
      </c>
      <c r="F123" s="5">
        <v>2000000000</v>
      </c>
      <c r="G123" s="5">
        <v>2000000000</v>
      </c>
      <c r="I123" s="5">
        <v>2000000000</v>
      </c>
      <c r="J123" s="5">
        <v>5084000000</v>
      </c>
      <c r="L123" s="5">
        <v>67741000000</v>
      </c>
      <c r="M123" s="5">
        <v>67741000000</v>
      </c>
      <c r="N123" s="5">
        <v>67741000000</v>
      </c>
      <c r="O123" s="5">
        <v>67741000000</v>
      </c>
      <c r="P123" s="5">
        <v>246440000000</v>
      </c>
      <c r="Q123" s="5">
        <v>249942000000</v>
      </c>
      <c r="R123" s="5">
        <v>42816000000</v>
      </c>
      <c r="S123" s="5">
        <v>174780000000</v>
      </c>
      <c r="T123" s="5">
        <v>73454000000</v>
      </c>
      <c r="W123" s="5">
        <v>218085000000</v>
      </c>
      <c r="X123" s="5">
        <v>101104777261</v>
      </c>
      <c r="Y123" s="5">
        <v>45781528940</v>
      </c>
      <c r="Z123" s="5">
        <v>9999999996</v>
      </c>
    </row>
    <row r="124" spans="3:26" ht="15.5" x14ac:dyDescent="0.35">
      <c r="C124" t="s">
        <v>509</v>
      </c>
      <c r="D124" s="5">
        <v>15531000000</v>
      </c>
      <c r="E124" s="5">
        <v>23911000000</v>
      </c>
      <c r="F124" s="5">
        <v>23630000000</v>
      </c>
      <c r="G124" s="5">
        <v>18157000000</v>
      </c>
      <c r="I124" s="5">
        <v>23630000000</v>
      </c>
      <c r="J124" s="5">
        <v>12050000000</v>
      </c>
      <c r="K124" s="5">
        <v>21053000000</v>
      </c>
      <c r="L124" s="5">
        <v>21909000000</v>
      </c>
      <c r="M124" s="5">
        <v>4343000000</v>
      </c>
      <c r="N124" s="5">
        <v>6366000000</v>
      </c>
      <c r="O124" s="5">
        <v>7364000000</v>
      </c>
      <c r="P124" s="5">
        <v>93886000000</v>
      </c>
      <c r="Q124" s="5">
        <v>25206000000</v>
      </c>
      <c r="R124" s="5">
        <v>29153000000</v>
      </c>
      <c r="S124" s="5">
        <v>12724000000</v>
      </c>
      <c r="T124" s="5">
        <v>18315000000</v>
      </c>
      <c r="W124" s="5">
        <v>2799000000</v>
      </c>
      <c r="X124" s="5">
        <v>17202360164</v>
      </c>
      <c r="Y124" s="5">
        <v>16654061913</v>
      </c>
      <c r="Z124" s="5">
        <v>16739227498</v>
      </c>
    </row>
    <row r="125" spans="3:26" ht="15.5" x14ac:dyDescent="0.35">
      <c r="C125" t="s">
        <v>122</v>
      </c>
      <c r="D125" s="5">
        <v>19031000000</v>
      </c>
      <c r="E125" s="5">
        <v>25911000000</v>
      </c>
      <c r="F125" s="5">
        <v>25630000000</v>
      </c>
      <c r="G125" s="5">
        <v>20157000000</v>
      </c>
      <c r="I125" s="5">
        <v>25630000000</v>
      </c>
      <c r="J125" s="5">
        <v>17134000000</v>
      </c>
      <c r="K125" s="5">
        <v>21053000000</v>
      </c>
      <c r="L125" s="5">
        <v>89650000000</v>
      </c>
      <c r="M125" s="5">
        <v>72084000000</v>
      </c>
      <c r="N125" s="5">
        <v>74107000000</v>
      </c>
      <c r="O125" s="5">
        <v>75105000000</v>
      </c>
      <c r="P125" s="5">
        <v>340326000000</v>
      </c>
      <c r="Q125" s="5">
        <v>275148000000</v>
      </c>
      <c r="R125" s="5">
        <v>71969000000</v>
      </c>
      <c r="S125" s="5">
        <v>187504000000</v>
      </c>
      <c r="T125" s="5">
        <v>91769000000</v>
      </c>
      <c r="U125" s="5">
        <v>121650000000</v>
      </c>
      <c r="V125" s="5">
        <v>273659000000</v>
      </c>
      <c r="W125" s="5">
        <v>220884000000</v>
      </c>
      <c r="X125" s="5">
        <v>118307137425</v>
      </c>
      <c r="Y125" s="5">
        <v>62435590853</v>
      </c>
      <c r="Z125" s="5">
        <v>26739227494</v>
      </c>
    </row>
    <row r="126" spans="3:26" ht="15.5" x14ac:dyDescent="0.35">
      <c r="C126" t="s">
        <v>1749</v>
      </c>
    </row>
    <row r="127" spans="3:26" ht="15.5" x14ac:dyDescent="0.35">
      <c r="C127" t="s">
        <v>470</v>
      </c>
      <c r="M127" s="5">
        <v>19987000000</v>
      </c>
      <c r="N127" s="5">
        <v>53898000000</v>
      </c>
      <c r="O127" s="5">
        <v>1070377000000</v>
      </c>
      <c r="R127" s="5">
        <v>2086862000000</v>
      </c>
      <c r="S127" s="5">
        <v>894435000000</v>
      </c>
      <c r="T127" s="5">
        <v>892308000000</v>
      </c>
      <c r="U127" s="5">
        <v>891333000000</v>
      </c>
    </row>
    <row r="128" spans="3:26" ht="15.5" x14ac:dyDescent="0.35">
      <c r="C128" t="s">
        <v>1750</v>
      </c>
      <c r="D128" s="5">
        <v>83963000000</v>
      </c>
      <c r="E128" s="5">
        <v>81249000000</v>
      </c>
      <c r="F128" s="5">
        <v>78456000000</v>
      </c>
      <c r="G128" s="5">
        <v>65045000000</v>
      </c>
      <c r="I128" s="5">
        <v>78456000000</v>
      </c>
      <c r="J128" s="5">
        <v>71215000000</v>
      </c>
      <c r="K128" s="5">
        <v>63945000000</v>
      </c>
      <c r="L128" s="5">
        <v>73556000000</v>
      </c>
      <c r="M128" s="5">
        <v>75425000000</v>
      </c>
      <c r="N128" s="5">
        <v>93943000000</v>
      </c>
      <c r="O128" s="5">
        <v>383607000000</v>
      </c>
      <c r="P128" s="5">
        <v>1061805000000</v>
      </c>
      <c r="Q128" s="5">
        <v>103341000000</v>
      </c>
      <c r="R128" s="5">
        <v>4299000000</v>
      </c>
      <c r="S128" s="5">
        <v>33555000000</v>
      </c>
      <c r="T128" s="5">
        <v>34881000000</v>
      </c>
      <c r="U128" s="5">
        <v>64245000000</v>
      </c>
      <c r="V128" s="5">
        <v>4501000000</v>
      </c>
    </row>
    <row r="129" spans="3:26" ht="15.5" x14ac:dyDescent="0.35">
      <c r="C129" t="s">
        <v>206</v>
      </c>
      <c r="W129" s="5">
        <v>27229000000</v>
      </c>
      <c r="X129" s="5">
        <v>3894964445</v>
      </c>
      <c r="Y129" s="5">
        <v>1623491681</v>
      </c>
      <c r="Z129" s="5">
        <v>675160619</v>
      </c>
    </row>
    <row r="130" spans="3:26" ht="15.5" x14ac:dyDescent="0.35">
      <c r="C130" t="s">
        <v>123</v>
      </c>
      <c r="D130" s="5">
        <v>307291000000</v>
      </c>
      <c r="E130" s="5">
        <v>222732000000</v>
      </c>
      <c r="F130" s="5">
        <v>225220000000</v>
      </c>
      <c r="G130" s="5">
        <v>235651000000</v>
      </c>
      <c r="I130" s="5">
        <v>225220000000</v>
      </c>
      <c r="J130" s="5">
        <v>333818000000</v>
      </c>
      <c r="K130" s="5">
        <v>221899000000</v>
      </c>
      <c r="L130" s="5">
        <v>220582000000</v>
      </c>
      <c r="M130" s="5">
        <v>222724000000</v>
      </c>
      <c r="N130" s="5">
        <v>327851000000</v>
      </c>
      <c r="O130" s="5">
        <v>2373896000000</v>
      </c>
      <c r="P130" s="5">
        <v>89518000000</v>
      </c>
      <c r="Q130" s="5">
        <v>1175414000000</v>
      </c>
      <c r="R130" s="5">
        <v>2485809000000</v>
      </c>
      <c r="S130" s="5">
        <v>2343616000000</v>
      </c>
      <c r="T130" s="5">
        <v>2285709000000</v>
      </c>
      <c r="U130" s="5">
        <v>1266827000000</v>
      </c>
      <c r="V130" s="5">
        <v>617126000000</v>
      </c>
      <c r="W130" s="5">
        <v>845656000000</v>
      </c>
      <c r="X130" s="5">
        <v>828587018438</v>
      </c>
      <c r="Y130" s="5">
        <v>547511254332</v>
      </c>
      <c r="Z130" s="5">
        <v>261334668461</v>
      </c>
    </row>
    <row r="131" spans="3:26" ht="15.5" x14ac:dyDescent="0.35">
      <c r="C131" t="s">
        <v>124</v>
      </c>
      <c r="D131" s="5">
        <v>307291000000</v>
      </c>
      <c r="E131" s="5">
        <v>222732000000</v>
      </c>
      <c r="F131" s="5">
        <v>225220000000</v>
      </c>
      <c r="G131" s="5">
        <v>235651000000</v>
      </c>
      <c r="I131" s="5">
        <v>225220000000</v>
      </c>
      <c r="J131" s="5">
        <v>333818000000</v>
      </c>
      <c r="K131" s="5">
        <v>221899000000</v>
      </c>
      <c r="L131" s="5">
        <v>220582000000</v>
      </c>
      <c r="M131" s="5">
        <v>222724000000</v>
      </c>
      <c r="N131" s="5">
        <v>327851000000</v>
      </c>
      <c r="O131" s="5">
        <v>2373896000000</v>
      </c>
      <c r="P131" s="5">
        <v>89518000000</v>
      </c>
      <c r="Q131" s="5">
        <v>1175414000000</v>
      </c>
      <c r="R131" s="5">
        <v>2485809000000</v>
      </c>
      <c r="S131" s="5">
        <v>2343616000000</v>
      </c>
      <c r="T131" s="5">
        <v>2285709000000</v>
      </c>
      <c r="U131" s="5">
        <v>1266827000000</v>
      </c>
      <c r="V131" s="5">
        <v>617126000000</v>
      </c>
      <c r="W131" s="5">
        <v>845656000000</v>
      </c>
      <c r="X131" s="5">
        <v>828587018438</v>
      </c>
      <c r="Y131" s="5">
        <v>547511254332</v>
      </c>
      <c r="Z131" s="5">
        <v>261334668461</v>
      </c>
    </row>
    <row r="132" spans="3:26" ht="15.5" x14ac:dyDescent="0.35">
      <c r="C132" t="s">
        <v>679</v>
      </c>
      <c r="D132" s="5">
        <v>167633000000</v>
      </c>
      <c r="E132" s="5">
        <v>94517000000</v>
      </c>
      <c r="F132" s="5">
        <v>94900000000</v>
      </c>
      <c r="G132" s="5">
        <v>95096000000</v>
      </c>
      <c r="I132" s="5">
        <v>94900000000</v>
      </c>
      <c r="J132" s="5">
        <v>189651000000</v>
      </c>
      <c r="K132" s="5">
        <v>68819000000</v>
      </c>
      <c r="L132" s="5">
        <v>67904000000</v>
      </c>
      <c r="O132" s="5">
        <v>860995000000</v>
      </c>
      <c r="Q132" s="5">
        <v>577000000</v>
      </c>
      <c r="R132" s="5">
        <v>189759000000</v>
      </c>
      <c r="S132" s="5">
        <v>1350504000000</v>
      </c>
      <c r="T132" s="5">
        <v>1307018000000</v>
      </c>
      <c r="U132" s="5">
        <v>320937000000</v>
      </c>
      <c r="V132" s="5">
        <v>572363000000</v>
      </c>
      <c r="W132" s="5">
        <v>825006000000</v>
      </c>
      <c r="X132" s="5">
        <v>576900337989</v>
      </c>
      <c r="Y132" s="5">
        <v>492857020760</v>
      </c>
      <c r="Z132" s="5">
        <v>214151586726</v>
      </c>
    </row>
    <row r="133" spans="3:26" ht="15.5" x14ac:dyDescent="0.35">
      <c r="C133" t="s">
        <v>512</v>
      </c>
      <c r="N133" s="5">
        <v>26828000000</v>
      </c>
      <c r="P133" s="5">
        <v>15170000000</v>
      </c>
      <c r="Q133" s="5">
        <v>975029000000</v>
      </c>
      <c r="R133" s="5">
        <v>15397000000</v>
      </c>
      <c r="S133" s="5">
        <v>1347000000</v>
      </c>
      <c r="T133" s="5">
        <v>1585000000</v>
      </c>
      <c r="U133" s="5">
        <v>102000000</v>
      </c>
      <c r="V133" s="5">
        <v>3315000000</v>
      </c>
      <c r="W133" s="5">
        <v>1680000000</v>
      </c>
      <c r="X133" s="5">
        <v>151921076478</v>
      </c>
      <c r="Y133" s="5">
        <v>678181502</v>
      </c>
      <c r="Z133" s="5">
        <v>1293321001</v>
      </c>
    </row>
    <row r="134" spans="3:26" ht="15.5" x14ac:dyDescent="0.35">
      <c r="C134" t="s">
        <v>208</v>
      </c>
      <c r="D134" s="5">
        <v>13608000000</v>
      </c>
      <c r="E134" s="5">
        <v>4959000000</v>
      </c>
      <c r="F134" s="5">
        <v>4794000000</v>
      </c>
      <c r="G134" s="5">
        <v>15254000000</v>
      </c>
      <c r="I134" s="5">
        <v>4794000000</v>
      </c>
      <c r="J134" s="5">
        <v>23526000000</v>
      </c>
      <c r="K134" s="5">
        <v>35929000000</v>
      </c>
      <c r="L134" s="5">
        <v>55054000000</v>
      </c>
      <c r="M134" s="5">
        <v>88337000000</v>
      </c>
      <c r="N134" s="5">
        <v>85692000000</v>
      </c>
      <c r="O134" s="5">
        <v>93010000000</v>
      </c>
      <c r="Q134" s="5">
        <v>80533000000</v>
      </c>
      <c r="R134" s="5">
        <v>91916000000</v>
      </c>
      <c r="S134" s="5">
        <v>10667000000</v>
      </c>
      <c r="T134" s="5">
        <v>22522000000</v>
      </c>
      <c r="U134" s="5">
        <v>11777000000</v>
      </c>
      <c r="V134" s="5">
        <v>11468000000</v>
      </c>
      <c r="W134" s="5">
        <v>2267000000</v>
      </c>
      <c r="X134" s="5">
        <v>24544065680</v>
      </c>
      <c r="Y134" s="5">
        <v>41139156887</v>
      </c>
      <c r="Z134" s="5">
        <v>36163273958</v>
      </c>
    </row>
    <row r="135" spans="3:26" ht="15.5" x14ac:dyDescent="0.35">
      <c r="C135" t="s">
        <v>465</v>
      </c>
      <c r="M135" s="5">
        <v>3721000000</v>
      </c>
      <c r="N135" s="5">
        <v>5102000000</v>
      </c>
      <c r="O135" s="5">
        <v>309899000000</v>
      </c>
      <c r="R135" s="5">
        <v>596505000000</v>
      </c>
      <c r="S135" s="5">
        <v>594808000000</v>
      </c>
      <c r="T135" s="5">
        <v>592979000000</v>
      </c>
      <c r="U135" s="5">
        <v>592152000000</v>
      </c>
    </row>
    <row r="136" spans="3:26" ht="15.5" x14ac:dyDescent="0.35">
      <c r="C136" t="s">
        <v>1185</v>
      </c>
      <c r="M136" s="5">
        <v>16266000000</v>
      </c>
      <c r="N136" s="5">
        <v>48796000000</v>
      </c>
      <c r="O136" s="5">
        <v>760478000000</v>
      </c>
      <c r="R136" s="5">
        <v>1490357000000</v>
      </c>
      <c r="S136" s="5">
        <v>299627000000</v>
      </c>
      <c r="T136" s="5">
        <v>299329000000</v>
      </c>
      <c r="U136" s="5">
        <v>299181000000</v>
      </c>
    </row>
    <row r="137" spans="3:26" ht="15.5" x14ac:dyDescent="0.35">
      <c r="C137" t="s">
        <v>1751</v>
      </c>
    </row>
    <row r="138" spans="3:26" ht="15.5" x14ac:dyDescent="0.35">
      <c r="C138" t="s">
        <v>211</v>
      </c>
      <c r="D138" s="5">
        <v>33843000000</v>
      </c>
      <c r="E138" s="5">
        <v>35868000000</v>
      </c>
      <c r="F138" s="5">
        <v>36961000000</v>
      </c>
      <c r="G138" s="5">
        <v>40992000000</v>
      </c>
      <c r="I138" s="5">
        <v>36961000000</v>
      </c>
      <c r="J138" s="5">
        <v>46664000000</v>
      </c>
      <c r="K138" s="5">
        <v>52798000000</v>
      </c>
      <c r="L138" s="5">
        <v>22642000000</v>
      </c>
      <c r="M138" s="5">
        <v>23601000000</v>
      </c>
      <c r="N138" s="5">
        <v>19461000000</v>
      </c>
      <c r="O138" s="5">
        <v>243588000000</v>
      </c>
      <c r="R138" s="5">
        <v>3141000000</v>
      </c>
      <c r="S138" s="5">
        <v>14569000000</v>
      </c>
      <c r="T138" s="5">
        <v>9165000000</v>
      </c>
      <c r="U138" s="5">
        <v>4703000000</v>
      </c>
      <c r="V138" s="5">
        <v>3147000000</v>
      </c>
      <c r="W138" s="5">
        <v>284000000</v>
      </c>
      <c r="X138" s="5">
        <v>3571270481</v>
      </c>
      <c r="Y138" s="5">
        <v>1405486552</v>
      </c>
      <c r="Z138" s="5">
        <v>164232579</v>
      </c>
    </row>
    <row r="139" spans="3:26" ht="15.5" x14ac:dyDescent="0.35">
      <c r="C139" t="s">
        <v>1186</v>
      </c>
      <c r="X139" s="5">
        <v>60000000000</v>
      </c>
      <c r="Y139" s="5">
        <v>3500000000</v>
      </c>
      <c r="Z139" s="5">
        <v>3500000000</v>
      </c>
    </row>
    <row r="140" spans="3:26" ht="15.5" x14ac:dyDescent="0.35">
      <c r="C140" t="s">
        <v>127</v>
      </c>
      <c r="D140" s="5">
        <v>1076389000000</v>
      </c>
      <c r="E140" s="5">
        <v>1005048000000</v>
      </c>
      <c r="F140" s="5">
        <v>945865000000</v>
      </c>
      <c r="G140" s="5">
        <v>942713000000</v>
      </c>
      <c r="I140" s="5">
        <v>945865000000</v>
      </c>
      <c r="J140" s="5">
        <v>918034000000</v>
      </c>
      <c r="K140" s="5">
        <v>881806000000</v>
      </c>
      <c r="L140" s="5">
        <v>1048489000000</v>
      </c>
      <c r="M140" s="5">
        <v>942744000000</v>
      </c>
      <c r="N140" s="5">
        <v>1183300000000</v>
      </c>
      <c r="O140" s="5">
        <v>3526819000000</v>
      </c>
      <c r="P140" s="5">
        <v>5267348000000</v>
      </c>
      <c r="Q140" s="5">
        <v>5329841000000</v>
      </c>
      <c r="R140" s="5">
        <v>4990139000000</v>
      </c>
      <c r="S140" s="5">
        <v>5094072000000</v>
      </c>
      <c r="T140" s="5">
        <v>3779017000000</v>
      </c>
      <c r="U140" s="5">
        <v>2664051000000</v>
      </c>
      <c r="V140" s="5">
        <v>1834123000000</v>
      </c>
      <c r="W140" s="5">
        <v>1757492000000</v>
      </c>
      <c r="X140" s="5">
        <v>1346881121132</v>
      </c>
      <c r="Y140" s="5">
        <v>918170132341</v>
      </c>
      <c r="Z140" s="5">
        <v>625913213356</v>
      </c>
    </row>
    <row r="141" spans="3:26" ht="15.5" x14ac:dyDescent="0.35">
      <c r="C141" t="s">
        <v>128</v>
      </c>
    </row>
    <row r="142" spans="3:26" ht="15.5" x14ac:dyDescent="0.35">
      <c r="C142" t="s">
        <v>129</v>
      </c>
      <c r="D142" s="5">
        <v>1902860000000</v>
      </c>
      <c r="E142" s="5">
        <v>1902860000000</v>
      </c>
      <c r="F142" s="5">
        <v>1902860000000</v>
      </c>
      <c r="G142" s="5">
        <v>1902860000000</v>
      </c>
      <c r="I142" s="5">
        <v>1902860000000</v>
      </c>
      <c r="J142" s="5">
        <v>1902860000000</v>
      </c>
      <c r="K142" s="5">
        <v>1902860000000</v>
      </c>
      <c r="L142" s="5">
        <v>1902860000000</v>
      </c>
      <c r="M142" s="5">
        <v>1902860000000</v>
      </c>
      <c r="N142" s="5">
        <v>1902860000000</v>
      </c>
      <c r="O142" s="5">
        <v>684220000000</v>
      </c>
      <c r="P142" s="5">
        <v>684220000000</v>
      </c>
      <c r="Q142" s="5">
        <v>684220000000</v>
      </c>
      <c r="R142" s="5">
        <v>684220000000</v>
      </c>
      <c r="S142" s="5">
        <v>684220000000</v>
      </c>
      <c r="T142" s="5">
        <v>684220000000</v>
      </c>
      <c r="U142" s="5">
        <v>625700000000</v>
      </c>
      <c r="V142" s="5">
        <v>625700000000</v>
      </c>
      <c r="W142" s="5">
        <v>625700000000</v>
      </c>
      <c r="X142" s="5">
        <v>374900000000</v>
      </c>
      <c r="Y142" s="5">
        <v>374900000000</v>
      </c>
      <c r="Z142" s="5">
        <v>374900000000</v>
      </c>
    </row>
    <row r="143" spans="3:26" ht="15.5" x14ac:dyDescent="0.35">
      <c r="C143" t="s">
        <v>130</v>
      </c>
      <c r="D143" s="5">
        <v>1513537000000</v>
      </c>
      <c r="E143" s="5">
        <v>1515597000000</v>
      </c>
      <c r="F143" s="5">
        <v>1515597000000</v>
      </c>
      <c r="G143" s="5">
        <v>1515597000000</v>
      </c>
      <c r="I143" s="5">
        <v>1515597000000</v>
      </c>
      <c r="J143" s="5">
        <v>1515597000000</v>
      </c>
      <c r="K143" s="5">
        <v>1515597000000</v>
      </c>
      <c r="L143" s="5">
        <v>1515597000000</v>
      </c>
      <c r="M143" s="5">
        <v>1515597000000</v>
      </c>
      <c r="N143" s="5">
        <v>1515597000000</v>
      </c>
      <c r="O143" s="5">
        <v>1455091000000</v>
      </c>
      <c r="P143" s="5">
        <v>1455091000000</v>
      </c>
      <c r="Q143" s="5">
        <v>1455091000000</v>
      </c>
      <c r="R143" s="5">
        <v>1455091000000</v>
      </c>
      <c r="S143" s="5">
        <v>1258398000000</v>
      </c>
      <c r="T143" s="5">
        <v>1258398000000</v>
      </c>
      <c r="U143" s="5">
        <v>658756000000</v>
      </c>
      <c r="V143" s="5">
        <v>754583000000</v>
      </c>
      <c r="W143" s="5">
        <v>657256000000</v>
      </c>
      <c r="X143" s="5">
        <v>217816324655</v>
      </c>
      <c r="Y143" s="5">
        <v>217816324655</v>
      </c>
      <c r="Z143" s="5">
        <v>217816324655</v>
      </c>
    </row>
    <row r="144" spans="3:26" ht="15.5" x14ac:dyDescent="0.35">
      <c r="C144" t="s">
        <v>131</v>
      </c>
      <c r="D144" s="5">
        <v>-2673853000000</v>
      </c>
      <c r="E144" s="5">
        <v>-2710870000000</v>
      </c>
      <c r="F144" s="5">
        <v>-2728564000000</v>
      </c>
      <c r="G144" s="5">
        <v>-2751839000000</v>
      </c>
      <c r="I144" s="5">
        <v>-2728564000000</v>
      </c>
      <c r="J144" s="5">
        <v>-2844687000000</v>
      </c>
      <c r="K144" s="5">
        <v>-2960347000000</v>
      </c>
      <c r="L144" s="5">
        <v>-3009932000000</v>
      </c>
      <c r="M144" s="5">
        <v>-2989408000000</v>
      </c>
      <c r="N144" s="5">
        <v>-3048853000000</v>
      </c>
      <c r="O144" s="5">
        <v>-4456541000000</v>
      </c>
      <c r="P144" s="5">
        <v>-5588392000000</v>
      </c>
      <c r="Q144" s="5">
        <v>-5485424000000</v>
      </c>
      <c r="R144" s="5">
        <v>1796408000000</v>
      </c>
      <c r="S144" s="5">
        <v>1215374000000</v>
      </c>
      <c r="T144" s="5">
        <v>894902000000</v>
      </c>
      <c r="U144" s="5">
        <v>587961000000</v>
      </c>
      <c r="V144" s="5">
        <v>300975000000</v>
      </c>
      <c r="W144" s="5">
        <v>108797000000</v>
      </c>
      <c r="X144" s="5">
        <v>-18108858195</v>
      </c>
      <c r="Y144" s="5">
        <v>-93463993327</v>
      </c>
      <c r="Z144" s="5">
        <v>-131250768779</v>
      </c>
    </row>
    <row r="145" spans="2:26" ht="15.5" x14ac:dyDescent="0.35">
      <c r="C145" t="s">
        <v>132</v>
      </c>
    </row>
    <row r="146" spans="2:26" ht="15.5" x14ac:dyDescent="0.35">
      <c r="C146" t="s">
        <v>133</v>
      </c>
      <c r="D146" s="5">
        <v>-2673853000000</v>
      </c>
      <c r="E146" s="5">
        <v>-2710870000000</v>
      </c>
      <c r="F146" s="5">
        <v>-2728564000000</v>
      </c>
      <c r="G146" s="5">
        <v>-2751839000000</v>
      </c>
      <c r="I146" s="5">
        <v>-2728564000000</v>
      </c>
      <c r="J146" s="5">
        <v>-2844687000000</v>
      </c>
      <c r="K146" s="5">
        <v>-2960347000000</v>
      </c>
    </row>
    <row r="147" spans="2:26" ht="15.5" x14ac:dyDescent="0.35">
      <c r="C147" t="s">
        <v>134</v>
      </c>
      <c r="D147" s="5">
        <v>-2673853000000</v>
      </c>
      <c r="E147" s="5">
        <v>-2710870000000</v>
      </c>
      <c r="F147" s="5">
        <v>-2728564000000</v>
      </c>
      <c r="G147" s="5">
        <v>-2751839000000</v>
      </c>
      <c r="I147" s="5">
        <v>-2728564000000</v>
      </c>
      <c r="J147" s="5">
        <v>-2844687000000</v>
      </c>
      <c r="K147" s="5">
        <v>-2960347000000</v>
      </c>
      <c r="L147" s="5">
        <v>-3009932000000</v>
      </c>
      <c r="M147" s="5">
        <v>-2989408000000</v>
      </c>
      <c r="N147" s="5">
        <v>-3048853000000</v>
      </c>
      <c r="O147" s="5">
        <v>-4456541000000</v>
      </c>
      <c r="P147" s="5">
        <v>-5588392000000</v>
      </c>
      <c r="Q147" s="5">
        <v>-5485424000000</v>
      </c>
      <c r="R147" s="5">
        <v>1796408000000</v>
      </c>
      <c r="S147" s="5">
        <v>1215374000000</v>
      </c>
      <c r="T147" s="5">
        <v>894902000000</v>
      </c>
      <c r="U147" s="5">
        <v>587961000000</v>
      </c>
      <c r="V147" s="5">
        <v>300975000000</v>
      </c>
      <c r="W147" s="5">
        <v>108797000000</v>
      </c>
      <c r="X147" s="5">
        <v>-18108858195</v>
      </c>
      <c r="Y147" s="5">
        <v>-93463993327</v>
      </c>
      <c r="Z147" s="5">
        <v>-131250768779</v>
      </c>
    </row>
    <row r="148" spans="2:26" ht="15.5" x14ac:dyDescent="0.35">
      <c r="C148" t="s">
        <v>212</v>
      </c>
      <c r="D148" s="5">
        <v>-1372000000</v>
      </c>
      <c r="E148" s="5">
        <v>-1374000000</v>
      </c>
      <c r="F148" s="5">
        <v>-1374000000</v>
      </c>
      <c r="G148" s="5">
        <v>-1376000000</v>
      </c>
      <c r="I148" s="5">
        <v>-1374000000</v>
      </c>
      <c r="J148" s="5">
        <v>-1378000000</v>
      </c>
      <c r="K148" s="5">
        <v>-1353000000</v>
      </c>
      <c r="L148" s="5">
        <v>-1232000000</v>
      </c>
      <c r="M148" s="5">
        <v>-1239000000</v>
      </c>
      <c r="N148" s="5">
        <v>-1251000000</v>
      </c>
      <c r="O148" s="5">
        <v>-1050000000</v>
      </c>
      <c r="P148" s="5">
        <v>-1861000000</v>
      </c>
      <c r="Q148" s="5">
        <v>-1788000000</v>
      </c>
      <c r="R148" s="5">
        <v>321467000000</v>
      </c>
      <c r="S148" s="5">
        <v>597830000000</v>
      </c>
      <c r="T148" s="5">
        <v>541556000000</v>
      </c>
      <c r="U148" s="5">
        <v>344597000000</v>
      </c>
      <c r="V148" s="5">
        <v>308263000000</v>
      </c>
      <c r="W148" s="5">
        <v>58355000000</v>
      </c>
      <c r="X148" s="5">
        <v>14305592161</v>
      </c>
      <c r="Y148" s="5">
        <v>423898562</v>
      </c>
      <c r="Z148" s="5">
        <v>388865483</v>
      </c>
    </row>
    <row r="149" spans="2:26" ht="15.5" x14ac:dyDescent="0.35">
      <c r="C149" t="s">
        <v>10</v>
      </c>
      <c r="D149" s="5">
        <v>1186469000000</v>
      </c>
      <c r="E149" s="5">
        <v>1156597000000</v>
      </c>
      <c r="F149" s="5">
        <v>1144016000000</v>
      </c>
      <c r="G149" s="5">
        <v>1121054000000</v>
      </c>
      <c r="I149" s="5">
        <v>1144016000000</v>
      </c>
      <c r="J149" s="5">
        <v>1046138000000</v>
      </c>
      <c r="K149" s="5">
        <v>968198000000</v>
      </c>
      <c r="L149" s="5">
        <v>777861000000</v>
      </c>
      <c r="M149" s="5">
        <v>818890000000</v>
      </c>
      <c r="N149" s="5">
        <v>828257000000</v>
      </c>
      <c r="O149" s="5">
        <v>-1657853000000</v>
      </c>
      <c r="P149" s="5">
        <v>-3450942000000</v>
      </c>
      <c r="Q149" s="5">
        <v>-3347901000000</v>
      </c>
      <c r="R149" s="5">
        <v>4264400000000</v>
      </c>
      <c r="S149" s="5">
        <v>3966907000000</v>
      </c>
      <c r="T149" s="5">
        <v>3592829000000</v>
      </c>
      <c r="U149" s="5">
        <v>2356773000000</v>
      </c>
      <c r="V149" s="5">
        <v>2033453000000</v>
      </c>
      <c r="W149" s="5">
        <v>1832817000000</v>
      </c>
      <c r="X149" s="5">
        <v>590068320006</v>
      </c>
      <c r="Y149" s="5">
        <v>428866350326</v>
      </c>
      <c r="Z149" s="5">
        <v>391044541795</v>
      </c>
    </row>
    <row r="150" spans="2:26" ht="15.5" x14ac:dyDescent="0.35">
      <c r="C150" t="s">
        <v>135</v>
      </c>
      <c r="D150" s="5">
        <v>2262858000000</v>
      </c>
      <c r="E150" s="5">
        <v>2161645000000</v>
      </c>
      <c r="F150" s="5">
        <v>2089881000000</v>
      </c>
      <c r="G150" s="5">
        <v>2063767000000</v>
      </c>
      <c r="I150" s="5">
        <v>2089881000000</v>
      </c>
      <c r="J150" s="5">
        <v>1964172000000</v>
      </c>
      <c r="K150" s="5">
        <v>1850004000000</v>
      </c>
      <c r="L150" s="5">
        <v>1826350000000</v>
      </c>
      <c r="M150" s="5">
        <v>1761634000000</v>
      </c>
      <c r="N150" s="5">
        <v>2011557000000</v>
      </c>
      <c r="O150" s="5">
        <v>1868966000000</v>
      </c>
      <c r="P150" s="5">
        <v>1816406000000</v>
      </c>
      <c r="Q150" s="5">
        <v>1981940000000</v>
      </c>
      <c r="R150" s="5">
        <v>9254539000000</v>
      </c>
      <c r="S150" s="5">
        <v>9060979000000</v>
      </c>
      <c r="T150" s="5">
        <v>7371846000000</v>
      </c>
      <c r="U150" s="5">
        <v>5020824000000</v>
      </c>
      <c r="V150" s="5">
        <v>3867576000000</v>
      </c>
      <c r="W150" s="5">
        <v>3590309000000</v>
      </c>
      <c r="X150" s="5">
        <v>1936949441138</v>
      </c>
      <c r="Y150" s="5">
        <v>1347036482667</v>
      </c>
      <c r="Z150" s="5">
        <v>1016957755151</v>
      </c>
    </row>
    <row r="151" spans="2:26" ht="15.5" x14ac:dyDescent="0.35">
      <c r="C151" t="s">
        <v>136</v>
      </c>
      <c r="D151" s="5">
        <v>9311800000</v>
      </c>
      <c r="E151" s="5">
        <v>9311800000</v>
      </c>
      <c r="F151" s="5">
        <v>9311800000</v>
      </c>
      <c r="G151" s="5">
        <v>9311800000</v>
      </c>
      <c r="I151" s="5">
        <v>9311800000</v>
      </c>
      <c r="J151" s="5">
        <v>9311800000</v>
      </c>
      <c r="K151" s="5">
        <v>9311800000</v>
      </c>
      <c r="L151" s="5">
        <v>9311800000</v>
      </c>
      <c r="M151" s="5">
        <v>9311800000</v>
      </c>
      <c r="N151" s="5">
        <v>9311800000</v>
      </c>
      <c r="O151" s="5">
        <v>3218600000</v>
      </c>
      <c r="P151" s="5">
        <v>3218600000</v>
      </c>
      <c r="Q151" s="5">
        <v>3218600000</v>
      </c>
      <c r="R151" s="5">
        <v>3218600000</v>
      </c>
      <c r="S151" s="5">
        <v>3218600000</v>
      </c>
      <c r="T151" s="5">
        <v>3218600000</v>
      </c>
      <c r="U151" s="5">
        <v>2926000000</v>
      </c>
      <c r="V151" s="5">
        <v>2926000000</v>
      </c>
      <c r="W151" s="5">
        <v>2926000000</v>
      </c>
      <c r="X151" s="5">
        <v>1672000000</v>
      </c>
      <c r="Y151" s="5">
        <v>1672000000</v>
      </c>
      <c r="Z151" s="5">
        <v>1672000000</v>
      </c>
    </row>
    <row r="153" spans="2:26" ht="15.5" x14ac:dyDescent="0.35">
      <c r="B153" t="s">
        <v>137</v>
      </c>
      <c r="C153" t="s">
        <v>138</v>
      </c>
      <c r="D153" s="5">
        <v>32782000000</v>
      </c>
      <c r="E153" s="5">
        <v>39665000000</v>
      </c>
      <c r="F153" s="5">
        <v>-97675000000</v>
      </c>
      <c r="G153" s="5">
        <v>87118000000</v>
      </c>
      <c r="I153" s="5">
        <v>22908000000</v>
      </c>
      <c r="J153" s="5">
        <v>271662000000</v>
      </c>
      <c r="K153" s="5">
        <v>78479000000</v>
      </c>
      <c r="L153" s="5">
        <v>-41789000000</v>
      </c>
      <c r="M153" s="5">
        <v>-84864000000</v>
      </c>
      <c r="N153" s="5">
        <v>-58485000000</v>
      </c>
      <c r="O153" s="5">
        <v>12183000000</v>
      </c>
      <c r="P153" s="5">
        <v>278566000000</v>
      </c>
      <c r="Q153" s="5">
        <v>733424000000</v>
      </c>
      <c r="R153" s="5">
        <v>463580000000</v>
      </c>
      <c r="S153" s="5">
        <v>399185000000</v>
      </c>
      <c r="T153" s="5">
        <v>353530000000</v>
      </c>
      <c r="U153" s="5">
        <v>78729000000</v>
      </c>
      <c r="V153" s="5">
        <v>109316000000</v>
      </c>
      <c r="W153" s="5">
        <v>29662000000</v>
      </c>
      <c r="X153" s="5">
        <v>-23124669685</v>
      </c>
      <c r="Y153" s="5">
        <v>50814639259</v>
      </c>
      <c r="Z153" s="5">
        <v>43896609663</v>
      </c>
    </row>
    <row r="154" spans="2:26" ht="15.5" x14ac:dyDescent="0.35">
      <c r="C154" t="s">
        <v>291</v>
      </c>
      <c r="D154" s="5">
        <v>527603000000</v>
      </c>
      <c r="E154" s="5">
        <v>466230000000</v>
      </c>
      <c r="F154" s="5">
        <v>515772000000</v>
      </c>
      <c r="G154" s="5">
        <v>508464000000</v>
      </c>
      <c r="I154" s="5">
        <v>1921442000000</v>
      </c>
      <c r="J154" s="5">
        <v>1935925000000</v>
      </c>
      <c r="K154" s="5">
        <v>1678332000000</v>
      </c>
      <c r="L154" s="5">
        <v>1793375000000</v>
      </c>
      <c r="M154" s="5">
        <v>1555740000000</v>
      </c>
      <c r="N154" s="5">
        <v>1192068000000</v>
      </c>
      <c r="O154" s="5">
        <v>1487494000000</v>
      </c>
      <c r="P154" s="5">
        <v>1629089000000</v>
      </c>
      <c r="Q154" s="5">
        <v>1756126000000</v>
      </c>
      <c r="R154" s="5">
        <v>6041521000000</v>
      </c>
      <c r="S154" s="5">
        <v>5410473000000</v>
      </c>
      <c r="T154" s="5">
        <v>4706966000000</v>
      </c>
      <c r="U154" s="5">
        <v>3723014000000</v>
      </c>
      <c r="V154" s="5">
        <v>2663761000000</v>
      </c>
      <c r="W154" s="5">
        <v>1495227000000</v>
      </c>
      <c r="X154" s="5">
        <v>632333476794</v>
      </c>
      <c r="Y154" s="5">
        <v>513900899191</v>
      </c>
      <c r="Z154" s="5">
        <v>480268735990</v>
      </c>
    </row>
    <row r="155" spans="2:26" ht="15.5" x14ac:dyDescent="0.35">
      <c r="C155" t="s">
        <v>458</v>
      </c>
      <c r="D155" s="5">
        <v>-389899000000</v>
      </c>
      <c r="E155" s="5">
        <v>-326164000000</v>
      </c>
      <c r="F155" s="5">
        <v>-373781000000</v>
      </c>
      <c r="G155" s="5">
        <v>-331628000000</v>
      </c>
      <c r="I155" s="5">
        <v>-1367719000000</v>
      </c>
      <c r="J155" s="5">
        <v>-1343187000000</v>
      </c>
      <c r="K155" s="5">
        <v>-1325322000000</v>
      </c>
      <c r="L155" s="5">
        <v>-1602204000000</v>
      </c>
      <c r="M155" s="5">
        <v>-1420332000000</v>
      </c>
      <c r="N155" s="5">
        <v>-1033715000000</v>
      </c>
      <c r="O155" s="5">
        <v>-1297528000000</v>
      </c>
      <c r="P155" s="5">
        <v>-1171852000000</v>
      </c>
      <c r="Q155" s="5">
        <v>-508436000000</v>
      </c>
      <c r="R155" s="5">
        <v>-4965004000000</v>
      </c>
      <c r="S155" s="5">
        <v>-4470093000000</v>
      </c>
      <c r="T155" s="5">
        <v>-4087304000000</v>
      </c>
      <c r="U155" s="5">
        <v>-3367158000000</v>
      </c>
      <c r="V155" s="5">
        <v>-2348826000000</v>
      </c>
      <c r="W155" s="5">
        <v>-1271353000000</v>
      </c>
      <c r="X155" s="5">
        <v>-553055488157</v>
      </c>
      <c r="Y155" s="5">
        <v>-379531850704</v>
      </c>
      <c r="Z155" s="5">
        <v>-378469116283</v>
      </c>
    </row>
    <row r="156" spans="2:26" ht="15.5" x14ac:dyDescent="0.35">
      <c r="C156" t="s">
        <v>872</v>
      </c>
      <c r="P156" s="5">
        <v>-20000000000</v>
      </c>
    </row>
    <row r="157" spans="2:26" ht="15.5" x14ac:dyDescent="0.35">
      <c r="C157" t="s">
        <v>1752</v>
      </c>
    </row>
    <row r="158" spans="2:26" ht="15.5" x14ac:dyDescent="0.35">
      <c r="C158" t="s">
        <v>141</v>
      </c>
      <c r="D158" s="5">
        <v>-95837000000</v>
      </c>
      <c r="E158" s="5">
        <v>-92986000000</v>
      </c>
      <c r="F158" s="5">
        <v>-71912000000</v>
      </c>
      <c r="G158" s="5">
        <v>-73208000000</v>
      </c>
      <c r="I158" s="5">
        <v>-314164000000</v>
      </c>
      <c r="J158" s="5">
        <v>-273606000000</v>
      </c>
      <c r="K158" s="5">
        <v>-246223000000</v>
      </c>
      <c r="L158" s="5">
        <v>-238449000000</v>
      </c>
      <c r="M158" s="5">
        <v>-226153000000</v>
      </c>
      <c r="N158" s="5">
        <v>-193616000000</v>
      </c>
      <c r="O158" s="5">
        <v>-147468000000</v>
      </c>
      <c r="P158" s="5">
        <v>-147643000000</v>
      </c>
      <c r="Q158" s="5">
        <v>-322526000000</v>
      </c>
      <c r="R158" s="5">
        <v>-340559000000</v>
      </c>
      <c r="S158" s="5">
        <v>-330724000000</v>
      </c>
      <c r="T158" s="5">
        <v>-224083000000</v>
      </c>
      <c r="U158" s="5">
        <v>-200475000000</v>
      </c>
      <c r="V158" s="5">
        <v>-106660000000</v>
      </c>
      <c r="W158" s="5">
        <v>-85222000000</v>
      </c>
      <c r="X158" s="5">
        <v>-54342712880</v>
      </c>
      <c r="Y158" s="5">
        <v>-36866955421</v>
      </c>
      <c r="Z158" s="5">
        <v>-28445703477</v>
      </c>
    </row>
    <row r="159" spans="2:26" ht="15.5" x14ac:dyDescent="0.35">
      <c r="C159" t="s">
        <v>1753</v>
      </c>
      <c r="U159" s="5">
        <v>-457000000</v>
      </c>
    </row>
    <row r="160" spans="2:26" ht="15.5" x14ac:dyDescent="0.35">
      <c r="C160" t="s">
        <v>1754</v>
      </c>
      <c r="D160" s="5">
        <v>166000000</v>
      </c>
      <c r="F160" s="5">
        <v>271000000</v>
      </c>
      <c r="I160" s="5">
        <v>772000000</v>
      </c>
      <c r="J160" s="5">
        <v>3000000000</v>
      </c>
      <c r="L160" s="5">
        <v>532000000</v>
      </c>
      <c r="M160" s="5">
        <v>1418000000</v>
      </c>
    </row>
    <row r="161" spans="3:26" ht="15.5" x14ac:dyDescent="0.35">
      <c r="C161" t="s">
        <v>571</v>
      </c>
      <c r="D161" s="5">
        <v>1611000000</v>
      </c>
      <c r="F161" s="5">
        <v>597000000</v>
      </c>
      <c r="G161" s="5">
        <v>715000000</v>
      </c>
      <c r="I161" s="5">
        <v>4836000000</v>
      </c>
      <c r="J161" s="5">
        <v>4172000000</v>
      </c>
      <c r="K161" s="5">
        <v>2346000000</v>
      </c>
      <c r="L161" s="5">
        <v>605000000</v>
      </c>
      <c r="M161" s="5">
        <v>2752000000</v>
      </c>
      <c r="N161" s="5">
        <v>4576000000</v>
      </c>
      <c r="O161" s="5">
        <v>789000000</v>
      </c>
      <c r="P161" s="5">
        <v>1958000000</v>
      </c>
      <c r="Q161" s="5">
        <v>24311000000</v>
      </c>
      <c r="R161" s="5">
        <v>14976000000</v>
      </c>
      <c r="S161" s="5">
        <v>13428000000</v>
      </c>
      <c r="T161" s="5">
        <v>11238000000</v>
      </c>
      <c r="U161" s="5">
        <v>6061000000</v>
      </c>
    </row>
    <row r="162" spans="3:26" ht="15.5" x14ac:dyDescent="0.35">
      <c r="C162" t="s">
        <v>213</v>
      </c>
      <c r="D162" s="5">
        <v>5758000000</v>
      </c>
      <c r="E162" s="5">
        <v>-5758000000</v>
      </c>
      <c r="F162" s="5">
        <v>-11899000000</v>
      </c>
      <c r="G162" s="5">
        <v>-34211000000</v>
      </c>
      <c r="I162" s="5">
        <v>-46110000000</v>
      </c>
      <c r="J162" s="5">
        <v>-42534000000</v>
      </c>
      <c r="K162" s="5">
        <v>-12303000000</v>
      </c>
      <c r="L162" s="5">
        <v>4352000000</v>
      </c>
      <c r="M162" s="5">
        <v>1711000000</v>
      </c>
      <c r="N162" s="5">
        <v>-27798000000</v>
      </c>
      <c r="O162" s="5">
        <v>-29125000000</v>
      </c>
      <c r="P162" s="5">
        <v>-25384000000</v>
      </c>
      <c r="Q162" s="5">
        <v>-157938000000</v>
      </c>
      <c r="R162" s="5">
        <v>-60123000000</v>
      </c>
      <c r="S162" s="5">
        <v>-67000000000</v>
      </c>
      <c r="T162" s="5">
        <v>-36170000000</v>
      </c>
      <c r="U162" s="5">
        <v>-25685000000</v>
      </c>
      <c r="V162" s="5">
        <v>-24525000000</v>
      </c>
      <c r="W162" s="5">
        <v>-12232000000</v>
      </c>
      <c r="X162" s="5">
        <v>-3751210695</v>
      </c>
      <c r="Y162" s="5">
        <v>-14507936102</v>
      </c>
      <c r="Z162" s="5">
        <v>-8499713080</v>
      </c>
    </row>
    <row r="163" spans="3:26" ht="15.5" x14ac:dyDescent="0.35">
      <c r="C163" t="s">
        <v>514</v>
      </c>
      <c r="D163" s="5">
        <v>-12092000000</v>
      </c>
      <c r="F163" s="5">
        <v>1150000000</v>
      </c>
      <c r="G163" s="5">
        <v>26073000000</v>
      </c>
      <c r="I163" s="5">
        <v>1150000000</v>
      </c>
      <c r="J163" s="5">
        <v>9370000000</v>
      </c>
      <c r="K163" s="5">
        <v>3759000000</v>
      </c>
      <c r="T163" s="5">
        <v>774000000</v>
      </c>
      <c r="W163" s="5">
        <v>311000000</v>
      </c>
    </row>
    <row r="164" spans="3:26" ht="15.5" x14ac:dyDescent="0.35">
      <c r="C164" t="s">
        <v>1755</v>
      </c>
      <c r="D164" s="5">
        <v>-708000000</v>
      </c>
      <c r="E164" s="5">
        <v>708000000</v>
      </c>
      <c r="V164" s="5">
        <v>11541000000</v>
      </c>
      <c r="W164" s="5">
        <v>701000000</v>
      </c>
      <c r="X164" s="5">
        <v>370596899</v>
      </c>
      <c r="Y164" s="5">
        <v>344044629</v>
      </c>
      <c r="Z164" s="5">
        <v>688903006</v>
      </c>
    </row>
    <row r="165" spans="3:26" ht="15.5" x14ac:dyDescent="0.35">
      <c r="C165" t="s">
        <v>1756</v>
      </c>
    </row>
    <row r="166" spans="3:26" ht="15.5" x14ac:dyDescent="0.35">
      <c r="C166" t="s">
        <v>144</v>
      </c>
      <c r="D166" s="5">
        <v>-3820000000</v>
      </c>
      <c r="E166" s="5">
        <v>-2365000000</v>
      </c>
      <c r="F166" s="5">
        <v>-7873000000</v>
      </c>
      <c r="G166" s="5">
        <v>-9087000000</v>
      </c>
      <c r="I166" s="5">
        <v>-27299000000</v>
      </c>
      <c r="J166" s="5">
        <v>-21478000000</v>
      </c>
      <c r="K166" s="5">
        <v>-22110000000</v>
      </c>
      <c r="O166" s="5">
        <v>-1979000000</v>
      </c>
      <c r="P166" s="5">
        <v>-7602000000</v>
      </c>
      <c r="Q166" s="5">
        <v>-58113000000</v>
      </c>
      <c r="R166" s="5">
        <v>-227231000000</v>
      </c>
      <c r="S166" s="5">
        <v>-156899000000</v>
      </c>
      <c r="T166" s="5">
        <v>-17891000000</v>
      </c>
      <c r="U166" s="5">
        <v>-56571000000</v>
      </c>
      <c r="V166" s="5">
        <v>-85975000000</v>
      </c>
      <c r="W166" s="5">
        <v>-97770000000</v>
      </c>
      <c r="X166" s="5">
        <v>-44679331646</v>
      </c>
      <c r="Y166" s="5">
        <v>-32523562334</v>
      </c>
      <c r="Z166" s="5">
        <v>-21646496493</v>
      </c>
    </row>
    <row r="167" spans="3:26" ht="15.5" x14ac:dyDescent="0.35">
      <c r="C167" t="s">
        <v>1191</v>
      </c>
      <c r="F167" s="5">
        <v>150000000000</v>
      </c>
    </row>
    <row r="168" spans="3:26" ht="15.5" x14ac:dyDescent="0.35">
      <c r="C168" t="s">
        <v>145</v>
      </c>
      <c r="D168" s="5">
        <v>-1603000000</v>
      </c>
      <c r="E168" s="5">
        <v>5082000000</v>
      </c>
      <c r="F168" s="5">
        <v>146118000000</v>
      </c>
      <c r="G168" s="5">
        <v>-107168000000</v>
      </c>
      <c r="I168" s="5">
        <v>-36559000000</v>
      </c>
      <c r="J168" s="5">
        <v>-55287000000</v>
      </c>
      <c r="K168" s="5">
        <v>-82544000000</v>
      </c>
      <c r="L168" s="5">
        <v>88632000000</v>
      </c>
      <c r="M168" s="5">
        <v>-27987000000</v>
      </c>
      <c r="N168" s="5">
        <v>237229000000</v>
      </c>
      <c r="O168" s="5">
        <v>-726000000</v>
      </c>
      <c r="P168" s="5">
        <v>-370068000000</v>
      </c>
      <c r="Q168" s="5">
        <v>-898256000000</v>
      </c>
      <c r="R168" s="5">
        <v>402137000000</v>
      </c>
      <c r="S168" s="5">
        <v>55433000000</v>
      </c>
      <c r="T168" s="5">
        <v>1101943000000</v>
      </c>
      <c r="U168" s="5">
        <v>252975000000</v>
      </c>
      <c r="V168" s="5">
        <v>-155329000000</v>
      </c>
      <c r="W168" s="5">
        <v>1397757000000</v>
      </c>
      <c r="X168" s="5">
        <v>136768758142</v>
      </c>
      <c r="Y168" s="5">
        <v>202498509733</v>
      </c>
      <c r="Z168" s="5">
        <v>452744102041</v>
      </c>
    </row>
    <row r="169" spans="3:26" ht="15.5" x14ac:dyDescent="0.35">
      <c r="C169" t="s">
        <v>146</v>
      </c>
      <c r="D169" s="5">
        <v>-21153000000</v>
      </c>
      <c r="E169" s="5">
        <v>-32275000000</v>
      </c>
      <c r="F169" s="5">
        <v>-20574000000</v>
      </c>
      <c r="G169" s="5">
        <v>-18043000000</v>
      </c>
      <c r="I169" s="5">
        <v>-75921000000</v>
      </c>
      <c r="J169" s="5">
        <v>-56125000000</v>
      </c>
      <c r="K169" s="5">
        <v>-22240000000</v>
      </c>
      <c r="L169" s="5">
        <v>-16902000000</v>
      </c>
      <c r="M169" s="5">
        <v>-55572000000</v>
      </c>
      <c r="N169" s="5">
        <v>-6968000000</v>
      </c>
      <c r="O169" s="5">
        <v>-3185000000</v>
      </c>
      <c r="P169" s="5">
        <v>2582000000</v>
      </c>
      <c r="Q169" s="5">
        <v>215361000000</v>
      </c>
      <c r="R169" s="5">
        <v>-1158118000000</v>
      </c>
      <c r="S169" s="5">
        <v>-1083146000000</v>
      </c>
      <c r="T169" s="5">
        <v>-573564000000</v>
      </c>
      <c r="U169" s="5">
        <v>-117530000000</v>
      </c>
      <c r="V169" s="5">
        <v>-486582000000</v>
      </c>
      <c r="W169" s="5">
        <v>-803573000000</v>
      </c>
      <c r="X169" s="5">
        <v>-124075343832</v>
      </c>
      <c r="Y169" s="5">
        <v>-252978031862</v>
      </c>
      <c r="Z169" s="5">
        <v>-491813650714</v>
      </c>
    </row>
    <row r="170" spans="3:26" ht="15.5" x14ac:dyDescent="0.35">
      <c r="C170" t="s">
        <v>1757</v>
      </c>
    </row>
    <row r="171" spans="3:26" ht="15.5" x14ac:dyDescent="0.35">
      <c r="C171" t="s">
        <v>1230</v>
      </c>
      <c r="G171" s="5">
        <v>38000000</v>
      </c>
      <c r="I171" s="5">
        <v>38000000</v>
      </c>
      <c r="J171" s="5">
        <v>210000000</v>
      </c>
      <c r="K171" s="5">
        <v>501000000</v>
      </c>
      <c r="L171" s="5">
        <v>197000000</v>
      </c>
      <c r="M171" s="5">
        <v>116000000</v>
      </c>
      <c r="N171" s="5">
        <v>1813000000</v>
      </c>
      <c r="O171" s="5">
        <v>489000000</v>
      </c>
      <c r="P171" s="5">
        <v>986000000</v>
      </c>
      <c r="Q171" s="5">
        <v>270000000</v>
      </c>
      <c r="R171" s="5">
        <v>350000000</v>
      </c>
      <c r="S171" s="5">
        <v>224000000</v>
      </c>
      <c r="T171" s="5">
        <v>1255000000</v>
      </c>
      <c r="U171" s="5">
        <v>365000000</v>
      </c>
    </row>
    <row r="172" spans="3:26" ht="15.5" x14ac:dyDescent="0.35">
      <c r="C172" t="s">
        <v>1758</v>
      </c>
      <c r="D172" s="5">
        <v>31519000000</v>
      </c>
      <c r="E172" s="5">
        <v>-31519000000</v>
      </c>
      <c r="F172" s="5">
        <v>53365000000</v>
      </c>
      <c r="G172" s="5">
        <v>-53365000000</v>
      </c>
      <c r="N172" s="5">
        <v>-8781000000</v>
      </c>
      <c r="O172" s="5">
        <v>-3674000000</v>
      </c>
      <c r="P172" s="5">
        <v>-6404000000</v>
      </c>
      <c r="Q172" s="5">
        <v>-85209000000</v>
      </c>
      <c r="R172" s="5">
        <v>-540462000000</v>
      </c>
      <c r="S172" s="5">
        <v>-534098000000</v>
      </c>
      <c r="T172" s="5">
        <v>-384203000000</v>
      </c>
      <c r="U172" s="5">
        <v>-197728000000</v>
      </c>
    </row>
    <row r="173" spans="3:26" ht="15.5" x14ac:dyDescent="0.35">
      <c r="C173" t="s">
        <v>1759</v>
      </c>
      <c r="D173" s="5">
        <v>31519000000</v>
      </c>
      <c r="E173" s="5">
        <v>-31519000000</v>
      </c>
      <c r="F173" s="5">
        <v>53365000000</v>
      </c>
      <c r="G173" s="5">
        <v>-53327000000</v>
      </c>
      <c r="I173" s="5">
        <v>38000000</v>
      </c>
      <c r="J173" s="5">
        <v>210000000</v>
      </c>
      <c r="K173" s="5">
        <v>501000000</v>
      </c>
      <c r="L173" s="5">
        <v>197000000</v>
      </c>
      <c r="M173" s="5">
        <v>116000000</v>
      </c>
      <c r="N173" s="5">
        <v>-6968000000</v>
      </c>
      <c r="O173" s="5">
        <v>-3185000000</v>
      </c>
      <c r="P173" s="5">
        <v>-5418000000</v>
      </c>
      <c r="Q173" s="5">
        <v>-84939000000</v>
      </c>
      <c r="R173" s="5">
        <v>-540112000000</v>
      </c>
      <c r="S173" s="5">
        <v>-533874000000</v>
      </c>
      <c r="T173" s="5">
        <v>-382948000000</v>
      </c>
      <c r="U173" s="5">
        <v>-197363000000</v>
      </c>
    </row>
    <row r="174" spans="3:26" ht="15.5" x14ac:dyDescent="0.35">
      <c r="C174" t="s">
        <v>1760</v>
      </c>
    </row>
    <row r="175" spans="3:26" ht="15.5" x14ac:dyDescent="0.35">
      <c r="C175" t="s">
        <v>1761</v>
      </c>
    </row>
    <row r="176" spans="3:26" ht="15.5" x14ac:dyDescent="0.35">
      <c r="C176" t="s">
        <v>1762</v>
      </c>
      <c r="P176" s="5">
        <v>8000000000</v>
      </c>
      <c r="Q176" s="5">
        <v>300300000000</v>
      </c>
    </row>
    <row r="177" spans="3:26" ht="15.5" x14ac:dyDescent="0.35">
      <c r="C177" t="s">
        <v>1763</v>
      </c>
      <c r="P177" s="5">
        <v>8000000000</v>
      </c>
      <c r="Q177" s="5">
        <v>300300000000</v>
      </c>
    </row>
    <row r="178" spans="3:26" ht="15.5" x14ac:dyDescent="0.35">
      <c r="C178" t="s">
        <v>276</v>
      </c>
    </row>
    <row r="179" spans="3:26" ht="15.5" x14ac:dyDescent="0.35">
      <c r="C179" t="s">
        <v>1764</v>
      </c>
      <c r="U179" s="5">
        <v>97500000000</v>
      </c>
    </row>
    <row r="180" spans="3:26" ht="15.5" x14ac:dyDescent="0.35">
      <c r="C180" t="s">
        <v>222</v>
      </c>
      <c r="V180" s="5">
        <v>20000000000</v>
      </c>
      <c r="Z180" s="5">
        <v>100000000</v>
      </c>
    </row>
    <row r="181" spans="3:26" ht="15.5" x14ac:dyDescent="0.35">
      <c r="C181" t="s">
        <v>217</v>
      </c>
    </row>
    <row r="182" spans="3:26" ht="15.5" x14ac:dyDescent="0.35">
      <c r="C182" t="s">
        <v>147</v>
      </c>
      <c r="D182" s="5">
        <v>-52672000000</v>
      </c>
      <c r="F182" s="5">
        <v>-73302000000</v>
      </c>
      <c r="G182" s="5">
        <v>36558000000</v>
      </c>
      <c r="I182" s="5">
        <v>-73302000000</v>
      </c>
      <c r="J182" s="5">
        <v>-53239000000</v>
      </c>
      <c r="K182" s="5">
        <v>-19915000000</v>
      </c>
      <c r="L182" s="5">
        <v>-17087000000</v>
      </c>
      <c r="M182" s="5">
        <v>-55634000000</v>
      </c>
      <c r="V182" s="5">
        <v>-157623000000</v>
      </c>
      <c r="W182" s="5">
        <v>-355371000000</v>
      </c>
      <c r="X182" s="5">
        <v>-12786149708</v>
      </c>
      <c r="Y182" s="5">
        <v>-15910953308</v>
      </c>
      <c r="Z182" s="5">
        <v>-144851578152</v>
      </c>
    </row>
    <row r="183" spans="3:26" ht="15.5" x14ac:dyDescent="0.35">
      <c r="C183" t="s">
        <v>762</v>
      </c>
      <c r="E183" s="5">
        <v>-756000000</v>
      </c>
      <c r="F183" s="5">
        <v>-637000000</v>
      </c>
      <c r="G183" s="5">
        <v>-1274000000</v>
      </c>
      <c r="I183" s="5">
        <v>-2657000000</v>
      </c>
      <c r="J183" s="5">
        <v>-2982000000</v>
      </c>
      <c r="K183" s="5">
        <v>-2826000000</v>
      </c>
      <c r="L183" s="5">
        <v>-12000000</v>
      </c>
      <c r="M183" s="5">
        <v>-54000000</v>
      </c>
    </row>
    <row r="184" spans="3:26" ht="15.5" x14ac:dyDescent="0.35">
      <c r="C184" t="s">
        <v>1126</v>
      </c>
      <c r="R184" s="5">
        <v>-136000000</v>
      </c>
      <c r="S184" s="5">
        <v>-102374000000</v>
      </c>
      <c r="T184" s="5">
        <v>-18274000000</v>
      </c>
      <c r="U184" s="5">
        <v>-6082000000</v>
      </c>
      <c r="V184" s="5">
        <v>-23795000000</v>
      </c>
      <c r="W184" s="5">
        <v>-11023000000</v>
      </c>
      <c r="X184" s="5">
        <v>-2973295000</v>
      </c>
      <c r="Y184" s="5">
        <v>-13998286967</v>
      </c>
      <c r="Z184" s="5">
        <v>-834688000</v>
      </c>
    </row>
    <row r="185" spans="3:26" ht="15.5" x14ac:dyDescent="0.35">
      <c r="C185" t="s">
        <v>1765</v>
      </c>
      <c r="X185" s="5">
        <v>76091546000</v>
      </c>
    </row>
    <row r="186" spans="3:26" ht="15.5" x14ac:dyDescent="0.35">
      <c r="C186" t="s">
        <v>1124</v>
      </c>
    </row>
    <row r="187" spans="3:26" ht="15.5" x14ac:dyDescent="0.35">
      <c r="C187" t="s">
        <v>1766</v>
      </c>
    </row>
    <row r="188" spans="3:26" ht="15.5" x14ac:dyDescent="0.35">
      <c r="C188" t="s">
        <v>1119</v>
      </c>
      <c r="R188" s="5">
        <v>-63967000000</v>
      </c>
      <c r="S188" s="5">
        <v>-270966000000</v>
      </c>
      <c r="T188" s="5">
        <v>-59955000000</v>
      </c>
      <c r="U188" s="5">
        <v>-44290000000</v>
      </c>
      <c r="V188" s="5">
        <v>-97345000000</v>
      </c>
      <c r="W188" s="5">
        <v>-22584000000</v>
      </c>
      <c r="X188" s="5">
        <v>-8703011868</v>
      </c>
      <c r="Y188" s="5">
        <v>-30793770516</v>
      </c>
      <c r="Z188" s="5">
        <v>-26227384562</v>
      </c>
    </row>
    <row r="189" spans="3:26" ht="15.5" x14ac:dyDescent="0.35">
      <c r="C189" t="s">
        <v>289</v>
      </c>
    </row>
    <row r="190" spans="3:26" ht="15.5" x14ac:dyDescent="0.35">
      <c r="C190" t="s">
        <v>1767</v>
      </c>
      <c r="U190" s="5">
        <v>-37095000000</v>
      </c>
    </row>
    <row r="191" spans="3:26" ht="15.5" x14ac:dyDescent="0.35">
      <c r="C191" t="s">
        <v>1768</v>
      </c>
      <c r="T191" s="5">
        <v>115412000000</v>
      </c>
      <c r="U191" s="5">
        <v>91352000000</v>
      </c>
      <c r="V191" s="5">
        <v>10000000000</v>
      </c>
      <c r="W191" s="5">
        <v>-170000000000</v>
      </c>
    </row>
    <row r="192" spans="3:26" ht="15.5" x14ac:dyDescent="0.35">
      <c r="C192" t="s">
        <v>1536</v>
      </c>
      <c r="T192" s="5">
        <v>115412000000</v>
      </c>
      <c r="U192" s="5">
        <v>54257000000</v>
      </c>
      <c r="V192" s="5">
        <v>10000000000</v>
      </c>
      <c r="W192" s="5">
        <v>-170000000000</v>
      </c>
    </row>
    <row r="193" spans="3:26" ht="15.5" x14ac:dyDescent="0.35">
      <c r="C193" t="s">
        <v>472</v>
      </c>
      <c r="V193" s="5">
        <v>-4256000000</v>
      </c>
    </row>
    <row r="194" spans="3:26" ht="15.5" x14ac:dyDescent="0.35">
      <c r="C194" t="s">
        <v>1769</v>
      </c>
      <c r="P194" s="5">
        <v>-19437000000</v>
      </c>
      <c r="Q194" s="5">
        <v>-25415000000</v>
      </c>
      <c r="R194" s="5">
        <v>-50698000000</v>
      </c>
      <c r="S194" s="5">
        <v>-101442000000</v>
      </c>
      <c r="T194" s="5">
        <v>-92040000000</v>
      </c>
      <c r="U194" s="5">
        <v>-67336000000</v>
      </c>
      <c r="V194" s="5">
        <v>-80851000000</v>
      </c>
      <c r="W194" s="5">
        <v>-55388000000</v>
      </c>
      <c r="X194" s="5">
        <v>-44864500000</v>
      </c>
      <c r="Y194" s="5">
        <v>-35072418929</v>
      </c>
      <c r="Z194" s="5">
        <v>-27074979211</v>
      </c>
    </row>
    <row r="195" spans="3:26" ht="15.5" x14ac:dyDescent="0.35">
      <c r="C195" t="s">
        <v>577</v>
      </c>
    </row>
    <row r="196" spans="3:26" ht="15.5" x14ac:dyDescent="0.35">
      <c r="C196" t="s">
        <v>1770</v>
      </c>
      <c r="R196" s="5">
        <v>-405400000000</v>
      </c>
      <c r="T196" s="5">
        <v>-14450000000</v>
      </c>
    </row>
    <row r="197" spans="3:26" ht="15.5" x14ac:dyDescent="0.35">
      <c r="C197" t="s">
        <v>1771</v>
      </c>
      <c r="T197" s="5">
        <v>-79659000000</v>
      </c>
    </row>
    <row r="198" spans="3:26" ht="15.5" x14ac:dyDescent="0.35">
      <c r="C198" t="s">
        <v>274</v>
      </c>
      <c r="S198" s="5">
        <v>-9964000000</v>
      </c>
      <c r="T198" s="5">
        <v>-4846000000</v>
      </c>
      <c r="X198" s="5">
        <v>-167375000000</v>
      </c>
      <c r="Z198" s="5">
        <v>-320000000000</v>
      </c>
    </row>
    <row r="199" spans="3:26" ht="15.5" x14ac:dyDescent="0.35">
      <c r="C199" t="s">
        <v>1772</v>
      </c>
      <c r="V199" s="5">
        <v>-131058000000</v>
      </c>
    </row>
    <row r="200" spans="3:26" ht="15.5" x14ac:dyDescent="0.35">
      <c r="C200" t="s">
        <v>1202</v>
      </c>
      <c r="Q200" s="5">
        <v>139650000000</v>
      </c>
    </row>
    <row r="201" spans="3:26" ht="15.5" x14ac:dyDescent="0.35">
      <c r="C201" t="s">
        <v>888</v>
      </c>
      <c r="Q201" s="5">
        <v>-139650000000</v>
      </c>
      <c r="V201" s="5">
        <v>-25000000000</v>
      </c>
    </row>
    <row r="202" spans="3:26" ht="15.5" x14ac:dyDescent="0.35">
      <c r="C202" t="s">
        <v>1773</v>
      </c>
      <c r="R202" s="5">
        <v>-1991000000</v>
      </c>
    </row>
    <row r="203" spans="3:26" ht="15.5" x14ac:dyDescent="0.35">
      <c r="C203" t="s">
        <v>1774</v>
      </c>
      <c r="R203" s="5">
        <v>-146512000000</v>
      </c>
      <c r="S203" s="5">
        <v>-171140000000</v>
      </c>
      <c r="T203" s="5">
        <v>-128844000000</v>
      </c>
      <c r="U203" s="5">
        <v>-21152000000</v>
      </c>
      <c r="V203" s="5">
        <v>-77505000000</v>
      </c>
      <c r="W203" s="5">
        <v>-35106000000</v>
      </c>
      <c r="X203" s="5">
        <v>-8329433256</v>
      </c>
      <c r="Y203" s="5">
        <v>-192275021071</v>
      </c>
    </row>
    <row r="204" spans="3:26" ht="15.5" x14ac:dyDescent="0.35">
      <c r="C204" t="s">
        <v>150</v>
      </c>
      <c r="N204" s="5">
        <v>1279572000000</v>
      </c>
    </row>
    <row r="205" spans="3:26" ht="15.5" x14ac:dyDescent="0.35">
      <c r="C205" t="s">
        <v>156</v>
      </c>
      <c r="T205" s="5">
        <v>-61543000000</v>
      </c>
    </row>
    <row r="206" spans="3:26" ht="15.5" x14ac:dyDescent="0.35">
      <c r="C206" t="s">
        <v>1775</v>
      </c>
      <c r="R206" s="5">
        <v>-146512000000</v>
      </c>
      <c r="S206" s="5">
        <v>-171140000000</v>
      </c>
      <c r="T206" s="5">
        <v>-128844000000</v>
      </c>
      <c r="U206" s="5">
        <v>-21152000000</v>
      </c>
      <c r="V206" s="5">
        <v>-77505000000</v>
      </c>
      <c r="W206" s="5">
        <v>-35106000000</v>
      </c>
      <c r="X206" s="5">
        <v>-8329433256</v>
      </c>
      <c r="Y206" s="5">
        <v>-192275021071</v>
      </c>
    </row>
    <row r="207" spans="3:26" ht="15.5" x14ac:dyDescent="0.35">
      <c r="C207" t="s">
        <v>336</v>
      </c>
      <c r="S207" s="5">
        <v>5172000000</v>
      </c>
    </row>
    <row r="208" spans="3:26" ht="15.5" x14ac:dyDescent="0.35">
      <c r="C208" t="s">
        <v>704</v>
      </c>
      <c r="J208" s="5">
        <v>-114000000</v>
      </c>
    </row>
    <row r="209" spans="3:26" ht="15.5" x14ac:dyDescent="0.35">
      <c r="C209" t="s">
        <v>1776</v>
      </c>
      <c r="U209" s="5">
        <v>-400000000</v>
      </c>
      <c r="W209" s="5">
        <v>-209489000000</v>
      </c>
    </row>
    <row r="210" spans="3:26" ht="15.5" x14ac:dyDescent="0.35">
      <c r="C210" t="s">
        <v>152</v>
      </c>
      <c r="D210" s="5">
        <v>-1603000000</v>
      </c>
      <c r="E210" s="5">
        <v>5082000000</v>
      </c>
      <c r="F210" s="5">
        <v>146118000000</v>
      </c>
      <c r="G210" s="5">
        <v>-107168000000</v>
      </c>
      <c r="I210" s="5">
        <v>-36559000000</v>
      </c>
      <c r="J210" s="5">
        <v>-55287000000</v>
      </c>
      <c r="K210" s="5">
        <v>-82544000000</v>
      </c>
      <c r="L210" s="5">
        <v>88632000000</v>
      </c>
      <c r="M210" s="5">
        <v>-27987000000</v>
      </c>
      <c r="N210" s="5">
        <v>237229000000</v>
      </c>
      <c r="O210" s="5">
        <v>-726000000</v>
      </c>
      <c r="P210" s="5">
        <v>-370068000000</v>
      </c>
      <c r="Q210" s="5">
        <v>-898256000000</v>
      </c>
      <c r="R210" s="5">
        <v>402137000000</v>
      </c>
      <c r="S210" s="5">
        <v>55433000000</v>
      </c>
      <c r="T210" s="5">
        <v>1101943000000</v>
      </c>
      <c r="U210" s="5">
        <v>252975000000</v>
      </c>
      <c r="V210" s="5">
        <v>-155329000000</v>
      </c>
      <c r="W210" s="5">
        <v>1397757000000</v>
      </c>
      <c r="X210" s="5">
        <v>136768758142</v>
      </c>
      <c r="Y210" s="5">
        <v>202498509733</v>
      </c>
      <c r="Z210" s="5">
        <v>452744102041</v>
      </c>
    </row>
    <row r="211" spans="3:26" ht="15.5" x14ac:dyDescent="0.35">
      <c r="C211" t="s">
        <v>1061</v>
      </c>
      <c r="X211" s="5">
        <v>260637477076</v>
      </c>
      <c r="Y211" s="5">
        <v>633554004928</v>
      </c>
      <c r="Z211" s="5">
        <v>340828614090</v>
      </c>
    </row>
    <row r="212" spans="3:26" ht="15.5" x14ac:dyDescent="0.35">
      <c r="C212" t="s">
        <v>1066</v>
      </c>
      <c r="W212" s="5">
        <v>-155998000000</v>
      </c>
      <c r="X212" s="5">
        <v>-44146011930</v>
      </c>
      <c r="Y212" s="5">
        <v>-201353037022</v>
      </c>
      <c r="Z212" s="5">
        <v>-132614266663</v>
      </c>
    </row>
    <row r="213" spans="3:26" ht="15.5" x14ac:dyDescent="0.35">
      <c r="C213" t="s">
        <v>1208</v>
      </c>
      <c r="R213" s="5">
        <v>-445474000000</v>
      </c>
      <c r="V213" s="5">
        <v>588658000000</v>
      </c>
      <c r="W213" s="5">
        <v>766609000000</v>
      </c>
    </row>
    <row r="214" spans="3:26" ht="15.5" x14ac:dyDescent="0.35">
      <c r="C214" t="s">
        <v>1777</v>
      </c>
      <c r="D214" s="5">
        <v>74500000000</v>
      </c>
      <c r="E214" s="5">
        <v>-500000000</v>
      </c>
      <c r="F214" s="5">
        <v>-500000000</v>
      </c>
      <c r="G214" s="5">
        <v>-100500000000</v>
      </c>
      <c r="I214" s="5">
        <v>-101000000000</v>
      </c>
      <c r="J214" s="5">
        <v>125000000000</v>
      </c>
      <c r="K214" s="5">
        <v>-67741000000</v>
      </c>
      <c r="L214" s="5">
        <v>67675000000</v>
      </c>
      <c r="N214" s="5">
        <v>-296871000000</v>
      </c>
      <c r="P214" s="5">
        <v>-9973000000</v>
      </c>
      <c r="Q214" s="5">
        <v>15894000000</v>
      </c>
      <c r="R214" s="5">
        <v>-206939000000</v>
      </c>
      <c r="W214" s="5">
        <v>479700000000</v>
      </c>
    </row>
    <row r="215" spans="3:26" ht="15.5" x14ac:dyDescent="0.35">
      <c r="C215" t="s">
        <v>1778</v>
      </c>
      <c r="W215" s="5">
        <v>479700000000</v>
      </c>
    </row>
    <row r="216" spans="3:26" ht="15.5" x14ac:dyDescent="0.35">
      <c r="C216" t="s">
        <v>1779</v>
      </c>
    </row>
    <row r="217" spans="3:26" ht="15.5" x14ac:dyDescent="0.35">
      <c r="C217" t="s">
        <v>1780</v>
      </c>
    </row>
    <row r="218" spans="3:26" ht="15.5" x14ac:dyDescent="0.35">
      <c r="C218" t="s">
        <v>1781</v>
      </c>
      <c r="S218" s="5">
        <v>296279000000</v>
      </c>
      <c r="T218" s="5">
        <v>465058000000</v>
      </c>
      <c r="U218" s="5">
        <v>-533556000000</v>
      </c>
    </row>
    <row r="219" spans="3:26" ht="15.5" x14ac:dyDescent="0.35">
      <c r="C219" t="s">
        <v>285</v>
      </c>
      <c r="V219" s="5">
        <v>-648339000000</v>
      </c>
    </row>
    <row r="220" spans="3:26" ht="15.5" x14ac:dyDescent="0.35">
      <c r="C220" t="s">
        <v>1782</v>
      </c>
    </row>
    <row r="221" spans="3:26" ht="15.5" x14ac:dyDescent="0.35">
      <c r="C221" t="s">
        <v>731</v>
      </c>
      <c r="T221" s="5">
        <v>-165000000</v>
      </c>
    </row>
    <row r="222" spans="3:26" ht="15.5" x14ac:dyDescent="0.35">
      <c r="C222" t="s">
        <v>1783</v>
      </c>
      <c r="S222" s="5">
        <v>-3413000000</v>
      </c>
      <c r="T222" s="5">
        <v>224623000000</v>
      </c>
    </row>
    <row r="223" spans="3:26" ht="15.5" x14ac:dyDescent="0.35">
      <c r="C223" t="s">
        <v>1060</v>
      </c>
    </row>
    <row r="224" spans="3:26" ht="15.5" x14ac:dyDescent="0.35">
      <c r="C224" t="s">
        <v>1008</v>
      </c>
      <c r="W224" s="5">
        <v>21026000000</v>
      </c>
      <c r="Z224" s="5">
        <v>322966324655</v>
      </c>
    </row>
    <row r="225" spans="3:26" ht="15.5" x14ac:dyDescent="0.35">
      <c r="C225" t="s">
        <v>488</v>
      </c>
      <c r="T225" s="5">
        <v>-55805000000</v>
      </c>
      <c r="U225" s="5">
        <v>49797000000</v>
      </c>
    </row>
    <row r="226" spans="3:26" ht="15.5" x14ac:dyDescent="0.35">
      <c r="C226" t="s">
        <v>1472</v>
      </c>
      <c r="U226" s="5">
        <v>49797000000</v>
      </c>
    </row>
    <row r="227" spans="3:26" ht="15.5" x14ac:dyDescent="0.35">
      <c r="C227" t="s">
        <v>309</v>
      </c>
      <c r="V227" s="5">
        <v>3359000000</v>
      </c>
      <c r="W227" s="5">
        <v>1606000000</v>
      </c>
      <c r="X227" s="5">
        <v>35207583217</v>
      </c>
      <c r="Z227" s="5">
        <v>720399921</v>
      </c>
    </row>
    <row r="228" spans="3:26" ht="15.5" x14ac:dyDescent="0.35">
      <c r="C228" t="s">
        <v>311</v>
      </c>
      <c r="J228" s="5">
        <v>-79718000000</v>
      </c>
      <c r="K228" s="5">
        <v>-4794000000</v>
      </c>
      <c r="L228" s="5">
        <v>18122000000</v>
      </c>
      <c r="M228" s="5">
        <v>-2714000000</v>
      </c>
      <c r="N228" s="5">
        <v>-116988000000</v>
      </c>
      <c r="P228" s="5">
        <v>24097000000</v>
      </c>
      <c r="Q228" s="5">
        <v>-200000000000</v>
      </c>
      <c r="R228" s="5">
        <v>48037000000</v>
      </c>
      <c r="S228" s="5">
        <v>-238000000</v>
      </c>
      <c r="T228" s="5">
        <v>-1039000000</v>
      </c>
      <c r="U228" s="5">
        <v>-3213000000</v>
      </c>
      <c r="V228" s="5">
        <v>-1724000000</v>
      </c>
      <c r="W228" s="5">
        <v>-151953000000</v>
      </c>
      <c r="Y228" s="5">
        <v>-593410225</v>
      </c>
      <c r="Z228" s="5">
        <v>-2428746752</v>
      </c>
    </row>
    <row r="229" spans="3:26" ht="15.5" x14ac:dyDescent="0.35">
      <c r="C229" t="s">
        <v>446</v>
      </c>
    </row>
    <row r="230" spans="3:26" ht="15.5" x14ac:dyDescent="0.35">
      <c r="C230" t="s">
        <v>1150</v>
      </c>
      <c r="L230" s="5">
        <v>-37547000000</v>
      </c>
      <c r="M230" s="5">
        <v>-17140000000</v>
      </c>
      <c r="X230" s="5">
        <v>-3500000000</v>
      </c>
    </row>
    <row r="231" spans="3:26" ht="15.5" x14ac:dyDescent="0.35">
      <c r="C231" t="s">
        <v>1370</v>
      </c>
      <c r="Q231" s="5">
        <v>-61500000000</v>
      </c>
      <c r="R231" s="5">
        <v>-61500000000</v>
      </c>
      <c r="S231" s="5">
        <v>-61500000000</v>
      </c>
      <c r="T231" s="5">
        <v>-61500000000</v>
      </c>
      <c r="U231" s="5">
        <v>-31005000000</v>
      </c>
    </row>
    <row r="232" spans="3:26" ht="15.5" x14ac:dyDescent="0.35">
      <c r="C232" t="s">
        <v>1784</v>
      </c>
      <c r="U232" s="5">
        <v>900000000000</v>
      </c>
    </row>
    <row r="233" spans="3:26" ht="15.5" x14ac:dyDescent="0.35">
      <c r="C233" t="s">
        <v>1785</v>
      </c>
      <c r="N233" s="5">
        <v>-426000000</v>
      </c>
    </row>
    <row r="234" spans="3:26" ht="15.5" x14ac:dyDescent="0.35">
      <c r="C234" t="s">
        <v>1786</v>
      </c>
      <c r="R234" s="5">
        <v>1189929000000</v>
      </c>
      <c r="U234" s="5">
        <v>900000000000</v>
      </c>
    </row>
    <row r="235" spans="3:26" ht="15.5" x14ac:dyDescent="0.35">
      <c r="C235" t="s">
        <v>1185</v>
      </c>
      <c r="P235" s="5">
        <v>-31650000000</v>
      </c>
      <c r="Q235" s="5">
        <v>-157350000000</v>
      </c>
      <c r="R235" s="5">
        <v>-62400000000</v>
      </c>
      <c r="S235" s="5">
        <v>-30750000000</v>
      </c>
      <c r="T235" s="5">
        <v>-30750000000</v>
      </c>
      <c r="U235" s="5">
        <v>-15120000000</v>
      </c>
    </row>
    <row r="236" spans="3:26" ht="15.5" x14ac:dyDescent="0.35">
      <c r="C236" t="s">
        <v>1787</v>
      </c>
    </row>
    <row r="237" spans="3:26" ht="15.5" x14ac:dyDescent="0.35">
      <c r="C237" t="s">
        <v>1788</v>
      </c>
      <c r="N237" s="5">
        <v>1279146000000</v>
      </c>
    </row>
    <row r="238" spans="3:26" ht="15.5" x14ac:dyDescent="0.35">
      <c r="C238" t="s">
        <v>229</v>
      </c>
      <c r="W238" s="5">
        <v>690240000000</v>
      </c>
    </row>
    <row r="239" spans="3:26" ht="15.5" x14ac:dyDescent="0.35">
      <c r="C239" t="s">
        <v>1789</v>
      </c>
    </row>
    <row r="240" spans="3:26" ht="15.5" x14ac:dyDescent="0.35">
      <c r="C240" t="s">
        <v>1790</v>
      </c>
      <c r="W240" s="5">
        <v>381553000000</v>
      </c>
    </row>
    <row r="241" spans="2:26" ht="15.5" x14ac:dyDescent="0.35">
      <c r="C241" t="s">
        <v>1791</v>
      </c>
      <c r="S241" s="5">
        <v>-24871000000</v>
      </c>
      <c r="U241" s="5">
        <v>-23408000000</v>
      </c>
    </row>
    <row r="242" spans="2:26" ht="15.5" x14ac:dyDescent="0.35">
      <c r="C242" t="s">
        <v>536</v>
      </c>
      <c r="D242" s="5">
        <v>-12326000000</v>
      </c>
      <c r="E242" s="5">
        <v>-723000000</v>
      </c>
      <c r="F242" s="5">
        <v>-6307000000</v>
      </c>
      <c r="G242" s="5">
        <v>-3157000000</v>
      </c>
      <c r="I242" s="5">
        <v>-15147000000</v>
      </c>
      <c r="J242" s="5">
        <v>-22163000000</v>
      </c>
      <c r="K242" s="5">
        <v>-24599000000</v>
      </c>
      <c r="L242" s="5">
        <v>-16221000000</v>
      </c>
      <c r="M242" s="5">
        <v>-6714000000</v>
      </c>
      <c r="V242" s="5">
        <v>-6650000000</v>
      </c>
      <c r="W242" s="5">
        <v>-39637000000</v>
      </c>
      <c r="X242" s="5">
        <v>-18258866138</v>
      </c>
      <c r="Y242" s="5">
        <v>-14833269994</v>
      </c>
      <c r="Z242" s="5">
        <v>-6792471228</v>
      </c>
    </row>
    <row r="243" spans="2:26" ht="15.5" x14ac:dyDescent="0.35">
      <c r="C243" t="s">
        <v>1792</v>
      </c>
    </row>
    <row r="244" spans="2:26" ht="15.5" x14ac:dyDescent="0.35">
      <c r="C244" t="s">
        <v>1793</v>
      </c>
      <c r="N244" s="5">
        <v>-8316000000</v>
      </c>
      <c r="O244" s="5">
        <v>-112000000</v>
      </c>
      <c r="P244" s="5">
        <v>-12932000000</v>
      </c>
      <c r="Q244" s="5">
        <v>-32933000000</v>
      </c>
      <c r="R244" s="5">
        <v>-32126000000</v>
      </c>
      <c r="S244" s="5">
        <v>-18632000000</v>
      </c>
      <c r="T244" s="5">
        <v>-4789000000</v>
      </c>
      <c r="U244" s="5">
        <v>-12550000000</v>
      </c>
    </row>
    <row r="245" spans="2:26" ht="15.5" x14ac:dyDescent="0.35">
      <c r="C245" t="s">
        <v>517</v>
      </c>
      <c r="L245" s="5">
        <v>-11785000000</v>
      </c>
      <c r="M245" s="5">
        <v>-609000000</v>
      </c>
      <c r="N245" s="5">
        <v>-142080000000</v>
      </c>
    </row>
    <row r="246" spans="2:26" ht="15.5" x14ac:dyDescent="0.35">
      <c r="C246" t="s">
        <v>1794</v>
      </c>
      <c r="N246" s="5">
        <v>-477662000000</v>
      </c>
      <c r="O246" s="5">
        <v>-15000000</v>
      </c>
    </row>
    <row r="247" spans="2:26" ht="15.5" x14ac:dyDescent="0.35">
      <c r="C247" t="s">
        <v>674</v>
      </c>
      <c r="U247" s="5">
        <v>-10634000000</v>
      </c>
      <c r="V247" s="5">
        <v>-9782000000</v>
      </c>
    </row>
    <row r="248" spans="2:26" ht="15.5" x14ac:dyDescent="0.35">
      <c r="C248" t="s">
        <v>167</v>
      </c>
      <c r="D248" s="5">
        <v>10026000000</v>
      </c>
      <c r="E248" s="5">
        <v>12472000000</v>
      </c>
      <c r="F248" s="5">
        <v>27869000000</v>
      </c>
      <c r="G248" s="5">
        <v>-38093000000</v>
      </c>
      <c r="I248" s="5">
        <v>-89572000000</v>
      </c>
      <c r="J248" s="5">
        <v>160250000000</v>
      </c>
      <c r="K248" s="5">
        <v>-26305000000</v>
      </c>
      <c r="L248" s="5">
        <v>29941000000</v>
      </c>
      <c r="M248" s="5">
        <v>-168423000000</v>
      </c>
      <c r="N248" s="5">
        <v>171776000000</v>
      </c>
      <c r="O248" s="5">
        <v>8272000000</v>
      </c>
      <c r="P248" s="5">
        <v>-88920000000</v>
      </c>
      <c r="Q248" s="5">
        <v>50529000000</v>
      </c>
      <c r="R248" s="5">
        <v>-292401000000</v>
      </c>
      <c r="S248" s="5">
        <v>-628528000000</v>
      </c>
      <c r="T248" s="5">
        <v>881909000000</v>
      </c>
      <c r="U248" s="5">
        <v>214174000000</v>
      </c>
      <c r="V248" s="5">
        <v>-532595000000</v>
      </c>
      <c r="W248" s="5">
        <v>623846000000</v>
      </c>
      <c r="X248" s="5">
        <v>-10431255375</v>
      </c>
      <c r="Y248" s="5">
        <v>335117130</v>
      </c>
      <c r="Z248" s="5">
        <v>4827060990</v>
      </c>
    </row>
    <row r="249" spans="2:26" ht="15.5" x14ac:dyDescent="0.35">
      <c r="C249" t="s">
        <v>242</v>
      </c>
      <c r="F249" s="5">
        <v>90000000</v>
      </c>
      <c r="I249" s="5">
        <v>90000000</v>
      </c>
      <c r="J249" s="5">
        <v>71000000</v>
      </c>
      <c r="K249" s="5">
        <v>170000000</v>
      </c>
      <c r="L249" s="5">
        <v>709000000</v>
      </c>
      <c r="M249" s="5">
        <v>-406000000</v>
      </c>
      <c r="N249" s="5">
        <v>-1000000</v>
      </c>
      <c r="O249" s="5">
        <v>-166000000</v>
      </c>
      <c r="P249" s="5">
        <v>48000000</v>
      </c>
      <c r="Q249" s="5">
        <v>21000000</v>
      </c>
      <c r="R249" s="5">
        <v>-187000000</v>
      </c>
      <c r="S249" s="5">
        <v>488000000</v>
      </c>
      <c r="T249" s="5">
        <v>18055000000</v>
      </c>
      <c r="U249" s="5">
        <v>241000000</v>
      </c>
      <c r="V249" s="5">
        <v>97000000</v>
      </c>
      <c r="W249" s="5">
        <v>-4600000000</v>
      </c>
      <c r="X249" s="5">
        <v>-130179935</v>
      </c>
      <c r="Y249" s="5">
        <v>-120135122</v>
      </c>
      <c r="Z249" s="5">
        <v>-516992045</v>
      </c>
    </row>
    <row r="250" spans="2:26" ht="15.5" x14ac:dyDescent="0.35">
      <c r="C250" t="s">
        <v>1795</v>
      </c>
      <c r="Q250" s="5">
        <v>-207645000000</v>
      </c>
    </row>
    <row r="251" spans="2:26" ht="15.5" x14ac:dyDescent="0.35">
      <c r="C251" t="s">
        <v>168</v>
      </c>
      <c r="E251" s="5">
        <v>133365000000</v>
      </c>
      <c r="I251" s="5">
        <v>222847000000</v>
      </c>
      <c r="J251" s="5">
        <v>62526000000</v>
      </c>
      <c r="K251" s="5">
        <v>88661000000</v>
      </c>
      <c r="L251" s="5">
        <v>58011000000</v>
      </c>
      <c r="M251" s="5">
        <v>226840000000</v>
      </c>
      <c r="N251" s="5">
        <v>55065000000</v>
      </c>
      <c r="O251" s="5">
        <v>46959000000</v>
      </c>
      <c r="P251" s="5">
        <v>135831000000</v>
      </c>
      <c r="Q251" s="5">
        <v>292926000000</v>
      </c>
      <c r="R251" s="5">
        <v>588514000000</v>
      </c>
      <c r="S251" s="5">
        <v>1216554000000</v>
      </c>
      <c r="T251" s="5">
        <v>316590000000</v>
      </c>
      <c r="U251" s="5">
        <v>102175000000</v>
      </c>
      <c r="V251" s="5">
        <v>634673000000</v>
      </c>
      <c r="W251" s="5">
        <v>15427000000</v>
      </c>
      <c r="X251" s="5">
        <v>21522727933</v>
      </c>
      <c r="Y251" s="5">
        <v>20278782484</v>
      </c>
      <c r="Z251" s="5">
        <v>15968713539</v>
      </c>
    </row>
    <row r="252" spans="2:26" ht="15.5" x14ac:dyDescent="0.35">
      <c r="C252" t="s">
        <v>1796</v>
      </c>
      <c r="X252" s="5">
        <v>4465806956</v>
      </c>
    </row>
    <row r="253" spans="2:26" ht="15.5" x14ac:dyDescent="0.35">
      <c r="C253" t="s">
        <v>169</v>
      </c>
      <c r="D253" s="5">
        <v>10026000000</v>
      </c>
      <c r="E253" s="5">
        <v>145837000000</v>
      </c>
      <c r="F253" s="5">
        <v>27959000000</v>
      </c>
      <c r="G253" s="5">
        <v>-38093000000</v>
      </c>
      <c r="I253" s="5">
        <v>133365000000</v>
      </c>
      <c r="J253" s="5">
        <v>222847000000</v>
      </c>
      <c r="K253" s="5">
        <v>62526000000</v>
      </c>
      <c r="L253" s="5">
        <v>88661000000</v>
      </c>
      <c r="M253" s="5">
        <v>58011000000</v>
      </c>
      <c r="N253" s="5">
        <v>226840000000</v>
      </c>
      <c r="O253" s="5">
        <v>55065000000</v>
      </c>
      <c r="P253" s="5">
        <v>46959000000</v>
      </c>
      <c r="Q253" s="5">
        <v>135831000000</v>
      </c>
      <c r="R253" s="5">
        <v>295926000000</v>
      </c>
      <c r="S253" s="5">
        <v>588514000000</v>
      </c>
      <c r="T253" s="5">
        <v>1216554000000</v>
      </c>
      <c r="U253" s="5">
        <v>316590000000</v>
      </c>
      <c r="V253" s="5">
        <v>102175000000</v>
      </c>
      <c r="W253" s="5">
        <v>634673000000</v>
      </c>
      <c r="X253" s="5">
        <v>15427099579</v>
      </c>
      <c r="Y253" s="5">
        <v>20493764492</v>
      </c>
      <c r="Z253" s="5">
        <v>20278782484</v>
      </c>
    </row>
    <row r="255" spans="2:26" ht="15.5" x14ac:dyDescent="0.35">
      <c r="B255" t="s">
        <v>170</v>
      </c>
      <c r="C255" t="s">
        <v>12</v>
      </c>
      <c r="D255" s="5">
        <v>9310000000</v>
      </c>
      <c r="E255" s="5">
        <v>9310000000</v>
      </c>
      <c r="F255" s="5">
        <v>9310000000</v>
      </c>
      <c r="G255" s="5">
        <v>9310000000</v>
      </c>
      <c r="I255" s="5">
        <v>9310000000</v>
      </c>
      <c r="J255" s="5">
        <v>9310000000</v>
      </c>
      <c r="K255" s="5">
        <v>9310000000</v>
      </c>
      <c r="L255" s="5">
        <v>9310000000</v>
      </c>
      <c r="M255" s="5">
        <v>9310000000</v>
      </c>
      <c r="N255" s="5">
        <v>9310000000</v>
      </c>
      <c r="O255" s="5">
        <v>3220000000</v>
      </c>
      <c r="P255" s="5">
        <v>3220000000</v>
      </c>
      <c r="Q255" s="5">
        <v>3220000000</v>
      </c>
      <c r="R255" s="5">
        <v>3220000000</v>
      </c>
      <c r="S255" s="5">
        <v>3220000000</v>
      </c>
      <c r="T255" s="5">
        <v>3220000000</v>
      </c>
      <c r="U255" s="5">
        <v>2930000000</v>
      </c>
      <c r="V255" s="5">
        <v>2930000000</v>
      </c>
      <c r="W255" s="5">
        <v>2930000000</v>
      </c>
      <c r="X255" s="5">
        <v>1670000000</v>
      </c>
      <c r="Y255" s="5">
        <v>1670000000</v>
      </c>
      <c r="Z255" s="5">
        <v>1670000000</v>
      </c>
    </row>
    <row r="256" spans="2:26" ht="15.5" x14ac:dyDescent="0.35">
      <c r="C256" t="s">
        <v>171</v>
      </c>
      <c r="D256" s="6">
        <v>3.29</v>
      </c>
      <c r="E256" s="6">
        <v>1.21</v>
      </c>
      <c r="F256" s="6">
        <v>1.96</v>
      </c>
      <c r="G256" s="6">
        <v>2.96</v>
      </c>
    </row>
    <row r="257" spans="3:7" ht="15.5" x14ac:dyDescent="0.35">
      <c r="C257" t="s">
        <v>172</v>
      </c>
      <c r="D257" s="6">
        <v>28.57</v>
      </c>
      <c r="E257" s="6">
        <v>99.17</v>
      </c>
      <c r="F257" s="6">
        <v>68.37</v>
      </c>
      <c r="G257" s="6">
        <v>49.32</v>
      </c>
    </row>
    <row r="258" spans="3:7" ht="15.5" x14ac:dyDescent="0.35">
      <c r="C258" t="s">
        <v>60</v>
      </c>
      <c r="D258" s="6">
        <v>1.6</v>
      </c>
      <c r="E258" s="6">
        <v>2.21</v>
      </c>
      <c r="F258" s="6">
        <v>2.5099999999999998</v>
      </c>
      <c r="G258" s="6">
        <v>2.67</v>
      </c>
    </row>
    <row r="259" spans="3:7" ht="15.5" x14ac:dyDescent="0.35">
      <c r="C259" t="s">
        <v>173</v>
      </c>
      <c r="D259" s="5">
        <v>46460000000</v>
      </c>
      <c r="E259" s="5">
        <v>38260000000</v>
      </c>
      <c r="F259" s="5">
        <v>53220000000</v>
      </c>
      <c r="G259" s="5">
        <v>62420000000</v>
      </c>
    </row>
    <row r="260" spans="3:7" ht="15.5" x14ac:dyDescent="0.35">
      <c r="C260" t="s">
        <v>174</v>
      </c>
      <c r="D260" s="6">
        <v>1.3500000000000002E-2</v>
      </c>
      <c r="E260" s="6">
        <v>5.1999999999999998E-3</v>
      </c>
      <c r="F260" s="6">
        <v>8.6999999999999994E-3</v>
      </c>
      <c r="G260" s="6">
        <v>1.34E-2</v>
      </c>
    </row>
    <row r="261" spans="3:7" ht="15.5" x14ac:dyDescent="0.35">
      <c r="C261" t="s">
        <v>175</v>
      </c>
      <c r="D261" s="6">
        <v>2.58E-2</v>
      </c>
      <c r="E261" s="6">
        <v>9.7000000000000003E-3</v>
      </c>
      <c r="F261" s="6">
        <v>1.6E-2</v>
      </c>
      <c r="G261" s="6">
        <v>2.46E-2</v>
      </c>
    </row>
    <row r="262" spans="3:7" ht="15.5" x14ac:dyDescent="0.35">
      <c r="C262" t="s">
        <v>176</v>
      </c>
      <c r="D262" s="6">
        <v>1.7899999999999999E-2</v>
      </c>
      <c r="E262" s="6">
        <v>1.3000000000000001E-2</v>
      </c>
      <c r="F262" s="6">
        <v>1.9900000000000001E-2</v>
      </c>
      <c r="G262" s="6">
        <v>3.1099999999999999E-2</v>
      </c>
    </row>
    <row r="263" spans="3:7" ht="15.5" x14ac:dyDescent="0.35">
      <c r="C263" t="s">
        <v>177</v>
      </c>
      <c r="D263" s="6">
        <v>5.91</v>
      </c>
      <c r="F263" s="6">
        <v>4.01</v>
      </c>
      <c r="G263" s="6">
        <v>5.04</v>
      </c>
    </row>
    <row r="264" spans="3:7" ht="15.5" x14ac:dyDescent="0.35">
      <c r="C264" t="s">
        <v>178</v>
      </c>
      <c r="D264" s="5">
        <v>1186000000000</v>
      </c>
      <c r="E264" s="5">
        <v>1157000000000</v>
      </c>
      <c r="F264" s="5">
        <v>1144000000000</v>
      </c>
      <c r="G264" s="5">
        <v>1121000000000</v>
      </c>
    </row>
    <row r="265" spans="3:7" ht="15.5" x14ac:dyDescent="0.35">
      <c r="C265" t="s">
        <v>179</v>
      </c>
      <c r="D265" s="6">
        <v>0.74</v>
      </c>
      <c r="E265" s="6">
        <v>0.96</v>
      </c>
      <c r="F265" s="6">
        <v>1.0900000000000001</v>
      </c>
      <c r="G265" s="6">
        <v>1.21</v>
      </c>
    </row>
    <row r="266" spans="3:7" ht="15.5" x14ac:dyDescent="0.35">
      <c r="C266" t="s">
        <v>180</v>
      </c>
      <c r="D266" s="6">
        <v>127.56</v>
      </c>
      <c r="E266" s="6">
        <v>124.36</v>
      </c>
      <c r="F266" s="5">
        <v>123</v>
      </c>
      <c r="G266" s="6">
        <v>120.54</v>
      </c>
    </row>
    <row r="267" spans="3:7" ht="15.5" x14ac:dyDescent="0.35">
      <c r="C267" t="s">
        <v>181</v>
      </c>
      <c r="D267" s="6">
        <v>0.92</v>
      </c>
      <c r="E267" s="6">
        <v>1.21</v>
      </c>
      <c r="F267" s="6">
        <v>1.37</v>
      </c>
      <c r="G267" s="6">
        <v>1.53</v>
      </c>
    </row>
    <row r="268" spans="3:7" ht="15.5" x14ac:dyDescent="0.35">
      <c r="C268" t="s">
        <v>182</v>
      </c>
      <c r="D268" s="6">
        <v>102.34</v>
      </c>
      <c r="E268" s="6">
        <v>99.06</v>
      </c>
      <c r="F268" s="6">
        <v>97.73</v>
      </c>
      <c r="G268" s="6">
        <v>95.28</v>
      </c>
    </row>
    <row r="269" spans="3:7" ht="15.5" x14ac:dyDescent="0.35">
      <c r="C269" t="s">
        <v>183</v>
      </c>
      <c r="D269" s="5">
        <v>157000000000</v>
      </c>
      <c r="E269" s="5">
        <v>225000000000</v>
      </c>
      <c r="F269" s="5">
        <v>216000000000</v>
      </c>
      <c r="G269" s="5">
        <v>194000000000</v>
      </c>
    </row>
    <row r="270" spans="3:7" ht="15.5" x14ac:dyDescent="0.35">
      <c r="C270" t="s">
        <v>184</v>
      </c>
      <c r="D270" s="5">
        <v>181000000000</v>
      </c>
      <c r="E270" s="5">
        <v>99000000000</v>
      </c>
      <c r="F270" s="5">
        <v>100000000000</v>
      </c>
      <c r="G270" s="5">
        <v>110000000000</v>
      </c>
    </row>
    <row r="271" spans="3:7" ht="15.5" x14ac:dyDescent="0.35">
      <c r="C271" t="s">
        <v>185</v>
      </c>
      <c r="D271" s="5">
        <v>1188000000000</v>
      </c>
      <c r="E271" s="5">
        <v>1158000000000</v>
      </c>
      <c r="F271" s="5">
        <v>1145000000000</v>
      </c>
      <c r="G271" s="5">
        <v>1122000000000</v>
      </c>
    </row>
    <row r="272" spans="3:7" ht="15.5" x14ac:dyDescent="0.35">
      <c r="C272" t="s">
        <v>24</v>
      </c>
      <c r="D272" s="5">
        <v>338000000000</v>
      </c>
      <c r="E272" s="5">
        <v>325000000000</v>
      </c>
      <c r="F272" s="5">
        <v>316000000000</v>
      </c>
      <c r="G272" s="5">
        <v>304000000000</v>
      </c>
    </row>
    <row r="273" spans="3:26" ht="15.5" x14ac:dyDescent="0.35">
      <c r="C273" t="s">
        <v>21</v>
      </c>
      <c r="D273" s="5">
        <v>183000000000</v>
      </c>
      <c r="E273" s="5">
        <v>179000000000</v>
      </c>
      <c r="F273" s="5">
        <v>182000000000</v>
      </c>
      <c r="G273" s="5">
        <v>199000000000</v>
      </c>
    </row>
    <row r="274" spans="3:26" ht="15.5" x14ac:dyDescent="0.35">
      <c r="C274" t="s">
        <v>186</v>
      </c>
      <c r="D274" s="5">
        <v>-36000000000</v>
      </c>
      <c r="E274" s="5">
        <v>-136000000000</v>
      </c>
      <c r="F274" s="5">
        <v>-136000000000</v>
      </c>
      <c r="G274" s="5">
        <v>7000000000</v>
      </c>
    </row>
    <row r="275" spans="3:26" ht="15.5" x14ac:dyDescent="0.35">
      <c r="C275" t="s">
        <v>187</v>
      </c>
      <c r="D275" s="5">
        <v>33000000000</v>
      </c>
      <c r="E275" s="5">
        <v>40000000000</v>
      </c>
      <c r="F275" s="5">
        <v>-98000000000</v>
      </c>
      <c r="G275" s="5">
        <v>87000000000</v>
      </c>
    </row>
    <row r="276" spans="3:26" ht="15.5" x14ac:dyDescent="0.35">
      <c r="C276" t="s">
        <v>188</v>
      </c>
      <c r="D276" s="5">
        <v>-53000000000</v>
      </c>
      <c r="F276" s="5">
        <v>-73000000000</v>
      </c>
      <c r="G276" s="5">
        <v>37000000000</v>
      </c>
    </row>
    <row r="277" spans="3:26" ht="15.5" x14ac:dyDescent="0.35">
      <c r="C277" t="s">
        <v>13</v>
      </c>
      <c r="D277" s="5">
        <v>-20000000000</v>
      </c>
      <c r="E277" s="5">
        <v>40000000000</v>
      </c>
      <c r="F277" s="5">
        <v>-171000000000</v>
      </c>
      <c r="G277" s="5">
        <v>124000000000</v>
      </c>
    </row>
    <row r="278" spans="3:26" ht="15.5" x14ac:dyDescent="0.35">
      <c r="C278" t="s">
        <v>16</v>
      </c>
      <c r="D278" s="6">
        <v>-2.14</v>
      </c>
      <c r="E278" s="6">
        <v>4.26</v>
      </c>
      <c r="F278" s="6">
        <v>-18.36</v>
      </c>
      <c r="G278" s="6">
        <v>13.28</v>
      </c>
    </row>
    <row r="279" spans="3:26" ht="15.5" x14ac:dyDescent="0.35">
      <c r="C279" t="s">
        <v>45</v>
      </c>
      <c r="I279" s="6">
        <v>9.57</v>
      </c>
      <c r="J279" s="6">
        <v>7.46</v>
      </c>
      <c r="K279" s="6">
        <v>2.02</v>
      </c>
      <c r="L279" s="6">
        <v>-6.7</v>
      </c>
      <c r="M279" s="6">
        <v>0.94</v>
      </c>
      <c r="N279" s="6">
        <v>129.43</v>
      </c>
      <c r="O279" s="6">
        <v>352.45</v>
      </c>
      <c r="P279" s="6">
        <v>-38.35</v>
      </c>
      <c r="Q279" s="6">
        <v>-1625.9</v>
      </c>
      <c r="R279" s="6">
        <v>184.39</v>
      </c>
      <c r="S279" s="6">
        <v>100.49</v>
      </c>
      <c r="T279" s="6">
        <v>103.09</v>
      </c>
      <c r="U279" s="6">
        <v>106.08</v>
      </c>
      <c r="V279" s="6">
        <v>72.180000000000007</v>
      </c>
      <c r="W279" s="6">
        <v>43.37</v>
      </c>
      <c r="X279" s="6">
        <v>47.89</v>
      </c>
      <c r="Y279" s="6">
        <v>22.62</v>
      </c>
      <c r="Z279" s="6">
        <v>17.170000000000002</v>
      </c>
    </row>
    <row r="280" spans="3:26" ht="15.5" x14ac:dyDescent="0.35">
      <c r="C280" t="s">
        <v>59</v>
      </c>
      <c r="I280" s="5">
        <v>14</v>
      </c>
      <c r="J280" s="6">
        <v>14.08</v>
      </c>
      <c r="K280" s="6">
        <v>71.290000000000006</v>
      </c>
      <c r="L280" s="6">
        <v>-21.34</v>
      </c>
      <c r="M280" s="6">
        <v>204.26</v>
      </c>
      <c r="N280" s="6">
        <v>3.01</v>
      </c>
      <c r="O280" s="6">
        <v>0.48</v>
      </c>
      <c r="P280" s="6">
        <v>-4.38</v>
      </c>
      <c r="Q280" s="6">
        <v>-0.28999999999999998</v>
      </c>
      <c r="R280" s="6">
        <v>10.55</v>
      </c>
      <c r="S280" s="6">
        <v>12.04</v>
      </c>
      <c r="T280" s="6">
        <v>20.32</v>
      </c>
      <c r="U280" s="6">
        <v>13.48</v>
      </c>
      <c r="V280" s="6">
        <v>14.96</v>
      </c>
      <c r="W280" s="6">
        <v>11.41</v>
      </c>
      <c r="X280" s="6">
        <v>14.89</v>
      </c>
      <c r="Y280" s="6">
        <v>14.54</v>
      </c>
      <c r="Z280" s="6">
        <v>22.66</v>
      </c>
    </row>
    <row r="281" spans="3:26" ht="15.5" x14ac:dyDescent="0.35">
      <c r="C281" t="s">
        <v>62</v>
      </c>
      <c r="I281" s="6">
        <v>0.64</v>
      </c>
      <c r="J281" s="6">
        <v>0.51</v>
      </c>
      <c r="K281" s="6">
        <v>0.79</v>
      </c>
      <c r="L281" s="6">
        <v>0.72</v>
      </c>
      <c r="M281" s="6">
        <v>1.18</v>
      </c>
      <c r="N281" s="6">
        <v>2.83</v>
      </c>
      <c r="O281" s="6">
        <v>0.36</v>
      </c>
      <c r="P281" s="6">
        <v>0.34</v>
      </c>
      <c r="Q281" s="6">
        <v>0.79</v>
      </c>
      <c r="R281" s="6">
        <v>0.96</v>
      </c>
      <c r="S281" s="6">
        <v>0.65</v>
      </c>
      <c r="T281" s="6">
        <v>1.31</v>
      </c>
      <c r="U281" s="6">
        <v>1.03</v>
      </c>
      <c r="V281" s="6">
        <v>1.1499999999999999</v>
      </c>
      <c r="W281" s="6">
        <v>0.83</v>
      </c>
      <c r="X281" s="6">
        <v>1.69</v>
      </c>
      <c r="Y281" s="6">
        <v>1.03</v>
      </c>
      <c r="Z281" s="6">
        <v>1.33</v>
      </c>
    </row>
    <row r="282" spans="3:26" ht="15.5" x14ac:dyDescent="0.35">
      <c r="C282" t="s">
        <v>189</v>
      </c>
      <c r="I282" s="5">
        <v>221380000000</v>
      </c>
      <c r="J282" s="5">
        <v>222320000000</v>
      </c>
      <c r="K282" s="5">
        <v>165620000000</v>
      </c>
      <c r="L282" s="5">
        <v>31410000000</v>
      </c>
      <c r="M282" s="5">
        <v>-10500000000</v>
      </c>
      <c r="N282" s="5">
        <v>-99430000000</v>
      </c>
      <c r="O282" s="5">
        <v>-27680000000</v>
      </c>
      <c r="P282" s="6">
        <v>129710000000.00002</v>
      </c>
    </row>
    <row r="283" spans="3:26" ht="15.5" x14ac:dyDescent="0.35">
      <c r="C283" t="s">
        <v>190</v>
      </c>
      <c r="I283" s="6">
        <v>4.2599999999999999E-2</v>
      </c>
      <c r="J283" s="6">
        <v>3.5400000000000001E-2</v>
      </c>
      <c r="K283" s="6">
        <v>1.01E-2</v>
      </c>
      <c r="L283" s="6">
        <v>-3.4099999999999998E-2</v>
      </c>
      <c r="M283" s="6">
        <v>5.0000000000000001E-3</v>
      </c>
      <c r="N283" s="6">
        <v>0.59909999999999997</v>
      </c>
      <c r="O283" s="6">
        <v>0.60699999999999998</v>
      </c>
      <c r="P283" s="6">
        <v>-6.8000000000000005E-2</v>
      </c>
      <c r="Q283" s="6">
        <v>-2.6404000000000001</v>
      </c>
      <c r="R283" s="6">
        <v>6.4100000000000004E-2</v>
      </c>
      <c r="S283" s="6">
        <v>3.5699999999999996E-2</v>
      </c>
      <c r="T283" s="6">
        <v>4.4999999999999998E-2</v>
      </c>
      <c r="U283" s="6">
        <v>6.1799999999999994E-2</v>
      </c>
      <c r="V283" s="6">
        <v>5.4600000000000003E-2</v>
      </c>
      <c r="W283" s="6">
        <v>3.5299999999999998E-2</v>
      </c>
      <c r="X283" s="6">
        <v>4.1299999999999996E-2</v>
      </c>
      <c r="Y283" s="6">
        <v>2.81E-2</v>
      </c>
      <c r="Z283" s="6">
        <v>2.8199999999999999E-2</v>
      </c>
    </row>
    <row r="284" spans="3:26" ht="15.5" x14ac:dyDescent="0.35">
      <c r="C284" t="s">
        <v>191</v>
      </c>
      <c r="I284" s="6">
        <v>7.7800000000000008E-2</v>
      </c>
      <c r="J284" s="6">
        <v>6.6299999999999998E-2</v>
      </c>
      <c r="K284" s="6">
        <v>1.9400000000000001E-2</v>
      </c>
      <c r="L284" s="6">
        <v>-0.08</v>
      </c>
      <c r="M284" s="6">
        <v>1.0700000000000001E-2</v>
      </c>
      <c r="N284" s="6">
        <v>1.4528999999999999</v>
      </c>
      <c r="O284" s="6">
        <v>-0.68469999999999998</v>
      </c>
      <c r="P284" s="6">
        <v>3.5799999999999998E-2</v>
      </c>
      <c r="Q284" s="6">
        <v>1.5638999999999998</v>
      </c>
      <c r="R284" s="6">
        <v>0.15049999999999999</v>
      </c>
      <c r="S284" s="6">
        <v>9.6000000000000002E-2</v>
      </c>
      <c r="T284" s="6">
        <v>0.10869999999999999</v>
      </c>
      <c r="U284" s="6">
        <v>0.15429999999999999</v>
      </c>
      <c r="V284" s="6">
        <v>0.12240000000000001</v>
      </c>
      <c r="W284" s="6">
        <v>7.1500000000000008E-2</v>
      </c>
      <c r="X284" s="6">
        <v>0.1391</v>
      </c>
      <c r="Y284" s="6">
        <v>8.8300000000000003E-2</v>
      </c>
      <c r="Z284" s="6">
        <v>7.3499999999999996E-2</v>
      </c>
    </row>
    <row r="285" spans="3:26" ht="15.5" x14ac:dyDescent="0.35">
      <c r="C285" t="s">
        <v>192</v>
      </c>
      <c r="I285" s="6">
        <v>0.1007</v>
      </c>
      <c r="J285" s="6">
        <v>0.11220000000000001</v>
      </c>
      <c r="K285" s="6">
        <v>9.5399999999999985E-2</v>
      </c>
      <c r="L285" s="6">
        <v>-3.1200000000000002E-2</v>
      </c>
      <c r="M285" s="6">
        <v>-6.2400000000000004E-2</v>
      </c>
      <c r="N285" s="6">
        <v>-0.17300000000000001</v>
      </c>
      <c r="O285" s="6">
        <v>6.8900000000000003E-2</v>
      </c>
      <c r="P285" s="6">
        <v>-2.3300000000000001E-2</v>
      </c>
      <c r="Q285" s="6">
        <v>-2.8000000000000004E-3</v>
      </c>
      <c r="R285" s="6">
        <v>0.1555</v>
      </c>
      <c r="S285" s="6">
        <v>0.12039999999999999</v>
      </c>
      <c r="T285" s="6">
        <v>0.13750000000000001</v>
      </c>
      <c r="U285" s="6">
        <v>0.19620000000000001</v>
      </c>
      <c r="V285" s="6">
        <v>0.15990000000000001</v>
      </c>
      <c r="W285" s="6">
        <v>0.15029999999999999</v>
      </c>
      <c r="X285" s="6">
        <v>0.10550000000000001</v>
      </c>
      <c r="Y285" s="6">
        <v>0.1295</v>
      </c>
      <c r="Z285" s="6">
        <v>0.34639999999999999</v>
      </c>
    </row>
    <row r="286" spans="3:26" ht="15.5" x14ac:dyDescent="0.35">
      <c r="C286" t="s">
        <v>193</v>
      </c>
      <c r="I286" s="6">
        <v>5.04</v>
      </c>
      <c r="J286" s="6">
        <v>5.41</v>
      </c>
      <c r="K286" s="6">
        <v>3.72</v>
      </c>
      <c r="L286" s="6">
        <v>-1.08</v>
      </c>
      <c r="M286" s="6">
        <v>-1.77</v>
      </c>
      <c r="N286" s="6">
        <v>-0.14000000000000001</v>
      </c>
      <c r="O286" s="6">
        <v>-0.74</v>
      </c>
      <c r="P286" s="6">
        <v>0.84</v>
      </c>
      <c r="Q286" s="6">
        <v>-0.06</v>
      </c>
      <c r="R286" s="6">
        <v>2.65</v>
      </c>
      <c r="S286" s="6">
        <v>3.07</v>
      </c>
      <c r="T286" s="6">
        <v>3.35</v>
      </c>
      <c r="U286" s="6">
        <v>3.76</v>
      </c>
      <c r="V286" s="6">
        <v>3.15</v>
      </c>
    </row>
    <row r="287" spans="3:26" ht="15.5" x14ac:dyDescent="0.35">
      <c r="C287" t="s">
        <v>56</v>
      </c>
      <c r="I287" s="6">
        <v>1.0900000000000001</v>
      </c>
      <c r="J287" s="6">
        <v>0.93</v>
      </c>
      <c r="K287" s="6">
        <v>1.38</v>
      </c>
      <c r="L287" s="6">
        <v>1.71</v>
      </c>
      <c r="M287" s="6">
        <v>2.1800000000000002</v>
      </c>
      <c r="N287" s="6">
        <v>4.38</v>
      </c>
      <c r="O287" s="6">
        <v>-0.33</v>
      </c>
      <c r="P287" s="6">
        <v>-0.16</v>
      </c>
      <c r="Q287" s="6">
        <v>-0.46</v>
      </c>
      <c r="R287" s="6">
        <v>1.59</v>
      </c>
      <c r="S287" s="6">
        <v>1.1599999999999999</v>
      </c>
      <c r="T287" s="6">
        <v>2.21</v>
      </c>
      <c r="U287" s="6">
        <v>2.08</v>
      </c>
      <c r="V287" s="6">
        <v>1.83</v>
      </c>
      <c r="W287" s="6">
        <v>0.82</v>
      </c>
      <c r="X287" s="6">
        <v>2.0699999999999998</v>
      </c>
      <c r="Y287" s="6">
        <v>1.28</v>
      </c>
      <c r="Z287" s="6">
        <v>1.66</v>
      </c>
    </row>
    <row r="288" spans="3:26" ht="15.5" x14ac:dyDescent="0.35">
      <c r="C288" t="s">
        <v>53</v>
      </c>
      <c r="I288" s="5">
        <v>123</v>
      </c>
      <c r="J288" s="6">
        <v>112.49</v>
      </c>
      <c r="K288" s="6">
        <v>104.12</v>
      </c>
      <c r="L288" s="6">
        <v>83.67</v>
      </c>
      <c r="M288" s="6">
        <v>88.07</v>
      </c>
      <c r="N288" s="6">
        <v>89.08</v>
      </c>
      <c r="O288" s="6">
        <v>-514.76</v>
      </c>
      <c r="P288" s="6">
        <v>-1071.6099999999999</v>
      </c>
      <c r="Q288" s="6">
        <v>-1039.6199999999999</v>
      </c>
      <c r="R288" s="6">
        <v>1225.05</v>
      </c>
      <c r="S288" s="6">
        <v>1046.75</v>
      </c>
      <c r="T288" s="6">
        <v>948.01</v>
      </c>
      <c r="U288" s="6">
        <v>687.69</v>
      </c>
      <c r="V288" s="6">
        <v>589.61</v>
      </c>
      <c r="W288" s="6">
        <v>606.45000000000005</v>
      </c>
      <c r="X288" s="6">
        <v>344.36</v>
      </c>
      <c r="Y288" s="6">
        <v>256.25</v>
      </c>
      <c r="Z288" s="6">
        <v>233.65</v>
      </c>
    </row>
    <row r="289" spans="2:26" ht="15.5" x14ac:dyDescent="0.35">
      <c r="C289" t="s">
        <v>194</v>
      </c>
      <c r="I289" s="6">
        <v>1.37</v>
      </c>
      <c r="J289" s="6">
        <v>1.2</v>
      </c>
      <c r="K289" s="6">
        <v>1.82</v>
      </c>
      <c r="L289" s="6">
        <v>2.42</v>
      </c>
      <c r="M289" s="6">
        <v>3.02</v>
      </c>
      <c r="N289" s="6">
        <v>6.05</v>
      </c>
      <c r="O289" s="6">
        <v>-0.28999999999999998</v>
      </c>
      <c r="P289" s="6">
        <v>-0.15</v>
      </c>
      <c r="Q289" s="6">
        <v>-0.43</v>
      </c>
      <c r="R289" s="6">
        <v>1.74</v>
      </c>
      <c r="S289" s="6">
        <v>1.29</v>
      </c>
      <c r="T289" s="6">
        <v>2.5</v>
      </c>
      <c r="U289" s="6">
        <v>2.52</v>
      </c>
      <c r="V289" s="6">
        <v>2.2999999999999998</v>
      </c>
      <c r="W289" s="6">
        <v>0.97</v>
      </c>
      <c r="X289" s="6">
        <v>2.39</v>
      </c>
      <c r="Y289" s="6">
        <v>1.28</v>
      </c>
      <c r="Z289" s="6">
        <v>1.66</v>
      </c>
    </row>
    <row r="290" spans="2:26" ht="15.5" x14ac:dyDescent="0.35">
      <c r="C290" t="s">
        <v>195</v>
      </c>
      <c r="I290" s="6">
        <v>97.73</v>
      </c>
      <c r="J290" s="6">
        <v>87.39</v>
      </c>
      <c r="K290" s="6">
        <v>79.23</v>
      </c>
      <c r="L290" s="6">
        <v>59.11</v>
      </c>
      <c r="M290" s="6">
        <v>63.5</v>
      </c>
      <c r="N290" s="6">
        <v>64.5</v>
      </c>
      <c r="O290" s="6">
        <v>-585.96</v>
      </c>
      <c r="P290" s="6">
        <v>-1143.1099999999999</v>
      </c>
      <c r="Q290" s="6">
        <v>-1111.3</v>
      </c>
      <c r="R290" s="6">
        <v>1120.04</v>
      </c>
      <c r="S290" s="6">
        <v>935.67</v>
      </c>
      <c r="T290" s="6">
        <v>838.71</v>
      </c>
      <c r="U290" s="6">
        <v>567.27</v>
      </c>
      <c r="V290" s="6">
        <v>469.94</v>
      </c>
      <c r="W290" s="6">
        <v>509.03</v>
      </c>
      <c r="X290" s="6">
        <v>298.24</v>
      </c>
      <c r="Y290" s="6">
        <v>256.25</v>
      </c>
      <c r="Z290" s="6">
        <v>233.65</v>
      </c>
    </row>
    <row r="291" spans="2:26" ht="15.5" x14ac:dyDescent="0.35">
      <c r="C291" t="s">
        <v>196</v>
      </c>
      <c r="I291" s="5">
        <v>216000000000</v>
      </c>
      <c r="J291" s="5">
        <v>120000000000</v>
      </c>
      <c r="K291" s="5">
        <v>196000000000</v>
      </c>
      <c r="L291" s="5">
        <v>259000000000</v>
      </c>
      <c r="M291" s="5">
        <v>195000000000</v>
      </c>
      <c r="N291" s="5">
        <v>250000000000</v>
      </c>
      <c r="O291" s="5">
        <v>1557000000000</v>
      </c>
      <c r="P291" s="5">
        <v>2948000000000</v>
      </c>
      <c r="Q291" s="5">
        <v>1896000000000</v>
      </c>
      <c r="R291" s="5">
        <v>4051000000000</v>
      </c>
      <c r="S291" s="5">
        <v>2784000000000</v>
      </c>
      <c r="T291" s="5">
        <v>1788000000000</v>
      </c>
      <c r="U291" s="5">
        <v>1857000000000</v>
      </c>
      <c r="V291" s="5">
        <v>981000000000</v>
      </c>
      <c r="W291" s="5">
        <v>774000000000</v>
      </c>
      <c r="X291" s="5">
        <v>424000000000</v>
      </c>
      <c r="Y291" s="5">
        <v>281000000000</v>
      </c>
      <c r="Z291" s="5">
        <v>307000000000</v>
      </c>
    </row>
    <row r="292" spans="2:26" ht="15.5" x14ac:dyDescent="0.35">
      <c r="C292" t="s">
        <v>197</v>
      </c>
      <c r="I292" s="5">
        <v>100000000000</v>
      </c>
      <c r="J292" s="5">
        <v>213000000000</v>
      </c>
      <c r="K292" s="5">
        <v>105000000000</v>
      </c>
      <c r="L292" s="5">
        <v>123000000000</v>
      </c>
      <c r="M292" s="5">
        <v>108000000000</v>
      </c>
      <c r="N292" s="5">
        <v>166000000000</v>
      </c>
      <c r="O292" s="5">
        <v>2024000000000</v>
      </c>
      <c r="P292" s="5">
        <v>15000000000</v>
      </c>
      <c r="Q292" s="5">
        <v>1056000000000</v>
      </c>
      <c r="R292" s="5">
        <v>2384000000000</v>
      </c>
      <c r="S292" s="5">
        <v>2257000000000</v>
      </c>
      <c r="T292" s="5">
        <v>2223000000000</v>
      </c>
      <c r="U292" s="5">
        <v>1224000000000</v>
      </c>
      <c r="V292" s="5">
        <v>587000000000</v>
      </c>
      <c r="W292" s="5">
        <v>829000000000</v>
      </c>
      <c r="X292" s="5">
        <v>813000000000</v>
      </c>
      <c r="Y292" s="5">
        <v>538000000000</v>
      </c>
      <c r="Z292" s="5">
        <v>255000000000</v>
      </c>
    </row>
    <row r="293" spans="2:26" ht="15.5" x14ac:dyDescent="0.35">
      <c r="C293" t="s">
        <v>26</v>
      </c>
      <c r="I293" s="5">
        <v>316000000000</v>
      </c>
      <c r="J293" s="5">
        <v>334000000000</v>
      </c>
      <c r="K293" s="5">
        <v>300000000000</v>
      </c>
      <c r="L293" s="5">
        <v>382000000000</v>
      </c>
      <c r="M293" s="5">
        <v>303000000000</v>
      </c>
      <c r="N293" s="5">
        <v>417000000000</v>
      </c>
      <c r="O293" s="5">
        <v>3582000000000</v>
      </c>
      <c r="P293" s="5">
        <v>2964000000000</v>
      </c>
      <c r="Q293" s="5">
        <v>2952000000000</v>
      </c>
      <c r="R293" s="5">
        <v>6435000000000</v>
      </c>
      <c r="S293" s="5">
        <v>5041000000000</v>
      </c>
      <c r="T293" s="5">
        <v>4011000000000</v>
      </c>
      <c r="U293" s="5">
        <v>3082000000000</v>
      </c>
      <c r="V293" s="5">
        <v>1568000000000</v>
      </c>
      <c r="W293" s="5">
        <v>1603000000000</v>
      </c>
      <c r="X293" s="5">
        <v>1237000000000</v>
      </c>
      <c r="Y293" s="5">
        <v>819000000000</v>
      </c>
      <c r="Z293" s="5">
        <v>562000000000</v>
      </c>
    </row>
    <row r="294" spans="2:26" ht="15.5" x14ac:dyDescent="0.35">
      <c r="C294" t="s">
        <v>23</v>
      </c>
      <c r="I294" s="5">
        <v>182000000000</v>
      </c>
      <c r="J294" s="5">
        <v>111000000000</v>
      </c>
      <c r="K294" s="5">
        <v>238000000000</v>
      </c>
      <c r="L294" s="5">
        <v>293000000000</v>
      </c>
      <c r="M294" s="5">
        <v>245000000000</v>
      </c>
      <c r="N294" s="5">
        <v>190000000000</v>
      </c>
      <c r="O294" s="5">
        <v>3527000000000</v>
      </c>
      <c r="P294" s="5">
        <v>2917000000000</v>
      </c>
      <c r="Q294" s="5">
        <v>2816000000000</v>
      </c>
      <c r="R294" s="5">
        <v>6139000000000</v>
      </c>
      <c r="S294" s="5">
        <v>4452000000000</v>
      </c>
      <c r="T294" s="5">
        <v>2795000000000</v>
      </c>
      <c r="U294" s="5">
        <v>2765000000000</v>
      </c>
      <c r="V294" s="5">
        <v>1466000000000</v>
      </c>
      <c r="W294" s="5">
        <v>969000000000</v>
      </c>
      <c r="X294" s="5">
        <v>1222000000000</v>
      </c>
      <c r="Y294" s="5">
        <v>799000000000</v>
      </c>
      <c r="Z294" s="5">
        <v>542000000000</v>
      </c>
    </row>
    <row r="295" spans="2:26" ht="15.5" x14ac:dyDescent="0.35">
      <c r="C295" t="s">
        <v>198</v>
      </c>
      <c r="I295" s="5">
        <v>-136000000000</v>
      </c>
      <c r="J295" s="5">
        <v>36000000000</v>
      </c>
      <c r="K295" s="5">
        <v>-163000000000</v>
      </c>
      <c r="L295" s="5">
        <v>-269000000000</v>
      </c>
      <c r="M295" s="5">
        <v>-287000000000</v>
      </c>
      <c r="N295" s="5">
        <v>-160000000000</v>
      </c>
      <c r="O295" s="5">
        <v>-679000000000</v>
      </c>
      <c r="P295" s="5">
        <v>-4389000000000</v>
      </c>
      <c r="Q295" s="5">
        <v>-3273000000000</v>
      </c>
      <c r="R295" s="5">
        <v>3445000000000</v>
      </c>
      <c r="S295" s="5">
        <v>1713000000000</v>
      </c>
      <c r="T295" s="5">
        <v>2484000000000</v>
      </c>
      <c r="U295" s="5">
        <v>1048000000000</v>
      </c>
      <c r="V295" s="5">
        <v>328000000000</v>
      </c>
      <c r="W295" s="5">
        <v>815000000000</v>
      </c>
      <c r="X295" s="5">
        <v>148000000000</v>
      </c>
      <c r="Y295" s="5">
        <v>64000000000</v>
      </c>
      <c r="Z295" s="5">
        <v>-46000000000</v>
      </c>
    </row>
    <row r="296" spans="2:26" ht="15.5" x14ac:dyDescent="0.35">
      <c r="C296" t="s">
        <v>199</v>
      </c>
      <c r="I296" s="5">
        <v>23000000000</v>
      </c>
      <c r="J296" s="5">
        <v>272000000000</v>
      </c>
      <c r="K296" s="5">
        <v>78000000000</v>
      </c>
      <c r="L296" s="5">
        <v>-42000000000</v>
      </c>
      <c r="M296" s="5">
        <v>-85000000000</v>
      </c>
      <c r="N296" s="5">
        <v>-58000000000</v>
      </c>
      <c r="O296" s="5">
        <v>12000000000</v>
      </c>
      <c r="P296" s="5">
        <v>279000000000</v>
      </c>
      <c r="Q296" s="5">
        <v>733000000000</v>
      </c>
      <c r="R296" s="5">
        <v>464000000000</v>
      </c>
      <c r="S296" s="5">
        <v>399000000000</v>
      </c>
      <c r="T296" s="5">
        <v>354000000000</v>
      </c>
      <c r="U296" s="5">
        <v>79000000000</v>
      </c>
      <c r="V296" s="5">
        <v>109000000000</v>
      </c>
      <c r="W296" s="5">
        <v>30000000000</v>
      </c>
      <c r="X296" s="5">
        <v>-23000000000</v>
      </c>
      <c r="Y296" s="5">
        <v>51000000000</v>
      </c>
      <c r="Z296" s="5">
        <v>44000000000</v>
      </c>
    </row>
    <row r="297" spans="2:26" ht="15.5" x14ac:dyDescent="0.35">
      <c r="C297" t="s">
        <v>200</v>
      </c>
      <c r="I297" s="5">
        <v>-73000000000</v>
      </c>
      <c r="J297" s="5">
        <v>-53000000000</v>
      </c>
      <c r="K297" s="5">
        <v>-20000000000</v>
      </c>
      <c r="L297" s="5">
        <v>-17000000000</v>
      </c>
      <c r="M297" s="5">
        <v>-56000000000</v>
      </c>
      <c r="R297" s="5">
        <v>-64000000000</v>
      </c>
      <c r="S297" s="5">
        <v>-373000000000</v>
      </c>
      <c r="T297" s="5">
        <v>-78000000000</v>
      </c>
      <c r="U297" s="5">
        <v>-51000000000</v>
      </c>
      <c r="V297" s="5">
        <v>-279000000000</v>
      </c>
      <c r="W297" s="5">
        <v>-598000000000</v>
      </c>
      <c r="X297" s="5">
        <v>-24000000000</v>
      </c>
      <c r="Y297" s="5">
        <v>-61000000000</v>
      </c>
      <c r="Z297" s="5">
        <v>-172000000000</v>
      </c>
    </row>
    <row r="298" spans="2:26" ht="15.5" x14ac:dyDescent="0.35">
      <c r="C298" t="s">
        <v>15</v>
      </c>
      <c r="I298" s="5">
        <v>-50000000000</v>
      </c>
      <c r="J298" s="5">
        <v>218000000000</v>
      </c>
      <c r="K298" s="5">
        <v>59000000000</v>
      </c>
      <c r="L298" s="5">
        <v>-59000000000</v>
      </c>
      <c r="M298" s="5">
        <v>-140000000000</v>
      </c>
      <c r="N298" s="5">
        <v>-58000000000</v>
      </c>
      <c r="O298" s="5">
        <v>12000000000</v>
      </c>
      <c r="P298" s="5">
        <v>279000000000</v>
      </c>
      <c r="Q298" s="5">
        <v>733000000000</v>
      </c>
      <c r="R298" s="5">
        <v>399000000000</v>
      </c>
      <c r="S298" s="5">
        <v>26000000000</v>
      </c>
      <c r="T298" s="5">
        <v>275000000000</v>
      </c>
      <c r="U298" s="5">
        <v>28000000000</v>
      </c>
      <c r="V298" s="5">
        <v>-169000000000</v>
      </c>
      <c r="W298" s="5">
        <v>-569000000000</v>
      </c>
      <c r="X298" s="5">
        <v>-48000000000</v>
      </c>
      <c r="Y298" s="5">
        <v>-10000000000</v>
      </c>
      <c r="Z298" s="5">
        <v>-128000000000</v>
      </c>
    </row>
    <row r="299" spans="2:26" ht="15.5" x14ac:dyDescent="0.35">
      <c r="C299" t="s">
        <v>17</v>
      </c>
      <c r="I299" s="6">
        <v>-5.41</v>
      </c>
      <c r="J299" s="6">
        <v>23.46</v>
      </c>
      <c r="K299" s="6">
        <v>6.29</v>
      </c>
      <c r="L299" s="6">
        <v>-6.32</v>
      </c>
      <c r="M299" s="6">
        <v>-15.09</v>
      </c>
      <c r="N299" s="6">
        <v>-6.28</v>
      </c>
      <c r="O299" s="6">
        <v>3.79</v>
      </c>
      <c r="P299" s="6">
        <v>86.55</v>
      </c>
      <c r="Q299" s="6">
        <v>227.87</v>
      </c>
      <c r="R299" s="6">
        <v>124.12</v>
      </c>
      <c r="S299" s="6">
        <v>8.0299999999999994</v>
      </c>
      <c r="T299" s="6">
        <v>85.53</v>
      </c>
      <c r="U299" s="6">
        <v>9.5500000000000007</v>
      </c>
      <c r="V299" s="6">
        <v>-57.91</v>
      </c>
      <c r="W299" s="6">
        <v>-194.4</v>
      </c>
      <c r="X299" s="6">
        <v>-28.46</v>
      </c>
      <c r="Y299" s="6">
        <v>-5.91</v>
      </c>
      <c r="Z299" s="6">
        <v>-76.569999999999993</v>
      </c>
    </row>
    <row r="301" spans="2:26" ht="15.5" x14ac:dyDescent="0.35">
      <c r="B301" t="s">
        <v>345</v>
      </c>
      <c r="C301" t="s">
        <v>44</v>
      </c>
      <c r="D301" s="5">
        <v>31000000000</v>
      </c>
      <c r="E301" s="5">
        <v>11000000000</v>
      </c>
      <c r="F301" s="5">
        <v>18000000000</v>
      </c>
      <c r="G301" s="5">
        <v>28000000000</v>
      </c>
      <c r="H301" s="5">
        <v>84000000000</v>
      </c>
      <c r="I301" s="5">
        <v>89000000000</v>
      </c>
      <c r="J301" s="5">
        <v>69000000000</v>
      </c>
      <c r="K301" s="5">
        <v>19000000000</v>
      </c>
      <c r="L301" s="5">
        <v>-62000000000</v>
      </c>
      <c r="M301" s="5">
        <v>9000000000</v>
      </c>
      <c r="N301" s="5">
        <v>1205000000000</v>
      </c>
      <c r="O301" s="5">
        <v>1134000000000</v>
      </c>
      <c r="P301" s="5">
        <v>-123000000000</v>
      </c>
      <c r="Q301" s="5">
        <v>-5233000000000</v>
      </c>
    </row>
    <row r="302" spans="2:26" ht="15.5" x14ac:dyDescent="0.35">
      <c r="C302" t="s">
        <v>346</v>
      </c>
      <c r="D302" s="5">
        <v>546000000000</v>
      </c>
      <c r="E302" s="5">
        <v>505000000000</v>
      </c>
      <c r="F302" s="5">
        <v>496000000000</v>
      </c>
      <c r="G302" s="5">
        <v>510000000000</v>
      </c>
      <c r="H302" s="5">
        <v>2102000000000</v>
      </c>
      <c r="I302" s="5">
        <v>1958000000000</v>
      </c>
      <c r="J302" s="5">
        <v>1921000000000</v>
      </c>
      <c r="K302" s="5">
        <v>1704000000000</v>
      </c>
      <c r="L302" s="5">
        <v>1844000000000</v>
      </c>
      <c r="M302" s="5">
        <v>1521000000000</v>
      </c>
      <c r="N302" s="5">
        <v>1283000000000</v>
      </c>
      <c r="O302" s="5">
        <v>1510000000000</v>
      </c>
      <c r="P302" s="5">
        <v>1583000000000</v>
      </c>
      <c r="Q302" s="5">
        <v>1951000000000</v>
      </c>
    </row>
    <row r="303" spans="2:26" ht="15.5" x14ac:dyDescent="0.35">
      <c r="C303" t="s">
        <v>350</v>
      </c>
      <c r="I303" s="6">
        <v>11.66</v>
      </c>
    </row>
    <row r="304" spans="2:26" ht="15.5" x14ac:dyDescent="0.35">
      <c r="C304" t="s">
        <v>351</v>
      </c>
      <c r="I304" s="6">
        <v>11.14</v>
      </c>
    </row>
    <row r="305" spans="3:9" ht="15.5" x14ac:dyDescent="0.35">
      <c r="C305" t="s">
        <v>352</v>
      </c>
      <c r="I305" s="6">
        <v>6.3</v>
      </c>
    </row>
    <row r="306" spans="3:9" ht="15.5" x14ac:dyDescent="0.35">
      <c r="C306" t="s">
        <v>353</v>
      </c>
      <c r="I306" s="6">
        <v>8.9700000000000002E-2</v>
      </c>
    </row>
    <row r="307" spans="3:9" ht="15.5" x14ac:dyDescent="0.35">
      <c r="C307" t="s">
        <v>354</v>
      </c>
      <c r="I307" s="6">
        <v>0.48</v>
      </c>
    </row>
    <row r="308" spans="3:9" ht="15.5" x14ac:dyDescent="0.35">
      <c r="C308" t="s">
        <v>355</v>
      </c>
      <c r="I308" s="6">
        <v>0.82</v>
      </c>
    </row>
    <row r="309" spans="3:9" ht="15.5" x14ac:dyDescent="0.35">
      <c r="C309" t="s">
        <v>356</v>
      </c>
      <c r="I309" s="6">
        <v>15.8</v>
      </c>
    </row>
    <row r="310" spans="3:9" ht="15.5" x14ac:dyDescent="0.35">
      <c r="C310" t="s">
        <v>357</v>
      </c>
      <c r="I310" s="6">
        <v>-35.520000000000003</v>
      </c>
    </row>
    <row r="311" spans="3:9" ht="15.5" x14ac:dyDescent="0.35">
      <c r="C311" t="s">
        <v>358</v>
      </c>
      <c r="I311" s="6">
        <v>9.2899999999999991</v>
      </c>
    </row>
    <row r="312" spans="3:9" ht="15.5" x14ac:dyDescent="0.35">
      <c r="C312" t="s">
        <v>359</v>
      </c>
      <c r="I312" s="5">
        <v>6</v>
      </c>
    </row>
    <row r="313" spans="3:9" ht="15.5" x14ac:dyDescent="0.35">
      <c r="C313" t="s">
        <v>360</v>
      </c>
      <c r="I313" s="6">
        <v>0.35</v>
      </c>
    </row>
    <row r="314" spans="3:9" ht="15.5" x14ac:dyDescent="0.35">
      <c r="C314" t="s">
        <v>361</v>
      </c>
      <c r="I314" s="6">
        <v>0.79</v>
      </c>
    </row>
    <row r="315" spans="3:9" ht="15.5" x14ac:dyDescent="0.35">
      <c r="C315" t="s">
        <v>362</v>
      </c>
      <c r="I315" s="6">
        <v>9.42</v>
      </c>
    </row>
    <row r="316" spans="3:9" ht="15.5" x14ac:dyDescent="0.35">
      <c r="C316" t="s">
        <v>363</v>
      </c>
      <c r="I316" s="5">
        <v>9</v>
      </c>
    </row>
    <row r="317" spans="3:9" ht="15.5" x14ac:dyDescent="0.35">
      <c r="C317" t="s">
        <v>364</v>
      </c>
      <c r="I317" s="6">
        <v>220.93</v>
      </c>
    </row>
    <row r="318" spans="3:9" ht="15.5" x14ac:dyDescent="0.35">
      <c r="C318" t="s">
        <v>365</v>
      </c>
      <c r="D318" s="6">
        <v>16.739999999999998</v>
      </c>
    </row>
    <row r="319" spans="3:9" ht="15.5" x14ac:dyDescent="0.35">
      <c r="C319" t="s">
        <v>366</v>
      </c>
      <c r="I319" s="6">
        <v>127.56</v>
      </c>
    </row>
    <row r="320" spans="3:9" ht="15.5" x14ac:dyDescent="0.35">
      <c r="C320" t="s">
        <v>367</v>
      </c>
      <c r="I320" s="6">
        <v>-2.96</v>
      </c>
    </row>
    <row r="321" spans="3:9" ht="15.5" x14ac:dyDescent="0.35">
      <c r="C321" t="s">
        <v>368</v>
      </c>
      <c r="D321" s="6">
        <v>0.95</v>
      </c>
    </row>
    <row r="322" spans="3:9" ht="15.5" x14ac:dyDescent="0.35">
      <c r="C322" t="s">
        <v>369</v>
      </c>
      <c r="D322" s="6">
        <v>0.73</v>
      </c>
    </row>
    <row r="323" spans="3:9" ht="15.5" x14ac:dyDescent="0.35">
      <c r="C323" t="s">
        <v>694</v>
      </c>
      <c r="D323" s="6">
        <v>0.28000000000000003</v>
      </c>
    </row>
    <row r="324" spans="3:9" ht="15.5" x14ac:dyDescent="0.35">
      <c r="C324" t="s">
        <v>695</v>
      </c>
      <c r="D324" s="6">
        <v>0.15</v>
      </c>
    </row>
    <row r="325" spans="3:9" ht="15.5" x14ac:dyDescent="0.35">
      <c r="C325" t="s">
        <v>370</v>
      </c>
      <c r="D325" s="6">
        <v>0.91</v>
      </c>
    </row>
    <row r="326" spans="3:9" ht="15.5" x14ac:dyDescent="0.35">
      <c r="C326" t="s">
        <v>696</v>
      </c>
      <c r="D326" s="6">
        <v>0.15</v>
      </c>
    </row>
    <row r="327" spans="3:9" ht="15.5" x14ac:dyDescent="0.35">
      <c r="C327" t="s">
        <v>371</v>
      </c>
      <c r="D327" s="6">
        <v>1.91</v>
      </c>
    </row>
    <row r="328" spans="3:9" ht="15.5" x14ac:dyDescent="0.35">
      <c r="C328" t="s">
        <v>372</v>
      </c>
      <c r="I328" s="6">
        <v>4.87</v>
      </c>
    </row>
    <row r="329" spans="3:9" ht="15.5" x14ac:dyDescent="0.35">
      <c r="C329" t="s">
        <v>13</v>
      </c>
      <c r="D329" s="5">
        <v>-20000000000</v>
      </c>
    </row>
    <row r="330" spans="3:9" ht="15.5" x14ac:dyDescent="0.35">
      <c r="C330" t="s">
        <v>373</v>
      </c>
      <c r="I330" s="6">
        <v>-2.46</v>
      </c>
    </row>
    <row r="331" spans="3:9" ht="15.5" x14ac:dyDescent="0.35">
      <c r="C331" t="s">
        <v>374</v>
      </c>
      <c r="I331" s="6">
        <v>3.8800000000000001E-2</v>
      </c>
    </row>
    <row r="332" spans="3:9" ht="15.5" x14ac:dyDescent="0.35">
      <c r="C332" t="s">
        <v>375</v>
      </c>
      <c r="I332" s="6">
        <v>7.3899999999999993E-2</v>
      </c>
    </row>
    <row r="333" spans="3:9" ht="15.5" x14ac:dyDescent="0.35">
      <c r="C333" t="s">
        <v>376</v>
      </c>
      <c r="I333" s="6">
        <v>7.9199999999999993E-2</v>
      </c>
    </row>
    <row r="334" spans="3:9" ht="15.5" x14ac:dyDescent="0.35">
      <c r="C334" t="s">
        <v>377</v>
      </c>
      <c r="I334" s="6">
        <v>6.7000000000000004E-2</v>
      </c>
    </row>
    <row r="335" spans="3:9" ht="15.5" x14ac:dyDescent="0.35">
      <c r="C335" t="s">
        <v>378</v>
      </c>
      <c r="D335" s="6">
        <v>61.19</v>
      </c>
    </row>
    <row r="336" spans="3:9" ht="15.5" x14ac:dyDescent="0.35">
      <c r="C336" t="s">
        <v>379</v>
      </c>
      <c r="D336" s="6">
        <v>37.42</v>
      </c>
    </row>
    <row r="337" spans="3:9" ht="15.5" x14ac:dyDescent="0.35">
      <c r="C337" t="s">
        <v>380</v>
      </c>
      <c r="D337" s="6">
        <v>56.82</v>
      </c>
    </row>
    <row r="338" spans="3:9" ht="15.5" x14ac:dyDescent="0.35">
      <c r="C338" t="s">
        <v>381</v>
      </c>
      <c r="D338" s="6">
        <v>41.79</v>
      </c>
    </row>
    <row r="339" spans="3:9" ht="15.5" x14ac:dyDescent="0.35">
      <c r="C339" t="s">
        <v>382</v>
      </c>
      <c r="D339" s="6">
        <v>1.49</v>
      </c>
    </row>
    <row r="340" spans="3:9" ht="15.5" x14ac:dyDescent="0.35">
      <c r="C340" t="s">
        <v>383</v>
      </c>
      <c r="I340" s="6">
        <v>0.93</v>
      </c>
    </row>
    <row r="341" spans="3:9" ht="15.5" x14ac:dyDescent="0.35">
      <c r="C341" t="s">
        <v>384</v>
      </c>
      <c r="I341" s="6">
        <v>8.81</v>
      </c>
    </row>
    <row r="342" spans="3:9" ht="15.5" x14ac:dyDescent="0.35">
      <c r="C342" t="s">
        <v>40</v>
      </c>
      <c r="I342" s="5">
        <v>978000000000</v>
      </c>
    </row>
    <row r="343" spans="3:9" ht="15.5" x14ac:dyDescent="0.35">
      <c r="C343" t="s">
        <v>385</v>
      </c>
      <c r="I343" s="5">
        <v>1159000000000</v>
      </c>
    </row>
    <row r="344" spans="3:9" ht="15.5" x14ac:dyDescent="0.35">
      <c r="C344" t="s">
        <v>386</v>
      </c>
      <c r="I344" s="5">
        <v>9310000000</v>
      </c>
    </row>
    <row r="345" spans="3:9" ht="15.5" x14ac:dyDescent="0.35">
      <c r="C345" t="s">
        <v>387</v>
      </c>
      <c r="I345" s="6">
        <v>0.25420000000000004</v>
      </c>
    </row>
    <row r="346" spans="3:9" ht="15.5" x14ac:dyDescent="0.35">
      <c r="C346" t="s">
        <v>388</v>
      </c>
      <c r="D346" s="6">
        <v>0.3528</v>
      </c>
    </row>
    <row r="347" spans="3:9" ht="15.5" x14ac:dyDescent="0.35">
      <c r="C347" t="s">
        <v>389</v>
      </c>
      <c r="D347" s="6">
        <v>4.7100000000000003E-2</v>
      </c>
    </row>
    <row r="348" spans="3:9" ht="15.5" x14ac:dyDescent="0.35">
      <c r="C348" t="s">
        <v>390</v>
      </c>
      <c r="D348" s="6">
        <v>5.6100000000000004E-2</v>
      </c>
    </row>
    <row r="349" spans="3:9" ht="15.5" x14ac:dyDescent="0.35">
      <c r="C349" t="s">
        <v>391</v>
      </c>
      <c r="D349" s="6">
        <v>0.1605</v>
      </c>
    </row>
    <row r="350" spans="3:9" ht="15.5" x14ac:dyDescent="0.35">
      <c r="C350" t="s">
        <v>392</v>
      </c>
      <c r="D350" s="6">
        <v>9.5500000000000002E-2</v>
      </c>
    </row>
    <row r="351" spans="3:9" ht="15.5" x14ac:dyDescent="0.35">
      <c r="C351" t="s">
        <v>393</v>
      </c>
      <c r="D351" s="6">
        <v>2.6623999999999999</v>
      </c>
    </row>
    <row r="352" spans="3:9" ht="15.5" x14ac:dyDescent="0.35">
      <c r="C352" t="s">
        <v>394</v>
      </c>
      <c r="I352" s="6">
        <v>8.5</v>
      </c>
    </row>
    <row r="353" spans="3:9" ht="15.5" x14ac:dyDescent="0.35">
      <c r="C353" t="s">
        <v>398</v>
      </c>
      <c r="I353" t="s">
        <v>1797</v>
      </c>
    </row>
    <row r="354" spans="3:9" ht="15.5" x14ac:dyDescent="0.35">
      <c r="C354" t="s">
        <v>400</v>
      </c>
      <c r="I354" s="5">
        <v>5</v>
      </c>
    </row>
    <row r="355" spans="3:9" ht="15.5" x14ac:dyDescent="0.35">
      <c r="C355" t="s">
        <v>401</v>
      </c>
      <c r="I355" s="6">
        <v>0.4</v>
      </c>
    </row>
    <row r="356" spans="3:9" ht="15.5" x14ac:dyDescent="0.35">
      <c r="C356" t="s">
        <v>402</v>
      </c>
      <c r="I356" s="6">
        <v>0.49</v>
      </c>
    </row>
    <row r="357" spans="3:9" ht="15.5" x14ac:dyDescent="0.35">
      <c r="C357" t="s">
        <v>403</v>
      </c>
      <c r="I357" s="6">
        <v>0.57999999999999996</v>
      </c>
    </row>
    <row r="358" spans="3:9" ht="15.5" x14ac:dyDescent="0.35">
      <c r="C358" t="s">
        <v>1180</v>
      </c>
      <c r="I358" s="6">
        <v>0.3</v>
      </c>
    </row>
    <row r="359" spans="3:9" ht="15.5" x14ac:dyDescent="0.35">
      <c r="C359" t="s">
        <v>404</v>
      </c>
      <c r="I359" s="6">
        <v>0.77</v>
      </c>
    </row>
    <row r="360" spans="3:9" ht="15.5" x14ac:dyDescent="0.35">
      <c r="C360" t="s">
        <v>405</v>
      </c>
      <c r="I360" s="6">
        <v>0.65</v>
      </c>
    </row>
    <row r="361" spans="3:9" ht="15.5" x14ac:dyDescent="0.35">
      <c r="C361" t="s">
        <v>406</v>
      </c>
      <c r="I361" s="6">
        <v>0.56999999999999995</v>
      </c>
    </row>
    <row r="362" spans="3:9" ht="15.5" x14ac:dyDescent="0.35">
      <c r="C362" t="s">
        <v>407</v>
      </c>
      <c r="I362" s="5">
        <v>2057000000000</v>
      </c>
    </row>
    <row r="363" spans="3:9" ht="15.5" x14ac:dyDescent="0.35">
      <c r="C363" t="s">
        <v>408</v>
      </c>
      <c r="I363" s="5">
        <v>778000000000</v>
      </c>
    </row>
    <row r="364" spans="3:9" ht="15.5" x14ac:dyDescent="0.35">
      <c r="C364" t="s">
        <v>409</v>
      </c>
      <c r="I364" s="5">
        <v>200000000000</v>
      </c>
    </row>
    <row r="365" spans="3:9" ht="15.5" x14ac:dyDescent="0.35">
      <c r="C365" t="s">
        <v>410</v>
      </c>
      <c r="I365" s="5">
        <v>88000000000</v>
      </c>
    </row>
    <row r="366" spans="3:9" ht="15.5" x14ac:dyDescent="0.35">
      <c r="C366" t="s">
        <v>411</v>
      </c>
      <c r="D366" s="5">
        <v>156000000000</v>
      </c>
    </row>
    <row r="367" spans="3:9" ht="15.5" x14ac:dyDescent="0.35">
      <c r="C367" t="s">
        <v>412</v>
      </c>
      <c r="D367" s="5">
        <v>2263000000000</v>
      </c>
    </row>
    <row r="368" spans="3:9" ht="15.5" x14ac:dyDescent="0.35">
      <c r="C368" t="s">
        <v>413</v>
      </c>
      <c r="D368" s="5">
        <v>1076000000000</v>
      </c>
    </row>
    <row r="369" spans="3:9" ht="15.5" x14ac:dyDescent="0.35">
      <c r="C369" t="s">
        <v>186</v>
      </c>
      <c r="D369" s="5">
        <v>-36000000000</v>
      </c>
    </row>
    <row r="370" spans="3:9" ht="15.5" x14ac:dyDescent="0.35">
      <c r="C370" t="s">
        <v>185</v>
      </c>
      <c r="I370" s="5">
        <v>1188000000000</v>
      </c>
    </row>
    <row r="371" spans="3:9" ht="15.5" x14ac:dyDescent="0.35">
      <c r="C371" t="s">
        <v>184</v>
      </c>
      <c r="D371" s="5">
        <v>181000000000</v>
      </c>
    </row>
    <row r="372" spans="3:9" ht="15.5" x14ac:dyDescent="0.35">
      <c r="C372" t="s">
        <v>183</v>
      </c>
      <c r="D372" s="5">
        <v>157000000000</v>
      </c>
    </row>
    <row r="373" spans="3:9" ht="15.5" x14ac:dyDescent="0.35">
      <c r="C373" t="s">
        <v>24</v>
      </c>
      <c r="D373" s="5">
        <v>338000000000</v>
      </c>
    </row>
    <row r="374" spans="3:9" ht="15.5" x14ac:dyDescent="0.35">
      <c r="C374" t="s">
        <v>21</v>
      </c>
      <c r="D374" s="5">
        <v>183000000000</v>
      </c>
    </row>
    <row r="375" spans="3:9" ht="15.5" x14ac:dyDescent="0.35">
      <c r="C375" t="s">
        <v>414</v>
      </c>
      <c r="I375" s="5">
        <v>1186000000000</v>
      </c>
    </row>
    <row r="376" spans="3:9" ht="15.5" x14ac:dyDescent="0.35">
      <c r="C376" t="s">
        <v>415</v>
      </c>
      <c r="I376" s="5">
        <v>62000000000</v>
      </c>
    </row>
    <row r="377" spans="3:9" ht="15.5" x14ac:dyDescent="0.35">
      <c r="C377" t="s">
        <v>416</v>
      </c>
      <c r="I377" s="5">
        <v>-92000000000</v>
      </c>
    </row>
    <row r="378" spans="3:9" ht="15.5" x14ac:dyDescent="0.35">
      <c r="C378" t="s">
        <v>417</v>
      </c>
      <c r="I378" s="5">
        <v>42000000000</v>
      </c>
    </row>
    <row r="379" spans="3:9" ht="15.5" x14ac:dyDescent="0.35">
      <c r="C379" t="s">
        <v>418</v>
      </c>
      <c r="I379" s="5">
        <v>-89000000000</v>
      </c>
    </row>
    <row r="380" spans="3:9" ht="15.5" x14ac:dyDescent="0.35">
      <c r="C380" t="s">
        <v>419</v>
      </c>
      <c r="I380" s="5">
        <v>-28000000000</v>
      </c>
    </row>
  </sheetData>
  <pageMargins left="0.7" right="0.7" top="0.75" bottom="0.75" header="0.3" footer="0.3"/>
  <ignoredErrors>
    <ignoredError sqref="A1:Z381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24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1799</v>
      </c>
      <c r="D2" s="2" vm="424">
        <f ca="1">IFERROR(_xlfn.STOCKHISTORY("XIDX:" &amp; $C$1, D3, , 0, 0, 1), "Libur")</f>
        <v>37</v>
      </c>
      <c r="E2" s="2" t="str">
        <f ca="1">IFERROR(_xlfn.STOCKHISTORY("XIDX:" &amp; $C$1, E3, , 0, 0, 1), "Libur")</f>
        <v>Libur</v>
      </c>
      <c r="H2" s="2" vm="424">
        <f ca="1">IFERROR(INDEX(D2:G2,COUNT(D2:G2)),"")</f>
        <v>37</v>
      </c>
      <c r="I2" s="2" vm="425">
        <f t="shared" ref="I2:Z2" ca="1" si="0">IFERROR(_xlfn.STOCKHISTORY("XIDX:" &amp; $C$1, I1, , 0, 0, 1), "Libur")</f>
        <v>32</v>
      </c>
      <c r="J2" s="2" vm="426">
        <f t="shared" ca="1" si="0"/>
        <v>14</v>
      </c>
      <c r="K2" s="2" vm="144">
        <f t="shared" ca="1" si="0"/>
        <v>50</v>
      </c>
      <c r="L2" s="2" vm="144">
        <f t="shared" ca="1" si="0"/>
        <v>50</v>
      </c>
      <c r="M2" s="2" vm="144">
        <f t="shared" ca="1" si="0"/>
        <v>50</v>
      </c>
      <c r="N2" s="2" vm="144">
        <f t="shared" ca="1" si="0"/>
        <v>50</v>
      </c>
      <c r="O2" s="2" vm="144">
        <f t="shared" ca="1" si="0"/>
        <v>50</v>
      </c>
      <c r="P2" s="2" t="str">
        <f t="shared" ca="1" si="0"/>
        <v>Libur</v>
      </c>
      <c r="Q2" s="2" vm="56">
        <f t="shared" ca="1" si="0"/>
        <v>54</v>
      </c>
      <c r="R2" s="2" vm="55">
        <f t="shared" ca="1" si="0"/>
        <v>74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vm="427">
        <f t="shared" ca="1" si="0"/>
        <v>38.529600000000002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1718495449</v>
      </c>
      <c r="E4" s="2">
        <f>IFERROR(INDEX(E51:E500,MATCH($C$4,$C$51:$C$500,0)),"")</f>
        <v>2039189881</v>
      </c>
      <c r="H4" s="2">
        <f>IFERROR(SUM(D4:G4)*(4/MAX(1,COUNT(D4:G4))),"")</f>
        <v>7515370660</v>
      </c>
      <c r="I4" s="2">
        <f t="shared" ref="I4:Z4" si="1">IFERROR(INDEX(I51:I500,MATCH($C$4,$C$51:$C$500,0)),"")</f>
        <v>7687740296</v>
      </c>
      <c r="J4" s="2">
        <f t="shared" si="1"/>
        <v>8520856393</v>
      </c>
      <c r="K4" s="2">
        <f t="shared" si="1"/>
        <v>7162838621</v>
      </c>
      <c r="L4" s="2">
        <f t="shared" si="1"/>
        <v>4581408975</v>
      </c>
      <c r="M4" s="2">
        <f t="shared" si="1"/>
        <v>3051735626</v>
      </c>
      <c r="N4" s="2">
        <f t="shared" si="1"/>
        <v>207588165382</v>
      </c>
      <c r="O4" s="2">
        <f t="shared" si="1"/>
        <v>21681328889</v>
      </c>
      <c r="P4" s="2">
        <f t="shared" si="1"/>
        <v>107378945218</v>
      </c>
      <c r="Q4" s="2">
        <f t="shared" si="1"/>
        <v>17132008657</v>
      </c>
      <c r="R4" s="2">
        <f t="shared" si="1"/>
        <v>101375300385</v>
      </c>
      <c r="S4" s="2">
        <f t="shared" si="1"/>
        <v>5285277438</v>
      </c>
      <c r="T4" s="2">
        <f t="shared" si="1"/>
        <v>4261435256</v>
      </c>
      <c r="U4" s="2">
        <f t="shared" si="1"/>
        <v>6319113328</v>
      </c>
      <c r="V4" s="2">
        <f t="shared" si="1"/>
        <v>1602611454</v>
      </c>
      <c r="W4" s="2">
        <f t="shared" si="1"/>
        <v>2568047363</v>
      </c>
      <c r="X4" s="2">
        <f t="shared" si="1"/>
        <v>2948900092</v>
      </c>
      <c r="Y4" s="2">
        <f t="shared" si="1"/>
        <v>2562014001</v>
      </c>
      <c r="Z4" s="2">
        <f t="shared" si="1"/>
        <v>8069528042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-443322278</v>
      </c>
      <c r="E5" s="2">
        <f>IFERROR(INDEX(E51:E500,MATCH($C$5,$C$51:$C$500,0)),"")</f>
        <v>820147379</v>
      </c>
      <c r="H5" s="2">
        <f>IFERROR(SUM(D5:G5)*(4/MAX(1,COUNT(D5:G5))),"")</f>
        <v>753650202</v>
      </c>
      <c r="I5" s="2">
        <f t="shared" ref="I5:Z5" si="2">IFERROR(INDEX(I51:I500,MATCH($C$5,$C$51:$C$500,0)),"")</f>
        <v>-27295711637</v>
      </c>
      <c r="J5" s="2">
        <f t="shared" si="2"/>
        <v>-8662648925</v>
      </c>
      <c r="K5" s="2">
        <f t="shared" si="2"/>
        <v>-4120353445</v>
      </c>
      <c r="L5" s="2">
        <f t="shared" si="2"/>
        <v>-35694045645</v>
      </c>
      <c r="M5" s="2">
        <f t="shared" si="2"/>
        <v>-121569816359</v>
      </c>
      <c r="N5" s="2">
        <f t="shared" si="2"/>
        <v>-8559802006</v>
      </c>
      <c r="O5" s="2">
        <f t="shared" si="2"/>
        <v>-163463641789</v>
      </c>
      <c r="P5" s="2">
        <f t="shared" si="2"/>
        <v>-9311473812</v>
      </c>
      <c r="Q5" s="2">
        <f t="shared" si="2"/>
        <v>-19650767826</v>
      </c>
      <c r="R5" s="2">
        <f t="shared" si="2"/>
        <v>20607559121</v>
      </c>
      <c r="S5" s="2">
        <f t="shared" si="2"/>
        <v>-1287816408</v>
      </c>
      <c r="T5" s="2">
        <f t="shared" si="2"/>
        <v>-5944332153</v>
      </c>
      <c r="U5" s="2">
        <f t="shared" si="2"/>
        <v>-1459261071</v>
      </c>
      <c r="V5" s="2">
        <f t="shared" si="2"/>
        <v>-2027004092</v>
      </c>
      <c r="W5" s="2">
        <f t="shared" si="2"/>
        <v>-8893324837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392019161992</v>
      </c>
      <c r="E6" s="2">
        <f>IFERROR(INDEX(E51:E500,MATCH($C$6,$C$51:$C$500,0)),"")</f>
        <v>394653475202</v>
      </c>
      <c r="H6" s="2">
        <f>IFERROR(INDEX(D6:G6,COUNT(D6:G6)),"")</f>
        <v>394653475202</v>
      </c>
      <c r="I6" s="2">
        <f t="shared" ref="I6:Z6" si="3">IFERROR(INDEX(I51:I500,MATCH($C$6,$C$51:$C$500,0)),"")</f>
        <v>393838723794</v>
      </c>
      <c r="J6" s="2">
        <f t="shared" si="3"/>
        <v>421605873617</v>
      </c>
      <c r="K6" s="2">
        <f t="shared" si="3"/>
        <v>430268184157</v>
      </c>
      <c r="L6" s="2">
        <f t="shared" si="3"/>
        <v>434388357866</v>
      </c>
      <c r="M6" s="2">
        <f t="shared" si="3"/>
        <v>470082748162</v>
      </c>
      <c r="N6" s="2">
        <f t="shared" si="3"/>
        <v>591654282984</v>
      </c>
      <c r="O6" s="2">
        <f t="shared" si="3"/>
        <v>587402297413</v>
      </c>
      <c r="P6" s="2">
        <f t="shared" si="3"/>
        <v>750868136729</v>
      </c>
      <c r="Q6" s="2">
        <f t="shared" si="3"/>
        <v>760181510348</v>
      </c>
      <c r="R6" s="2">
        <f t="shared" si="3"/>
        <v>779961772561</v>
      </c>
      <c r="S6" s="2">
        <f t="shared" si="3"/>
        <v>2591433845</v>
      </c>
      <c r="T6" s="2">
        <f t="shared" si="3"/>
        <v>3864869143</v>
      </c>
      <c r="U6" s="2">
        <f t="shared" si="3"/>
        <v>2449909087</v>
      </c>
      <c r="V6" s="2">
        <f t="shared" si="3"/>
        <v>3907677745</v>
      </c>
      <c r="W6" s="2">
        <f t="shared" si="3"/>
        <v>5934682844</v>
      </c>
      <c r="X6" s="2">
        <f t="shared" si="3"/>
        <v>14827998071</v>
      </c>
      <c r="Y6" s="2">
        <f t="shared" si="3"/>
        <v>19511274326</v>
      </c>
      <c r="Z6" s="2">
        <f t="shared" si="3"/>
        <v>26426777733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6.45</v>
      </c>
      <c r="E7" s="3">
        <f>IFERROR(INDEX(E51:E500,MATCH($C$7,$C$51:$C$500,0))/1000000000,"")</f>
        <v>6.45</v>
      </c>
      <c r="H7" s="3">
        <f>IFERROR(INDEX(D7:G7,COUNT(D7:G7)),"")</f>
        <v>6.45</v>
      </c>
      <c r="I7" s="3">
        <f t="shared" ref="I7:Z7" si="4">IFERROR(INDEX(I51:I500,MATCH($C$7,$C$51:$C$500,0))/1000000000,"")</f>
        <v>6.45</v>
      </c>
      <c r="J7" s="3">
        <f t="shared" si="4"/>
        <v>6.45</v>
      </c>
      <c r="K7" s="3">
        <f t="shared" si="4"/>
        <v>6.45</v>
      </c>
      <c r="L7" s="3">
        <f t="shared" si="4"/>
        <v>6.45</v>
      </c>
      <c r="M7" s="3">
        <f t="shared" si="4"/>
        <v>6.45</v>
      </c>
      <c r="N7" s="3">
        <f t="shared" si="4"/>
        <v>6.45</v>
      </c>
      <c r="O7" s="3">
        <f t="shared" si="4"/>
        <v>6.45</v>
      </c>
      <c r="P7" s="3">
        <f t="shared" si="4"/>
        <v>6.45</v>
      </c>
      <c r="Q7" s="3">
        <f t="shared" si="4"/>
        <v>6.45</v>
      </c>
      <c r="R7" s="3">
        <f t="shared" si="4"/>
        <v>6.45</v>
      </c>
      <c r="S7" s="3">
        <f t="shared" si="4"/>
        <v>0.25</v>
      </c>
      <c r="T7" s="3">
        <f t="shared" si="4"/>
        <v>0.25</v>
      </c>
      <c r="U7" s="3">
        <f t="shared" si="4"/>
        <v>0.23</v>
      </c>
      <c r="V7" s="3">
        <f t="shared" si="4"/>
        <v>0.23</v>
      </c>
      <c r="W7" s="3">
        <f t="shared" si="4"/>
        <v>0.23</v>
      </c>
      <c r="X7" s="3">
        <f t="shared" si="4"/>
        <v>0.23</v>
      </c>
      <c r="Y7" s="3">
        <f t="shared" si="4"/>
        <v>0.23</v>
      </c>
      <c r="Z7" s="3">
        <f t="shared" si="4"/>
        <v>0.23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Z8" si="5">IFERROR(INDEX(I51:I500,MATCH($C$8,$C$51:$C$500,0)),"")</f>
        <v>-10000000000</v>
      </c>
      <c r="J8" s="2">
        <f t="shared" si="5"/>
        <v>-8000000000</v>
      </c>
      <c r="K8" s="2">
        <f t="shared" si="5"/>
        <v>-2000000000</v>
      </c>
      <c r="L8" s="2">
        <f t="shared" si="5"/>
        <v>0</v>
      </c>
      <c r="M8" s="2">
        <f t="shared" si="5"/>
        <v>2000000000</v>
      </c>
      <c r="N8" s="2">
        <f t="shared" si="5"/>
        <v>-4000000000</v>
      </c>
      <c r="O8" s="2">
        <f t="shared" si="5"/>
        <v>-27000000000</v>
      </c>
      <c r="P8" s="2">
        <f t="shared" si="5"/>
        <v>4000000000</v>
      </c>
      <c r="Q8" s="2">
        <f t="shared" si="5"/>
        <v>-77000000000</v>
      </c>
      <c r="R8" s="2">
        <f t="shared" si="5"/>
        <v>-99000000000</v>
      </c>
      <c r="S8" s="2">
        <f t="shared" si="5"/>
        <v>-3000000000</v>
      </c>
      <c r="T8" s="2">
        <f t="shared" si="5"/>
        <v>-49000000000</v>
      </c>
      <c r="U8" s="2">
        <f t="shared" si="5"/>
        <v>3000000000</v>
      </c>
      <c r="V8" s="2">
        <f t="shared" si="5"/>
        <v>-1000000000</v>
      </c>
      <c r="W8" s="2">
        <f t="shared" si="5"/>
        <v>-2000000000</v>
      </c>
      <c r="X8" s="2">
        <f t="shared" si="5"/>
        <v>-1000000000</v>
      </c>
      <c r="Y8" s="2">
        <f t="shared" si="5"/>
        <v>0</v>
      </c>
      <c r="Z8" s="2">
        <f t="shared" si="5"/>
        <v>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-1.21</v>
      </c>
      <c r="E9" s="3">
        <f>IFERROR(INDEX(E51:E500,MATCH("Free cash flow per share (Quarter)",$C$51:$C$500,0)),"")</f>
        <v>0.28000000000000003</v>
      </c>
      <c r="H9" s="3">
        <f>IFERROR(INDEX(D9:G9,COUNT(D9:G9)),"")</f>
        <v>0.28000000000000003</v>
      </c>
      <c r="I9" s="3">
        <f t="shared" ref="I9:Z9" si="6">IFERROR(INDEX(I51:I500,MATCH($C$9,$C$51:$C$500,0)),"")</f>
        <v>-1.53</v>
      </c>
      <c r="J9" s="3">
        <f t="shared" si="6"/>
        <v>-1.21</v>
      </c>
      <c r="K9" s="3">
        <f t="shared" si="6"/>
        <v>-0.38</v>
      </c>
      <c r="L9" s="3">
        <f t="shared" si="6"/>
        <v>0.01</v>
      </c>
      <c r="M9" s="3">
        <f t="shared" si="6"/>
        <v>0.27</v>
      </c>
      <c r="N9" s="3">
        <f t="shared" si="6"/>
        <v>-0.68</v>
      </c>
      <c r="O9" s="3">
        <f t="shared" si="6"/>
        <v>-4.13</v>
      </c>
      <c r="P9" s="3">
        <f t="shared" si="6"/>
        <v>0.68</v>
      </c>
      <c r="Q9" s="3">
        <f t="shared" si="6"/>
        <v>-11.99</v>
      </c>
      <c r="R9" s="3">
        <f t="shared" si="6"/>
        <v>-15.38</v>
      </c>
      <c r="S9" s="3">
        <f t="shared" si="6"/>
        <v>-11.7</v>
      </c>
      <c r="T9" s="3">
        <f t="shared" si="6"/>
        <v>-193.27</v>
      </c>
      <c r="U9" s="3">
        <f t="shared" si="6"/>
        <v>12.56</v>
      </c>
      <c r="V9" s="3">
        <f t="shared" si="6"/>
        <v>-3.33</v>
      </c>
      <c r="W9" s="3">
        <f t="shared" si="6"/>
        <v>-8.4499999999999993</v>
      </c>
      <c r="X9" s="3">
        <f t="shared" si="6"/>
        <v>-6.5</v>
      </c>
      <c r="Y9" s="3">
        <f t="shared" si="6"/>
        <v>-1.27</v>
      </c>
      <c r="Z9" s="3">
        <f t="shared" si="6"/>
        <v>4.43</v>
      </c>
    </row>
    <row r="10" spans="1:26" ht="15.5" x14ac:dyDescent="0.35">
      <c r="C10" t="s">
        <v>18</v>
      </c>
      <c r="D10" s="3">
        <f ca="1">IFERROR(IF(D9=0,"",D2/D9),"")</f>
        <v>-30.578512396694215</v>
      </c>
      <c r="E10" s="3" t="str">
        <f ca="1">IFERROR(IF(E9=0,"",E2/E9),"")</f>
        <v/>
      </c>
      <c r="I10" s="3">
        <f t="shared" ref="I10:Z10" ca="1" si="7">IFERROR(IF(I9=0,"",I2/I9),"")</f>
        <v>-20.915032679738562</v>
      </c>
      <c r="J10" s="3">
        <f t="shared" ca="1" si="7"/>
        <v>-11.570247933884298</v>
      </c>
      <c r="K10" s="3">
        <f t="shared" ca="1" si="7"/>
        <v>-131.57894736842104</v>
      </c>
      <c r="L10" s="3">
        <f t="shared" ca="1" si="7"/>
        <v>5000</v>
      </c>
      <c r="M10" s="3">
        <f t="shared" ca="1" si="7"/>
        <v>185.18518518518516</v>
      </c>
      <c r="N10" s="3">
        <f t="shared" ca="1" si="7"/>
        <v>-73.529411764705884</v>
      </c>
      <c r="O10" s="3">
        <f t="shared" ca="1" si="7"/>
        <v>-12.106537530266344</v>
      </c>
      <c r="P10" s="3" t="str">
        <f t="shared" ca="1" si="7"/>
        <v/>
      </c>
      <c r="Q10" s="3">
        <f t="shared" ca="1" si="7"/>
        <v>-4.5037531276063385</v>
      </c>
      <c r="R10" s="3">
        <f t="shared" ca="1" si="7"/>
        <v>-4.8114434330299085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>
        <f t="shared" ca="1" si="7"/>
        <v>-5.9276307692307695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5325229045</v>
      </c>
      <c r="E11" s="2">
        <f>IFERROR(INDEX(E51:E500,MATCH($C$11,$C$51:$C$500,0)),"")</f>
        <v>5515729935</v>
      </c>
      <c r="H11" s="2">
        <f>IFERROR(INDEX(D11:G11,COUNT(D11:G11)),"")</f>
        <v>5515729935</v>
      </c>
      <c r="I11" s="2">
        <f t="shared" ref="I11:Z11" si="8">IFERROR(INDEX(I51:I500,MATCH($C$11,$C$51:$C$500,0)),"")</f>
        <v>5514508258</v>
      </c>
      <c r="J11" s="2">
        <f t="shared" si="8"/>
        <v>6825378291</v>
      </c>
      <c r="K11" s="2">
        <f t="shared" si="8"/>
        <v>5562112380</v>
      </c>
      <c r="L11" s="2">
        <f t="shared" si="8"/>
        <v>6261876801</v>
      </c>
      <c r="M11" s="2">
        <f t="shared" si="8"/>
        <v>6652542488</v>
      </c>
      <c r="N11" s="2">
        <f t="shared" si="8"/>
        <v>6308718459</v>
      </c>
      <c r="O11" s="2">
        <f t="shared" si="8"/>
        <v>11566388240</v>
      </c>
      <c r="P11" s="2">
        <f t="shared" si="8"/>
        <v>6182254577</v>
      </c>
      <c r="Q11" s="2">
        <f t="shared" si="8"/>
        <v>9029086058</v>
      </c>
      <c r="R11" s="2">
        <f t="shared" si="8"/>
        <v>8328713678</v>
      </c>
      <c r="S11" s="2">
        <f t="shared" si="8"/>
        <v>742943567</v>
      </c>
      <c r="T11" s="2">
        <f t="shared" si="8"/>
        <v>70402417</v>
      </c>
      <c r="U11" s="2">
        <f t="shared" si="8"/>
        <v>12661892</v>
      </c>
      <c r="V11" s="2">
        <f t="shared" si="8"/>
        <v>68296740</v>
      </c>
      <c r="W11" s="2">
        <f t="shared" si="8"/>
        <v>197936141</v>
      </c>
      <c r="X11" s="2">
        <f t="shared" si="8"/>
        <v>376063531</v>
      </c>
      <c r="Y11" s="2">
        <f t="shared" si="8"/>
        <v>230238099</v>
      </c>
      <c r="Z11" s="2">
        <f t="shared" si="8"/>
        <v>277430230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66000000000</v>
      </c>
      <c r="E12" s="2">
        <f>IFERROR(INDEX(E51:E500,MATCH("Net Debt (Quarter)",$C$51:$C$500,0)),"")</f>
        <v>65000000000</v>
      </c>
      <c r="H12" s="2">
        <f>IFERROR(INDEX(D12:G12,COUNT(D12:G12)),"")</f>
        <v>65000000000</v>
      </c>
      <c r="I12" s="2">
        <f t="shared" ref="I12:Z12" si="9">IFERROR(INDEX(I51:I500,MATCH($C$12,$C$51:$C$500,0)),"")</f>
        <v>65000000000</v>
      </c>
      <c r="J12" s="2">
        <f t="shared" si="9"/>
        <v>65000000000</v>
      </c>
      <c r="K12" s="2">
        <f t="shared" si="9"/>
        <v>67000000000</v>
      </c>
      <c r="L12" s="2">
        <f t="shared" si="9"/>
        <v>72000000000</v>
      </c>
      <c r="M12" s="2">
        <f t="shared" si="9"/>
        <v>80000000000</v>
      </c>
      <c r="N12" s="2">
        <f t="shared" si="9"/>
        <v>75000000000</v>
      </c>
      <c r="O12" s="2">
        <f t="shared" si="9"/>
        <v>64000000000</v>
      </c>
      <c r="P12" s="2">
        <f t="shared" si="9"/>
        <v>239000000000</v>
      </c>
      <c r="Q12" s="2">
        <f t="shared" si="9"/>
        <v>243000000000</v>
      </c>
      <c r="R12" s="2">
        <f t="shared" si="9"/>
        <v>211000000000</v>
      </c>
      <c r="S12" s="2">
        <f t="shared" si="9"/>
        <v>-1000000000</v>
      </c>
      <c r="T12" s="2">
        <f t="shared" si="9"/>
        <v>55000000000</v>
      </c>
      <c r="U12" s="2">
        <f t="shared" si="9"/>
        <v>22000000000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8000000000</v>
      </c>
      <c r="Z12" s="2">
        <f t="shared" si="9"/>
        <v>10000000000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71000000000</v>
      </c>
      <c r="E13" s="2">
        <f>IFERROR(INDEX(E51:E500,MATCH("Total Debt (Quarter)",$C$51:$C$500,0)),"")</f>
        <v>71000000000</v>
      </c>
      <c r="H13" s="2">
        <f>IFERROR(INDEX(D13:G13,COUNT(D13:G13)),"")</f>
        <v>71000000000</v>
      </c>
      <c r="I13" s="2">
        <f t="shared" ref="I13:Z13" si="10">IFERROR(INDEX(I51:I500,MATCH($C$13,$C$51:$C$500,0)),"")</f>
        <v>71000000000</v>
      </c>
      <c r="J13" s="2">
        <f t="shared" si="10"/>
        <v>72000000000</v>
      </c>
      <c r="K13" s="2">
        <f t="shared" si="10"/>
        <v>72000000000</v>
      </c>
      <c r="L13" s="2">
        <f t="shared" si="10"/>
        <v>78000000000</v>
      </c>
      <c r="M13" s="2">
        <f t="shared" si="10"/>
        <v>87000000000</v>
      </c>
      <c r="N13" s="2">
        <f t="shared" si="10"/>
        <v>81000000000</v>
      </c>
      <c r="O13" s="2">
        <f t="shared" si="10"/>
        <v>75000000000</v>
      </c>
      <c r="P13" s="2">
        <f t="shared" si="10"/>
        <v>245000000000</v>
      </c>
      <c r="Q13" s="2">
        <f t="shared" si="10"/>
        <v>252000000000</v>
      </c>
      <c r="R13" s="2">
        <f t="shared" si="10"/>
        <v>219000000000</v>
      </c>
      <c r="S13" s="2">
        <f t="shared" si="10"/>
        <v>0</v>
      </c>
      <c r="T13" s="2">
        <f t="shared" si="10"/>
        <v>55000000000</v>
      </c>
      <c r="U13" s="2">
        <f t="shared" si="10"/>
        <v>22000000000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8000000000</v>
      </c>
      <c r="Z13" s="2">
        <f t="shared" si="10"/>
        <v>10000000000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-20500091671</v>
      </c>
      <c r="J14" s="2">
        <f t="shared" si="11"/>
        <v>-7913937264</v>
      </c>
      <c r="K14" s="2">
        <f t="shared" si="11"/>
        <v>-384961394</v>
      </c>
      <c r="L14" s="2">
        <f t="shared" si="11"/>
        <v>-35812363573</v>
      </c>
      <c r="M14" s="2">
        <f t="shared" si="11"/>
        <v>-120965627444</v>
      </c>
      <c r="N14" s="2">
        <f t="shared" si="11"/>
        <v>-46254410</v>
      </c>
      <c r="O14" s="2">
        <f t="shared" si="11"/>
        <v>-20386176330</v>
      </c>
      <c r="P14" s="2">
        <f t="shared" si="11"/>
        <v>-33895320689</v>
      </c>
      <c r="Q14" s="2">
        <f t="shared" si="11"/>
        <v>-13321057426</v>
      </c>
      <c r="R14" s="2">
        <f t="shared" si="11"/>
        <v>0</v>
      </c>
      <c r="S14" s="2">
        <f t="shared" si="11"/>
        <v>0</v>
      </c>
      <c r="T14" s="2">
        <f t="shared" si="11"/>
        <v>-2018718090</v>
      </c>
      <c r="U14" s="2">
        <f t="shared" si="11"/>
        <v>-486626574</v>
      </c>
      <c r="V14" s="2">
        <f t="shared" si="11"/>
        <v>-252217207</v>
      </c>
      <c r="W14" s="2">
        <f t="shared" si="11"/>
        <v>-486241045</v>
      </c>
      <c r="X14" s="2">
        <f t="shared" si="11"/>
        <v>-637447748</v>
      </c>
      <c r="Y14" s="2">
        <f t="shared" si="11"/>
        <v>-1256428133</v>
      </c>
      <c r="Z14" s="2">
        <f t="shared" si="11"/>
        <v>-1858423853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-325510090</v>
      </c>
      <c r="J15" s="2">
        <f t="shared" si="12"/>
        <v>-400688647</v>
      </c>
      <c r="K15" s="2">
        <f t="shared" si="12"/>
        <v>-32768584</v>
      </c>
      <c r="L15" s="2">
        <f t="shared" si="12"/>
        <v>-248832042</v>
      </c>
      <c r="M15" s="2">
        <f t="shared" si="12"/>
        <v>-188895346</v>
      </c>
      <c r="N15" s="2">
        <f t="shared" si="12"/>
        <v>-4962101043</v>
      </c>
      <c r="O15" s="2">
        <f t="shared" si="12"/>
        <v>-222731791</v>
      </c>
      <c r="P15" s="2">
        <f t="shared" si="12"/>
        <v>-562491239</v>
      </c>
      <c r="Q15" s="2">
        <f t="shared" si="12"/>
        <v>-619931373</v>
      </c>
      <c r="R15" s="2">
        <f t="shared" si="12"/>
        <v>-351442500</v>
      </c>
      <c r="S15" s="2">
        <f t="shared" si="12"/>
        <v>209258685</v>
      </c>
      <c r="T15" s="2">
        <f t="shared" si="12"/>
        <v>300518886</v>
      </c>
      <c r="U15" s="2">
        <f t="shared" si="12"/>
        <v>-2433001031</v>
      </c>
      <c r="V15" s="2">
        <f t="shared" si="12"/>
        <v>658524283</v>
      </c>
      <c r="W15" s="2">
        <f t="shared" si="12"/>
        <v>-2435676997</v>
      </c>
      <c r="X15" s="2">
        <f t="shared" si="12"/>
        <v>-2036477230</v>
      </c>
      <c r="Y15" s="2">
        <f t="shared" si="12"/>
        <v>2340040510</v>
      </c>
      <c r="Z15" s="2">
        <f t="shared" si="12"/>
        <v>3647739880</v>
      </c>
    </row>
    <row r="16" spans="1:26" ht="15.5" x14ac:dyDescent="0.35">
      <c r="C16" t="s">
        <v>29</v>
      </c>
      <c r="D16" s="2">
        <f>IFERROR(INDEX(D51:D500,MATCH($C$16,$C$51:$C$500,0)),"")</f>
        <v>-443112787</v>
      </c>
      <c r="E16" s="2">
        <f>IFERROR(INDEX(E51:E500,MATCH($C$16,$C$51:$C$500,0)),"")</f>
        <v>820066523</v>
      </c>
      <c r="H16" s="2">
        <f>IFERROR(SUM(D16:G16)*(4/MAX(1,COUNT(D16:G16))),"")</f>
        <v>753907472</v>
      </c>
      <c r="I16" s="2">
        <f t="shared" ref="I16:Z16" si="13">IFERROR(INDEX(I51:I500,MATCH($C$16,$C$51:$C$500,0)),"")</f>
        <v>-26992734583</v>
      </c>
      <c r="J16" s="2">
        <f t="shared" si="13"/>
        <v>-8697999504</v>
      </c>
      <c r="K16" s="2">
        <f t="shared" si="13"/>
        <v>-4615838025</v>
      </c>
      <c r="L16" s="2">
        <f t="shared" si="13"/>
        <v>-35507200031</v>
      </c>
      <c r="M16" s="2">
        <f t="shared" si="13"/>
        <v>-121715591212</v>
      </c>
      <c r="N16" s="2">
        <f t="shared" si="13"/>
        <v>-3765818362</v>
      </c>
      <c r="O16" s="2">
        <f t="shared" si="13"/>
        <v>-163482234318</v>
      </c>
      <c r="P16" s="2">
        <f t="shared" si="13"/>
        <v>-9076406539</v>
      </c>
      <c r="Q16" s="2">
        <f t="shared" si="13"/>
        <v>-18833799966</v>
      </c>
      <c r="R16" s="2">
        <f t="shared" si="13"/>
        <v>20873423728</v>
      </c>
      <c r="S16" s="2">
        <f t="shared" si="13"/>
        <v>-1560669694</v>
      </c>
      <c r="T16" s="2">
        <f t="shared" si="13"/>
        <v>-6245558830</v>
      </c>
      <c r="U16" s="2">
        <f t="shared" si="13"/>
        <v>967048546</v>
      </c>
      <c r="V16" s="2">
        <f t="shared" si="13"/>
        <v>-2685529382</v>
      </c>
      <c r="W16" s="2">
        <f t="shared" si="13"/>
        <v>-6457648230</v>
      </c>
      <c r="X16" s="2">
        <f t="shared" si="13"/>
        <v>-2646799025</v>
      </c>
      <c r="Y16" s="2">
        <f t="shared" si="13"/>
        <v>-8004104439</v>
      </c>
      <c r="Z16" s="2">
        <f t="shared" si="13"/>
        <v>-11769032782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238650000000</v>
      </c>
      <c r="E20" s="2" t="str">
        <f ca="1">IFERROR(E21*E2,"")</f>
        <v/>
      </c>
      <c r="H20" s="2">
        <f t="shared" ref="H20:Z20" ca="1" si="14">IFERROR(H21*H2,"")</f>
        <v>238650000000</v>
      </c>
      <c r="I20" s="2">
        <f t="shared" ca="1" si="14"/>
        <v>206400000000</v>
      </c>
      <c r="J20" s="2">
        <f t="shared" ca="1" si="14"/>
        <v>90300000000</v>
      </c>
      <c r="K20" s="2">
        <f t="shared" ca="1" si="14"/>
        <v>322500000000</v>
      </c>
      <c r="L20" s="2">
        <f t="shared" ca="1" si="14"/>
        <v>322500000000</v>
      </c>
      <c r="M20" s="2">
        <f t="shared" ca="1" si="14"/>
        <v>322500000000</v>
      </c>
      <c r="N20" s="2">
        <f t="shared" ca="1" si="14"/>
        <v>322500000000</v>
      </c>
      <c r="O20" s="2">
        <f t="shared" ca="1" si="14"/>
        <v>322500000000</v>
      </c>
      <c r="P20" s="2" t="str">
        <f t="shared" ca="1" si="14"/>
        <v/>
      </c>
      <c r="Q20" s="2">
        <f t="shared" ca="1" si="14"/>
        <v>348300000000</v>
      </c>
      <c r="R20" s="2">
        <f t="shared" ca="1" si="14"/>
        <v>477300000000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>
        <f t="shared" ca="1" si="14"/>
        <v>8861808000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6450000000</v>
      </c>
      <c r="E21" s="2">
        <f>IFERROR(INDEX(E51:E500,MATCH($C$7,$C$51:$C$500,0)),"")</f>
        <v>6450000000</v>
      </c>
      <c r="H21" s="2">
        <f>IFERROR(INDEX(D21:G21,COUNT(D21:G21)),"")</f>
        <v>6450000000</v>
      </c>
      <c r="I21" s="2">
        <f t="shared" ref="I21:Z21" si="15">IFERROR(INDEX(I51:I500,MATCH($C$7,$C$51:$C$500,0)),"")</f>
        <v>6450000000</v>
      </c>
      <c r="J21" s="2">
        <f t="shared" si="15"/>
        <v>6450000000</v>
      </c>
      <c r="K21" s="2">
        <f t="shared" si="15"/>
        <v>6450000000</v>
      </c>
      <c r="L21" s="2">
        <f t="shared" si="15"/>
        <v>6450000000</v>
      </c>
      <c r="M21" s="2">
        <f t="shared" si="15"/>
        <v>6450000000</v>
      </c>
      <c r="N21" s="2">
        <f t="shared" si="15"/>
        <v>6450000000</v>
      </c>
      <c r="O21" s="2">
        <f t="shared" si="15"/>
        <v>6450000000</v>
      </c>
      <c r="P21" s="2">
        <f t="shared" si="15"/>
        <v>6450000000</v>
      </c>
      <c r="Q21" s="2">
        <f t="shared" si="15"/>
        <v>6450000000</v>
      </c>
      <c r="R21" s="2">
        <f t="shared" si="15"/>
        <v>6450000000</v>
      </c>
      <c r="S21" s="2">
        <f t="shared" si="15"/>
        <v>250000000</v>
      </c>
      <c r="T21" s="2">
        <f t="shared" si="15"/>
        <v>250000000</v>
      </c>
      <c r="U21" s="2">
        <f t="shared" si="15"/>
        <v>230000000</v>
      </c>
      <c r="V21" s="2">
        <f t="shared" si="15"/>
        <v>230000000</v>
      </c>
      <c r="W21" s="2">
        <f t="shared" si="15"/>
        <v>230000000</v>
      </c>
      <c r="X21" s="2">
        <f t="shared" si="15"/>
        <v>230000000</v>
      </c>
      <c r="Y21" s="2">
        <f t="shared" si="15"/>
        <v>230000000</v>
      </c>
      <c r="Z21" s="2">
        <f t="shared" si="15"/>
        <v>230000000</v>
      </c>
    </row>
    <row r="23" spans="1:26" ht="15.5" x14ac:dyDescent="0.35">
      <c r="B23" t="s">
        <v>41</v>
      </c>
      <c r="C23" t="s">
        <v>42</v>
      </c>
      <c r="D23" s="3">
        <f>IFERROR(D5/D6*100,"")</f>
        <v>-0.11308688987224735</v>
      </c>
      <c r="E23" s="3">
        <f>IFERROR(E5/E6*100,"")</f>
        <v>0.20781455898246293</v>
      </c>
      <c r="H23" s="3">
        <f t="shared" ref="H23:Z23" si="16">IFERROR(H5/H6*100,"")</f>
        <v>0.19096504892405941</v>
      </c>
      <c r="I23" s="3">
        <f t="shared" si="16"/>
        <v>-6.930682532700164</v>
      </c>
      <c r="J23" s="3">
        <f t="shared" si="16"/>
        <v>-2.0546793740519429</v>
      </c>
      <c r="K23" s="3">
        <f t="shared" si="16"/>
        <v>-0.95762447624910363</v>
      </c>
      <c r="L23" s="3">
        <f t="shared" si="16"/>
        <v>-8.2170815581597356</v>
      </c>
      <c r="M23" s="3">
        <f t="shared" si="16"/>
        <v>-25.86136522438483</v>
      </c>
      <c r="N23" s="3">
        <f t="shared" si="16"/>
        <v>-1.4467573804804994</v>
      </c>
      <c r="O23" s="3">
        <f t="shared" si="16"/>
        <v>-27.828226499779831</v>
      </c>
      <c r="P23" s="3">
        <f t="shared" si="16"/>
        <v>-1.2400944129236178</v>
      </c>
      <c r="Q23" s="3">
        <f t="shared" si="16"/>
        <v>-2.5850099691327886</v>
      </c>
      <c r="R23" s="3">
        <f t="shared" si="16"/>
        <v>2.6421242483891483</v>
      </c>
      <c r="S23" s="3">
        <f t="shared" si="16"/>
        <v>-49.695129608836304</v>
      </c>
      <c r="T23" s="3">
        <f t="shared" si="16"/>
        <v>-153.80422811381069</v>
      </c>
      <c r="U23" s="3">
        <f t="shared" si="16"/>
        <v>-59.563886625152961</v>
      </c>
      <c r="V23" s="3">
        <f t="shared" si="16"/>
        <v>-51.872345271910334</v>
      </c>
      <c r="W23" s="3">
        <f t="shared" si="16"/>
        <v>-149.85341375051246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-0.5609365851374315</v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0.36796838288611222</v>
      </c>
      <c r="J24" s="4">
        <f t="shared" si="17"/>
        <v>-0.40618425822767112</v>
      </c>
      <c r="K24" s="4">
        <f t="shared" si="17"/>
        <v>-5.0383838204494102E-2</v>
      </c>
      <c r="L24" s="4">
        <f t="shared" si="17"/>
        <v>0.26023365971765777</v>
      </c>
      <c r="M24" s="4" t="str">
        <f t="shared" si="17"/>
        <v/>
      </c>
      <c r="N24" s="4">
        <f t="shared" si="17"/>
        <v>-0.50703467097048405</v>
      </c>
      <c r="O24" s="4">
        <f t="shared" si="17"/>
        <v>-0.28959918500809656</v>
      </c>
      <c r="P24" s="4">
        <f t="shared" si="17"/>
        <v>-0.53900698549975368</v>
      </c>
      <c r="Q24" s="4">
        <f t="shared" si="17"/>
        <v>-0.45108478649264916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-4.24</v>
      </c>
      <c r="J25" s="3">
        <f t="shared" si="18"/>
        <v>-1.41</v>
      </c>
      <c r="K25" s="3">
        <f t="shared" si="18"/>
        <v>-0.72</v>
      </c>
      <c r="L25" s="3">
        <f t="shared" si="18"/>
        <v>-5.54</v>
      </c>
      <c r="M25" s="3">
        <f t="shared" si="18"/>
        <v>-18.899999999999999</v>
      </c>
      <c r="N25" s="3">
        <f t="shared" si="18"/>
        <v>-1.35</v>
      </c>
      <c r="O25" s="3">
        <f t="shared" si="18"/>
        <v>-25.38</v>
      </c>
      <c r="P25" s="3">
        <f t="shared" si="18"/>
        <v>-1.49</v>
      </c>
      <c r="Q25" s="3">
        <f t="shared" si="18"/>
        <v>-3.02</v>
      </c>
      <c r="R25" s="3">
        <f t="shared" si="18"/>
        <v>3.18</v>
      </c>
      <c r="S25" s="3">
        <f t="shared" si="18"/>
        <v>-5.35</v>
      </c>
      <c r="T25" s="3">
        <f t="shared" si="18"/>
        <v>-23.5</v>
      </c>
      <c r="U25" s="3">
        <f t="shared" si="18"/>
        <v>-6.34</v>
      </c>
      <c r="V25" s="3">
        <f t="shared" si="18"/>
        <v>-8.81</v>
      </c>
      <c r="W25" s="3">
        <f t="shared" si="18"/>
        <v>-38.67</v>
      </c>
      <c r="X25" s="3">
        <f t="shared" si="18"/>
        <v>-20.36</v>
      </c>
      <c r="Y25" s="3">
        <f t="shared" si="18"/>
        <v>-24.63</v>
      </c>
      <c r="Z25" s="3">
        <f t="shared" si="18"/>
        <v>-35.31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0.25720592069353465</v>
      </c>
      <c r="J26" s="4">
        <f t="shared" si="19"/>
        <v>-0.43902242727690033</v>
      </c>
      <c r="K26" s="4">
        <f t="shared" si="19"/>
        <v>-0.13537209945882411</v>
      </c>
      <c r="L26" s="4">
        <f t="shared" si="19"/>
        <v>0.12901721592141535</v>
      </c>
      <c r="M26" s="4" t="str">
        <f t="shared" si="19"/>
        <v/>
      </c>
      <c r="N26" s="4">
        <f t="shared" si="19"/>
        <v>-0.24073042524647248</v>
      </c>
      <c r="O26" s="4">
        <f t="shared" si="19"/>
        <v>1.5511278397481565E-2</v>
      </c>
      <c r="P26" s="4">
        <f t="shared" si="19"/>
        <v>-0.2514524347387993</v>
      </c>
      <c r="Q26" s="4">
        <f t="shared" si="19"/>
        <v>-0.19275343271718071</v>
      </c>
      <c r="R26" s="4" t="str">
        <f t="shared" si="19"/>
        <v/>
      </c>
      <c r="S26" s="4">
        <f t="shared" si="19"/>
        <v>-0.23455286534253328</v>
      </c>
      <c r="T26" s="4">
        <f t="shared" si="19"/>
        <v>-9.3489821606891343E-3</v>
      </c>
      <c r="U26" s="4">
        <f t="shared" si="19"/>
        <v>-0.29068636536682446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0.26643340294573642</v>
      </c>
      <c r="E27" s="3">
        <f>IFERROR(E4/E21,"")</f>
        <v>0.31615346992248061</v>
      </c>
      <c r="H27" s="3">
        <f t="shared" ref="H27:Z27" si="20">IFERROR(H4/H21,"")</f>
        <v>1.1651737457364342</v>
      </c>
      <c r="I27" s="3">
        <f t="shared" si="20"/>
        <v>1.1918977203100776</v>
      </c>
      <c r="J27" s="3">
        <f t="shared" si="20"/>
        <v>1.3210630066666667</v>
      </c>
      <c r="K27" s="3">
        <f t="shared" si="20"/>
        <v>1.1105176156589147</v>
      </c>
      <c r="L27" s="3">
        <f t="shared" si="20"/>
        <v>0.71029596511627902</v>
      </c>
      <c r="M27" s="3">
        <f t="shared" si="20"/>
        <v>0.47313730635658913</v>
      </c>
      <c r="N27" s="3">
        <f t="shared" si="20"/>
        <v>32.184211687131786</v>
      </c>
      <c r="O27" s="3">
        <f t="shared" si="20"/>
        <v>3.361446339379845</v>
      </c>
      <c r="P27" s="3">
        <f t="shared" si="20"/>
        <v>16.647898483410852</v>
      </c>
      <c r="Q27" s="3">
        <f t="shared" si="20"/>
        <v>2.6561253731782948</v>
      </c>
      <c r="R27" s="3">
        <f t="shared" si="20"/>
        <v>15.717100834883722</v>
      </c>
      <c r="S27" s="3">
        <f t="shared" si="20"/>
        <v>21.141109751999998</v>
      </c>
      <c r="T27" s="3">
        <f t="shared" si="20"/>
        <v>17.045741024000002</v>
      </c>
      <c r="U27" s="3">
        <f t="shared" si="20"/>
        <v>27.474405773913045</v>
      </c>
      <c r="V27" s="3">
        <f t="shared" si="20"/>
        <v>6.9678758869565218</v>
      </c>
      <c r="W27" s="3">
        <f t="shared" si="20"/>
        <v>11.165423317391305</v>
      </c>
      <c r="X27" s="3">
        <f t="shared" si="20"/>
        <v>12.821304747826087</v>
      </c>
      <c r="Y27" s="3">
        <f t="shared" si="20"/>
        <v>11.139191308695652</v>
      </c>
      <c r="Z27" s="3">
        <f t="shared" si="20"/>
        <v>35.084904530434784</v>
      </c>
    </row>
    <row r="28" spans="1:26" ht="15.5" x14ac:dyDescent="0.35">
      <c r="C28" t="s">
        <v>48</v>
      </c>
      <c r="D28" s="4">
        <f>IFERROR(_xlfn.RRI(5,I27,D27),"")</f>
        <v>-0.25891173470263784</v>
      </c>
      <c r="E28" s="4">
        <f>IFERROR(_xlfn.RRI(5,J27,E27),"")</f>
        <v>-0.2487320109394876</v>
      </c>
      <c r="H28" s="4">
        <f t="shared" ref="H28:Z28" si="21">IFERROR(_xlfn.RRI(5,M27,H27),"")</f>
        <v>0.19751427588725368</v>
      </c>
      <c r="I28" s="4">
        <f t="shared" si="21"/>
        <v>-0.48272769987801478</v>
      </c>
      <c r="J28" s="4">
        <f t="shared" si="21"/>
        <v>-0.17037951005001906</v>
      </c>
      <c r="K28" s="4">
        <f t="shared" si="21"/>
        <v>-0.41812029953072294</v>
      </c>
      <c r="L28" s="4">
        <f t="shared" si="21"/>
        <v>-0.23186393653559356</v>
      </c>
      <c r="M28" s="4">
        <f t="shared" si="21"/>
        <v>-0.50372436843870705</v>
      </c>
      <c r="N28" s="4">
        <f t="shared" si="21"/>
        <v>8.7684698781678172E-2</v>
      </c>
      <c r="O28" s="4">
        <f t="shared" si="21"/>
        <v>-0.27726005327856806</v>
      </c>
      <c r="P28" s="4">
        <f t="shared" si="21"/>
        <v>-9.5338262784836703E-2</v>
      </c>
      <c r="Q28" s="4">
        <f t="shared" si="21"/>
        <v>-0.17542600742891046</v>
      </c>
      <c r="R28" s="4">
        <f t="shared" si="21"/>
        <v>7.0778023588491612E-2</v>
      </c>
      <c r="S28" s="4">
        <f t="shared" si="21"/>
        <v>0.1051955092229091</v>
      </c>
      <c r="T28" s="4">
        <f t="shared" si="21"/>
        <v>8.8810861715420186E-2</v>
      </c>
      <c r="U28" s="4">
        <f t="shared" si="21"/>
        <v>-4.7726712882823152E-2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2.0070921985815606</v>
      </c>
      <c r="J29" s="4">
        <f t="shared" si="22"/>
        <v>0.95833333333333326</v>
      </c>
      <c r="K29" s="4">
        <f t="shared" si="22"/>
        <v>-0.87003610108303253</v>
      </c>
      <c r="L29" s="4">
        <f t="shared" si="22"/>
        <v>-0.70687830687830688</v>
      </c>
      <c r="M29" s="4">
        <f t="shared" si="22"/>
        <v>12.999999999999996</v>
      </c>
      <c r="N29" s="4">
        <f t="shared" si="22"/>
        <v>-0.94680851063829785</v>
      </c>
      <c r="O29" s="4">
        <f t="shared" si="22"/>
        <v>16.033557046979865</v>
      </c>
      <c r="P29" s="4">
        <f t="shared" si="22"/>
        <v>-0.50662251655629142</v>
      </c>
      <c r="Q29" s="4">
        <f t="shared" si="22"/>
        <v>-1.949685534591195</v>
      </c>
      <c r="R29" s="4">
        <f t="shared" si="22"/>
        <v>-1.594392523364486</v>
      </c>
      <c r="S29" s="4">
        <f t="shared" si="22"/>
        <v>-0.77234042553191484</v>
      </c>
      <c r="T29" s="4">
        <f t="shared" si="22"/>
        <v>2.7066246056782335</v>
      </c>
      <c r="U29" s="4">
        <f t="shared" si="22"/>
        <v>-0.2803632236095347</v>
      </c>
      <c r="V29" s="4">
        <f t="shared" si="22"/>
        <v>-0.77217481251616238</v>
      </c>
      <c r="W29" s="4">
        <f t="shared" si="22"/>
        <v>0.89931237721021628</v>
      </c>
      <c r="X29" s="4">
        <f t="shared" si="22"/>
        <v>-0.17336581404790904</v>
      </c>
      <c r="Y29" s="4">
        <f t="shared" si="22"/>
        <v>-0.30246389124893808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-2.2421365624133445E-2</v>
      </c>
      <c r="I30" s="4">
        <f t="shared" si="23"/>
        <v>-9.7773751671770437E-2</v>
      </c>
      <c r="J30" s="4">
        <f t="shared" si="23"/>
        <v>0.1895921217628114</v>
      </c>
      <c r="K30" s="4">
        <f t="shared" si="23"/>
        <v>0.56345758697519477</v>
      </c>
      <c r="L30" s="4">
        <f t="shared" si="23"/>
        <v>0.50124700710231174</v>
      </c>
      <c r="M30" s="4">
        <f t="shared" si="23"/>
        <v>-0.98529908667777744</v>
      </c>
      <c r="N30" s="4">
        <f t="shared" si="23"/>
        <v>8.5745130035511643</v>
      </c>
      <c r="O30" s="4">
        <f t="shared" si="23"/>
        <v>-0.79808584592647358</v>
      </c>
      <c r="P30" s="4">
        <f t="shared" si="23"/>
        <v>5.2677382067587164</v>
      </c>
      <c r="Q30" s="4">
        <f t="shared" si="23"/>
        <v>-0.83100411449399825</v>
      </c>
      <c r="R30" s="4">
        <f t="shared" si="23"/>
        <v>-0.25656216635473228</v>
      </c>
      <c r="S30" s="4">
        <f t="shared" si="23"/>
        <v>0.24025759409542913</v>
      </c>
      <c r="T30" s="4">
        <f t="shared" si="23"/>
        <v>-0.37957744512221853</v>
      </c>
      <c r="U30" s="4">
        <f t="shared" si="23"/>
        <v>2.9430102113821532</v>
      </c>
      <c r="V30" s="4">
        <f t="shared" si="23"/>
        <v>-0.37594162900180128</v>
      </c>
      <c r="W30" s="4">
        <f t="shared" si="23"/>
        <v>-0.12915077388793403</v>
      </c>
      <c r="X30" s="4">
        <f t="shared" si="23"/>
        <v>0.15100857795819669</v>
      </c>
      <c r="Y30" s="4">
        <f t="shared" si="23"/>
        <v>-0.68250757817987395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60.78</v>
      </c>
      <c r="E32" s="3">
        <f>IFERROR(INDEX(E51:E500,MATCH($A$32,$C$51:$C$500,0)),"")</f>
        <v>61.19</v>
      </c>
      <c r="H32" s="3">
        <f>IFERROR(INDEX(D32:G32,COUNT(D32:G32)),"")</f>
        <v>61.19</v>
      </c>
      <c r="I32" s="3">
        <f t="shared" ref="I32:Z32" si="24">IFERROR(INDEX(I51:I500,MATCH($C$32,$C$51:$C$500,0)),"")</f>
        <v>61.07</v>
      </c>
      <c r="J32" s="3">
        <f t="shared" si="24"/>
        <v>65.37</v>
      </c>
      <c r="K32" s="3">
        <f t="shared" si="24"/>
        <v>66.709999999999994</v>
      </c>
      <c r="L32" s="3">
        <f t="shared" si="24"/>
        <v>67.349999999999994</v>
      </c>
      <c r="M32" s="3">
        <f t="shared" si="24"/>
        <v>72.89</v>
      </c>
      <c r="N32" s="3">
        <f t="shared" si="24"/>
        <v>91.74</v>
      </c>
      <c r="O32" s="3">
        <f t="shared" si="24"/>
        <v>91.08</v>
      </c>
      <c r="P32" s="3">
        <f t="shared" si="24"/>
        <v>116.42</v>
      </c>
      <c r="Q32" s="3">
        <f t="shared" si="24"/>
        <v>117.87</v>
      </c>
      <c r="R32" s="3">
        <f t="shared" si="24"/>
        <v>120.93</v>
      </c>
      <c r="S32" s="3">
        <f t="shared" si="24"/>
        <v>10.23</v>
      </c>
      <c r="T32" s="3">
        <f t="shared" si="24"/>
        <v>15.27</v>
      </c>
      <c r="U32" s="3">
        <f t="shared" si="24"/>
        <v>10.65</v>
      </c>
      <c r="V32" s="3">
        <f t="shared" si="24"/>
        <v>16.989999999999998</v>
      </c>
      <c r="W32" s="3">
        <f t="shared" si="24"/>
        <v>25.8</v>
      </c>
      <c r="X32" s="3">
        <f t="shared" si="24"/>
        <v>64.47</v>
      </c>
      <c r="Y32" s="3">
        <f t="shared" si="24"/>
        <v>84.83</v>
      </c>
      <c r="Z32" s="3">
        <f t="shared" si="24"/>
        <v>114.9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0.63</v>
      </c>
      <c r="E33" s="3">
        <f>IFERROR(INDEX(E51:E500,MATCH($A$33,$C$51:$C$500,0)),"")</f>
        <v>0.6</v>
      </c>
      <c r="H33" s="3">
        <f>IFERROR(INDEX(D33:G33,COUNT(D33:G33)),"")</f>
        <v>0.6</v>
      </c>
      <c r="I33" s="3">
        <f t="shared" ref="I33:Z33" si="25">IFERROR(INDEX(I51:I500,MATCH($C$33,$C$51:$C$500,0)),"")</f>
        <v>0.52</v>
      </c>
      <c r="J33" s="3">
        <f t="shared" si="25"/>
        <v>0.21</v>
      </c>
      <c r="K33" s="3">
        <f t="shared" si="25"/>
        <v>0.75</v>
      </c>
      <c r="L33" s="3">
        <f t="shared" si="25"/>
        <v>0.74</v>
      </c>
      <c r="M33" s="3">
        <f t="shared" si="25"/>
        <v>0.69</v>
      </c>
      <c r="N33" s="3">
        <f t="shared" si="25"/>
        <v>0.55000000000000004</v>
      </c>
      <c r="O33" s="3">
        <f t="shared" si="25"/>
        <v>0.55000000000000004</v>
      </c>
      <c r="P33" s="3">
        <f t="shared" si="25"/>
        <v>0.43</v>
      </c>
      <c r="Q33" s="3">
        <f t="shared" si="25"/>
        <v>0.46</v>
      </c>
      <c r="R33" s="3">
        <f t="shared" si="25"/>
        <v>0.61</v>
      </c>
      <c r="S33" s="3">
        <f t="shared" si="25"/>
        <v>9.68</v>
      </c>
      <c r="T33" s="3">
        <f t="shared" si="25"/>
        <v>6.55</v>
      </c>
      <c r="U33" s="3">
        <f t="shared" si="25"/>
        <v>9.39</v>
      </c>
      <c r="V33" s="3">
        <f t="shared" si="25"/>
        <v>3.18</v>
      </c>
      <c r="W33" s="3">
        <f t="shared" si="25"/>
        <v>1.98</v>
      </c>
      <c r="X33" s="3">
        <f t="shared" si="25"/>
        <v>0.67</v>
      </c>
      <c r="Y33" s="3">
        <f t="shared" si="25"/>
        <v>0.59</v>
      </c>
      <c r="Z33" s="3">
        <f t="shared" si="25"/>
        <v>0.15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-542.86</v>
      </c>
      <c r="E34" s="3">
        <f>IFERROR(INDEX(E51:E500,MATCH($A$34,$C$51:$C$500,0)),"")</f>
        <v>284.62</v>
      </c>
      <c r="H34" s="3">
        <f>IFERROR(INDEX(D34:G34,COUNT(D34:G34)),"")</f>
        <v>284.62</v>
      </c>
      <c r="I34" s="3">
        <f t="shared" ref="I34:Z34" si="26">IFERROR(INDEX(I51:I500,MATCH($C$34,$C$51:$C$500,0)),"")</f>
        <v>-7.55</v>
      </c>
      <c r="J34" s="3">
        <f t="shared" si="26"/>
        <v>-9.93</v>
      </c>
      <c r="K34" s="3">
        <f t="shared" si="26"/>
        <v>-69.44</v>
      </c>
      <c r="L34" s="3">
        <f t="shared" si="26"/>
        <v>-9.0299999999999994</v>
      </c>
      <c r="M34" s="3">
        <f t="shared" si="26"/>
        <v>-2.65</v>
      </c>
      <c r="N34" s="3">
        <f t="shared" si="26"/>
        <v>-37.04</v>
      </c>
      <c r="O34" s="3">
        <f t="shared" si="26"/>
        <v>-1.97</v>
      </c>
      <c r="P34" s="3">
        <f t="shared" si="26"/>
        <v>-33.56</v>
      </c>
      <c r="Q34" s="3">
        <f t="shared" si="26"/>
        <v>-17.88</v>
      </c>
      <c r="R34" s="3">
        <f t="shared" si="26"/>
        <v>23.27</v>
      </c>
      <c r="S34" s="3">
        <f t="shared" si="26"/>
        <v>-18.5</v>
      </c>
      <c r="T34" s="3">
        <f t="shared" si="26"/>
        <v>-4.26</v>
      </c>
      <c r="U34" s="3">
        <f t="shared" si="26"/>
        <v>-15.77</v>
      </c>
      <c r="V34" s="3">
        <f t="shared" si="26"/>
        <v>-6.13</v>
      </c>
      <c r="W34" s="3">
        <f t="shared" si="26"/>
        <v>-1.32</v>
      </c>
      <c r="X34" s="3">
        <f t="shared" si="26"/>
        <v>-2.11</v>
      </c>
      <c r="Y34" s="3">
        <f t="shared" si="26"/>
        <v>-2.0299999999999998</v>
      </c>
      <c r="Z34" s="3">
        <f t="shared" si="26"/>
        <v>-0.48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142.61000000000001</v>
      </c>
      <c r="E35" s="3">
        <f>IFERROR(INDEX(E51:E500,MATCH($A$35,$C$51:$C$500,0)),"")</f>
        <v>117.02</v>
      </c>
      <c r="H35" s="3">
        <f>IFERROR(INDEX(D35:G35,COUNT(D35:G35)),"")</f>
        <v>117.02</v>
      </c>
      <c r="I35" s="3">
        <f t="shared" ref="I35:Z35" si="27">IFERROR(INDEX(I51:I500,MATCH($C$35,$C$51:$C$500,0)),"")</f>
        <v>26.85</v>
      </c>
      <c r="J35" s="3">
        <f t="shared" si="27"/>
        <v>10.6</v>
      </c>
      <c r="K35" s="3">
        <f t="shared" si="27"/>
        <v>45.02</v>
      </c>
      <c r="L35" s="3">
        <f t="shared" si="27"/>
        <v>70.39</v>
      </c>
      <c r="M35" s="3">
        <f t="shared" si="27"/>
        <v>105.67</v>
      </c>
      <c r="N35" s="3">
        <f t="shared" si="27"/>
        <v>1.55</v>
      </c>
      <c r="O35" s="3">
        <f t="shared" si="27"/>
        <v>14.87</v>
      </c>
      <c r="P35" s="3">
        <f t="shared" si="27"/>
        <v>3</v>
      </c>
      <c r="Q35" s="3">
        <f t="shared" si="27"/>
        <v>20.329999999999998</v>
      </c>
      <c r="R35" s="3">
        <f t="shared" si="27"/>
        <v>4.71</v>
      </c>
      <c r="S35" s="3">
        <f t="shared" si="27"/>
        <v>4.74</v>
      </c>
      <c r="T35" s="3">
        <f t="shared" si="27"/>
        <v>5.94</v>
      </c>
      <c r="U35" s="3">
        <f t="shared" si="27"/>
        <v>3.64</v>
      </c>
      <c r="V35" s="3">
        <f t="shared" si="27"/>
        <v>7.75</v>
      </c>
      <c r="W35" s="3">
        <f t="shared" si="27"/>
        <v>4.57</v>
      </c>
      <c r="X35" s="3">
        <f t="shared" si="27"/>
        <v>3.35</v>
      </c>
      <c r="Y35" s="3">
        <f t="shared" si="27"/>
        <v>4.49</v>
      </c>
      <c r="Z35" s="3">
        <f t="shared" si="27"/>
        <v>0.48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1718495449</v>
      </c>
      <c r="E51" s="5">
        <v>2039189881</v>
      </c>
      <c r="F51" s="5">
        <v>2424266920</v>
      </c>
      <c r="G51" s="5">
        <v>1697270689</v>
      </c>
      <c r="I51" s="5">
        <v>7687740296</v>
      </c>
      <c r="J51" s="5">
        <v>8520856393</v>
      </c>
      <c r="K51" s="5">
        <v>7162838621</v>
      </c>
      <c r="L51" s="5">
        <v>4581408975</v>
      </c>
      <c r="M51" s="5">
        <v>3051735626</v>
      </c>
      <c r="N51" s="5">
        <v>207588165382</v>
      </c>
      <c r="O51" s="5">
        <v>21681328889</v>
      </c>
      <c r="P51" s="5">
        <v>107378945218</v>
      </c>
      <c r="Q51" s="5">
        <v>17132008657</v>
      </c>
      <c r="R51" s="5">
        <v>101375300385</v>
      </c>
      <c r="S51" s="5">
        <v>5285277438</v>
      </c>
      <c r="T51" s="5">
        <v>4261435256</v>
      </c>
      <c r="U51" s="5">
        <v>6319113328</v>
      </c>
      <c r="V51" s="5">
        <v>1602611454</v>
      </c>
      <c r="W51" s="5">
        <v>2568047363</v>
      </c>
      <c r="X51" s="5">
        <v>2948900092</v>
      </c>
      <c r="Y51" s="5">
        <v>2562014001</v>
      </c>
      <c r="Z51" s="5">
        <v>8069528042</v>
      </c>
    </row>
    <row r="52" spans="2:26" ht="15.5" x14ac:dyDescent="0.35">
      <c r="C52" t="s">
        <v>72</v>
      </c>
      <c r="D52" s="5">
        <v>-2352000</v>
      </c>
      <c r="E52" s="5">
        <v>-1792000</v>
      </c>
      <c r="F52" s="5">
        <v>-7312000</v>
      </c>
      <c r="G52" s="5">
        <v>-4147598</v>
      </c>
      <c r="I52" s="5">
        <v>-17283598</v>
      </c>
      <c r="J52" s="5">
        <v>-25766084</v>
      </c>
      <c r="K52" s="5">
        <v>-25692701</v>
      </c>
      <c r="L52" s="5">
        <v>-28069401</v>
      </c>
      <c r="M52" s="5">
        <v>-8761220</v>
      </c>
      <c r="N52" s="5">
        <v>-153771864036</v>
      </c>
      <c r="O52" s="5">
        <v>-12685427634</v>
      </c>
      <c r="P52" s="5">
        <v>-77808438971</v>
      </c>
      <c r="Q52" s="5">
        <v>-9053751648</v>
      </c>
      <c r="R52" s="5">
        <v>-64809219138</v>
      </c>
      <c r="T52" s="5">
        <v>-4829341513</v>
      </c>
      <c r="U52" s="5">
        <v>-1956500258</v>
      </c>
      <c r="V52" s="5">
        <v>-3112179620</v>
      </c>
      <c r="W52" s="5">
        <v>-4386701317</v>
      </c>
      <c r="X52" s="5">
        <v>-4695355985</v>
      </c>
      <c r="Y52" s="5">
        <v>-6740304604</v>
      </c>
      <c r="Z52" s="5">
        <v>-13097823318</v>
      </c>
    </row>
    <row r="53" spans="2:26" ht="15.5" x14ac:dyDescent="0.35">
      <c r="C53" t="s">
        <v>73</v>
      </c>
      <c r="D53" s="5">
        <v>1716143449</v>
      </c>
      <c r="E53" s="5">
        <v>2037397881</v>
      </c>
      <c r="F53" s="5">
        <v>2416954920</v>
      </c>
      <c r="G53" s="5">
        <v>1693123091</v>
      </c>
      <c r="I53" s="5">
        <v>7670456698</v>
      </c>
      <c r="J53" s="5">
        <v>8495090309</v>
      </c>
      <c r="K53" s="5">
        <v>7137145920</v>
      </c>
      <c r="L53" s="5">
        <v>4553339574</v>
      </c>
      <c r="M53" s="5">
        <v>3042974406</v>
      </c>
      <c r="N53" s="5">
        <v>53816301346</v>
      </c>
      <c r="O53" s="5">
        <v>8995901255</v>
      </c>
      <c r="P53" s="5">
        <v>29570506247</v>
      </c>
      <c r="Q53" s="5">
        <v>8078257009</v>
      </c>
      <c r="R53" s="5">
        <v>36566081247</v>
      </c>
      <c r="S53" s="5">
        <v>5285277438</v>
      </c>
      <c r="T53" s="5">
        <v>-567906257</v>
      </c>
      <c r="U53" s="5">
        <v>4362613070</v>
      </c>
      <c r="V53" s="5">
        <v>-1509568166</v>
      </c>
      <c r="W53" s="5">
        <v>-1818653954</v>
      </c>
      <c r="X53" s="5">
        <v>-1746455893</v>
      </c>
      <c r="Y53" s="5">
        <v>-4178290603</v>
      </c>
      <c r="Z53" s="5">
        <v>-5028295276</v>
      </c>
    </row>
    <row r="54" spans="2:26" ht="15.5" x14ac:dyDescent="0.35">
      <c r="C54" t="s">
        <v>74</v>
      </c>
      <c r="D54" s="5">
        <v>-2187144476</v>
      </c>
      <c r="E54" s="5">
        <v>-1848393154</v>
      </c>
      <c r="F54" s="5">
        <v>-8068701526</v>
      </c>
      <c r="G54" s="5">
        <v>-1725014186</v>
      </c>
      <c r="I54" s="5">
        <v>-14163099610</v>
      </c>
      <c r="J54" s="5">
        <v>-9279152549</v>
      </c>
      <c r="K54" s="5">
        <v>-11368022551</v>
      </c>
      <c r="L54" s="5">
        <v>-5337715528</v>
      </c>
      <c r="M54" s="5">
        <v>-6898461541</v>
      </c>
      <c r="N54" s="5">
        <v>-11345221599</v>
      </c>
      <c r="O54" s="5">
        <v>-13811284043</v>
      </c>
      <c r="P54" s="5">
        <v>-16824275266</v>
      </c>
      <c r="Q54" s="5">
        <v>-17524616942</v>
      </c>
      <c r="R54" s="5">
        <v>-15692657519</v>
      </c>
      <c r="S54" s="5">
        <v>-6845947132</v>
      </c>
      <c r="T54" s="5">
        <v>-4339018805</v>
      </c>
      <c r="U54" s="5">
        <v>-2124892352</v>
      </c>
      <c r="V54" s="5">
        <v>-912508665</v>
      </c>
      <c r="W54" s="5">
        <v>-844146024</v>
      </c>
      <c r="X54" s="5">
        <v>-783770677</v>
      </c>
      <c r="Y54" s="5">
        <v>-1305181585</v>
      </c>
      <c r="Z54" s="5">
        <v>-3214681938</v>
      </c>
    </row>
    <row r="55" spans="2:26" ht="15.5" x14ac:dyDescent="0.35">
      <c r="C55" t="s">
        <v>75</v>
      </c>
      <c r="D55" s="5">
        <v>1173625560</v>
      </c>
      <c r="E55" s="5">
        <v>-1216384309</v>
      </c>
      <c r="F55" s="5">
        <v>-1681169</v>
      </c>
      <c r="G55" s="5">
        <v>-32331580</v>
      </c>
      <c r="I55" s="5">
        <v>-140118356</v>
      </c>
      <c r="J55" s="5">
        <v>-531599870</v>
      </c>
      <c r="K55" s="5">
        <v>-228050703</v>
      </c>
      <c r="L55" s="5">
        <v>-220391109</v>
      </c>
      <c r="M55" s="5">
        <v>-175734415</v>
      </c>
      <c r="N55" s="5">
        <v>-272858945</v>
      </c>
      <c r="O55" s="5">
        <v>-924001496</v>
      </c>
      <c r="P55" s="5">
        <v>-1053934126</v>
      </c>
      <c r="Q55" s="5">
        <v>-971558073</v>
      </c>
      <c r="R55" s="5">
        <v>-2656566754</v>
      </c>
      <c r="S55" s="5">
        <v>-524035946</v>
      </c>
      <c r="U55" s="5">
        <v>-138600</v>
      </c>
      <c r="V55" s="5">
        <v>-98293520</v>
      </c>
      <c r="W55" s="5">
        <v>-81315825</v>
      </c>
      <c r="X55" s="5">
        <v>-113596193</v>
      </c>
      <c r="Y55" s="5">
        <v>-48734164</v>
      </c>
      <c r="Z55" s="5">
        <v>-89162292</v>
      </c>
    </row>
    <row r="56" spans="2:26" ht="15.5" x14ac:dyDescent="0.35">
      <c r="C56" t="s">
        <v>76</v>
      </c>
      <c r="D56" s="5">
        <v>-3360770036</v>
      </c>
      <c r="E56" s="5">
        <v>-632008845</v>
      </c>
      <c r="F56" s="5">
        <v>-8067020357</v>
      </c>
      <c r="G56" s="5">
        <v>-1692682606</v>
      </c>
      <c r="I56" s="5">
        <v>-14022981254</v>
      </c>
      <c r="J56" s="5">
        <v>-8747552679</v>
      </c>
      <c r="K56" s="5">
        <v>-11139971848</v>
      </c>
      <c r="L56" s="5">
        <v>-5117324419</v>
      </c>
      <c r="M56" s="5">
        <v>-6722727126</v>
      </c>
      <c r="N56" s="5">
        <v>-11072362654</v>
      </c>
      <c r="O56" s="5">
        <v>-12887282547</v>
      </c>
      <c r="P56" s="5">
        <v>-15770341140</v>
      </c>
      <c r="Q56" s="5">
        <v>-16553058869</v>
      </c>
      <c r="R56" s="5">
        <v>-21763904851</v>
      </c>
      <c r="S56" s="5">
        <v>-6370392529</v>
      </c>
      <c r="T56" s="5">
        <v>-4339018805</v>
      </c>
      <c r="U56" s="5">
        <v>-2124753752</v>
      </c>
      <c r="V56" s="5">
        <v>-814215145</v>
      </c>
      <c r="W56" s="5">
        <v>-762830199</v>
      </c>
      <c r="X56" s="5">
        <v>-670174484</v>
      </c>
      <c r="Y56" s="5">
        <v>-1256447421</v>
      </c>
      <c r="Z56" s="5">
        <v>-3125519646</v>
      </c>
    </row>
    <row r="57" spans="2:26" ht="15.5" x14ac:dyDescent="0.35">
      <c r="C57" t="s">
        <v>79</v>
      </c>
      <c r="D57" s="5">
        <v>209491</v>
      </c>
      <c r="E57" s="5">
        <v>-80856</v>
      </c>
      <c r="F57" s="5">
        <v>261763</v>
      </c>
      <c r="G57" s="5">
        <v>-64189</v>
      </c>
      <c r="I57" s="5">
        <v>123673</v>
      </c>
      <c r="J57" s="5">
        <v>328379</v>
      </c>
      <c r="K57" s="5">
        <v>89868</v>
      </c>
      <c r="L57" s="5">
        <v>-344651</v>
      </c>
      <c r="M57" s="5">
        <v>-1718463</v>
      </c>
      <c r="N57" s="5">
        <v>-19912</v>
      </c>
      <c r="O57" s="5">
        <v>-2796392</v>
      </c>
      <c r="P57" s="5">
        <v>-1899808</v>
      </c>
      <c r="Q57" s="5">
        <v>319703</v>
      </c>
      <c r="R57" s="5">
        <v>2563239</v>
      </c>
      <c r="S57" s="5">
        <v>1770853</v>
      </c>
      <c r="T57" s="5">
        <v>-707791</v>
      </c>
      <c r="U57" s="5">
        <v>-1070342</v>
      </c>
      <c r="V57" s="5">
        <v>-1007</v>
      </c>
      <c r="W57" s="5">
        <v>-390</v>
      </c>
    </row>
    <row r="58" spans="2:26" ht="15.5" x14ac:dyDescent="0.35">
      <c r="C58" t="s">
        <v>77</v>
      </c>
      <c r="D58" s="5">
        <v>-471001027</v>
      </c>
      <c r="E58" s="5">
        <v>189004727</v>
      </c>
      <c r="F58" s="5">
        <v>-5651746606</v>
      </c>
      <c r="G58" s="5">
        <v>-31891095</v>
      </c>
      <c r="I58" s="5">
        <v>-6492642912</v>
      </c>
      <c r="J58" s="5">
        <v>-784062240</v>
      </c>
      <c r="K58" s="5">
        <v>-4230876631</v>
      </c>
      <c r="L58" s="5">
        <v>-784375954</v>
      </c>
      <c r="M58" s="5">
        <v>-3855487135</v>
      </c>
      <c r="N58" s="5">
        <v>42471079747</v>
      </c>
      <c r="O58" s="5">
        <v>-4815382788</v>
      </c>
      <c r="P58" s="5">
        <v>12746230981</v>
      </c>
      <c r="Q58" s="5">
        <v>-9446359933</v>
      </c>
      <c r="R58" s="5">
        <v>20873423728</v>
      </c>
      <c r="S58" s="5">
        <v>-1560669694</v>
      </c>
      <c r="T58" s="5">
        <v>-4906925062</v>
      </c>
      <c r="U58" s="5">
        <v>2237720718</v>
      </c>
      <c r="V58" s="5">
        <v>-2422076831</v>
      </c>
      <c r="W58" s="5">
        <v>-2662799978</v>
      </c>
      <c r="X58" s="5">
        <v>-2530226570</v>
      </c>
      <c r="Y58" s="5">
        <v>-5483472188</v>
      </c>
      <c r="Z58" s="5">
        <v>-8242977214</v>
      </c>
    </row>
    <row r="59" spans="2:26" ht="15.5" x14ac:dyDescent="0.35">
      <c r="C59" t="s">
        <v>78</v>
      </c>
      <c r="D59" s="5">
        <v>27888240</v>
      </c>
      <c r="E59" s="5">
        <v>631061796</v>
      </c>
      <c r="F59" s="5">
        <v>-20722622196</v>
      </c>
      <c r="G59" s="5">
        <v>121478920</v>
      </c>
      <c r="I59" s="5">
        <v>-20500091671</v>
      </c>
      <c r="J59" s="5">
        <v>-7913937264</v>
      </c>
      <c r="K59" s="5">
        <v>-384961394</v>
      </c>
      <c r="L59" s="5">
        <v>-34722824077</v>
      </c>
      <c r="M59" s="5">
        <v>-117860104077</v>
      </c>
      <c r="N59" s="5">
        <v>-46236898109</v>
      </c>
      <c r="O59" s="5">
        <v>-158666851530</v>
      </c>
      <c r="P59" s="5">
        <v>-21822637520</v>
      </c>
      <c r="Q59" s="5">
        <v>-9387440033</v>
      </c>
      <c r="T59" s="5">
        <v>-1338633768</v>
      </c>
      <c r="U59" s="5">
        <v>-1270672172</v>
      </c>
      <c r="V59" s="5">
        <v>-263452551</v>
      </c>
      <c r="W59" s="5">
        <v>-3794848252</v>
      </c>
      <c r="X59" s="5">
        <v>-116572455</v>
      </c>
      <c r="Y59" s="5">
        <v>-2520632251</v>
      </c>
      <c r="Z59" s="5">
        <v>-3526055568</v>
      </c>
    </row>
    <row r="60" spans="2:26" ht="15.5" x14ac:dyDescent="0.35">
      <c r="C60" t="s">
        <v>247</v>
      </c>
      <c r="T60" s="5">
        <v>391978</v>
      </c>
      <c r="U60" s="5">
        <v>2681703</v>
      </c>
      <c r="V60" s="5">
        <v>1228872</v>
      </c>
      <c r="W60" s="5">
        <v>1770562</v>
      </c>
      <c r="X60" s="5">
        <v>405619</v>
      </c>
      <c r="Y60" s="5">
        <v>645486</v>
      </c>
      <c r="Z60" s="5">
        <v>1669075</v>
      </c>
    </row>
    <row r="61" spans="2:26" ht="15.5" x14ac:dyDescent="0.35">
      <c r="C61" t="s">
        <v>615</v>
      </c>
      <c r="T61" s="5">
        <v>2108391439</v>
      </c>
    </row>
    <row r="62" spans="2:26" ht="15.5" x14ac:dyDescent="0.35">
      <c r="C62" t="s">
        <v>27</v>
      </c>
      <c r="F62" s="5">
        <v>-20500091671</v>
      </c>
      <c r="I62" s="5">
        <v>-20500091671</v>
      </c>
      <c r="J62" s="5">
        <v>-7913937264</v>
      </c>
      <c r="K62" s="5">
        <v>-384961394</v>
      </c>
      <c r="L62" s="5">
        <v>-35812363573</v>
      </c>
      <c r="M62" s="5">
        <v>-120965627444</v>
      </c>
      <c r="N62" s="5">
        <v>-46254410</v>
      </c>
      <c r="O62" s="5">
        <v>-20386176330</v>
      </c>
      <c r="P62" s="5">
        <v>-33895320689</v>
      </c>
      <c r="Q62" s="5">
        <v>-13321057426</v>
      </c>
      <c r="T62" s="5">
        <v>-2018718090</v>
      </c>
      <c r="U62" s="5">
        <v>-486626574</v>
      </c>
      <c r="V62" s="5">
        <v>-252217207</v>
      </c>
      <c r="W62" s="5">
        <v>-486241045</v>
      </c>
      <c r="X62" s="5">
        <v>-637447748</v>
      </c>
      <c r="Y62" s="5">
        <v>-1256428133</v>
      </c>
      <c r="Z62" s="5">
        <v>-1858423853</v>
      </c>
    </row>
    <row r="63" spans="2:26" ht="15.5" x14ac:dyDescent="0.35">
      <c r="C63" t="s">
        <v>248</v>
      </c>
      <c r="T63" s="5">
        <v>1344384240</v>
      </c>
      <c r="U63" s="5">
        <v>-6103025603</v>
      </c>
      <c r="V63" s="5">
        <v>-367331</v>
      </c>
      <c r="W63" s="5">
        <v>-787837</v>
      </c>
      <c r="X63" s="5">
        <v>-59825</v>
      </c>
      <c r="Y63" s="5">
        <v>167420</v>
      </c>
      <c r="Z63" s="5">
        <v>-4016922</v>
      </c>
    </row>
    <row r="64" spans="2:26" ht="15.5" x14ac:dyDescent="0.35">
      <c r="C64" t="s">
        <v>249</v>
      </c>
      <c r="W64" s="5">
        <v>-2505884130</v>
      </c>
    </row>
    <row r="65" spans="3:26" ht="15.5" x14ac:dyDescent="0.35">
      <c r="C65" t="s">
        <v>80</v>
      </c>
      <c r="D65" s="5">
        <v>27888240</v>
      </c>
      <c r="E65" s="5">
        <v>631061796</v>
      </c>
      <c r="F65" s="5">
        <v>-20722622196</v>
      </c>
      <c r="G65" s="5">
        <v>121478920</v>
      </c>
      <c r="I65" s="5">
        <v>-20500091671</v>
      </c>
      <c r="J65" s="5">
        <v>-7913937264</v>
      </c>
      <c r="K65" s="5">
        <v>-384961394</v>
      </c>
      <c r="L65" s="5">
        <v>-34722824077</v>
      </c>
      <c r="M65" s="5">
        <v>-117860104077</v>
      </c>
      <c r="N65" s="5">
        <v>-46236898109</v>
      </c>
      <c r="O65" s="5">
        <v>-158666851530</v>
      </c>
      <c r="P65" s="5">
        <v>-21822637520</v>
      </c>
      <c r="Q65" s="5">
        <v>-9387440033</v>
      </c>
      <c r="T65" s="5">
        <v>-1338633768</v>
      </c>
      <c r="U65" s="5">
        <v>-1270672172</v>
      </c>
      <c r="V65" s="5">
        <v>-263452551</v>
      </c>
      <c r="W65" s="5">
        <v>-3794848252</v>
      </c>
      <c r="X65" s="5">
        <v>-116572455</v>
      </c>
      <c r="Y65" s="5">
        <v>-2520632251</v>
      </c>
      <c r="Z65" s="5">
        <v>-3526055568</v>
      </c>
    </row>
    <row r="66" spans="3:26" ht="15.5" x14ac:dyDescent="0.35">
      <c r="C66" t="s">
        <v>29</v>
      </c>
      <c r="D66" s="5">
        <v>-443112787</v>
      </c>
      <c r="E66" s="5">
        <v>820066523</v>
      </c>
      <c r="F66" s="5">
        <v>-26374368802</v>
      </c>
      <c r="G66" s="5">
        <v>89587825</v>
      </c>
      <c r="I66" s="5">
        <v>-26992734583</v>
      </c>
      <c r="J66" s="5">
        <v>-8697999504</v>
      </c>
      <c r="K66" s="5">
        <v>-4615838025</v>
      </c>
      <c r="L66" s="5">
        <v>-35507200031</v>
      </c>
      <c r="M66" s="5">
        <v>-121715591212</v>
      </c>
      <c r="N66" s="5">
        <v>-3765818362</v>
      </c>
      <c r="O66" s="5">
        <v>-163482234318</v>
      </c>
      <c r="P66" s="5">
        <v>-9076406539</v>
      </c>
      <c r="Q66" s="5">
        <v>-18833799966</v>
      </c>
      <c r="R66" s="5">
        <v>20873423728</v>
      </c>
      <c r="S66" s="5">
        <v>-1560669694</v>
      </c>
      <c r="T66" s="5">
        <v>-6245558830</v>
      </c>
      <c r="U66" s="5">
        <v>967048546</v>
      </c>
      <c r="V66" s="5">
        <v>-2685529382</v>
      </c>
      <c r="W66" s="5">
        <v>-6457648230</v>
      </c>
      <c r="X66" s="5">
        <v>-2646799025</v>
      </c>
      <c r="Y66" s="5">
        <v>-8004104439</v>
      </c>
      <c r="Z66" s="5">
        <v>-11769032782</v>
      </c>
    </row>
    <row r="67" spans="3:26" ht="15.5" x14ac:dyDescent="0.35">
      <c r="C67" t="s">
        <v>28</v>
      </c>
      <c r="F67" s="5">
        <v>-325510090</v>
      </c>
      <c r="I67" s="5">
        <v>-325510090</v>
      </c>
      <c r="J67" s="5">
        <v>-400688647</v>
      </c>
      <c r="K67" s="5">
        <v>-32768584</v>
      </c>
      <c r="L67" s="5">
        <v>-248832042</v>
      </c>
      <c r="M67" s="5">
        <v>-188895346</v>
      </c>
      <c r="N67" s="5">
        <v>-4962101043</v>
      </c>
      <c r="O67" s="5">
        <v>-222731791</v>
      </c>
      <c r="P67" s="5">
        <v>-562491239</v>
      </c>
      <c r="Q67" s="5">
        <v>-619931373</v>
      </c>
      <c r="R67" s="5">
        <v>-351442500</v>
      </c>
      <c r="S67" s="5">
        <v>209258685</v>
      </c>
      <c r="T67" s="5">
        <v>300518886</v>
      </c>
      <c r="U67" s="5">
        <v>-2433001031</v>
      </c>
      <c r="V67" s="5">
        <v>658524283</v>
      </c>
      <c r="W67" s="5">
        <v>-2435676997</v>
      </c>
      <c r="X67" s="5">
        <v>-2036477230</v>
      </c>
      <c r="Y67" s="5">
        <v>2340040510</v>
      </c>
      <c r="Z67" s="5">
        <v>3647739880</v>
      </c>
    </row>
    <row r="68" spans="3:26" ht="15.5" x14ac:dyDescent="0.35">
      <c r="C68" t="s">
        <v>81</v>
      </c>
      <c r="F68" s="5">
        <v>-325510090</v>
      </c>
      <c r="I68" s="5">
        <v>-325510090</v>
      </c>
      <c r="J68" s="5">
        <v>-327688906</v>
      </c>
      <c r="K68" s="5">
        <v>-217708286</v>
      </c>
      <c r="L68" s="5">
        <v>-30720580</v>
      </c>
      <c r="M68" s="5">
        <v>-188895346</v>
      </c>
      <c r="N68" s="5">
        <v>162898957</v>
      </c>
      <c r="O68" s="5">
        <v>366687343</v>
      </c>
      <c r="P68" s="5">
        <v>27553073</v>
      </c>
    </row>
    <row r="69" spans="3:26" ht="15.5" x14ac:dyDescent="0.35">
      <c r="C69" t="s">
        <v>83</v>
      </c>
      <c r="N69" s="5">
        <v>-5125000000</v>
      </c>
      <c r="O69" s="5">
        <v>-589419134</v>
      </c>
      <c r="P69" s="5">
        <v>-590044312</v>
      </c>
    </row>
    <row r="70" spans="3:26" ht="15.5" x14ac:dyDescent="0.35">
      <c r="C70" t="s">
        <v>82</v>
      </c>
      <c r="J70" s="5">
        <v>-72999741</v>
      </c>
      <c r="K70" s="5">
        <v>184939702</v>
      </c>
      <c r="L70" s="5">
        <v>-218111462</v>
      </c>
    </row>
    <row r="71" spans="3:26" ht="15.5" x14ac:dyDescent="0.35">
      <c r="C71" t="s">
        <v>84</v>
      </c>
      <c r="F71" s="5">
        <v>-325510090</v>
      </c>
      <c r="I71" s="5">
        <v>-325510090</v>
      </c>
      <c r="J71" s="5">
        <v>-400688647</v>
      </c>
      <c r="K71" s="5">
        <v>-32768584</v>
      </c>
      <c r="L71" s="5">
        <v>-248832042</v>
      </c>
      <c r="M71" s="5">
        <v>-188895346</v>
      </c>
      <c r="N71" s="5">
        <v>-4962101043</v>
      </c>
      <c r="O71" s="5">
        <v>-222731791</v>
      </c>
      <c r="P71" s="5">
        <v>-562491239</v>
      </c>
      <c r="Q71" s="5">
        <v>-619931373</v>
      </c>
      <c r="R71" s="5">
        <v>-351442500</v>
      </c>
      <c r="S71" s="5">
        <v>209258685</v>
      </c>
      <c r="T71" s="5">
        <v>300518886</v>
      </c>
      <c r="U71" s="5">
        <v>-2433001031</v>
      </c>
      <c r="V71" s="5">
        <v>658524283</v>
      </c>
      <c r="W71" s="5">
        <v>-2435676997</v>
      </c>
      <c r="X71" s="5">
        <v>-2036477230</v>
      </c>
      <c r="Y71" s="5">
        <v>2340040510</v>
      </c>
      <c r="Z71" s="5">
        <v>3647739880</v>
      </c>
    </row>
    <row r="72" spans="3:26" ht="15.5" x14ac:dyDescent="0.35">
      <c r="C72" t="s">
        <v>327</v>
      </c>
      <c r="D72" s="5">
        <v>-443112787</v>
      </c>
      <c r="E72" s="5">
        <v>820066523</v>
      </c>
      <c r="F72" s="5">
        <v>-26699878892</v>
      </c>
      <c r="G72" s="5">
        <v>89587825</v>
      </c>
      <c r="I72" s="5">
        <v>-27318244673</v>
      </c>
      <c r="J72" s="5">
        <v>-9098688151</v>
      </c>
      <c r="K72" s="5">
        <v>-4648606609</v>
      </c>
      <c r="L72" s="5">
        <v>-35756032073</v>
      </c>
      <c r="M72" s="5">
        <v>-121904486558</v>
      </c>
      <c r="N72" s="5">
        <v>-8727919405</v>
      </c>
      <c r="O72" s="5">
        <v>-163704966109</v>
      </c>
      <c r="P72" s="5">
        <v>-9638897778</v>
      </c>
      <c r="Q72" s="5">
        <v>-19453731339</v>
      </c>
      <c r="R72" s="5">
        <v>20521981228</v>
      </c>
      <c r="S72" s="5">
        <v>-1351411009</v>
      </c>
      <c r="T72" s="5">
        <v>-5945039944</v>
      </c>
      <c r="U72" s="5">
        <v>-1465952485</v>
      </c>
      <c r="V72" s="5">
        <v>-2027005099</v>
      </c>
      <c r="W72" s="5">
        <v>-8893325227</v>
      </c>
      <c r="X72" s="5">
        <v>-4683276255</v>
      </c>
      <c r="Y72" s="5">
        <v>-5664063929</v>
      </c>
      <c r="Z72" s="5">
        <v>-8121292902</v>
      </c>
    </row>
    <row r="73" spans="3:26" ht="15.5" x14ac:dyDescent="0.35">
      <c r="C73" t="s">
        <v>1087</v>
      </c>
      <c r="U73" s="5">
        <v>5621072</v>
      </c>
    </row>
    <row r="74" spans="3:26" ht="15.5" x14ac:dyDescent="0.35">
      <c r="C74" t="s">
        <v>86</v>
      </c>
      <c r="D74" s="5">
        <v>-443112787</v>
      </c>
      <c r="E74" s="5">
        <v>820066523</v>
      </c>
      <c r="F74" s="5">
        <v>-26699878892</v>
      </c>
      <c r="G74" s="5">
        <v>89587825</v>
      </c>
      <c r="I74" s="5">
        <v>-27318244673</v>
      </c>
      <c r="J74" s="5">
        <v>-9098688151</v>
      </c>
      <c r="K74" s="5">
        <v>-4648606609</v>
      </c>
      <c r="L74" s="5">
        <v>-35756032073</v>
      </c>
      <c r="M74" s="5">
        <v>-121904486558</v>
      </c>
      <c r="N74" s="5">
        <v>-8727919405</v>
      </c>
      <c r="O74" s="5">
        <v>-163704966109</v>
      </c>
      <c r="P74" s="5">
        <v>-9638897778</v>
      </c>
      <c r="Q74" s="5">
        <v>-19453731339</v>
      </c>
      <c r="R74" s="5">
        <v>20521981228</v>
      </c>
      <c r="S74" s="5">
        <v>-1351411009</v>
      </c>
      <c r="T74" s="5">
        <v>-5945039944</v>
      </c>
      <c r="U74" s="5">
        <v>-1460331413</v>
      </c>
      <c r="V74" s="5">
        <v>-2027005099</v>
      </c>
      <c r="W74" s="5">
        <v>-8893325227</v>
      </c>
      <c r="X74" s="5">
        <v>-4683276255</v>
      </c>
      <c r="Y74" s="5">
        <v>-5664063929</v>
      </c>
      <c r="Z74" s="5">
        <v>-8121292902</v>
      </c>
    </row>
    <row r="75" spans="3:26" ht="15.5" x14ac:dyDescent="0.35">
      <c r="C75" t="s">
        <v>87</v>
      </c>
      <c r="F75" s="5">
        <v>22656709</v>
      </c>
      <c r="I75" s="5">
        <v>22656709</v>
      </c>
      <c r="J75" s="5">
        <v>436367605</v>
      </c>
      <c r="K75" s="5">
        <v>528343032</v>
      </c>
      <c r="L75" s="5">
        <v>61641777</v>
      </c>
      <c r="M75" s="5">
        <v>332951736</v>
      </c>
      <c r="N75" s="5">
        <v>168097487</v>
      </c>
      <c r="O75" s="5">
        <v>238527928</v>
      </c>
      <c r="P75" s="5">
        <v>325524158</v>
      </c>
      <c r="Q75" s="5">
        <v>-196716784</v>
      </c>
      <c r="R75" s="5">
        <v>88141132</v>
      </c>
      <c r="S75" s="5">
        <v>65365453</v>
      </c>
    </row>
    <row r="76" spans="3:26" ht="15.5" x14ac:dyDescent="0.35">
      <c r="C76" t="s">
        <v>89</v>
      </c>
      <c r="D76" s="5">
        <v>-443112787</v>
      </c>
      <c r="E76" s="5">
        <v>820066523</v>
      </c>
      <c r="F76" s="5">
        <v>-26677222183</v>
      </c>
      <c r="G76" s="5">
        <v>89587825</v>
      </c>
      <c r="I76" s="5">
        <v>-27295587964</v>
      </c>
      <c r="J76" s="5">
        <v>-8662320546</v>
      </c>
      <c r="K76" s="5">
        <v>-4120263577</v>
      </c>
      <c r="L76" s="5">
        <v>-35694390296</v>
      </c>
      <c r="M76" s="5">
        <v>-121571534822</v>
      </c>
      <c r="N76" s="5">
        <v>-8559821918</v>
      </c>
      <c r="O76" s="5">
        <v>-163466438181</v>
      </c>
      <c r="P76" s="5">
        <v>-9313373620</v>
      </c>
      <c r="Q76" s="5">
        <v>-19650448123</v>
      </c>
      <c r="R76" s="5">
        <v>20610122360</v>
      </c>
      <c r="S76" s="5">
        <v>-1286045556</v>
      </c>
      <c r="T76" s="5">
        <v>-5945039944</v>
      </c>
      <c r="U76" s="5">
        <v>-1460331413</v>
      </c>
      <c r="V76" s="5">
        <v>-2027005099</v>
      </c>
      <c r="W76" s="5">
        <v>-8893325227</v>
      </c>
    </row>
    <row r="77" spans="3:26" ht="15.5" x14ac:dyDescent="0.35">
      <c r="C77" t="s">
        <v>90</v>
      </c>
      <c r="D77" s="5">
        <v>-443112787</v>
      </c>
      <c r="E77" s="5">
        <v>820066523</v>
      </c>
      <c r="F77" s="5">
        <v>-26699878891</v>
      </c>
      <c r="G77" s="5">
        <v>89587824</v>
      </c>
      <c r="I77" s="5">
        <v>-27318244673</v>
      </c>
      <c r="J77" s="5">
        <v>-9098688152</v>
      </c>
      <c r="K77" s="5">
        <v>-4648606609</v>
      </c>
      <c r="L77" s="5">
        <v>-35756032073</v>
      </c>
      <c r="M77" s="5">
        <v>-121904486558</v>
      </c>
      <c r="N77" s="5">
        <v>-8727919405</v>
      </c>
      <c r="O77" s="5">
        <v>-163704966109</v>
      </c>
      <c r="P77" s="5">
        <v>-9638897778</v>
      </c>
      <c r="Q77" s="5">
        <v>-19453731339</v>
      </c>
      <c r="R77" s="5">
        <v>20521981228</v>
      </c>
      <c r="S77" s="5">
        <v>-1351411009</v>
      </c>
      <c r="T77" s="5">
        <v>-5945039944</v>
      </c>
      <c r="U77" s="5">
        <v>-1460331413</v>
      </c>
      <c r="V77" s="5">
        <v>-2027005099</v>
      </c>
      <c r="W77" s="5">
        <v>-8893325227</v>
      </c>
      <c r="X77" s="5">
        <v>-4683276255</v>
      </c>
      <c r="Y77" s="5">
        <v>-5664063929</v>
      </c>
      <c r="Z77" s="5">
        <v>-8121292902</v>
      </c>
    </row>
    <row r="78" spans="3:26" ht="15.5" x14ac:dyDescent="0.35">
      <c r="C78" t="s">
        <v>8</v>
      </c>
      <c r="D78" s="5">
        <v>-443322278</v>
      </c>
      <c r="E78" s="5">
        <v>820147379</v>
      </c>
      <c r="F78" s="5">
        <v>-26677483945</v>
      </c>
      <c r="G78" s="5">
        <v>89652013</v>
      </c>
      <c r="I78" s="5">
        <v>-27295711637</v>
      </c>
      <c r="J78" s="5">
        <v>-8662648925</v>
      </c>
      <c r="K78" s="5">
        <v>-4120353445</v>
      </c>
      <c r="L78" s="5">
        <v>-35694045645</v>
      </c>
      <c r="M78" s="5">
        <v>-121569816359</v>
      </c>
      <c r="N78" s="5">
        <v>-8559802006</v>
      </c>
      <c r="O78" s="5">
        <v>-163463641789</v>
      </c>
      <c r="P78" s="5">
        <v>-9311473812</v>
      </c>
      <c r="Q78" s="5">
        <v>-19650767826</v>
      </c>
      <c r="R78" s="5">
        <v>20607559121</v>
      </c>
      <c r="S78" s="5">
        <v>-1287816408</v>
      </c>
      <c r="T78" s="5">
        <v>-5944332153</v>
      </c>
      <c r="U78" s="5">
        <v>-1459261071</v>
      </c>
      <c r="V78" s="5">
        <v>-2027004092</v>
      </c>
      <c r="W78" s="5">
        <v>-8893324837</v>
      </c>
    </row>
    <row r="79" spans="3:26" ht="15.5" x14ac:dyDescent="0.35">
      <c r="C79" t="s">
        <v>91</v>
      </c>
      <c r="D79" s="5">
        <v>-443112787</v>
      </c>
      <c r="E79" s="5">
        <v>820066523</v>
      </c>
      <c r="F79" s="5">
        <v>-26699878891</v>
      </c>
      <c r="G79" s="5">
        <v>89587824</v>
      </c>
      <c r="I79" s="5">
        <v>-27318244673</v>
      </c>
      <c r="J79" s="5">
        <v>-9098688152</v>
      </c>
      <c r="K79" s="5">
        <v>-4648606609</v>
      </c>
      <c r="L79" s="5">
        <v>-35756032073</v>
      </c>
      <c r="M79" s="5">
        <v>-121904486558</v>
      </c>
      <c r="N79" s="5">
        <v>-8727919405</v>
      </c>
      <c r="O79" s="5">
        <v>-163704966109</v>
      </c>
      <c r="P79" s="5">
        <v>-9638897778</v>
      </c>
      <c r="Q79" s="5">
        <v>-19453731339</v>
      </c>
      <c r="R79" s="5">
        <v>20521981228</v>
      </c>
      <c r="S79" s="5">
        <v>-1351411009</v>
      </c>
      <c r="T79" s="5">
        <v>-5945039944</v>
      </c>
      <c r="U79" s="5">
        <v>-1460331413</v>
      </c>
      <c r="V79" s="5">
        <v>-2027005099</v>
      </c>
      <c r="W79" s="5">
        <v>-8893325227</v>
      </c>
      <c r="X79" s="5">
        <v>-4683276255</v>
      </c>
      <c r="Y79" s="5">
        <v>-5664063929</v>
      </c>
      <c r="Z79" s="5">
        <v>-8121292902</v>
      </c>
    </row>
    <row r="80" spans="3:26" ht="15.5" x14ac:dyDescent="0.35">
      <c r="C80" t="s">
        <v>92</v>
      </c>
      <c r="D80" s="5">
        <v>-443112787</v>
      </c>
      <c r="E80" s="5">
        <v>820066523</v>
      </c>
      <c r="F80" s="5">
        <v>-26677222182</v>
      </c>
      <c r="G80" s="5">
        <v>89587824</v>
      </c>
      <c r="I80" s="5">
        <v>-27295587964</v>
      </c>
      <c r="J80" s="5">
        <v>-8662320546</v>
      </c>
      <c r="K80" s="5">
        <v>-4120263577</v>
      </c>
      <c r="L80" s="5">
        <v>-35694390296</v>
      </c>
      <c r="M80" s="5">
        <v>-121571534822</v>
      </c>
      <c r="N80" s="5">
        <v>-8559821918</v>
      </c>
      <c r="O80" s="5">
        <v>-163466438181</v>
      </c>
      <c r="P80" s="5">
        <v>-9313373620</v>
      </c>
      <c r="Q80" s="5">
        <v>-19650448123</v>
      </c>
      <c r="R80" s="5">
        <v>20610122360</v>
      </c>
      <c r="S80" s="5">
        <v>-1286045555</v>
      </c>
      <c r="T80" s="5">
        <v>-5945039944</v>
      </c>
      <c r="U80" s="5">
        <v>-1460331413</v>
      </c>
      <c r="V80" s="5">
        <v>-2027005099</v>
      </c>
      <c r="W80" s="5">
        <v>-8893325227</v>
      </c>
    </row>
    <row r="81" spans="2:26" ht="15.5" x14ac:dyDescent="0.35">
      <c r="C81" t="s">
        <v>93</v>
      </c>
      <c r="D81" s="5">
        <v>-443112787</v>
      </c>
      <c r="E81" s="5">
        <v>820066523</v>
      </c>
      <c r="F81" s="5">
        <v>-26677222182</v>
      </c>
      <c r="G81" s="5">
        <v>89587824</v>
      </c>
      <c r="I81" s="5">
        <v>-27295587964</v>
      </c>
      <c r="J81" s="5">
        <v>-8662320546</v>
      </c>
      <c r="K81" s="5">
        <v>-4120263577</v>
      </c>
      <c r="L81" s="5">
        <v>-35694390296</v>
      </c>
      <c r="M81" s="5">
        <v>-121571534822</v>
      </c>
      <c r="N81" s="5">
        <v>-8559821918</v>
      </c>
      <c r="O81" s="5">
        <v>-163466438181</v>
      </c>
      <c r="P81" s="5">
        <v>-9313373620</v>
      </c>
      <c r="Q81" s="5">
        <v>-19650448123</v>
      </c>
      <c r="R81" s="5">
        <v>20610122360</v>
      </c>
      <c r="S81" s="5">
        <v>-1286045555</v>
      </c>
      <c r="T81" s="5">
        <v>-5945039944</v>
      </c>
      <c r="U81" s="5">
        <v>-1460331413</v>
      </c>
      <c r="V81" s="5">
        <v>-2027005099</v>
      </c>
      <c r="W81" s="5">
        <v>-8893325227</v>
      </c>
    </row>
    <row r="83" spans="2:26" ht="15.5" x14ac:dyDescent="0.35">
      <c r="B83" t="s">
        <v>94</v>
      </c>
      <c r="C83" t="s">
        <v>95</v>
      </c>
    </row>
    <row r="84" spans="2:26" ht="15.5" x14ac:dyDescent="0.35">
      <c r="C84" t="s">
        <v>96</v>
      </c>
    </row>
    <row r="85" spans="2:26" ht="15.5" x14ac:dyDescent="0.35">
      <c r="C85" t="s">
        <v>20</v>
      </c>
      <c r="D85" s="5">
        <v>5325229045</v>
      </c>
      <c r="E85" s="5">
        <v>5515729935</v>
      </c>
      <c r="F85" s="5">
        <v>5514508258</v>
      </c>
      <c r="G85" s="5">
        <v>5530155861</v>
      </c>
      <c r="I85" s="5">
        <v>5514508258</v>
      </c>
      <c r="J85" s="5">
        <v>6825378291</v>
      </c>
      <c r="K85" s="5">
        <v>5562112380</v>
      </c>
      <c r="L85" s="5">
        <v>6261876801</v>
      </c>
      <c r="M85" s="5">
        <v>6652542488</v>
      </c>
      <c r="N85" s="5">
        <v>6308718459</v>
      </c>
      <c r="O85" s="5">
        <v>11566388240</v>
      </c>
      <c r="P85" s="5">
        <v>6182254577</v>
      </c>
      <c r="Q85" s="5">
        <v>9029086058</v>
      </c>
      <c r="R85" s="5">
        <v>8328713678</v>
      </c>
      <c r="S85" s="5">
        <v>742943567</v>
      </c>
      <c r="T85" s="5">
        <v>70402417</v>
      </c>
      <c r="U85" s="5">
        <v>12661892</v>
      </c>
      <c r="V85" s="5">
        <v>68296740</v>
      </c>
      <c r="W85" s="5">
        <v>197936141</v>
      </c>
      <c r="X85" s="5">
        <v>376063531</v>
      </c>
      <c r="Y85" s="5">
        <v>230238099</v>
      </c>
      <c r="Z85" s="5">
        <v>277430230</v>
      </c>
    </row>
    <row r="86" spans="2:26" ht="15.5" x14ac:dyDescent="0.35">
      <c r="C86" t="s">
        <v>97</v>
      </c>
      <c r="D86" s="5">
        <v>12861394559</v>
      </c>
      <c r="E86" s="5">
        <v>14167068992</v>
      </c>
      <c r="F86" s="5">
        <v>14384146044</v>
      </c>
      <c r="G86" s="5">
        <v>15262407604</v>
      </c>
      <c r="I86" s="5">
        <v>14384146044</v>
      </c>
      <c r="J86" s="5">
        <v>15912762983</v>
      </c>
      <c r="K86" s="5">
        <v>15781704898</v>
      </c>
      <c r="L86" s="5">
        <v>16344353104</v>
      </c>
      <c r="M86" s="5">
        <v>16743233628</v>
      </c>
      <c r="N86" s="5">
        <v>22341927982</v>
      </c>
      <c r="O86" s="5">
        <v>33381159272</v>
      </c>
      <c r="P86" s="5">
        <v>50235179977</v>
      </c>
      <c r="Q86" s="5">
        <v>26963852751</v>
      </c>
      <c r="R86" s="5">
        <v>42804909308</v>
      </c>
      <c r="S86" s="5">
        <v>4877468857</v>
      </c>
      <c r="T86" s="5">
        <v>20325004252</v>
      </c>
      <c r="U86" s="5">
        <v>18566756236</v>
      </c>
      <c r="V86" s="5">
        <v>446203767</v>
      </c>
      <c r="W86" s="5">
        <v>530083541</v>
      </c>
      <c r="X86" s="5">
        <v>834252112</v>
      </c>
      <c r="Y86" s="5">
        <v>932689446</v>
      </c>
      <c r="Z86" s="5">
        <v>5954945308</v>
      </c>
    </row>
    <row r="87" spans="2:26" ht="15.5" x14ac:dyDescent="0.35">
      <c r="C87" t="s">
        <v>99</v>
      </c>
      <c r="U87" s="5">
        <v>13943085945</v>
      </c>
    </row>
    <row r="88" spans="2:26" ht="15.5" x14ac:dyDescent="0.35">
      <c r="C88" t="s">
        <v>98</v>
      </c>
      <c r="D88" s="5">
        <v>4351254650</v>
      </c>
      <c r="F88" s="5">
        <v>435170000</v>
      </c>
      <c r="G88" s="5">
        <v>422170000</v>
      </c>
      <c r="I88" s="5">
        <v>435170000</v>
      </c>
      <c r="J88" s="5">
        <v>444791502</v>
      </c>
      <c r="K88" s="5">
        <v>341420000</v>
      </c>
      <c r="V88" s="5">
        <v>5800599582</v>
      </c>
      <c r="W88" s="5">
        <v>5336214957</v>
      </c>
      <c r="X88" s="5">
        <v>12848710070</v>
      </c>
    </row>
    <row r="89" spans="2:26" ht="15.5" x14ac:dyDescent="0.35">
      <c r="C89" t="s">
        <v>100</v>
      </c>
      <c r="D89" s="5">
        <v>12861394559</v>
      </c>
      <c r="E89" s="5">
        <v>14167068992</v>
      </c>
      <c r="F89" s="5">
        <v>14384146044</v>
      </c>
      <c r="G89" s="5">
        <v>15262407604</v>
      </c>
      <c r="I89" s="5">
        <v>14384146044</v>
      </c>
      <c r="J89" s="5">
        <v>15912762983</v>
      </c>
      <c r="K89" s="5">
        <v>15781704898</v>
      </c>
      <c r="L89" s="5">
        <v>16344353104</v>
      </c>
      <c r="M89" s="5">
        <v>16743233628</v>
      </c>
      <c r="N89" s="5">
        <v>22341927982</v>
      </c>
      <c r="O89" s="5">
        <v>33381159272</v>
      </c>
      <c r="P89" s="5">
        <v>50235179977</v>
      </c>
      <c r="Q89" s="5">
        <v>26963852751</v>
      </c>
      <c r="R89" s="5">
        <v>42804909308</v>
      </c>
      <c r="S89" s="5">
        <v>4877468857</v>
      </c>
      <c r="T89" s="5">
        <v>20325004252</v>
      </c>
      <c r="U89" s="5">
        <v>18566756236</v>
      </c>
      <c r="V89" s="5">
        <v>446203767</v>
      </c>
      <c r="W89" s="5">
        <v>530083541</v>
      </c>
      <c r="X89" s="5">
        <v>834252112</v>
      </c>
      <c r="Y89" s="5">
        <v>932689446</v>
      </c>
      <c r="Z89" s="5">
        <v>5954945308</v>
      </c>
    </row>
    <row r="90" spans="2:26" ht="15.5" x14ac:dyDescent="0.35">
      <c r="C90" t="s">
        <v>101</v>
      </c>
      <c r="T90" s="5">
        <v>4719007877</v>
      </c>
      <c r="U90" s="5">
        <v>4396707965</v>
      </c>
    </row>
    <row r="91" spans="2:26" ht="15.5" x14ac:dyDescent="0.35">
      <c r="C91" t="s">
        <v>102</v>
      </c>
      <c r="D91" s="5">
        <v>40355689452</v>
      </c>
      <c r="E91" s="5">
        <v>40369158537</v>
      </c>
      <c r="F91" s="5">
        <v>37713458516</v>
      </c>
      <c r="G91" s="5">
        <v>45476090066</v>
      </c>
      <c r="I91" s="5">
        <v>37713458516</v>
      </c>
      <c r="J91" s="5">
        <v>45723876822</v>
      </c>
      <c r="K91" s="5">
        <v>58228278136</v>
      </c>
      <c r="L91" s="5">
        <v>4919635729</v>
      </c>
      <c r="M91" s="5">
        <v>5072638677</v>
      </c>
      <c r="N91" s="5">
        <v>5456093410</v>
      </c>
      <c r="O91" s="5">
        <v>4392869796</v>
      </c>
      <c r="P91" s="5">
        <v>3262154997</v>
      </c>
      <c r="Q91" s="5">
        <v>712154999</v>
      </c>
      <c r="T91" s="5">
        <v>46253028162</v>
      </c>
      <c r="Y91" s="5">
        <v>100000000</v>
      </c>
    </row>
    <row r="92" spans="2:26" ht="15.5" x14ac:dyDescent="0.35">
      <c r="C92" t="s">
        <v>103</v>
      </c>
      <c r="R92" s="5">
        <v>335888656925</v>
      </c>
    </row>
    <row r="93" spans="2:26" ht="15.5" x14ac:dyDescent="0.35">
      <c r="C93" t="s">
        <v>79</v>
      </c>
      <c r="D93" s="5">
        <v>19520915881</v>
      </c>
      <c r="E93" s="5">
        <v>19520915881</v>
      </c>
      <c r="F93" s="5">
        <v>19520915881</v>
      </c>
      <c r="G93" s="5">
        <v>21484741879</v>
      </c>
      <c r="I93" s="5">
        <v>19520915881</v>
      </c>
      <c r="J93" s="5">
        <v>21484741879</v>
      </c>
      <c r="K93" s="5">
        <v>19520915881</v>
      </c>
      <c r="L93" s="5">
        <v>20520079227</v>
      </c>
      <c r="M93" s="5">
        <v>20458437450</v>
      </c>
      <c r="N93" s="5">
        <v>20125485714</v>
      </c>
      <c r="O93" s="5">
        <v>19957388227</v>
      </c>
      <c r="P93" s="5">
        <v>19718860298</v>
      </c>
      <c r="Q93" s="5">
        <v>19393336140</v>
      </c>
      <c r="R93" s="5">
        <v>19590052924</v>
      </c>
      <c r="S93" s="5">
        <v>76488160</v>
      </c>
    </row>
    <row r="94" spans="2:26" ht="15.5" x14ac:dyDescent="0.35">
      <c r="C94" t="s">
        <v>104</v>
      </c>
      <c r="D94" s="5">
        <v>657257943523</v>
      </c>
      <c r="E94" s="5">
        <v>658710659533</v>
      </c>
      <c r="F94" s="5">
        <v>656186277436</v>
      </c>
      <c r="G94" s="5">
        <v>665525737404</v>
      </c>
      <c r="I94" s="5">
        <v>656186277436</v>
      </c>
      <c r="J94" s="5">
        <v>665546006921</v>
      </c>
      <c r="K94" s="5">
        <v>678057540555</v>
      </c>
      <c r="L94" s="5">
        <v>37407280817</v>
      </c>
      <c r="M94" s="5">
        <v>37758012432</v>
      </c>
      <c r="N94" s="5">
        <v>39214293176</v>
      </c>
      <c r="O94" s="5">
        <v>256825991160</v>
      </c>
      <c r="P94" s="5">
        <v>401342805372</v>
      </c>
      <c r="Q94" s="5">
        <v>440898855046</v>
      </c>
      <c r="R94" s="5">
        <v>533431662213</v>
      </c>
      <c r="S94" s="5">
        <v>6232311649</v>
      </c>
      <c r="T94" s="5">
        <v>67000462152</v>
      </c>
      <c r="U94" s="5">
        <v>18923732343</v>
      </c>
      <c r="V94" s="5">
        <v>1539880713</v>
      </c>
      <c r="W94" s="5">
        <v>1971884258</v>
      </c>
      <c r="X94" s="5">
        <v>2092717319</v>
      </c>
      <c r="Y94" s="5">
        <v>2143505395</v>
      </c>
      <c r="Z94" s="5">
        <v>11563141645</v>
      </c>
    </row>
    <row r="95" spans="2:26" ht="15.5" x14ac:dyDescent="0.35">
      <c r="C95" t="s">
        <v>105</v>
      </c>
    </row>
    <row r="96" spans="2:26" ht="15.5" x14ac:dyDescent="0.35">
      <c r="C96" t="s">
        <v>107</v>
      </c>
      <c r="D96" s="5">
        <v>137070644</v>
      </c>
      <c r="E96" s="5">
        <v>137070644</v>
      </c>
      <c r="F96" s="5">
        <v>137070644</v>
      </c>
      <c r="G96" s="5">
        <v>124652990</v>
      </c>
      <c r="I96" s="5">
        <v>137070644</v>
      </c>
      <c r="J96" s="5">
        <v>124652990</v>
      </c>
      <c r="K96" s="5">
        <v>320730774</v>
      </c>
      <c r="L96" s="5">
        <v>141287547</v>
      </c>
      <c r="M96" s="5">
        <v>360952275</v>
      </c>
      <c r="N96" s="5">
        <v>599111182</v>
      </c>
      <c r="O96" s="5">
        <v>430121881</v>
      </c>
      <c r="P96" s="5">
        <v>70300868</v>
      </c>
      <c r="Q96" s="5">
        <v>147401324</v>
      </c>
      <c r="R96" s="5">
        <v>530616203</v>
      </c>
      <c r="S96" s="5">
        <v>513551420</v>
      </c>
      <c r="T96" s="5">
        <v>280498182</v>
      </c>
      <c r="U96" s="5">
        <v>178487999</v>
      </c>
      <c r="V96" s="5">
        <v>1202948660</v>
      </c>
      <c r="W96" s="5">
        <v>544424377</v>
      </c>
      <c r="X96" s="5">
        <v>2980101374</v>
      </c>
      <c r="Y96" s="5">
        <v>5016578603</v>
      </c>
      <c r="Z96" s="5">
        <v>2802524196</v>
      </c>
    </row>
    <row r="97" spans="3:26" ht="15.5" x14ac:dyDescent="0.35">
      <c r="C97" t="s">
        <v>106</v>
      </c>
      <c r="D97" s="5">
        <v>7369074807</v>
      </c>
      <c r="E97" s="5">
        <v>7302224967</v>
      </c>
      <c r="F97" s="5">
        <v>7364220210</v>
      </c>
      <c r="G97" s="5">
        <v>7430090980</v>
      </c>
      <c r="I97" s="5">
        <v>7364220210</v>
      </c>
      <c r="J97" s="5">
        <v>7608371198</v>
      </c>
      <c r="K97" s="5">
        <v>7822366633</v>
      </c>
      <c r="L97" s="5">
        <v>7971554035</v>
      </c>
      <c r="M97" s="5">
        <v>8179638761</v>
      </c>
      <c r="N97" s="5">
        <v>8337583182</v>
      </c>
      <c r="O97" s="5">
        <v>8793118787</v>
      </c>
      <c r="P97" s="5">
        <v>9315445970</v>
      </c>
      <c r="Q97" s="5">
        <v>912222355</v>
      </c>
      <c r="R97" s="5">
        <v>1250712328</v>
      </c>
      <c r="S97" s="5">
        <v>76246374</v>
      </c>
      <c r="T97" s="5">
        <v>18674102866</v>
      </c>
      <c r="U97" s="5">
        <v>21709424100</v>
      </c>
      <c r="V97" s="5">
        <v>7840013023</v>
      </c>
      <c r="W97" s="5">
        <v>9250984779</v>
      </c>
      <c r="X97" s="5">
        <v>23306994362</v>
      </c>
      <c r="Y97" s="5">
        <v>25335604931</v>
      </c>
      <c r="Z97" s="5">
        <v>28492616091</v>
      </c>
    </row>
    <row r="98" spans="3:26" ht="15.5" x14ac:dyDescent="0.35">
      <c r="C98" t="s">
        <v>464</v>
      </c>
      <c r="D98" s="5">
        <v>16362581051</v>
      </c>
      <c r="E98" s="5">
        <v>16362581051</v>
      </c>
      <c r="F98" s="5">
        <v>16362581051</v>
      </c>
      <c r="G98" s="5">
        <v>16362581051</v>
      </c>
      <c r="I98" s="5">
        <v>16362581051</v>
      </c>
      <c r="J98" s="5">
        <v>16362581051</v>
      </c>
      <c r="K98" s="5">
        <v>16362581051</v>
      </c>
      <c r="L98" s="5">
        <v>16362581051</v>
      </c>
      <c r="M98" s="5">
        <v>16362581051</v>
      </c>
      <c r="N98" s="5">
        <v>16362581051</v>
      </c>
      <c r="O98" s="5">
        <v>16362581051</v>
      </c>
      <c r="P98" s="5">
        <v>16362581051</v>
      </c>
      <c r="Q98" s="5">
        <v>16362581051</v>
      </c>
      <c r="R98" s="5">
        <v>16362581051</v>
      </c>
      <c r="S98" s="5">
        <v>826084370</v>
      </c>
    </row>
    <row r="99" spans="3:26" ht="15.5" x14ac:dyDescent="0.35">
      <c r="C99" t="s">
        <v>545</v>
      </c>
      <c r="L99" s="5">
        <v>53849504279</v>
      </c>
      <c r="M99" s="5">
        <v>57461065566</v>
      </c>
      <c r="N99" s="5">
        <v>51370066961</v>
      </c>
      <c r="O99" s="5">
        <v>43479534041</v>
      </c>
      <c r="P99" s="5">
        <v>69500814111</v>
      </c>
      <c r="Q99" s="5">
        <v>80434844085</v>
      </c>
      <c r="R99" s="5">
        <v>167902315006</v>
      </c>
    </row>
    <row r="100" spans="3:26" ht="15.5" x14ac:dyDescent="0.35">
      <c r="C100" t="s">
        <v>166</v>
      </c>
    </row>
    <row r="101" spans="3:26" ht="15.5" x14ac:dyDescent="0.35">
      <c r="C101" t="s">
        <v>108</v>
      </c>
      <c r="D101" s="5">
        <v>38919526502</v>
      </c>
      <c r="E101" s="5">
        <v>38852676662</v>
      </c>
      <c r="F101" s="5">
        <v>38914671905</v>
      </c>
      <c r="G101" s="5">
        <v>38968125021</v>
      </c>
      <c r="I101" s="5">
        <v>38914671905</v>
      </c>
      <c r="J101" s="5">
        <v>39146405239</v>
      </c>
      <c r="K101" s="5">
        <v>39556478458</v>
      </c>
      <c r="L101" s="5">
        <v>688992427876</v>
      </c>
      <c r="M101" s="5">
        <v>693031738617</v>
      </c>
      <c r="N101" s="5">
        <v>687336843340</v>
      </c>
      <c r="O101" s="5">
        <v>679873364537</v>
      </c>
      <c r="P101" s="5">
        <v>673123386715</v>
      </c>
      <c r="Q101" s="5">
        <v>676120232800</v>
      </c>
      <c r="R101" s="5">
        <v>536737632206</v>
      </c>
      <c r="S101" s="5">
        <v>1415882164</v>
      </c>
      <c r="T101" s="5">
        <v>23673608925</v>
      </c>
      <c r="U101" s="5">
        <v>26284620064</v>
      </c>
      <c r="V101" s="5">
        <v>9042961683</v>
      </c>
      <c r="W101" s="5">
        <v>9795409156</v>
      </c>
      <c r="X101" s="5">
        <v>26287095736</v>
      </c>
      <c r="Y101" s="5">
        <v>30352183534</v>
      </c>
      <c r="Z101" s="5">
        <v>31295140287</v>
      </c>
    </row>
    <row r="102" spans="3:26" ht="15.5" x14ac:dyDescent="0.35">
      <c r="C102" t="s">
        <v>109</v>
      </c>
      <c r="D102" s="5">
        <v>696177470025</v>
      </c>
      <c r="E102" s="5">
        <v>697563336195</v>
      </c>
      <c r="F102" s="5">
        <v>695100949341</v>
      </c>
      <c r="G102" s="5">
        <v>704493862425</v>
      </c>
      <c r="I102" s="5">
        <v>695100949341</v>
      </c>
      <c r="J102" s="5">
        <v>704692412160</v>
      </c>
      <c r="K102" s="5">
        <v>717614019013</v>
      </c>
      <c r="L102" s="5">
        <v>726399708693</v>
      </c>
      <c r="M102" s="5">
        <v>730789751049</v>
      </c>
      <c r="N102" s="5">
        <v>726551136516</v>
      </c>
      <c r="O102" s="5">
        <v>936699355697</v>
      </c>
      <c r="P102" s="5">
        <v>1074466192087</v>
      </c>
      <c r="Q102" s="5">
        <v>1117019087846</v>
      </c>
      <c r="R102" s="5">
        <v>1070169294419</v>
      </c>
      <c r="S102" s="5">
        <v>7648193813</v>
      </c>
      <c r="T102" s="5">
        <v>90674071077</v>
      </c>
      <c r="U102" s="5">
        <v>45208352407</v>
      </c>
      <c r="V102" s="5">
        <v>10582842396</v>
      </c>
      <c r="W102" s="5">
        <v>11767293414</v>
      </c>
      <c r="X102" s="5">
        <v>28379813055</v>
      </c>
      <c r="Y102" s="5">
        <v>32495688929</v>
      </c>
      <c r="Z102" s="5">
        <v>42858281932</v>
      </c>
    </row>
    <row r="103" spans="3:26" ht="15.5" x14ac:dyDescent="0.35">
      <c r="C103" t="s">
        <v>110</v>
      </c>
    </row>
    <row r="104" spans="3:26" ht="15.5" x14ac:dyDescent="0.35">
      <c r="C104" t="s">
        <v>111</v>
      </c>
    </row>
    <row r="105" spans="3:26" ht="15.5" x14ac:dyDescent="0.35">
      <c r="C105" t="s">
        <v>112</v>
      </c>
      <c r="D105" s="5">
        <v>232383410714</v>
      </c>
      <c r="E105" s="5">
        <v>231134963674</v>
      </c>
      <c r="F105" s="5">
        <v>229469777346</v>
      </c>
      <c r="G105" s="5">
        <v>211803174514</v>
      </c>
      <c r="I105" s="5">
        <v>229469777346</v>
      </c>
      <c r="J105" s="5">
        <v>209985029979</v>
      </c>
      <c r="K105" s="5">
        <v>213113730041</v>
      </c>
      <c r="L105" s="5">
        <v>283395918093</v>
      </c>
      <c r="M105" s="5">
        <v>244161255472</v>
      </c>
      <c r="N105" s="5">
        <v>123163589971</v>
      </c>
      <c r="O105" s="5">
        <v>343800035765</v>
      </c>
      <c r="P105" s="5">
        <v>148545920106</v>
      </c>
      <c r="Q105" s="5">
        <v>174855157440</v>
      </c>
      <c r="R105" s="5">
        <v>110879929244</v>
      </c>
      <c r="S105" s="5">
        <v>1230854680</v>
      </c>
      <c r="T105" s="5">
        <v>34069602453</v>
      </c>
      <c r="U105" s="5">
        <v>25267433603</v>
      </c>
      <c r="V105" s="5">
        <v>6582652122</v>
      </c>
      <c r="W105" s="5">
        <v>5817696181</v>
      </c>
      <c r="X105" s="5">
        <v>13548854153</v>
      </c>
      <c r="Y105" s="5">
        <v>12279088115</v>
      </c>
      <c r="Z105" s="5">
        <v>15791451677</v>
      </c>
    </row>
    <row r="106" spans="3:26" ht="15.5" x14ac:dyDescent="0.35">
      <c r="C106" t="s">
        <v>115</v>
      </c>
      <c r="T106" s="5">
        <v>14928000000</v>
      </c>
      <c r="Y106" s="5">
        <v>7904668415</v>
      </c>
      <c r="Z106" s="5">
        <v>10250971844</v>
      </c>
    </row>
    <row r="107" spans="3:26" ht="15.5" x14ac:dyDescent="0.35">
      <c r="C107" t="s">
        <v>113</v>
      </c>
      <c r="D107" s="5">
        <v>1918164457</v>
      </c>
      <c r="E107" s="5">
        <v>1422730800</v>
      </c>
      <c r="F107" s="5">
        <v>1659817585</v>
      </c>
      <c r="G107" s="5">
        <v>2374641060</v>
      </c>
      <c r="I107" s="5">
        <v>1659817585</v>
      </c>
      <c r="J107" s="5">
        <v>1201881289</v>
      </c>
      <c r="K107" s="5">
        <v>7351651960</v>
      </c>
      <c r="L107" s="5">
        <v>15809618214</v>
      </c>
      <c r="M107" s="5">
        <v>15539139713</v>
      </c>
      <c r="N107" s="5">
        <v>15695285219</v>
      </c>
      <c r="O107" s="5">
        <v>16218418481</v>
      </c>
      <c r="P107" s="5">
        <v>8738636179</v>
      </c>
      <c r="Q107" s="5">
        <v>7145874019</v>
      </c>
      <c r="R107" s="5">
        <v>15965088122</v>
      </c>
    </row>
    <row r="108" spans="3:26" ht="15.5" x14ac:dyDescent="0.35">
      <c r="C108" t="s">
        <v>114</v>
      </c>
      <c r="D108" s="5">
        <v>1918164457</v>
      </c>
      <c r="E108" s="5">
        <v>1422730800</v>
      </c>
      <c r="F108" s="5">
        <v>1659817585</v>
      </c>
      <c r="G108" s="5">
        <v>2374641060</v>
      </c>
      <c r="I108" s="5">
        <v>1659817585</v>
      </c>
      <c r="J108" s="5">
        <v>1201881289</v>
      </c>
      <c r="K108" s="5">
        <v>7351651960</v>
      </c>
      <c r="L108" s="5">
        <v>15809618214</v>
      </c>
      <c r="M108" s="5">
        <v>15539139713</v>
      </c>
      <c r="N108" s="5">
        <v>15695285219</v>
      </c>
      <c r="O108" s="5">
        <v>16218418481</v>
      </c>
      <c r="P108" s="5">
        <v>8738636179</v>
      </c>
      <c r="Q108" s="5">
        <v>7145874019</v>
      </c>
      <c r="R108" s="5">
        <v>15965088122</v>
      </c>
      <c r="S108" s="5">
        <v>293369860</v>
      </c>
      <c r="T108" s="5">
        <v>523975005</v>
      </c>
      <c r="U108" s="5">
        <v>230194800</v>
      </c>
      <c r="V108" s="5">
        <v>210567161</v>
      </c>
      <c r="W108" s="5">
        <v>50568641</v>
      </c>
      <c r="X108" s="5">
        <v>226029095</v>
      </c>
      <c r="Y108" s="5">
        <v>323135682</v>
      </c>
      <c r="Z108" s="5">
        <v>4150167625</v>
      </c>
    </row>
    <row r="109" spans="3:26" ht="15.5" x14ac:dyDescent="0.35">
      <c r="C109" t="s">
        <v>1800</v>
      </c>
      <c r="U109" s="5">
        <v>5000000000</v>
      </c>
    </row>
    <row r="110" spans="3:26" ht="15.5" x14ac:dyDescent="0.35">
      <c r="C110" t="s">
        <v>206</v>
      </c>
      <c r="R110" s="5">
        <v>196700505</v>
      </c>
      <c r="S110" s="5">
        <v>3343570291</v>
      </c>
      <c r="T110" s="5">
        <v>25176274238</v>
      </c>
    </row>
    <row r="111" spans="3:26" ht="15.5" x14ac:dyDescent="0.35">
      <c r="C111" t="s">
        <v>207</v>
      </c>
      <c r="R111" s="5">
        <v>196700505</v>
      </c>
      <c r="S111" s="5">
        <v>3343570291</v>
      </c>
      <c r="T111" s="5">
        <v>25176274238</v>
      </c>
      <c r="U111" s="5">
        <v>13943085945</v>
      </c>
    </row>
    <row r="112" spans="3:26" ht="15.5" x14ac:dyDescent="0.35">
      <c r="C112" t="s">
        <v>117</v>
      </c>
      <c r="D112" s="5">
        <v>16461311829</v>
      </c>
      <c r="E112" s="5">
        <v>16557009490</v>
      </c>
      <c r="F112" s="5">
        <v>16491313833</v>
      </c>
      <c r="G112" s="5">
        <v>16681971817</v>
      </c>
      <c r="I112" s="5">
        <v>16491313833</v>
      </c>
      <c r="J112" s="5">
        <v>16645358400</v>
      </c>
      <c r="K112" s="5">
        <v>16316845714</v>
      </c>
      <c r="L112" s="5">
        <v>16143862108</v>
      </c>
      <c r="M112" s="5">
        <v>15904894783</v>
      </c>
      <c r="N112" s="5">
        <v>15649705804</v>
      </c>
      <c r="O112" s="5">
        <v>30961545273</v>
      </c>
      <c r="P112" s="5">
        <v>14957615045</v>
      </c>
      <c r="Q112" s="5">
        <v>20418581273</v>
      </c>
      <c r="R112" s="5">
        <v>11555700608</v>
      </c>
      <c r="S112" s="5">
        <v>869342354</v>
      </c>
      <c r="T112" s="5">
        <v>2264937291</v>
      </c>
      <c r="U112" s="5">
        <v>1836721437</v>
      </c>
      <c r="V112" s="5">
        <v>372509595</v>
      </c>
      <c r="W112" s="5">
        <v>329791253</v>
      </c>
      <c r="X112" s="5">
        <v>371176274</v>
      </c>
      <c r="Y112" s="5">
        <v>807424857</v>
      </c>
      <c r="Z112" s="5">
        <v>912552899</v>
      </c>
    </row>
    <row r="113" spans="3:26" ht="15.5" x14ac:dyDescent="0.35">
      <c r="C113" t="s">
        <v>116</v>
      </c>
      <c r="D113" s="5">
        <v>188305824347</v>
      </c>
      <c r="E113" s="5">
        <v>188011218102</v>
      </c>
      <c r="F113" s="5">
        <v>188582456424</v>
      </c>
      <c r="G113" s="5">
        <v>172635673545</v>
      </c>
      <c r="I113" s="5">
        <v>188582456424</v>
      </c>
      <c r="J113" s="5">
        <v>172639803555</v>
      </c>
      <c r="K113" s="5">
        <v>172420303345</v>
      </c>
      <c r="L113" s="5">
        <v>172513482468</v>
      </c>
      <c r="M113" s="5">
        <v>136845141839</v>
      </c>
      <c r="N113" s="5">
        <v>16011414726</v>
      </c>
      <c r="O113" s="5">
        <v>15275307741</v>
      </c>
      <c r="P113" s="5">
        <v>39293046984</v>
      </c>
      <c r="Q113" s="5">
        <v>13311065567</v>
      </c>
      <c r="R113" s="5">
        <v>368165721</v>
      </c>
      <c r="S113" s="5">
        <v>68142466</v>
      </c>
      <c r="T113" s="5">
        <v>2265650827</v>
      </c>
      <c r="U113" s="5">
        <v>1400936348</v>
      </c>
      <c r="V113" s="5">
        <v>17975784</v>
      </c>
      <c r="W113" s="5">
        <v>101121330</v>
      </c>
      <c r="X113" s="5">
        <v>102938714</v>
      </c>
      <c r="Y113" s="5">
        <v>577192494</v>
      </c>
      <c r="Z113" s="5">
        <v>359999809</v>
      </c>
    </row>
    <row r="114" spans="3:26" ht="15.5" x14ac:dyDescent="0.35">
      <c r="C114" t="s">
        <v>118</v>
      </c>
      <c r="U114" s="5">
        <v>129078356</v>
      </c>
    </row>
    <row r="115" spans="3:26" ht="15.5" x14ac:dyDescent="0.35">
      <c r="C115" t="s">
        <v>119</v>
      </c>
    </row>
    <row r="116" spans="3:26" ht="15.5" x14ac:dyDescent="0.35">
      <c r="C116" t="s">
        <v>121</v>
      </c>
      <c r="D116" s="5">
        <v>70833310418</v>
      </c>
      <c r="E116" s="5">
        <v>70833310418</v>
      </c>
      <c r="F116" s="5">
        <v>70833310418</v>
      </c>
      <c r="G116" s="5">
        <v>70983717486</v>
      </c>
      <c r="I116" s="5">
        <v>70833310418</v>
      </c>
      <c r="J116" s="5">
        <v>72213319186</v>
      </c>
      <c r="K116" s="5">
        <v>72301612744</v>
      </c>
      <c r="P116" s="5">
        <v>171869864554</v>
      </c>
      <c r="Q116" s="5">
        <v>167885589101</v>
      </c>
      <c r="R116" s="5">
        <v>176108557233</v>
      </c>
      <c r="T116" s="5">
        <v>22392000000</v>
      </c>
    </row>
    <row r="117" spans="3:26" ht="15.5" x14ac:dyDescent="0.35">
      <c r="C117" t="s">
        <v>509</v>
      </c>
      <c r="T117" s="5">
        <v>3281724746</v>
      </c>
      <c r="Z117" s="5">
        <v>74439123</v>
      </c>
    </row>
    <row r="118" spans="3:26" ht="15.5" x14ac:dyDescent="0.35">
      <c r="C118" t="s">
        <v>122</v>
      </c>
      <c r="D118" s="5">
        <v>8777472431</v>
      </c>
      <c r="E118" s="5">
        <v>8258823187</v>
      </c>
      <c r="F118" s="5">
        <v>8029794738</v>
      </c>
      <c r="G118" s="5">
        <v>7449867568</v>
      </c>
      <c r="I118" s="5">
        <v>8029794738</v>
      </c>
      <c r="J118" s="5">
        <v>7211407664</v>
      </c>
      <c r="K118" s="5">
        <v>5640313513</v>
      </c>
      <c r="L118" s="5">
        <v>74597218903</v>
      </c>
      <c r="M118" s="5">
        <v>71552404487</v>
      </c>
      <c r="N118" s="5">
        <v>71041215498</v>
      </c>
      <c r="O118" s="5">
        <v>275811088216</v>
      </c>
      <c r="P118" s="5">
        <v>82324068961</v>
      </c>
      <c r="Q118" s="5">
        <v>133161930581</v>
      </c>
      <c r="R118" s="5">
        <v>82990974793</v>
      </c>
      <c r="T118" s="5">
        <v>14087039330</v>
      </c>
      <c r="U118" s="5">
        <v>16670502662</v>
      </c>
    </row>
    <row r="119" spans="3:26" ht="15.5" x14ac:dyDescent="0.35">
      <c r="C119" t="s">
        <v>123</v>
      </c>
      <c r="D119" s="5">
        <v>71774897319</v>
      </c>
      <c r="E119" s="5">
        <v>71774897319</v>
      </c>
      <c r="F119" s="5">
        <v>71792448200</v>
      </c>
      <c r="G119" s="5">
        <v>71703180076</v>
      </c>
      <c r="I119" s="5">
        <v>71792448200</v>
      </c>
      <c r="J119" s="5">
        <v>73101508565</v>
      </c>
      <c r="K119" s="5">
        <v>74232104815</v>
      </c>
      <c r="L119" s="5">
        <v>8615432734</v>
      </c>
      <c r="M119" s="5">
        <v>16545747415</v>
      </c>
      <c r="N119" s="5">
        <v>11733263561</v>
      </c>
      <c r="O119" s="5">
        <v>5497022518</v>
      </c>
      <c r="P119" s="5">
        <v>175052135252</v>
      </c>
      <c r="Q119" s="5">
        <v>181982420058</v>
      </c>
      <c r="R119" s="5">
        <v>179327592615</v>
      </c>
      <c r="S119" s="5">
        <v>3825905288</v>
      </c>
      <c r="T119" s="5">
        <v>52739599481</v>
      </c>
      <c r="U119" s="5">
        <v>17491009717</v>
      </c>
      <c r="V119" s="5">
        <v>92512529</v>
      </c>
      <c r="W119" s="5">
        <v>14914389</v>
      </c>
      <c r="X119" s="5">
        <v>2960831</v>
      </c>
      <c r="Y119" s="5">
        <v>705326488</v>
      </c>
      <c r="Z119" s="5">
        <v>640052522</v>
      </c>
    </row>
    <row r="120" spans="3:26" ht="15.5" x14ac:dyDescent="0.35">
      <c r="C120" t="s">
        <v>124</v>
      </c>
      <c r="D120" s="5">
        <v>71774897319</v>
      </c>
      <c r="E120" s="5">
        <v>71774897319</v>
      </c>
      <c r="F120" s="5">
        <v>71792448200</v>
      </c>
      <c r="G120" s="5">
        <v>71703180076</v>
      </c>
      <c r="I120" s="5">
        <v>71792448200</v>
      </c>
      <c r="J120" s="5">
        <v>73101508565</v>
      </c>
      <c r="K120" s="5">
        <v>74232104815</v>
      </c>
      <c r="L120" s="5">
        <v>8615432734</v>
      </c>
      <c r="M120" s="5">
        <v>16545747415</v>
      </c>
      <c r="N120" s="5">
        <v>11733263561</v>
      </c>
      <c r="O120" s="5">
        <v>5497022518</v>
      </c>
      <c r="P120" s="5">
        <v>175052135252</v>
      </c>
      <c r="Q120" s="5">
        <v>181982420058</v>
      </c>
      <c r="R120" s="5">
        <v>179327592615</v>
      </c>
      <c r="S120" s="5">
        <v>3825905288</v>
      </c>
      <c r="T120" s="5">
        <v>52739599481</v>
      </c>
      <c r="U120" s="5">
        <v>17491009717</v>
      </c>
      <c r="V120" s="5">
        <v>92512529</v>
      </c>
      <c r="W120" s="5">
        <v>14914389</v>
      </c>
      <c r="X120" s="5">
        <v>2960831</v>
      </c>
      <c r="Y120" s="5">
        <v>705326488</v>
      </c>
      <c r="Z120" s="5">
        <v>640052522</v>
      </c>
    </row>
    <row r="121" spans="3:26" ht="15.5" x14ac:dyDescent="0.35">
      <c r="C121" t="s">
        <v>125</v>
      </c>
    </row>
    <row r="122" spans="3:26" ht="15.5" x14ac:dyDescent="0.35">
      <c r="C122" t="s">
        <v>126</v>
      </c>
      <c r="D122" s="5">
        <v>70833310418</v>
      </c>
      <c r="E122" s="5">
        <v>70833310418</v>
      </c>
      <c r="F122" s="5">
        <v>70833310418</v>
      </c>
      <c r="G122" s="5">
        <v>70983717486</v>
      </c>
      <c r="I122" s="5">
        <v>70833310418</v>
      </c>
      <c r="J122" s="5">
        <v>72382045975</v>
      </c>
      <c r="K122" s="5">
        <v>73127510380</v>
      </c>
      <c r="P122" s="5">
        <v>171869864554</v>
      </c>
      <c r="Q122" s="5">
        <v>167885589101</v>
      </c>
      <c r="R122" s="5">
        <v>176108557233</v>
      </c>
      <c r="T122" s="5">
        <v>25673724746</v>
      </c>
      <c r="Z122" s="5">
        <v>74439123</v>
      </c>
    </row>
    <row r="123" spans="3:26" ht="15.5" x14ac:dyDescent="0.35">
      <c r="C123" t="s">
        <v>512</v>
      </c>
      <c r="L123" s="5">
        <v>7241051968</v>
      </c>
      <c r="M123" s="5">
        <v>15295747743</v>
      </c>
      <c r="N123" s="5">
        <v>10360371102</v>
      </c>
      <c r="O123" s="5">
        <v>4297551978</v>
      </c>
      <c r="P123" s="5">
        <v>2065000000</v>
      </c>
      <c r="Q123" s="5">
        <v>12889349881</v>
      </c>
      <c r="R123" s="5">
        <v>1133827748</v>
      </c>
    </row>
    <row r="124" spans="3:26" ht="15.5" x14ac:dyDescent="0.35">
      <c r="C124" t="s">
        <v>211</v>
      </c>
      <c r="T124" s="5">
        <v>1700492618</v>
      </c>
      <c r="U124" s="5">
        <v>1992331813</v>
      </c>
    </row>
    <row r="125" spans="3:26" ht="15.5" x14ac:dyDescent="0.35">
      <c r="C125" t="s">
        <v>127</v>
      </c>
      <c r="D125" s="5">
        <v>304158308033</v>
      </c>
      <c r="E125" s="5">
        <v>302909860993</v>
      </c>
      <c r="F125" s="5">
        <v>301262225546</v>
      </c>
      <c r="G125" s="5">
        <v>283506354590</v>
      </c>
      <c r="I125" s="5">
        <v>301262225546</v>
      </c>
      <c r="J125" s="5">
        <v>283086538544</v>
      </c>
      <c r="K125" s="5">
        <v>287345834856</v>
      </c>
      <c r="L125" s="5">
        <v>292011350827</v>
      </c>
      <c r="M125" s="5">
        <v>260707002887</v>
      </c>
      <c r="N125" s="5">
        <v>134896853532</v>
      </c>
      <c r="O125" s="5">
        <v>349297058283</v>
      </c>
      <c r="P125" s="5">
        <v>323598055358</v>
      </c>
      <c r="Q125" s="5">
        <v>356837577498</v>
      </c>
      <c r="R125" s="5">
        <v>290207521859</v>
      </c>
      <c r="S125" s="5">
        <v>5056759968</v>
      </c>
      <c r="T125" s="5">
        <v>86809201934</v>
      </c>
      <c r="U125" s="5">
        <v>42758443320</v>
      </c>
      <c r="V125" s="5">
        <v>6675164651</v>
      </c>
      <c r="W125" s="5">
        <v>5832610570</v>
      </c>
      <c r="X125" s="5">
        <v>13551814984</v>
      </c>
      <c r="Y125" s="5">
        <v>12984414603</v>
      </c>
      <c r="Z125" s="5">
        <v>16431504199</v>
      </c>
    </row>
    <row r="126" spans="3:26" ht="15.5" x14ac:dyDescent="0.35">
      <c r="C126" t="s">
        <v>128</v>
      </c>
    </row>
    <row r="127" spans="3:26" ht="15.5" x14ac:dyDescent="0.35">
      <c r="C127" t="s">
        <v>129</v>
      </c>
      <c r="D127" s="5">
        <v>644946363600</v>
      </c>
      <c r="E127" s="5">
        <v>644946363600</v>
      </c>
      <c r="F127" s="5">
        <v>644946363600</v>
      </c>
      <c r="G127" s="5">
        <v>644946363600</v>
      </c>
      <c r="I127" s="5">
        <v>644946363600</v>
      </c>
      <c r="J127" s="5">
        <v>644946363600</v>
      </c>
      <c r="K127" s="5">
        <v>644946363600</v>
      </c>
      <c r="L127" s="5">
        <v>644946363600</v>
      </c>
      <c r="M127" s="5">
        <v>644946363600</v>
      </c>
      <c r="N127" s="5">
        <v>644946363600</v>
      </c>
      <c r="O127" s="5">
        <v>644946363600</v>
      </c>
      <c r="P127" s="5">
        <v>644946363600</v>
      </c>
      <c r="Q127" s="5">
        <v>644946363600</v>
      </c>
      <c r="R127" s="5">
        <v>644946363600</v>
      </c>
      <c r="S127" s="5">
        <v>25300000000</v>
      </c>
      <c r="T127" s="5">
        <v>25300000000</v>
      </c>
      <c r="U127" s="5">
        <v>23000000000</v>
      </c>
      <c r="V127" s="5">
        <v>23000000000</v>
      </c>
      <c r="W127" s="5">
        <v>23000000000</v>
      </c>
      <c r="X127" s="5">
        <v>23000000000</v>
      </c>
      <c r="Y127" s="5">
        <v>23000000000</v>
      </c>
      <c r="Z127" s="5">
        <v>23000000000</v>
      </c>
    </row>
    <row r="128" spans="3:26" ht="15.5" x14ac:dyDescent="0.35">
      <c r="C128" t="s">
        <v>130</v>
      </c>
      <c r="D128" s="5">
        <v>29264760871</v>
      </c>
      <c r="E128" s="5">
        <v>29264760871</v>
      </c>
      <c r="F128" s="5">
        <v>29264760871</v>
      </c>
      <c r="G128" s="5">
        <v>29264760871</v>
      </c>
      <c r="I128" s="5">
        <v>29264760871</v>
      </c>
      <c r="J128" s="5">
        <v>29264760871</v>
      </c>
      <c r="K128" s="5">
        <v>29264760871</v>
      </c>
      <c r="L128" s="5">
        <v>29264760871</v>
      </c>
      <c r="M128" s="5">
        <v>29264760871</v>
      </c>
      <c r="N128" s="5">
        <v>29264760871</v>
      </c>
      <c r="O128" s="5">
        <v>29264760871</v>
      </c>
      <c r="P128" s="5">
        <v>29264760871</v>
      </c>
      <c r="Q128" s="5">
        <v>29264760871</v>
      </c>
      <c r="R128" s="5">
        <v>29264760871</v>
      </c>
      <c r="S128" s="5">
        <v>13282631302</v>
      </c>
      <c r="T128" s="5">
        <v>13282631302</v>
      </c>
      <c r="U128" s="5">
        <v>8222631302</v>
      </c>
      <c r="V128" s="5">
        <v>8222631302</v>
      </c>
      <c r="W128" s="5">
        <v>8222631302</v>
      </c>
      <c r="X128" s="5">
        <v>8222631302</v>
      </c>
      <c r="Y128" s="5">
        <v>8222631302</v>
      </c>
      <c r="Z128" s="5">
        <v>8222631302</v>
      </c>
    </row>
    <row r="129" spans="2:26" ht="15.5" x14ac:dyDescent="0.35">
      <c r="C129" t="s">
        <v>131</v>
      </c>
      <c r="D129" s="5">
        <v>-301711740769</v>
      </c>
      <c r="E129" s="5">
        <v>-299077469238</v>
      </c>
      <c r="F129" s="5">
        <v>-299893389759</v>
      </c>
      <c r="G129" s="5">
        <v>-274708169953</v>
      </c>
      <c r="I129" s="5">
        <v>-299893389759</v>
      </c>
      <c r="J129" s="5">
        <v>-274089942261</v>
      </c>
      <c r="K129" s="5">
        <v>-263463525329</v>
      </c>
      <c r="L129" s="5">
        <v>-260342430671</v>
      </c>
      <c r="M129" s="5">
        <v>-224586743249</v>
      </c>
      <c r="N129" s="5">
        <v>-102683975154</v>
      </c>
      <c r="O129" s="5">
        <v>-106767700124</v>
      </c>
      <c r="P129" s="5">
        <v>56934469593</v>
      </c>
      <c r="Q129" s="5">
        <v>66573314365</v>
      </c>
      <c r="R129" s="5">
        <v>86159430819</v>
      </c>
      <c r="S129" s="5">
        <v>-36071924524</v>
      </c>
      <c r="T129" s="5">
        <v>-34718555384</v>
      </c>
      <c r="U129" s="5">
        <v>-28774223231</v>
      </c>
      <c r="V129" s="5">
        <v>-27314962160</v>
      </c>
      <c r="W129" s="5">
        <v>-25287958068</v>
      </c>
      <c r="X129" s="5">
        <v>-16394633231</v>
      </c>
      <c r="Y129" s="5">
        <v>-11711356976</v>
      </c>
      <c r="Z129" s="5">
        <v>-4795853569</v>
      </c>
    </row>
    <row r="130" spans="2:26" ht="15.5" x14ac:dyDescent="0.35">
      <c r="C130" t="s">
        <v>132</v>
      </c>
      <c r="S130" s="5">
        <v>200000000</v>
      </c>
      <c r="T130" s="5">
        <v>200000000</v>
      </c>
      <c r="U130" s="5">
        <v>200000000</v>
      </c>
      <c r="V130" s="5">
        <v>200000000</v>
      </c>
      <c r="W130" s="5">
        <v>200000000</v>
      </c>
      <c r="X130" s="5">
        <v>200000000</v>
      </c>
      <c r="Y130" s="5">
        <v>200000000</v>
      </c>
      <c r="Z130" s="5">
        <v>200000000</v>
      </c>
    </row>
    <row r="131" spans="2:26" ht="15.5" x14ac:dyDescent="0.35">
      <c r="C131" t="s">
        <v>133</v>
      </c>
      <c r="O131" s="5">
        <v>-106767700124</v>
      </c>
      <c r="P131" s="5">
        <v>56934469593</v>
      </c>
      <c r="Q131" s="5">
        <v>66573314365</v>
      </c>
      <c r="R131" s="5">
        <v>86159430819</v>
      </c>
      <c r="S131" s="5">
        <v>-36271924524</v>
      </c>
      <c r="T131" s="5">
        <v>-34918555384</v>
      </c>
      <c r="U131" s="5">
        <v>-28974223231</v>
      </c>
      <c r="V131" s="5">
        <v>-27514962160</v>
      </c>
      <c r="W131" s="5">
        <v>-25487958068</v>
      </c>
      <c r="X131" s="5">
        <v>-16594633231</v>
      </c>
      <c r="Y131" s="5">
        <v>-11911356976</v>
      </c>
      <c r="Z131" s="5">
        <v>-4995853569</v>
      </c>
    </row>
    <row r="132" spans="2:26" ht="15.5" x14ac:dyDescent="0.35">
      <c r="C132" t="s">
        <v>134</v>
      </c>
      <c r="D132" s="5">
        <v>-301711740769</v>
      </c>
      <c r="E132" s="5">
        <v>-299077469238</v>
      </c>
      <c r="F132" s="5">
        <v>-299893389759</v>
      </c>
      <c r="G132" s="5">
        <v>-274708169953</v>
      </c>
      <c r="I132" s="5">
        <v>-299893389759</v>
      </c>
      <c r="J132" s="5">
        <v>-274089942261</v>
      </c>
      <c r="K132" s="5">
        <v>-263463525329</v>
      </c>
      <c r="L132" s="5">
        <v>-260342430671</v>
      </c>
      <c r="M132" s="5">
        <v>-224586743249</v>
      </c>
      <c r="N132" s="5">
        <v>-102683975154</v>
      </c>
      <c r="O132" s="5">
        <v>-106767700124</v>
      </c>
      <c r="P132" s="5">
        <v>56934469593</v>
      </c>
      <c r="Q132" s="5">
        <v>66573314365</v>
      </c>
      <c r="R132" s="5">
        <v>86159430819</v>
      </c>
      <c r="S132" s="5">
        <v>-36071924524</v>
      </c>
      <c r="T132" s="5">
        <v>-34718555384</v>
      </c>
      <c r="U132" s="5">
        <v>-28774223231</v>
      </c>
      <c r="V132" s="5">
        <v>-27314962160</v>
      </c>
      <c r="W132" s="5">
        <v>-25287958068</v>
      </c>
      <c r="X132" s="5">
        <v>-16394633231</v>
      </c>
      <c r="Y132" s="5">
        <v>-11711356976</v>
      </c>
      <c r="Z132" s="5">
        <v>-4795853569</v>
      </c>
    </row>
    <row r="133" spans="2:26" ht="15.5" x14ac:dyDescent="0.35">
      <c r="C133" t="s">
        <v>212</v>
      </c>
      <c r="D133" s="5">
        <v>-1137591</v>
      </c>
      <c r="E133" s="5">
        <v>-1095912</v>
      </c>
      <c r="F133" s="5">
        <v>73201</v>
      </c>
      <c r="G133" s="5">
        <v>-188563</v>
      </c>
      <c r="I133" s="5">
        <v>73201</v>
      </c>
      <c r="J133" s="5">
        <v>-50472</v>
      </c>
      <c r="K133" s="5">
        <v>-330866</v>
      </c>
      <c r="L133" s="5">
        <v>-415161</v>
      </c>
      <c r="M133" s="5">
        <v>-70510</v>
      </c>
      <c r="N133" s="5">
        <v>1647953</v>
      </c>
      <c r="O133" s="5">
        <v>1484839</v>
      </c>
      <c r="P133" s="5">
        <v>3682367</v>
      </c>
      <c r="Q133" s="5">
        <v>3735372</v>
      </c>
      <c r="R133" s="5">
        <v>1164347</v>
      </c>
      <c r="S133" s="5">
        <v>4238907</v>
      </c>
      <c r="T133" s="5">
        <v>793225</v>
      </c>
      <c r="U133" s="5">
        <v>1501016</v>
      </c>
      <c r="V133" s="5">
        <v>8603</v>
      </c>
      <c r="W133" s="5">
        <v>9610</v>
      </c>
    </row>
    <row r="134" spans="2:26" ht="15.5" x14ac:dyDescent="0.35">
      <c r="C134" t="s">
        <v>10</v>
      </c>
      <c r="D134" s="5">
        <v>392019161992</v>
      </c>
      <c r="E134" s="5">
        <v>394653475202</v>
      </c>
      <c r="F134" s="5">
        <v>393838723794</v>
      </c>
      <c r="G134" s="5">
        <v>420987507834</v>
      </c>
      <c r="I134" s="5">
        <v>393838723794</v>
      </c>
      <c r="J134" s="5">
        <v>421605873617</v>
      </c>
      <c r="K134" s="5">
        <v>430268184157</v>
      </c>
      <c r="L134" s="5">
        <v>434388357866</v>
      </c>
      <c r="M134" s="5">
        <v>470082748162</v>
      </c>
      <c r="N134" s="5">
        <v>591654282984</v>
      </c>
      <c r="O134" s="5">
        <v>587402297413</v>
      </c>
      <c r="P134" s="5">
        <v>750868136729</v>
      </c>
      <c r="Q134" s="5">
        <v>760181510348</v>
      </c>
      <c r="R134" s="5">
        <v>779961772561</v>
      </c>
      <c r="S134" s="5">
        <v>2591433845</v>
      </c>
      <c r="T134" s="5">
        <v>3864869143</v>
      </c>
      <c r="U134" s="5">
        <v>2449909087</v>
      </c>
      <c r="V134" s="5">
        <v>3907677745</v>
      </c>
      <c r="W134" s="5">
        <v>5934682844</v>
      </c>
      <c r="X134" s="5">
        <v>14827998071</v>
      </c>
      <c r="Y134" s="5">
        <v>19511274326</v>
      </c>
      <c r="Z134" s="5">
        <v>26426777733</v>
      </c>
    </row>
    <row r="135" spans="2:26" ht="15.5" x14ac:dyDescent="0.35">
      <c r="C135" t="s">
        <v>135</v>
      </c>
      <c r="D135" s="5">
        <v>696177470025</v>
      </c>
      <c r="E135" s="5">
        <v>697563336195</v>
      </c>
      <c r="F135" s="5">
        <v>695100949340</v>
      </c>
      <c r="G135" s="5">
        <v>704493862424</v>
      </c>
      <c r="I135" s="5">
        <v>695100949340</v>
      </c>
      <c r="J135" s="5">
        <v>704692412161</v>
      </c>
      <c r="K135" s="5">
        <v>717614019013</v>
      </c>
      <c r="L135" s="5">
        <v>726399708693</v>
      </c>
      <c r="M135" s="5">
        <v>730789751049</v>
      </c>
      <c r="N135" s="5">
        <v>726551136516</v>
      </c>
      <c r="O135" s="5">
        <v>936699355696</v>
      </c>
      <c r="P135" s="5">
        <v>1074466192087</v>
      </c>
      <c r="Q135" s="5">
        <v>1117019087846</v>
      </c>
      <c r="R135" s="5">
        <v>1070169294420</v>
      </c>
      <c r="S135" s="5">
        <v>7648193813</v>
      </c>
      <c r="T135" s="5">
        <v>90674071077</v>
      </c>
      <c r="U135" s="5">
        <v>45208352407</v>
      </c>
      <c r="V135" s="5">
        <v>10582842396</v>
      </c>
      <c r="W135" s="5">
        <v>11767293414</v>
      </c>
      <c r="X135" s="5">
        <v>28379813055</v>
      </c>
      <c r="Y135" s="5">
        <v>32495688929</v>
      </c>
      <c r="Z135" s="5">
        <v>42858281932</v>
      </c>
    </row>
    <row r="136" spans="2:26" ht="15.5" x14ac:dyDescent="0.35">
      <c r="C136" t="s">
        <v>136</v>
      </c>
      <c r="D136" s="5">
        <v>6449463636</v>
      </c>
      <c r="E136" s="5">
        <v>6449463636</v>
      </c>
      <c r="F136" s="5">
        <v>6449463636</v>
      </c>
      <c r="G136" s="5">
        <v>6449463636</v>
      </c>
      <c r="I136" s="5">
        <v>6449463636</v>
      </c>
      <c r="J136" s="5">
        <v>6449463636</v>
      </c>
      <c r="K136" s="5">
        <v>6449463636</v>
      </c>
      <c r="L136" s="5">
        <v>6449463636</v>
      </c>
      <c r="M136" s="5">
        <v>6449463636</v>
      </c>
      <c r="N136" s="5">
        <v>6449463636</v>
      </c>
      <c r="O136" s="5">
        <v>6449463636</v>
      </c>
      <c r="P136" s="5">
        <v>6449463636</v>
      </c>
      <c r="Q136" s="5">
        <v>6449463636</v>
      </c>
      <c r="R136" s="5">
        <v>6449463636</v>
      </c>
      <c r="S136" s="5">
        <v>253000000</v>
      </c>
      <c r="T136" s="5">
        <v>253000000</v>
      </c>
      <c r="U136" s="5">
        <v>230000000</v>
      </c>
      <c r="V136" s="5">
        <v>230000000</v>
      </c>
      <c r="W136" s="5">
        <v>230000000</v>
      </c>
      <c r="X136" s="5">
        <v>230000000</v>
      </c>
      <c r="Y136" s="5">
        <v>230000000</v>
      </c>
      <c r="Z136" s="5">
        <v>230000000</v>
      </c>
    </row>
    <row r="138" spans="2:26" ht="15.5" x14ac:dyDescent="0.35">
      <c r="B138" t="s">
        <v>137</v>
      </c>
      <c r="C138" t="s">
        <v>138</v>
      </c>
      <c r="D138" s="5">
        <v>-7781750405</v>
      </c>
      <c r="E138" s="5">
        <v>1797951793</v>
      </c>
      <c r="F138" s="5">
        <v>-9188684472</v>
      </c>
      <c r="G138" s="5">
        <v>-78512064</v>
      </c>
      <c r="I138" s="5">
        <v>-9875144170</v>
      </c>
      <c r="J138" s="5">
        <v>-7783492306</v>
      </c>
      <c r="K138" s="5">
        <v>-2371219559</v>
      </c>
      <c r="L138" s="5">
        <v>58385190</v>
      </c>
      <c r="M138" s="5">
        <v>1793025155</v>
      </c>
      <c r="N138" s="5">
        <v>-4397269162</v>
      </c>
      <c r="O138" s="5">
        <v>6663196280</v>
      </c>
      <c r="P138" s="5">
        <v>4410444906</v>
      </c>
      <c r="Q138" s="5">
        <v>14644804437</v>
      </c>
      <c r="R138" s="5">
        <v>-27631986759</v>
      </c>
      <c r="S138" s="5">
        <v>-2961159793</v>
      </c>
      <c r="T138" s="5">
        <v>-48898432659</v>
      </c>
      <c r="U138" s="5">
        <v>2889118555</v>
      </c>
      <c r="V138" s="5">
        <v>-766625682</v>
      </c>
      <c r="W138" s="5">
        <v>-1943391233</v>
      </c>
      <c r="X138" s="5">
        <v>-1494101808</v>
      </c>
      <c r="Y138" s="5">
        <v>-293116246</v>
      </c>
      <c r="Z138" s="5">
        <v>1018816173</v>
      </c>
    </row>
    <row r="139" spans="2:26" ht="15.5" x14ac:dyDescent="0.35">
      <c r="C139" t="s">
        <v>139</v>
      </c>
      <c r="D139" s="5">
        <v>3806457570</v>
      </c>
      <c r="E139" s="5">
        <v>2485295382</v>
      </c>
      <c r="F139" s="5">
        <v>3882455650</v>
      </c>
      <c r="G139" s="5">
        <v>1958037170</v>
      </c>
      <c r="I139" s="5">
        <v>10034744309</v>
      </c>
      <c r="J139" s="5">
        <v>10498022061</v>
      </c>
      <c r="K139" s="5">
        <v>10193910372</v>
      </c>
      <c r="L139" s="5">
        <v>8157309299</v>
      </c>
      <c r="M139" s="5">
        <v>9093322539</v>
      </c>
      <c r="N139" s="5">
        <v>12966608354</v>
      </c>
      <c r="O139" s="5">
        <v>61120807995</v>
      </c>
      <c r="P139" s="5">
        <v>30548656922</v>
      </c>
      <c r="Q139" s="5">
        <v>54606263989</v>
      </c>
      <c r="R139" s="5">
        <v>113145962448</v>
      </c>
      <c r="S139" s="5">
        <v>3689742757</v>
      </c>
      <c r="U139" s="5">
        <v>3744460557</v>
      </c>
      <c r="V139" s="5">
        <v>1686491228</v>
      </c>
      <c r="W139" s="5">
        <v>2573712035</v>
      </c>
      <c r="X139" s="5">
        <v>3047337426</v>
      </c>
      <c r="Y139" s="5">
        <v>7514709559</v>
      </c>
      <c r="Z139" s="5">
        <v>10243782882</v>
      </c>
    </row>
    <row r="140" spans="2:26" ht="15.5" x14ac:dyDescent="0.35">
      <c r="C140" t="s">
        <v>1735</v>
      </c>
      <c r="M140" s="5">
        <v>-7912402596</v>
      </c>
      <c r="N140" s="5">
        <v>-12058833194</v>
      </c>
      <c r="O140" s="5">
        <v>-53453329459</v>
      </c>
      <c r="P140" s="5">
        <v>-25235883600</v>
      </c>
      <c r="T140" s="5">
        <v>-48898526921</v>
      </c>
      <c r="U140" s="5">
        <v>-858023705</v>
      </c>
    </row>
    <row r="141" spans="2:26" ht="15.5" x14ac:dyDescent="0.35">
      <c r="C141" t="s">
        <v>260</v>
      </c>
      <c r="D141" s="5">
        <v>-969891804</v>
      </c>
      <c r="E141" s="5">
        <v>-245736285</v>
      </c>
      <c r="F141" s="5">
        <v>-535386642</v>
      </c>
      <c r="G141" s="5">
        <v>-249498923</v>
      </c>
      <c r="I141" s="5">
        <v>-1049069345</v>
      </c>
      <c r="J141" s="5">
        <v>-5969014488</v>
      </c>
      <c r="K141" s="5">
        <v>-1580265754</v>
      </c>
      <c r="L141" s="5">
        <v>-6470628772</v>
      </c>
      <c r="V141" s="5">
        <v>-976113225</v>
      </c>
      <c r="W141" s="5">
        <v>-4178347914</v>
      </c>
      <c r="X141" s="5">
        <v>-4207443106</v>
      </c>
      <c r="Y141" s="5">
        <v>-4861932309</v>
      </c>
    </row>
    <row r="142" spans="2:26" ht="15.5" x14ac:dyDescent="0.35">
      <c r="C142" t="s">
        <v>1437</v>
      </c>
      <c r="D142" s="5">
        <v>-1227686704</v>
      </c>
      <c r="E142" s="5">
        <v>-1233935190</v>
      </c>
      <c r="F142" s="5">
        <v>-3760469905</v>
      </c>
      <c r="G142" s="5">
        <v>2279872255</v>
      </c>
      <c r="I142" s="5">
        <v>-3760469905</v>
      </c>
      <c r="J142" s="5">
        <v>-8594652444</v>
      </c>
      <c r="K142" s="5">
        <v>-10902217882</v>
      </c>
      <c r="L142" s="5">
        <v>-2915852568</v>
      </c>
      <c r="V142" s="5">
        <v>-1477003685</v>
      </c>
      <c r="W142" s="5">
        <v>-338755354</v>
      </c>
      <c r="X142" s="5">
        <v>-433996128</v>
      </c>
      <c r="Y142" s="5">
        <v>-1187046051</v>
      </c>
      <c r="Z142" s="5">
        <v>-6588931866</v>
      </c>
    </row>
    <row r="143" spans="2:26" ht="15.5" x14ac:dyDescent="0.35">
      <c r="C143" t="s">
        <v>669</v>
      </c>
      <c r="D143" s="5">
        <v>-2197578508</v>
      </c>
      <c r="E143" s="5">
        <v>-1479671475</v>
      </c>
      <c r="F143" s="5">
        <v>-4295856547</v>
      </c>
      <c r="G143" s="5">
        <v>2030373332</v>
      </c>
      <c r="I143" s="5">
        <v>-4809539250</v>
      </c>
      <c r="J143" s="5">
        <v>-14563666932</v>
      </c>
      <c r="K143" s="5">
        <v>-12482483636</v>
      </c>
      <c r="L143" s="5">
        <v>-9386481340</v>
      </c>
      <c r="M143" s="5">
        <v>-7912402596</v>
      </c>
      <c r="N143" s="5">
        <v>-12058833194</v>
      </c>
      <c r="O143" s="5">
        <v>-53453329459</v>
      </c>
      <c r="P143" s="5">
        <v>-25235883600</v>
      </c>
      <c r="T143" s="5">
        <v>-48898526921</v>
      </c>
      <c r="U143" s="5">
        <v>-858023705</v>
      </c>
      <c r="V143" s="5">
        <v>-2453116910</v>
      </c>
      <c r="W143" s="5">
        <v>-4517103268</v>
      </c>
      <c r="X143" s="5">
        <v>-4641439234</v>
      </c>
      <c r="Y143" s="5">
        <v>-6048978360</v>
      </c>
      <c r="Z143" s="5">
        <v>-6588931866</v>
      </c>
    </row>
    <row r="144" spans="2:26" ht="15.5" x14ac:dyDescent="0.35">
      <c r="C144" t="s">
        <v>592</v>
      </c>
      <c r="D144" s="5">
        <v>1127977761</v>
      </c>
      <c r="E144" s="5">
        <v>-1127977761</v>
      </c>
      <c r="F144" s="5">
        <v>6047860086</v>
      </c>
      <c r="I144" s="5">
        <v>6047860086</v>
      </c>
    </row>
    <row r="145" spans="3:26" ht="15.5" x14ac:dyDescent="0.35">
      <c r="C145" t="s">
        <v>166</v>
      </c>
    </row>
    <row r="146" spans="3:26" ht="15.5" x14ac:dyDescent="0.35">
      <c r="C146" t="s">
        <v>532</v>
      </c>
      <c r="X146" s="5">
        <v>100000000</v>
      </c>
    </row>
    <row r="147" spans="3:26" ht="15.5" x14ac:dyDescent="0.35">
      <c r="C147" t="s">
        <v>1540</v>
      </c>
      <c r="D147" s="5">
        <v>14206280407</v>
      </c>
      <c r="F147" s="5">
        <v>2529357364</v>
      </c>
      <c r="G147" s="5">
        <v>-591518357</v>
      </c>
      <c r="Q147" s="5">
        <v>-38318364453</v>
      </c>
      <c r="R147" s="5">
        <v>-138470523155</v>
      </c>
      <c r="S147" s="5">
        <v>-6469224525</v>
      </c>
      <c r="Y147" s="5">
        <v>-974071449</v>
      </c>
      <c r="Z147" s="5">
        <v>-2065068940</v>
      </c>
    </row>
    <row r="148" spans="3:26" ht="15.5" x14ac:dyDescent="0.35">
      <c r="C148" t="s">
        <v>605</v>
      </c>
      <c r="D148" s="5">
        <v>6203963598</v>
      </c>
      <c r="F148" s="5">
        <v>-644849711</v>
      </c>
      <c r="G148" s="5">
        <v>350655946</v>
      </c>
    </row>
    <row r="149" spans="3:26" ht="15.5" x14ac:dyDescent="0.35">
      <c r="C149" t="s">
        <v>435</v>
      </c>
    </row>
    <row r="150" spans="3:26" ht="15.5" x14ac:dyDescent="0.35">
      <c r="C150" t="s">
        <v>780</v>
      </c>
    </row>
    <row r="151" spans="3:26" ht="15.5" x14ac:dyDescent="0.35">
      <c r="C151" t="s">
        <v>1801</v>
      </c>
    </row>
    <row r="152" spans="3:26" ht="15.5" x14ac:dyDescent="0.35">
      <c r="C152" t="s">
        <v>1802</v>
      </c>
    </row>
    <row r="153" spans="3:26" ht="15.5" x14ac:dyDescent="0.35">
      <c r="C153" t="s">
        <v>216</v>
      </c>
      <c r="D153" s="5">
        <v>-22796958778</v>
      </c>
      <c r="E153" s="5">
        <v>-7623210</v>
      </c>
      <c r="G153" s="5">
        <v>320304081</v>
      </c>
      <c r="K153" s="5">
        <v>408634257</v>
      </c>
      <c r="L153" s="5">
        <v>1538100776</v>
      </c>
      <c r="M153" s="5">
        <v>19296319</v>
      </c>
      <c r="N153" s="5">
        <v>25727050</v>
      </c>
      <c r="O153" s="5">
        <v>14506191</v>
      </c>
      <c r="P153" s="5">
        <v>20936989</v>
      </c>
      <c r="Q153" s="5">
        <v>90658833</v>
      </c>
      <c r="R153" s="5">
        <v>38860243</v>
      </c>
      <c r="S153" s="5">
        <v>2426124</v>
      </c>
      <c r="T153" s="5">
        <v>391978</v>
      </c>
      <c r="U153" s="5">
        <v>2681703</v>
      </c>
    </row>
    <row r="154" spans="3:26" ht="15.5" x14ac:dyDescent="0.35">
      <c r="C154" t="s">
        <v>144</v>
      </c>
      <c r="P154" s="5">
        <v>-10000062853</v>
      </c>
      <c r="Q154" s="5">
        <v>-14999460414</v>
      </c>
      <c r="R154" s="5">
        <v>-27408913872</v>
      </c>
      <c r="S154" s="5">
        <v>-1024543666</v>
      </c>
      <c r="T154" s="5">
        <v>-1006565000</v>
      </c>
      <c r="X154" s="5">
        <v>-637447748</v>
      </c>
    </row>
    <row r="155" spans="3:26" ht="15.5" x14ac:dyDescent="0.35">
      <c r="C155" t="s">
        <v>1803</v>
      </c>
      <c r="D155" s="5">
        <v>-1927928857</v>
      </c>
      <c r="E155" s="5">
        <v>1927928857</v>
      </c>
      <c r="F155" s="5">
        <v>14675638554</v>
      </c>
      <c r="I155" s="5">
        <v>14675638554</v>
      </c>
      <c r="J155" s="5">
        <v>4784053771</v>
      </c>
      <c r="K155" s="5">
        <v>-246074904</v>
      </c>
      <c r="Y155" s="5">
        <v>180094677</v>
      </c>
      <c r="Z155" s="5">
        <v>-1069395297</v>
      </c>
    </row>
    <row r="156" spans="3:26" ht="15.5" x14ac:dyDescent="0.35">
      <c r="C156" t="s">
        <v>145</v>
      </c>
      <c r="D156" s="5">
        <v>7764159465</v>
      </c>
      <c r="E156" s="5">
        <v>-1794780116</v>
      </c>
      <c r="F156" s="5">
        <v>9173036867</v>
      </c>
      <c r="G156" s="5">
        <v>266478765</v>
      </c>
      <c r="I156" s="5">
        <v>8588284878</v>
      </c>
      <c r="J156" s="5">
        <v>9092659272</v>
      </c>
      <c r="K156" s="5">
        <v>1761991337</v>
      </c>
      <c r="L156" s="5">
        <v>-424116775</v>
      </c>
      <c r="M156" s="5">
        <v>-1384568003</v>
      </c>
      <c r="N156" s="5">
        <v>4695599381</v>
      </c>
      <c r="O156" s="5">
        <v>32017062382</v>
      </c>
      <c r="P156" s="5">
        <v>-7243776387</v>
      </c>
      <c r="Q156" s="5">
        <v>78332933907</v>
      </c>
      <c r="R156" s="5">
        <v>589217912992</v>
      </c>
      <c r="S156" s="5">
        <v>4311061338</v>
      </c>
      <c r="T156" s="5">
        <v>48957050206</v>
      </c>
      <c r="U156" s="5">
        <v>-2939921602</v>
      </c>
      <c r="V156" s="5">
        <v>636986280</v>
      </c>
      <c r="W156" s="5">
        <v>-7998736157</v>
      </c>
      <c r="X156" s="5">
        <v>1639927240</v>
      </c>
      <c r="Y156" s="5">
        <v>245924115</v>
      </c>
      <c r="Z156" s="5">
        <v>-915317791</v>
      </c>
    </row>
    <row r="157" spans="3:26" ht="15.5" x14ac:dyDescent="0.35">
      <c r="C157" t="s">
        <v>146</v>
      </c>
      <c r="D157" s="5">
        <v>-590854</v>
      </c>
      <c r="E157" s="5">
        <v>-1950000</v>
      </c>
      <c r="F157" s="5">
        <v>2</v>
      </c>
      <c r="G157" s="5">
        <v>-1</v>
      </c>
      <c r="I157" s="5">
        <v>-24010741</v>
      </c>
      <c r="J157" s="5">
        <v>-45901055</v>
      </c>
      <c r="K157" s="5">
        <v>-90536199</v>
      </c>
      <c r="L157" s="5">
        <v>-24934102</v>
      </c>
      <c r="M157" s="5">
        <v>-64633123</v>
      </c>
      <c r="N157" s="5">
        <v>-5556000000</v>
      </c>
      <c r="O157" s="5">
        <v>-33296125000</v>
      </c>
      <c r="P157" s="5">
        <v>-13500000</v>
      </c>
      <c r="Q157" s="5">
        <v>-92277365964</v>
      </c>
      <c r="R157" s="5">
        <v>-561325253650</v>
      </c>
      <c r="S157" s="5">
        <v>-677360395</v>
      </c>
      <c r="U157" s="5">
        <v>-4831801</v>
      </c>
      <c r="W157" s="5">
        <v>9764000000</v>
      </c>
      <c r="Z157" s="5">
        <v>-1816326</v>
      </c>
    </row>
    <row r="158" spans="3:26" ht="15.5" x14ac:dyDescent="0.35">
      <c r="C158" t="s">
        <v>1804</v>
      </c>
      <c r="Z158" s="5">
        <v>-1816326</v>
      </c>
    </row>
    <row r="159" spans="3:26" ht="15.5" x14ac:dyDescent="0.35">
      <c r="C159" t="s">
        <v>1236</v>
      </c>
    </row>
    <row r="160" spans="3:26" ht="15.5" x14ac:dyDescent="0.35">
      <c r="C160" t="s">
        <v>147</v>
      </c>
      <c r="D160" s="5">
        <v>-590854</v>
      </c>
      <c r="E160" s="5">
        <v>-1950000</v>
      </c>
      <c r="F160" s="5">
        <v>2</v>
      </c>
      <c r="G160" s="5">
        <v>-1</v>
      </c>
      <c r="I160" s="5">
        <v>-24010741</v>
      </c>
      <c r="J160" s="5">
        <v>-45901055</v>
      </c>
      <c r="K160" s="5">
        <v>-90536199</v>
      </c>
      <c r="L160" s="5">
        <v>-24934102</v>
      </c>
      <c r="M160" s="5">
        <v>-64633123</v>
      </c>
      <c r="N160" s="5">
        <v>-6000000</v>
      </c>
      <c r="O160" s="5">
        <v>-5150000</v>
      </c>
      <c r="P160" s="5">
        <v>-13500000</v>
      </c>
      <c r="Q160" s="5">
        <v>-30840000</v>
      </c>
      <c r="R160" s="5">
        <v>-1195253651</v>
      </c>
    </row>
    <row r="161" spans="3:26" ht="15.5" x14ac:dyDescent="0.35">
      <c r="C161" t="s">
        <v>222</v>
      </c>
      <c r="W161" s="5">
        <v>9764000000</v>
      </c>
    </row>
    <row r="162" spans="3:26" ht="15.5" x14ac:dyDescent="0.35">
      <c r="C162" t="s">
        <v>705</v>
      </c>
      <c r="Q162" s="5">
        <v>-300800000</v>
      </c>
      <c r="R162" s="5">
        <v>-14750000000</v>
      </c>
    </row>
    <row r="163" spans="3:26" ht="15.5" x14ac:dyDescent="0.35">
      <c r="C163" t="s">
        <v>1805</v>
      </c>
      <c r="N163" s="5">
        <v>-5550000000</v>
      </c>
      <c r="R163" s="5">
        <v>-474999999999</v>
      </c>
    </row>
    <row r="164" spans="3:26" ht="15.5" x14ac:dyDescent="0.35">
      <c r="C164" t="s">
        <v>1566</v>
      </c>
      <c r="S164" s="5">
        <v>1620839576</v>
      </c>
    </row>
    <row r="165" spans="3:26" ht="15.5" x14ac:dyDescent="0.35">
      <c r="C165" t="s">
        <v>274</v>
      </c>
      <c r="S165" s="5">
        <v>-2298199971</v>
      </c>
    </row>
    <row r="166" spans="3:26" ht="15.5" x14ac:dyDescent="0.35">
      <c r="C166" t="s">
        <v>574</v>
      </c>
      <c r="O166" s="5">
        <v>-33290975000</v>
      </c>
      <c r="Q166" s="5">
        <v>-91945725964</v>
      </c>
      <c r="R166" s="5">
        <v>-70380000000</v>
      </c>
    </row>
    <row r="167" spans="3:26" ht="15.5" x14ac:dyDescent="0.35">
      <c r="C167" t="s">
        <v>1806</v>
      </c>
      <c r="U167" s="5">
        <v>1561493607</v>
      </c>
    </row>
    <row r="168" spans="3:26" ht="15.5" x14ac:dyDescent="0.35">
      <c r="C168" t="s">
        <v>1641</v>
      </c>
      <c r="U168" s="5">
        <v>-1566325408</v>
      </c>
    </row>
    <row r="169" spans="3:26" ht="15.5" x14ac:dyDescent="0.35">
      <c r="C169" t="s">
        <v>1807</v>
      </c>
    </row>
    <row r="170" spans="3:26" ht="15.5" x14ac:dyDescent="0.35">
      <c r="C170" t="s">
        <v>152</v>
      </c>
      <c r="D170" s="5">
        <v>7764159465</v>
      </c>
      <c r="E170" s="5">
        <v>-1794780116</v>
      </c>
      <c r="F170" s="5">
        <v>9173036867</v>
      </c>
      <c r="G170" s="5">
        <v>266478765</v>
      </c>
      <c r="I170" s="5">
        <v>8588284878</v>
      </c>
      <c r="J170" s="5">
        <v>9092659272</v>
      </c>
      <c r="K170" s="5">
        <v>1761991337</v>
      </c>
      <c r="L170" s="5">
        <v>-424116775</v>
      </c>
      <c r="M170" s="5">
        <v>-1384568003</v>
      </c>
      <c r="N170" s="5">
        <v>4695599381</v>
      </c>
      <c r="O170" s="5">
        <v>32017062382</v>
      </c>
      <c r="P170" s="5">
        <v>-7243776387</v>
      </c>
      <c r="Q170" s="5">
        <v>78332933907</v>
      </c>
      <c r="R170" s="5">
        <v>589217912992</v>
      </c>
      <c r="S170" s="5">
        <v>4311061338</v>
      </c>
      <c r="T170" s="5">
        <v>48957050206</v>
      </c>
      <c r="U170" s="5">
        <v>-2939921602</v>
      </c>
      <c r="V170" s="5">
        <v>636986280</v>
      </c>
      <c r="W170" s="5">
        <v>-7998736157</v>
      </c>
      <c r="X170" s="5">
        <v>1639927240</v>
      </c>
      <c r="Y170" s="5">
        <v>245924115</v>
      </c>
      <c r="Z170" s="5">
        <v>-915317791</v>
      </c>
    </row>
    <row r="171" spans="3:26" ht="15.5" x14ac:dyDescent="0.35">
      <c r="C171" t="s">
        <v>807</v>
      </c>
      <c r="K171" s="5">
        <v>1468302326</v>
      </c>
      <c r="M171" s="5">
        <v>1056000000</v>
      </c>
      <c r="P171" s="5">
        <v>3984275453</v>
      </c>
      <c r="Q171" s="5">
        <v>20515724517</v>
      </c>
      <c r="R171" s="5">
        <v>23500000000</v>
      </c>
      <c r="T171" s="5">
        <v>36303600000</v>
      </c>
    </row>
    <row r="172" spans="3:26" ht="15.5" x14ac:dyDescent="0.35">
      <c r="C172" t="s">
        <v>1808</v>
      </c>
      <c r="D172" s="5">
        <v>-234584249</v>
      </c>
      <c r="F172" s="5">
        <v>-150407068</v>
      </c>
      <c r="G172" s="5">
        <v>-84177181</v>
      </c>
      <c r="I172" s="5">
        <v>-1380008768</v>
      </c>
      <c r="J172" s="5">
        <v>-88293558</v>
      </c>
      <c r="L172" s="5">
        <v>-415616775</v>
      </c>
      <c r="M172" s="5">
        <v>-640383225</v>
      </c>
      <c r="R172" s="5">
        <v>-3333356249</v>
      </c>
      <c r="S172" s="5">
        <v>-37320000000</v>
      </c>
      <c r="X172" s="5">
        <v>-7904668415</v>
      </c>
      <c r="Y172" s="5">
        <v>-2346303429</v>
      </c>
      <c r="Z172" s="5">
        <v>-915317791</v>
      </c>
    </row>
    <row r="173" spans="3:26" ht="15.5" x14ac:dyDescent="0.35">
      <c r="C173" t="s">
        <v>440</v>
      </c>
      <c r="T173" s="5">
        <v>12491592587</v>
      </c>
    </row>
    <row r="174" spans="3:26" ht="15.5" x14ac:dyDescent="0.35">
      <c r="C174" t="s">
        <v>441</v>
      </c>
      <c r="L174" s="5">
        <v>-60000000</v>
      </c>
      <c r="M174" s="5">
        <v>-2803948384</v>
      </c>
      <c r="N174" s="5">
        <v>-8467950482</v>
      </c>
      <c r="O174" s="5">
        <v>-4077648909</v>
      </c>
      <c r="P174" s="5">
        <v>-59164862404</v>
      </c>
      <c r="Q174" s="5">
        <v>-322801209792</v>
      </c>
      <c r="R174" s="5">
        <v>-111586536352</v>
      </c>
      <c r="U174" s="5">
        <v>-5800599581</v>
      </c>
      <c r="W174" s="5">
        <v>-7998736157</v>
      </c>
    </row>
    <row r="175" spans="3:26" ht="15.5" x14ac:dyDescent="0.35">
      <c r="C175" t="s">
        <v>442</v>
      </c>
      <c r="D175" s="5">
        <v>1794780116</v>
      </c>
      <c r="E175" s="5">
        <v>-1794780116</v>
      </c>
      <c r="F175" s="5">
        <v>10439855503</v>
      </c>
      <c r="I175" s="5">
        <v>10439855503</v>
      </c>
      <c r="J175" s="5">
        <v>9180952830</v>
      </c>
      <c r="K175" s="5">
        <v>293689011</v>
      </c>
      <c r="L175" s="5">
        <v>51500000</v>
      </c>
      <c r="M175" s="5">
        <v>1003763606</v>
      </c>
      <c r="N175" s="5">
        <v>7613549863</v>
      </c>
      <c r="O175" s="5">
        <v>38119711291</v>
      </c>
      <c r="P175" s="5">
        <v>57936873417</v>
      </c>
      <c r="Q175" s="5">
        <v>395617879596</v>
      </c>
      <c r="R175" s="5">
        <v>82198892229</v>
      </c>
      <c r="S175" s="5">
        <v>51546260630</v>
      </c>
      <c r="U175" s="5">
        <v>144375200</v>
      </c>
      <c r="V175" s="5">
        <v>636986280</v>
      </c>
      <c r="X175" s="5">
        <v>10182043403</v>
      </c>
    </row>
    <row r="176" spans="3:26" ht="15.5" x14ac:dyDescent="0.35">
      <c r="C176" t="s">
        <v>1809</v>
      </c>
    </row>
    <row r="177" spans="3:26" ht="15.5" x14ac:dyDescent="0.35">
      <c r="C177" t="s">
        <v>308</v>
      </c>
    </row>
    <row r="178" spans="3:26" ht="15.5" x14ac:dyDescent="0.35">
      <c r="C178" t="s">
        <v>1810</v>
      </c>
      <c r="O178" s="5">
        <v>-2025000000</v>
      </c>
    </row>
    <row r="179" spans="3:26" ht="15.5" x14ac:dyDescent="0.35">
      <c r="C179" t="s">
        <v>1064</v>
      </c>
      <c r="T179" s="5">
        <v>-5000000000</v>
      </c>
      <c r="U179" s="5">
        <v>5000000000</v>
      </c>
    </row>
    <row r="180" spans="3:26" ht="15.5" x14ac:dyDescent="0.35">
      <c r="C180" t="s">
        <v>1811</v>
      </c>
      <c r="T180" s="5">
        <v>-1191577381</v>
      </c>
    </row>
    <row r="181" spans="3:26" ht="15.5" x14ac:dyDescent="0.35">
      <c r="C181" t="s">
        <v>1812</v>
      </c>
      <c r="T181" s="5">
        <v>5060000000</v>
      </c>
    </row>
    <row r="182" spans="3:26" ht="15.5" x14ac:dyDescent="0.35">
      <c r="C182" t="s">
        <v>1623</v>
      </c>
      <c r="T182" s="5">
        <v>2300000000</v>
      </c>
    </row>
    <row r="183" spans="3:26" ht="15.5" x14ac:dyDescent="0.35">
      <c r="C183" t="s">
        <v>858</v>
      </c>
      <c r="N183" s="5">
        <v>5550000000</v>
      </c>
      <c r="R183" s="5">
        <v>625847827236</v>
      </c>
      <c r="U183" s="5">
        <v>200</v>
      </c>
    </row>
    <row r="184" spans="3:26" ht="15.5" x14ac:dyDescent="0.35">
      <c r="C184" t="s">
        <v>1792</v>
      </c>
      <c r="U184" s="5">
        <v>-2452937</v>
      </c>
    </row>
    <row r="185" spans="3:26" ht="15.5" x14ac:dyDescent="0.35">
      <c r="C185" t="s">
        <v>158</v>
      </c>
      <c r="U185" s="5">
        <v>-2281244484</v>
      </c>
    </row>
    <row r="186" spans="3:26" ht="15.5" x14ac:dyDescent="0.35">
      <c r="C186" t="s">
        <v>1627</v>
      </c>
    </row>
    <row r="187" spans="3:26" ht="15.5" x14ac:dyDescent="0.35">
      <c r="C187" t="s">
        <v>1741</v>
      </c>
      <c r="Y187" s="5">
        <v>2666666667</v>
      </c>
    </row>
    <row r="188" spans="3:26" ht="15.5" x14ac:dyDescent="0.35">
      <c r="C188" t="s">
        <v>701</v>
      </c>
      <c r="F188" s="5">
        <v>-471561857</v>
      </c>
      <c r="I188" s="5">
        <v>-471561857</v>
      </c>
    </row>
    <row r="189" spans="3:26" ht="15.5" x14ac:dyDescent="0.35">
      <c r="C189" t="s">
        <v>635</v>
      </c>
      <c r="Y189" s="5">
        <v>-74439123</v>
      </c>
    </row>
    <row r="190" spans="3:26" ht="15.5" x14ac:dyDescent="0.35">
      <c r="C190" t="s">
        <v>167</v>
      </c>
      <c r="D190" s="5">
        <v>-18181794</v>
      </c>
      <c r="E190" s="5">
        <v>1221677</v>
      </c>
      <c r="F190" s="5">
        <v>-15647603</v>
      </c>
      <c r="G190" s="5">
        <v>187966700</v>
      </c>
      <c r="I190" s="5">
        <v>-1310870033</v>
      </c>
      <c r="J190" s="5">
        <v>1263265911</v>
      </c>
      <c r="K190" s="5">
        <v>-699764421</v>
      </c>
      <c r="L190" s="5">
        <v>-390665687</v>
      </c>
      <c r="M190" s="5">
        <v>343824029</v>
      </c>
      <c r="N190" s="5">
        <v>-5257669781</v>
      </c>
      <c r="O190" s="5">
        <v>5384133662</v>
      </c>
      <c r="P190" s="5">
        <v>-2846831481</v>
      </c>
      <c r="Q190" s="5">
        <v>700372380</v>
      </c>
      <c r="R190" s="5">
        <v>260672583</v>
      </c>
      <c r="S190" s="5">
        <v>672541150</v>
      </c>
      <c r="T190" s="5">
        <v>58617547</v>
      </c>
      <c r="U190" s="5">
        <v>-55634848</v>
      </c>
      <c r="V190" s="5">
        <v>-129639402</v>
      </c>
      <c r="W190" s="5">
        <v>-178127390</v>
      </c>
      <c r="X190" s="5">
        <v>145825432</v>
      </c>
      <c r="Y190" s="5">
        <v>-47192131</v>
      </c>
      <c r="Z190" s="5">
        <v>101682056</v>
      </c>
    </row>
    <row r="191" spans="3:26" ht="15.5" x14ac:dyDescent="0.35">
      <c r="C191" t="s">
        <v>168</v>
      </c>
      <c r="D191" s="5">
        <v>-172319097</v>
      </c>
      <c r="E191" s="5">
        <v>5514508258</v>
      </c>
      <c r="I191" s="5">
        <v>6825378291</v>
      </c>
      <c r="J191" s="5">
        <v>5562112380</v>
      </c>
      <c r="K191" s="5">
        <v>6261876801</v>
      </c>
      <c r="L191" s="5">
        <v>6652542488</v>
      </c>
      <c r="M191" s="5">
        <v>6308718459</v>
      </c>
      <c r="N191" s="5">
        <v>11566388240</v>
      </c>
      <c r="O191" s="5">
        <v>6182254578</v>
      </c>
      <c r="P191" s="5">
        <v>9029086058</v>
      </c>
      <c r="Q191" s="5">
        <v>8328713678</v>
      </c>
      <c r="R191" s="5">
        <v>742943567</v>
      </c>
      <c r="S191" s="5">
        <v>70402417</v>
      </c>
      <c r="T191" s="5">
        <v>12661892</v>
      </c>
      <c r="U191" s="5">
        <v>68296740</v>
      </c>
      <c r="V191" s="5">
        <v>197936141</v>
      </c>
      <c r="W191" s="5">
        <v>376063531</v>
      </c>
      <c r="X191" s="5">
        <v>230238099</v>
      </c>
      <c r="Y191" s="5">
        <v>277430230</v>
      </c>
      <c r="Z191" s="5">
        <v>175748174</v>
      </c>
    </row>
    <row r="192" spans="3:26" ht="15.5" x14ac:dyDescent="0.35">
      <c r="C192" t="s">
        <v>242</v>
      </c>
      <c r="T192" s="5">
        <v>-877022</v>
      </c>
    </row>
    <row r="193" spans="2:26" ht="15.5" x14ac:dyDescent="0.35">
      <c r="C193" t="s">
        <v>1813</v>
      </c>
      <c r="R193" s="5">
        <v>7325097528</v>
      </c>
    </row>
    <row r="194" spans="2:26" ht="15.5" x14ac:dyDescent="0.35">
      <c r="C194" t="s">
        <v>169</v>
      </c>
      <c r="D194" s="5">
        <v>-190500891</v>
      </c>
      <c r="E194" s="5">
        <v>5515729935</v>
      </c>
      <c r="F194" s="5">
        <v>-15647603</v>
      </c>
      <c r="G194" s="5">
        <v>187966700</v>
      </c>
      <c r="I194" s="5">
        <v>5514508258</v>
      </c>
      <c r="J194" s="5">
        <v>6825378291</v>
      </c>
      <c r="K194" s="5">
        <v>5562112380</v>
      </c>
      <c r="L194" s="5">
        <v>6261876801</v>
      </c>
      <c r="M194" s="5">
        <v>6652542488</v>
      </c>
      <c r="N194" s="5">
        <v>6308718459</v>
      </c>
      <c r="O194" s="5">
        <v>11566388240</v>
      </c>
      <c r="P194" s="5">
        <v>6182254577</v>
      </c>
      <c r="Q194" s="5">
        <v>9029086058</v>
      </c>
      <c r="R194" s="5">
        <v>8328713678</v>
      </c>
      <c r="S194" s="5">
        <v>742943567</v>
      </c>
      <c r="T194" s="5">
        <v>70402417</v>
      </c>
      <c r="U194" s="5">
        <v>12661892</v>
      </c>
      <c r="V194" s="5">
        <v>68296739</v>
      </c>
      <c r="W194" s="5">
        <v>197936141</v>
      </c>
      <c r="X194" s="5">
        <v>376063531</v>
      </c>
      <c r="Y194" s="5">
        <v>230238099</v>
      </c>
      <c r="Z194" s="5">
        <v>277430230</v>
      </c>
    </row>
    <row r="196" spans="2:26" ht="15.5" x14ac:dyDescent="0.35">
      <c r="B196" t="s">
        <v>170</v>
      </c>
      <c r="C196" t="s">
        <v>12</v>
      </c>
      <c r="D196" s="5">
        <v>6450000000</v>
      </c>
      <c r="E196" s="5">
        <v>6450000000</v>
      </c>
      <c r="F196" s="5">
        <v>6450000000</v>
      </c>
      <c r="G196" s="5">
        <v>6450000000</v>
      </c>
      <c r="I196" s="5">
        <v>6450000000</v>
      </c>
      <c r="J196" s="5">
        <v>6450000000</v>
      </c>
      <c r="K196" s="5">
        <v>6450000000</v>
      </c>
      <c r="L196" s="5">
        <v>6450000000</v>
      </c>
      <c r="M196" s="5">
        <v>6450000000</v>
      </c>
      <c r="N196" s="5">
        <v>6450000000</v>
      </c>
      <c r="O196" s="5">
        <v>6450000000</v>
      </c>
      <c r="P196" s="5">
        <v>6450000000</v>
      </c>
      <c r="Q196" s="5">
        <v>6450000000</v>
      </c>
      <c r="R196" s="5">
        <v>6450000000</v>
      </c>
      <c r="S196" s="5">
        <v>250000000</v>
      </c>
      <c r="T196" s="5">
        <v>250000000</v>
      </c>
      <c r="U196" s="5">
        <v>230000000</v>
      </c>
      <c r="V196" s="5">
        <v>230000000</v>
      </c>
      <c r="W196" s="5">
        <v>230000000</v>
      </c>
      <c r="X196" s="5">
        <v>230000000</v>
      </c>
      <c r="Y196" s="5">
        <v>230000000</v>
      </c>
      <c r="Z196" s="5">
        <v>230000000</v>
      </c>
    </row>
    <row r="197" spans="2:26" ht="15.5" x14ac:dyDescent="0.35">
      <c r="C197" t="s">
        <v>171</v>
      </c>
      <c r="D197" s="6">
        <v>-7.0000000000000007E-2</v>
      </c>
      <c r="E197" s="6">
        <v>0.13</v>
      </c>
      <c r="F197" s="6">
        <v>-4.1399999999999997</v>
      </c>
      <c r="G197" s="6">
        <v>0.01</v>
      </c>
    </row>
    <row r="198" spans="2:26" ht="15.5" x14ac:dyDescent="0.35">
      <c r="C198" t="s">
        <v>172</v>
      </c>
      <c r="D198" s="6">
        <v>-542.86</v>
      </c>
      <c r="E198" s="6">
        <v>284.62</v>
      </c>
      <c r="F198" s="6">
        <v>-7.73</v>
      </c>
      <c r="G198" s="5">
        <v>2700</v>
      </c>
    </row>
    <row r="199" spans="2:26" ht="15.5" x14ac:dyDescent="0.35">
      <c r="C199" t="s">
        <v>60</v>
      </c>
      <c r="D199" s="6">
        <v>142.61000000000001</v>
      </c>
      <c r="E199" s="6">
        <v>117.02</v>
      </c>
      <c r="F199" s="6">
        <v>85.13</v>
      </c>
      <c r="G199" s="6">
        <v>102.6</v>
      </c>
    </row>
    <row r="200" spans="2:26" ht="15.5" x14ac:dyDescent="0.35">
      <c r="C200" t="s">
        <v>173</v>
      </c>
      <c r="D200" s="5">
        <v>-400000000</v>
      </c>
      <c r="E200" s="5">
        <v>250000000</v>
      </c>
      <c r="F200" s="5">
        <v>-5590000000</v>
      </c>
      <c r="G200" s="5">
        <v>40000000</v>
      </c>
    </row>
    <row r="201" spans="2:26" ht="15.5" x14ac:dyDescent="0.35">
      <c r="C201" t="s">
        <v>174</v>
      </c>
      <c r="D201" s="6">
        <v>-5.9999999999999995E-4</v>
      </c>
      <c r="E201" s="6">
        <v>1.1999999999999999E-3</v>
      </c>
      <c r="F201" s="6">
        <v>-3.8399999999999997E-2</v>
      </c>
      <c r="G201" s="6">
        <v>1E-4</v>
      </c>
    </row>
    <row r="202" spans="2:26" ht="15.5" x14ac:dyDescent="0.35">
      <c r="C202" t="s">
        <v>175</v>
      </c>
      <c r="D202" s="6">
        <v>-1.1000000000000001E-3</v>
      </c>
      <c r="E202" s="6">
        <v>2.0999999999999999E-3</v>
      </c>
      <c r="F202" s="6">
        <v>-6.7799999999999999E-2</v>
      </c>
      <c r="G202" s="6">
        <v>2.0000000000000001E-4</v>
      </c>
    </row>
    <row r="203" spans="2:26" ht="15.5" x14ac:dyDescent="0.35">
      <c r="C203" t="s">
        <v>176</v>
      </c>
      <c r="D203" s="6">
        <v>-1E-3</v>
      </c>
      <c r="E203" s="6">
        <v>4.0000000000000002E-4</v>
      </c>
      <c r="F203" s="6">
        <v>-1.18E-2</v>
      </c>
      <c r="G203" s="6">
        <v>-1E-4</v>
      </c>
    </row>
    <row r="204" spans="2:26" ht="15.5" x14ac:dyDescent="0.35">
      <c r="C204" t="s">
        <v>177</v>
      </c>
      <c r="F204" s="6">
        <v>-0.28000000000000003</v>
      </c>
    </row>
    <row r="205" spans="2:26" ht="15.5" x14ac:dyDescent="0.35">
      <c r="C205" t="s">
        <v>178</v>
      </c>
      <c r="D205" s="5">
        <v>392000000000</v>
      </c>
      <c r="E205" s="5">
        <v>395000000000</v>
      </c>
      <c r="F205" s="5">
        <v>394000000000</v>
      </c>
      <c r="G205" s="5">
        <v>421000000000</v>
      </c>
    </row>
    <row r="206" spans="2:26" ht="15.5" x14ac:dyDescent="0.35">
      <c r="C206" t="s">
        <v>179</v>
      </c>
      <c r="D206" s="6">
        <v>0.63</v>
      </c>
      <c r="E206" s="6">
        <v>0.6</v>
      </c>
      <c r="F206" s="6">
        <v>0.52</v>
      </c>
      <c r="G206" s="6">
        <v>0.41</v>
      </c>
    </row>
    <row r="207" spans="2:26" ht="15.5" x14ac:dyDescent="0.35">
      <c r="C207" t="s">
        <v>180</v>
      </c>
      <c r="D207" s="6">
        <v>60.78</v>
      </c>
      <c r="E207" s="6">
        <v>61.19</v>
      </c>
      <c r="F207" s="6">
        <v>61.07</v>
      </c>
      <c r="G207" s="6">
        <v>65.27</v>
      </c>
    </row>
    <row r="208" spans="2:26" ht="15.5" x14ac:dyDescent="0.35">
      <c r="C208" t="s">
        <v>181</v>
      </c>
      <c r="D208" s="6">
        <v>0.65</v>
      </c>
      <c r="E208" s="6">
        <v>0.63</v>
      </c>
      <c r="F208" s="6">
        <v>0.55000000000000004</v>
      </c>
      <c r="G208" s="6">
        <v>0.43</v>
      </c>
    </row>
    <row r="209" spans="3:26" ht="15.5" x14ac:dyDescent="0.35">
      <c r="C209" t="s">
        <v>182</v>
      </c>
      <c r="D209" s="6">
        <v>58.25</v>
      </c>
      <c r="E209" s="6">
        <v>58.65</v>
      </c>
      <c r="F209" s="6">
        <v>58.53</v>
      </c>
      <c r="G209" s="6">
        <v>62.74</v>
      </c>
    </row>
    <row r="210" spans="3:26" ht="15.5" x14ac:dyDescent="0.35">
      <c r="C210" t="s">
        <v>183</v>
      </c>
    </row>
    <row r="211" spans="3:26" ht="15.5" x14ac:dyDescent="0.35">
      <c r="C211" t="s">
        <v>184</v>
      </c>
      <c r="D211" s="5">
        <v>71000000000</v>
      </c>
      <c r="E211" s="5">
        <v>71000000000</v>
      </c>
      <c r="F211" s="5">
        <v>71000000000</v>
      </c>
      <c r="G211" s="5">
        <v>71000000000</v>
      </c>
    </row>
    <row r="212" spans="3:26" ht="15.5" x14ac:dyDescent="0.35">
      <c r="C212" t="s">
        <v>185</v>
      </c>
      <c r="D212" s="5">
        <v>392000000000</v>
      </c>
      <c r="E212" s="5">
        <v>395000000000</v>
      </c>
      <c r="F212" s="5">
        <v>394000000000</v>
      </c>
      <c r="G212" s="5">
        <v>421000000000</v>
      </c>
    </row>
    <row r="213" spans="3:26" ht="15.5" x14ac:dyDescent="0.35">
      <c r="C213" t="s">
        <v>24</v>
      </c>
      <c r="D213" s="5">
        <v>71000000000</v>
      </c>
      <c r="E213" s="5">
        <v>71000000000</v>
      </c>
      <c r="F213" s="5">
        <v>71000000000</v>
      </c>
      <c r="G213" s="5">
        <v>71000000000</v>
      </c>
    </row>
    <row r="214" spans="3:26" ht="15.5" x14ac:dyDescent="0.35">
      <c r="C214" t="s">
        <v>21</v>
      </c>
      <c r="D214" s="5">
        <v>66000000000</v>
      </c>
      <c r="E214" s="5">
        <v>65000000000</v>
      </c>
      <c r="F214" s="5">
        <v>65000000000</v>
      </c>
      <c r="G214" s="5">
        <v>65000000000</v>
      </c>
    </row>
    <row r="215" spans="3:26" ht="15.5" x14ac:dyDescent="0.35">
      <c r="C215" t="s">
        <v>186</v>
      </c>
      <c r="D215" s="5">
        <v>425000000000</v>
      </c>
      <c r="E215" s="5">
        <v>428000000000</v>
      </c>
      <c r="F215" s="5">
        <v>427000000000</v>
      </c>
      <c r="G215" s="5">
        <v>454000000000</v>
      </c>
    </row>
    <row r="216" spans="3:26" ht="15.5" x14ac:dyDescent="0.35">
      <c r="C216" t="s">
        <v>187</v>
      </c>
      <c r="D216" s="5">
        <v>-8000000000</v>
      </c>
      <c r="E216" s="5">
        <v>2000000000</v>
      </c>
      <c r="F216" s="5">
        <v>-9000000000</v>
      </c>
      <c r="G216" s="5">
        <v>0</v>
      </c>
    </row>
    <row r="217" spans="3:26" ht="15.5" x14ac:dyDescent="0.35">
      <c r="C217" t="s">
        <v>188</v>
      </c>
      <c r="D217" s="5">
        <v>0</v>
      </c>
      <c r="E217" s="5">
        <v>0</v>
      </c>
      <c r="F217" s="5">
        <v>0</v>
      </c>
      <c r="G217" s="5">
        <v>0</v>
      </c>
    </row>
    <row r="218" spans="3:26" ht="15.5" x14ac:dyDescent="0.35">
      <c r="C218" t="s">
        <v>13</v>
      </c>
      <c r="D218" s="5">
        <v>-8000000000</v>
      </c>
      <c r="E218" s="5">
        <v>2000000000</v>
      </c>
      <c r="F218" s="5">
        <v>-9000000000</v>
      </c>
      <c r="G218" s="5">
        <v>0</v>
      </c>
    </row>
    <row r="219" spans="3:26" ht="15.5" x14ac:dyDescent="0.35">
      <c r="C219" t="s">
        <v>16</v>
      </c>
      <c r="D219" s="6">
        <v>-1.21</v>
      </c>
      <c r="E219" s="6">
        <v>0.28000000000000003</v>
      </c>
      <c r="F219" s="6">
        <v>-1.42</v>
      </c>
      <c r="G219" s="6">
        <v>-0.01</v>
      </c>
    </row>
    <row r="220" spans="3:26" ht="15.5" x14ac:dyDescent="0.35">
      <c r="C220" t="s">
        <v>45</v>
      </c>
      <c r="I220" s="6">
        <v>-4.24</v>
      </c>
      <c r="J220" s="6">
        <v>-1.41</v>
      </c>
      <c r="K220" s="6">
        <v>-0.72</v>
      </c>
      <c r="L220" s="6">
        <v>-5.54</v>
      </c>
      <c r="M220" s="6">
        <v>-18.899999999999999</v>
      </c>
      <c r="N220" s="6">
        <v>-1.35</v>
      </c>
      <c r="O220" s="6">
        <v>-25.38</v>
      </c>
      <c r="P220" s="6">
        <v>-1.49</v>
      </c>
      <c r="Q220" s="6">
        <v>-3.02</v>
      </c>
      <c r="R220" s="6">
        <v>3.18</v>
      </c>
      <c r="S220" s="6">
        <v>-5.35</v>
      </c>
      <c r="T220" s="6">
        <v>-23.5</v>
      </c>
      <c r="U220" s="6">
        <v>-6.34</v>
      </c>
      <c r="V220" s="6">
        <v>-8.81</v>
      </c>
      <c r="W220" s="6">
        <v>-38.67</v>
      </c>
      <c r="X220" s="6">
        <v>-20.36</v>
      </c>
      <c r="Y220" s="6">
        <v>-24.63</v>
      </c>
      <c r="Z220" s="6">
        <v>-35.31</v>
      </c>
    </row>
    <row r="221" spans="3:26" ht="15.5" x14ac:dyDescent="0.35">
      <c r="C221" t="s">
        <v>59</v>
      </c>
      <c r="I221" s="6">
        <v>-7.55</v>
      </c>
      <c r="J221" s="6">
        <v>-9.93</v>
      </c>
      <c r="K221" s="6">
        <v>-69.44</v>
      </c>
      <c r="L221" s="6">
        <v>-9.0299999999999994</v>
      </c>
      <c r="M221" s="6">
        <v>-2.65</v>
      </c>
      <c r="N221" s="6">
        <v>-37.04</v>
      </c>
      <c r="O221" s="6">
        <v>-1.97</v>
      </c>
      <c r="P221" s="6">
        <v>-33.56</v>
      </c>
      <c r="Q221" s="6">
        <v>-17.88</v>
      </c>
      <c r="R221" s="6">
        <v>23.27</v>
      </c>
      <c r="S221" s="6">
        <v>-18.5</v>
      </c>
      <c r="T221" s="6">
        <v>-4.26</v>
      </c>
      <c r="U221" s="6">
        <v>-15.77</v>
      </c>
      <c r="V221" s="6">
        <v>-6.13</v>
      </c>
      <c r="W221" s="6">
        <v>-1.32</v>
      </c>
      <c r="X221" s="6">
        <v>-2.11</v>
      </c>
      <c r="Y221" s="6">
        <v>-2.0299999999999998</v>
      </c>
      <c r="Z221" s="6">
        <v>-0.48</v>
      </c>
    </row>
    <row r="222" spans="3:26" ht="15.5" x14ac:dyDescent="0.35">
      <c r="C222" t="s">
        <v>62</v>
      </c>
      <c r="I222" s="6">
        <v>26.85</v>
      </c>
      <c r="J222" s="6">
        <v>10.6</v>
      </c>
      <c r="K222" s="6">
        <v>45.02</v>
      </c>
      <c r="L222" s="6">
        <v>70.39</v>
      </c>
      <c r="M222" s="6">
        <v>105.67</v>
      </c>
      <c r="N222" s="6">
        <v>1.55</v>
      </c>
      <c r="O222" s="6">
        <v>14.87</v>
      </c>
      <c r="P222" s="5">
        <v>3</v>
      </c>
      <c r="Q222" s="6">
        <v>20.329999999999998</v>
      </c>
      <c r="R222" s="6">
        <v>4.71</v>
      </c>
      <c r="S222" s="6">
        <v>4.74</v>
      </c>
      <c r="T222" s="6">
        <v>5.94</v>
      </c>
      <c r="U222" s="6">
        <v>3.64</v>
      </c>
      <c r="V222" s="6">
        <v>7.75</v>
      </c>
      <c r="W222" s="6">
        <v>4.57</v>
      </c>
      <c r="X222" s="6">
        <v>3.35</v>
      </c>
      <c r="Y222" s="6">
        <v>4.49</v>
      </c>
      <c r="Z222" s="6">
        <v>0.48</v>
      </c>
    </row>
    <row r="223" spans="3:26" ht="15.5" x14ac:dyDescent="0.35">
      <c r="C223" t="s">
        <v>189</v>
      </c>
      <c r="I223" s="5">
        <v>-6220000000</v>
      </c>
      <c r="J223" s="5">
        <v>-520000000</v>
      </c>
      <c r="K223" s="5">
        <v>-3990000000</v>
      </c>
      <c r="L223" s="5">
        <v>-550000000</v>
      </c>
      <c r="M223" s="5">
        <v>-3630000000</v>
      </c>
      <c r="N223" s="5">
        <v>42930000000</v>
      </c>
      <c r="O223" s="5">
        <v>-3850000000</v>
      </c>
      <c r="P223" s="5">
        <v>13330000000</v>
      </c>
    </row>
    <row r="224" spans="3:26" ht="15.5" x14ac:dyDescent="0.35">
      <c r="C224" t="s">
        <v>190</v>
      </c>
      <c r="I224" s="6">
        <v>-3.9300000000000002E-2</v>
      </c>
      <c r="J224" s="6">
        <v>-1.29E-2</v>
      </c>
      <c r="K224" s="6">
        <v>-6.5000000000000006E-3</v>
      </c>
      <c r="L224" s="6">
        <v>-4.9200000000000001E-2</v>
      </c>
      <c r="M224" s="6">
        <v>-0.1668</v>
      </c>
      <c r="N224" s="6">
        <v>-1.2E-2</v>
      </c>
      <c r="O224" s="6">
        <v>-0.17480000000000001</v>
      </c>
      <c r="P224" s="6">
        <v>-9.0000000000000011E-3</v>
      </c>
      <c r="Q224" s="6">
        <v>-1.7399999999999999E-2</v>
      </c>
      <c r="R224" s="6">
        <v>1.9199999999999998E-2</v>
      </c>
      <c r="S224" s="6">
        <v>-0.1769</v>
      </c>
      <c r="T224" s="6">
        <v>-6.5599999999999992E-2</v>
      </c>
      <c r="U224" s="6">
        <v>-3.2300000000000002E-2</v>
      </c>
      <c r="V224" s="6">
        <v>-0.19149999999999998</v>
      </c>
      <c r="W224" s="6">
        <v>-0.75580000000000003</v>
      </c>
      <c r="X224" s="6">
        <v>-0.16500000000000001</v>
      </c>
      <c r="Y224" s="6">
        <v>-0.17430000000000001</v>
      </c>
      <c r="Z224" s="6">
        <v>-0.1895</v>
      </c>
    </row>
    <row r="225" spans="3:26" ht="15.5" x14ac:dyDescent="0.35">
      <c r="C225" t="s">
        <v>191</v>
      </c>
      <c r="I225" s="6">
        <v>-6.9400000000000003E-2</v>
      </c>
      <c r="J225" s="6">
        <v>-2.1600000000000001E-2</v>
      </c>
      <c r="K225" s="6">
        <v>-1.0800000000000001E-2</v>
      </c>
      <c r="L225" s="6">
        <v>-8.2299999999999998E-2</v>
      </c>
      <c r="M225" s="6">
        <v>-0.25929999999999997</v>
      </c>
      <c r="N225" s="6">
        <v>-1.4800000000000001E-2</v>
      </c>
      <c r="O225" s="6">
        <v>-0.2787</v>
      </c>
      <c r="P225" s="6">
        <v>-1.2800000000000001E-2</v>
      </c>
      <c r="Q225" s="6">
        <v>-2.5600000000000001E-2</v>
      </c>
      <c r="R225" s="6">
        <v>2.63E-2</v>
      </c>
      <c r="S225" s="6">
        <v>-0.52300000000000002</v>
      </c>
      <c r="T225" s="6">
        <v>-1.5384</v>
      </c>
      <c r="U225" s="6">
        <v>-0.59599999999999997</v>
      </c>
      <c r="V225" s="6">
        <v>-0.51869999999999994</v>
      </c>
      <c r="W225" s="6">
        <v>-1.4984999999999999</v>
      </c>
      <c r="X225" s="6">
        <v>-0.31579999999999997</v>
      </c>
      <c r="Y225" s="6">
        <v>-0.2903</v>
      </c>
      <c r="Z225" s="6">
        <v>-0.30730000000000002</v>
      </c>
    </row>
    <row r="226" spans="3:26" ht="15.5" x14ac:dyDescent="0.35">
      <c r="C226" t="s">
        <v>192</v>
      </c>
      <c r="I226" s="6">
        <v>-1.3500000000000002E-2</v>
      </c>
      <c r="J226" s="6">
        <v>-1.6000000000000001E-3</v>
      </c>
      <c r="K226" s="6">
        <v>-8.8999999999999999E-3</v>
      </c>
      <c r="L226" s="6">
        <v>-1.7000000000000001E-3</v>
      </c>
      <c r="M226" s="6">
        <v>-7.0999999999999995E-3</v>
      </c>
      <c r="N226" s="6">
        <v>7.0999999999999994E-2</v>
      </c>
      <c r="O226" s="6">
        <v>-6.3E-3</v>
      </c>
      <c r="P226" s="6">
        <v>1.3600000000000001E-2</v>
      </c>
      <c r="Q226" s="6">
        <v>-9.8999999999999991E-3</v>
      </c>
      <c r="R226" s="6">
        <v>4.3200000000000002E-2</v>
      </c>
      <c r="S226" s="6">
        <v>-4.9500000000000002E-2</v>
      </c>
      <c r="T226" s="6">
        <v>-0.12820000000000001</v>
      </c>
      <c r="U226" s="6">
        <v>0.18690000000000001</v>
      </c>
      <c r="V226" s="6">
        <v>-0.4869</v>
      </c>
      <c r="W226" s="6">
        <v>-0.25629999999999997</v>
      </c>
      <c r="X226" s="6">
        <v>-0.1444</v>
      </c>
      <c r="Y226" s="6">
        <v>-0.23190000000000002</v>
      </c>
      <c r="Z226" s="6">
        <v>-0.60909999999999997</v>
      </c>
    </row>
    <row r="227" spans="3:26" ht="15.5" x14ac:dyDescent="0.35">
      <c r="C227" t="s">
        <v>193</v>
      </c>
      <c r="I227" s="6">
        <v>-0.32</v>
      </c>
      <c r="J227" s="6">
        <v>-0.1</v>
      </c>
      <c r="K227" s="6">
        <v>-10.99</v>
      </c>
      <c r="L227" s="6">
        <v>-0.02</v>
      </c>
      <c r="M227" s="6">
        <v>-0.03</v>
      </c>
      <c r="N227" s="6">
        <v>918.21</v>
      </c>
      <c r="O227" s="6">
        <v>-0.24</v>
      </c>
      <c r="P227" s="6">
        <v>0.38</v>
      </c>
      <c r="Q227" s="6">
        <v>-0.71</v>
      </c>
      <c r="T227" s="6">
        <v>-2.4300000000000002</v>
      </c>
      <c r="U227" s="6">
        <v>4.5999999999999996</v>
      </c>
      <c r="V227" s="6">
        <v>-9.6</v>
      </c>
      <c r="W227" s="6">
        <v>-5.48</v>
      </c>
      <c r="X227" s="6">
        <v>-3.97</v>
      </c>
      <c r="Y227" s="6">
        <v>-4.3600000000000003</v>
      </c>
      <c r="Z227" s="6">
        <v>-4.4400000000000004</v>
      </c>
    </row>
    <row r="228" spans="3:26" ht="15.5" x14ac:dyDescent="0.35">
      <c r="C228" t="s">
        <v>56</v>
      </c>
      <c r="I228" s="6">
        <v>0.52</v>
      </c>
      <c r="J228" s="6">
        <v>0.21</v>
      </c>
      <c r="K228" s="6">
        <v>0.75</v>
      </c>
      <c r="L228" s="6">
        <v>0.74</v>
      </c>
      <c r="M228" s="6">
        <v>0.69</v>
      </c>
      <c r="N228" s="6">
        <v>0.55000000000000004</v>
      </c>
      <c r="O228" s="6">
        <v>0.55000000000000004</v>
      </c>
      <c r="P228" s="6">
        <v>0.43</v>
      </c>
      <c r="Q228" s="6">
        <v>0.46</v>
      </c>
      <c r="R228" s="6">
        <v>0.61</v>
      </c>
      <c r="S228" s="6">
        <v>9.68</v>
      </c>
      <c r="T228" s="6">
        <v>6.55</v>
      </c>
      <c r="U228" s="6">
        <v>9.39</v>
      </c>
      <c r="V228" s="6">
        <v>3.18</v>
      </c>
      <c r="W228" s="6">
        <v>1.98</v>
      </c>
      <c r="X228" s="6">
        <v>0.67</v>
      </c>
      <c r="Y228" s="6">
        <v>0.59</v>
      </c>
      <c r="Z228" s="6">
        <v>0.15</v>
      </c>
    </row>
    <row r="229" spans="3:26" ht="15.5" x14ac:dyDescent="0.35">
      <c r="C229" t="s">
        <v>53</v>
      </c>
      <c r="I229" s="6">
        <v>61.07</v>
      </c>
      <c r="J229" s="6">
        <v>65.37</v>
      </c>
      <c r="K229" s="6">
        <v>66.709999999999994</v>
      </c>
      <c r="L229" s="6">
        <v>67.349999999999994</v>
      </c>
      <c r="M229" s="6">
        <v>72.89</v>
      </c>
      <c r="N229" s="6">
        <v>91.74</v>
      </c>
      <c r="O229" s="6">
        <v>91.08</v>
      </c>
      <c r="P229" s="6">
        <v>116.42</v>
      </c>
      <c r="Q229" s="6">
        <v>117.87</v>
      </c>
      <c r="R229" s="6">
        <v>120.93</v>
      </c>
      <c r="S229" s="6">
        <v>10.23</v>
      </c>
      <c r="T229" s="6">
        <v>15.27</v>
      </c>
      <c r="U229" s="6">
        <v>10.65</v>
      </c>
      <c r="V229" s="6">
        <v>16.989999999999998</v>
      </c>
      <c r="W229" s="6">
        <v>25.8</v>
      </c>
      <c r="X229" s="6">
        <v>64.47</v>
      </c>
      <c r="Y229" s="6">
        <v>84.83</v>
      </c>
      <c r="Z229" s="6">
        <v>114.9</v>
      </c>
    </row>
    <row r="230" spans="3:26" ht="15.5" x14ac:dyDescent="0.35">
      <c r="C230" t="s">
        <v>194</v>
      </c>
      <c r="I230" s="6">
        <v>0.55000000000000004</v>
      </c>
      <c r="J230" s="6">
        <v>0.22</v>
      </c>
      <c r="K230" s="6">
        <v>0.78</v>
      </c>
      <c r="L230" s="6">
        <v>0.77</v>
      </c>
      <c r="M230" s="6">
        <v>0.71</v>
      </c>
      <c r="N230" s="6">
        <v>0.56000000000000005</v>
      </c>
      <c r="O230" s="6">
        <v>0.56000000000000005</v>
      </c>
      <c r="P230" s="6">
        <v>0.44</v>
      </c>
      <c r="Q230" s="6">
        <v>0.47</v>
      </c>
      <c r="R230" s="6">
        <v>0.62</v>
      </c>
      <c r="S230" s="6">
        <v>14.22</v>
      </c>
      <c r="T230" s="6">
        <v>6.55</v>
      </c>
      <c r="U230" s="6">
        <v>9.39</v>
      </c>
      <c r="V230" s="6">
        <v>3.18</v>
      </c>
      <c r="W230" s="6">
        <v>1.98</v>
      </c>
      <c r="X230" s="6">
        <v>0.67</v>
      </c>
      <c r="Y230" s="6">
        <v>0.59</v>
      </c>
      <c r="Z230" s="6">
        <v>0.15</v>
      </c>
    </row>
    <row r="231" spans="3:26" ht="15.5" x14ac:dyDescent="0.35">
      <c r="C231" t="s">
        <v>195</v>
      </c>
      <c r="I231" s="6">
        <v>58.53</v>
      </c>
      <c r="J231" s="6">
        <v>62.83</v>
      </c>
      <c r="K231" s="6">
        <v>64.180000000000007</v>
      </c>
      <c r="L231" s="6">
        <v>64.819999999999993</v>
      </c>
      <c r="M231" s="6">
        <v>70.349999999999994</v>
      </c>
      <c r="N231" s="6">
        <v>89.2</v>
      </c>
      <c r="O231" s="6">
        <v>88.54</v>
      </c>
      <c r="P231" s="6">
        <v>113.89</v>
      </c>
      <c r="Q231" s="6">
        <v>115.33</v>
      </c>
      <c r="R231" s="6">
        <v>118.4</v>
      </c>
      <c r="S231" s="6">
        <v>6.96</v>
      </c>
      <c r="T231" s="6">
        <v>15.27</v>
      </c>
      <c r="U231" s="6">
        <v>10.65</v>
      </c>
      <c r="V231" s="6">
        <v>16.989999999999998</v>
      </c>
      <c r="W231" s="6">
        <v>25.8</v>
      </c>
      <c r="X231" s="6">
        <v>64.47</v>
      </c>
      <c r="Y231" s="6">
        <v>84.83</v>
      </c>
      <c r="Z231" s="6">
        <v>114.9</v>
      </c>
    </row>
    <row r="232" spans="3:26" ht="15.5" x14ac:dyDescent="0.35">
      <c r="C232" t="s">
        <v>196</v>
      </c>
      <c r="L232" s="5">
        <v>71000000000</v>
      </c>
      <c r="M232" s="5">
        <v>71000000000</v>
      </c>
      <c r="N232" s="5">
        <v>71000000000</v>
      </c>
      <c r="O232" s="5">
        <v>71000000000</v>
      </c>
      <c r="P232" s="5">
        <v>71000000000</v>
      </c>
      <c r="Q232" s="5">
        <v>71000000000</v>
      </c>
      <c r="R232" s="5">
        <v>42000000000</v>
      </c>
      <c r="T232" s="5">
        <v>29000000000</v>
      </c>
      <c r="U232" s="5">
        <v>22000000000</v>
      </c>
      <c r="Y232" s="5">
        <v>8000000000</v>
      </c>
      <c r="Z232" s="5">
        <v>10000000000</v>
      </c>
    </row>
    <row r="233" spans="3:26" ht="15.5" x14ac:dyDescent="0.35">
      <c r="C233" t="s">
        <v>197</v>
      </c>
      <c r="I233" s="5">
        <v>71000000000</v>
      </c>
      <c r="J233" s="5">
        <v>72000000000</v>
      </c>
      <c r="K233" s="5">
        <v>72000000000</v>
      </c>
      <c r="L233" s="5">
        <v>7000000000</v>
      </c>
      <c r="M233" s="5">
        <v>15000000000</v>
      </c>
      <c r="N233" s="5">
        <v>10000000000</v>
      </c>
      <c r="O233" s="5">
        <v>4000000000</v>
      </c>
      <c r="P233" s="5">
        <v>174000000000</v>
      </c>
      <c r="Q233" s="5">
        <v>181000000000</v>
      </c>
      <c r="R233" s="5">
        <v>177000000000</v>
      </c>
      <c r="T233" s="5">
        <v>26000000000</v>
      </c>
      <c r="Z233" s="5">
        <v>0</v>
      </c>
    </row>
    <row r="234" spans="3:26" ht="15.5" x14ac:dyDescent="0.35">
      <c r="C234" t="s">
        <v>26</v>
      </c>
      <c r="I234" s="5">
        <v>71000000000</v>
      </c>
      <c r="J234" s="5">
        <v>72000000000</v>
      </c>
      <c r="K234" s="5">
        <v>72000000000</v>
      </c>
      <c r="L234" s="5">
        <v>78000000000</v>
      </c>
      <c r="M234" s="5">
        <v>87000000000</v>
      </c>
      <c r="N234" s="5">
        <v>81000000000</v>
      </c>
      <c r="O234" s="5">
        <v>75000000000</v>
      </c>
      <c r="P234" s="5">
        <v>245000000000</v>
      </c>
      <c r="Q234" s="5">
        <v>252000000000</v>
      </c>
      <c r="R234" s="5">
        <v>219000000000</v>
      </c>
      <c r="T234" s="5">
        <v>55000000000</v>
      </c>
      <c r="U234" s="5">
        <v>22000000000</v>
      </c>
      <c r="Y234" s="5">
        <v>8000000000</v>
      </c>
      <c r="Z234" s="5">
        <v>10000000000</v>
      </c>
    </row>
    <row r="235" spans="3:26" ht="15.5" x14ac:dyDescent="0.35">
      <c r="C235" t="s">
        <v>23</v>
      </c>
      <c r="I235" s="5">
        <v>65000000000</v>
      </c>
      <c r="J235" s="5">
        <v>65000000000</v>
      </c>
      <c r="K235" s="5">
        <v>67000000000</v>
      </c>
      <c r="L235" s="5">
        <v>72000000000</v>
      </c>
      <c r="M235" s="5">
        <v>80000000000</v>
      </c>
      <c r="N235" s="5">
        <v>75000000000</v>
      </c>
      <c r="O235" s="5">
        <v>64000000000</v>
      </c>
      <c r="P235" s="5">
        <v>239000000000</v>
      </c>
      <c r="Q235" s="5">
        <v>243000000000</v>
      </c>
      <c r="R235" s="5">
        <v>211000000000</v>
      </c>
      <c r="S235" s="5">
        <v>-1000000000</v>
      </c>
      <c r="T235" s="5">
        <v>55000000000</v>
      </c>
      <c r="U235" s="5">
        <v>22000000000</v>
      </c>
      <c r="V235" s="5">
        <v>0</v>
      </c>
      <c r="W235" s="5">
        <v>0</v>
      </c>
      <c r="X235" s="5">
        <v>0</v>
      </c>
      <c r="Y235" s="5">
        <v>8000000000</v>
      </c>
      <c r="Z235" s="5">
        <v>10000000000</v>
      </c>
    </row>
    <row r="236" spans="3:26" ht="15.5" x14ac:dyDescent="0.35">
      <c r="C236" t="s">
        <v>198</v>
      </c>
      <c r="I236" s="5">
        <v>427000000000</v>
      </c>
      <c r="J236" s="5">
        <v>456000000000</v>
      </c>
      <c r="K236" s="5">
        <v>465000000000</v>
      </c>
      <c r="L236" s="5">
        <v>-246000000000</v>
      </c>
      <c r="M236" s="5">
        <v>-206000000000</v>
      </c>
      <c r="N236" s="5">
        <v>-84000000000</v>
      </c>
      <c r="O236" s="5">
        <v>-87000000000</v>
      </c>
      <c r="P236" s="5">
        <v>253000000000</v>
      </c>
      <c r="Q236" s="5">
        <v>266000000000</v>
      </c>
      <c r="R236" s="5">
        <v>423000000000</v>
      </c>
      <c r="S236" s="5">
        <v>5000000000</v>
      </c>
      <c r="T236" s="5">
        <v>33000000000</v>
      </c>
      <c r="U236" s="5">
        <v>-6000000000</v>
      </c>
      <c r="V236" s="5">
        <v>-5000000000</v>
      </c>
      <c r="W236" s="5">
        <v>-4000000000</v>
      </c>
      <c r="X236" s="5">
        <v>-11000000000</v>
      </c>
      <c r="Y236" s="5">
        <v>-10000000000</v>
      </c>
      <c r="Z236" s="5">
        <v>-4000000000</v>
      </c>
    </row>
    <row r="237" spans="3:26" ht="15.5" x14ac:dyDescent="0.35">
      <c r="C237" t="s">
        <v>199</v>
      </c>
      <c r="I237" s="5">
        <v>-10000000000</v>
      </c>
      <c r="J237" s="5">
        <v>-8000000000</v>
      </c>
      <c r="K237" s="5">
        <v>-2000000000</v>
      </c>
      <c r="L237" s="5">
        <v>0</v>
      </c>
      <c r="M237" s="5">
        <v>2000000000</v>
      </c>
      <c r="N237" s="5">
        <v>-4000000000</v>
      </c>
      <c r="O237" s="5">
        <v>7000000000</v>
      </c>
      <c r="P237" s="5">
        <v>4000000000</v>
      </c>
      <c r="Q237" s="5">
        <v>15000000000</v>
      </c>
      <c r="R237" s="5">
        <v>-28000000000</v>
      </c>
      <c r="S237" s="5">
        <v>-3000000000</v>
      </c>
      <c r="T237" s="5">
        <v>-49000000000</v>
      </c>
      <c r="U237" s="5">
        <v>3000000000</v>
      </c>
      <c r="V237" s="5">
        <v>-1000000000</v>
      </c>
      <c r="W237" s="5">
        <v>-2000000000</v>
      </c>
      <c r="X237" s="5">
        <v>-1000000000</v>
      </c>
      <c r="Y237" s="5">
        <v>0</v>
      </c>
      <c r="Z237" s="5">
        <v>1000000000</v>
      </c>
    </row>
    <row r="238" spans="3:26" ht="15.5" x14ac:dyDescent="0.35">
      <c r="C238" t="s">
        <v>200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-33000000000</v>
      </c>
      <c r="P238" s="5">
        <v>0</v>
      </c>
      <c r="Q238" s="5">
        <v>-92000000000</v>
      </c>
      <c r="R238" s="5">
        <v>-72000000000</v>
      </c>
    </row>
    <row r="239" spans="3:26" ht="15.5" x14ac:dyDescent="0.35">
      <c r="C239" t="s">
        <v>15</v>
      </c>
      <c r="I239" s="5">
        <v>-10000000000</v>
      </c>
      <c r="J239" s="5">
        <v>-8000000000</v>
      </c>
      <c r="K239" s="5">
        <v>-2000000000</v>
      </c>
      <c r="L239" s="5">
        <v>0</v>
      </c>
      <c r="M239" s="5">
        <v>2000000000</v>
      </c>
      <c r="N239" s="5">
        <v>-4000000000</v>
      </c>
      <c r="O239" s="5">
        <v>-27000000000</v>
      </c>
      <c r="P239" s="5">
        <v>4000000000</v>
      </c>
      <c r="Q239" s="5">
        <v>-77000000000</v>
      </c>
      <c r="R239" s="5">
        <v>-99000000000</v>
      </c>
      <c r="S239" s="5">
        <v>-3000000000</v>
      </c>
      <c r="T239" s="5">
        <v>-49000000000</v>
      </c>
      <c r="U239" s="5">
        <v>3000000000</v>
      </c>
      <c r="V239" s="5">
        <v>-1000000000</v>
      </c>
      <c r="W239" s="5">
        <v>-2000000000</v>
      </c>
      <c r="X239" s="5">
        <v>-1000000000</v>
      </c>
      <c r="Y239" s="5">
        <v>0</v>
      </c>
      <c r="Z239" s="5">
        <v>1000000000</v>
      </c>
    </row>
    <row r="240" spans="3:26" ht="15.5" x14ac:dyDescent="0.35">
      <c r="C240" t="s">
        <v>17</v>
      </c>
      <c r="I240" s="6">
        <v>-1.53</v>
      </c>
      <c r="J240" s="6">
        <v>-1.21</v>
      </c>
      <c r="K240" s="6">
        <v>-0.38</v>
      </c>
      <c r="L240" s="6">
        <v>0.01</v>
      </c>
      <c r="M240" s="6">
        <v>0.27</v>
      </c>
      <c r="N240" s="6">
        <v>-0.68</v>
      </c>
      <c r="O240" s="6">
        <v>-4.13</v>
      </c>
      <c r="P240" s="6">
        <v>0.68</v>
      </c>
      <c r="Q240" s="6">
        <v>-11.99</v>
      </c>
      <c r="R240" s="6">
        <v>-15.38</v>
      </c>
      <c r="S240" s="6">
        <v>-11.7</v>
      </c>
      <c r="T240" s="6">
        <v>-193.27</v>
      </c>
      <c r="U240" s="6">
        <v>12.56</v>
      </c>
      <c r="V240" s="6">
        <v>-3.33</v>
      </c>
      <c r="W240" s="6">
        <v>-8.4499999999999993</v>
      </c>
      <c r="X240" s="6">
        <v>-6.5</v>
      </c>
      <c r="Y240" s="6">
        <v>-1.27</v>
      </c>
      <c r="Z240" s="6">
        <v>4.43</v>
      </c>
    </row>
  </sheetData>
  <pageMargins left="0.7" right="0.7" top="0.75" bottom="0.75" header="0.3" footer="0.3"/>
  <ignoredErrors>
    <ignoredError sqref="A1:Z241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S2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1814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1815</v>
      </c>
      <c r="D2" s="2" vm="219">
        <f ca="1">IFERROR(_xlfn.STOCKHISTORY("XIDX:" &amp; $C$1, D3, , 0, 0, 1), "Libur")</f>
        <v>484</v>
      </c>
      <c r="E2" s="2" vm="428">
        <f ca="1">IFERROR(_xlfn.STOCKHISTORY("XIDX:" &amp; $C$1, E3, , 0, 0, 1), "Libur")</f>
        <v>466</v>
      </c>
      <c r="H2" s="2" vm="428">
        <f ca="1">IFERROR(INDEX(D2:G2,COUNT(D2:G2)),"")</f>
        <v>466</v>
      </c>
      <c r="I2" s="2" vm="21">
        <f t="shared" ref="I2:S2" ca="1" si="0">IFERROR(_xlfn.STOCKHISTORY("XIDX:" &amp; $C$1, I1, , 0, 0, 1), "Libur")</f>
        <v>570</v>
      </c>
      <c r="J2" s="2" vm="429">
        <f t="shared" ca="1" si="0"/>
        <v>615</v>
      </c>
      <c r="K2" s="2" vm="430">
        <f t="shared" ca="1" si="0"/>
        <v>740</v>
      </c>
      <c r="L2" s="2" vm="73">
        <f t="shared" ca="1" si="0"/>
        <v>1220</v>
      </c>
      <c r="M2" s="2" vm="431">
        <f t="shared" ca="1" si="0"/>
        <v>1130</v>
      </c>
      <c r="N2" s="2" vm="432">
        <f t="shared" ca="1" si="0"/>
        <v>555</v>
      </c>
      <c r="O2" s="2" vm="433">
        <f t="shared" ca="1" si="0"/>
        <v>370</v>
      </c>
      <c r="P2" s="2" vm="434">
        <f t="shared" ca="1" si="0"/>
        <v>750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1034196049000</v>
      </c>
      <c r="E4" s="2">
        <f>IFERROR(INDEX(E51:E500,MATCH($C$4,$C$51:$C$500,0)),"")</f>
        <v>720592582000</v>
      </c>
      <c r="H4" s="2">
        <f>IFERROR(SUM(D4:G4)*(4/MAX(1,COUNT(D4:G4))),"")</f>
        <v>3509577262000</v>
      </c>
      <c r="I4" s="2">
        <f t="shared" ref="I4:S4" si="1">IFERROR(INDEX(I51:I500,MATCH($C$4,$C$51:$C$500,0)),"")</f>
        <v>2938710803000</v>
      </c>
      <c r="J4" s="2">
        <f t="shared" si="1"/>
        <v>3025035536000</v>
      </c>
      <c r="K4" s="2">
        <f t="shared" si="1"/>
        <v>2723631493000</v>
      </c>
      <c r="L4" s="2">
        <f t="shared" si="1"/>
        <v>3105631649000</v>
      </c>
      <c r="M4" s="2">
        <f t="shared" si="1"/>
        <v>2702959888000</v>
      </c>
      <c r="N4" s="2">
        <f t="shared" si="1"/>
        <v>2230113093000</v>
      </c>
      <c r="O4" s="2">
        <f t="shared" si="1"/>
        <v>2251123299000</v>
      </c>
      <c r="P4" s="2">
        <f t="shared" si="1"/>
        <v>2387420036000</v>
      </c>
      <c r="Q4" s="2">
        <f t="shared" si="1"/>
        <v>2064857643000</v>
      </c>
      <c r="R4" s="2">
        <f t="shared" si="1"/>
        <v>2047218639000</v>
      </c>
      <c r="S4" s="2">
        <f t="shared" si="1"/>
        <v>2017466511000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112391944000</v>
      </c>
      <c r="E5" s="2">
        <f>IFERROR(INDEX(E51:E500,MATCH($C$5,$C$51:$C$500,0)),"")</f>
        <v>51692163000</v>
      </c>
      <c r="H5" s="2">
        <f>IFERROR(SUM(D5:G5)*(4/MAX(1,COUNT(D5:G5))),"")</f>
        <v>328168214000</v>
      </c>
      <c r="I5" s="2">
        <f t="shared" ref="I5:S5" si="2">IFERROR(INDEX(I51:I500,MATCH($C$5,$C$51:$C$500,0)),"")</f>
        <v>47403557000</v>
      </c>
      <c r="J5" s="2">
        <f t="shared" si="2"/>
        <v>82551291000</v>
      </c>
      <c r="K5" s="2">
        <f t="shared" si="2"/>
        <v>-83634196000</v>
      </c>
      <c r="L5" s="2">
        <f t="shared" si="2"/>
        <v>304543307000</v>
      </c>
      <c r="M5" s="2">
        <f t="shared" si="2"/>
        <v>164441640000</v>
      </c>
      <c r="N5" s="2">
        <f t="shared" si="2"/>
        <v>68942373000</v>
      </c>
      <c r="O5" s="2">
        <f t="shared" si="2"/>
        <v>18455137000</v>
      </c>
      <c r="P5" s="2">
        <f t="shared" si="2"/>
        <v>107196354000</v>
      </c>
      <c r="Q5" s="2">
        <f t="shared" si="2"/>
        <v>13910181000</v>
      </c>
      <c r="R5" s="2">
        <f t="shared" si="2"/>
        <v>18003926000</v>
      </c>
      <c r="S5" s="2">
        <f t="shared" si="2"/>
        <v>80872382000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1935841187000</v>
      </c>
      <c r="E6" s="2">
        <f>IFERROR(INDEX(E51:E500,MATCH($C$6,$C$51:$C$500,0)),"")</f>
        <v>1828424880000</v>
      </c>
      <c r="H6" s="2">
        <f>IFERROR(INDEX(D6:G6,COUNT(D6:G6)),"")</f>
        <v>1828424880000</v>
      </c>
      <c r="I6" s="2">
        <f t="shared" ref="I6:S6" si="3">IFERROR(INDEX(I51:I500,MATCH($C$6,$C$51:$C$500,0)),"")</f>
        <v>1776878804000</v>
      </c>
      <c r="J6" s="2">
        <f t="shared" si="3"/>
        <v>1734489334000</v>
      </c>
      <c r="K6" s="2">
        <f t="shared" si="3"/>
        <v>1651929274000</v>
      </c>
      <c r="L6" s="2">
        <f t="shared" si="3"/>
        <v>1745653431000</v>
      </c>
      <c r="M6" s="2">
        <f t="shared" si="3"/>
        <v>1471130806000</v>
      </c>
      <c r="N6" s="2">
        <f t="shared" si="3"/>
        <v>1313886759000</v>
      </c>
      <c r="O6" s="2">
        <f t="shared" si="3"/>
        <v>1244955791000</v>
      </c>
      <c r="P6" s="2">
        <f t="shared" si="3"/>
        <v>1233833753000</v>
      </c>
      <c r="Q6" s="2">
        <f t="shared" si="3"/>
        <v>1126612491000</v>
      </c>
      <c r="R6" s="2">
        <f t="shared" si="3"/>
        <v>1120035169000</v>
      </c>
      <c r="S6" s="2">
        <f t="shared" si="3"/>
        <v>1107565893000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0.61</v>
      </c>
      <c r="E7" s="3">
        <f>IFERROR(INDEX(E51:E500,MATCH($C$7,$C$51:$C$500,0))/1000000000,"")</f>
        <v>0.61</v>
      </c>
      <c r="H7" s="3">
        <f>IFERROR(INDEX(D7:G7,COUNT(D7:G7)),"")</f>
        <v>0.61</v>
      </c>
      <c r="I7" s="3">
        <f t="shared" ref="I7:S7" si="4">IFERROR(INDEX(I51:I500,MATCH($C$7,$C$51:$C$500,0))/1000000000,"")</f>
        <v>0.61</v>
      </c>
      <c r="J7" s="3">
        <f t="shared" si="4"/>
        <v>0.61</v>
      </c>
      <c r="K7" s="3">
        <f t="shared" si="4"/>
        <v>0.61</v>
      </c>
      <c r="L7" s="3">
        <f t="shared" si="4"/>
        <v>0.61</v>
      </c>
      <c r="M7" s="3">
        <f t="shared" si="4"/>
        <v>0.61</v>
      </c>
      <c r="N7" s="3">
        <f t="shared" si="4"/>
        <v>0.61</v>
      </c>
      <c r="O7" s="3">
        <f t="shared" si="4"/>
        <v>0.68</v>
      </c>
      <c r="P7" s="3">
        <f t="shared" si="4"/>
        <v>0.68</v>
      </c>
      <c r="Q7" s="3">
        <f t="shared" si="4"/>
        <v>0.68</v>
      </c>
      <c r="R7" s="3">
        <f t="shared" si="4"/>
        <v>0.68</v>
      </c>
      <c r="S7" s="3">
        <f t="shared" si="4"/>
        <v>0.68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-204000000000</v>
      </c>
      <c r="E8" s="2">
        <f>IFERROR(INDEX(E51:E500,MATCH("Free cash flow (Quarter)",$C$51:$C$500,0)),"")</f>
        <v>-11000000000</v>
      </c>
      <c r="H8" s="2">
        <f>IFERROR(INDEX(D8:G8,COUNT(D8:G8)),"")</f>
        <v>-11000000000</v>
      </c>
      <c r="I8" s="2">
        <f t="shared" ref="I8:S8" si="5">IFERROR(INDEX(I51:I500,MATCH($C$8,$C$51:$C$500,0)),"")</f>
        <v>-126000000000</v>
      </c>
      <c r="J8" s="2">
        <f t="shared" si="5"/>
        <v>144000000000</v>
      </c>
      <c r="K8" s="2">
        <f t="shared" si="5"/>
        <v>-37000000000</v>
      </c>
      <c r="L8" s="2">
        <f t="shared" si="5"/>
        <v>59000000000</v>
      </c>
      <c r="M8" s="2">
        <f t="shared" si="5"/>
        <v>-405000000000</v>
      </c>
      <c r="N8" s="2">
        <f t="shared" si="5"/>
        <v>110000000000</v>
      </c>
      <c r="O8" s="2">
        <f t="shared" si="5"/>
        <v>193000000000</v>
      </c>
      <c r="P8" s="2">
        <f t="shared" si="5"/>
        <v>-99000000000</v>
      </c>
      <c r="Q8" s="2">
        <f t="shared" si="5"/>
        <v>92000000000</v>
      </c>
      <c r="R8" s="2">
        <f t="shared" si="5"/>
        <v>332000000000</v>
      </c>
      <c r="S8" s="2">
        <f t="shared" si="5"/>
        <v>-533000000000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-332.8</v>
      </c>
      <c r="E9" s="3">
        <f>IFERROR(INDEX(E51:E500,MATCH("Free cash flow per share (Quarter)",$C$51:$C$500,0)),"")</f>
        <v>-18.02</v>
      </c>
      <c r="H9" s="3">
        <f>IFERROR(INDEX(D9:G9,COUNT(D9:G9)),"")</f>
        <v>-18.02</v>
      </c>
      <c r="I9" s="3">
        <f t="shared" ref="I9:S9" si="6">IFERROR(INDEX(I51:I500,MATCH($C$9,$C$51:$C$500,0)),"")</f>
        <v>-205.45</v>
      </c>
      <c r="J9" s="3">
        <f t="shared" si="6"/>
        <v>235.04</v>
      </c>
      <c r="K9" s="3">
        <f t="shared" si="6"/>
        <v>-60.97</v>
      </c>
      <c r="L9" s="3">
        <f t="shared" si="6"/>
        <v>95.89</v>
      </c>
      <c r="M9" s="3">
        <f t="shared" si="6"/>
        <v>-662.07</v>
      </c>
      <c r="N9" s="3">
        <f t="shared" si="6"/>
        <v>179.3</v>
      </c>
      <c r="O9" s="3">
        <f t="shared" si="6"/>
        <v>284.39</v>
      </c>
      <c r="P9" s="3">
        <f t="shared" si="6"/>
        <v>-146.29</v>
      </c>
      <c r="Q9" s="3">
        <f t="shared" si="6"/>
        <v>135.05000000000001</v>
      </c>
      <c r="R9" s="3">
        <f t="shared" si="6"/>
        <v>487.63</v>
      </c>
      <c r="S9" s="3">
        <f t="shared" si="6"/>
        <v>-784.02</v>
      </c>
    </row>
    <row r="10" spans="1:19" ht="15.5" x14ac:dyDescent="0.35">
      <c r="C10" t="s">
        <v>18</v>
      </c>
      <c r="D10" s="3">
        <f ca="1">IFERROR(IF(D9=0,"",D2/D9),"")</f>
        <v>-1.4543269230769231</v>
      </c>
      <c r="E10" s="3">
        <f ca="1">IFERROR(IF(E9=0,"",E2/E9),"")</f>
        <v>-25.86015538290788</v>
      </c>
      <c r="I10" s="3">
        <f t="shared" ref="I10:S10" ca="1" si="7">IFERROR(IF(I9=0,"",I2/I9),"")</f>
        <v>-2.7743976636651255</v>
      </c>
      <c r="J10" s="3">
        <f t="shared" ca="1" si="7"/>
        <v>2.6165759019741324</v>
      </c>
      <c r="K10" s="3">
        <f t="shared" ca="1" si="7"/>
        <v>-12.137116614728555</v>
      </c>
      <c r="L10" s="3">
        <f t="shared" ca="1" si="7"/>
        <v>12.722911669621441</v>
      </c>
      <c r="M10" s="3">
        <f t="shared" ca="1" si="7"/>
        <v>-1.7067681665080729</v>
      </c>
      <c r="N10" s="3">
        <f t="shared" ca="1" si="7"/>
        <v>3.0953708867819296</v>
      </c>
      <c r="O10" s="3">
        <f t="shared" ca="1" si="7"/>
        <v>1.3010302753261367</v>
      </c>
      <c r="P10" s="3">
        <f t="shared" ca="1" si="7"/>
        <v>-5.1268029256955368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65224108000</v>
      </c>
      <c r="E11" s="2">
        <f>IFERROR(INDEX(E51:E500,MATCH($C$11,$C$51:$C$500,0)),"")</f>
        <v>50107199000</v>
      </c>
      <c r="H11" s="2">
        <f>IFERROR(INDEX(D11:G11,COUNT(D11:G11)),"")</f>
        <v>50107199000</v>
      </c>
      <c r="I11" s="2">
        <f t="shared" ref="I11:S11" si="8">IFERROR(INDEX(I51:I500,MATCH($C$11,$C$51:$C$500,0)),"")</f>
        <v>62146930000</v>
      </c>
      <c r="J11" s="2">
        <f t="shared" si="8"/>
        <v>49005032000</v>
      </c>
      <c r="K11" s="2">
        <f t="shared" si="8"/>
        <v>51108424000</v>
      </c>
      <c r="L11" s="2">
        <f t="shared" si="8"/>
        <v>59315275000</v>
      </c>
      <c r="M11" s="2">
        <f t="shared" si="8"/>
        <v>20051316000</v>
      </c>
      <c r="N11" s="2">
        <f t="shared" si="8"/>
        <v>67119163000</v>
      </c>
      <c r="O11" s="2">
        <f t="shared" si="8"/>
        <v>63380838000</v>
      </c>
      <c r="P11" s="2">
        <f t="shared" si="8"/>
        <v>41825284000</v>
      </c>
      <c r="Q11" s="2">
        <f t="shared" si="8"/>
        <v>45403333000</v>
      </c>
      <c r="R11" s="2">
        <f t="shared" si="8"/>
        <v>99933371000</v>
      </c>
      <c r="S11" s="2">
        <f t="shared" si="8"/>
        <v>44073695000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1502000000000</v>
      </c>
      <c r="E12" s="2">
        <f>IFERROR(INDEX(E51:E500,MATCH("Net Debt (Quarter)",$C$51:$C$500,0)),"")</f>
        <v>1217000000000</v>
      </c>
      <c r="H12" s="2">
        <f>IFERROR(INDEX(D12:G12,COUNT(D12:G12)),"")</f>
        <v>1217000000000</v>
      </c>
      <c r="I12" s="2">
        <f t="shared" ref="I12:S12" si="9">IFERROR(INDEX(I51:I500,MATCH($C$12,$C$51:$C$500,0)),"")</f>
        <v>1279000000000</v>
      </c>
      <c r="J12" s="2">
        <f t="shared" si="9"/>
        <v>1023000000000</v>
      </c>
      <c r="K12" s="2">
        <f t="shared" si="9"/>
        <v>1080000000000</v>
      </c>
      <c r="L12" s="2">
        <f t="shared" si="9"/>
        <v>978000000000</v>
      </c>
      <c r="M12" s="2">
        <f t="shared" si="9"/>
        <v>1083000000000</v>
      </c>
      <c r="N12" s="2">
        <f t="shared" si="9"/>
        <v>718000000000</v>
      </c>
      <c r="O12" s="2">
        <f t="shared" si="9"/>
        <v>814000000000</v>
      </c>
      <c r="P12" s="2">
        <f t="shared" si="9"/>
        <v>1059000000000</v>
      </c>
      <c r="Q12" s="2">
        <f t="shared" si="9"/>
        <v>883000000000</v>
      </c>
      <c r="R12" s="2">
        <f t="shared" si="9"/>
        <v>885000000000</v>
      </c>
      <c r="S12" s="2">
        <f t="shared" si="9"/>
        <v>1180000000000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1567000000000</v>
      </c>
      <c r="E13" s="2">
        <f>IFERROR(INDEX(E51:E500,MATCH("Total Debt (Quarter)",$C$51:$C$500,0)),"")</f>
        <v>1267000000000</v>
      </c>
      <c r="H13" s="2">
        <f>IFERROR(INDEX(D13:G13,COUNT(D13:G13)),"")</f>
        <v>1267000000000</v>
      </c>
      <c r="I13" s="2">
        <f t="shared" ref="I13:S13" si="10">IFERROR(INDEX(I51:I500,MATCH($C$13,$C$51:$C$500,0)),"")</f>
        <v>1341000000000</v>
      </c>
      <c r="J13" s="2">
        <f t="shared" si="10"/>
        <v>1072000000000</v>
      </c>
      <c r="K13" s="2">
        <f t="shared" si="10"/>
        <v>1131000000000</v>
      </c>
      <c r="L13" s="2">
        <f t="shared" si="10"/>
        <v>1038000000000</v>
      </c>
      <c r="M13" s="2">
        <f t="shared" si="10"/>
        <v>1103000000000</v>
      </c>
      <c r="N13" s="2">
        <f t="shared" si="10"/>
        <v>785000000000</v>
      </c>
      <c r="O13" s="2">
        <f t="shared" si="10"/>
        <v>878000000000</v>
      </c>
      <c r="P13" s="2">
        <f t="shared" si="10"/>
        <v>1101000000000</v>
      </c>
      <c r="Q13" s="2">
        <f t="shared" si="10"/>
        <v>928000000000</v>
      </c>
      <c r="R13" s="2">
        <f t="shared" si="10"/>
        <v>984000000000</v>
      </c>
      <c r="S13" s="2">
        <f t="shared" si="10"/>
        <v>1224000000000</v>
      </c>
    </row>
    <row r="14" spans="1:19" ht="15.5" x14ac:dyDescent="0.35">
      <c r="C14" t="s">
        <v>27</v>
      </c>
      <c r="D14" s="2">
        <f>IFERROR(INDEX(D51:D500,MATCH($C$14,$C$51:$C$500,0)),"")</f>
        <v>-25169625000</v>
      </c>
      <c r="E14" s="2">
        <f>IFERROR(INDEX(E51:E500,MATCH($C$14,$C$51:$C$500,0)),"")</f>
        <v>-14595012000</v>
      </c>
      <c r="H14" s="2">
        <f>IFERROR(SUM(D14:G14)*(4/MAX(1,COUNT(D14:G14))),"")</f>
        <v>-79529274000</v>
      </c>
      <c r="I14" s="2">
        <f t="shared" ref="I14:S14" si="11">IFERROR(INDEX(I51:I500,MATCH($C$14,$C$51:$C$500,0)),"")</f>
        <v>-70168251000</v>
      </c>
      <c r="J14" s="2">
        <f t="shared" si="11"/>
        <v>-76403210000</v>
      </c>
      <c r="K14" s="2">
        <f t="shared" si="11"/>
        <v>-71359749000</v>
      </c>
      <c r="L14" s="2">
        <f t="shared" si="11"/>
        <v>-54029437000</v>
      </c>
      <c r="M14" s="2">
        <f t="shared" si="11"/>
        <v>-43781255000</v>
      </c>
      <c r="N14" s="2">
        <f t="shared" si="11"/>
        <v>-59992085000</v>
      </c>
      <c r="O14" s="2">
        <f t="shared" si="11"/>
        <v>-70901762000</v>
      </c>
      <c r="P14" s="2">
        <f t="shared" si="11"/>
        <v>-67548839000</v>
      </c>
      <c r="Q14" s="2">
        <f t="shared" si="11"/>
        <v>-61842339000</v>
      </c>
      <c r="R14" s="2">
        <f t="shared" si="11"/>
        <v>-58764469000</v>
      </c>
      <c r="S14" s="2">
        <f t="shared" si="11"/>
        <v>-46595842000</v>
      </c>
    </row>
    <row r="15" spans="1:19" ht="15.5" x14ac:dyDescent="0.35">
      <c r="C15" t="s">
        <v>28</v>
      </c>
      <c r="D15" s="2">
        <f>IFERROR(INDEX(D51:D500,MATCH($C$15,$C$51:$C$500,0)),"")</f>
        <v>-20959559000</v>
      </c>
      <c r="E15" s="2">
        <f>IFERROR(INDEX(E51:E500,MATCH($C$15,$C$51:$C$500,0)),"")</f>
        <v>-3241722000</v>
      </c>
      <c r="H15" s="2">
        <f>IFERROR(SUM(D15:G15)*(4/MAX(1,COUNT(D15:G15))),"")</f>
        <v>-48402562000</v>
      </c>
      <c r="I15" s="2">
        <f t="shared" ref="I15:S15" si="12">IFERROR(INDEX(I51:I500,MATCH($C$15,$C$51:$C$500,0)),"")</f>
        <v>-15439199000</v>
      </c>
      <c r="J15" s="2">
        <f t="shared" si="12"/>
        <v>-23837551000</v>
      </c>
      <c r="K15" s="2">
        <f t="shared" si="12"/>
        <v>12311756000</v>
      </c>
      <c r="L15" s="2">
        <f t="shared" si="12"/>
        <v>-75137513000</v>
      </c>
      <c r="M15" s="2">
        <f t="shared" si="12"/>
        <v>-73855954000</v>
      </c>
      <c r="N15" s="2">
        <f t="shared" si="12"/>
        <v>25328611000</v>
      </c>
      <c r="O15" s="2">
        <f t="shared" si="12"/>
        <v>-24146137000</v>
      </c>
      <c r="P15" s="2">
        <f t="shared" si="12"/>
        <v>-27460619000</v>
      </c>
      <c r="Q15" s="2">
        <f t="shared" si="12"/>
        <v>-18479528000</v>
      </c>
      <c r="R15" s="2">
        <f t="shared" si="12"/>
        <v>-23558754000</v>
      </c>
      <c r="S15" s="2">
        <f t="shared" si="12"/>
        <v>-23494252000</v>
      </c>
    </row>
    <row r="16" spans="1:19" ht="15.5" x14ac:dyDescent="0.35">
      <c r="C16" t="s">
        <v>29</v>
      </c>
      <c r="D16" s="2">
        <f>IFERROR(INDEX(D51:D500,MATCH($C$16,$C$51:$C$500,0)),"")</f>
        <v>66898866000</v>
      </c>
      <c r="E16" s="2">
        <f>IFERROR(INDEX(E51:E500,MATCH($C$16,$C$51:$C$500,0)),"")</f>
        <v>23538165000</v>
      </c>
      <c r="H16" s="2">
        <f>IFERROR(SUM(D16:G16)*(4/MAX(1,COUNT(D16:G16))),"")</f>
        <v>180874062000</v>
      </c>
      <c r="I16" s="2">
        <f t="shared" ref="I16:S16" si="13">IFERROR(INDEX(I51:I500,MATCH($C$16,$C$51:$C$500,0)),"")</f>
        <v>28091687000</v>
      </c>
      <c r="J16" s="2">
        <f t="shared" si="13"/>
        <v>34451234000</v>
      </c>
      <c r="K16" s="2">
        <f t="shared" si="13"/>
        <v>-41969159000</v>
      </c>
      <c r="L16" s="2">
        <f t="shared" si="13"/>
        <v>270666895000</v>
      </c>
      <c r="M16" s="2">
        <f t="shared" si="13"/>
        <v>221678190000</v>
      </c>
      <c r="N16" s="2">
        <f t="shared" si="13"/>
        <v>40676936000</v>
      </c>
      <c r="O16" s="2">
        <f t="shared" si="13"/>
        <v>78501405000</v>
      </c>
      <c r="P16" s="2">
        <f t="shared" si="13"/>
        <v>91686890000</v>
      </c>
      <c r="Q16" s="2">
        <f t="shared" si="13"/>
        <v>31813498000</v>
      </c>
      <c r="R16" s="2">
        <f t="shared" si="13"/>
        <v>75952611000</v>
      </c>
      <c r="S16" s="2">
        <f t="shared" si="13"/>
        <v>51138966000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</row>
    <row r="19" spans="1:19" ht="15.5" x14ac:dyDescent="0.35">
      <c r="A19" t="s">
        <v>37</v>
      </c>
      <c r="C19" t="s">
        <v>38</v>
      </c>
    </row>
    <row r="20" spans="1:19" ht="15.5" x14ac:dyDescent="0.35">
      <c r="A20" t="s">
        <v>39</v>
      </c>
      <c r="C20" t="s">
        <v>40</v>
      </c>
      <c r="D20" s="2">
        <f ca="1">IFERROR(D21*D2,"")</f>
        <v>295240000000</v>
      </c>
      <c r="E20" s="2">
        <f ca="1">IFERROR(E21*E2,"")</f>
        <v>284260000000</v>
      </c>
      <c r="H20" s="2">
        <f t="shared" ref="H20:S20" ca="1" si="14">IFERROR(H21*H2,"")</f>
        <v>284260000000</v>
      </c>
      <c r="I20" s="2">
        <f t="shared" ca="1" si="14"/>
        <v>347700000000</v>
      </c>
      <c r="J20" s="2">
        <f t="shared" ca="1" si="14"/>
        <v>375150000000</v>
      </c>
      <c r="K20" s="2">
        <f t="shared" ca="1" si="14"/>
        <v>451400000000</v>
      </c>
      <c r="L20" s="2">
        <f t="shared" ca="1" si="14"/>
        <v>744200000000</v>
      </c>
      <c r="M20" s="2">
        <f t="shared" ca="1" si="14"/>
        <v>689300000000</v>
      </c>
      <c r="N20" s="2">
        <f t="shared" ca="1" si="14"/>
        <v>338550000000</v>
      </c>
      <c r="O20" s="2">
        <f t="shared" ca="1" si="14"/>
        <v>251600000000</v>
      </c>
      <c r="P20" s="2">
        <f t="shared" ca="1" si="14"/>
        <v>510000000000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610000000</v>
      </c>
      <c r="E21" s="2">
        <f>IFERROR(INDEX(E51:E500,MATCH($C$7,$C$51:$C$500,0)),"")</f>
        <v>610000000</v>
      </c>
      <c r="H21" s="2">
        <f>IFERROR(INDEX(D21:G21,COUNT(D21:G21)),"")</f>
        <v>610000000</v>
      </c>
      <c r="I21" s="2">
        <f t="shared" ref="I21:S21" si="15">IFERROR(INDEX(I51:I500,MATCH($C$7,$C$51:$C$500,0)),"")</f>
        <v>610000000</v>
      </c>
      <c r="J21" s="2">
        <f t="shared" si="15"/>
        <v>610000000</v>
      </c>
      <c r="K21" s="2">
        <f t="shared" si="15"/>
        <v>610000000</v>
      </c>
      <c r="L21" s="2">
        <f t="shared" si="15"/>
        <v>610000000</v>
      </c>
      <c r="M21" s="2">
        <f t="shared" si="15"/>
        <v>610000000</v>
      </c>
      <c r="N21" s="2">
        <f t="shared" si="15"/>
        <v>610000000</v>
      </c>
      <c r="O21" s="2">
        <f t="shared" si="15"/>
        <v>680000000</v>
      </c>
      <c r="P21" s="2">
        <f t="shared" si="15"/>
        <v>680000000</v>
      </c>
      <c r="Q21" s="2">
        <f t="shared" si="15"/>
        <v>680000000</v>
      </c>
      <c r="R21" s="2">
        <f t="shared" si="15"/>
        <v>680000000</v>
      </c>
      <c r="S21" s="2">
        <f t="shared" si="15"/>
        <v>680000000</v>
      </c>
    </row>
    <row r="23" spans="1:19" ht="15.5" x14ac:dyDescent="0.35">
      <c r="B23" t="s">
        <v>41</v>
      </c>
      <c r="C23" t="s">
        <v>42</v>
      </c>
      <c r="D23" s="3">
        <f>IFERROR(D5/D6*100,"")</f>
        <v>5.8058452705087529</v>
      </c>
      <c r="E23" s="3">
        <f>IFERROR(E5/E6*100,"")</f>
        <v>2.8271417418034699</v>
      </c>
      <c r="H23" s="3">
        <f t="shared" ref="H23:S23" si="16">IFERROR(H5/H6*100,"")</f>
        <v>17.948137634180519</v>
      </c>
      <c r="I23" s="3">
        <f t="shared" si="16"/>
        <v>2.6677991145647098</v>
      </c>
      <c r="J23" s="3">
        <f t="shared" si="16"/>
        <v>4.7594003250296151</v>
      </c>
      <c r="K23" s="3">
        <f t="shared" si="16"/>
        <v>-5.0628194146282803</v>
      </c>
      <c r="L23" s="3">
        <f t="shared" si="16"/>
        <v>17.445805770595708</v>
      </c>
      <c r="M23" s="3">
        <f t="shared" si="16"/>
        <v>11.177907452506981</v>
      </c>
      <c r="N23" s="3">
        <f t="shared" si="16"/>
        <v>5.2472081423875583</v>
      </c>
      <c r="O23" s="3">
        <f t="shared" si="16"/>
        <v>1.4823929599280044</v>
      </c>
      <c r="P23" s="3">
        <f t="shared" si="16"/>
        <v>8.6880711229821586</v>
      </c>
      <c r="Q23" s="3">
        <f t="shared" si="16"/>
        <v>1.2346908197026194</v>
      </c>
      <c r="R23" s="3">
        <f t="shared" si="16"/>
        <v>1.6074429177143097</v>
      </c>
      <c r="S23" s="3">
        <f t="shared" si="16"/>
        <v>7.3018122453144194</v>
      </c>
    </row>
    <row r="24" spans="1:19" ht="15.5" x14ac:dyDescent="0.35">
      <c r="C24" t="s">
        <v>43</v>
      </c>
      <c r="D24" s="4">
        <f>IFERROR(_xlfn.RRI(5,I23,D23),"")</f>
        <v>0.16826796116361442</v>
      </c>
      <c r="E24" s="4">
        <f>IFERROR(_xlfn.RRI(5,J23,E23),"")</f>
        <v>-9.8928882210064573E-2</v>
      </c>
      <c r="H24" s="4">
        <f t="shared" ref="H24:S24" si="17">IFERROR(_xlfn.RRI(5,M23,H23),"")</f>
        <v>9.9339357224582869E-2</v>
      </c>
      <c r="I24" s="4">
        <f t="shared" si="17"/>
        <v>-0.12653608788727733</v>
      </c>
      <c r="J24" s="4">
        <f t="shared" si="17"/>
        <v>0.26275116664682097</v>
      </c>
      <c r="K24" s="4" t="str">
        <f t="shared" si="17"/>
        <v/>
      </c>
      <c r="L24" s="4">
        <f t="shared" si="17"/>
        <v>0.69834752548817658</v>
      </c>
      <c r="M24" s="4">
        <f t="shared" si="17"/>
        <v>0.47382184721415466</v>
      </c>
      <c r="N24" s="4">
        <f t="shared" si="17"/>
        <v>-6.3948968796854633E-2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S25" si="18">IFERROR(INDEX(I51:I500,MATCH($C$25,$C$51:$C$500,0)),"")</f>
        <v>20.68</v>
      </c>
      <c r="J25" s="3">
        <f t="shared" si="18"/>
        <v>17.350000000000001</v>
      </c>
      <c r="K25" s="3">
        <f t="shared" si="18"/>
        <v>-48.42</v>
      </c>
      <c r="L25" s="3">
        <f t="shared" si="18"/>
        <v>319.38</v>
      </c>
      <c r="M25" s="3">
        <f t="shared" si="18"/>
        <v>241.46</v>
      </c>
      <c r="N25" s="3">
        <f t="shared" si="18"/>
        <v>107.82</v>
      </c>
      <c r="O25" s="3">
        <f t="shared" si="18"/>
        <v>79.95</v>
      </c>
      <c r="P25" s="3">
        <f t="shared" si="18"/>
        <v>94.47</v>
      </c>
      <c r="Q25" s="3">
        <f t="shared" si="18"/>
        <v>19.62</v>
      </c>
      <c r="R25" s="3">
        <f t="shared" si="18"/>
        <v>77.06</v>
      </c>
      <c r="S25" s="3">
        <f t="shared" si="18"/>
        <v>40.67</v>
      </c>
    </row>
    <row r="26" spans="1:19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S26" si="19">IFERROR(_xlfn.RRI(5,M25,H25),"")</f>
        <v/>
      </c>
      <c r="I26" s="4">
        <f t="shared" si="19"/>
        <v>-0.28126260475634501</v>
      </c>
      <c r="J26" s="4">
        <f t="shared" si="19"/>
        <v>-0.26329061532818532</v>
      </c>
      <c r="K26" s="4" t="str">
        <f t="shared" si="19"/>
        <v/>
      </c>
      <c r="L26" s="4">
        <f t="shared" si="19"/>
        <v>0.74711600692812086</v>
      </c>
      <c r="M26" s="4">
        <f t="shared" si="19"/>
        <v>0.25661789003309821</v>
      </c>
      <c r="N26" s="4">
        <f t="shared" si="19"/>
        <v>0.21530429017001662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47</v>
      </c>
      <c r="D27" s="3">
        <f>IFERROR(D4/D21,"")</f>
        <v>1695.4033590163936</v>
      </c>
      <c r="E27" s="3">
        <f>IFERROR(E4/E21,"")</f>
        <v>1181.2993147540983</v>
      </c>
      <c r="H27" s="3">
        <f t="shared" ref="H27:S27" si="20">IFERROR(H4/H21,"")</f>
        <v>5753.4053475409837</v>
      </c>
      <c r="I27" s="3">
        <f t="shared" si="20"/>
        <v>4817.5586934426228</v>
      </c>
      <c r="J27" s="3">
        <f t="shared" si="20"/>
        <v>4959.0746491803275</v>
      </c>
      <c r="K27" s="3">
        <f t="shared" si="20"/>
        <v>4464.9696606557382</v>
      </c>
      <c r="L27" s="3">
        <f t="shared" si="20"/>
        <v>5091.1994245901642</v>
      </c>
      <c r="M27" s="3">
        <f t="shared" si="20"/>
        <v>4431.0817836065571</v>
      </c>
      <c r="N27" s="3">
        <f t="shared" si="20"/>
        <v>3655.9231032786884</v>
      </c>
      <c r="O27" s="3">
        <f t="shared" si="20"/>
        <v>3310.4754397058823</v>
      </c>
      <c r="P27" s="3">
        <f t="shared" si="20"/>
        <v>3510.9118176470588</v>
      </c>
      <c r="Q27" s="3">
        <f t="shared" si="20"/>
        <v>3036.555357352941</v>
      </c>
      <c r="R27" s="3">
        <f t="shared" si="20"/>
        <v>3010.6156455882351</v>
      </c>
      <c r="S27" s="3">
        <f t="shared" si="20"/>
        <v>2966.8625161764708</v>
      </c>
    </row>
    <row r="28" spans="1:19" ht="15.5" x14ac:dyDescent="0.35">
      <c r="C28" t="s">
        <v>48</v>
      </c>
      <c r="D28" s="4">
        <f>IFERROR(_xlfn.RRI(5,I27,D27),"")</f>
        <v>-0.18849872789703004</v>
      </c>
      <c r="E28" s="4">
        <f>IFERROR(_xlfn.RRI(5,J27,E27),"")</f>
        <v>-0.24942886037035483</v>
      </c>
      <c r="H28" s="4">
        <f t="shared" ref="H28:S28" si="21">IFERROR(_xlfn.RRI(5,M27,H27),"")</f>
        <v>5.3617660051050064E-2</v>
      </c>
      <c r="I28" s="4">
        <f t="shared" si="21"/>
        <v>5.6734757957871862E-2</v>
      </c>
      <c r="J28" s="4">
        <f t="shared" si="21"/>
        <v>8.4181656575074593E-2</v>
      </c>
      <c r="K28" s="4">
        <f t="shared" si="21"/>
        <v>4.9251788421428078E-2</v>
      </c>
      <c r="L28" s="4">
        <f t="shared" si="21"/>
        <v>0.10888824892067883</v>
      </c>
      <c r="M28" s="4">
        <f t="shared" si="21"/>
        <v>8.0365955672783818E-2</v>
      </c>
      <c r="N28" s="4">
        <f t="shared" si="21"/>
        <v>4.26533097118027E-2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49</v>
      </c>
      <c r="H29" s="4" t="str">
        <f t="shared" ref="H29:S29" si="22">IFERROR(((H25-I25)/I25)*100%,"")</f>
        <v/>
      </c>
      <c r="I29" s="4">
        <f t="shared" si="22"/>
        <v>0.19193083573487021</v>
      </c>
      <c r="J29" s="4">
        <f t="shared" si="22"/>
        <v>-1.3583230070218919</v>
      </c>
      <c r="K29" s="4">
        <f t="shared" si="22"/>
        <v>-1.1516062370843509</v>
      </c>
      <c r="L29" s="4">
        <f t="shared" si="22"/>
        <v>0.32270355338358314</v>
      </c>
      <c r="M29" s="4">
        <f t="shared" si="22"/>
        <v>1.2394731960675203</v>
      </c>
      <c r="N29" s="4">
        <f t="shared" si="22"/>
        <v>0.34859287054408994</v>
      </c>
      <c r="O29" s="4">
        <f t="shared" si="22"/>
        <v>-0.15369958717053028</v>
      </c>
      <c r="P29" s="4">
        <f t="shared" si="22"/>
        <v>3.8149847094801217</v>
      </c>
      <c r="Q29" s="4">
        <f t="shared" si="22"/>
        <v>-0.74539320010381516</v>
      </c>
      <c r="R29" s="4">
        <f t="shared" si="22"/>
        <v>0.89476272436685511</v>
      </c>
      <c r="S29" s="4" t="str">
        <f t="shared" si="22"/>
        <v/>
      </c>
    </row>
    <row r="30" spans="1:19" ht="15.5" x14ac:dyDescent="0.35">
      <c r="C30" t="s">
        <v>50</v>
      </c>
      <c r="H30" s="4">
        <f t="shared" ref="H30:S30" si="23">IFERROR(((H27-I27)/I27)*100%,"")</f>
        <v>0.19425744731915362</v>
      </c>
      <c r="I30" s="4">
        <f t="shared" si="23"/>
        <v>-2.8536766584285125E-2</v>
      </c>
      <c r="J30" s="4">
        <f t="shared" si="23"/>
        <v>0.11066256348358337</v>
      </c>
      <c r="K30" s="4">
        <f t="shared" si="23"/>
        <v>-0.12300240310952597</v>
      </c>
      <c r="L30" s="4">
        <f t="shared" si="23"/>
        <v>0.14897437538296179</v>
      </c>
      <c r="M30" s="4">
        <f t="shared" si="23"/>
        <v>0.21202816865395621</v>
      </c>
      <c r="N30" s="4">
        <f t="shared" si="23"/>
        <v>0.10434986450269428</v>
      </c>
      <c r="O30" s="4">
        <f t="shared" si="23"/>
        <v>-5.7089550621497766E-2</v>
      </c>
      <c r="P30" s="4">
        <f t="shared" si="23"/>
        <v>0.1562153178421318</v>
      </c>
      <c r="Q30" s="4">
        <f t="shared" si="23"/>
        <v>8.6160821633668155E-3</v>
      </c>
      <c r="R30" s="4">
        <f t="shared" si="23"/>
        <v>1.4747272303049275E-2</v>
      </c>
      <c r="S30" s="4" t="str">
        <f t="shared" si="23"/>
        <v/>
      </c>
    </row>
    <row r="32" spans="1:19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3162.1</v>
      </c>
      <c r="E32" s="3">
        <f>IFERROR(INDEX(E51:E500,MATCH($A$32,$C$51:$C$500,0)),"")</f>
        <v>2986.8</v>
      </c>
      <c r="H32" s="3">
        <f>IFERROR(INDEX(D32:G32,COUNT(D32:G32)),"")</f>
        <v>2986.8</v>
      </c>
      <c r="I32" s="3">
        <f t="shared" ref="I32:S32" si="24">IFERROR(INDEX(I51:I500,MATCH($C$32,$C$51:$C$500,0)),"")</f>
        <v>2902.37</v>
      </c>
      <c r="J32" s="3">
        <f t="shared" si="24"/>
        <v>2833.14</v>
      </c>
      <c r="K32" s="3">
        <f t="shared" si="24"/>
        <v>2698.31</v>
      </c>
      <c r="L32" s="3">
        <f t="shared" si="24"/>
        <v>2851.41</v>
      </c>
      <c r="M32" s="3">
        <f t="shared" si="24"/>
        <v>2402.9899999999998</v>
      </c>
      <c r="N32" s="3">
        <f t="shared" si="24"/>
        <v>2146.15</v>
      </c>
      <c r="O32" s="3">
        <f t="shared" si="24"/>
        <v>1830.93</v>
      </c>
      <c r="P32" s="3">
        <f t="shared" si="24"/>
        <v>1814.59</v>
      </c>
      <c r="Q32" s="3">
        <f t="shared" si="24"/>
        <v>1656.95</v>
      </c>
      <c r="R32" s="3">
        <f t="shared" si="24"/>
        <v>1647.3</v>
      </c>
      <c r="S32" s="3">
        <f t="shared" si="24"/>
        <v>1628.93</v>
      </c>
    </row>
    <row r="33" spans="1:19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0.15</v>
      </c>
      <c r="E33" s="3">
        <f>IFERROR(INDEX(E51:E500,MATCH($A$33,$C$51:$C$500,0)),"")</f>
        <v>0.17</v>
      </c>
      <c r="H33" s="3">
        <f>IFERROR(INDEX(D33:G33,COUNT(D33:G33)),"")</f>
        <v>0.17</v>
      </c>
      <c r="I33" s="3">
        <f t="shared" ref="I33:S33" si="25">IFERROR(INDEX(I51:I500,MATCH($C$33,$C$51:$C$500,0)),"")</f>
        <v>0.2</v>
      </c>
      <c r="J33" s="3">
        <f t="shared" si="25"/>
        <v>0.22</v>
      </c>
      <c r="K33" s="3">
        <f t="shared" si="25"/>
        <v>0.27</v>
      </c>
      <c r="L33" s="3">
        <f t="shared" si="25"/>
        <v>0.43</v>
      </c>
      <c r="M33" s="3">
        <f t="shared" si="25"/>
        <v>0.47</v>
      </c>
      <c r="N33" s="3">
        <f t="shared" si="25"/>
        <v>0.26</v>
      </c>
      <c r="O33" s="3">
        <f t="shared" si="25"/>
        <v>0.2</v>
      </c>
      <c r="P33" s="3">
        <f t="shared" si="25"/>
        <v>0.41</v>
      </c>
      <c r="Q33" s="3">
        <f t="shared" si="25"/>
        <v>0.44</v>
      </c>
      <c r="R33" s="3">
        <f t="shared" si="25"/>
        <v>0.55000000000000004</v>
      </c>
      <c r="S33" s="3">
        <f t="shared" si="25"/>
        <v>0.54</v>
      </c>
    </row>
    <row r="34" spans="1:19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6.21</v>
      </c>
      <c r="E34" s="3">
        <f>IFERROR(INDEX(E51:E500,MATCH($A$34,$C$51:$C$500,0)),"")</f>
        <v>14.9</v>
      </c>
      <c r="H34" s="3">
        <f>IFERROR(INDEX(D34:G34,COUNT(D34:G34)),"")</f>
        <v>14.9</v>
      </c>
      <c r="I34" s="3">
        <f t="shared" ref="I34:S34" si="26">IFERROR(INDEX(I51:I500,MATCH($C$34,$C$51:$C$500,0)),"")</f>
        <v>27.56</v>
      </c>
      <c r="J34" s="3">
        <f t="shared" si="26"/>
        <v>35.450000000000003</v>
      </c>
      <c r="K34" s="3">
        <f t="shared" si="26"/>
        <v>-15.28</v>
      </c>
      <c r="L34" s="3">
        <f t="shared" si="26"/>
        <v>3.82</v>
      </c>
      <c r="M34" s="3">
        <f t="shared" si="26"/>
        <v>4.68</v>
      </c>
      <c r="N34" s="3">
        <f t="shared" si="26"/>
        <v>5.15</v>
      </c>
      <c r="O34" s="3">
        <f t="shared" si="26"/>
        <v>4.63</v>
      </c>
      <c r="P34" s="3">
        <f t="shared" si="26"/>
        <v>7.94</v>
      </c>
      <c r="Q34" s="3">
        <f t="shared" si="26"/>
        <v>36.950000000000003</v>
      </c>
      <c r="R34" s="3">
        <f t="shared" si="26"/>
        <v>11.68</v>
      </c>
      <c r="S34" s="3">
        <f t="shared" si="26"/>
        <v>21.51</v>
      </c>
    </row>
    <row r="35" spans="1:19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0.28000000000000003</v>
      </c>
      <c r="E35" s="3">
        <f>IFERROR(INDEX(E51:E500,MATCH($A$35,$C$51:$C$500,0)),"")</f>
        <v>0.42</v>
      </c>
      <c r="H35" s="3">
        <f>IFERROR(INDEX(D35:G35,COUNT(D35:G35)),"")</f>
        <v>0.42</v>
      </c>
      <c r="I35" s="3">
        <f t="shared" ref="I35:S35" si="27">IFERROR(INDEX(I51:I500,MATCH($C$35,$C$51:$C$500,0)),"")</f>
        <v>0.12</v>
      </c>
      <c r="J35" s="3">
        <f t="shared" si="27"/>
        <v>0.12</v>
      </c>
      <c r="K35" s="3">
        <f t="shared" si="27"/>
        <v>0.17</v>
      </c>
      <c r="L35" s="3">
        <f t="shared" si="27"/>
        <v>0.24</v>
      </c>
      <c r="M35" s="3">
        <f t="shared" si="27"/>
        <v>0.26</v>
      </c>
      <c r="N35" s="3">
        <f t="shared" si="27"/>
        <v>0.15</v>
      </c>
      <c r="O35" s="3">
        <f t="shared" si="27"/>
        <v>0.11</v>
      </c>
      <c r="P35" s="3">
        <f t="shared" si="27"/>
        <v>0.21</v>
      </c>
      <c r="Q35" s="3">
        <f t="shared" si="27"/>
        <v>0.24</v>
      </c>
      <c r="R35" s="3">
        <f t="shared" si="27"/>
        <v>0.3</v>
      </c>
      <c r="S35" s="3">
        <f t="shared" si="27"/>
        <v>0.28999999999999998</v>
      </c>
    </row>
    <row r="36" spans="1:19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</row>
    <row r="51" spans="2:19" ht="15.5" x14ac:dyDescent="0.35">
      <c r="B51" t="s">
        <v>71</v>
      </c>
      <c r="C51" t="s">
        <v>6</v>
      </c>
      <c r="D51" s="5">
        <v>1034196049000</v>
      </c>
      <c r="E51" s="5">
        <v>720592582000</v>
      </c>
      <c r="F51" s="5">
        <v>708679026000</v>
      </c>
      <c r="G51" s="5">
        <v>775402147000</v>
      </c>
      <c r="I51" s="5">
        <v>2938710803000</v>
      </c>
      <c r="J51" s="5">
        <v>3025035536000</v>
      </c>
      <c r="K51" s="5">
        <v>2723631493000</v>
      </c>
      <c r="L51" s="5">
        <v>3105631649000</v>
      </c>
      <c r="M51" s="5">
        <v>2702959888000</v>
      </c>
      <c r="N51" s="5">
        <v>2230113093000</v>
      </c>
      <c r="O51" s="5">
        <v>2251123299000</v>
      </c>
      <c r="P51" s="5">
        <v>2387420036000</v>
      </c>
      <c r="Q51" s="5">
        <v>2064857643000</v>
      </c>
      <c r="R51" s="5">
        <v>2047218639000</v>
      </c>
      <c r="S51" s="5">
        <v>2017466511000</v>
      </c>
    </row>
    <row r="52" spans="2:19" ht="15.5" x14ac:dyDescent="0.35">
      <c r="C52" t="s">
        <v>72</v>
      </c>
      <c r="D52" s="5">
        <v>-885239837000</v>
      </c>
      <c r="E52" s="5">
        <v>-641122716000</v>
      </c>
      <c r="F52" s="5">
        <v>-617585728000</v>
      </c>
      <c r="G52" s="5">
        <v>-690204779000</v>
      </c>
      <c r="I52" s="5">
        <v>-2614865938000</v>
      </c>
      <c r="J52" s="5">
        <v>-2712697106000</v>
      </c>
      <c r="K52" s="5">
        <v>-2498653326000</v>
      </c>
      <c r="L52" s="5">
        <v>-2730610274000</v>
      </c>
      <c r="M52" s="5">
        <v>-2358250702000</v>
      </c>
      <c r="N52" s="5">
        <v>-1988124547000</v>
      </c>
      <c r="O52" s="5">
        <v>-2058903051000</v>
      </c>
      <c r="P52" s="5">
        <v>-2165024862000</v>
      </c>
      <c r="Q52" s="5">
        <v>-1866026156000</v>
      </c>
      <c r="R52" s="5">
        <v>-1798077316000</v>
      </c>
      <c r="S52" s="5">
        <v>-1799004253000</v>
      </c>
    </row>
    <row r="53" spans="2:19" ht="15.5" x14ac:dyDescent="0.35">
      <c r="C53" t="s">
        <v>73</v>
      </c>
      <c r="D53" s="5">
        <v>148956212000</v>
      </c>
      <c r="E53" s="5">
        <v>79469866000</v>
      </c>
      <c r="F53" s="5">
        <v>91093298000</v>
      </c>
      <c r="G53" s="5">
        <v>85197368000</v>
      </c>
      <c r="I53" s="5">
        <v>323844865000</v>
      </c>
      <c r="J53" s="5">
        <v>312338430000</v>
      </c>
      <c r="K53" s="5">
        <v>224978167000</v>
      </c>
      <c r="L53" s="5">
        <v>375021375000</v>
      </c>
      <c r="M53" s="5">
        <v>344709186000</v>
      </c>
      <c r="N53" s="5">
        <v>241988546000</v>
      </c>
      <c r="O53" s="5">
        <v>192220248000</v>
      </c>
      <c r="P53" s="5">
        <v>222395174000</v>
      </c>
      <c r="Q53" s="5">
        <v>198831487000</v>
      </c>
      <c r="R53" s="5">
        <v>249141323000</v>
      </c>
      <c r="S53" s="5">
        <v>218462258000</v>
      </c>
    </row>
    <row r="54" spans="2:19" ht="15.5" x14ac:dyDescent="0.35">
      <c r="C54" t="s">
        <v>74</v>
      </c>
      <c r="D54" s="5">
        <v>-57030475000</v>
      </c>
      <c r="E54" s="5">
        <v>-41463818000</v>
      </c>
      <c r="F54" s="5">
        <v>-56392368000</v>
      </c>
      <c r="G54" s="5">
        <v>-49365844000</v>
      </c>
      <c r="I54" s="5">
        <v>-226146091000</v>
      </c>
      <c r="J54" s="5">
        <v>-201970807000</v>
      </c>
      <c r="K54" s="5">
        <v>-196061474000</v>
      </c>
      <c r="L54" s="5">
        <v>-50674874000</v>
      </c>
      <c r="M54" s="5">
        <v>-79746072000</v>
      </c>
      <c r="N54" s="5">
        <v>-141983160000</v>
      </c>
      <c r="O54" s="5">
        <v>-43599500000</v>
      </c>
      <c r="P54" s="5">
        <v>-63897913000</v>
      </c>
      <c r="Q54" s="5">
        <v>-106265343000</v>
      </c>
      <c r="R54" s="5">
        <v>-115641720000</v>
      </c>
      <c r="S54" s="5">
        <v>-126361809000</v>
      </c>
    </row>
    <row r="55" spans="2:19" ht="15.5" x14ac:dyDescent="0.35">
      <c r="C55" t="s">
        <v>75</v>
      </c>
      <c r="D55" s="5">
        <v>-40212981000</v>
      </c>
      <c r="E55" s="5">
        <v>-32409128000</v>
      </c>
      <c r="F55" s="5">
        <v>-29208049000</v>
      </c>
      <c r="G55" s="5">
        <v>-38618540000</v>
      </c>
      <c r="I55" s="5">
        <v>-132193109000</v>
      </c>
      <c r="J55" s="5">
        <v>-154519371000</v>
      </c>
      <c r="K55" s="5">
        <v>-127901432000</v>
      </c>
      <c r="L55" s="5">
        <v>-176307644000</v>
      </c>
      <c r="M55" s="5">
        <v>-145993009000</v>
      </c>
      <c r="N55" s="5">
        <v>-72623992000</v>
      </c>
      <c r="O55" s="5">
        <v>-68051143000</v>
      </c>
      <c r="P55" s="5">
        <v>-58364418000</v>
      </c>
      <c r="Q55" s="5">
        <v>-59328526000</v>
      </c>
      <c r="R55" s="5">
        <v>-68552358000</v>
      </c>
      <c r="S55" s="5">
        <v>-60564719000</v>
      </c>
    </row>
    <row r="56" spans="2:19" ht="15.5" x14ac:dyDescent="0.35">
      <c r="C56" t="s">
        <v>76</v>
      </c>
      <c r="D56" s="5">
        <v>-20521747000</v>
      </c>
      <c r="E56" s="5">
        <v>-18815894000</v>
      </c>
      <c r="F56" s="5">
        <v>-30001922000</v>
      </c>
      <c r="G56" s="5">
        <v>-17158314000</v>
      </c>
      <c r="I56" s="5">
        <v>-83427226000</v>
      </c>
      <c r="J56" s="5">
        <v>-74660528000</v>
      </c>
      <c r="K56" s="5">
        <v>-73791605000</v>
      </c>
      <c r="L56" s="5">
        <v>-86816237000</v>
      </c>
      <c r="M56" s="5">
        <v>-80066234000</v>
      </c>
      <c r="N56" s="5">
        <v>-60505222000</v>
      </c>
      <c r="O56" s="5">
        <v>-65432774000</v>
      </c>
      <c r="P56" s="5">
        <v>-53570451000</v>
      </c>
      <c r="Q56" s="5">
        <v>-53674808000</v>
      </c>
      <c r="R56" s="5">
        <v>-65249300000</v>
      </c>
      <c r="S56" s="5">
        <v>-50129120000</v>
      </c>
    </row>
    <row r="57" spans="2:19" ht="15.5" x14ac:dyDescent="0.35">
      <c r="C57" t="s">
        <v>251</v>
      </c>
      <c r="D57" s="5">
        <v>2037859000</v>
      </c>
      <c r="E57" s="5">
        <v>2334791000</v>
      </c>
      <c r="F57" s="5">
        <v>4964478000</v>
      </c>
      <c r="G57" s="5">
        <v>1330988000</v>
      </c>
      <c r="I57" s="5">
        <v>12973312000</v>
      </c>
      <c r="J57" s="5">
        <v>16410708000</v>
      </c>
      <c r="K57" s="5">
        <v>15672311000</v>
      </c>
      <c r="L57" s="5">
        <v>14061006000</v>
      </c>
      <c r="M57" s="5">
        <v>7334049000</v>
      </c>
      <c r="Q57" s="5">
        <v>5368377000</v>
      </c>
      <c r="R57" s="5">
        <v>6906928000</v>
      </c>
      <c r="S57" s="5">
        <v>2290974000</v>
      </c>
    </row>
    <row r="58" spans="2:19" ht="15.5" x14ac:dyDescent="0.35">
      <c r="C58" t="s">
        <v>79</v>
      </c>
      <c r="D58" s="5">
        <v>87654000</v>
      </c>
      <c r="E58" s="5">
        <v>-146087000</v>
      </c>
      <c r="F58" s="5">
        <v>9386000</v>
      </c>
      <c r="G58" s="5">
        <v>-2623000</v>
      </c>
      <c r="I58" s="5">
        <v>6347000</v>
      </c>
      <c r="J58" s="5">
        <v>8769000</v>
      </c>
      <c r="K58" s="5">
        <v>12131000</v>
      </c>
      <c r="L58" s="5">
        <v>-20530000</v>
      </c>
      <c r="M58" s="5">
        <v>-8785000</v>
      </c>
      <c r="N58" s="5">
        <v>-11405000</v>
      </c>
      <c r="O58" s="5">
        <v>13877000</v>
      </c>
      <c r="P58" s="5">
        <v>24908000</v>
      </c>
      <c r="Q58" s="5">
        <v>14117000</v>
      </c>
      <c r="R58" s="5">
        <v>-24417000</v>
      </c>
      <c r="S58" s="5">
        <v>-13792000</v>
      </c>
    </row>
    <row r="59" spans="2:19" ht="15.5" x14ac:dyDescent="0.35">
      <c r="C59" t="s">
        <v>77</v>
      </c>
      <c r="D59" s="5">
        <v>91925737000</v>
      </c>
      <c r="E59" s="5">
        <v>38006048000</v>
      </c>
      <c r="F59" s="5">
        <v>34700930000</v>
      </c>
      <c r="G59" s="5">
        <v>35831524000</v>
      </c>
      <c r="I59" s="5">
        <v>97698774000</v>
      </c>
      <c r="J59" s="5">
        <v>110367623000</v>
      </c>
      <c r="K59" s="5">
        <v>28916693000</v>
      </c>
      <c r="L59" s="5">
        <v>324346501000</v>
      </c>
      <c r="M59" s="5">
        <v>264963114000</v>
      </c>
      <c r="N59" s="5">
        <v>100005386000</v>
      </c>
      <c r="O59" s="5">
        <v>148620748000</v>
      </c>
      <c r="P59" s="5">
        <v>158497261000</v>
      </c>
      <c r="Q59" s="5">
        <v>92566144000</v>
      </c>
      <c r="R59" s="5">
        <v>133499603000</v>
      </c>
      <c r="S59" s="5">
        <v>92100449000</v>
      </c>
    </row>
    <row r="60" spans="2:19" ht="15.5" x14ac:dyDescent="0.35">
      <c r="C60" t="s">
        <v>78</v>
      </c>
      <c r="D60" s="5">
        <v>-25026871000</v>
      </c>
      <c r="E60" s="5">
        <v>-14467883000</v>
      </c>
      <c r="F60" s="5">
        <v>-18113389000</v>
      </c>
      <c r="G60" s="5">
        <v>-17648530000</v>
      </c>
      <c r="I60" s="5">
        <v>-69607087000</v>
      </c>
      <c r="J60" s="5">
        <v>-75916389000</v>
      </c>
      <c r="K60" s="5">
        <v>-70885852000</v>
      </c>
      <c r="L60" s="5">
        <v>-53679606000</v>
      </c>
      <c r="M60" s="5">
        <v>-43284924000</v>
      </c>
      <c r="N60" s="5">
        <v>-59328450000</v>
      </c>
      <c r="O60" s="5">
        <v>-70119343000</v>
      </c>
      <c r="P60" s="5">
        <v>-66810371000</v>
      </c>
      <c r="Q60" s="5">
        <v>-60752646000</v>
      </c>
      <c r="R60" s="5">
        <v>-57546992000</v>
      </c>
      <c r="S60" s="5">
        <v>-40961483000</v>
      </c>
    </row>
    <row r="61" spans="2:19" ht="15.5" x14ac:dyDescent="0.35">
      <c r="C61" t="s">
        <v>27</v>
      </c>
      <c r="D61" s="5">
        <v>-25169625000</v>
      </c>
      <c r="E61" s="5">
        <v>-14595012000</v>
      </c>
      <c r="F61" s="5">
        <v>-18262914000</v>
      </c>
      <c r="G61" s="5">
        <v>-17787865000</v>
      </c>
      <c r="I61" s="5">
        <v>-70168251000</v>
      </c>
      <c r="J61" s="5">
        <v>-76403210000</v>
      </c>
      <c r="K61" s="5">
        <v>-71359749000</v>
      </c>
      <c r="L61" s="5">
        <v>-54029437000</v>
      </c>
      <c r="M61" s="5">
        <v>-43781255000</v>
      </c>
      <c r="N61" s="5">
        <v>-59992085000</v>
      </c>
      <c r="O61" s="5">
        <v>-70901762000</v>
      </c>
      <c r="P61" s="5">
        <v>-67548839000</v>
      </c>
      <c r="Q61" s="5">
        <v>-61842339000</v>
      </c>
      <c r="R61" s="5">
        <v>-58764469000</v>
      </c>
      <c r="S61" s="5">
        <v>-46595842000</v>
      </c>
    </row>
    <row r="62" spans="2:19" ht="15.5" x14ac:dyDescent="0.35">
      <c r="C62" t="s">
        <v>247</v>
      </c>
      <c r="D62" s="5">
        <v>142754000</v>
      </c>
      <c r="E62" s="5">
        <v>127129000</v>
      </c>
      <c r="F62" s="5">
        <v>149525000</v>
      </c>
      <c r="G62" s="5">
        <v>139335000</v>
      </c>
      <c r="I62" s="5">
        <v>561164000</v>
      </c>
      <c r="J62" s="5">
        <v>486821000</v>
      </c>
      <c r="K62" s="5">
        <v>473897000</v>
      </c>
      <c r="L62" s="5">
        <v>349831000</v>
      </c>
      <c r="M62" s="5">
        <v>496331000</v>
      </c>
      <c r="N62" s="5">
        <v>663635000</v>
      </c>
      <c r="O62" s="5">
        <v>782419000</v>
      </c>
      <c r="P62" s="5">
        <v>738468000</v>
      </c>
      <c r="Q62" s="5">
        <v>1089693000</v>
      </c>
      <c r="R62" s="5">
        <v>1217477000</v>
      </c>
      <c r="S62" s="5">
        <v>5634359000</v>
      </c>
    </row>
    <row r="63" spans="2:19" ht="15.5" x14ac:dyDescent="0.35">
      <c r="C63" t="s">
        <v>80</v>
      </c>
      <c r="D63" s="5">
        <v>-25026871000</v>
      </c>
      <c r="E63" s="5">
        <v>-14467883000</v>
      </c>
      <c r="F63" s="5">
        <v>-18113389000</v>
      </c>
      <c r="G63" s="5">
        <v>-17648530000</v>
      </c>
      <c r="I63" s="5">
        <v>-69607087000</v>
      </c>
      <c r="J63" s="5">
        <v>-75916389000</v>
      </c>
      <c r="K63" s="5">
        <v>-70885852000</v>
      </c>
      <c r="L63" s="5">
        <v>-53679606000</v>
      </c>
      <c r="M63" s="5">
        <v>-43284924000</v>
      </c>
      <c r="N63" s="5">
        <v>-59328450000</v>
      </c>
      <c r="O63" s="5">
        <v>-70119343000</v>
      </c>
      <c r="P63" s="5">
        <v>-66810371000</v>
      </c>
      <c r="Q63" s="5">
        <v>-60752646000</v>
      </c>
      <c r="R63" s="5">
        <v>-57546992000</v>
      </c>
      <c r="S63" s="5">
        <v>-40961483000</v>
      </c>
    </row>
    <row r="64" spans="2:19" ht="15.5" x14ac:dyDescent="0.35">
      <c r="C64" t="s">
        <v>29</v>
      </c>
      <c r="D64" s="5">
        <v>66898866000</v>
      </c>
      <c r="E64" s="5">
        <v>23538165000</v>
      </c>
      <c r="F64" s="5">
        <v>16587541000</v>
      </c>
      <c r="G64" s="5">
        <v>18182994000</v>
      </c>
      <c r="I64" s="5">
        <v>28091687000</v>
      </c>
      <c r="J64" s="5">
        <v>34451234000</v>
      </c>
      <c r="K64" s="5">
        <v>-41969159000</v>
      </c>
      <c r="L64" s="5">
        <v>270666895000</v>
      </c>
      <c r="M64" s="5">
        <v>221678190000</v>
      </c>
      <c r="N64" s="5">
        <v>40676936000</v>
      </c>
      <c r="O64" s="5">
        <v>78501405000</v>
      </c>
      <c r="P64" s="5">
        <v>91686890000</v>
      </c>
      <c r="Q64" s="5">
        <v>31813498000</v>
      </c>
      <c r="R64" s="5">
        <v>75952611000</v>
      </c>
      <c r="S64" s="5">
        <v>51138966000</v>
      </c>
    </row>
    <row r="65" spans="2:19" ht="15.5" x14ac:dyDescent="0.35">
      <c r="C65" t="s">
        <v>28</v>
      </c>
      <c r="D65" s="5">
        <v>-20959559000</v>
      </c>
      <c r="E65" s="5">
        <v>-3241722000</v>
      </c>
      <c r="F65" s="5">
        <v>-7091771000</v>
      </c>
      <c r="G65" s="5">
        <v>-7232231000</v>
      </c>
      <c r="I65" s="5">
        <v>-15439199000</v>
      </c>
      <c r="J65" s="5">
        <v>-23837551000</v>
      </c>
      <c r="K65" s="5">
        <v>12311756000</v>
      </c>
      <c r="L65" s="5">
        <v>-75137513000</v>
      </c>
      <c r="M65" s="5">
        <v>-73855954000</v>
      </c>
      <c r="N65" s="5">
        <v>25328611000</v>
      </c>
      <c r="O65" s="5">
        <v>-24146137000</v>
      </c>
      <c r="P65" s="5">
        <v>-27460619000</v>
      </c>
      <c r="Q65" s="5">
        <v>-18479528000</v>
      </c>
      <c r="R65" s="5">
        <v>-23558754000</v>
      </c>
      <c r="S65" s="5">
        <v>-23494252000</v>
      </c>
    </row>
    <row r="66" spans="2:19" ht="15.5" x14ac:dyDescent="0.35">
      <c r="C66" t="s">
        <v>86</v>
      </c>
      <c r="D66" s="5">
        <v>45939307000</v>
      </c>
      <c r="E66" s="5">
        <v>20296443000</v>
      </c>
      <c r="F66" s="5">
        <v>9495770000</v>
      </c>
      <c r="G66" s="5">
        <v>10950763000</v>
      </c>
      <c r="I66" s="5">
        <v>12652488000</v>
      </c>
      <c r="J66" s="5">
        <v>10613683000</v>
      </c>
      <c r="K66" s="5">
        <v>-29657403000</v>
      </c>
      <c r="L66" s="5">
        <v>195529382000</v>
      </c>
      <c r="M66" s="5">
        <v>147822236000</v>
      </c>
      <c r="N66" s="5">
        <v>66005547000</v>
      </c>
      <c r="O66" s="5">
        <v>54355268000</v>
      </c>
      <c r="P66" s="5">
        <v>64226271000</v>
      </c>
      <c r="Q66" s="5">
        <v>13333970000</v>
      </c>
      <c r="R66" s="5">
        <v>52393857000</v>
      </c>
      <c r="S66" s="5">
        <v>27644714000</v>
      </c>
    </row>
    <row r="67" spans="2:19" ht="15.5" x14ac:dyDescent="0.35">
      <c r="C67" t="s">
        <v>87</v>
      </c>
      <c r="D67" s="5">
        <v>66540291000</v>
      </c>
      <c r="E67" s="5">
        <v>31249633000</v>
      </c>
      <c r="F67" s="5">
        <v>-32250275000</v>
      </c>
      <c r="G67" s="5">
        <v>38836392000</v>
      </c>
      <c r="I67" s="5">
        <v>34757416000</v>
      </c>
      <c r="J67" s="5">
        <v>71946377000</v>
      </c>
      <c r="K67" s="5">
        <v>-53964662000</v>
      </c>
      <c r="L67" s="5">
        <v>108993395000</v>
      </c>
      <c r="M67" s="5">
        <v>16610619000</v>
      </c>
      <c r="N67" s="5">
        <v>2925421000</v>
      </c>
      <c r="O67" s="5">
        <v>-35886254000</v>
      </c>
      <c r="P67" s="5">
        <v>42994991000</v>
      </c>
      <c r="Q67" s="5">
        <v>590328000</v>
      </c>
      <c r="R67" s="5">
        <v>-34414348000</v>
      </c>
      <c r="S67" s="5">
        <v>53213876000</v>
      </c>
    </row>
    <row r="68" spans="2:19" ht="15.5" x14ac:dyDescent="0.35">
      <c r="C68" t="s">
        <v>89</v>
      </c>
      <c r="D68" s="5">
        <v>112479598000</v>
      </c>
      <c r="E68" s="5">
        <v>51546076000</v>
      </c>
      <c r="F68" s="5">
        <v>-22754505000</v>
      </c>
      <c r="G68" s="5">
        <v>49787155000</v>
      </c>
      <c r="I68" s="5">
        <v>47409904000</v>
      </c>
      <c r="J68" s="5">
        <v>82560060000</v>
      </c>
      <c r="K68" s="5">
        <v>-83622065000</v>
      </c>
      <c r="L68" s="5">
        <v>304522777000</v>
      </c>
      <c r="M68" s="5">
        <v>164432855000</v>
      </c>
      <c r="N68" s="5">
        <v>68930968000</v>
      </c>
      <c r="O68" s="5">
        <v>18469014000</v>
      </c>
      <c r="P68" s="5">
        <v>107221262000</v>
      </c>
      <c r="Q68" s="5">
        <v>13924298000</v>
      </c>
      <c r="R68" s="5">
        <v>17979509000</v>
      </c>
      <c r="S68" s="5">
        <v>80858590000</v>
      </c>
    </row>
    <row r="69" spans="2:19" ht="15.5" x14ac:dyDescent="0.35">
      <c r="C69" t="s">
        <v>90</v>
      </c>
      <c r="D69" s="5">
        <v>45939307000</v>
      </c>
      <c r="E69" s="5">
        <v>20296443000</v>
      </c>
      <c r="F69" s="5">
        <v>9495770000</v>
      </c>
      <c r="G69" s="5">
        <v>10950763000</v>
      </c>
      <c r="I69" s="5">
        <v>12652488000</v>
      </c>
      <c r="J69" s="5">
        <v>10613683000</v>
      </c>
      <c r="K69" s="5">
        <v>-29657403000</v>
      </c>
      <c r="L69" s="5">
        <v>195529382000</v>
      </c>
      <c r="M69" s="5">
        <v>147822236000</v>
      </c>
      <c r="N69" s="5">
        <v>66005547000</v>
      </c>
      <c r="O69" s="5">
        <v>54355268000</v>
      </c>
      <c r="P69" s="5">
        <v>64226271000</v>
      </c>
      <c r="Q69" s="5">
        <v>13333970000</v>
      </c>
      <c r="R69" s="5">
        <v>52393857000</v>
      </c>
      <c r="S69" s="5">
        <v>27644714000</v>
      </c>
    </row>
    <row r="70" spans="2:19" ht="15.5" x14ac:dyDescent="0.35">
      <c r="C70" t="s">
        <v>8</v>
      </c>
      <c r="D70" s="5">
        <v>112391944000</v>
      </c>
      <c r="E70" s="5">
        <v>51692163000</v>
      </c>
      <c r="F70" s="5">
        <v>-22763891000</v>
      </c>
      <c r="G70" s="5">
        <v>49789778000</v>
      </c>
      <c r="I70" s="5">
        <v>47403557000</v>
      </c>
      <c r="J70" s="5">
        <v>82551291000</v>
      </c>
      <c r="K70" s="5">
        <v>-83634196000</v>
      </c>
      <c r="L70" s="5">
        <v>304543307000</v>
      </c>
      <c r="M70" s="5">
        <v>164441640000</v>
      </c>
      <c r="N70" s="5">
        <v>68942373000</v>
      </c>
      <c r="O70" s="5">
        <v>18455137000</v>
      </c>
      <c r="P70" s="5">
        <v>107196354000</v>
      </c>
      <c r="Q70" s="5">
        <v>13910181000</v>
      </c>
      <c r="R70" s="5">
        <v>18003926000</v>
      </c>
      <c r="S70" s="5">
        <v>80872382000</v>
      </c>
    </row>
    <row r="71" spans="2:19" ht="15.5" x14ac:dyDescent="0.35">
      <c r="C71" t="s">
        <v>91</v>
      </c>
      <c r="D71" s="5">
        <v>45939307000</v>
      </c>
      <c r="E71" s="5">
        <v>20296443000</v>
      </c>
      <c r="F71" s="5">
        <v>9495770000</v>
      </c>
      <c r="G71" s="5">
        <v>10950763000</v>
      </c>
      <c r="I71" s="5">
        <v>12652488000</v>
      </c>
      <c r="J71" s="5">
        <v>10613683000</v>
      </c>
      <c r="K71" s="5">
        <v>-29657403000</v>
      </c>
      <c r="L71" s="5">
        <v>195529382000</v>
      </c>
      <c r="M71" s="5">
        <v>147822236000</v>
      </c>
      <c r="N71" s="5">
        <v>66005547000</v>
      </c>
      <c r="O71" s="5">
        <v>54355268000</v>
      </c>
      <c r="P71" s="5">
        <v>64226271000</v>
      </c>
      <c r="Q71" s="5">
        <v>13333970000</v>
      </c>
      <c r="R71" s="5">
        <v>52393857000</v>
      </c>
      <c r="S71" s="5">
        <v>27644714000</v>
      </c>
    </row>
    <row r="72" spans="2:19" ht="15.5" x14ac:dyDescent="0.35">
      <c r="C72" t="s">
        <v>92</v>
      </c>
      <c r="D72" s="5">
        <v>112479598000</v>
      </c>
      <c r="E72" s="5">
        <v>51546076000</v>
      </c>
      <c r="F72" s="5">
        <v>-22754505000</v>
      </c>
      <c r="G72" s="5">
        <v>49787155000</v>
      </c>
      <c r="I72" s="5">
        <v>47409904000</v>
      </c>
      <c r="J72" s="5">
        <v>82560060000</v>
      </c>
      <c r="K72" s="5">
        <v>-83622065000</v>
      </c>
      <c r="L72" s="5">
        <v>304522777000</v>
      </c>
      <c r="M72" s="5">
        <v>164432855000</v>
      </c>
      <c r="N72" s="5">
        <v>68930968000</v>
      </c>
      <c r="O72" s="5">
        <v>18469014000</v>
      </c>
      <c r="P72" s="5">
        <v>107221262000</v>
      </c>
      <c r="Q72" s="5">
        <v>13924298000</v>
      </c>
      <c r="R72" s="5">
        <v>17979509000</v>
      </c>
      <c r="S72" s="5">
        <v>80858590000</v>
      </c>
    </row>
    <row r="73" spans="2:19" ht="15.5" x14ac:dyDescent="0.35">
      <c r="C73" t="s">
        <v>93</v>
      </c>
      <c r="D73" s="5">
        <v>112479598000</v>
      </c>
      <c r="E73" s="5">
        <v>51546076000</v>
      </c>
      <c r="F73" s="5">
        <v>-22754505000</v>
      </c>
      <c r="G73" s="5">
        <v>49787155000</v>
      </c>
      <c r="I73" s="5">
        <v>47409904000</v>
      </c>
      <c r="J73" s="5">
        <v>82560060000</v>
      </c>
      <c r="K73" s="5">
        <v>-83622065000</v>
      </c>
      <c r="L73" s="5">
        <v>304522777000</v>
      </c>
      <c r="M73" s="5">
        <v>164432855000</v>
      </c>
      <c r="N73" s="5">
        <v>68930968000</v>
      </c>
      <c r="O73" s="5">
        <v>18469014000</v>
      </c>
      <c r="P73" s="5">
        <v>107221262000</v>
      </c>
      <c r="Q73" s="5">
        <v>13924298000</v>
      </c>
      <c r="R73" s="5">
        <v>17979509000</v>
      </c>
      <c r="S73" s="5">
        <v>80858590000</v>
      </c>
    </row>
    <row r="75" spans="2:19" ht="15.5" x14ac:dyDescent="0.35">
      <c r="B75" t="s">
        <v>94</v>
      </c>
      <c r="C75" t="s">
        <v>95</v>
      </c>
    </row>
    <row r="76" spans="2:19" ht="15.5" x14ac:dyDescent="0.35">
      <c r="C76" t="s">
        <v>96</v>
      </c>
    </row>
    <row r="77" spans="2:19" ht="15.5" x14ac:dyDescent="0.35">
      <c r="C77" t="s">
        <v>20</v>
      </c>
      <c r="D77" s="5">
        <v>65224108000</v>
      </c>
      <c r="E77" s="5">
        <v>50107199000</v>
      </c>
      <c r="F77" s="5">
        <v>62146930000</v>
      </c>
      <c r="G77" s="5">
        <v>58542764000</v>
      </c>
      <c r="I77" s="5">
        <v>62146930000</v>
      </c>
      <c r="J77" s="5">
        <v>49005032000</v>
      </c>
      <c r="K77" s="5">
        <v>51108424000</v>
      </c>
      <c r="L77" s="5">
        <v>59315275000</v>
      </c>
      <c r="M77" s="5">
        <v>20051316000</v>
      </c>
      <c r="N77" s="5">
        <v>67119163000</v>
      </c>
      <c r="O77" s="5">
        <v>63380838000</v>
      </c>
      <c r="P77" s="5">
        <v>41825284000</v>
      </c>
      <c r="Q77" s="5">
        <v>45403333000</v>
      </c>
      <c r="R77" s="5">
        <v>99933371000</v>
      </c>
      <c r="S77" s="5">
        <v>44073695000</v>
      </c>
    </row>
    <row r="78" spans="2:19" ht="15.5" x14ac:dyDescent="0.35">
      <c r="C78" t="s">
        <v>289</v>
      </c>
      <c r="D78" s="5">
        <v>12825333000</v>
      </c>
      <c r="E78" s="5">
        <v>17821004000</v>
      </c>
      <c r="F78" s="5">
        <v>16241815000</v>
      </c>
      <c r="G78" s="5">
        <v>22531922000</v>
      </c>
      <c r="I78" s="5">
        <v>16241815000</v>
      </c>
      <c r="J78" s="5">
        <v>14931733000</v>
      </c>
      <c r="K78" s="5">
        <v>15597216000</v>
      </c>
      <c r="L78" s="5">
        <v>12950435000</v>
      </c>
      <c r="M78" s="5">
        <v>16614321000</v>
      </c>
      <c r="N78" s="5">
        <v>3858372000</v>
      </c>
      <c r="O78" s="5">
        <v>4861933000</v>
      </c>
      <c r="P78" s="5">
        <v>5562665000</v>
      </c>
      <c r="Q78" s="5">
        <v>6994663000</v>
      </c>
      <c r="R78" s="5">
        <v>6617525000</v>
      </c>
      <c r="S78" s="5">
        <v>4791354000</v>
      </c>
    </row>
    <row r="79" spans="2:19" ht="15.5" x14ac:dyDescent="0.35">
      <c r="C79" t="s">
        <v>97</v>
      </c>
      <c r="D79" s="5">
        <v>969185549000</v>
      </c>
      <c r="E79" s="5">
        <v>694012570000</v>
      </c>
      <c r="F79" s="5">
        <v>638631617000</v>
      </c>
      <c r="G79" s="5">
        <v>668888625000</v>
      </c>
      <c r="I79" s="5">
        <v>638631617000</v>
      </c>
      <c r="J79" s="5">
        <v>668712383000</v>
      </c>
      <c r="K79" s="5">
        <v>615402806000</v>
      </c>
      <c r="L79" s="5">
        <v>575823060000</v>
      </c>
      <c r="M79" s="5">
        <v>578808178000</v>
      </c>
      <c r="N79" s="5">
        <v>428181253000</v>
      </c>
      <c r="O79" s="5">
        <v>443914465000</v>
      </c>
      <c r="P79" s="5">
        <v>540177593000</v>
      </c>
      <c r="Q79" s="5">
        <v>434994507000</v>
      </c>
      <c r="R79" s="5">
        <v>356148507000</v>
      </c>
      <c r="S79" s="5">
        <v>467422285000</v>
      </c>
    </row>
    <row r="80" spans="2:19" ht="15.5" x14ac:dyDescent="0.35">
      <c r="C80" t="s">
        <v>99</v>
      </c>
      <c r="O80" s="5">
        <v>408449000</v>
      </c>
      <c r="Q80" s="5">
        <v>1807000</v>
      </c>
      <c r="R80" s="5">
        <v>486269000</v>
      </c>
      <c r="S80" s="5">
        <v>879478000</v>
      </c>
    </row>
    <row r="81" spans="3:19" ht="15.5" x14ac:dyDescent="0.35">
      <c r="C81" t="s">
        <v>98</v>
      </c>
      <c r="D81" s="5">
        <v>252659421000</v>
      </c>
      <c r="E81" s="5">
        <v>251158989000</v>
      </c>
      <c r="F81" s="5">
        <v>178120535000</v>
      </c>
      <c r="G81" s="5">
        <v>253772101000</v>
      </c>
      <c r="I81" s="5">
        <v>178120535000</v>
      </c>
      <c r="J81" s="5">
        <v>228608164000</v>
      </c>
      <c r="K81" s="5">
        <v>271747045000</v>
      </c>
      <c r="L81" s="5">
        <v>507683324000</v>
      </c>
      <c r="M81" s="5">
        <v>507331914000</v>
      </c>
      <c r="N81" s="5">
        <v>324100781000</v>
      </c>
      <c r="O81" s="5">
        <v>403953792000</v>
      </c>
      <c r="P81" s="5">
        <v>467339411000</v>
      </c>
      <c r="Q81" s="5">
        <v>425291740000</v>
      </c>
      <c r="R81" s="5">
        <v>290530891000</v>
      </c>
      <c r="S81" s="5">
        <v>329457597000</v>
      </c>
    </row>
    <row r="82" spans="3:19" ht="15.5" x14ac:dyDescent="0.35">
      <c r="C82" t="s">
        <v>100</v>
      </c>
      <c r="D82" s="5">
        <v>969185549000</v>
      </c>
      <c r="E82" s="5">
        <v>694012570000</v>
      </c>
      <c r="F82" s="5">
        <v>638631617000</v>
      </c>
      <c r="G82" s="5">
        <v>668888625000</v>
      </c>
      <c r="I82" s="5">
        <v>638631617000</v>
      </c>
      <c r="J82" s="5">
        <v>668712383000</v>
      </c>
      <c r="K82" s="5">
        <v>615402806000</v>
      </c>
      <c r="L82" s="5">
        <v>575823060000</v>
      </c>
      <c r="M82" s="5">
        <v>578808178000</v>
      </c>
      <c r="N82" s="5">
        <v>428181253000</v>
      </c>
      <c r="O82" s="5">
        <v>443914465000</v>
      </c>
      <c r="P82" s="5">
        <v>540177593000</v>
      </c>
      <c r="Q82" s="5">
        <v>434994507000</v>
      </c>
      <c r="R82" s="5">
        <v>356148507000</v>
      </c>
      <c r="S82" s="5">
        <v>467422285000</v>
      </c>
    </row>
    <row r="83" spans="3:19" ht="15.5" x14ac:dyDescent="0.35">
      <c r="C83" t="s">
        <v>101</v>
      </c>
      <c r="D83" s="5">
        <v>800423000</v>
      </c>
      <c r="E83" s="5">
        <v>1214148000</v>
      </c>
      <c r="F83" s="5">
        <v>2459684000</v>
      </c>
      <c r="G83" s="5">
        <v>4424940000</v>
      </c>
      <c r="I83" s="5">
        <v>2459684000</v>
      </c>
      <c r="J83" s="5">
        <v>1179435000</v>
      </c>
      <c r="K83" s="5">
        <v>8597330000</v>
      </c>
      <c r="L83" s="5">
        <v>7877269000</v>
      </c>
      <c r="M83" s="5">
        <v>1542475000</v>
      </c>
      <c r="N83" s="5">
        <v>1612512000</v>
      </c>
      <c r="O83" s="5">
        <v>43989575000</v>
      </c>
      <c r="P83" s="5">
        <v>538568000</v>
      </c>
      <c r="Q83" s="5">
        <v>8398646000</v>
      </c>
      <c r="R83" s="5">
        <v>3007692000</v>
      </c>
      <c r="S83" s="5">
        <v>1118601000</v>
      </c>
    </row>
    <row r="84" spans="3:19" ht="15.5" x14ac:dyDescent="0.35">
      <c r="C84" t="s">
        <v>103</v>
      </c>
      <c r="D84" s="5">
        <v>409577574000</v>
      </c>
      <c r="E84" s="5">
        <v>378226325000</v>
      </c>
      <c r="F84" s="5">
        <v>388937130000</v>
      </c>
      <c r="G84" s="5">
        <v>418647856000</v>
      </c>
      <c r="I84" s="5">
        <v>388937130000</v>
      </c>
      <c r="J84" s="5">
        <v>384255463000</v>
      </c>
      <c r="K84" s="5">
        <v>373581172000</v>
      </c>
      <c r="L84" s="5">
        <v>616626604000</v>
      </c>
      <c r="M84" s="5">
        <v>590164193000</v>
      </c>
      <c r="N84" s="5">
        <v>339834058000</v>
      </c>
      <c r="O84" s="5">
        <v>413150846000</v>
      </c>
      <c r="P84" s="5">
        <v>456765636000</v>
      </c>
      <c r="Q84" s="5">
        <v>356153488000</v>
      </c>
      <c r="R84" s="5">
        <v>271560355000</v>
      </c>
      <c r="S84" s="5">
        <v>347086793000</v>
      </c>
    </row>
    <row r="85" spans="3:19" ht="15.5" x14ac:dyDescent="0.35">
      <c r="C85" t="s">
        <v>79</v>
      </c>
      <c r="D85" s="5">
        <v>534651623000</v>
      </c>
      <c r="E85" s="5">
        <v>468198986000</v>
      </c>
      <c r="F85" s="5">
        <v>436803266000</v>
      </c>
      <c r="G85" s="5">
        <v>466526684000</v>
      </c>
      <c r="I85" s="5">
        <v>436803266000</v>
      </c>
      <c r="J85" s="5">
        <v>399515954000</v>
      </c>
      <c r="K85" s="5">
        <v>330424318000</v>
      </c>
      <c r="L85" s="5">
        <v>383981191000</v>
      </c>
      <c r="M85" s="5">
        <v>257814975000</v>
      </c>
      <c r="N85" s="5">
        <v>231237854000</v>
      </c>
      <c r="O85" s="5">
        <v>148743914000</v>
      </c>
      <c r="P85" s="5">
        <v>184653548000</v>
      </c>
      <c r="Q85" s="5">
        <v>141693930000</v>
      </c>
      <c r="R85" s="5">
        <v>141126195000</v>
      </c>
      <c r="S85" s="5">
        <v>175525475000</v>
      </c>
    </row>
    <row r="86" spans="3:19" ht="15.5" x14ac:dyDescent="0.35">
      <c r="C86" t="s">
        <v>104</v>
      </c>
      <c r="D86" s="5">
        <v>1747800889000</v>
      </c>
      <c r="E86" s="5">
        <v>1409563005000</v>
      </c>
      <c r="F86" s="5">
        <v>1289999217000</v>
      </c>
      <c r="G86" s="5">
        <v>1373142796000</v>
      </c>
      <c r="I86" s="5">
        <v>1289999217000</v>
      </c>
      <c r="J86" s="5">
        <v>1259516805000</v>
      </c>
      <c r="K86" s="5">
        <v>1245292854000</v>
      </c>
      <c r="L86" s="5">
        <v>1377131019000</v>
      </c>
      <c r="M86" s="5">
        <v>1304656058000</v>
      </c>
      <c r="N86" s="5">
        <v>910024936000</v>
      </c>
      <c r="O86" s="5">
        <v>1087597237000</v>
      </c>
      <c r="P86" s="5">
        <v>1233718090000</v>
      </c>
      <c r="Q86" s="5">
        <v>1003030428000</v>
      </c>
      <c r="R86" s="5">
        <v>870146141000</v>
      </c>
      <c r="S86" s="5">
        <v>1015820277000</v>
      </c>
    </row>
    <row r="87" spans="3:19" ht="15.5" x14ac:dyDescent="0.35">
      <c r="C87" t="s">
        <v>105</v>
      </c>
    </row>
    <row r="88" spans="3:19" ht="15.5" x14ac:dyDescent="0.35">
      <c r="C88" t="s">
        <v>257</v>
      </c>
      <c r="D88" s="5">
        <v>100393290000</v>
      </c>
      <c r="E88" s="5">
        <v>93640399000</v>
      </c>
      <c r="F88" s="5">
        <v>170425526000</v>
      </c>
      <c r="G88" s="5">
        <v>199556125000</v>
      </c>
      <c r="I88" s="5">
        <v>170425526000</v>
      </c>
      <c r="J88" s="5">
        <v>170837233000</v>
      </c>
      <c r="K88" s="5">
        <v>164232154000</v>
      </c>
      <c r="L88" s="5">
        <v>162754291000</v>
      </c>
      <c r="M88" s="5">
        <v>139468903000</v>
      </c>
      <c r="N88" s="5">
        <v>109831523000</v>
      </c>
      <c r="O88" s="5">
        <v>113170721000</v>
      </c>
      <c r="P88" s="5">
        <v>117892528000</v>
      </c>
      <c r="Q88" s="5">
        <v>110296813000</v>
      </c>
      <c r="R88" s="5">
        <v>111615102000</v>
      </c>
      <c r="S88" s="5">
        <v>114897797000</v>
      </c>
    </row>
    <row r="89" spans="3:19" ht="15.5" x14ac:dyDescent="0.35">
      <c r="C89" t="s">
        <v>106</v>
      </c>
      <c r="D89" s="5">
        <v>2218646950000</v>
      </c>
      <c r="E89" s="5">
        <v>2144844039000</v>
      </c>
      <c r="F89" s="5">
        <v>2111736680000</v>
      </c>
      <c r="G89" s="5">
        <v>2034134986000</v>
      </c>
      <c r="I89" s="5">
        <v>2111736680000</v>
      </c>
      <c r="J89" s="5">
        <v>1852344114000</v>
      </c>
      <c r="K89" s="5">
        <v>1867512866000</v>
      </c>
      <c r="L89" s="5">
        <v>1996400411000</v>
      </c>
      <c r="M89" s="5">
        <v>1863695431000</v>
      </c>
      <c r="N89" s="5">
        <v>1555991249000</v>
      </c>
      <c r="O89" s="5">
        <v>1521317226000</v>
      </c>
      <c r="P89" s="5">
        <v>1675087492000</v>
      </c>
      <c r="Q89" s="5">
        <v>1588222494000</v>
      </c>
      <c r="R89" s="5">
        <v>1622384162000</v>
      </c>
      <c r="S89" s="5">
        <v>1692447314000</v>
      </c>
    </row>
    <row r="90" spans="3:19" ht="15.5" x14ac:dyDescent="0.35">
      <c r="C90" t="s">
        <v>205</v>
      </c>
      <c r="D90" s="5">
        <v>333174000</v>
      </c>
      <c r="E90" s="5">
        <v>317071000</v>
      </c>
      <c r="F90" s="5">
        <v>313148000</v>
      </c>
      <c r="G90" s="5">
        <v>329977000</v>
      </c>
      <c r="I90" s="5">
        <v>313148000</v>
      </c>
      <c r="J90" s="5">
        <v>319743000</v>
      </c>
      <c r="K90" s="5">
        <v>322310000</v>
      </c>
      <c r="L90" s="5">
        <v>346563000</v>
      </c>
      <c r="M90" s="5">
        <v>330392000</v>
      </c>
      <c r="N90" s="5">
        <v>342458000</v>
      </c>
      <c r="O90" s="5">
        <v>353128000</v>
      </c>
      <c r="P90" s="5">
        <v>384137000</v>
      </c>
      <c r="Q90" s="5">
        <v>374614000</v>
      </c>
      <c r="R90" s="5">
        <v>386617000</v>
      </c>
      <c r="S90" s="5">
        <v>412452000</v>
      </c>
    </row>
    <row r="91" spans="3:19" ht="15.5" x14ac:dyDescent="0.35">
      <c r="C91" t="s">
        <v>108</v>
      </c>
      <c r="D91" s="5">
        <v>2371256734000</v>
      </c>
      <c r="E91" s="5">
        <v>2284014005000</v>
      </c>
      <c r="F91" s="5">
        <v>2347137424000</v>
      </c>
      <c r="G91" s="5">
        <v>2321956506000</v>
      </c>
      <c r="I91" s="5">
        <v>2347137424000</v>
      </c>
      <c r="J91" s="5">
        <v>2094675099000</v>
      </c>
      <c r="K91" s="5">
        <v>2106276524000</v>
      </c>
      <c r="L91" s="5">
        <v>2213413740000</v>
      </c>
      <c r="M91" s="5">
        <v>2031084291000</v>
      </c>
      <c r="N91" s="5">
        <v>1734242780000</v>
      </c>
      <c r="O91" s="5">
        <v>1689178519000</v>
      </c>
      <c r="P91" s="5">
        <v>1836692402000</v>
      </c>
      <c r="Q91" s="5">
        <v>1742295405000</v>
      </c>
      <c r="R91" s="5">
        <v>1745763049000</v>
      </c>
      <c r="S91" s="5">
        <v>1867322855000</v>
      </c>
    </row>
    <row r="92" spans="3:19" ht="15.5" x14ac:dyDescent="0.35">
      <c r="C92" t="s">
        <v>109</v>
      </c>
      <c r="D92" s="5">
        <v>4119057623000</v>
      </c>
      <c r="E92" s="5">
        <v>3693577010000</v>
      </c>
      <c r="F92" s="5">
        <v>3637136641000</v>
      </c>
      <c r="G92" s="5">
        <v>3695099302000</v>
      </c>
      <c r="I92" s="5">
        <v>3637136641000</v>
      </c>
      <c r="J92" s="5">
        <v>3354191904000</v>
      </c>
      <c r="K92" s="5">
        <v>3351569378000</v>
      </c>
      <c r="L92" s="5">
        <v>3590544759000</v>
      </c>
      <c r="M92" s="5">
        <v>3335740349000</v>
      </c>
      <c r="N92" s="5">
        <v>2644267716000</v>
      </c>
      <c r="O92" s="5">
        <v>2776775756000</v>
      </c>
      <c r="P92" s="5">
        <v>3070410492000</v>
      </c>
      <c r="Q92" s="5">
        <v>2745325833000</v>
      </c>
      <c r="R92" s="5">
        <v>2615909190000</v>
      </c>
      <c r="S92" s="5">
        <v>2883143132000</v>
      </c>
    </row>
    <row r="93" spans="3:19" ht="15.5" x14ac:dyDescent="0.35">
      <c r="C93" t="s">
        <v>110</v>
      </c>
    </row>
    <row r="94" spans="3:19" ht="15.5" x14ac:dyDescent="0.35">
      <c r="C94" t="s">
        <v>111</v>
      </c>
    </row>
    <row r="95" spans="3:19" ht="15.5" x14ac:dyDescent="0.35">
      <c r="C95" t="s">
        <v>112</v>
      </c>
      <c r="D95" s="5">
        <v>1362519725000</v>
      </c>
      <c r="E95" s="5">
        <v>1108200348000</v>
      </c>
      <c r="F95" s="5">
        <v>1125117540000</v>
      </c>
      <c r="G95" s="5">
        <v>1199474287000</v>
      </c>
      <c r="I95" s="5">
        <v>1125117540000</v>
      </c>
      <c r="J95" s="5">
        <v>1057869607000</v>
      </c>
      <c r="K95" s="5">
        <v>1065296093000</v>
      </c>
      <c r="L95" s="5">
        <v>1110996412000</v>
      </c>
      <c r="M95" s="5">
        <v>1162789491000</v>
      </c>
      <c r="N95" s="5">
        <v>879913552000</v>
      </c>
      <c r="O95" s="5">
        <v>1003137696000</v>
      </c>
      <c r="P95" s="5">
        <v>1215369846000</v>
      </c>
      <c r="Q95" s="5">
        <v>961284302000</v>
      </c>
      <c r="R95" s="5">
        <v>770887902000</v>
      </c>
      <c r="S95" s="5">
        <v>985625515000</v>
      </c>
    </row>
    <row r="96" spans="3:19" ht="15.5" x14ac:dyDescent="0.35">
      <c r="C96" t="s">
        <v>115</v>
      </c>
      <c r="D96" s="5">
        <v>1016599697000</v>
      </c>
      <c r="E96" s="5">
        <v>732463085000</v>
      </c>
      <c r="F96" s="5">
        <v>786850240000</v>
      </c>
      <c r="G96" s="5">
        <v>864044912000</v>
      </c>
      <c r="I96" s="5">
        <v>786850240000</v>
      </c>
      <c r="J96" s="5">
        <v>688991294000</v>
      </c>
      <c r="K96" s="5">
        <v>646060846000</v>
      </c>
      <c r="L96" s="5">
        <v>456200456000</v>
      </c>
      <c r="M96" s="5">
        <v>500779024000</v>
      </c>
      <c r="N96" s="5">
        <v>421442119000</v>
      </c>
      <c r="O96" s="5">
        <v>487564011000</v>
      </c>
      <c r="P96" s="5">
        <v>572326729000</v>
      </c>
      <c r="Q96" s="5">
        <v>370198838000</v>
      </c>
      <c r="R96" s="5">
        <v>340619871000</v>
      </c>
      <c r="S96" s="5">
        <v>523784596000</v>
      </c>
    </row>
    <row r="97" spans="3:19" ht="15.5" x14ac:dyDescent="0.35">
      <c r="C97" t="s">
        <v>113</v>
      </c>
    </row>
    <row r="98" spans="3:19" ht="15.5" x14ac:dyDescent="0.35">
      <c r="C98" t="s">
        <v>114</v>
      </c>
      <c r="D98" s="5">
        <v>252659421000</v>
      </c>
      <c r="E98" s="5">
        <v>251158989000</v>
      </c>
      <c r="F98" s="5">
        <v>178120535000</v>
      </c>
      <c r="G98" s="5">
        <v>253772101000</v>
      </c>
      <c r="I98" s="5">
        <v>178120535000</v>
      </c>
      <c r="J98" s="5">
        <v>228608164000</v>
      </c>
      <c r="K98" s="5">
        <v>271747045000</v>
      </c>
      <c r="L98" s="5">
        <v>507683324000</v>
      </c>
      <c r="M98" s="5">
        <v>507331914000</v>
      </c>
      <c r="N98" s="5">
        <v>324100781000</v>
      </c>
      <c r="O98" s="5">
        <v>404362241000</v>
      </c>
      <c r="P98" s="5">
        <v>467339411000</v>
      </c>
      <c r="Q98" s="5">
        <v>425293547000</v>
      </c>
      <c r="R98" s="5">
        <v>291017160000</v>
      </c>
      <c r="S98" s="5">
        <v>330337075000</v>
      </c>
    </row>
    <row r="99" spans="3:19" ht="15.5" x14ac:dyDescent="0.35">
      <c r="C99" t="s">
        <v>206</v>
      </c>
      <c r="D99" s="5">
        <v>15515788000</v>
      </c>
      <c r="E99" s="5">
        <v>29057212000</v>
      </c>
      <c r="F99" s="5">
        <v>29577465000</v>
      </c>
      <c r="G99" s="5">
        <v>16222020000</v>
      </c>
      <c r="I99" s="5">
        <v>29577465000</v>
      </c>
      <c r="J99" s="5">
        <v>15122426000</v>
      </c>
      <c r="K99" s="5">
        <v>11017298000</v>
      </c>
      <c r="L99" s="5">
        <v>12374212000</v>
      </c>
      <c r="M99" s="5">
        <v>22576982000</v>
      </c>
      <c r="N99" s="5">
        <v>12423904000</v>
      </c>
      <c r="O99" s="5">
        <v>13953946000</v>
      </c>
      <c r="P99" s="5">
        <v>16879423000</v>
      </c>
      <c r="Q99" s="5">
        <v>29223092000</v>
      </c>
      <c r="R99" s="5">
        <v>7887542000</v>
      </c>
      <c r="S99" s="5">
        <v>13127859000</v>
      </c>
    </row>
    <row r="100" spans="3:19" ht="15.5" x14ac:dyDescent="0.35">
      <c r="C100" t="s">
        <v>117</v>
      </c>
      <c r="D100" s="5">
        <v>1818035000</v>
      </c>
      <c r="E100" s="5">
        <v>4515946000</v>
      </c>
      <c r="F100" s="5">
        <v>2523724000</v>
      </c>
      <c r="G100" s="5">
        <v>988876000</v>
      </c>
      <c r="I100" s="5">
        <v>2523724000</v>
      </c>
      <c r="J100" s="5">
        <v>505425000</v>
      </c>
      <c r="K100" s="5">
        <v>4821054000</v>
      </c>
      <c r="L100" s="5">
        <v>2214190000</v>
      </c>
      <c r="M100" s="5">
        <v>10560416000</v>
      </c>
      <c r="N100" s="5">
        <v>5274840000</v>
      </c>
      <c r="O100" s="5">
        <v>1360170000</v>
      </c>
      <c r="P100" s="5">
        <v>1294889000</v>
      </c>
      <c r="Q100" s="5">
        <v>1425663000</v>
      </c>
      <c r="R100" s="5">
        <v>990423000</v>
      </c>
      <c r="S100" s="5">
        <v>1259520000</v>
      </c>
    </row>
    <row r="101" spans="3:19" ht="15.5" x14ac:dyDescent="0.35">
      <c r="C101" t="s">
        <v>116</v>
      </c>
      <c r="D101" s="5">
        <v>54110422000</v>
      </c>
      <c r="E101" s="5">
        <v>43656337000</v>
      </c>
      <c r="F101" s="5">
        <v>38881971000</v>
      </c>
      <c r="G101" s="5">
        <v>38169538000</v>
      </c>
      <c r="I101" s="5">
        <v>38881971000</v>
      </c>
      <c r="J101" s="5">
        <v>38268082000</v>
      </c>
      <c r="K101" s="5">
        <v>35516575000</v>
      </c>
      <c r="L101" s="5">
        <v>26394895000</v>
      </c>
      <c r="M101" s="5">
        <v>30338863000</v>
      </c>
      <c r="N101" s="5">
        <v>21362003000</v>
      </c>
      <c r="O101" s="5">
        <v>27528901000</v>
      </c>
      <c r="P101" s="5">
        <v>25196462000</v>
      </c>
      <c r="Q101" s="5">
        <v>25454396000</v>
      </c>
      <c r="R101" s="5">
        <v>20046382000</v>
      </c>
      <c r="S101" s="5">
        <v>20210244000</v>
      </c>
    </row>
    <row r="102" spans="3:19" ht="15.5" x14ac:dyDescent="0.35">
      <c r="C102" t="s">
        <v>119</v>
      </c>
    </row>
    <row r="103" spans="3:19" ht="15.5" x14ac:dyDescent="0.35">
      <c r="C103" t="s">
        <v>209</v>
      </c>
      <c r="D103" s="5">
        <v>528408472000</v>
      </c>
      <c r="E103" s="5">
        <v>487298208000</v>
      </c>
      <c r="F103" s="5">
        <v>464638909000</v>
      </c>
      <c r="G103" s="5">
        <v>423949035000</v>
      </c>
      <c r="I103" s="5">
        <v>464638909000</v>
      </c>
      <c r="J103" s="5">
        <v>296325486000</v>
      </c>
      <c r="K103" s="5">
        <v>389078000000</v>
      </c>
      <c r="L103" s="5">
        <v>475446640000</v>
      </c>
      <c r="M103" s="5">
        <v>510911566000</v>
      </c>
      <c r="N103" s="5">
        <v>268709311000</v>
      </c>
      <c r="O103" s="5">
        <v>321862022000</v>
      </c>
      <c r="P103" s="5">
        <v>396004428000</v>
      </c>
      <c r="Q103" s="5">
        <v>448378049000</v>
      </c>
      <c r="R103" s="5">
        <v>533528308000</v>
      </c>
      <c r="S103" s="5">
        <v>603264326000</v>
      </c>
    </row>
    <row r="104" spans="3:19" ht="15.5" x14ac:dyDescent="0.35">
      <c r="C104" t="s">
        <v>122</v>
      </c>
      <c r="D104" s="5">
        <v>21816362000</v>
      </c>
      <c r="E104" s="5">
        <v>47348779000</v>
      </c>
      <c r="F104" s="5">
        <v>89163605000</v>
      </c>
      <c r="G104" s="5">
        <v>26276840000</v>
      </c>
      <c r="I104" s="5">
        <v>89163605000</v>
      </c>
      <c r="J104" s="5">
        <v>86374216000</v>
      </c>
      <c r="K104" s="5">
        <v>96133275000</v>
      </c>
      <c r="L104" s="5">
        <v>106129335000</v>
      </c>
      <c r="M104" s="5">
        <v>91202292000</v>
      </c>
      <c r="N104" s="5">
        <v>95309905000</v>
      </c>
      <c r="O104" s="5">
        <v>68368427000</v>
      </c>
      <c r="P104" s="5">
        <v>132332932000</v>
      </c>
      <c r="Q104" s="5">
        <v>109688766000</v>
      </c>
      <c r="R104" s="5">
        <v>110326524000</v>
      </c>
      <c r="S104" s="5">
        <v>96906221000</v>
      </c>
    </row>
    <row r="105" spans="3:19" ht="15.5" x14ac:dyDescent="0.35">
      <c r="C105" t="s">
        <v>166</v>
      </c>
    </row>
    <row r="106" spans="3:19" ht="15.5" x14ac:dyDescent="0.35">
      <c r="C106" t="s">
        <v>123</v>
      </c>
      <c r="D106" s="5">
        <v>820696711000</v>
      </c>
      <c r="E106" s="5">
        <v>756951782000</v>
      </c>
      <c r="F106" s="5">
        <v>735140297000</v>
      </c>
      <c r="G106" s="5">
        <v>695991706000</v>
      </c>
      <c r="I106" s="5">
        <v>735140297000</v>
      </c>
      <c r="J106" s="5">
        <v>561832963000</v>
      </c>
      <c r="K106" s="5">
        <v>634344011000</v>
      </c>
      <c r="L106" s="5">
        <v>733894916000</v>
      </c>
      <c r="M106" s="5">
        <v>701820052000</v>
      </c>
      <c r="N106" s="5">
        <v>450467405000</v>
      </c>
      <c r="O106" s="5">
        <v>528682269000</v>
      </c>
      <c r="P106" s="5">
        <v>621206893000</v>
      </c>
      <c r="Q106" s="5">
        <v>657429040000</v>
      </c>
      <c r="R106" s="5">
        <v>724986119000</v>
      </c>
      <c r="S106" s="5">
        <v>789951724000</v>
      </c>
    </row>
    <row r="107" spans="3:19" ht="15.5" x14ac:dyDescent="0.35">
      <c r="C107" t="s">
        <v>124</v>
      </c>
      <c r="D107" s="5">
        <v>820696711000</v>
      </c>
      <c r="E107" s="5">
        <v>756951782000</v>
      </c>
      <c r="F107" s="5">
        <v>735140297000</v>
      </c>
      <c r="G107" s="5">
        <v>695991706000</v>
      </c>
      <c r="I107" s="5">
        <v>735140297000</v>
      </c>
      <c r="J107" s="5">
        <v>561832963000</v>
      </c>
      <c r="K107" s="5">
        <v>634344011000</v>
      </c>
      <c r="L107" s="5">
        <v>733894916000</v>
      </c>
      <c r="M107" s="5">
        <v>701820052000</v>
      </c>
      <c r="N107" s="5">
        <v>450467405000</v>
      </c>
      <c r="O107" s="5">
        <v>528682269000</v>
      </c>
      <c r="P107" s="5">
        <v>621206893000</v>
      </c>
      <c r="Q107" s="5">
        <v>657429040000</v>
      </c>
      <c r="R107" s="5">
        <v>724986119000</v>
      </c>
      <c r="S107" s="5">
        <v>789951724000</v>
      </c>
    </row>
    <row r="108" spans="3:19" ht="15.5" x14ac:dyDescent="0.35">
      <c r="C108" t="s">
        <v>125</v>
      </c>
    </row>
    <row r="109" spans="3:19" ht="15.5" x14ac:dyDescent="0.35">
      <c r="C109" t="s">
        <v>126</v>
      </c>
      <c r="D109" s="5">
        <v>528408472000</v>
      </c>
      <c r="E109" s="5">
        <v>487298208000</v>
      </c>
      <c r="F109" s="5">
        <v>464638909000</v>
      </c>
      <c r="G109" s="5">
        <v>423949035000</v>
      </c>
      <c r="I109" s="5">
        <v>464638909000</v>
      </c>
      <c r="J109" s="5">
        <v>296325486000</v>
      </c>
      <c r="K109" s="5">
        <v>389078000000</v>
      </c>
      <c r="L109" s="5">
        <v>475446640000</v>
      </c>
      <c r="M109" s="5">
        <v>510911566000</v>
      </c>
      <c r="N109" s="5">
        <v>268709311000</v>
      </c>
      <c r="O109" s="5">
        <v>321862022000</v>
      </c>
      <c r="P109" s="5">
        <v>396004428000</v>
      </c>
      <c r="Q109" s="5">
        <v>448378049000</v>
      </c>
      <c r="R109" s="5">
        <v>533528308000</v>
      </c>
      <c r="S109" s="5">
        <v>603264326000</v>
      </c>
    </row>
    <row r="110" spans="3:19" ht="15.5" x14ac:dyDescent="0.35">
      <c r="C110" t="s">
        <v>211</v>
      </c>
      <c r="D110" s="5">
        <v>243351885000</v>
      </c>
      <c r="E110" s="5">
        <v>220717220000</v>
      </c>
      <c r="F110" s="5">
        <v>221565034000</v>
      </c>
      <c r="G110" s="5">
        <v>221736593000</v>
      </c>
      <c r="I110" s="5">
        <v>221565034000</v>
      </c>
      <c r="J110" s="5">
        <v>215201399000</v>
      </c>
      <c r="K110" s="5">
        <v>194220017000</v>
      </c>
      <c r="L110" s="5">
        <v>210862894000</v>
      </c>
      <c r="M110" s="5">
        <v>167906215000</v>
      </c>
      <c r="N110" s="5">
        <v>149889125000</v>
      </c>
      <c r="O110" s="5">
        <v>183404981000</v>
      </c>
      <c r="P110" s="5">
        <v>201511117000</v>
      </c>
      <c r="Q110" s="5">
        <v>177513440000</v>
      </c>
      <c r="R110" s="5">
        <v>165118095000</v>
      </c>
      <c r="S110" s="5">
        <v>164488406000</v>
      </c>
    </row>
    <row r="111" spans="3:19" ht="15.5" x14ac:dyDescent="0.35">
      <c r="C111" t="s">
        <v>127</v>
      </c>
      <c r="D111" s="5">
        <v>2183216436000</v>
      </c>
      <c r="E111" s="5">
        <v>1865152130000</v>
      </c>
      <c r="F111" s="5">
        <v>1860257837000</v>
      </c>
      <c r="G111" s="5">
        <v>1895465993000</v>
      </c>
      <c r="I111" s="5">
        <v>1860257837000</v>
      </c>
      <c r="J111" s="5">
        <v>1619702570000</v>
      </c>
      <c r="K111" s="5">
        <v>1699640104000</v>
      </c>
      <c r="L111" s="5">
        <v>1844891328000</v>
      </c>
      <c r="M111" s="5">
        <v>1864609543000</v>
      </c>
      <c r="N111" s="5">
        <v>1330380957000</v>
      </c>
      <c r="O111" s="5">
        <v>1531819965000</v>
      </c>
      <c r="P111" s="5">
        <v>1836576739000</v>
      </c>
      <c r="Q111" s="5">
        <v>1618713342000</v>
      </c>
      <c r="R111" s="5">
        <v>1495874021000</v>
      </c>
      <c r="S111" s="5">
        <v>1775577239000</v>
      </c>
    </row>
    <row r="112" spans="3:19" ht="15.5" x14ac:dyDescent="0.35">
      <c r="C112" t="s">
        <v>128</v>
      </c>
    </row>
    <row r="113" spans="2:19" ht="15.5" x14ac:dyDescent="0.35">
      <c r="C113" t="s">
        <v>129</v>
      </c>
      <c r="D113" s="5">
        <v>306124000000</v>
      </c>
      <c r="E113" s="5">
        <v>306124000000</v>
      </c>
      <c r="F113" s="5">
        <v>306124000000</v>
      </c>
      <c r="G113" s="5">
        <v>306124000000</v>
      </c>
      <c r="I113" s="5">
        <v>306124000000</v>
      </c>
      <c r="J113" s="5">
        <v>306124000000</v>
      </c>
      <c r="K113" s="5">
        <v>306124000000</v>
      </c>
      <c r="L113" s="5">
        <v>306124000000</v>
      </c>
      <c r="M113" s="5">
        <v>306124000000</v>
      </c>
      <c r="N113" s="5">
        <v>306124000000</v>
      </c>
      <c r="O113" s="5">
        <v>340000000000</v>
      </c>
      <c r="P113" s="5">
        <v>340000000000</v>
      </c>
      <c r="Q113" s="5">
        <v>340000000000</v>
      </c>
      <c r="R113" s="5">
        <v>340000000000</v>
      </c>
      <c r="S113" s="5">
        <v>340000000000</v>
      </c>
    </row>
    <row r="114" spans="2:19" ht="15.5" x14ac:dyDescent="0.35">
      <c r="C114" t="s">
        <v>130</v>
      </c>
      <c r="D114" s="5">
        <v>258138280000</v>
      </c>
      <c r="E114" s="5">
        <v>258138280000</v>
      </c>
      <c r="F114" s="5">
        <v>258138280000</v>
      </c>
      <c r="G114" s="5">
        <v>258138280000</v>
      </c>
      <c r="I114" s="5">
        <v>258138280000</v>
      </c>
      <c r="J114" s="5">
        <v>258138280000</v>
      </c>
      <c r="K114" s="5">
        <v>258138280000</v>
      </c>
      <c r="L114" s="5">
        <v>258138280000</v>
      </c>
      <c r="M114" s="5">
        <v>258138280000</v>
      </c>
      <c r="N114" s="5">
        <v>258138280000</v>
      </c>
      <c r="O114" s="5">
        <v>303829224000</v>
      </c>
      <c r="P114" s="5">
        <v>303829224000</v>
      </c>
      <c r="Q114" s="5">
        <v>303829224000</v>
      </c>
      <c r="R114" s="5">
        <v>303829224000</v>
      </c>
      <c r="S114" s="5">
        <v>303829224000</v>
      </c>
    </row>
    <row r="115" spans="2:19" ht="15.5" x14ac:dyDescent="0.35">
      <c r="C115" t="s">
        <v>131</v>
      </c>
      <c r="D115" s="5">
        <v>837074176000</v>
      </c>
      <c r="E115" s="5">
        <v>796198160000</v>
      </c>
      <c r="F115" s="5">
        <v>775901717000</v>
      </c>
      <c r="G115" s="5">
        <v>768942190000</v>
      </c>
      <c r="I115" s="5">
        <v>775901717000</v>
      </c>
      <c r="J115" s="5">
        <v>770805906000</v>
      </c>
      <c r="K115" s="5">
        <v>757346251000</v>
      </c>
      <c r="L115" s="5">
        <v>797525667000</v>
      </c>
      <c r="M115" s="5">
        <v>649148726000</v>
      </c>
      <c r="N115" s="5">
        <v>518473017000</v>
      </c>
      <c r="O115" s="5">
        <v>452457640000</v>
      </c>
      <c r="P115" s="5">
        <v>405439845000</v>
      </c>
      <c r="Q115" s="5">
        <v>341203109000</v>
      </c>
      <c r="R115" s="5">
        <v>335207639000</v>
      </c>
      <c r="S115" s="5">
        <v>288314666000</v>
      </c>
    </row>
    <row r="116" spans="2:19" ht="15.5" x14ac:dyDescent="0.35">
      <c r="C116" t="s">
        <v>132</v>
      </c>
      <c r="D116" s="5">
        <v>38000000000</v>
      </c>
      <c r="E116" s="5">
        <v>37000000000</v>
      </c>
      <c r="F116" s="5">
        <v>37000000000</v>
      </c>
      <c r="G116" s="5">
        <v>731942190000</v>
      </c>
      <c r="I116" s="5">
        <v>37000000000</v>
      </c>
      <c r="J116" s="5">
        <v>36000000000</v>
      </c>
      <c r="K116" s="5">
        <v>36000000000</v>
      </c>
      <c r="L116" s="5">
        <v>35000000000</v>
      </c>
      <c r="M116" s="5">
        <v>32500000000</v>
      </c>
      <c r="N116" s="5">
        <v>30000000000</v>
      </c>
      <c r="O116" s="5">
        <v>27500000000</v>
      </c>
      <c r="P116" s="5">
        <v>25000000000</v>
      </c>
      <c r="Q116" s="5">
        <v>22500000000</v>
      </c>
      <c r="R116" s="5">
        <v>20000000000</v>
      </c>
      <c r="S116" s="5">
        <v>17500000000</v>
      </c>
    </row>
    <row r="117" spans="2:19" ht="15.5" x14ac:dyDescent="0.35">
      <c r="C117" t="s">
        <v>133</v>
      </c>
      <c r="D117" s="5">
        <v>799074176000</v>
      </c>
      <c r="E117" s="5">
        <v>759198160000</v>
      </c>
      <c r="F117" s="5">
        <v>738901717000</v>
      </c>
      <c r="G117" s="5">
        <v>37000000000</v>
      </c>
      <c r="I117" s="5">
        <v>738901717000</v>
      </c>
      <c r="J117" s="5">
        <v>734805906000</v>
      </c>
      <c r="K117" s="5">
        <v>721346251000</v>
      </c>
      <c r="L117" s="5">
        <v>762525667000</v>
      </c>
      <c r="M117" s="5">
        <v>616648726000</v>
      </c>
      <c r="N117" s="5">
        <v>488473017000</v>
      </c>
      <c r="O117" s="5">
        <v>424957640000</v>
      </c>
      <c r="P117" s="5">
        <v>380439845000</v>
      </c>
      <c r="Q117" s="5">
        <v>318703109000</v>
      </c>
      <c r="R117" s="5">
        <v>315207639000</v>
      </c>
      <c r="S117" s="5">
        <v>270814666000</v>
      </c>
    </row>
    <row r="118" spans="2:19" ht="15.5" x14ac:dyDescent="0.35">
      <c r="C118" t="s">
        <v>134</v>
      </c>
      <c r="D118" s="5">
        <v>837074176000</v>
      </c>
      <c r="E118" s="5">
        <v>796198160000</v>
      </c>
      <c r="F118" s="5">
        <v>775901717000</v>
      </c>
      <c r="G118" s="5">
        <v>768942190000</v>
      </c>
      <c r="I118" s="5">
        <v>775901717000</v>
      </c>
      <c r="J118" s="5">
        <v>770805906000</v>
      </c>
      <c r="K118" s="5">
        <v>757346251000</v>
      </c>
      <c r="L118" s="5">
        <v>797525667000</v>
      </c>
      <c r="M118" s="5">
        <v>649148726000</v>
      </c>
      <c r="N118" s="5">
        <v>518473017000</v>
      </c>
      <c r="O118" s="5">
        <v>452457640000</v>
      </c>
      <c r="P118" s="5">
        <v>405439845000</v>
      </c>
      <c r="Q118" s="5">
        <v>341203109000</v>
      </c>
      <c r="R118" s="5">
        <v>335207639000</v>
      </c>
      <c r="S118" s="5">
        <v>288314666000</v>
      </c>
    </row>
    <row r="119" spans="2:19" ht="15.5" x14ac:dyDescent="0.35">
      <c r="C119" t="s">
        <v>212</v>
      </c>
      <c r="D119" s="5">
        <v>-146892000</v>
      </c>
      <c r="E119" s="5">
        <v>-234546000</v>
      </c>
      <c r="F119" s="5">
        <v>-88459000</v>
      </c>
      <c r="G119" s="5">
        <v>-97845000</v>
      </c>
      <c r="I119" s="5">
        <v>-88459000</v>
      </c>
      <c r="J119" s="5">
        <v>-94806000</v>
      </c>
      <c r="K119" s="5">
        <v>-103575000</v>
      </c>
      <c r="L119" s="5">
        <v>-115707000</v>
      </c>
      <c r="M119" s="5">
        <v>-95175000</v>
      </c>
      <c r="N119" s="5">
        <v>-86392000</v>
      </c>
      <c r="O119" s="5">
        <v>-74987000</v>
      </c>
      <c r="P119" s="5">
        <v>-88864000</v>
      </c>
      <c r="Q119" s="5">
        <v>-113772000</v>
      </c>
      <c r="R119" s="5">
        <v>-127889000</v>
      </c>
      <c r="S119" s="5">
        <v>-103472000</v>
      </c>
    </row>
    <row r="120" spans="2:19" ht="15.5" x14ac:dyDescent="0.35">
      <c r="C120" t="s">
        <v>10</v>
      </c>
      <c r="D120" s="5">
        <v>1935841187000</v>
      </c>
      <c r="E120" s="5">
        <v>1828424880000</v>
      </c>
      <c r="F120" s="5">
        <v>1776878804000</v>
      </c>
      <c r="G120" s="5">
        <v>1799633309000</v>
      </c>
      <c r="I120" s="5">
        <v>1776878804000</v>
      </c>
      <c r="J120" s="5">
        <v>1734489334000</v>
      </c>
      <c r="K120" s="5">
        <v>1651929274000</v>
      </c>
      <c r="L120" s="5">
        <v>1745653431000</v>
      </c>
      <c r="M120" s="5">
        <v>1471130806000</v>
      </c>
      <c r="N120" s="5">
        <v>1313886759000</v>
      </c>
      <c r="O120" s="5">
        <v>1244955791000</v>
      </c>
      <c r="P120" s="5">
        <v>1233833753000</v>
      </c>
      <c r="Q120" s="5">
        <v>1126612491000</v>
      </c>
      <c r="R120" s="5">
        <v>1120035169000</v>
      </c>
      <c r="S120" s="5">
        <v>1107565893000</v>
      </c>
    </row>
    <row r="121" spans="2:19" ht="15.5" x14ac:dyDescent="0.35">
      <c r="C121" t="s">
        <v>135</v>
      </c>
      <c r="D121" s="5">
        <v>4119057623000</v>
      </c>
      <c r="E121" s="5">
        <v>3693577010000</v>
      </c>
      <c r="F121" s="5">
        <v>3637136641000</v>
      </c>
      <c r="G121" s="5">
        <v>3695099302000</v>
      </c>
      <c r="I121" s="5">
        <v>3637136641000</v>
      </c>
      <c r="J121" s="5">
        <v>3354191904000</v>
      </c>
      <c r="K121" s="5">
        <v>3351569378000</v>
      </c>
      <c r="L121" s="5">
        <v>3590544759000</v>
      </c>
      <c r="M121" s="5">
        <v>3335740349000</v>
      </c>
      <c r="N121" s="5">
        <v>2644267716000</v>
      </c>
      <c r="O121" s="5">
        <v>2776775756000</v>
      </c>
      <c r="P121" s="5">
        <v>3070410492000</v>
      </c>
      <c r="Q121" s="5">
        <v>2745325833000</v>
      </c>
      <c r="R121" s="5">
        <v>2615909190000</v>
      </c>
      <c r="S121" s="5">
        <v>2883143132000</v>
      </c>
    </row>
    <row r="122" spans="2:19" ht="15.5" x14ac:dyDescent="0.35">
      <c r="C122" t="s">
        <v>136</v>
      </c>
      <c r="D122" s="5">
        <v>612248000</v>
      </c>
      <c r="E122" s="5">
        <v>612248000</v>
      </c>
      <c r="F122" s="5">
        <v>612248000</v>
      </c>
      <c r="G122" s="5">
        <v>612248000</v>
      </c>
      <c r="I122" s="5">
        <v>612248000</v>
      </c>
      <c r="J122" s="5">
        <v>612248000</v>
      </c>
      <c r="K122" s="5">
        <v>612248000</v>
      </c>
      <c r="L122" s="5">
        <v>612248000</v>
      </c>
      <c r="M122" s="5">
        <v>612248000</v>
      </c>
      <c r="N122" s="5">
        <v>612248000</v>
      </c>
      <c r="O122" s="5">
        <v>680000000</v>
      </c>
      <c r="P122" s="5">
        <v>680000000</v>
      </c>
      <c r="Q122" s="5">
        <v>680000000</v>
      </c>
      <c r="R122" s="5">
        <v>680000000</v>
      </c>
      <c r="S122" s="5">
        <v>680000000</v>
      </c>
    </row>
    <row r="124" spans="2:19" ht="15.5" x14ac:dyDescent="0.35">
      <c r="B124" t="s">
        <v>137</v>
      </c>
      <c r="C124" t="s">
        <v>138</v>
      </c>
      <c r="D124" s="5">
        <v>-185377607000</v>
      </c>
      <c r="E124" s="5">
        <v>38679565000</v>
      </c>
      <c r="F124" s="5">
        <v>74268167000</v>
      </c>
      <c r="G124" s="5">
        <v>83688180000</v>
      </c>
      <c r="I124" s="5">
        <v>221235506000</v>
      </c>
      <c r="J124" s="5">
        <v>214233643000</v>
      </c>
      <c r="K124" s="5">
        <v>22692668000</v>
      </c>
      <c r="L124" s="5">
        <v>139896725000</v>
      </c>
      <c r="M124" s="5">
        <v>-12866081000</v>
      </c>
      <c r="N124" s="5">
        <v>241597435000</v>
      </c>
      <c r="O124" s="5">
        <v>243459904000</v>
      </c>
      <c r="P124" s="5">
        <v>-16883236000</v>
      </c>
      <c r="Q124" s="5">
        <v>145628143000</v>
      </c>
      <c r="R124" s="5">
        <v>384621003000</v>
      </c>
      <c r="S124" s="5">
        <v>-50796252000</v>
      </c>
    </row>
    <row r="125" spans="2:19" ht="15.5" x14ac:dyDescent="0.35">
      <c r="C125" t="s">
        <v>291</v>
      </c>
      <c r="D125" s="5">
        <v>758648290000</v>
      </c>
      <c r="E125" s="5">
        <v>664566271000</v>
      </c>
      <c r="F125" s="5">
        <v>738827200000</v>
      </c>
      <c r="G125" s="5">
        <v>770057147000</v>
      </c>
      <c r="I125" s="5">
        <v>2967938656000</v>
      </c>
      <c r="J125" s="5">
        <v>2969582525000</v>
      </c>
      <c r="K125" s="5">
        <v>2679509307000</v>
      </c>
      <c r="L125" s="5">
        <v>3099619974000</v>
      </c>
      <c r="M125" s="5">
        <v>2562237401000</v>
      </c>
      <c r="N125" s="5">
        <v>2245836026000</v>
      </c>
      <c r="O125" s="5">
        <v>2347395373000</v>
      </c>
      <c r="P125" s="5">
        <v>2282238281000</v>
      </c>
      <c r="Q125" s="5">
        <v>1986011643000</v>
      </c>
      <c r="R125" s="5">
        <v>2157559716000</v>
      </c>
      <c r="S125" s="5">
        <v>1947527954000</v>
      </c>
    </row>
    <row r="126" spans="2:19" ht="15.5" x14ac:dyDescent="0.35">
      <c r="C126" t="s">
        <v>292</v>
      </c>
      <c r="D126" s="5">
        <v>-841729573000</v>
      </c>
      <c r="E126" s="5">
        <v>-528331052000</v>
      </c>
      <c r="F126" s="5">
        <v>-582985763000</v>
      </c>
      <c r="G126" s="5">
        <v>-581540490000</v>
      </c>
      <c r="I126" s="5">
        <v>-2412091194000</v>
      </c>
      <c r="J126" s="5">
        <v>-2331520075000</v>
      </c>
      <c r="K126" s="5">
        <v>-2289557677000</v>
      </c>
      <c r="L126" s="5">
        <v>-2476076071000</v>
      </c>
      <c r="M126" s="5">
        <v>-2174620239000</v>
      </c>
      <c r="N126" s="5">
        <v>-1782248041000</v>
      </c>
      <c r="O126" s="5">
        <v>-1850220326000</v>
      </c>
      <c r="P126" s="5">
        <v>-2027418979000</v>
      </c>
      <c r="Q126" s="5">
        <v>-1620948140000</v>
      </c>
      <c r="R126" s="5">
        <v>-1560161322000</v>
      </c>
      <c r="S126" s="5">
        <v>-1783264299000</v>
      </c>
    </row>
    <row r="127" spans="2:19" ht="15.5" x14ac:dyDescent="0.35">
      <c r="C127" t="s">
        <v>141</v>
      </c>
      <c r="D127" s="5">
        <v>-55022705000</v>
      </c>
      <c r="E127" s="5">
        <v>-64639577000</v>
      </c>
      <c r="F127" s="5">
        <v>-50186989000</v>
      </c>
      <c r="G127" s="5">
        <v>-54599584000</v>
      </c>
      <c r="I127" s="5">
        <v>-216648652000</v>
      </c>
      <c r="J127" s="5">
        <v>-208955618000</v>
      </c>
      <c r="K127" s="5">
        <v>-209861984000</v>
      </c>
      <c r="L127" s="5">
        <v>-209604285000</v>
      </c>
      <c r="M127" s="5">
        <v>-206847979000</v>
      </c>
      <c r="N127" s="5">
        <v>-167506471000</v>
      </c>
      <c r="O127" s="5">
        <v>-159666948000</v>
      </c>
      <c r="P127" s="5">
        <v>-142420693000</v>
      </c>
      <c r="Q127" s="5">
        <v>-138359610000</v>
      </c>
      <c r="R127" s="5">
        <v>-140004495000</v>
      </c>
      <c r="S127" s="5">
        <v>-116386180000</v>
      </c>
    </row>
    <row r="128" spans="2:19" ht="15.5" x14ac:dyDescent="0.35">
      <c r="C128" t="s">
        <v>293</v>
      </c>
      <c r="D128" s="5">
        <v>-34734810000</v>
      </c>
      <c r="E128" s="5">
        <v>-24557112000</v>
      </c>
      <c r="F128" s="5">
        <v>-22755350000</v>
      </c>
      <c r="G128" s="5">
        <v>-37554640000</v>
      </c>
      <c r="I128" s="5">
        <v>-116120706000</v>
      </c>
      <c r="J128" s="5">
        <v>-236144274000</v>
      </c>
      <c r="K128" s="5">
        <v>-120839797000</v>
      </c>
      <c r="L128" s="5">
        <v>-198117897000</v>
      </c>
      <c r="M128" s="5">
        <v>-141249931000</v>
      </c>
      <c r="N128" s="5">
        <v>-72267216000</v>
      </c>
      <c r="O128" s="5">
        <v>-85937326000</v>
      </c>
      <c r="P128" s="5">
        <v>-87938240000</v>
      </c>
      <c r="Q128" s="5">
        <v>-82550640000</v>
      </c>
      <c r="R128" s="5">
        <v>-70084067000</v>
      </c>
      <c r="S128" s="5">
        <v>-85948522000</v>
      </c>
    </row>
    <row r="129" spans="3:19" ht="15.5" x14ac:dyDescent="0.35">
      <c r="C129" t="s">
        <v>265</v>
      </c>
      <c r="D129" s="5">
        <v>-15209385000</v>
      </c>
      <c r="E129" s="5">
        <v>-1642325000</v>
      </c>
      <c r="F129" s="5">
        <v>-7886728000</v>
      </c>
      <c r="G129" s="5">
        <v>-2950038000</v>
      </c>
      <c r="I129" s="5">
        <v>-16537816000</v>
      </c>
      <c r="J129" s="5">
        <v>-10807695000</v>
      </c>
      <c r="K129" s="5">
        <v>-556928000</v>
      </c>
      <c r="L129" s="5">
        <v>-47906707000</v>
      </c>
    </row>
    <row r="130" spans="3:19" ht="15.5" x14ac:dyDescent="0.35">
      <c r="C130" t="s">
        <v>1816</v>
      </c>
      <c r="F130" s="5">
        <v>-37584163000</v>
      </c>
      <c r="M130" s="5">
        <v>-55182793000</v>
      </c>
      <c r="N130" s="5">
        <v>-9594782000</v>
      </c>
      <c r="O130" s="5">
        <v>-33617894000</v>
      </c>
      <c r="P130" s="5">
        <v>-15357229000</v>
      </c>
      <c r="Q130" s="5">
        <v>32759047000</v>
      </c>
      <c r="R130" s="5">
        <v>22859941000</v>
      </c>
      <c r="S130" s="5">
        <v>18854417000</v>
      </c>
    </row>
    <row r="131" spans="3:19" ht="15.5" x14ac:dyDescent="0.35">
      <c r="C131" t="s">
        <v>514</v>
      </c>
      <c r="F131" s="5">
        <v>37584163000</v>
      </c>
      <c r="I131" s="5">
        <v>37584163000</v>
      </c>
      <c r="J131" s="5">
        <v>62445719000</v>
      </c>
      <c r="L131" s="5">
        <v>1249718000</v>
      </c>
      <c r="M131" s="5">
        <v>2301129000</v>
      </c>
      <c r="N131" s="5">
        <v>26714284000</v>
      </c>
      <c r="O131" s="5">
        <v>27188751000</v>
      </c>
    </row>
    <row r="132" spans="3:19" ht="15.5" x14ac:dyDescent="0.35">
      <c r="C132" t="s">
        <v>757</v>
      </c>
      <c r="D132" s="5">
        <v>142754000</v>
      </c>
      <c r="E132" s="5">
        <v>127129000</v>
      </c>
      <c r="F132" s="5">
        <v>149525000</v>
      </c>
      <c r="G132" s="5">
        <v>139335000</v>
      </c>
      <c r="I132" s="5">
        <v>561164000</v>
      </c>
      <c r="J132" s="5">
        <v>486821000</v>
      </c>
      <c r="K132" s="5">
        <v>473897000</v>
      </c>
      <c r="L132" s="5">
        <v>349831000</v>
      </c>
      <c r="M132" s="5">
        <v>496331000</v>
      </c>
      <c r="N132" s="5">
        <v>663635000</v>
      </c>
      <c r="O132" s="5">
        <v>782419000</v>
      </c>
      <c r="P132" s="5">
        <v>738468000</v>
      </c>
      <c r="Q132" s="5">
        <v>1089693000</v>
      </c>
      <c r="R132" s="5">
        <v>1222919000</v>
      </c>
      <c r="S132" s="5">
        <v>2738245000</v>
      </c>
    </row>
    <row r="133" spans="3:19" ht="15.5" x14ac:dyDescent="0.35">
      <c r="C133" t="s">
        <v>145</v>
      </c>
      <c r="D133" s="5">
        <v>220886110000</v>
      </c>
      <c r="E133" s="5">
        <v>-116918758000</v>
      </c>
      <c r="F133" s="5">
        <v>10598306000</v>
      </c>
      <c r="G133" s="5">
        <v>94717920000</v>
      </c>
      <c r="I133" s="5">
        <v>126483546000</v>
      </c>
      <c r="J133" s="5">
        <v>-171602975000</v>
      </c>
      <c r="K133" s="5">
        <v>20875293000</v>
      </c>
      <c r="L133" s="5">
        <v>-220156970000</v>
      </c>
      <c r="M133" s="5">
        <v>264871928000</v>
      </c>
      <c r="N133" s="5">
        <v>-158267432000</v>
      </c>
      <c r="O133" s="5">
        <v>-223017319000</v>
      </c>
      <c r="P133" s="5">
        <v>18556921000</v>
      </c>
      <c r="Q133" s="5">
        <v>-158923209000</v>
      </c>
      <c r="R133" s="5">
        <v>-271424244000</v>
      </c>
      <c r="S133" s="5">
        <v>497470388000</v>
      </c>
    </row>
    <row r="134" spans="3:19" ht="15.5" x14ac:dyDescent="0.35">
      <c r="C134" t="s">
        <v>146</v>
      </c>
      <c r="D134" s="5">
        <v>-20697071000</v>
      </c>
      <c r="E134" s="5">
        <v>62981259000</v>
      </c>
      <c r="F134" s="5">
        <v>-80995527000</v>
      </c>
      <c r="G134" s="5">
        <v>-164489476000</v>
      </c>
      <c r="I134" s="5">
        <v>-337429903000</v>
      </c>
      <c r="J134" s="5">
        <v>-46419720000</v>
      </c>
      <c r="K134" s="5">
        <v>-59606054000</v>
      </c>
      <c r="L134" s="5">
        <v>111165392000</v>
      </c>
      <c r="M134" s="5">
        <v>-300815199000</v>
      </c>
      <c r="N134" s="5">
        <v>-81492537000</v>
      </c>
      <c r="O134" s="5">
        <v>8692040000</v>
      </c>
      <c r="P134" s="5">
        <v>-9822610000</v>
      </c>
      <c r="Q134" s="5">
        <v>-41596147000</v>
      </c>
      <c r="R134" s="5">
        <v>-51837062000</v>
      </c>
      <c r="S134" s="5">
        <v>-475676773000</v>
      </c>
    </row>
    <row r="135" spans="3:19" ht="15.5" x14ac:dyDescent="0.35">
      <c r="C135" t="s">
        <v>147</v>
      </c>
      <c r="D135" s="5">
        <v>-8005312000</v>
      </c>
      <c r="E135" s="5">
        <v>-37288589000</v>
      </c>
      <c r="F135" s="5">
        <v>-79026900000</v>
      </c>
      <c r="G135" s="5">
        <v>-144154397000</v>
      </c>
      <c r="I135" s="5">
        <v>-284366408000</v>
      </c>
      <c r="J135" s="5">
        <v>-47625218000</v>
      </c>
      <c r="K135" s="5">
        <v>-35907288000</v>
      </c>
      <c r="L135" s="5">
        <v>-81187997000</v>
      </c>
      <c r="M135" s="5">
        <v>-392485130000</v>
      </c>
      <c r="N135" s="5">
        <v>-131824002000</v>
      </c>
      <c r="O135" s="5">
        <v>-10913523000</v>
      </c>
      <c r="P135" s="5">
        <v>-80800117000</v>
      </c>
      <c r="Q135" s="5">
        <v>-44412135000</v>
      </c>
      <c r="R135" s="5">
        <v>-50459578000</v>
      </c>
      <c r="S135" s="5">
        <v>-480571564000</v>
      </c>
    </row>
    <row r="136" spans="3:19" ht="15.5" x14ac:dyDescent="0.35">
      <c r="C136" t="s">
        <v>276</v>
      </c>
      <c r="D136" s="5">
        <v>-10376016000</v>
      </c>
      <c r="E136" s="5">
        <v>-12426093000</v>
      </c>
      <c r="F136" s="5">
        <v>-4881190000</v>
      </c>
      <c r="G136" s="5">
        <v>-19146401000</v>
      </c>
      <c r="I136" s="5">
        <v>-62654551000</v>
      </c>
      <c r="J136" s="5">
        <v>-22703186000</v>
      </c>
      <c r="K136" s="5">
        <v>-24116233000</v>
      </c>
      <c r="O136" s="5">
        <v>-39159123000</v>
      </c>
      <c r="P136" s="5">
        <v>-1792511000</v>
      </c>
      <c r="Q136" s="5">
        <v>-9381650000</v>
      </c>
      <c r="R136" s="5">
        <v>-2576325000</v>
      </c>
      <c r="S136" s="5">
        <v>-1763859000</v>
      </c>
    </row>
    <row r="137" spans="3:19" ht="15.5" x14ac:dyDescent="0.35">
      <c r="C137" t="s">
        <v>1817</v>
      </c>
      <c r="M137" s="5">
        <v>-20231886000</v>
      </c>
    </row>
    <row r="138" spans="3:19" ht="15.5" x14ac:dyDescent="0.35">
      <c r="C138" t="s">
        <v>1818</v>
      </c>
    </row>
    <row r="139" spans="3:19" ht="15.5" x14ac:dyDescent="0.35">
      <c r="C139" t="s">
        <v>1612</v>
      </c>
      <c r="D139" s="5">
        <v>-2954703000</v>
      </c>
      <c r="E139" s="5">
        <v>-2227885000</v>
      </c>
      <c r="F139" s="5">
        <v>3470856000</v>
      </c>
      <c r="G139" s="5">
        <v>-1188678000</v>
      </c>
      <c r="I139" s="5">
        <v>1639627000</v>
      </c>
      <c r="J139" s="5">
        <v>3495390000</v>
      </c>
      <c r="K139" s="5">
        <v>-3033497000</v>
      </c>
      <c r="L139" s="5">
        <v>5574268000</v>
      </c>
      <c r="M139" s="5">
        <v>-10628411000</v>
      </c>
      <c r="N139" s="5">
        <v>-164440000</v>
      </c>
      <c r="O139" s="5">
        <v>1431998000</v>
      </c>
      <c r="P139" s="5">
        <v>-377138000</v>
      </c>
      <c r="Q139" s="5">
        <v>-565721000</v>
      </c>
      <c r="R139" s="5">
        <v>-1451804000</v>
      </c>
      <c r="S139" s="5">
        <v>-1200000000</v>
      </c>
    </row>
    <row r="140" spans="3:19" ht="15.5" x14ac:dyDescent="0.35">
      <c r="C140" t="s">
        <v>1032</v>
      </c>
      <c r="E140" s="5">
        <v>114923826000</v>
      </c>
    </row>
    <row r="141" spans="3:19" ht="15.5" x14ac:dyDescent="0.35">
      <c r="C141" t="s">
        <v>1819</v>
      </c>
      <c r="F141" s="5">
        <v>-7009145000</v>
      </c>
      <c r="G141" s="5">
        <v>7009145000</v>
      </c>
    </row>
    <row r="142" spans="3:19" ht="15.5" x14ac:dyDescent="0.35">
      <c r="C142" t="s">
        <v>600</v>
      </c>
      <c r="F142" s="5">
        <v>7009145000</v>
      </c>
      <c r="I142" s="5">
        <v>7009145000</v>
      </c>
    </row>
    <row r="143" spans="3:19" ht="15.5" x14ac:dyDescent="0.35">
      <c r="C143" t="s">
        <v>1820</v>
      </c>
      <c r="G143" s="5">
        <v>-7009145000</v>
      </c>
      <c r="M143" s="5">
        <v>4895908000</v>
      </c>
      <c r="N143" s="5">
        <v>5126375000</v>
      </c>
      <c r="O143" s="5">
        <v>4073766000</v>
      </c>
      <c r="Q143" s="5">
        <v>11803359000</v>
      </c>
      <c r="R143" s="5">
        <v>2221716000</v>
      </c>
      <c r="S143" s="5">
        <v>6825594000</v>
      </c>
    </row>
    <row r="144" spans="3:19" ht="15.5" x14ac:dyDescent="0.35">
      <c r="C144" t="s">
        <v>1821</v>
      </c>
      <c r="J144" s="5">
        <v>19213056000</v>
      </c>
    </row>
    <row r="145" spans="3:19" ht="15.5" x14ac:dyDescent="0.35">
      <c r="C145" t="s">
        <v>1822</v>
      </c>
    </row>
    <row r="146" spans="3:19" ht="15.5" x14ac:dyDescent="0.35">
      <c r="C146" t="s">
        <v>1823</v>
      </c>
      <c r="F146" s="5">
        <v>-558293000</v>
      </c>
      <c r="I146" s="5">
        <v>672284000</v>
      </c>
      <c r="J146" s="5">
        <v>116328000</v>
      </c>
      <c r="K146" s="5">
        <v>3386737000</v>
      </c>
    </row>
    <row r="147" spans="3:19" ht="15.5" x14ac:dyDescent="0.35">
      <c r="C147" t="s">
        <v>222</v>
      </c>
      <c r="D147" s="5">
        <v>638960000</v>
      </c>
      <c r="I147" s="5">
        <v>270000000</v>
      </c>
      <c r="J147" s="5">
        <v>1083910000</v>
      </c>
      <c r="K147" s="5">
        <v>64227000</v>
      </c>
      <c r="L147" s="5">
        <v>186779121000</v>
      </c>
      <c r="M147" s="5">
        <v>117634320000</v>
      </c>
      <c r="N147" s="5">
        <v>45369530000</v>
      </c>
      <c r="O147" s="5">
        <v>53258922000</v>
      </c>
      <c r="P147" s="5">
        <v>73147156000</v>
      </c>
      <c r="Q147" s="5">
        <v>960000000</v>
      </c>
      <c r="R147" s="5">
        <v>428929000</v>
      </c>
      <c r="S147" s="5">
        <v>1033056000</v>
      </c>
    </row>
    <row r="148" spans="3:19" ht="15.5" x14ac:dyDescent="0.35">
      <c r="C148" t="s">
        <v>152</v>
      </c>
      <c r="D148" s="5">
        <v>220886110000</v>
      </c>
      <c r="E148" s="5">
        <v>-116918758000</v>
      </c>
      <c r="F148" s="5">
        <v>10598306000</v>
      </c>
      <c r="G148" s="5">
        <v>94717920000</v>
      </c>
      <c r="I148" s="5">
        <v>126483546000</v>
      </c>
      <c r="J148" s="5">
        <v>-171602975000</v>
      </c>
      <c r="K148" s="5">
        <v>20875293000</v>
      </c>
      <c r="L148" s="5">
        <v>-220156970000</v>
      </c>
      <c r="M148" s="5">
        <v>264871928000</v>
      </c>
      <c r="N148" s="5">
        <v>-158267432000</v>
      </c>
      <c r="O148" s="5">
        <v>-223017319000</v>
      </c>
      <c r="P148" s="5">
        <v>18556921000</v>
      </c>
      <c r="Q148" s="5">
        <v>-158923209000</v>
      </c>
      <c r="R148" s="5">
        <v>-271424244000</v>
      </c>
      <c r="S148" s="5">
        <v>497470388000</v>
      </c>
    </row>
    <row r="149" spans="3:19" ht="15.5" x14ac:dyDescent="0.35">
      <c r="C149" t="s">
        <v>277</v>
      </c>
      <c r="D149" s="5">
        <v>-28142867000</v>
      </c>
      <c r="E149" s="5">
        <v>-42423539000</v>
      </c>
      <c r="F149" s="5">
        <v>-112608114000</v>
      </c>
      <c r="G149" s="5">
        <v>66135789000</v>
      </c>
      <c r="I149" s="5">
        <v>-90647260000</v>
      </c>
      <c r="J149" s="5">
        <v>-109497198000</v>
      </c>
      <c r="K149" s="5">
        <v>-103811767000</v>
      </c>
      <c r="L149" s="5">
        <v>-103640999000</v>
      </c>
      <c r="M149" s="5">
        <v>-95903585000</v>
      </c>
      <c r="N149" s="5">
        <v>-105975762000</v>
      </c>
      <c r="O149" s="5">
        <v>-164944802000</v>
      </c>
      <c r="P149" s="5">
        <v>-246942546000</v>
      </c>
      <c r="Q149" s="5">
        <v>-108555480000</v>
      </c>
      <c r="R149" s="5">
        <v>-94117369000</v>
      </c>
      <c r="S149" s="5">
        <v>-63808357000</v>
      </c>
    </row>
    <row r="150" spans="3:19" ht="15.5" x14ac:dyDescent="0.35">
      <c r="C150" t="s">
        <v>280</v>
      </c>
      <c r="D150" s="5">
        <v>-21712247000</v>
      </c>
      <c r="E150" s="5">
        <v>-17156264000</v>
      </c>
      <c r="F150" s="5">
        <v>-16705189000</v>
      </c>
      <c r="G150" s="5">
        <v>-17729241000</v>
      </c>
      <c r="I150" s="5">
        <v>-69750783000</v>
      </c>
      <c r="J150" s="5">
        <v>-75972313000</v>
      </c>
      <c r="K150" s="5">
        <v>-62738835000</v>
      </c>
      <c r="L150" s="5">
        <v>-52032321000</v>
      </c>
      <c r="M150" s="5">
        <v>-39423558000</v>
      </c>
      <c r="N150" s="5">
        <v>-56587523000</v>
      </c>
      <c r="O150" s="5">
        <v>-66109464000</v>
      </c>
      <c r="P150" s="5">
        <v>-67033908000</v>
      </c>
      <c r="Q150" s="5">
        <v>-55626039000</v>
      </c>
      <c r="R150" s="5">
        <v>-51509593000</v>
      </c>
      <c r="S150" s="5">
        <v>-40829915000</v>
      </c>
    </row>
    <row r="151" spans="3:19" ht="15.5" x14ac:dyDescent="0.35">
      <c r="C151" t="s">
        <v>1824</v>
      </c>
      <c r="D151" s="5">
        <v>-4439270000</v>
      </c>
      <c r="E151" s="5">
        <v>-20187891000</v>
      </c>
      <c r="F151" s="5">
        <v>12066551000</v>
      </c>
      <c r="G151" s="5">
        <v>-3330370000</v>
      </c>
      <c r="I151" s="5">
        <v>-1763693000</v>
      </c>
      <c r="J151" s="5">
        <v>-7098419000</v>
      </c>
      <c r="K151" s="5">
        <v>-992094000</v>
      </c>
      <c r="L151" s="5">
        <v>3211699000</v>
      </c>
      <c r="M151" s="5">
        <v>-5921121000</v>
      </c>
      <c r="N151" s="5">
        <v>11843104000</v>
      </c>
      <c r="O151" s="5">
        <v>36689040000</v>
      </c>
      <c r="P151" s="5">
        <v>-13587344000</v>
      </c>
      <c r="Q151" s="5">
        <v>-29512024000</v>
      </c>
      <c r="R151" s="5">
        <v>7031147000</v>
      </c>
      <c r="S151" s="5">
        <v>14901414000</v>
      </c>
    </row>
    <row r="152" spans="3:19" ht="15.5" x14ac:dyDescent="0.35">
      <c r="C152" t="s">
        <v>605</v>
      </c>
      <c r="D152" s="5">
        <v>257199148000</v>
      </c>
      <c r="E152" s="5">
        <v>-59113207000</v>
      </c>
      <c r="F152" s="5">
        <v>-79707346000</v>
      </c>
      <c r="G152" s="5">
        <v>49641742000</v>
      </c>
      <c r="I152" s="5">
        <v>81092878000</v>
      </c>
      <c r="J152" s="5">
        <v>20964955000</v>
      </c>
      <c r="K152" s="5">
        <v>198495492000</v>
      </c>
      <c r="L152" s="5">
        <v>-76483234000</v>
      </c>
      <c r="M152" s="5">
        <v>74537225000</v>
      </c>
      <c r="N152" s="5">
        <v>-72642937000</v>
      </c>
      <c r="O152" s="5">
        <v>-67162271000</v>
      </c>
      <c r="P152" s="5">
        <v>175973150000</v>
      </c>
      <c r="Q152" s="5">
        <v>26764261000</v>
      </c>
      <c r="R152" s="5">
        <v>-168979918000</v>
      </c>
      <c r="S152" s="5">
        <v>139020429000</v>
      </c>
    </row>
    <row r="153" spans="3:19" ht="15.5" x14ac:dyDescent="0.35">
      <c r="C153" t="s">
        <v>1276</v>
      </c>
      <c r="D153" s="5">
        <v>17981346000</v>
      </c>
      <c r="E153" s="5">
        <v>21962143000</v>
      </c>
      <c r="F153" s="5">
        <v>212560633000</v>
      </c>
      <c r="I153" s="5">
        <v>212560633000</v>
      </c>
      <c r="L153" s="5">
        <v>38715013000</v>
      </c>
      <c r="M153" s="5">
        <v>346851909000</v>
      </c>
      <c r="N153" s="5">
        <v>69587709000</v>
      </c>
      <c r="O153" s="5">
        <v>41349224000</v>
      </c>
      <c r="P153" s="5">
        <v>173803861000</v>
      </c>
      <c r="Q153" s="5">
        <v>12204472000</v>
      </c>
      <c r="R153" s="5">
        <v>41661722000</v>
      </c>
      <c r="S153" s="5">
        <v>453084803000</v>
      </c>
    </row>
    <row r="154" spans="3:19" ht="15.5" x14ac:dyDescent="0.35">
      <c r="C154" t="s">
        <v>317</v>
      </c>
      <c r="F154" s="5">
        <v>-5008229000</v>
      </c>
      <c r="I154" s="5">
        <v>-5008229000</v>
      </c>
      <c r="K154" s="5">
        <v>-10077503000</v>
      </c>
      <c r="L154" s="5">
        <v>-29927128000</v>
      </c>
      <c r="M154" s="5">
        <v>-15268942000</v>
      </c>
      <c r="N154" s="5">
        <v>-4492023000</v>
      </c>
      <c r="O154" s="5">
        <v>-2839046000</v>
      </c>
      <c r="P154" s="5">
        <v>-3656292000</v>
      </c>
      <c r="Q154" s="5">
        <v>-4198399000</v>
      </c>
      <c r="R154" s="5">
        <v>-5510233000</v>
      </c>
      <c r="S154" s="5">
        <v>-4897986000</v>
      </c>
    </row>
    <row r="155" spans="3:19" ht="15.5" x14ac:dyDescent="0.35">
      <c r="C155" t="s">
        <v>818</v>
      </c>
      <c r="D155" s="5">
        <v>14811432000</v>
      </c>
      <c r="E155" s="5">
        <v>-15257934000</v>
      </c>
      <c r="F155" s="5">
        <v>3870946000</v>
      </c>
      <c r="G155" s="5">
        <v>13916624000</v>
      </c>
      <c r="I155" s="5">
        <v>10289149000</v>
      </c>
      <c r="J155" s="5">
        <v>-3789052000</v>
      </c>
      <c r="K155" s="5">
        <v>-16038093000</v>
      </c>
      <c r="L155" s="5">
        <v>30905147000</v>
      </c>
      <c r="M155" s="5">
        <v>-48809352000</v>
      </c>
      <c r="N155" s="5">
        <v>1837466000</v>
      </c>
      <c r="O155" s="5">
        <v>29134625000</v>
      </c>
      <c r="P155" s="5">
        <v>-8148925000</v>
      </c>
      <c r="Q155" s="5">
        <v>-54891213000</v>
      </c>
      <c r="R155" s="5">
        <v>61359697000</v>
      </c>
      <c r="S155" s="5">
        <v>-29002637000</v>
      </c>
    </row>
    <row r="156" spans="3:19" ht="15.5" x14ac:dyDescent="0.35">
      <c r="C156" t="s">
        <v>168</v>
      </c>
      <c r="E156" s="5">
        <v>62146930000</v>
      </c>
      <c r="I156" s="5">
        <v>49005032000</v>
      </c>
      <c r="J156" s="5">
        <v>51108424000</v>
      </c>
      <c r="K156" s="5">
        <v>59315275000</v>
      </c>
      <c r="L156" s="5">
        <v>20051316000</v>
      </c>
      <c r="M156" s="5">
        <v>67119163000</v>
      </c>
      <c r="N156" s="5">
        <v>63380838000</v>
      </c>
      <c r="O156" s="5">
        <v>41825284000</v>
      </c>
      <c r="P156" s="5">
        <v>45403333000</v>
      </c>
      <c r="Q156" s="5">
        <v>99933371000</v>
      </c>
      <c r="R156" s="5">
        <v>44073695000</v>
      </c>
      <c r="S156" s="5">
        <v>63189157000</v>
      </c>
    </row>
    <row r="157" spans="3:19" ht="15.5" x14ac:dyDescent="0.35">
      <c r="C157" t="s">
        <v>242</v>
      </c>
      <c r="D157" s="5">
        <v>305477000</v>
      </c>
      <c r="E157" s="5">
        <v>3218203000</v>
      </c>
      <c r="F157" s="5">
        <v>-266780000</v>
      </c>
      <c r="G157" s="5">
        <v>2578549000</v>
      </c>
      <c r="I157" s="5">
        <v>2852749000</v>
      </c>
      <c r="J157" s="5">
        <v>1685660000</v>
      </c>
      <c r="K157" s="5">
        <v>7831242000</v>
      </c>
      <c r="L157" s="5">
        <v>8358812000</v>
      </c>
      <c r="M157" s="5">
        <v>1741505000</v>
      </c>
      <c r="N157" s="5">
        <v>1900859000</v>
      </c>
      <c r="O157" s="5">
        <v>-7579071000</v>
      </c>
      <c r="P157" s="5">
        <v>4570876000</v>
      </c>
      <c r="Q157" s="5">
        <v>361175000</v>
      </c>
      <c r="R157" s="5">
        <v>-5500021000</v>
      </c>
      <c r="S157" s="5">
        <v>9887175000</v>
      </c>
    </row>
    <row r="158" spans="3:19" ht="15.5" x14ac:dyDescent="0.35">
      <c r="C158" t="s">
        <v>166</v>
      </c>
    </row>
    <row r="159" spans="3:19" ht="15.5" x14ac:dyDescent="0.35">
      <c r="C159" t="s">
        <v>169</v>
      </c>
      <c r="D159" s="5">
        <v>15116909000</v>
      </c>
      <c r="E159" s="5">
        <v>50107199000</v>
      </c>
      <c r="F159" s="5">
        <v>3604166000</v>
      </c>
      <c r="G159" s="5">
        <v>16495173000</v>
      </c>
      <c r="I159" s="5">
        <v>62146930000</v>
      </c>
      <c r="J159" s="5">
        <v>49005032000</v>
      </c>
      <c r="K159" s="5">
        <v>51108424000</v>
      </c>
      <c r="L159" s="5">
        <v>59315275000</v>
      </c>
      <c r="M159" s="5">
        <v>20051316000</v>
      </c>
      <c r="N159" s="5">
        <v>67119163000</v>
      </c>
      <c r="O159" s="5">
        <v>63380838000</v>
      </c>
      <c r="P159" s="5">
        <v>41825284000</v>
      </c>
      <c r="Q159" s="5">
        <v>45403333000</v>
      </c>
      <c r="R159" s="5">
        <v>99933371000</v>
      </c>
      <c r="S159" s="5">
        <v>44073695000</v>
      </c>
    </row>
    <row r="161" spans="2:19" ht="15.5" x14ac:dyDescent="0.35">
      <c r="B161" t="s">
        <v>170</v>
      </c>
      <c r="C161" t="s">
        <v>12</v>
      </c>
      <c r="D161" s="5">
        <v>610000000</v>
      </c>
      <c r="E161" s="5">
        <v>610000000</v>
      </c>
      <c r="F161" s="5">
        <v>610000000</v>
      </c>
      <c r="G161" s="5">
        <v>610000000</v>
      </c>
      <c r="I161" s="5">
        <v>610000000</v>
      </c>
      <c r="J161" s="5">
        <v>610000000</v>
      </c>
      <c r="K161" s="5">
        <v>610000000</v>
      </c>
      <c r="L161" s="5">
        <v>610000000</v>
      </c>
      <c r="M161" s="5">
        <v>610000000</v>
      </c>
      <c r="N161" s="5">
        <v>610000000</v>
      </c>
      <c r="O161" s="5">
        <v>680000000</v>
      </c>
      <c r="P161" s="5">
        <v>680000000</v>
      </c>
      <c r="Q161" s="5">
        <v>680000000</v>
      </c>
      <c r="R161" s="5">
        <v>680000000</v>
      </c>
      <c r="S161" s="5">
        <v>680000000</v>
      </c>
    </row>
    <row r="162" spans="2:19" ht="15.5" x14ac:dyDescent="0.35">
      <c r="C162" t="s">
        <v>171</v>
      </c>
      <c r="D162" s="6">
        <v>75.03</v>
      </c>
      <c r="E162" s="6">
        <v>33.15</v>
      </c>
      <c r="F162" s="6">
        <v>15.53</v>
      </c>
      <c r="G162" s="6">
        <v>17.89</v>
      </c>
    </row>
    <row r="163" spans="2:19" ht="15.5" x14ac:dyDescent="0.35">
      <c r="C163" t="s">
        <v>172</v>
      </c>
      <c r="D163" s="6">
        <v>6.21</v>
      </c>
      <c r="E163" s="6">
        <v>14.9</v>
      </c>
      <c r="F163" s="6">
        <v>36.700000000000003</v>
      </c>
      <c r="G163" s="6">
        <v>31.3</v>
      </c>
    </row>
    <row r="164" spans="2:19" ht="15.5" x14ac:dyDescent="0.35">
      <c r="C164" t="s">
        <v>60</v>
      </c>
      <c r="D164" s="6">
        <v>0.28000000000000003</v>
      </c>
      <c r="E164" s="6">
        <v>0.42</v>
      </c>
      <c r="F164" s="6">
        <v>0.49</v>
      </c>
      <c r="G164" s="6">
        <v>0.44</v>
      </c>
    </row>
    <row r="165" spans="2:19" ht="15.5" x14ac:dyDescent="0.35">
      <c r="C165" t="s">
        <v>173</v>
      </c>
      <c r="D165" s="5">
        <v>147240000000</v>
      </c>
      <c r="E165" s="5">
        <v>79130000000</v>
      </c>
      <c r="F165" s="5">
        <v>77010000000</v>
      </c>
      <c r="G165" s="5">
        <v>77560000000</v>
      </c>
    </row>
    <row r="166" spans="2:19" ht="15.5" x14ac:dyDescent="0.35">
      <c r="C166" t="s">
        <v>174</v>
      </c>
      <c r="D166" s="6">
        <v>1.1200000000000002E-2</v>
      </c>
      <c r="E166" s="6">
        <v>5.5000000000000005E-3</v>
      </c>
      <c r="F166" s="6">
        <v>2.5999999999999999E-3</v>
      </c>
      <c r="G166" s="6">
        <v>3.0000000000000001E-3</v>
      </c>
    </row>
    <row r="167" spans="2:19" ht="15.5" x14ac:dyDescent="0.35">
      <c r="C167" t="s">
        <v>175</v>
      </c>
      <c r="D167" s="6">
        <v>2.3700000000000002E-2</v>
      </c>
      <c r="E167" s="6">
        <v>1.11E-2</v>
      </c>
      <c r="F167" s="6">
        <v>5.3E-3</v>
      </c>
      <c r="G167" s="6">
        <v>6.0999999999999995E-3</v>
      </c>
    </row>
    <row r="168" spans="2:19" ht="15.5" x14ac:dyDescent="0.35">
      <c r="C168" t="s">
        <v>176</v>
      </c>
      <c r="D168" s="6">
        <v>3.44E-2</v>
      </c>
      <c r="E168" s="6">
        <v>1.49E-2</v>
      </c>
      <c r="F168" s="6">
        <v>1.3899999999999999E-2</v>
      </c>
      <c r="G168" s="6">
        <v>1.4800000000000001E-2</v>
      </c>
    </row>
    <row r="169" spans="2:19" ht="15.5" x14ac:dyDescent="0.35">
      <c r="C169" t="s">
        <v>177</v>
      </c>
      <c r="D169" s="6">
        <v>3.65</v>
      </c>
      <c r="E169" s="6">
        <v>2.6</v>
      </c>
      <c r="F169" s="6">
        <v>1.9</v>
      </c>
      <c r="G169" s="6">
        <v>2.0099999999999998</v>
      </c>
    </row>
    <row r="170" spans="2:19" ht="15.5" x14ac:dyDescent="0.35">
      <c r="C170" t="s">
        <v>178</v>
      </c>
      <c r="D170" s="5">
        <v>1936000000000</v>
      </c>
      <c r="E170" s="5">
        <v>1828000000000</v>
      </c>
      <c r="F170" s="5">
        <v>1777000000000</v>
      </c>
      <c r="G170" s="5">
        <v>1800000000000</v>
      </c>
    </row>
    <row r="171" spans="2:19" ht="15.5" x14ac:dyDescent="0.35">
      <c r="C171" t="s">
        <v>179</v>
      </c>
      <c r="D171" s="6">
        <v>0.15</v>
      </c>
      <c r="E171" s="6">
        <v>0.17</v>
      </c>
      <c r="F171" s="6">
        <v>0.2</v>
      </c>
      <c r="G171" s="6">
        <v>0.19</v>
      </c>
    </row>
    <row r="172" spans="2:19" ht="15.5" x14ac:dyDescent="0.35">
      <c r="C172" t="s">
        <v>180</v>
      </c>
      <c r="D172" s="6">
        <v>3162.1</v>
      </c>
      <c r="E172" s="6">
        <v>2986.8</v>
      </c>
      <c r="F172" s="6">
        <v>2902.37</v>
      </c>
      <c r="G172" s="6">
        <v>2939.55</v>
      </c>
    </row>
    <row r="173" spans="2:19" ht="15.5" x14ac:dyDescent="0.35">
      <c r="C173" t="s">
        <v>181</v>
      </c>
      <c r="D173" s="6">
        <v>0.15</v>
      </c>
      <c r="E173" s="6">
        <v>0.17</v>
      </c>
      <c r="F173" s="6">
        <v>0.2</v>
      </c>
      <c r="G173" s="6">
        <v>0.19</v>
      </c>
    </row>
    <row r="174" spans="2:19" ht="15.5" x14ac:dyDescent="0.35">
      <c r="C174" t="s">
        <v>182</v>
      </c>
      <c r="D174" s="6">
        <v>3161.55</v>
      </c>
      <c r="E174" s="6">
        <v>2986.28</v>
      </c>
      <c r="F174" s="6">
        <v>2901.85</v>
      </c>
      <c r="G174" s="6">
        <v>2939.01</v>
      </c>
    </row>
    <row r="175" spans="2:19" ht="15.5" x14ac:dyDescent="0.35">
      <c r="C175" t="s">
        <v>183</v>
      </c>
      <c r="D175" s="5">
        <v>1038000000000</v>
      </c>
      <c r="E175" s="5">
        <v>780000000000</v>
      </c>
      <c r="F175" s="5">
        <v>876000000000</v>
      </c>
      <c r="G175" s="5">
        <v>890000000000</v>
      </c>
    </row>
    <row r="176" spans="2:19" ht="15.5" x14ac:dyDescent="0.35">
      <c r="C176" t="s">
        <v>184</v>
      </c>
      <c r="D176" s="5">
        <v>528000000000</v>
      </c>
      <c r="E176" s="5">
        <v>487000000000</v>
      </c>
      <c r="F176" s="5">
        <v>465000000000</v>
      </c>
      <c r="G176" s="5">
        <v>424000000000</v>
      </c>
    </row>
    <row r="177" spans="3:19" ht="15.5" x14ac:dyDescent="0.35">
      <c r="C177" t="s">
        <v>185</v>
      </c>
      <c r="D177" s="5">
        <v>1936000000000</v>
      </c>
      <c r="E177" s="5">
        <v>1829000000000</v>
      </c>
      <c r="F177" s="5">
        <v>1777000000000</v>
      </c>
      <c r="G177" s="5">
        <v>1800000000000</v>
      </c>
    </row>
    <row r="178" spans="3:19" ht="15.5" x14ac:dyDescent="0.35">
      <c r="C178" t="s">
        <v>24</v>
      </c>
      <c r="D178" s="5">
        <v>1567000000000</v>
      </c>
      <c r="E178" s="5">
        <v>1267000000000</v>
      </c>
      <c r="F178" s="5">
        <v>1341000000000</v>
      </c>
      <c r="G178" s="5">
        <v>1314000000000</v>
      </c>
    </row>
    <row r="179" spans="3:19" ht="15.5" x14ac:dyDescent="0.35">
      <c r="C179" t="s">
        <v>21</v>
      </c>
      <c r="D179" s="5">
        <v>1502000000000</v>
      </c>
      <c r="E179" s="5">
        <v>1217000000000</v>
      </c>
      <c r="F179" s="5">
        <v>1279000000000</v>
      </c>
      <c r="G179" s="5">
        <v>1256000000000</v>
      </c>
    </row>
    <row r="180" spans="3:19" ht="15.5" x14ac:dyDescent="0.35">
      <c r="C180" t="s">
        <v>186</v>
      </c>
      <c r="D180" s="5">
        <v>385000000000</v>
      </c>
      <c r="E180" s="5">
        <v>301000000000</v>
      </c>
      <c r="F180" s="5">
        <v>165000000000</v>
      </c>
      <c r="G180" s="5">
        <v>174000000000</v>
      </c>
    </row>
    <row r="181" spans="3:19" ht="15.5" x14ac:dyDescent="0.35">
      <c r="C181" t="s">
        <v>187</v>
      </c>
      <c r="D181" s="5">
        <v>-185000000000</v>
      </c>
      <c r="E181" s="5">
        <v>39000000000</v>
      </c>
      <c r="F181" s="5">
        <v>74000000000</v>
      </c>
      <c r="G181" s="5">
        <v>84000000000</v>
      </c>
    </row>
    <row r="182" spans="3:19" ht="15.5" x14ac:dyDescent="0.35">
      <c r="C182" t="s">
        <v>188</v>
      </c>
      <c r="D182" s="5">
        <v>-18000000000</v>
      </c>
      <c r="E182" s="5">
        <v>-50000000000</v>
      </c>
      <c r="F182" s="5">
        <v>-84000000000</v>
      </c>
      <c r="G182" s="5">
        <v>-163000000000</v>
      </c>
    </row>
    <row r="183" spans="3:19" ht="15.5" x14ac:dyDescent="0.35">
      <c r="C183" t="s">
        <v>13</v>
      </c>
      <c r="D183" s="5">
        <v>-204000000000</v>
      </c>
      <c r="E183" s="5">
        <v>-11000000000</v>
      </c>
      <c r="F183" s="5">
        <v>-10000000000</v>
      </c>
      <c r="G183" s="5">
        <v>-80000000000</v>
      </c>
    </row>
    <row r="184" spans="3:19" ht="15.5" x14ac:dyDescent="0.35">
      <c r="C184" t="s">
        <v>16</v>
      </c>
      <c r="D184" s="6">
        <v>-332.8</v>
      </c>
      <c r="E184" s="6">
        <v>-18.02</v>
      </c>
      <c r="F184" s="6">
        <v>-15.75</v>
      </c>
      <c r="G184" s="6">
        <v>-130.03</v>
      </c>
    </row>
    <row r="185" spans="3:19" ht="15.5" x14ac:dyDescent="0.35">
      <c r="C185" t="s">
        <v>45</v>
      </c>
      <c r="I185" s="6">
        <v>20.68</v>
      </c>
      <c r="J185" s="6">
        <v>17.350000000000001</v>
      </c>
      <c r="K185" s="6">
        <v>-48.42</v>
      </c>
      <c r="L185" s="6">
        <v>319.38</v>
      </c>
      <c r="M185" s="6">
        <v>241.46</v>
      </c>
      <c r="N185" s="6">
        <v>107.82</v>
      </c>
      <c r="O185" s="6">
        <v>79.95</v>
      </c>
      <c r="P185" s="6">
        <v>94.47</v>
      </c>
      <c r="Q185" s="6">
        <v>19.62</v>
      </c>
      <c r="R185" s="6">
        <v>77.06</v>
      </c>
      <c r="S185" s="6">
        <v>40.67</v>
      </c>
    </row>
    <row r="186" spans="3:19" ht="15.5" x14ac:dyDescent="0.35">
      <c r="C186" t="s">
        <v>59</v>
      </c>
      <c r="I186" s="6">
        <v>27.56</v>
      </c>
      <c r="J186" s="6">
        <v>35.450000000000003</v>
      </c>
      <c r="K186" s="6">
        <v>-15.28</v>
      </c>
      <c r="L186" s="6">
        <v>3.82</v>
      </c>
      <c r="M186" s="6">
        <v>4.68</v>
      </c>
      <c r="N186" s="6">
        <v>5.15</v>
      </c>
      <c r="O186" s="6">
        <v>4.63</v>
      </c>
      <c r="P186" s="6">
        <v>7.94</v>
      </c>
      <c r="Q186" s="6">
        <v>36.950000000000003</v>
      </c>
      <c r="R186" s="6">
        <v>11.68</v>
      </c>
      <c r="S186" s="6">
        <v>21.51</v>
      </c>
    </row>
    <row r="187" spans="3:19" ht="15.5" x14ac:dyDescent="0.35">
      <c r="C187" t="s">
        <v>62</v>
      </c>
      <c r="I187" s="6">
        <v>0.12</v>
      </c>
      <c r="J187" s="6">
        <v>0.12</v>
      </c>
      <c r="K187" s="6">
        <v>0.17</v>
      </c>
      <c r="L187" s="6">
        <v>0.24</v>
      </c>
      <c r="M187" s="6">
        <v>0.26</v>
      </c>
      <c r="N187" s="6">
        <v>0.15</v>
      </c>
      <c r="O187" s="6">
        <v>0.11</v>
      </c>
      <c r="P187" s="6">
        <v>0.21</v>
      </c>
      <c r="Q187" s="6">
        <v>0.24</v>
      </c>
      <c r="R187" s="6">
        <v>0.3</v>
      </c>
      <c r="S187" s="6">
        <v>0.28999999999999998</v>
      </c>
    </row>
    <row r="188" spans="3:19" ht="15.5" x14ac:dyDescent="0.35">
      <c r="C188" t="s">
        <v>189</v>
      </c>
      <c r="I188" s="6">
        <v>262529999999.99997</v>
      </c>
      <c r="J188" s="5">
        <v>263380000000</v>
      </c>
      <c r="K188" s="5">
        <v>171660000000</v>
      </c>
      <c r="L188" s="5">
        <v>455970000000</v>
      </c>
      <c r="M188" s="5">
        <v>379050000000</v>
      </c>
      <c r="N188" s="5">
        <v>207270000000</v>
      </c>
      <c r="O188" s="5">
        <v>251800000000</v>
      </c>
      <c r="P188" s="5">
        <v>261550000000</v>
      </c>
    </row>
    <row r="189" spans="3:19" ht="15.5" x14ac:dyDescent="0.35">
      <c r="C189" t="s">
        <v>190</v>
      </c>
      <c r="I189" s="6">
        <v>3.4999999999999996E-3</v>
      </c>
      <c r="J189" s="6">
        <v>3.2000000000000002E-3</v>
      </c>
      <c r="K189" s="6">
        <v>-8.8000000000000005E-3</v>
      </c>
      <c r="L189" s="6">
        <v>5.45E-2</v>
      </c>
      <c r="M189" s="6">
        <v>4.4299999999999999E-2</v>
      </c>
      <c r="N189" s="6">
        <v>2.5000000000000001E-2</v>
      </c>
      <c r="O189" s="6">
        <v>1.9599999999999999E-2</v>
      </c>
      <c r="P189" s="6">
        <v>2.0899999999999998E-2</v>
      </c>
      <c r="Q189" s="6">
        <v>4.8999999999999998E-3</v>
      </c>
      <c r="R189" s="6">
        <v>0.02</v>
      </c>
      <c r="S189" s="6">
        <v>9.5999999999999992E-3</v>
      </c>
    </row>
    <row r="190" spans="3:19" ht="15.5" x14ac:dyDescent="0.35">
      <c r="C190" t="s">
        <v>191</v>
      </c>
      <c r="I190" s="6">
        <v>7.0999999999999995E-3</v>
      </c>
      <c r="J190" s="6">
        <v>6.0999999999999995E-3</v>
      </c>
      <c r="K190" s="6">
        <v>-1.7899999999999999E-2</v>
      </c>
      <c r="L190" s="6">
        <v>0.11199999999999999</v>
      </c>
      <c r="M190" s="6">
        <v>0.10050000000000001</v>
      </c>
      <c r="N190" s="6">
        <v>5.0199999999999995E-2</v>
      </c>
      <c r="O190" s="6">
        <v>4.3700000000000003E-2</v>
      </c>
      <c r="P190" s="6">
        <v>5.21E-2</v>
      </c>
      <c r="Q190" s="6">
        <v>1.18E-2</v>
      </c>
      <c r="R190" s="6">
        <v>4.6799999999999994E-2</v>
      </c>
      <c r="S190" s="6">
        <v>2.5000000000000001E-2</v>
      </c>
    </row>
    <row r="191" spans="3:19" ht="15.5" x14ac:dyDescent="0.35">
      <c r="C191" t="s">
        <v>192</v>
      </c>
      <c r="I191" s="6">
        <v>4.0599999999999997E-2</v>
      </c>
      <c r="J191" s="6">
        <v>4.82E-2</v>
      </c>
      <c r="K191" s="6">
        <v>1.21E-2</v>
      </c>
      <c r="L191" s="6">
        <v>0.1394</v>
      </c>
      <c r="M191" s="6">
        <v>0.1346</v>
      </c>
      <c r="N191" s="6">
        <v>5.6500000000000002E-2</v>
      </c>
      <c r="O191" s="6">
        <v>8.1900000000000001E-2</v>
      </c>
      <c r="P191" s="6">
        <v>8.7100000000000011E-2</v>
      </c>
      <c r="Q191" s="6">
        <v>5.0999999999999997E-2</v>
      </c>
      <c r="R191" s="6">
        <v>7.1300000000000002E-2</v>
      </c>
      <c r="S191" s="6">
        <v>9.7100000000000006E-2</v>
      </c>
    </row>
    <row r="192" spans="3:19" ht="15.5" x14ac:dyDescent="0.35">
      <c r="C192" t="s">
        <v>193</v>
      </c>
      <c r="I192" s="6">
        <v>1.39</v>
      </c>
      <c r="J192" s="6">
        <v>1.44</v>
      </c>
      <c r="K192" s="6">
        <v>0.41</v>
      </c>
      <c r="L192" s="5">
        <v>6</v>
      </c>
      <c r="M192" s="6">
        <v>6.05</v>
      </c>
      <c r="N192" s="6">
        <v>1.67</v>
      </c>
      <c r="O192" s="6">
        <v>2.1</v>
      </c>
      <c r="P192" s="6">
        <v>2.35</v>
      </c>
      <c r="Q192" s="6">
        <v>1.5</v>
      </c>
      <c r="R192" s="6">
        <v>2.27</v>
      </c>
      <c r="S192" s="6">
        <v>1.98</v>
      </c>
    </row>
    <row r="193" spans="3:19" ht="15.5" x14ac:dyDescent="0.35">
      <c r="C193" t="s">
        <v>56</v>
      </c>
      <c r="I193" s="6">
        <v>0.2</v>
      </c>
      <c r="J193" s="6">
        <v>0.22</v>
      </c>
      <c r="K193" s="6">
        <v>0.27</v>
      </c>
      <c r="L193" s="6">
        <v>0.43</v>
      </c>
      <c r="M193" s="6">
        <v>0.47</v>
      </c>
      <c r="N193" s="6">
        <v>0.26</v>
      </c>
      <c r="O193" s="6">
        <v>0.2</v>
      </c>
      <c r="P193" s="6">
        <v>0.41</v>
      </c>
      <c r="Q193" s="6">
        <v>0.44</v>
      </c>
      <c r="R193" s="6">
        <v>0.55000000000000004</v>
      </c>
      <c r="S193" s="6">
        <v>0.54</v>
      </c>
    </row>
    <row r="194" spans="3:19" ht="15.5" x14ac:dyDescent="0.35">
      <c r="C194" t="s">
        <v>53</v>
      </c>
      <c r="I194" s="6">
        <v>2902.37</v>
      </c>
      <c r="J194" s="6">
        <v>2833.14</v>
      </c>
      <c r="K194" s="6">
        <v>2698.31</v>
      </c>
      <c r="L194" s="6">
        <v>2851.41</v>
      </c>
      <c r="M194" s="6">
        <v>2402.9899999999998</v>
      </c>
      <c r="N194" s="6">
        <v>2146.15</v>
      </c>
      <c r="O194" s="6">
        <v>1830.93</v>
      </c>
      <c r="P194" s="6">
        <v>1814.59</v>
      </c>
      <c r="Q194" s="6">
        <v>1656.95</v>
      </c>
      <c r="R194" s="6">
        <v>1647.3</v>
      </c>
      <c r="S194" s="6">
        <v>1628.93</v>
      </c>
    </row>
    <row r="195" spans="3:19" ht="15.5" x14ac:dyDescent="0.35">
      <c r="C195" t="s">
        <v>194</v>
      </c>
      <c r="I195" s="6">
        <v>0.2</v>
      </c>
      <c r="J195" s="6">
        <v>0.22</v>
      </c>
      <c r="K195" s="6">
        <v>0.27</v>
      </c>
      <c r="L195" s="6">
        <v>0.43</v>
      </c>
      <c r="M195" s="6">
        <v>0.47</v>
      </c>
      <c r="N195" s="6">
        <v>0.26</v>
      </c>
      <c r="O195" s="6">
        <v>0.2</v>
      </c>
      <c r="P195" s="6">
        <v>0.41</v>
      </c>
      <c r="Q195" s="6">
        <v>0.44</v>
      </c>
      <c r="R195" s="6">
        <v>0.55000000000000004</v>
      </c>
      <c r="S195" s="6">
        <v>0.54</v>
      </c>
    </row>
    <row r="196" spans="3:19" ht="15.5" x14ac:dyDescent="0.35">
      <c r="C196" t="s">
        <v>195</v>
      </c>
      <c r="I196" s="6">
        <v>2901.85</v>
      </c>
      <c r="J196" s="6">
        <v>2832.62</v>
      </c>
      <c r="K196" s="6">
        <v>2697.78</v>
      </c>
      <c r="L196" s="6">
        <v>2850.84</v>
      </c>
      <c r="M196" s="6">
        <v>2402.4499999999998</v>
      </c>
      <c r="N196" s="6">
        <v>2145.59</v>
      </c>
      <c r="O196" s="6">
        <v>1830.41</v>
      </c>
      <c r="P196" s="6">
        <v>1814.03</v>
      </c>
      <c r="Q196" s="6">
        <v>1656.4</v>
      </c>
      <c r="R196" s="6">
        <v>1646.73</v>
      </c>
      <c r="S196" s="6">
        <v>1628.32</v>
      </c>
    </row>
    <row r="197" spans="3:19" ht="15.5" x14ac:dyDescent="0.35">
      <c r="C197" t="s">
        <v>196</v>
      </c>
      <c r="I197" s="5">
        <v>876000000000</v>
      </c>
      <c r="J197" s="5">
        <v>775000000000</v>
      </c>
      <c r="K197" s="5">
        <v>742000000000</v>
      </c>
      <c r="L197" s="5">
        <v>562000000000</v>
      </c>
      <c r="M197" s="5">
        <v>592000000000</v>
      </c>
      <c r="N197" s="5">
        <v>517000000000</v>
      </c>
      <c r="O197" s="5">
        <v>556000000000</v>
      </c>
      <c r="P197" s="5">
        <v>705000000000</v>
      </c>
      <c r="Q197" s="5">
        <v>480000000000</v>
      </c>
      <c r="R197" s="5">
        <v>451000000000</v>
      </c>
      <c r="S197" s="5">
        <v>621000000000</v>
      </c>
    </row>
    <row r="198" spans="3:19" ht="15.5" x14ac:dyDescent="0.35">
      <c r="C198" t="s">
        <v>197</v>
      </c>
      <c r="I198" s="5">
        <v>465000000000</v>
      </c>
      <c r="J198" s="5">
        <v>296000000000</v>
      </c>
      <c r="K198" s="5">
        <v>389000000000</v>
      </c>
      <c r="L198" s="5">
        <v>475000000000</v>
      </c>
      <c r="M198" s="5">
        <v>511000000000</v>
      </c>
      <c r="N198" s="5">
        <v>269000000000</v>
      </c>
      <c r="O198" s="5">
        <v>322000000000</v>
      </c>
      <c r="P198" s="5">
        <v>396000000000</v>
      </c>
      <c r="Q198" s="5">
        <v>448000000000</v>
      </c>
      <c r="R198" s="5">
        <v>534000000000</v>
      </c>
      <c r="S198" s="5">
        <v>603000000000</v>
      </c>
    </row>
    <row r="199" spans="3:19" ht="15.5" x14ac:dyDescent="0.35">
      <c r="C199" t="s">
        <v>26</v>
      </c>
      <c r="I199" s="5">
        <v>1341000000000</v>
      </c>
      <c r="J199" s="5">
        <v>1072000000000</v>
      </c>
      <c r="K199" s="5">
        <v>1131000000000</v>
      </c>
      <c r="L199" s="5">
        <v>1038000000000</v>
      </c>
      <c r="M199" s="5">
        <v>1103000000000</v>
      </c>
      <c r="N199" s="5">
        <v>785000000000</v>
      </c>
      <c r="O199" s="5">
        <v>878000000000</v>
      </c>
      <c r="P199" s="5">
        <v>1101000000000</v>
      </c>
      <c r="Q199" s="5">
        <v>928000000000</v>
      </c>
      <c r="R199" s="5">
        <v>984000000000</v>
      </c>
      <c r="S199" s="5">
        <v>1224000000000</v>
      </c>
    </row>
    <row r="200" spans="3:19" ht="15.5" x14ac:dyDescent="0.35">
      <c r="C200" t="s">
        <v>23</v>
      </c>
      <c r="I200" s="5">
        <v>1279000000000</v>
      </c>
      <c r="J200" s="5">
        <v>1023000000000</v>
      </c>
      <c r="K200" s="5">
        <v>1080000000000</v>
      </c>
      <c r="L200" s="5">
        <v>978000000000</v>
      </c>
      <c r="M200" s="5">
        <v>1083000000000</v>
      </c>
      <c r="N200" s="5">
        <v>718000000000</v>
      </c>
      <c r="O200" s="5">
        <v>814000000000</v>
      </c>
      <c r="P200" s="5">
        <v>1059000000000</v>
      </c>
      <c r="Q200" s="5">
        <v>883000000000</v>
      </c>
      <c r="R200" s="5">
        <v>885000000000</v>
      </c>
      <c r="S200" s="5">
        <v>1180000000000</v>
      </c>
    </row>
    <row r="201" spans="3:19" ht="15.5" x14ac:dyDescent="0.35">
      <c r="C201" t="s">
        <v>198</v>
      </c>
      <c r="I201" s="5">
        <v>165000000000</v>
      </c>
      <c r="J201" s="5">
        <v>202000000000</v>
      </c>
      <c r="K201" s="5">
        <v>180000000000</v>
      </c>
      <c r="L201" s="5">
        <v>266000000000</v>
      </c>
      <c r="M201" s="5">
        <v>142000000000</v>
      </c>
      <c r="N201" s="5">
        <v>30000000000</v>
      </c>
      <c r="O201" s="5">
        <v>84000000000</v>
      </c>
      <c r="P201" s="5">
        <v>18000000000</v>
      </c>
      <c r="Q201" s="5">
        <v>42000000000</v>
      </c>
      <c r="R201" s="5">
        <v>99000000000</v>
      </c>
      <c r="S201" s="5">
        <v>30000000000</v>
      </c>
    </row>
    <row r="202" spans="3:19" ht="15.5" x14ac:dyDescent="0.35">
      <c r="C202" t="s">
        <v>199</v>
      </c>
      <c r="I202" s="5">
        <v>221000000000</v>
      </c>
      <c r="J202" s="5">
        <v>214000000000</v>
      </c>
      <c r="K202" s="5">
        <v>23000000000</v>
      </c>
      <c r="L202" s="5">
        <v>140000000000</v>
      </c>
      <c r="M202" s="5">
        <v>-13000000000</v>
      </c>
      <c r="N202" s="5">
        <v>242000000000</v>
      </c>
      <c r="O202" s="5">
        <v>243000000000</v>
      </c>
      <c r="P202" s="5">
        <v>-17000000000</v>
      </c>
      <c r="Q202" s="5">
        <v>146000000000</v>
      </c>
      <c r="R202" s="5">
        <v>385000000000</v>
      </c>
      <c r="S202" s="5">
        <v>-51000000000</v>
      </c>
    </row>
    <row r="203" spans="3:19" ht="15.5" x14ac:dyDescent="0.35">
      <c r="C203" t="s">
        <v>200</v>
      </c>
      <c r="I203" s="5">
        <v>-347000000000</v>
      </c>
      <c r="J203" s="5">
        <v>-70000000000</v>
      </c>
      <c r="K203" s="5">
        <v>-60000000000</v>
      </c>
      <c r="L203" s="5">
        <v>-81000000000</v>
      </c>
      <c r="M203" s="5">
        <v>-392000000000</v>
      </c>
      <c r="N203" s="5">
        <v>-132000000000</v>
      </c>
      <c r="O203" s="5">
        <v>-50000000000</v>
      </c>
      <c r="P203" s="5">
        <v>-83000000000</v>
      </c>
      <c r="Q203" s="5">
        <v>-54000000000</v>
      </c>
      <c r="R203" s="5">
        <v>-53000000000</v>
      </c>
      <c r="S203" s="5">
        <v>-482000000000</v>
      </c>
    </row>
    <row r="204" spans="3:19" ht="15.5" x14ac:dyDescent="0.35">
      <c r="C204" t="s">
        <v>15</v>
      </c>
      <c r="I204" s="5">
        <v>-126000000000</v>
      </c>
      <c r="J204" s="5">
        <v>144000000000</v>
      </c>
      <c r="K204" s="5">
        <v>-37000000000</v>
      </c>
      <c r="L204" s="5">
        <v>59000000000</v>
      </c>
      <c r="M204" s="5">
        <v>-405000000000</v>
      </c>
      <c r="N204" s="5">
        <v>110000000000</v>
      </c>
      <c r="O204" s="5">
        <v>193000000000</v>
      </c>
      <c r="P204" s="5">
        <v>-99000000000</v>
      </c>
      <c r="Q204" s="5">
        <v>92000000000</v>
      </c>
      <c r="R204" s="5">
        <v>332000000000</v>
      </c>
      <c r="S204" s="5">
        <v>-533000000000</v>
      </c>
    </row>
    <row r="205" spans="3:19" ht="15.5" x14ac:dyDescent="0.35">
      <c r="C205" t="s">
        <v>17</v>
      </c>
      <c r="I205" s="6">
        <v>-205.45</v>
      </c>
      <c r="J205" s="6">
        <v>235.04</v>
      </c>
      <c r="K205" s="6">
        <v>-60.97</v>
      </c>
      <c r="L205" s="6">
        <v>95.89</v>
      </c>
      <c r="M205" s="6">
        <v>-662.07</v>
      </c>
      <c r="N205" s="6">
        <v>179.3</v>
      </c>
      <c r="O205" s="6">
        <v>284.39</v>
      </c>
      <c r="P205" s="6">
        <v>-146.29</v>
      </c>
      <c r="Q205" s="6">
        <v>135.05000000000001</v>
      </c>
      <c r="R205" s="6">
        <v>487.63</v>
      </c>
      <c r="S205" s="6">
        <v>-784.02</v>
      </c>
    </row>
  </sheetData>
  <pageMargins left="0.7" right="0.7" top="0.75" bottom="0.75" header="0.3" footer="0.3"/>
  <ignoredErrors>
    <ignoredError sqref="A1:S206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A26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1825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1826</v>
      </c>
      <c r="D2" s="2" vm="435">
        <f ca="1">IFERROR(_xlfn.STOCKHISTORY("XIDX:" &amp; $C$1, D3, , 0, 0, 1), "Libur")</f>
        <v>1425</v>
      </c>
      <c r="E2" s="2" vm="417">
        <f ca="1">IFERROR(_xlfn.STOCKHISTORY("XIDX:" &amp; $C$1, E3, , 0, 0, 1), "Libur")</f>
        <v>1210</v>
      </c>
      <c r="H2" s="2" vm="417">
        <f ca="1">IFERROR(INDEX(D2:G2,COUNT(D2:G2)),"")</f>
        <v>1210</v>
      </c>
      <c r="I2" s="2" vm="436">
        <f t="shared" ref="I2:AA2" ca="1" si="0">IFERROR(_xlfn.STOCKHISTORY("XIDX:" &amp; $C$1, I1, , 0, 0, 1), "Libur")</f>
        <v>1260</v>
      </c>
      <c r="J2" s="2" vm="437">
        <f t="shared" ca="1" si="0"/>
        <v>1120</v>
      </c>
      <c r="K2" s="2" vm="438">
        <f t="shared" ca="1" si="0"/>
        <v>1475</v>
      </c>
      <c r="L2" s="2" vm="283">
        <f t="shared" ca="1" si="0"/>
        <v>1400</v>
      </c>
      <c r="M2" s="2" vm="334">
        <f t="shared" ca="1" si="0"/>
        <v>4110</v>
      </c>
      <c r="N2" s="2" vm="439">
        <f t="shared" ca="1" si="0"/>
        <v>3180</v>
      </c>
      <c r="O2" s="2" vm="440">
        <f t="shared" ca="1" si="0"/>
        <v>3950</v>
      </c>
      <c r="P2" s="2" vm="441">
        <f t="shared" ca="1" si="0"/>
        <v>4290</v>
      </c>
      <c r="Q2" s="2" vm="442">
        <f t="shared" ca="1" si="0"/>
        <v>6350</v>
      </c>
      <c r="R2" s="2" vm="443">
        <f t="shared" ca="1" si="0"/>
        <v>6000</v>
      </c>
      <c r="S2" s="2" vm="203">
        <f t="shared" ca="1" si="0"/>
        <v>7175</v>
      </c>
      <c r="T2" s="2" vm="444">
        <f t="shared" ca="1" si="0"/>
        <v>4120</v>
      </c>
      <c r="U2" s="2" vm="445">
        <f t="shared" ca="1" si="0"/>
        <v>4375</v>
      </c>
      <c r="V2" s="2" vm="446">
        <f t="shared" ca="1" si="0"/>
        <v>4150</v>
      </c>
      <c r="W2" s="2" vm="447">
        <f t="shared" ca="1" si="0"/>
        <v>3025</v>
      </c>
      <c r="X2" s="2" vm="279">
        <f t="shared" ca="1" si="0"/>
        <v>1730</v>
      </c>
      <c r="Y2" s="2" vm="448">
        <f t="shared" ca="1" si="0"/>
        <v>1071.24</v>
      </c>
      <c r="Z2" s="2" vm="449">
        <f t="shared" ca="1" si="0"/>
        <v>682.56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17901983501000</v>
      </c>
      <c r="E4" s="2">
        <f>IFERROR(INDEX(E51:E500,MATCH($C$4,$C$51:$C$500,0)),"")</f>
        <v>12940865115000</v>
      </c>
      <c r="H4" s="2">
        <f>IFERROR(SUM(D4:G4)*(4/MAX(1,COUNT(D4:G4))),"")</f>
        <v>61685697232000</v>
      </c>
      <c r="I4" s="2">
        <f t="shared" ref="I4:AA4" si="1">IFERROR(INDEX(I51:I500,MATCH($C$4,$C$51:$C$500,0)),"")</f>
        <v>46018468072000</v>
      </c>
      <c r="J4" s="2">
        <f t="shared" si="1"/>
        <v>38729493298000</v>
      </c>
      <c r="K4" s="2">
        <f t="shared" si="1"/>
        <v>42086952436000</v>
      </c>
      <c r="L4" s="2">
        <f t="shared" si="1"/>
        <v>47539986604000</v>
      </c>
      <c r="M4" s="2">
        <f t="shared" si="1"/>
        <v>25707068900000</v>
      </c>
      <c r="N4" s="2">
        <f t="shared" si="1"/>
        <v>17715928111000</v>
      </c>
      <c r="O4" s="2">
        <f t="shared" si="1"/>
        <v>21702637573000</v>
      </c>
      <c r="P4" s="2">
        <f t="shared" si="1"/>
        <v>23548144117000</v>
      </c>
      <c r="Q4" s="2">
        <f t="shared" si="1"/>
        <v>18287935534000</v>
      </c>
      <c r="R4" s="2">
        <f t="shared" si="1"/>
        <v>15212590884000</v>
      </c>
      <c r="S4" s="2">
        <f t="shared" si="1"/>
        <v>19764821141000</v>
      </c>
      <c r="T4" s="2">
        <f t="shared" si="1"/>
        <v>22468327501000</v>
      </c>
      <c r="U4" s="2">
        <f t="shared" si="1"/>
        <v>22337928480000</v>
      </c>
      <c r="V4" s="2">
        <f t="shared" si="1"/>
        <v>21673954049000</v>
      </c>
      <c r="W4" s="2">
        <f t="shared" si="1"/>
        <v>18805949694000</v>
      </c>
      <c r="X4" s="2">
        <f t="shared" si="1"/>
        <v>12194997466000</v>
      </c>
      <c r="Y4" s="2">
        <f t="shared" si="1"/>
        <v>8959841972000</v>
      </c>
      <c r="Z4" s="2">
        <f t="shared" si="1"/>
        <v>9476133189000</v>
      </c>
      <c r="AA4" s="2">
        <f t="shared" si="1"/>
        <v>5899263405000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809315352000</v>
      </c>
      <c r="E5" s="2">
        <f>IFERROR(INDEX(E51:E500,MATCH($C$5,$C$51:$C$500,0)),"")</f>
        <v>668015868000</v>
      </c>
      <c r="H5" s="2">
        <f>IFERROR(SUM(D5:G5)*(4/MAX(1,COUNT(D5:G5))),"")</f>
        <v>2954662440000</v>
      </c>
      <c r="I5" s="2">
        <f t="shared" ref="I5:AA5" si="2">IFERROR(INDEX(I51:I500,MATCH($C$5,$C$51:$C$500,0)),"")</f>
        <v>2491227741000</v>
      </c>
      <c r="J5" s="2">
        <f t="shared" si="2"/>
        <v>2253821459000</v>
      </c>
      <c r="K5" s="2">
        <f t="shared" si="2"/>
        <v>2760912670000</v>
      </c>
      <c r="L5" s="2">
        <f t="shared" si="2"/>
        <v>2452707915000</v>
      </c>
      <c r="M5" s="2">
        <f t="shared" si="2"/>
        <v>1125643337000</v>
      </c>
      <c r="N5" s="2">
        <f t="shared" si="2"/>
        <v>929215576000</v>
      </c>
      <c r="O5" s="2">
        <f t="shared" si="2"/>
        <v>687806962000</v>
      </c>
      <c r="P5" s="2">
        <f t="shared" si="2"/>
        <v>1644418063000</v>
      </c>
      <c r="Q5" s="2">
        <f t="shared" si="2"/>
        <v>1234585113000</v>
      </c>
      <c r="R5" s="2">
        <f t="shared" si="2"/>
        <v>878160963000</v>
      </c>
      <c r="S5" s="2">
        <f t="shared" si="2"/>
        <v>1046609963000</v>
      </c>
      <c r="T5" s="2">
        <f t="shared" si="2"/>
        <v>756332721000</v>
      </c>
      <c r="U5" s="2">
        <f t="shared" si="2"/>
        <v>969250428000</v>
      </c>
      <c r="V5" s="2">
        <f t="shared" si="2"/>
        <v>775370563000</v>
      </c>
      <c r="W5" s="2">
        <f t="shared" si="2"/>
        <v>2339137971000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16366502620000</v>
      </c>
      <c r="E6" s="2">
        <f>IFERROR(INDEX(E51:E500,MATCH($C$6,$C$51:$C$500,0)),"")</f>
        <v>16187801499000</v>
      </c>
      <c r="H6" s="2">
        <f>IFERROR(INDEX(D6:G6,COUNT(D6:G6)),"")</f>
        <v>16187801499000</v>
      </c>
      <c r="I6" s="2">
        <f t="shared" ref="I6:AA6" si="3">IFERROR(INDEX(I51:I500,MATCH($C$6,$C$51:$C$500,0)),"")</f>
        <v>15609949469000</v>
      </c>
      <c r="J6" s="2">
        <f t="shared" si="3"/>
        <v>14623992474000</v>
      </c>
      <c r="K6" s="2">
        <f t="shared" si="3"/>
        <v>14042957513000</v>
      </c>
      <c r="L6" s="2">
        <f t="shared" si="3"/>
        <v>13154810775000</v>
      </c>
      <c r="M6" s="2">
        <f t="shared" si="3"/>
        <v>11298965113000</v>
      </c>
      <c r="N6" s="2">
        <f t="shared" si="3"/>
        <v>10556356272000</v>
      </c>
      <c r="O6" s="2">
        <f t="shared" si="3"/>
        <v>10066861340000</v>
      </c>
      <c r="P6" s="2">
        <f t="shared" si="3"/>
        <v>9926831339000</v>
      </c>
      <c r="Q6" s="2">
        <f t="shared" si="3"/>
        <v>9029649347000</v>
      </c>
      <c r="R6" s="2">
        <f t="shared" si="3"/>
        <v>8074320321000</v>
      </c>
      <c r="S6" s="2">
        <f t="shared" si="3"/>
        <v>7286175343000</v>
      </c>
      <c r="T6" s="2">
        <f t="shared" si="3"/>
        <v>5961182563000</v>
      </c>
      <c r="U6" s="2">
        <f t="shared" si="3"/>
        <v>5363160926000</v>
      </c>
      <c r="V6" s="2">
        <f t="shared" si="3"/>
        <v>4209740018000</v>
      </c>
      <c r="W6" s="2">
        <f t="shared" si="3"/>
        <v>3574703821000</v>
      </c>
      <c r="X6" s="2">
        <f t="shared" si="3"/>
        <v>2858833186000</v>
      </c>
      <c r="Y6" s="2">
        <f t="shared" si="3"/>
        <v>2226817877000</v>
      </c>
      <c r="Z6" s="2">
        <f t="shared" si="3"/>
        <v>1956640741000</v>
      </c>
      <c r="AA6" s="2">
        <f t="shared" si="3"/>
        <v>1497759111000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20.07</v>
      </c>
      <c r="E7" s="3">
        <f>IFERROR(INDEX(E51:E500,MATCH($C$7,$C$51:$C$500,0))/1000000000,"")</f>
        <v>20.07</v>
      </c>
      <c r="H7" s="3">
        <f>IFERROR(INDEX(D7:G7,COUNT(D7:G7)),"")</f>
        <v>20.07</v>
      </c>
      <c r="I7" s="3">
        <f t="shared" ref="I7:AA7" si="4">IFERROR(INDEX(I51:I500,MATCH($C$7,$C$51:$C$500,0))/1000000000,"")</f>
        <v>20.07</v>
      </c>
      <c r="J7" s="3">
        <f t="shared" si="4"/>
        <v>20.07</v>
      </c>
      <c r="K7" s="3">
        <f t="shared" si="4"/>
        <v>20.07</v>
      </c>
      <c r="L7" s="3">
        <f t="shared" si="4"/>
        <v>20.07</v>
      </c>
      <c r="M7" s="3">
        <f t="shared" si="4"/>
        <v>4.01</v>
      </c>
      <c r="N7" s="3">
        <f t="shared" si="4"/>
        <v>4.01</v>
      </c>
      <c r="O7" s="3">
        <f t="shared" si="4"/>
        <v>4.01</v>
      </c>
      <c r="P7" s="3">
        <f t="shared" si="4"/>
        <v>4.01</v>
      </c>
      <c r="Q7" s="3">
        <f t="shared" si="4"/>
        <v>4.01</v>
      </c>
      <c r="R7" s="3">
        <f t="shared" si="4"/>
        <v>3.99</v>
      </c>
      <c r="S7" s="3">
        <f t="shared" si="4"/>
        <v>3.95</v>
      </c>
      <c r="T7" s="3">
        <f t="shared" si="4"/>
        <v>3.91</v>
      </c>
      <c r="U7" s="3">
        <f t="shared" si="4"/>
        <v>3.88</v>
      </c>
      <c r="V7" s="3">
        <f t="shared" si="4"/>
        <v>3.85</v>
      </c>
      <c r="W7" s="3">
        <f t="shared" si="4"/>
        <v>3.82</v>
      </c>
      <c r="X7" s="3">
        <f t="shared" si="4"/>
        <v>3.79</v>
      </c>
      <c r="Y7" s="3">
        <f t="shared" si="4"/>
        <v>3.14</v>
      </c>
      <c r="Z7" s="3">
        <f t="shared" si="4"/>
        <v>3.13</v>
      </c>
      <c r="AA7" s="3">
        <f t="shared" si="4"/>
        <v>3.12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2168000000000</v>
      </c>
      <c r="E8" s="2">
        <f>IFERROR(INDEX(E51:E500,MATCH("Free cash flow (Quarter)",$C$51:$C$500,0)),"")</f>
        <v>1275000000000</v>
      </c>
      <c r="H8" s="2">
        <f>IFERROR(INDEX(D8:G8,COUNT(D8:G8)),"")</f>
        <v>1275000000000</v>
      </c>
      <c r="I8" s="2">
        <f t="shared" ref="I8:AA8" si="5">IFERROR(INDEX(I51:I500,MATCH($C$8,$C$51:$C$500,0)),"")</f>
        <v>2876000000000</v>
      </c>
      <c r="J8" s="2">
        <f t="shared" si="5"/>
        <v>159000000000</v>
      </c>
      <c r="K8" s="2">
        <f t="shared" si="5"/>
        <v>2853000000000</v>
      </c>
      <c r="L8" s="2">
        <f t="shared" si="5"/>
        <v>2339000000000</v>
      </c>
      <c r="M8" s="2">
        <f t="shared" si="5"/>
        <v>2703000000000</v>
      </c>
      <c r="N8" s="2">
        <f t="shared" si="5"/>
        <v>726000000000</v>
      </c>
      <c r="O8" s="2">
        <f t="shared" si="5"/>
        <v>-119000000000</v>
      </c>
      <c r="P8" s="2">
        <f t="shared" si="5"/>
        <v>-1671000000000</v>
      </c>
      <c r="Q8" s="2">
        <f t="shared" si="5"/>
        <v>47000000000</v>
      </c>
      <c r="R8" s="2">
        <f t="shared" si="5"/>
        <v>-6000000000</v>
      </c>
      <c r="S8" s="2">
        <f t="shared" si="5"/>
        <v>708000000000</v>
      </c>
      <c r="T8" s="2">
        <f t="shared" si="5"/>
        <v>1505000000000</v>
      </c>
      <c r="U8" s="2">
        <f t="shared" si="5"/>
        <v>-2699000000000</v>
      </c>
      <c r="V8" s="2">
        <f t="shared" si="5"/>
        <v>-1196000000000</v>
      </c>
      <c r="W8" s="2">
        <f t="shared" si="5"/>
        <v>542000000000</v>
      </c>
      <c r="X8" s="2">
        <f t="shared" si="5"/>
        <v>-73000000000</v>
      </c>
      <c r="Y8" s="2">
        <f t="shared" si="5"/>
        <v>-173000000000</v>
      </c>
      <c r="Z8" s="2">
        <f t="shared" si="5"/>
        <v>-772000000000</v>
      </c>
      <c r="AA8" s="2">
        <f t="shared" si="5"/>
        <v>-210000000000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107.98</v>
      </c>
      <c r="E9" s="3">
        <f>IFERROR(INDEX(E51:E500,MATCH("Free cash flow per share (Quarter)",$C$51:$C$500,0)),"")</f>
        <v>63.52</v>
      </c>
      <c r="H9" s="3">
        <f>IFERROR(INDEX(D9:G9,COUNT(D9:G9)),"")</f>
        <v>63.52</v>
      </c>
      <c r="I9" s="3">
        <f t="shared" ref="I9:AA9" si="6">IFERROR(INDEX(I51:I500,MATCH($C$9,$C$51:$C$500,0)),"")</f>
        <v>143.25</v>
      </c>
      <c r="J9" s="3">
        <f t="shared" si="6"/>
        <v>7.93</v>
      </c>
      <c r="K9" s="3">
        <f t="shared" si="6"/>
        <v>142.15</v>
      </c>
      <c r="L9" s="3">
        <f t="shared" si="6"/>
        <v>116.51</v>
      </c>
      <c r="M9" s="3">
        <f t="shared" si="6"/>
        <v>673.23</v>
      </c>
      <c r="N9" s="3">
        <f t="shared" si="6"/>
        <v>180.82</v>
      </c>
      <c r="O9" s="3">
        <f t="shared" si="6"/>
        <v>-29.76</v>
      </c>
      <c r="P9" s="3">
        <f t="shared" si="6"/>
        <v>-416.22</v>
      </c>
      <c r="Q9" s="3">
        <f t="shared" si="6"/>
        <v>11.63</v>
      </c>
      <c r="R9" s="3">
        <f t="shared" si="6"/>
        <v>-1.49</v>
      </c>
      <c r="S9" s="3">
        <f t="shared" si="6"/>
        <v>179.33</v>
      </c>
      <c r="T9" s="3">
        <f t="shared" si="6"/>
        <v>384.49</v>
      </c>
      <c r="U9" s="3">
        <f t="shared" si="6"/>
        <v>-695.43</v>
      </c>
      <c r="V9" s="3">
        <f t="shared" si="6"/>
        <v>-310.60000000000002</v>
      </c>
      <c r="W9" s="3">
        <f t="shared" si="6"/>
        <v>141.71</v>
      </c>
      <c r="X9" s="3">
        <f t="shared" si="6"/>
        <v>-19.3</v>
      </c>
      <c r="Y9" s="3">
        <f t="shared" si="6"/>
        <v>-54.99</v>
      </c>
      <c r="Z9" s="3">
        <f t="shared" si="6"/>
        <v>-247.07</v>
      </c>
      <c r="AA9" s="3">
        <f t="shared" si="6"/>
        <v>-67.31</v>
      </c>
    </row>
    <row r="10" spans="1:27" ht="15.5" x14ac:dyDescent="0.35">
      <c r="C10" t="s">
        <v>18</v>
      </c>
      <c r="D10" s="3">
        <f ca="1">IFERROR(IF(D9=0,"",D2/D9),"")</f>
        <v>13.19688831265049</v>
      </c>
      <c r="E10" s="3">
        <f ca="1">IFERROR(IF(E9=0,"",E2/E9),"")</f>
        <v>19.049118387909321</v>
      </c>
      <c r="I10" s="3">
        <f t="shared" ref="I10:AA10" ca="1" si="7">IFERROR(IF(I9=0,"",I2/I9),"")</f>
        <v>8.7958115183246068</v>
      </c>
      <c r="J10" s="3">
        <f t="shared" ca="1" si="7"/>
        <v>141.23581336696091</v>
      </c>
      <c r="K10" s="3">
        <f t="shared" ca="1" si="7"/>
        <v>10.376362996834329</v>
      </c>
      <c r="L10" s="3">
        <f t="shared" ca="1" si="7"/>
        <v>12.016135953995365</v>
      </c>
      <c r="M10" s="3">
        <f t="shared" ca="1" si="7"/>
        <v>6.1048972862171915</v>
      </c>
      <c r="N10" s="3">
        <f t="shared" ca="1" si="7"/>
        <v>17.58655016038049</v>
      </c>
      <c r="O10" s="3">
        <f t="shared" ca="1" si="7"/>
        <v>-132.72849462365591</v>
      </c>
      <c r="P10" s="3">
        <f t="shared" ca="1" si="7"/>
        <v>-10.307049156695978</v>
      </c>
      <c r="Q10" s="3">
        <f t="shared" ca="1" si="7"/>
        <v>546.00171969045573</v>
      </c>
      <c r="R10" s="3">
        <f t="shared" ca="1" si="7"/>
        <v>-4026.8456375838928</v>
      </c>
      <c r="S10" s="3">
        <f t="shared" ca="1" si="7"/>
        <v>40.010037361289243</v>
      </c>
      <c r="T10" s="3">
        <f t="shared" ca="1" si="7"/>
        <v>10.71549325079976</v>
      </c>
      <c r="U10" s="3">
        <f t="shared" ca="1" si="7"/>
        <v>-6.2910717110277101</v>
      </c>
      <c r="V10" s="3">
        <f t="shared" ca="1" si="7"/>
        <v>-13.361236316806181</v>
      </c>
      <c r="W10" s="3">
        <f t="shared" ca="1" si="7"/>
        <v>21.346411685837271</v>
      </c>
      <c r="X10" s="3">
        <f t="shared" ca="1" si="7"/>
        <v>-89.637305699481857</v>
      </c>
      <c r="Y10" s="3">
        <f t="shared" ca="1" si="7"/>
        <v>-19.48063284233497</v>
      </c>
      <c r="Z10" s="3">
        <f t="shared" ca="1" si="7"/>
        <v>-2.7626178815720239</v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8866238987000</v>
      </c>
      <c r="E11" s="2">
        <f>IFERROR(INDEX(E51:E500,MATCH($C$11,$C$51:$C$500,0)),"")</f>
        <v>7283188088000</v>
      </c>
      <c r="H11" s="2">
        <f>IFERROR(INDEX(D11:G11,COUNT(D11:G11)),"")</f>
        <v>7283188088000</v>
      </c>
      <c r="I11" s="2">
        <f t="shared" ref="I11:AA11" si="8">IFERROR(INDEX(I51:I500,MATCH($C$11,$C$51:$C$500,0)),"")</f>
        <v>6404299375000</v>
      </c>
      <c r="J11" s="2">
        <f t="shared" si="8"/>
        <v>5365991608000</v>
      </c>
      <c r="K11" s="2">
        <f t="shared" si="8"/>
        <v>6535625681000</v>
      </c>
      <c r="L11" s="2">
        <f t="shared" si="8"/>
        <v>4337980751000</v>
      </c>
      <c r="M11" s="2">
        <f t="shared" si="8"/>
        <v>2600492407000</v>
      </c>
      <c r="N11" s="2">
        <f t="shared" si="8"/>
        <v>1549363629000</v>
      </c>
      <c r="O11" s="2">
        <f t="shared" si="8"/>
        <v>1860780880000</v>
      </c>
      <c r="P11" s="2">
        <f t="shared" si="8"/>
        <v>2171083536000</v>
      </c>
      <c r="Q11" s="2">
        <f t="shared" si="8"/>
        <v>1771229012000</v>
      </c>
      <c r="R11" s="2">
        <f t="shared" si="8"/>
        <v>1366943494000</v>
      </c>
      <c r="S11" s="2">
        <f t="shared" si="8"/>
        <v>1289809132000</v>
      </c>
      <c r="T11" s="2">
        <f t="shared" si="8"/>
        <v>896590624000</v>
      </c>
      <c r="U11" s="2">
        <f t="shared" si="8"/>
        <v>820064736000</v>
      </c>
      <c r="V11" s="2">
        <f t="shared" si="8"/>
        <v>1884943309000</v>
      </c>
      <c r="W11" s="2">
        <f t="shared" si="8"/>
        <v>1329789257000</v>
      </c>
      <c r="X11" s="2">
        <f t="shared" si="8"/>
        <v>691848310000</v>
      </c>
      <c r="Y11" s="2">
        <f t="shared" si="8"/>
        <v>273694325000</v>
      </c>
      <c r="Z11" s="2">
        <f t="shared" si="8"/>
        <v>286133472000</v>
      </c>
      <c r="AA11" s="2">
        <f t="shared" si="8"/>
        <v>213198024000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-3957000000000</v>
      </c>
      <c r="E12" s="2">
        <f>IFERROR(INDEX(E51:E500,MATCH("Net Debt (Quarter)",$C$51:$C$500,0)),"")</f>
        <v>-2272000000000</v>
      </c>
      <c r="H12" s="2">
        <f>IFERROR(INDEX(D12:G12,COUNT(D12:G12)),"")</f>
        <v>-2272000000000</v>
      </c>
      <c r="I12" s="2">
        <f t="shared" ref="I12:AA12" si="9">IFERROR(INDEX(I51:I500,MATCH($C$12,$C$51:$C$500,0)),"")</f>
        <v>-1270000000000</v>
      </c>
      <c r="J12" s="2">
        <f t="shared" si="9"/>
        <v>-557000000000</v>
      </c>
      <c r="K12" s="2">
        <f t="shared" si="9"/>
        <v>-2278000000000</v>
      </c>
      <c r="L12" s="2">
        <f t="shared" si="9"/>
        <v>-1625000000000</v>
      </c>
      <c r="M12" s="2">
        <f t="shared" si="9"/>
        <v>184000000000</v>
      </c>
      <c r="N12" s="2">
        <f t="shared" si="9"/>
        <v>2365000000000</v>
      </c>
      <c r="O12" s="2">
        <f t="shared" si="9"/>
        <v>2758000000000</v>
      </c>
      <c r="P12" s="2">
        <f t="shared" si="9"/>
        <v>2067000000000</v>
      </c>
      <c r="Q12" s="2">
        <f t="shared" si="9"/>
        <v>1410000000000</v>
      </c>
      <c r="R12" s="2">
        <f t="shared" si="9"/>
        <v>2680000000000</v>
      </c>
      <c r="S12" s="2">
        <f t="shared" si="9"/>
        <v>2613000000000</v>
      </c>
      <c r="T12" s="2">
        <f t="shared" si="9"/>
        <v>3239000000000</v>
      </c>
      <c r="U12" s="2">
        <f t="shared" si="9"/>
        <v>4335000000000</v>
      </c>
      <c r="V12" s="2">
        <f t="shared" si="9"/>
        <v>1153000000000</v>
      </c>
      <c r="W12" s="2">
        <f t="shared" si="9"/>
        <v>-299000000000</v>
      </c>
      <c r="X12" s="2">
        <f t="shared" si="9"/>
        <v>1666000000000</v>
      </c>
      <c r="Y12" s="2">
        <f t="shared" si="9"/>
        <v>2042000000000</v>
      </c>
      <c r="Z12" s="2">
        <f t="shared" si="9"/>
        <v>1710000000000</v>
      </c>
      <c r="AA12" s="2">
        <f t="shared" si="9"/>
        <v>899000000000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4909000000000</v>
      </c>
      <c r="E13" s="2">
        <f>IFERROR(INDEX(E51:E500,MATCH("Total Debt (Quarter)",$C$51:$C$500,0)),"")</f>
        <v>5011000000000</v>
      </c>
      <c r="H13" s="2">
        <f>IFERROR(INDEX(D13:G13,COUNT(D13:G13)),"")</f>
        <v>5011000000000</v>
      </c>
      <c r="I13" s="2">
        <f t="shared" ref="I13:AA13" si="10">IFERROR(INDEX(I51:I500,MATCH($C$13,$C$51:$C$500,0)),"")</f>
        <v>5134000000000</v>
      </c>
      <c r="J13" s="2">
        <f t="shared" si="10"/>
        <v>4809000000000</v>
      </c>
      <c r="K13" s="2">
        <f t="shared" si="10"/>
        <v>4257000000000</v>
      </c>
      <c r="L13" s="2">
        <f t="shared" si="10"/>
        <v>2713000000000</v>
      </c>
      <c r="M13" s="2">
        <f t="shared" si="10"/>
        <v>2785000000000</v>
      </c>
      <c r="N13" s="2">
        <f t="shared" si="10"/>
        <v>3915000000000</v>
      </c>
      <c r="O13" s="2">
        <f t="shared" si="10"/>
        <v>4619000000000</v>
      </c>
      <c r="P13" s="2">
        <f t="shared" si="10"/>
        <v>4238000000000</v>
      </c>
      <c r="Q13" s="2">
        <f t="shared" si="10"/>
        <v>3181000000000</v>
      </c>
      <c r="R13" s="2">
        <f t="shared" si="10"/>
        <v>4047000000000</v>
      </c>
      <c r="S13" s="2">
        <f t="shared" si="10"/>
        <v>3902000000000</v>
      </c>
      <c r="T13" s="2">
        <f t="shared" si="10"/>
        <v>4136000000000</v>
      </c>
      <c r="U13" s="2">
        <f t="shared" si="10"/>
        <v>5155000000000</v>
      </c>
      <c r="V13" s="2">
        <f t="shared" si="10"/>
        <v>3038000000000</v>
      </c>
      <c r="W13" s="2">
        <f t="shared" si="10"/>
        <v>1030000000000</v>
      </c>
      <c r="X13" s="2">
        <f t="shared" si="10"/>
        <v>2358000000000</v>
      </c>
      <c r="Y13" s="2">
        <f t="shared" si="10"/>
        <v>2316000000000</v>
      </c>
      <c r="Z13" s="2">
        <f t="shared" si="10"/>
        <v>1996000000000</v>
      </c>
      <c r="AA13" s="2">
        <f t="shared" si="10"/>
        <v>1112000000000</v>
      </c>
    </row>
    <row r="14" spans="1:27" ht="15.5" x14ac:dyDescent="0.35">
      <c r="C14" t="s">
        <v>27</v>
      </c>
      <c r="D14" s="2">
        <f>IFERROR(INDEX(D51:D500,MATCH($C$14,$C$51:$C$500,0)),"")</f>
        <v>-14376080000</v>
      </c>
      <c r="E14" s="2">
        <f>IFERROR(INDEX(E51:E500,MATCH($C$14,$C$51:$C$500,0)),"")</f>
        <v>-14032782000</v>
      </c>
      <c r="H14" s="2">
        <f>IFERROR(SUM(D14:G14)*(4/MAX(1,COUNT(D14:G14))),"")</f>
        <v>-56817724000</v>
      </c>
      <c r="I14" s="2">
        <f t="shared" ref="I14:AA14" si="11">IFERROR(INDEX(I51:I500,MATCH($C$14,$C$51:$C$500,0)),"")</f>
        <v>-73767925000</v>
      </c>
      <c r="J14" s="2">
        <f t="shared" si="11"/>
        <v>-84909111000</v>
      </c>
      <c r="K14" s="2">
        <f t="shared" si="11"/>
        <v>-68489236000</v>
      </c>
      <c r="L14" s="2">
        <f t="shared" si="11"/>
        <v>-57212531000</v>
      </c>
      <c r="M14" s="2">
        <f t="shared" si="11"/>
        <v>-57068728000</v>
      </c>
      <c r="N14" s="2">
        <f t="shared" si="11"/>
        <v>-74283971000</v>
      </c>
      <c r="O14" s="2">
        <f t="shared" si="11"/>
        <v>-109792484000</v>
      </c>
      <c r="P14" s="2">
        <f t="shared" si="11"/>
        <v>-86484498000</v>
      </c>
      <c r="Q14" s="2">
        <f t="shared" si="11"/>
        <v>-23257279000</v>
      </c>
      <c r="R14" s="2">
        <f t="shared" si="11"/>
        <v>-63961680000</v>
      </c>
      <c r="S14" s="2">
        <f t="shared" si="11"/>
        <v>-115829561000</v>
      </c>
      <c r="T14" s="2">
        <f t="shared" si="11"/>
        <v>-137997675000</v>
      </c>
      <c r="U14" s="2">
        <f t="shared" si="11"/>
        <v>-111163926000</v>
      </c>
      <c r="V14" s="2">
        <f t="shared" si="11"/>
        <v>-55254198000</v>
      </c>
      <c r="W14" s="2">
        <f t="shared" si="11"/>
        <v>-40613387000</v>
      </c>
      <c r="X14" s="2">
        <f t="shared" si="11"/>
        <v>-104352604000</v>
      </c>
      <c r="Y14" s="2">
        <f t="shared" si="11"/>
        <v>-119592188000</v>
      </c>
      <c r="Z14" s="2">
        <f t="shared" si="11"/>
        <v>-104061501000</v>
      </c>
      <c r="AA14" s="2">
        <f t="shared" si="11"/>
        <v>-53977366000</v>
      </c>
    </row>
    <row r="15" spans="1:27" ht="15.5" x14ac:dyDescent="0.35">
      <c r="C15" t="s">
        <v>28</v>
      </c>
      <c r="D15" s="2">
        <f>IFERROR(INDEX(D51:D500,MATCH($C$15,$C$51:$C$500,0)),"")</f>
        <v>-164811492000</v>
      </c>
      <c r="E15" s="2">
        <f>IFERROR(INDEX(E51:E500,MATCH($C$15,$C$51:$C$500,0)),"")</f>
        <v>-122271361000</v>
      </c>
      <c r="H15" s="2">
        <f>IFERROR(SUM(D15:G15)*(4/MAX(1,COUNT(D15:G15))),"")</f>
        <v>-574165706000</v>
      </c>
      <c r="I15" s="2">
        <f t="shared" ref="I15:AA15" si="12">IFERROR(INDEX(I51:I500,MATCH($C$15,$C$51:$C$500,0)),"")</f>
        <v>-484104229000</v>
      </c>
      <c r="J15" s="2">
        <f t="shared" si="12"/>
        <v>-439439639000</v>
      </c>
      <c r="K15" s="2">
        <f t="shared" si="12"/>
        <v>-609002235000</v>
      </c>
      <c r="L15" s="2">
        <f t="shared" si="12"/>
        <v>-606857629000</v>
      </c>
      <c r="M15" s="2">
        <f t="shared" si="12"/>
        <v>-301741284000</v>
      </c>
      <c r="N15" s="2">
        <f t="shared" si="12"/>
        <v>-264721527000</v>
      </c>
      <c r="O15" s="2">
        <f t="shared" si="12"/>
        <v>-199587650000</v>
      </c>
      <c r="P15" s="2">
        <f t="shared" si="12"/>
        <v>-226815356000</v>
      </c>
      <c r="Q15" s="2">
        <f t="shared" si="12"/>
        <v>-154915192000</v>
      </c>
      <c r="R15" s="2">
        <f t="shared" si="12"/>
        <v>-109314604000</v>
      </c>
      <c r="S15" s="2">
        <f t="shared" si="12"/>
        <v>-258279972000</v>
      </c>
      <c r="T15" s="2">
        <f t="shared" si="12"/>
        <v>-202780489000</v>
      </c>
      <c r="U15" s="2">
        <f t="shared" si="12"/>
        <v>-117426182000</v>
      </c>
      <c r="V15" s="2">
        <f t="shared" si="12"/>
        <v>-190849037000</v>
      </c>
      <c r="W15" s="2">
        <f t="shared" si="12"/>
        <v>-145838350000</v>
      </c>
      <c r="X15" s="2">
        <f t="shared" si="12"/>
        <v>-80998879000</v>
      </c>
      <c r="Y15" s="2">
        <f t="shared" si="12"/>
        <v>-128359206000</v>
      </c>
      <c r="Z15" s="2">
        <f t="shared" si="12"/>
        <v>-123583533000</v>
      </c>
      <c r="AA15" s="2">
        <f t="shared" si="12"/>
        <v>-105496702000</v>
      </c>
    </row>
    <row r="16" spans="1:27" ht="15.5" x14ac:dyDescent="0.35">
      <c r="C16" t="s">
        <v>29</v>
      </c>
      <c r="D16" s="2">
        <f>IFERROR(INDEX(D51:D500,MATCH($C$16,$C$51:$C$500,0)),"")</f>
        <v>970991220000</v>
      </c>
      <c r="E16" s="2">
        <f>IFERROR(INDEX(E51:E500,MATCH($C$16,$C$51:$C$500,0)),"")</f>
        <v>882523729000</v>
      </c>
      <c r="H16" s="2">
        <f>IFERROR(SUM(D16:G16)*(4/MAX(1,COUNT(D16:G16))),"")</f>
        <v>3707029898000</v>
      </c>
      <c r="I16" s="2">
        <f t="shared" ref="I16:AA16" si="13">IFERROR(INDEX(I51:I500,MATCH($C$16,$C$51:$C$500,0)),"")</f>
        <v>3307520236000</v>
      </c>
      <c r="J16" s="2">
        <f t="shared" si="13"/>
        <v>2838907151000</v>
      </c>
      <c r="K16" s="2">
        <f t="shared" si="13"/>
        <v>3687471936000</v>
      </c>
      <c r="L16" s="2">
        <f t="shared" si="13"/>
        <v>3085916786000</v>
      </c>
      <c r="M16" s="2">
        <f t="shared" si="13"/>
        <v>1436743040000</v>
      </c>
      <c r="N16" s="2">
        <f t="shared" si="13"/>
        <v>1226718840000</v>
      </c>
      <c r="O16" s="2">
        <f t="shared" si="13"/>
        <v>899083233000</v>
      </c>
      <c r="P16" s="2">
        <f t="shared" si="13"/>
        <v>890156150000</v>
      </c>
      <c r="Q16" s="2">
        <f t="shared" si="13"/>
        <v>1156229638000</v>
      </c>
      <c r="R16" s="2">
        <f t="shared" si="13"/>
        <v>1156166690000</v>
      </c>
      <c r="S16" s="2">
        <f t="shared" si="13"/>
        <v>1317020992000</v>
      </c>
      <c r="T16" s="2">
        <f t="shared" si="13"/>
        <v>993343617000</v>
      </c>
      <c r="U16" s="2">
        <f t="shared" si="13"/>
        <v>733052865000</v>
      </c>
      <c r="V16" s="2">
        <f t="shared" si="13"/>
        <v>809682380000</v>
      </c>
      <c r="W16" s="2">
        <f t="shared" si="13"/>
        <v>739971541000</v>
      </c>
      <c r="X16" s="2">
        <f t="shared" si="13"/>
        <v>420090971000</v>
      </c>
      <c r="Y16" s="2">
        <f t="shared" si="13"/>
        <v>468255573000</v>
      </c>
      <c r="Z16" s="2">
        <f t="shared" si="13"/>
        <v>394535216000</v>
      </c>
      <c r="AA16" s="2">
        <f t="shared" si="13"/>
        <v>342691422000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  <c r="AA18" t="s">
        <v>1326</v>
      </c>
    </row>
    <row r="19" spans="1:27" ht="15.5" x14ac:dyDescent="0.35">
      <c r="A19" t="s">
        <v>37</v>
      </c>
      <c r="C19" t="s">
        <v>38</v>
      </c>
    </row>
    <row r="20" spans="1:27" ht="15.5" x14ac:dyDescent="0.35">
      <c r="A20" t="s">
        <v>39</v>
      </c>
      <c r="C20" t="s">
        <v>40</v>
      </c>
      <c r="D20" s="2">
        <f ca="1">IFERROR(D21*D2,"")</f>
        <v>28599750000000</v>
      </c>
      <c r="E20" s="2">
        <f ca="1">IFERROR(E21*E2,"")</f>
        <v>24284700000000</v>
      </c>
      <c r="H20" s="2">
        <f t="shared" ref="H20:AA20" ca="1" si="14">IFERROR(H21*H2,"")</f>
        <v>24284700000000</v>
      </c>
      <c r="I20" s="2">
        <f t="shared" ca="1" si="14"/>
        <v>25288200000000</v>
      </c>
      <c r="J20" s="2">
        <f t="shared" ca="1" si="14"/>
        <v>22478400000000</v>
      </c>
      <c r="K20" s="2">
        <f t="shared" ca="1" si="14"/>
        <v>29603250000000</v>
      </c>
      <c r="L20" s="2">
        <f t="shared" ca="1" si="14"/>
        <v>28098000000000</v>
      </c>
      <c r="M20" s="2">
        <f t="shared" ca="1" si="14"/>
        <v>16481100000000</v>
      </c>
      <c r="N20" s="2">
        <f t="shared" ca="1" si="14"/>
        <v>12751800000000</v>
      </c>
      <c r="O20" s="2">
        <f t="shared" ca="1" si="14"/>
        <v>15839500000000</v>
      </c>
      <c r="P20" s="2">
        <f t="shared" ca="1" si="14"/>
        <v>17202900000000</v>
      </c>
      <c r="Q20" s="2">
        <f t="shared" ca="1" si="14"/>
        <v>25463500000000</v>
      </c>
      <c r="R20" s="2">
        <f t="shared" ca="1" si="14"/>
        <v>23940000000000</v>
      </c>
      <c r="S20" s="2">
        <f t="shared" ca="1" si="14"/>
        <v>28341250000000</v>
      </c>
      <c r="T20" s="2">
        <f t="shared" ca="1" si="14"/>
        <v>16109200000000</v>
      </c>
      <c r="U20" s="2">
        <f t="shared" ca="1" si="14"/>
        <v>16975000000000</v>
      </c>
      <c r="V20" s="2">
        <f t="shared" ca="1" si="14"/>
        <v>15977500000000</v>
      </c>
      <c r="W20" s="2">
        <f t="shared" ca="1" si="14"/>
        <v>11555500000000</v>
      </c>
      <c r="X20" s="2">
        <f t="shared" ca="1" si="14"/>
        <v>6556700000000</v>
      </c>
      <c r="Y20" s="2">
        <f t="shared" ca="1" si="14"/>
        <v>3363693600000</v>
      </c>
      <c r="Z20" s="2">
        <f t="shared" ca="1" si="14"/>
        <v>2136412799999.9998</v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20070000000</v>
      </c>
      <c r="E21" s="2">
        <f>IFERROR(INDEX(E51:E500,MATCH($C$7,$C$51:$C$500,0)),"")</f>
        <v>20070000000</v>
      </c>
      <c r="H21" s="2">
        <f>IFERROR(INDEX(D21:G21,COUNT(D21:G21)),"")</f>
        <v>20070000000</v>
      </c>
      <c r="I21" s="2">
        <f t="shared" ref="I21:AA21" si="15">IFERROR(INDEX(I51:I500,MATCH($C$7,$C$51:$C$500,0)),"")</f>
        <v>20070000000</v>
      </c>
      <c r="J21" s="2">
        <f t="shared" si="15"/>
        <v>20070000000</v>
      </c>
      <c r="K21" s="2">
        <f t="shared" si="15"/>
        <v>20070000000</v>
      </c>
      <c r="L21" s="2">
        <f t="shared" si="15"/>
        <v>20070000000</v>
      </c>
      <c r="M21" s="2">
        <f t="shared" si="15"/>
        <v>4010000000</v>
      </c>
      <c r="N21" s="2">
        <f t="shared" si="15"/>
        <v>4010000000</v>
      </c>
      <c r="O21" s="2">
        <f t="shared" si="15"/>
        <v>4010000000</v>
      </c>
      <c r="P21" s="2">
        <f t="shared" si="15"/>
        <v>4010000000</v>
      </c>
      <c r="Q21" s="2">
        <f t="shared" si="15"/>
        <v>4010000000</v>
      </c>
      <c r="R21" s="2">
        <f t="shared" si="15"/>
        <v>3990000000</v>
      </c>
      <c r="S21" s="2">
        <f t="shared" si="15"/>
        <v>3950000000</v>
      </c>
      <c r="T21" s="2">
        <f t="shared" si="15"/>
        <v>3910000000</v>
      </c>
      <c r="U21" s="2">
        <f t="shared" si="15"/>
        <v>3880000000</v>
      </c>
      <c r="V21" s="2">
        <f t="shared" si="15"/>
        <v>3850000000</v>
      </c>
      <c r="W21" s="2">
        <f t="shared" si="15"/>
        <v>3820000000</v>
      </c>
      <c r="X21" s="2">
        <f t="shared" si="15"/>
        <v>3790000000</v>
      </c>
      <c r="Y21" s="2">
        <f t="shared" si="15"/>
        <v>3140000000</v>
      </c>
      <c r="Z21" s="2">
        <f t="shared" si="15"/>
        <v>3130000000</v>
      </c>
      <c r="AA21" s="2">
        <f t="shared" si="15"/>
        <v>3120000000</v>
      </c>
    </row>
    <row r="23" spans="1:27" ht="15.5" x14ac:dyDescent="0.35">
      <c r="B23" t="s">
        <v>41</v>
      </c>
      <c r="C23" t="s">
        <v>42</v>
      </c>
      <c r="D23" s="3">
        <f>IFERROR(D5/D6*100,"")</f>
        <v>4.944949882029225</v>
      </c>
      <c r="E23" s="3">
        <f>IFERROR(E5/E6*100,"")</f>
        <v>4.1266620920775852</v>
      </c>
      <c r="H23" s="3">
        <f t="shared" ref="H23:AA23" si="16">IFERROR(H5/H6*100,"")</f>
        <v>18.252400983435113</v>
      </c>
      <c r="I23" s="3">
        <f t="shared" si="16"/>
        <v>15.959230015109027</v>
      </c>
      <c r="J23" s="3">
        <f t="shared" si="16"/>
        <v>15.411806748444857</v>
      </c>
      <c r="K23" s="3">
        <f t="shared" si="16"/>
        <v>19.660478695062189</v>
      </c>
      <c r="L23" s="3">
        <f t="shared" si="16"/>
        <v>18.644950177932149</v>
      </c>
      <c r="M23" s="3">
        <f t="shared" si="16"/>
        <v>9.962357842001774</v>
      </c>
      <c r="N23" s="3">
        <f t="shared" si="16"/>
        <v>8.8024272017483884</v>
      </c>
      <c r="O23" s="3">
        <f t="shared" si="16"/>
        <v>6.8323873625540568</v>
      </c>
      <c r="P23" s="3">
        <f t="shared" si="16"/>
        <v>16.565387351142945</v>
      </c>
      <c r="Q23" s="3">
        <f t="shared" si="16"/>
        <v>13.672569836946957</v>
      </c>
      <c r="R23" s="3">
        <f t="shared" si="16"/>
        <v>10.875973804458134</v>
      </c>
      <c r="S23" s="3">
        <f t="shared" si="16"/>
        <v>14.364325777659232</v>
      </c>
      <c r="T23" s="3">
        <f t="shared" si="16"/>
        <v>12.687628889180861</v>
      </c>
      <c r="U23" s="3">
        <f t="shared" si="16"/>
        <v>18.072372643177331</v>
      </c>
      <c r="V23" s="3">
        <f t="shared" si="16"/>
        <v>18.41849044560167</v>
      </c>
      <c r="W23" s="3">
        <f t="shared" si="16"/>
        <v>65.435853937282047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43</v>
      </c>
      <c r="D24" s="4">
        <f>IFERROR(_xlfn.RRI(5,I23,D23),"")</f>
        <v>-0.20890253649563684</v>
      </c>
      <c r="E24" s="4">
        <f>IFERROR(_xlfn.RRI(5,J23,E23),"")</f>
        <v>-0.23166773564991372</v>
      </c>
      <c r="H24" s="4">
        <f t="shared" ref="H24:AA24" si="17">IFERROR(_xlfn.RRI(5,M23,H23),"")</f>
        <v>0.12873391060994499</v>
      </c>
      <c r="I24" s="4">
        <f t="shared" si="17"/>
        <v>0.12637213596799413</v>
      </c>
      <c r="J24" s="4">
        <f t="shared" si="17"/>
        <v>0.17667415573213963</v>
      </c>
      <c r="K24" s="4">
        <f t="shared" si="17"/>
        <v>3.4852607933978152E-2</v>
      </c>
      <c r="L24" s="4">
        <f t="shared" si="17"/>
        <v>6.4001439129692805E-2</v>
      </c>
      <c r="M24" s="4">
        <f t="shared" si="17"/>
        <v>-1.7395391056844733E-2</v>
      </c>
      <c r="N24" s="4">
        <f t="shared" si="17"/>
        <v>-9.3300368622650787E-2</v>
      </c>
      <c r="O24" s="4">
        <f t="shared" si="17"/>
        <v>-0.11643520637198324</v>
      </c>
      <c r="P24" s="4">
        <f t="shared" si="17"/>
        <v>-1.726305206838219E-2</v>
      </c>
      <c r="Q24" s="4">
        <f t="shared" si="17"/>
        <v>-5.7851798452009606E-2</v>
      </c>
      <c r="R24" s="4">
        <f t="shared" si="17"/>
        <v>-0.30155779344838729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123.18</v>
      </c>
      <c r="J25" s="3">
        <f t="shared" si="18"/>
        <v>110.85</v>
      </c>
      <c r="K25" s="3">
        <f t="shared" si="18"/>
        <v>138.51</v>
      </c>
      <c r="L25" s="3">
        <f t="shared" si="18"/>
        <v>119.73</v>
      </c>
      <c r="M25" s="3">
        <f t="shared" si="18"/>
        <v>276.89</v>
      </c>
      <c r="N25" s="3">
        <f t="shared" si="18"/>
        <v>230.38</v>
      </c>
      <c r="O25" s="3">
        <f t="shared" si="18"/>
        <v>178.64</v>
      </c>
      <c r="P25" s="3">
        <f t="shared" si="18"/>
        <v>409.7</v>
      </c>
      <c r="Q25" s="3">
        <f t="shared" si="18"/>
        <v>299.94</v>
      </c>
      <c r="R25" s="3">
        <f t="shared" si="18"/>
        <v>253.22</v>
      </c>
      <c r="S25" s="3">
        <f t="shared" si="18"/>
        <v>261.74</v>
      </c>
      <c r="T25" s="3">
        <f t="shared" si="18"/>
        <v>206.99</v>
      </c>
      <c r="U25" s="3">
        <f t="shared" si="18"/>
        <v>167.04</v>
      </c>
      <c r="V25" s="3">
        <f t="shared" si="18"/>
        <v>168.59</v>
      </c>
      <c r="W25" s="3">
        <f t="shared" si="18"/>
        <v>600.05999999999995</v>
      </c>
      <c r="X25" s="3">
        <f t="shared" si="18"/>
        <v>89.4</v>
      </c>
      <c r="Y25" s="3">
        <f t="shared" si="18"/>
        <v>108.31</v>
      </c>
      <c r="Z25" s="3">
        <f t="shared" si="18"/>
        <v>86.69</v>
      </c>
      <c r="AA25" s="3">
        <f t="shared" si="18"/>
        <v>76.02</v>
      </c>
    </row>
    <row r="26" spans="1:27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-0.11769429952405752</v>
      </c>
      <c r="J26" s="4">
        <f t="shared" si="19"/>
        <v>-9.1026132910079993E-2</v>
      </c>
      <c r="K26" s="4">
        <f t="shared" si="19"/>
        <v>-0.19498674179004094</v>
      </c>
      <c r="L26" s="4">
        <f t="shared" si="19"/>
        <v>-0.1677884880575492</v>
      </c>
      <c r="M26" s="4">
        <f t="shared" si="19"/>
        <v>1.8032993643948725E-2</v>
      </c>
      <c r="N26" s="4">
        <f t="shared" si="19"/>
        <v>-2.5201313829396943E-2</v>
      </c>
      <c r="O26" s="4">
        <f t="shared" si="19"/>
        <v>-2.9029871760036019E-2</v>
      </c>
      <c r="P26" s="4">
        <f t="shared" si="19"/>
        <v>0.19654516586233051</v>
      </c>
      <c r="Q26" s="4">
        <f t="shared" si="19"/>
        <v>0.12212313219133253</v>
      </c>
      <c r="R26" s="4">
        <f t="shared" si="19"/>
        <v>-0.15848731805647132</v>
      </c>
      <c r="S26" s="4">
        <f t="shared" si="19"/>
        <v>0.23967121155921634</v>
      </c>
      <c r="T26" s="4">
        <f t="shared" si="19"/>
        <v>0.13829849524281301</v>
      </c>
      <c r="U26" s="4">
        <f t="shared" si="19"/>
        <v>0.14017180086233871</v>
      </c>
      <c r="V26" s="4">
        <f t="shared" si="19"/>
        <v>0.17268343123627816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47</v>
      </c>
      <c r="D27" s="3">
        <f>IFERROR(D4/D21,"")</f>
        <v>891.97725465869462</v>
      </c>
      <c r="E27" s="3">
        <f>IFERROR(E4/E21,"")</f>
        <v>644.78650298953664</v>
      </c>
      <c r="H27" s="3">
        <f t="shared" ref="H27:AA27" si="20">IFERROR(H4/H21,"")</f>
        <v>3073.5275152964623</v>
      </c>
      <c r="I27" s="3">
        <f t="shared" si="20"/>
        <v>2292.8982596910814</v>
      </c>
      <c r="J27" s="3">
        <f t="shared" si="20"/>
        <v>1929.7206426507225</v>
      </c>
      <c r="K27" s="3">
        <f t="shared" si="20"/>
        <v>2097.0080934728448</v>
      </c>
      <c r="L27" s="3">
        <f t="shared" si="20"/>
        <v>2368.708849227703</v>
      </c>
      <c r="M27" s="3">
        <f t="shared" si="20"/>
        <v>6410.7403740648379</v>
      </c>
      <c r="N27" s="3">
        <f t="shared" si="20"/>
        <v>4417.9371847880302</v>
      </c>
      <c r="O27" s="3">
        <f t="shared" si="20"/>
        <v>5412.1290705735664</v>
      </c>
      <c r="P27" s="3">
        <f t="shared" si="20"/>
        <v>5872.3551413965088</v>
      </c>
      <c r="Q27" s="3">
        <f t="shared" si="20"/>
        <v>4560.5824274314218</v>
      </c>
      <c r="R27" s="3">
        <f t="shared" si="20"/>
        <v>3812.6794195488724</v>
      </c>
      <c r="S27" s="3">
        <f t="shared" si="20"/>
        <v>5003.7521875949369</v>
      </c>
      <c r="T27" s="3">
        <f t="shared" si="20"/>
        <v>5746.3753199488492</v>
      </c>
      <c r="U27" s="3">
        <f t="shared" si="20"/>
        <v>5757.1980618556699</v>
      </c>
      <c r="V27" s="3">
        <f t="shared" si="20"/>
        <v>5629.5984542857141</v>
      </c>
      <c r="W27" s="3">
        <f t="shared" si="20"/>
        <v>4923.0234801047118</v>
      </c>
      <c r="X27" s="3">
        <f t="shared" si="20"/>
        <v>3217.6774316622691</v>
      </c>
      <c r="Y27" s="3">
        <f t="shared" si="20"/>
        <v>2853.4528573248408</v>
      </c>
      <c r="Z27" s="3">
        <f t="shared" si="20"/>
        <v>3027.5185907348241</v>
      </c>
      <c r="AA27" s="3">
        <f t="shared" si="20"/>
        <v>1890.7895528846154</v>
      </c>
    </row>
    <row r="28" spans="1:27" ht="15.5" x14ac:dyDescent="0.35">
      <c r="C28" t="s">
        <v>48</v>
      </c>
      <c r="D28" s="4">
        <f>IFERROR(_xlfn.RRI(5,I27,D27),"")</f>
        <v>-0.17206965769341076</v>
      </c>
      <c r="E28" s="4">
        <f>IFERROR(_xlfn.RRI(5,J27,E27),"")</f>
        <v>-0.1968728658216079</v>
      </c>
      <c r="H28" s="4">
        <f t="shared" ref="H28:AA28" si="21">IFERROR(_xlfn.RRI(5,M27,H27),"")</f>
        <v>-0.13673172030140524</v>
      </c>
      <c r="I28" s="4">
        <f t="shared" si="21"/>
        <v>-0.12293243698204992</v>
      </c>
      <c r="J28" s="4">
        <f t="shared" si="21"/>
        <v>-0.18637317354601024</v>
      </c>
      <c r="K28" s="4">
        <f t="shared" si="21"/>
        <v>-0.18612528019761099</v>
      </c>
      <c r="L28" s="4">
        <f t="shared" si="21"/>
        <v>-0.12280070371622454</v>
      </c>
      <c r="M28" s="4">
        <f t="shared" si="21"/>
        <v>0.1095211358640622</v>
      </c>
      <c r="N28" s="4">
        <f t="shared" si="21"/>
        <v>-2.4595513755949483E-2</v>
      </c>
      <c r="O28" s="4">
        <f t="shared" si="21"/>
        <v>-1.1913805440484593E-2</v>
      </c>
      <c r="P28" s="4">
        <f t="shared" si="21"/>
        <v>3.9688272597175889E-3</v>
      </c>
      <c r="Q28" s="4">
        <f t="shared" si="21"/>
        <v>-4.1242933011151783E-2</v>
      </c>
      <c r="R28" s="4">
        <f t="shared" si="21"/>
        <v>-4.9833582780736352E-2</v>
      </c>
      <c r="S28" s="4">
        <f t="shared" si="21"/>
        <v>9.2321942210703112E-2</v>
      </c>
      <c r="T28" s="4">
        <f t="shared" si="21"/>
        <v>0.15028288307457394</v>
      </c>
      <c r="U28" s="4">
        <f t="shared" si="21"/>
        <v>0.1371686291187928</v>
      </c>
      <c r="V28" s="4">
        <f t="shared" si="21"/>
        <v>0.2438466617776831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49</v>
      </c>
      <c r="H29" s="4" t="str">
        <f t="shared" ref="H29:AA29" si="22">IFERROR(((H25-I25)/I25)*100%,"")</f>
        <v/>
      </c>
      <c r="I29" s="4">
        <f t="shared" si="22"/>
        <v>0.11123139377537224</v>
      </c>
      <c r="J29" s="4">
        <f t="shared" si="22"/>
        <v>-0.199696772796188</v>
      </c>
      <c r="K29" s="4">
        <f t="shared" si="22"/>
        <v>0.15685291906790266</v>
      </c>
      <c r="L29" s="4">
        <f t="shared" si="22"/>
        <v>-0.56759001769655815</v>
      </c>
      <c r="M29" s="4">
        <f t="shared" si="22"/>
        <v>0.20188384408368779</v>
      </c>
      <c r="N29" s="4">
        <f t="shared" si="22"/>
        <v>0.28963278101209144</v>
      </c>
      <c r="O29" s="4">
        <f t="shared" si="22"/>
        <v>-0.56397363924823041</v>
      </c>
      <c r="P29" s="4">
        <f t="shared" si="22"/>
        <v>0.36593985463759415</v>
      </c>
      <c r="Q29" s="4">
        <f t="shared" si="22"/>
        <v>0.18450359371297687</v>
      </c>
      <c r="R29" s="4">
        <f t="shared" si="22"/>
        <v>-3.2551386872468897E-2</v>
      </c>
      <c r="S29" s="4">
        <f t="shared" si="22"/>
        <v>0.26450553166819651</v>
      </c>
      <c r="T29" s="4">
        <f t="shared" si="22"/>
        <v>0.23916427203065146</v>
      </c>
      <c r="U29" s="4">
        <f t="shared" si="22"/>
        <v>-9.1939023666884837E-3</v>
      </c>
      <c r="V29" s="4">
        <f t="shared" si="22"/>
        <v>-0.71904476219044755</v>
      </c>
      <c r="W29" s="4">
        <f t="shared" si="22"/>
        <v>5.712080536912751</v>
      </c>
      <c r="X29" s="4">
        <f t="shared" si="22"/>
        <v>-0.17459145046625424</v>
      </c>
      <c r="Y29" s="4">
        <f t="shared" si="22"/>
        <v>0.24939439381704931</v>
      </c>
      <c r="Z29" s="4">
        <f t="shared" si="22"/>
        <v>0.14035780057879507</v>
      </c>
      <c r="AA29" s="4" t="str">
        <f t="shared" si="22"/>
        <v/>
      </c>
    </row>
    <row r="30" spans="1:27" ht="15.5" x14ac:dyDescent="0.35">
      <c r="C30" t="s">
        <v>50</v>
      </c>
      <c r="H30" s="4">
        <f t="shared" ref="H30:AA30" si="23">IFERROR(((H27-I27)/I27)*100%,"")</f>
        <v>0.34045525234536739</v>
      </c>
      <c r="I30" s="4">
        <f t="shared" si="23"/>
        <v>0.1882021723836084</v>
      </c>
      <c r="J30" s="4">
        <f t="shared" si="23"/>
        <v>-7.9774346767102072E-2</v>
      </c>
      <c r="K30" s="4">
        <f t="shared" si="23"/>
        <v>-0.11470415869955644</v>
      </c>
      <c r="L30" s="4">
        <f t="shared" si="23"/>
        <v>-0.63050931545902189</v>
      </c>
      <c r="M30" s="4">
        <f t="shared" si="23"/>
        <v>0.45107096500567856</v>
      </c>
      <c r="N30" s="4">
        <f t="shared" si="23"/>
        <v>-0.18369700220031407</v>
      </c>
      <c r="O30" s="4">
        <f t="shared" si="23"/>
        <v>-7.8371634504635163E-2</v>
      </c>
      <c r="P30" s="4">
        <f t="shared" si="23"/>
        <v>0.28763271683785663</v>
      </c>
      <c r="Q30" s="4">
        <f t="shared" si="23"/>
        <v>0.19616204920030847</v>
      </c>
      <c r="R30" s="4">
        <f t="shared" si="23"/>
        <v>-0.23803592252208555</v>
      </c>
      <c r="S30" s="4">
        <f t="shared" si="23"/>
        <v>-0.12923331509096811</v>
      </c>
      <c r="T30" s="4">
        <f t="shared" si="23"/>
        <v>-1.8798627024015106E-3</v>
      </c>
      <c r="U30" s="4">
        <f t="shared" si="23"/>
        <v>2.2665845282946698E-2</v>
      </c>
      <c r="V30" s="4">
        <f t="shared" si="23"/>
        <v>0.14352459967669576</v>
      </c>
      <c r="W30" s="4">
        <f t="shared" si="23"/>
        <v>0.52999285498964754</v>
      </c>
      <c r="X30" s="4">
        <f t="shared" si="23"/>
        <v>0.12764345252891082</v>
      </c>
      <c r="Y30" s="4">
        <f t="shared" si="23"/>
        <v>-5.7494521732312447E-2</v>
      </c>
      <c r="Z30" s="4">
        <f t="shared" si="23"/>
        <v>0.60119278537159182</v>
      </c>
      <c r="AA30" s="4" t="str">
        <f t="shared" si="23"/>
        <v/>
      </c>
    </row>
    <row r="32" spans="1:27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645.54999999999995</v>
      </c>
      <c r="E32" s="3">
        <f>IFERROR(INDEX(E51:E500,MATCH($A$32,$C$51:$C$500,0)),"")</f>
        <v>638.85</v>
      </c>
      <c r="H32" s="3">
        <f>IFERROR(INDEX(D32:G32,COUNT(D32:G32)),"")</f>
        <v>638.85</v>
      </c>
      <c r="I32" s="3">
        <f t="shared" ref="I32:AA32" si="24">IFERROR(INDEX(I51:I500,MATCH($C$32,$C$51:$C$500,0)),"")</f>
        <v>605.57000000000005</v>
      </c>
      <c r="J32" s="3">
        <f t="shared" si="24"/>
        <v>576.01</v>
      </c>
      <c r="K32" s="3">
        <f t="shared" si="24"/>
        <v>561.07000000000005</v>
      </c>
      <c r="L32" s="3">
        <f t="shared" si="24"/>
        <v>546.44000000000005</v>
      </c>
      <c r="M32" s="3">
        <f t="shared" si="24"/>
        <v>2327.73</v>
      </c>
      <c r="N32" s="3">
        <f t="shared" si="24"/>
        <v>2180.09</v>
      </c>
      <c r="O32" s="3">
        <f t="shared" si="24"/>
        <v>2076.44</v>
      </c>
      <c r="P32" s="3">
        <f t="shared" si="24"/>
        <v>2085.12</v>
      </c>
      <c r="Q32" s="3">
        <f t="shared" si="24"/>
        <v>1886.51</v>
      </c>
      <c r="R32" s="3">
        <f t="shared" si="24"/>
        <v>1708.79</v>
      </c>
      <c r="S32" s="3">
        <f t="shared" si="24"/>
        <v>1542.24</v>
      </c>
      <c r="T32" s="3">
        <f t="shared" si="24"/>
        <v>1377.37</v>
      </c>
      <c r="U32" s="3">
        <f t="shared" si="24"/>
        <v>1229.95</v>
      </c>
      <c r="V32" s="3">
        <f t="shared" si="24"/>
        <v>1048.18</v>
      </c>
      <c r="W32" s="3">
        <f t="shared" si="24"/>
        <v>884.9</v>
      </c>
      <c r="X32" s="3">
        <f t="shared" si="24"/>
        <v>629.16999999999996</v>
      </c>
      <c r="Y32" s="3">
        <f t="shared" si="24"/>
        <v>554.78</v>
      </c>
      <c r="Z32" s="3">
        <f t="shared" si="24"/>
        <v>514.57000000000005</v>
      </c>
      <c r="AA32" s="3">
        <f t="shared" si="24"/>
        <v>409.49</v>
      </c>
    </row>
    <row r="33" spans="1:27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1.87</v>
      </c>
      <c r="E33" s="3">
        <f>IFERROR(INDEX(E51:E500,MATCH($A$33,$C$51:$C$500,0)),"")</f>
        <v>2.2000000000000002</v>
      </c>
      <c r="H33" s="3">
        <f>IFERROR(INDEX(D33:G33,COUNT(D33:G33)),"")</f>
        <v>2.2000000000000002</v>
      </c>
      <c r="I33" s="3">
        <f t="shared" ref="I33:AA33" si="25">IFERROR(INDEX(I51:I500,MATCH($C$33,$C$51:$C$500,0)),"")</f>
        <v>2.08</v>
      </c>
      <c r="J33" s="3">
        <f t="shared" si="25"/>
        <v>1.94</v>
      </c>
      <c r="K33" s="3">
        <f t="shared" si="25"/>
        <v>2.63</v>
      </c>
      <c r="L33" s="3">
        <f t="shared" si="25"/>
        <v>2.56</v>
      </c>
      <c r="M33" s="3">
        <f t="shared" si="25"/>
        <v>1.77</v>
      </c>
      <c r="N33" s="3">
        <f t="shared" si="25"/>
        <v>1.46</v>
      </c>
      <c r="O33" s="3">
        <f t="shared" si="25"/>
        <v>1.9</v>
      </c>
      <c r="P33" s="3">
        <f t="shared" si="25"/>
        <v>2.06</v>
      </c>
      <c r="Q33" s="3">
        <f t="shared" si="25"/>
        <v>3.37</v>
      </c>
      <c r="R33" s="3">
        <f t="shared" si="25"/>
        <v>3.51</v>
      </c>
      <c r="S33" s="3">
        <f t="shared" si="25"/>
        <v>4.6500000000000004</v>
      </c>
      <c r="T33" s="3">
        <f t="shared" si="25"/>
        <v>2.99</v>
      </c>
      <c r="U33" s="3">
        <f t="shared" si="25"/>
        <v>3.56</v>
      </c>
      <c r="V33" s="3">
        <f t="shared" si="25"/>
        <v>3.96</v>
      </c>
      <c r="W33" s="3">
        <f t="shared" si="25"/>
        <v>3.42</v>
      </c>
      <c r="X33" s="3">
        <f t="shared" si="25"/>
        <v>2.75</v>
      </c>
      <c r="Y33" s="3">
        <f t="shared" si="25"/>
        <v>2</v>
      </c>
      <c r="Z33" s="3">
        <f t="shared" si="25"/>
        <v>1.33</v>
      </c>
      <c r="AA33" s="3">
        <f t="shared" si="25"/>
        <v>3.2</v>
      </c>
    </row>
    <row r="34" spans="1:27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31.37</v>
      </c>
      <c r="E34" s="3">
        <f>IFERROR(INDEX(E51:E500,MATCH($A$34,$C$51:$C$500,0)),"")</f>
        <v>42.97</v>
      </c>
      <c r="H34" s="3">
        <f>IFERROR(INDEX(D34:G34,COUNT(D34:G34)),"")</f>
        <v>42.97</v>
      </c>
      <c r="I34" s="3">
        <f t="shared" ref="I34:AA34" si="26">IFERROR(INDEX(I51:I500,MATCH($C$34,$C$51:$C$500,0)),"")</f>
        <v>10.23</v>
      </c>
      <c r="J34" s="3">
        <f t="shared" si="26"/>
        <v>10.1</v>
      </c>
      <c r="K34" s="3">
        <f t="shared" si="26"/>
        <v>10.65</v>
      </c>
      <c r="L34" s="3">
        <f t="shared" si="26"/>
        <v>11.69</v>
      </c>
      <c r="M34" s="3">
        <f t="shared" si="26"/>
        <v>14.84</v>
      </c>
      <c r="N34" s="3">
        <f t="shared" si="26"/>
        <v>13.8</v>
      </c>
      <c r="O34" s="3">
        <f t="shared" si="26"/>
        <v>22.11</v>
      </c>
      <c r="P34" s="3">
        <f t="shared" si="26"/>
        <v>10.47</v>
      </c>
      <c r="Q34" s="3">
        <f t="shared" si="26"/>
        <v>21.17</v>
      </c>
      <c r="R34" s="3">
        <f t="shared" si="26"/>
        <v>23.69</v>
      </c>
      <c r="S34" s="3">
        <f t="shared" si="26"/>
        <v>27.41</v>
      </c>
      <c r="T34" s="3">
        <f t="shared" si="26"/>
        <v>19.899999999999999</v>
      </c>
      <c r="U34" s="3">
        <f t="shared" si="26"/>
        <v>26.19</v>
      </c>
      <c r="V34" s="3">
        <f t="shared" si="26"/>
        <v>24.62</v>
      </c>
      <c r="W34" s="3">
        <f t="shared" si="26"/>
        <v>5.04</v>
      </c>
      <c r="X34" s="3">
        <f t="shared" si="26"/>
        <v>19.350000000000001</v>
      </c>
      <c r="Y34" s="3">
        <f t="shared" si="26"/>
        <v>10.25</v>
      </c>
      <c r="Z34" s="3">
        <f t="shared" si="26"/>
        <v>7.9</v>
      </c>
      <c r="AA34" s="3">
        <f t="shared" si="26"/>
        <v>17.23</v>
      </c>
    </row>
    <row r="35" spans="1:27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1.36</v>
      </c>
      <c r="E35" s="3">
        <f>IFERROR(INDEX(E51:E500,MATCH($A$35,$C$51:$C$500,0)),"")</f>
        <v>2.1800000000000002</v>
      </c>
      <c r="H35" s="3">
        <f>IFERROR(INDEX(D35:G35,COUNT(D35:G35)),"")</f>
        <v>2.1800000000000002</v>
      </c>
      <c r="I35" s="3">
        <f t="shared" ref="I35:AA35" si="27">IFERROR(INDEX(I51:I500,MATCH($C$35,$C$51:$C$500,0)),"")</f>
        <v>0.55000000000000004</v>
      </c>
      <c r="J35" s="3">
        <f t="shared" si="27"/>
        <v>0.57999999999999996</v>
      </c>
      <c r="K35" s="3">
        <f t="shared" si="27"/>
        <v>0.7</v>
      </c>
      <c r="L35" s="3">
        <f t="shared" si="27"/>
        <v>0.59</v>
      </c>
      <c r="M35" s="3">
        <f t="shared" si="27"/>
        <v>0.64</v>
      </c>
      <c r="N35" s="3">
        <f t="shared" si="27"/>
        <v>0.72</v>
      </c>
      <c r="O35" s="3">
        <f t="shared" si="27"/>
        <v>0.73</v>
      </c>
      <c r="P35" s="3">
        <f t="shared" si="27"/>
        <v>0.73</v>
      </c>
      <c r="Q35" s="3">
        <f t="shared" si="27"/>
        <v>1.39</v>
      </c>
      <c r="R35" s="3">
        <f t="shared" si="27"/>
        <v>1.57</v>
      </c>
      <c r="S35" s="3">
        <f t="shared" si="27"/>
        <v>1.43</v>
      </c>
      <c r="T35" s="3">
        <f t="shared" si="27"/>
        <v>0.72</v>
      </c>
      <c r="U35" s="3">
        <f t="shared" si="27"/>
        <v>0.76</v>
      </c>
      <c r="V35" s="3">
        <f t="shared" si="27"/>
        <v>0.74</v>
      </c>
      <c r="W35" s="3">
        <f t="shared" si="27"/>
        <v>0.61</v>
      </c>
      <c r="X35" s="3">
        <f t="shared" si="27"/>
        <v>0.54</v>
      </c>
      <c r="Y35" s="3">
        <f t="shared" si="27"/>
        <v>0.39</v>
      </c>
      <c r="Z35" s="3">
        <f t="shared" si="27"/>
        <v>0.23</v>
      </c>
      <c r="AA35" s="3">
        <f t="shared" si="27"/>
        <v>0.69</v>
      </c>
    </row>
    <row r="36" spans="1:27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  <c r="AA50" t="s">
        <v>1326</v>
      </c>
    </row>
    <row r="51" spans="2:27" ht="15.5" x14ac:dyDescent="0.35">
      <c r="B51" t="s">
        <v>71</v>
      </c>
      <c r="C51" t="s">
        <v>6</v>
      </c>
      <c r="D51" s="5">
        <v>17901983501000</v>
      </c>
      <c r="E51" s="5">
        <v>12940865115000</v>
      </c>
      <c r="F51" s="5">
        <v>13622758522000</v>
      </c>
      <c r="G51" s="5">
        <v>10977835748000</v>
      </c>
      <c r="I51" s="5">
        <v>46018468072000</v>
      </c>
      <c r="J51" s="5">
        <v>38729493298000</v>
      </c>
      <c r="K51" s="5">
        <v>42086952436000</v>
      </c>
      <c r="L51" s="5">
        <v>47539986604000</v>
      </c>
      <c r="M51" s="5">
        <v>25707068900000</v>
      </c>
      <c r="N51" s="5">
        <v>17715928111000</v>
      </c>
      <c r="O51" s="5">
        <v>21702637573000</v>
      </c>
      <c r="P51" s="5">
        <v>23548144117000</v>
      </c>
      <c r="Q51" s="5">
        <v>18287935534000</v>
      </c>
      <c r="R51" s="5">
        <v>15212590884000</v>
      </c>
      <c r="S51" s="5">
        <v>19764821141000</v>
      </c>
      <c r="T51" s="5">
        <v>22468327501000</v>
      </c>
      <c r="U51" s="5">
        <v>22337928480000</v>
      </c>
      <c r="V51" s="5">
        <v>21673954049000</v>
      </c>
      <c r="W51" s="5">
        <v>18805949694000</v>
      </c>
      <c r="X51" s="5">
        <v>12194997466000</v>
      </c>
      <c r="Y51" s="5">
        <v>8959841972000</v>
      </c>
      <c r="Z51" s="5">
        <v>9476133189000</v>
      </c>
      <c r="AA51" s="2">
        <v>5899263405000</v>
      </c>
    </row>
    <row r="52" spans="2:27" ht="15.5" x14ac:dyDescent="0.35">
      <c r="C52" t="s">
        <v>72</v>
      </c>
      <c r="D52" s="5">
        <v>-16725229584000</v>
      </c>
      <c r="E52" s="5">
        <v>-11835629100000</v>
      </c>
      <c r="F52" s="5">
        <v>-12291403376000</v>
      </c>
      <c r="G52" s="5">
        <v>-10163402728000</v>
      </c>
      <c r="I52" s="5">
        <v>-41920479417000</v>
      </c>
      <c r="J52" s="5">
        <v>-35220457367000</v>
      </c>
      <c r="K52" s="5">
        <v>-37613487899000</v>
      </c>
      <c r="L52" s="5">
        <v>-43287573122000</v>
      </c>
      <c r="M52" s="5">
        <v>-23413909898000</v>
      </c>
      <c r="N52" s="5">
        <v>-15668008065000</v>
      </c>
      <c r="O52" s="5">
        <v>-19810516040000</v>
      </c>
      <c r="P52" s="5">
        <v>-21993577867000</v>
      </c>
      <c r="Q52" s="5">
        <v>-16420654086000</v>
      </c>
      <c r="R52" s="5">
        <v>-13337656837000</v>
      </c>
      <c r="S52" s="5">
        <v>-17548826986000</v>
      </c>
      <c r="T52" s="5">
        <v>-20736407247000</v>
      </c>
      <c r="U52" s="5">
        <v>-20970287583000</v>
      </c>
      <c r="V52" s="5">
        <v>-20412678118000</v>
      </c>
      <c r="W52" s="5">
        <v>-17787552076000</v>
      </c>
      <c r="X52" s="5">
        <v>-11235313041000</v>
      </c>
      <c r="Y52" s="5">
        <v>-8006210746000</v>
      </c>
      <c r="Z52" s="5">
        <v>-8427221618000</v>
      </c>
      <c r="AA52" s="2">
        <v>-5149113689000</v>
      </c>
    </row>
    <row r="53" spans="2:27" ht="15.5" x14ac:dyDescent="0.35">
      <c r="C53" t="s">
        <v>73</v>
      </c>
      <c r="D53" s="5">
        <v>1176753917000</v>
      </c>
      <c r="E53" s="5">
        <v>1105236015000</v>
      </c>
      <c r="F53" s="5">
        <v>1331355146000</v>
      </c>
      <c r="G53" s="5">
        <v>814433020000</v>
      </c>
      <c r="I53" s="5">
        <v>4097988655000</v>
      </c>
      <c r="J53" s="5">
        <v>3509035931000</v>
      </c>
      <c r="K53" s="5">
        <v>4473464537000</v>
      </c>
      <c r="L53" s="5">
        <v>4252413482000</v>
      </c>
      <c r="M53" s="5">
        <v>2293159002000</v>
      </c>
      <c r="N53" s="5">
        <v>2047920046000</v>
      </c>
      <c r="O53" s="5">
        <v>1892121533000</v>
      </c>
      <c r="P53" s="5">
        <v>1554566250000</v>
      </c>
      <c r="Q53" s="5">
        <v>1867281448000</v>
      </c>
      <c r="R53" s="5">
        <v>1874934047000</v>
      </c>
      <c r="S53" s="5">
        <v>2215994155000</v>
      </c>
      <c r="T53" s="5">
        <v>1731920254000</v>
      </c>
      <c r="U53" s="5">
        <v>1367640897000</v>
      </c>
      <c r="V53" s="5">
        <v>1261275931000</v>
      </c>
      <c r="W53" s="5">
        <v>1018397618000</v>
      </c>
      <c r="X53" s="5">
        <v>959684425000</v>
      </c>
      <c r="Y53" s="5">
        <v>953631226000</v>
      </c>
      <c r="Z53" s="5">
        <v>1048911571000</v>
      </c>
      <c r="AA53" s="2">
        <v>750149716000</v>
      </c>
    </row>
    <row r="54" spans="2:27" ht="15.5" x14ac:dyDescent="0.35">
      <c r="C54" t="s">
        <v>74</v>
      </c>
      <c r="D54" s="5">
        <v>-268074915000</v>
      </c>
      <c r="E54" s="5">
        <v>-279586379000</v>
      </c>
      <c r="F54" s="5">
        <v>-299784112000</v>
      </c>
      <c r="G54" s="5">
        <v>-245248708000</v>
      </c>
      <c r="I54" s="5">
        <v>-1014187076000</v>
      </c>
      <c r="J54" s="5">
        <v>-930570849000</v>
      </c>
      <c r="K54" s="5">
        <v>-912930396000</v>
      </c>
      <c r="L54" s="5">
        <v>-1165631949000</v>
      </c>
      <c r="M54" s="5">
        <v>-838270399000</v>
      </c>
      <c r="N54" s="5">
        <v>-790019215000</v>
      </c>
      <c r="O54" s="5">
        <v>-796821251000</v>
      </c>
      <c r="P54" s="5">
        <v>-618396701000</v>
      </c>
      <c r="Q54" s="5">
        <v>-730410647000</v>
      </c>
      <c r="R54" s="5">
        <v>-699572017000</v>
      </c>
      <c r="S54" s="5">
        <v>-866824613000</v>
      </c>
      <c r="T54" s="5">
        <v>-668750572000</v>
      </c>
      <c r="U54" s="5">
        <v>-600058800000</v>
      </c>
      <c r="V54" s="5">
        <v>-430920160000</v>
      </c>
      <c r="W54" s="5">
        <v>-302868874000</v>
      </c>
      <c r="X54" s="5">
        <v>-445518968000</v>
      </c>
      <c r="Y54" s="5">
        <v>-375534715000</v>
      </c>
      <c r="Z54" s="5">
        <v>-562158446000</v>
      </c>
      <c r="AA54" s="2">
        <v>-361440834000</v>
      </c>
    </row>
    <row r="55" spans="2:27" ht="15.5" x14ac:dyDescent="0.35">
      <c r="C55" t="s">
        <v>245</v>
      </c>
      <c r="X55" s="5">
        <v>-498761288000</v>
      </c>
      <c r="Y55" s="5">
        <v>-413662759000</v>
      </c>
      <c r="Z55" s="5">
        <v>-425551612000</v>
      </c>
      <c r="AA55" s="2">
        <v>-352346253000</v>
      </c>
    </row>
    <row r="56" spans="2:27" ht="15.5" x14ac:dyDescent="0.35">
      <c r="C56" t="s">
        <v>821</v>
      </c>
      <c r="D56" s="5">
        <v>-296102277000</v>
      </c>
      <c r="E56" s="5">
        <v>-272899554000</v>
      </c>
      <c r="F56" s="5">
        <v>-291539099000</v>
      </c>
      <c r="G56" s="5">
        <v>-222949437000</v>
      </c>
      <c r="I56" s="5">
        <v>-961169832000</v>
      </c>
      <c r="J56" s="5">
        <v>-873443923000</v>
      </c>
      <c r="K56" s="5">
        <v>-877798573000</v>
      </c>
      <c r="L56" s="5">
        <v>-975279769000</v>
      </c>
      <c r="M56" s="5">
        <v>-776009675000</v>
      </c>
      <c r="N56" s="5">
        <v>-788640226000</v>
      </c>
      <c r="O56" s="5">
        <v>-672539662000</v>
      </c>
      <c r="P56" s="5">
        <v>-570157918000</v>
      </c>
      <c r="Q56" s="5">
        <v>-664801549000</v>
      </c>
      <c r="R56" s="5">
        <v>-616928561000</v>
      </c>
      <c r="S56" s="5">
        <v>-656413322000</v>
      </c>
      <c r="T56" s="5">
        <v>-575140348000</v>
      </c>
      <c r="U56" s="5">
        <v>-440356920000</v>
      </c>
      <c r="V56" s="5">
        <v>-327319479000</v>
      </c>
      <c r="W56" s="5">
        <v>-296850253000</v>
      </c>
    </row>
    <row r="57" spans="2:27" ht="15.5" x14ac:dyDescent="0.35">
      <c r="C57" t="s">
        <v>75</v>
      </c>
      <c r="D57" s="5">
        <v>-15200238000</v>
      </c>
      <c r="E57" s="5">
        <v>-21318781000</v>
      </c>
      <c r="F57" s="5">
        <v>-28569593000</v>
      </c>
      <c r="G57" s="5">
        <v>-19648335000</v>
      </c>
      <c r="I57" s="5">
        <v>-98127836000</v>
      </c>
      <c r="J57" s="5">
        <v>-101147934000</v>
      </c>
      <c r="K57" s="5">
        <v>-97071990000</v>
      </c>
      <c r="L57" s="5">
        <v>-153814113000</v>
      </c>
      <c r="M57" s="5">
        <v>-61843405000</v>
      </c>
      <c r="N57" s="5">
        <v>-57856447000</v>
      </c>
      <c r="O57" s="5">
        <v>-125542833000</v>
      </c>
      <c r="P57" s="5">
        <v>-68959945000</v>
      </c>
      <c r="Q57" s="5">
        <v>-89754326000</v>
      </c>
      <c r="R57" s="5">
        <v>-69002578000</v>
      </c>
      <c r="S57" s="5">
        <v>-115015143000</v>
      </c>
      <c r="T57" s="5">
        <v>-120796217000</v>
      </c>
      <c r="U57" s="5">
        <v>-89913163000</v>
      </c>
      <c r="V57" s="5">
        <v>-69638026000</v>
      </c>
      <c r="W57" s="5">
        <v>-96018846000</v>
      </c>
    </row>
    <row r="58" spans="2:27" ht="15.5" x14ac:dyDescent="0.35">
      <c r="C58" t="s">
        <v>249</v>
      </c>
      <c r="D58" s="5">
        <v>219055000</v>
      </c>
      <c r="E58" s="5">
        <v>45608000</v>
      </c>
      <c r="F58" s="5">
        <v>1090945000</v>
      </c>
      <c r="G58" s="5">
        <v>57595000</v>
      </c>
      <c r="I58" s="5">
        <v>2679292000</v>
      </c>
      <c r="J58" s="5">
        <v>3733007000</v>
      </c>
      <c r="K58" s="5">
        <v>14657761000</v>
      </c>
      <c r="L58" s="5">
        <v>7058827000</v>
      </c>
      <c r="M58" s="5">
        <v>7523368000</v>
      </c>
      <c r="N58" s="5">
        <v>84339013000</v>
      </c>
      <c r="O58" s="5">
        <v>1803698000</v>
      </c>
      <c r="P58" s="5">
        <v>17288193000</v>
      </c>
      <c r="Q58" s="5">
        <v>1569746000</v>
      </c>
      <c r="R58" s="5">
        <v>2604457000</v>
      </c>
      <c r="S58" s="5">
        <v>4254492000</v>
      </c>
      <c r="T58" s="5">
        <v>-200474000</v>
      </c>
      <c r="U58" s="5">
        <v>1827500000</v>
      </c>
      <c r="V58" s="5">
        <v>-1434382000</v>
      </c>
      <c r="W58" s="5">
        <v>1937477000</v>
      </c>
      <c r="X58" s="5">
        <v>1569973000</v>
      </c>
      <c r="Y58" s="5">
        <v>-64927000</v>
      </c>
      <c r="Z58" s="5">
        <v>1687207000</v>
      </c>
      <c r="AA58" s="2">
        <v>12820735000</v>
      </c>
    </row>
    <row r="59" spans="2:27" ht="15.5" x14ac:dyDescent="0.35">
      <c r="C59" t="s">
        <v>248</v>
      </c>
      <c r="D59" s="5">
        <v>35288398000</v>
      </c>
      <c r="E59" s="5">
        <v>5845189000</v>
      </c>
      <c r="F59" s="5">
        <v>7741325000</v>
      </c>
      <c r="G59" s="5">
        <v>-6012732000</v>
      </c>
      <c r="I59" s="5">
        <v>14824560000</v>
      </c>
      <c r="J59" s="5">
        <v>13689654000</v>
      </c>
      <c r="K59" s="5">
        <v>6248958000</v>
      </c>
      <c r="L59" s="5">
        <v>-45972224000</v>
      </c>
      <c r="M59" s="5">
        <v>4561803000</v>
      </c>
      <c r="N59" s="5">
        <v>-26148477000</v>
      </c>
      <c r="O59" s="5">
        <v>10168009000</v>
      </c>
      <c r="P59" s="5">
        <v>-33810619000</v>
      </c>
      <c r="Q59" s="5">
        <v>30502699000</v>
      </c>
      <c r="R59" s="5">
        <v>28547072000</v>
      </c>
      <c r="S59" s="5">
        <v>-63243038000</v>
      </c>
      <c r="T59" s="5">
        <v>16362884000</v>
      </c>
      <c r="U59" s="5">
        <v>-54855286000</v>
      </c>
      <c r="V59" s="5">
        <v>-22214130000</v>
      </c>
      <c r="W59" s="5">
        <v>87826733000</v>
      </c>
      <c r="X59" s="5">
        <v>64665899000</v>
      </c>
      <c r="Y59" s="5">
        <v>50434153000</v>
      </c>
      <c r="Z59" s="5">
        <v>-149351718000</v>
      </c>
      <c r="AA59" s="2">
        <v>-15722469000</v>
      </c>
    </row>
    <row r="60" spans="2:27" ht="15.5" x14ac:dyDescent="0.35">
      <c r="C60" t="s">
        <v>79</v>
      </c>
      <c r="D60" s="5">
        <v>47204129000</v>
      </c>
      <c r="E60" s="5">
        <v>108286162000</v>
      </c>
      <c r="F60" s="5">
        <v>161793332000</v>
      </c>
      <c r="G60" s="5">
        <v>62016822000</v>
      </c>
      <c r="I60" s="5">
        <v>375686116000</v>
      </c>
      <c r="J60" s="5">
        <v>198545388000</v>
      </c>
      <c r="K60" s="5">
        <v>287413078000</v>
      </c>
      <c r="L60" s="5">
        <v>123295281000</v>
      </c>
      <c r="M60" s="5">
        <v>32084731000</v>
      </c>
      <c r="N60" s="5">
        <v>42654565000</v>
      </c>
      <c r="O60" s="5">
        <v>-31528469000</v>
      </c>
      <c r="P60" s="5">
        <v>-31390285000</v>
      </c>
      <c r="Q60" s="5">
        <v>106019058000</v>
      </c>
      <c r="R60" s="5">
        <v>22876755000</v>
      </c>
      <c r="S60" s="5">
        <v>38166330000</v>
      </c>
      <c r="T60" s="5">
        <v>-16747147000</v>
      </c>
      <c r="U60" s="5">
        <v>11337810000</v>
      </c>
      <c r="V60" s="5">
        <v>-19500120000</v>
      </c>
      <c r="W60" s="5">
        <v>-7507042000</v>
      </c>
    </row>
    <row r="61" spans="2:27" ht="15.5" x14ac:dyDescent="0.35">
      <c r="C61" t="s">
        <v>77</v>
      </c>
      <c r="D61" s="5">
        <v>908679002000</v>
      </c>
      <c r="E61" s="5">
        <v>825649636000</v>
      </c>
      <c r="F61" s="5">
        <v>1031571034000</v>
      </c>
      <c r="G61" s="5">
        <v>569184312000</v>
      </c>
      <c r="I61" s="5">
        <v>3083801579000</v>
      </c>
      <c r="J61" s="5">
        <v>2578465082000</v>
      </c>
      <c r="K61" s="5">
        <v>3560534141000</v>
      </c>
      <c r="L61" s="5">
        <v>3086781533000</v>
      </c>
      <c r="M61" s="5">
        <v>1454888603000</v>
      </c>
      <c r="N61" s="5">
        <v>1257900831000</v>
      </c>
      <c r="O61" s="5">
        <v>1095300282000</v>
      </c>
      <c r="P61" s="5">
        <v>936169549000</v>
      </c>
      <c r="Q61" s="5">
        <v>1136870801000</v>
      </c>
      <c r="R61" s="5">
        <v>1175362030000</v>
      </c>
      <c r="S61" s="5">
        <v>1349169542000</v>
      </c>
      <c r="T61" s="5">
        <v>1063169682000</v>
      </c>
      <c r="U61" s="5">
        <v>767582097000</v>
      </c>
      <c r="V61" s="5">
        <v>830355771000</v>
      </c>
      <c r="W61" s="5">
        <v>715528744000</v>
      </c>
      <c r="X61" s="5">
        <v>514165457000</v>
      </c>
      <c r="Y61" s="5">
        <v>578096511000</v>
      </c>
      <c r="Z61" s="5">
        <v>486753125000</v>
      </c>
      <c r="AA61" s="2">
        <v>388708882000</v>
      </c>
    </row>
    <row r="62" spans="2:27" ht="15.5" x14ac:dyDescent="0.35">
      <c r="C62" t="s">
        <v>78</v>
      </c>
      <c r="D62" s="5">
        <v>62312218000</v>
      </c>
      <c r="E62" s="5">
        <v>56874093000</v>
      </c>
      <c r="F62" s="5">
        <v>101459096000</v>
      </c>
      <c r="G62" s="5">
        <v>39872304000</v>
      </c>
      <c r="I62" s="5">
        <v>223718657000</v>
      </c>
      <c r="J62" s="5">
        <v>260442069000</v>
      </c>
      <c r="K62" s="5">
        <v>126937795000</v>
      </c>
      <c r="L62" s="5">
        <v>-864747000</v>
      </c>
      <c r="M62" s="5">
        <v>-18145563000</v>
      </c>
      <c r="N62" s="5">
        <v>-31181991000</v>
      </c>
      <c r="O62" s="5">
        <v>-196217049000</v>
      </c>
      <c r="P62" s="5">
        <v>-46013399000</v>
      </c>
      <c r="Q62" s="5">
        <v>19358837000</v>
      </c>
      <c r="R62" s="5">
        <v>-19195340000</v>
      </c>
      <c r="S62" s="5">
        <v>-32148550000</v>
      </c>
      <c r="T62" s="5">
        <v>-69826065000</v>
      </c>
      <c r="U62" s="5">
        <v>-34529232000</v>
      </c>
      <c r="V62" s="5">
        <v>-20673391000</v>
      </c>
      <c r="W62" s="5">
        <v>24442797000</v>
      </c>
      <c r="X62" s="5">
        <v>-94074486000</v>
      </c>
      <c r="Y62" s="5">
        <v>-109840938000</v>
      </c>
      <c r="Z62" s="5">
        <v>-92217909000</v>
      </c>
      <c r="AA62" s="2">
        <v>-46017460000</v>
      </c>
    </row>
    <row r="63" spans="2:27" ht="15.5" x14ac:dyDescent="0.35">
      <c r="C63" t="s">
        <v>247</v>
      </c>
      <c r="D63" s="5">
        <v>81951257000</v>
      </c>
      <c r="E63" s="5">
        <v>78171925000</v>
      </c>
      <c r="F63" s="5">
        <v>115124000000</v>
      </c>
      <c r="G63" s="5">
        <v>60173339000</v>
      </c>
      <c r="I63" s="5">
        <v>290778124000</v>
      </c>
      <c r="J63" s="5">
        <v>352599086000</v>
      </c>
      <c r="K63" s="5">
        <v>196567492000</v>
      </c>
      <c r="L63" s="5">
        <v>49074023000</v>
      </c>
      <c r="M63" s="5">
        <v>37128972000</v>
      </c>
      <c r="N63" s="5">
        <v>50070695000</v>
      </c>
      <c r="O63" s="5">
        <v>37798899000</v>
      </c>
      <c r="P63" s="5">
        <v>44095423000</v>
      </c>
      <c r="Q63" s="5">
        <v>44305509000</v>
      </c>
      <c r="R63" s="5">
        <v>46535029000</v>
      </c>
      <c r="S63" s="5">
        <v>90913404000</v>
      </c>
      <c r="T63" s="5">
        <v>60649165000</v>
      </c>
      <c r="U63" s="5">
        <v>73579955000</v>
      </c>
      <c r="V63" s="5">
        <v>37774207000</v>
      </c>
      <c r="W63" s="5">
        <v>68650235000</v>
      </c>
      <c r="X63" s="5">
        <v>10278118000</v>
      </c>
      <c r="Y63" s="5">
        <v>9751250000</v>
      </c>
      <c r="Z63" s="5">
        <v>11843592000</v>
      </c>
      <c r="AA63" s="2">
        <v>7959906000</v>
      </c>
    </row>
    <row r="64" spans="2:27" ht="15.5" x14ac:dyDescent="0.35">
      <c r="C64" t="s">
        <v>27</v>
      </c>
      <c r="D64" s="5">
        <v>-14376080000</v>
      </c>
      <c r="E64" s="5">
        <v>-14032782000</v>
      </c>
      <c r="F64" s="5">
        <v>-25747230000</v>
      </c>
      <c r="G64" s="5">
        <v>-16147218000</v>
      </c>
      <c r="I64" s="5">
        <v>-73767925000</v>
      </c>
      <c r="J64" s="5">
        <v>-84909111000</v>
      </c>
      <c r="K64" s="5">
        <v>-68489236000</v>
      </c>
      <c r="L64" s="5">
        <v>-57212531000</v>
      </c>
      <c r="M64" s="5">
        <v>-57068728000</v>
      </c>
      <c r="N64" s="5">
        <v>-74283971000</v>
      </c>
      <c r="O64" s="5">
        <v>-109792484000</v>
      </c>
      <c r="P64" s="5">
        <v>-86484498000</v>
      </c>
      <c r="Q64" s="5">
        <v>-23257279000</v>
      </c>
      <c r="R64" s="5">
        <v>-63961680000</v>
      </c>
      <c r="S64" s="5">
        <v>-115829561000</v>
      </c>
      <c r="T64" s="5">
        <v>-137997675000</v>
      </c>
      <c r="U64" s="5">
        <v>-111163926000</v>
      </c>
      <c r="V64" s="5">
        <v>-55254198000</v>
      </c>
      <c r="W64" s="5">
        <v>-40613387000</v>
      </c>
      <c r="X64" s="5">
        <v>-104352604000</v>
      </c>
      <c r="Y64" s="5">
        <v>-119592188000</v>
      </c>
      <c r="Z64" s="5">
        <v>-104061501000</v>
      </c>
      <c r="AA64" s="2">
        <v>-53977366000</v>
      </c>
    </row>
    <row r="65" spans="3:27" ht="15.5" x14ac:dyDescent="0.35">
      <c r="C65" t="s">
        <v>251</v>
      </c>
      <c r="D65" s="5">
        <v>10661760000</v>
      </c>
      <c r="E65" s="5">
        <v>8087895000</v>
      </c>
      <c r="F65" s="5">
        <v>23115085000</v>
      </c>
      <c r="G65" s="5">
        <v>7809696000</v>
      </c>
      <c r="I65" s="5">
        <v>52199723000</v>
      </c>
      <c r="J65" s="5">
        <v>46467083000</v>
      </c>
      <c r="K65" s="5">
        <v>34534891000</v>
      </c>
      <c r="L65" s="5">
        <v>16632809000</v>
      </c>
      <c r="M65" s="5">
        <v>7144436000</v>
      </c>
      <c r="N65" s="5">
        <v>468995000</v>
      </c>
      <c r="O65" s="5">
        <v>8792014000</v>
      </c>
      <c r="P65" s="5">
        <v>4869240000</v>
      </c>
      <c r="Q65" s="5">
        <v>5864242000</v>
      </c>
      <c r="R65" s="5">
        <v>4623446000</v>
      </c>
      <c r="S65" s="5">
        <v>2777994000</v>
      </c>
      <c r="T65" s="5">
        <v>7522445000</v>
      </c>
      <c r="U65" s="5">
        <v>3054739000</v>
      </c>
      <c r="V65" s="5">
        <v>-3193400000</v>
      </c>
      <c r="W65" s="5">
        <v>-3594051000</v>
      </c>
    </row>
    <row r="66" spans="3:27" ht="15.5" x14ac:dyDescent="0.35">
      <c r="C66" t="s">
        <v>80</v>
      </c>
      <c r="D66" s="5">
        <v>62312218000</v>
      </c>
      <c r="E66" s="5">
        <v>56874093000</v>
      </c>
      <c r="F66" s="5">
        <v>101459096000</v>
      </c>
      <c r="G66" s="5">
        <v>39872304000</v>
      </c>
      <c r="I66" s="5">
        <v>223718657000</v>
      </c>
      <c r="J66" s="5">
        <v>260442069000</v>
      </c>
      <c r="K66" s="5">
        <v>126937795000</v>
      </c>
      <c r="L66" s="5">
        <v>-864747000</v>
      </c>
      <c r="M66" s="5">
        <v>-18145563000</v>
      </c>
      <c r="N66" s="5">
        <v>-31181991000</v>
      </c>
      <c r="O66" s="5">
        <v>-196217049000</v>
      </c>
      <c r="P66" s="5">
        <v>-46013399000</v>
      </c>
      <c r="Q66" s="5">
        <v>19358837000</v>
      </c>
      <c r="R66" s="5">
        <v>-19195340000</v>
      </c>
      <c r="S66" s="5">
        <v>-32148550000</v>
      </c>
      <c r="T66" s="5">
        <v>-69826065000</v>
      </c>
      <c r="U66" s="5">
        <v>-34529232000</v>
      </c>
      <c r="V66" s="5">
        <v>-20673391000</v>
      </c>
      <c r="W66" s="5">
        <v>24442797000</v>
      </c>
      <c r="X66" s="5">
        <v>-94074486000</v>
      </c>
      <c r="Y66" s="5">
        <v>-109840938000</v>
      </c>
      <c r="Z66" s="5">
        <v>-92217909000</v>
      </c>
      <c r="AA66" s="2">
        <v>-46017460000</v>
      </c>
    </row>
    <row r="67" spans="3:27" ht="15.5" x14ac:dyDescent="0.35">
      <c r="C67" t="s">
        <v>29</v>
      </c>
      <c r="D67" s="5">
        <v>970991220000</v>
      </c>
      <c r="E67" s="5">
        <v>882523729000</v>
      </c>
      <c r="F67" s="5">
        <v>1133030130000</v>
      </c>
      <c r="G67" s="5">
        <v>609056616000</v>
      </c>
      <c r="I67" s="5">
        <v>3307520236000</v>
      </c>
      <c r="J67" s="5">
        <v>2838907151000</v>
      </c>
      <c r="K67" s="5">
        <v>3687471936000</v>
      </c>
      <c r="L67" s="5">
        <v>3085916786000</v>
      </c>
      <c r="M67" s="5">
        <v>1436743040000</v>
      </c>
      <c r="N67" s="5">
        <v>1226718840000</v>
      </c>
      <c r="O67" s="5">
        <v>899083233000</v>
      </c>
      <c r="P67" s="5">
        <v>890156150000</v>
      </c>
      <c r="Q67" s="5">
        <v>1156229638000</v>
      </c>
      <c r="R67" s="5">
        <v>1156166690000</v>
      </c>
      <c r="S67" s="5">
        <v>1317020992000</v>
      </c>
      <c r="T67" s="5">
        <v>993343617000</v>
      </c>
      <c r="U67" s="5">
        <v>733052865000</v>
      </c>
      <c r="V67" s="5">
        <v>809682380000</v>
      </c>
      <c r="W67" s="5">
        <v>739971541000</v>
      </c>
      <c r="X67" s="5">
        <v>420090971000</v>
      </c>
      <c r="Y67" s="5">
        <v>468255573000</v>
      </c>
      <c r="Z67" s="5">
        <v>394535216000</v>
      </c>
      <c r="AA67" s="2">
        <v>342691422000</v>
      </c>
    </row>
    <row r="68" spans="3:27" ht="15.5" x14ac:dyDescent="0.35">
      <c r="C68" t="s">
        <v>28</v>
      </c>
      <c r="D68" s="5">
        <v>-164811492000</v>
      </c>
      <c r="E68" s="5">
        <v>-122271361000</v>
      </c>
      <c r="F68" s="5">
        <v>-155780836000</v>
      </c>
      <c r="G68" s="5">
        <v>-92690058000</v>
      </c>
      <c r="I68" s="5">
        <v>-484104229000</v>
      </c>
      <c r="J68" s="5">
        <v>-439439639000</v>
      </c>
      <c r="K68" s="5">
        <v>-609002235000</v>
      </c>
      <c r="L68" s="5">
        <v>-606857629000</v>
      </c>
      <c r="M68" s="5">
        <v>-301741284000</v>
      </c>
      <c r="N68" s="5">
        <v>-264721527000</v>
      </c>
      <c r="O68" s="5">
        <v>-199587650000</v>
      </c>
      <c r="P68" s="5">
        <v>-226815356000</v>
      </c>
      <c r="Q68" s="5">
        <v>-154915192000</v>
      </c>
      <c r="R68" s="5">
        <v>-109314604000</v>
      </c>
      <c r="S68" s="5">
        <v>-258279972000</v>
      </c>
      <c r="T68" s="5">
        <v>-202780489000</v>
      </c>
      <c r="U68" s="5">
        <v>-117426182000</v>
      </c>
      <c r="V68" s="5">
        <v>-190849037000</v>
      </c>
      <c r="W68" s="5">
        <v>-145838350000</v>
      </c>
      <c r="X68" s="5">
        <v>-80998879000</v>
      </c>
      <c r="Y68" s="5">
        <v>-128359206000</v>
      </c>
      <c r="Z68" s="5">
        <v>-123583533000</v>
      </c>
      <c r="AA68" s="2">
        <v>-105496702000</v>
      </c>
    </row>
    <row r="69" spans="3:27" ht="15.5" x14ac:dyDescent="0.35">
      <c r="C69" t="s">
        <v>81</v>
      </c>
      <c r="D69" s="5">
        <v>-169092045000</v>
      </c>
      <c r="E69" s="5">
        <v>-105027147000</v>
      </c>
      <c r="F69" s="5">
        <v>-167985896000</v>
      </c>
      <c r="G69" s="5">
        <v>-72044109000</v>
      </c>
      <c r="I69" s="5">
        <v>-434396510000</v>
      </c>
      <c r="J69" s="5">
        <v>-393765710000</v>
      </c>
      <c r="K69" s="5">
        <v>-577041476000</v>
      </c>
      <c r="L69" s="5">
        <v>-495142854000</v>
      </c>
      <c r="M69" s="5">
        <v>-268098733000</v>
      </c>
      <c r="N69" s="5">
        <v>-228198503000</v>
      </c>
      <c r="O69" s="5">
        <v>-172874111000</v>
      </c>
      <c r="P69" s="5">
        <v>-178992445000</v>
      </c>
      <c r="Q69" s="5">
        <v>-157489846000</v>
      </c>
      <c r="R69" s="5">
        <v>-184060048000</v>
      </c>
      <c r="S69" s="5">
        <v>-276518111000</v>
      </c>
      <c r="U69" s="5">
        <v>-153792381000</v>
      </c>
      <c r="V69" s="5">
        <v>-188564206000</v>
      </c>
      <c r="W69" s="5">
        <v>-167637082000</v>
      </c>
      <c r="X69" s="5">
        <v>-94540873000</v>
      </c>
      <c r="Y69" s="5">
        <v>-123389492000</v>
      </c>
      <c r="Z69" s="5">
        <v>-114765632000</v>
      </c>
      <c r="AA69" s="2">
        <v>-106951997000</v>
      </c>
    </row>
    <row r="70" spans="3:27" ht="15.5" x14ac:dyDescent="0.35">
      <c r="C70" t="s">
        <v>82</v>
      </c>
      <c r="D70" s="5">
        <v>11398292000</v>
      </c>
      <c r="E70" s="5">
        <v>-11483127000</v>
      </c>
      <c r="F70" s="5">
        <v>18903723000</v>
      </c>
      <c r="G70" s="5">
        <v>-14074972000</v>
      </c>
      <c r="I70" s="5">
        <v>-24249287000</v>
      </c>
      <c r="J70" s="5">
        <v>-19117868000</v>
      </c>
      <c r="K70" s="5">
        <v>-12147214000</v>
      </c>
      <c r="L70" s="5">
        <v>-49614549000</v>
      </c>
      <c r="M70" s="5">
        <v>8037470000</v>
      </c>
      <c r="N70" s="5">
        <v>-1521090000</v>
      </c>
      <c r="O70" s="5">
        <v>6989990000</v>
      </c>
      <c r="P70" s="5">
        <v>-25747383000</v>
      </c>
      <c r="Q70" s="5">
        <v>32395648000</v>
      </c>
      <c r="R70" s="5">
        <v>112365289000</v>
      </c>
      <c r="S70" s="5">
        <v>43344235000</v>
      </c>
      <c r="U70" s="5">
        <v>36366199000</v>
      </c>
      <c r="V70" s="5">
        <v>-2284831000</v>
      </c>
      <c r="W70" s="5">
        <v>21798732000</v>
      </c>
      <c r="X70" s="5">
        <v>13541994000</v>
      </c>
      <c r="Y70" s="5">
        <v>-4969714000</v>
      </c>
      <c r="Z70" s="5">
        <v>-8817901000</v>
      </c>
      <c r="AA70" s="2">
        <v>1455295000</v>
      </c>
    </row>
    <row r="71" spans="3:27" ht="15.5" x14ac:dyDescent="0.35">
      <c r="C71" t="s">
        <v>83</v>
      </c>
      <c r="D71" s="5">
        <v>-7117739000</v>
      </c>
      <c r="E71" s="5">
        <v>-5761087000</v>
      </c>
      <c r="F71" s="5">
        <v>-6698663000</v>
      </c>
      <c r="G71" s="5">
        <v>-6570977000</v>
      </c>
      <c r="I71" s="5">
        <v>-25458432000</v>
      </c>
      <c r="J71" s="5">
        <v>-26556061000</v>
      </c>
      <c r="K71" s="5">
        <v>-19813545000</v>
      </c>
      <c r="L71" s="5">
        <v>-62100226000</v>
      </c>
      <c r="M71" s="5">
        <v>-41680021000</v>
      </c>
      <c r="N71" s="5">
        <v>-35001934000</v>
      </c>
      <c r="O71" s="5">
        <v>-33703529000</v>
      </c>
      <c r="P71" s="5">
        <v>-22075528000</v>
      </c>
      <c r="Q71" s="5">
        <v>-29820994000</v>
      </c>
      <c r="R71" s="5">
        <v>-37619845000</v>
      </c>
      <c r="S71" s="5">
        <v>-25106096000</v>
      </c>
    </row>
    <row r="72" spans="3:27" ht="15.5" x14ac:dyDescent="0.35">
      <c r="C72" t="s">
        <v>84</v>
      </c>
      <c r="D72" s="5">
        <v>-164811492000</v>
      </c>
      <c r="E72" s="5">
        <v>-122271361000</v>
      </c>
      <c r="F72" s="5">
        <v>-155780836000</v>
      </c>
      <c r="G72" s="5">
        <v>-92690058000</v>
      </c>
      <c r="I72" s="5">
        <v>-484104229000</v>
      </c>
      <c r="J72" s="5">
        <v>-439439639000</v>
      </c>
      <c r="K72" s="5">
        <v>-609002235000</v>
      </c>
      <c r="L72" s="5">
        <v>-606857629000</v>
      </c>
      <c r="M72" s="5">
        <v>-301741284000</v>
      </c>
      <c r="N72" s="5">
        <v>-264721527000</v>
      </c>
      <c r="O72" s="5">
        <v>-199587650000</v>
      </c>
      <c r="P72" s="5">
        <v>-226815356000</v>
      </c>
      <c r="Q72" s="5">
        <v>-154915192000</v>
      </c>
      <c r="R72" s="5">
        <v>-109314604000</v>
      </c>
      <c r="S72" s="5">
        <v>-258279972000</v>
      </c>
      <c r="T72" s="5">
        <v>-202780489000</v>
      </c>
      <c r="U72" s="5">
        <v>-117426182000</v>
      </c>
      <c r="V72" s="5">
        <v>-190849037000</v>
      </c>
      <c r="W72" s="5">
        <v>-145838350000</v>
      </c>
      <c r="X72" s="5">
        <v>-80998879000</v>
      </c>
      <c r="Y72" s="5">
        <v>-128359206000</v>
      </c>
      <c r="Z72" s="5">
        <v>-123583533000</v>
      </c>
      <c r="AA72" s="2">
        <v>-105496702000</v>
      </c>
    </row>
    <row r="73" spans="3:27" ht="15.5" x14ac:dyDescent="0.35">
      <c r="C73" t="s">
        <v>327</v>
      </c>
      <c r="D73" s="5">
        <v>806179728000</v>
      </c>
      <c r="E73" s="5">
        <v>760252368000</v>
      </c>
      <c r="F73" s="5">
        <v>977249294000</v>
      </c>
      <c r="G73" s="5">
        <v>516366558000</v>
      </c>
      <c r="I73" s="5">
        <v>2823416007000</v>
      </c>
      <c r="J73" s="5">
        <v>2399467512000</v>
      </c>
      <c r="K73" s="5">
        <v>3078469701000</v>
      </c>
      <c r="L73" s="5">
        <v>2479059157000</v>
      </c>
      <c r="M73" s="5">
        <v>1135001756000</v>
      </c>
      <c r="N73" s="5">
        <v>961997313000</v>
      </c>
      <c r="O73" s="5">
        <v>699495583000</v>
      </c>
      <c r="P73" s="5">
        <v>663340794000</v>
      </c>
      <c r="Q73" s="5">
        <v>1001314446000</v>
      </c>
      <c r="R73" s="5">
        <v>1046852086000</v>
      </c>
      <c r="S73" s="5">
        <v>1058741020000</v>
      </c>
      <c r="T73" s="5">
        <v>790563128000</v>
      </c>
      <c r="U73" s="5">
        <v>615626683000</v>
      </c>
      <c r="V73" s="5">
        <v>618833343000</v>
      </c>
      <c r="W73" s="5">
        <v>594133191000</v>
      </c>
      <c r="X73" s="5">
        <v>339092092000</v>
      </c>
      <c r="Y73" s="5">
        <v>339896367000</v>
      </c>
      <c r="Z73" s="5">
        <v>270951683000</v>
      </c>
      <c r="AA73" s="2">
        <v>237194720000</v>
      </c>
    </row>
    <row r="74" spans="3:27" ht="15.5" x14ac:dyDescent="0.35">
      <c r="C74" t="s">
        <v>1087</v>
      </c>
      <c r="O74" s="5">
        <v>3581696000</v>
      </c>
      <c r="P74" s="5">
        <v>933312027000</v>
      </c>
      <c r="Q74" s="5">
        <v>303286074000</v>
      </c>
      <c r="W74" s="5">
        <v>1689946694000</v>
      </c>
    </row>
    <row r="75" spans="3:27" ht="15.5" x14ac:dyDescent="0.35">
      <c r="C75" t="s">
        <v>1827</v>
      </c>
      <c r="O75" s="5">
        <v>3581696000</v>
      </c>
      <c r="P75" s="5">
        <v>933312027000</v>
      </c>
      <c r="Q75" s="5">
        <v>303286074000</v>
      </c>
      <c r="W75" s="5">
        <v>1689946694000</v>
      </c>
    </row>
    <row r="76" spans="3:27" ht="15.5" x14ac:dyDescent="0.35">
      <c r="C76" t="s">
        <v>800</v>
      </c>
      <c r="X76" s="5">
        <v>-28175977000</v>
      </c>
      <c r="Y76" s="5">
        <v>-65177717000</v>
      </c>
      <c r="Z76" s="5">
        <v>-60918998000</v>
      </c>
      <c r="AA76" s="2">
        <v>-44133498000</v>
      </c>
    </row>
    <row r="77" spans="3:27" ht="15.5" x14ac:dyDescent="0.35">
      <c r="C77" t="s">
        <v>1387</v>
      </c>
      <c r="AA77" s="2">
        <v>-1852978000</v>
      </c>
    </row>
    <row r="78" spans="3:27" ht="15.5" x14ac:dyDescent="0.35">
      <c r="C78" t="s">
        <v>86</v>
      </c>
      <c r="D78" s="5">
        <v>806179728000</v>
      </c>
      <c r="E78" s="5">
        <v>760252368000</v>
      </c>
      <c r="F78" s="5">
        <v>977249294000</v>
      </c>
      <c r="G78" s="5">
        <v>516366558000</v>
      </c>
      <c r="I78" s="5">
        <v>2823416007000</v>
      </c>
      <c r="J78" s="5">
        <v>2399467512000</v>
      </c>
      <c r="K78" s="5">
        <v>3078469701000</v>
      </c>
      <c r="L78" s="5">
        <v>2479059157000</v>
      </c>
      <c r="M78" s="5">
        <v>1135001756000</v>
      </c>
      <c r="N78" s="5">
        <v>961997313000</v>
      </c>
      <c r="O78" s="5">
        <v>703077279000</v>
      </c>
      <c r="P78" s="5">
        <v>1596652821000</v>
      </c>
      <c r="Q78" s="5">
        <v>1304600520000</v>
      </c>
      <c r="R78" s="5">
        <v>1046852086000</v>
      </c>
      <c r="S78" s="5">
        <v>1058741020000</v>
      </c>
      <c r="T78" s="5">
        <v>790563128000</v>
      </c>
      <c r="U78" s="5">
        <v>615626683000</v>
      </c>
      <c r="V78" s="5">
        <v>618833343000</v>
      </c>
      <c r="W78" s="5">
        <v>2284079885000</v>
      </c>
      <c r="X78" s="5">
        <v>310916115000</v>
      </c>
      <c r="Y78" s="5">
        <v>274718650000</v>
      </c>
      <c r="Z78" s="5">
        <v>210032685000</v>
      </c>
      <c r="AA78" s="2">
        <v>191208244000</v>
      </c>
    </row>
    <row r="79" spans="3:27" ht="15.5" x14ac:dyDescent="0.35">
      <c r="C79" t="s">
        <v>87</v>
      </c>
      <c r="D79" s="5">
        <v>50339753000</v>
      </c>
      <c r="E79" s="5">
        <v>16049662000</v>
      </c>
      <c r="F79" s="5">
        <v>4607840000</v>
      </c>
      <c r="G79" s="5">
        <v>34948512000</v>
      </c>
      <c r="I79" s="5">
        <v>43497850000</v>
      </c>
      <c r="J79" s="5">
        <v>52899335000</v>
      </c>
      <c r="K79" s="5">
        <v>-30143953000</v>
      </c>
      <c r="L79" s="5">
        <v>96944039000</v>
      </c>
      <c r="M79" s="5">
        <v>22726312000</v>
      </c>
      <c r="N79" s="5">
        <v>9872828000</v>
      </c>
      <c r="O79" s="5">
        <v>-46798786000</v>
      </c>
      <c r="P79" s="5">
        <v>16374957000</v>
      </c>
      <c r="Q79" s="5">
        <v>36003651000</v>
      </c>
      <c r="R79" s="5">
        <v>-145814368000</v>
      </c>
      <c r="S79" s="5">
        <v>26035273000</v>
      </c>
      <c r="T79" s="5">
        <v>-50977554000</v>
      </c>
      <c r="U79" s="5">
        <v>364961555000</v>
      </c>
      <c r="V79" s="5">
        <v>137037100000</v>
      </c>
      <c r="W79" s="5">
        <v>47551044000</v>
      </c>
    </row>
    <row r="80" spans="3:27" ht="15.5" x14ac:dyDescent="0.35">
      <c r="C80" t="s">
        <v>89</v>
      </c>
      <c r="D80" s="5">
        <v>856519481000</v>
      </c>
      <c r="E80" s="5">
        <v>776302030000</v>
      </c>
      <c r="F80" s="5">
        <v>981857134000</v>
      </c>
      <c r="G80" s="5">
        <v>551315070000</v>
      </c>
      <c r="I80" s="5">
        <v>2866913857000</v>
      </c>
      <c r="J80" s="5">
        <v>2452366847000</v>
      </c>
      <c r="K80" s="5">
        <v>3048325748000</v>
      </c>
      <c r="L80" s="5">
        <v>2576003196000</v>
      </c>
      <c r="M80" s="5">
        <v>1157728068000</v>
      </c>
      <c r="N80" s="5">
        <v>971870141000</v>
      </c>
      <c r="O80" s="5">
        <v>656278493000</v>
      </c>
      <c r="P80" s="5">
        <v>1613027778000</v>
      </c>
      <c r="Q80" s="5">
        <v>1340604171000</v>
      </c>
      <c r="R80" s="5">
        <v>901037718000</v>
      </c>
      <c r="S80" s="5">
        <v>1084776293000</v>
      </c>
      <c r="T80" s="5">
        <v>739585574000</v>
      </c>
      <c r="U80" s="5">
        <v>980588238000</v>
      </c>
      <c r="V80" s="5">
        <v>755870443000</v>
      </c>
      <c r="W80" s="5">
        <v>2331630929000</v>
      </c>
    </row>
    <row r="81" spans="2:27" ht="15.5" x14ac:dyDescent="0.35">
      <c r="C81" t="s">
        <v>90</v>
      </c>
      <c r="D81" s="5">
        <v>806179728000</v>
      </c>
      <c r="E81" s="5">
        <v>760252368000</v>
      </c>
      <c r="F81" s="5">
        <v>977249294000</v>
      </c>
      <c r="G81" s="5">
        <v>516366558000</v>
      </c>
      <c r="I81" s="5">
        <v>2823416007000</v>
      </c>
      <c r="J81" s="5">
        <v>2399467512000</v>
      </c>
      <c r="K81" s="5">
        <v>3078469701000</v>
      </c>
      <c r="L81" s="5">
        <v>2479059157000</v>
      </c>
      <c r="M81" s="5">
        <v>1135001756000</v>
      </c>
      <c r="N81" s="5">
        <v>961997313000</v>
      </c>
      <c r="O81" s="5">
        <v>703077279000</v>
      </c>
      <c r="P81" s="5">
        <v>1596652821000</v>
      </c>
      <c r="Q81" s="5">
        <v>1304600520000</v>
      </c>
      <c r="R81" s="5">
        <v>1046852086000</v>
      </c>
      <c r="S81" s="5">
        <v>1058741020000</v>
      </c>
      <c r="T81" s="5">
        <v>790563128000</v>
      </c>
      <c r="U81" s="5">
        <v>615626683000</v>
      </c>
      <c r="V81" s="5">
        <v>618833343000</v>
      </c>
      <c r="W81" s="5">
        <v>2284079885000</v>
      </c>
      <c r="X81" s="5">
        <v>310916115000</v>
      </c>
      <c r="Y81" s="5">
        <v>274718650000</v>
      </c>
      <c r="Z81" s="5">
        <v>210032685000</v>
      </c>
      <c r="AA81" s="2">
        <v>191208244000</v>
      </c>
    </row>
    <row r="82" spans="2:27" ht="15.5" x14ac:dyDescent="0.35">
      <c r="C82" t="s">
        <v>8</v>
      </c>
      <c r="D82" s="5">
        <v>809315352000</v>
      </c>
      <c r="E82" s="5">
        <v>668015868000</v>
      </c>
      <c r="F82" s="5">
        <v>820063802000</v>
      </c>
      <c r="G82" s="5">
        <v>489298248000</v>
      </c>
      <c r="I82" s="5">
        <v>2491227741000</v>
      </c>
      <c r="J82" s="5">
        <v>2253821459000</v>
      </c>
      <c r="K82" s="5">
        <v>2760912670000</v>
      </c>
      <c r="L82" s="5">
        <v>2452707915000</v>
      </c>
      <c r="M82" s="5">
        <v>1125643337000</v>
      </c>
      <c r="N82" s="5">
        <v>929215576000</v>
      </c>
      <c r="O82" s="5">
        <v>687806962000</v>
      </c>
      <c r="P82" s="5">
        <v>1644418063000</v>
      </c>
      <c r="Q82" s="5">
        <v>1234585113000</v>
      </c>
      <c r="R82" s="5">
        <v>878160963000</v>
      </c>
      <c r="S82" s="5">
        <v>1046609963000</v>
      </c>
      <c r="T82" s="5">
        <v>756332721000</v>
      </c>
      <c r="U82" s="5">
        <v>969250428000</v>
      </c>
      <c r="V82" s="5">
        <v>775370563000</v>
      </c>
      <c r="W82" s="5">
        <v>2339137971000</v>
      </c>
    </row>
    <row r="83" spans="2:27" ht="15.5" x14ac:dyDescent="0.35">
      <c r="C83" t="s">
        <v>91</v>
      </c>
      <c r="D83" s="5">
        <v>806179728000</v>
      </c>
      <c r="E83" s="5">
        <v>760252368000</v>
      </c>
      <c r="F83" s="5">
        <v>977249294000</v>
      </c>
      <c r="G83" s="5">
        <v>516366558000</v>
      </c>
      <c r="I83" s="5">
        <v>2823416007000</v>
      </c>
      <c r="J83" s="5">
        <v>2399467512000</v>
      </c>
      <c r="K83" s="5">
        <v>3078469701000</v>
      </c>
      <c r="L83" s="5">
        <v>2479059157000</v>
      </c>
      <c r="M83" s="5">
        <v>1135001756000</v>
      </c>
      <c r="N83" s="5">
        <v>961997313000</v>
      </c>
      <c r="O83" s="5">
        <v>703077279000</v>
      </c>
      <c r="P83" s="5">
        <v>1596652821000</v>
      </c>
      <c r="Q83" s="5">
        <v>1304600520000</v>
      </c>
      <c r="R83" s="5">
        <v>1046852086000</v>
      </c>
      <c r="S83" s="5">
        <v>1058741020000</v>
      </c>
      <c r="T83" s="5">
        <v>790563128000</v>
      </c>
      <c r="U83" s="5">
        <v>615626683000</v>
      </c>
      <c r="V83" s="5">
        <v>618833343000</v>
      </c>
      <c r="W83" s="5">
        <v>2284079885000</v>
      </c>
      <c r="X83" s="5">
        <v>310916115000</v>
      </c>
      <c r="Y83" s="5">
        <v>274718650000</v>
      </c>
      <c r="Z83" s="5">
        <v>210032685000</v>
      </c>
      <c r="AA83" s="2">
        <v>191208244000</v>
      </c>
    </row>
    <row r="84" spans="2:27" ht="15.5" x14ac:dyDescent="0.35">
      <c r="C84" t="s">
        <v>92</v>
      </c>
      <c r="D84" s="5">
        <v>856519481000</v>
      </c>
      <c r="E84" s="5">
        <v>776302030000</v>
      </c>
      <c r="F84" s="5">
        <v>981857134000</v>
      </c>
      <c r="G84" s="5">
        <v>551315070000</v>
      </c>
      <c r="I84" s="5">
        <v>2866913857000</v>
      </c>
      <c r="J84" s="5">
        <v>2452366847000</v>
      </c>
      <c r="K84" s="5">
        <v>3048325748000</v>
      </c>
      <c r="L84" s="5">
        <v>2576003196000</v>
      </c>
      <c r="M84" s="5">
        <v>1157728068000</v>
      </c>
      <c r="N84" s="5">
        <v>971870141000</v>
      </c>
      <c r="O84" s="5">
        <v>656278493000</v>
      </c>
      <c r="P84" s="5">
        <v>1613027778000</v>
      </c>
      <c r="Q84" s="5">
        <v>1340604171000</v>
      </c>
      <c r="R84" s="5">
        <v>901037718000</v>
      </c>
      <c r="S84" s="5">
        <v>1084776293000</v>
      </c>
      <c r="T84" s="5">
        <v>739585574000</v>
      </c>
      <c r="U84" s="5">
        <v>980588238000</v>
      </c>
      <c r="V84" s="5">
        <v>755870443000</v>
      </c>
      <c r="W84" s="5">
        <v>2331630929000</v>
      </c>
    </row>
    <row r="85" spans="2:27" ht="15.5" x14ac:dyDescent="0.35">
      <c r="C85" t="s">
        <v>93</v>
      </c>
      <c r="D85" s="5">
        <v>856519481000</v>
      </c>
      <c r="E85" s="5">
        <v>776302030000</v>
      </c>
      <c r="F85" s="5">
        <v>981857134000</v>
      </c>
      <c r="G85" s="5">
        <v>551315070000</v>
      </c>
      <c r="I85" s="5">
        <v>2866913857000</v>
      </c>
      <c r="J85" s="5">
        <v>2452366847000</v>
      </c>
      <c r="K85" s="5">
        <v>3048325748000</v>
      </c>
      <c r="L85" s="5">
        <v>2576003196000</v>
      </c>
      <c r="M85" s="5">
        <v>1157728068000</v>
      </c>
      <c r="N85" s="5">
        <v>971870141000</v>
      </c>
      <c r="O85" s="5">
        <v>656278493000</v>
      </c>
      <c r="P85" s="5">
        <v>1613027778000</v>
      </c>
      <c r="Q85" s="5">
        <v>1340604171000</v>
      </c>
      <c r="R85" s="5">
        <v>901037718000</v>
      </c>
      <c r="S85" s="5">
        <v>1084776293000</v>
      </c>
      <c r="T85" s="5">
        <v>739585574000</v>
      </c>
      <c r="U85" s="5">
        <v>980588238000</v>
      </c>
      <c r="V85" s="5">
        <v>755870443000</v>
      </c>
      <c r="W85" s="5">
        <v>2331630929000</v>
      </c>
    </row>
    <row r="87" spans="2:27" ht="15.5" x14ac:dyDescent="0.35">
      <c r="B87" t="s">
        <v>94</v>
      </c>
      <c r="C87" t="s">
        <v>95</v>
      </c>
    </row>
    <row r="88" spans="2:27" ht="15.5" x14ac:dyDescent="0.35">
      <c r="C88" t="s">
        <v>96</v>
      </c>
    </row>
    <row r="89" spans="2:27" ht="15.5" x14ac:dyDescent="0.35">
      <c r="C89" t="s">
        <v>20</v>
      </c>
      <c r="D89" s="5">
        <v>8866238987000</v>
      </c>
      <c r="E89" s="5">
        <v>7283188088000</v>
      </c>
      <c r="F89" s="5">
        <v>6404299375000</v>
      </c>
      <c r="G89" s="5">
        <v>5847955354000</v>
      </c>
      <c r="I89" s="5">
        <v>6404299375000</v>
      </c>
      <c r="J89" s="5">
        <v>5365991608000</v>
      </c>
      <c r="K89" s="5">
        <v>6535625681000</v>
      </c>
      <c r="L89" s="5">
        <v>4337980751000</v>
      </c>
      <c r="M89" s="5">
        <v>2600492407000</v>
      </c>
      <c r="N89" s="5">
        <v>1549363629000</v>
      </c>
      <c r="O89" s="5">
        <v>1860780880000</v>
      </c>
      <c r="P89" s="5">
        <v>2171083536000</v>
      </c>
      <c r="Q89" s="5">
        <v>1771229012000</v>
      </c>
      <c r="R89" s="5">
        <v>1366943494000</v>
      </c>
      <c r="S89" s="5">
        <v>1289809132000</v>
      </c>
      <c r="T89" s="5">
        <v>896590624000</v>
      </c>
      <c r="U89" s="5">
        <v>820064736000</v>
      </c>
      <c r="V89" s="5">
        <v>1884943309000</v>
      </c>
      <c r="W89" s="5">
        <v>1329789257000</v>
      </c>
      <c r="X89" s="5">
        <v>691848310000</v>
      </c>
      <c r="Y89" s="5">
        <v>273694325000</v>
      </c>
      <c r="Z89" s="5">
        <v>286133472000</v>
      </c>
      <c r="AA89" s="2">
        <v>213198024000</v>
      </c>
    </row>
    <row r="90" spans="2:27" ht="15.5" x14ac:dyDescent="0.35">
      <c r="C90" t="s">
        <v>289</v>
      </c>
      <c r="Q90" s="5">
        <v>114037000000</v>
      </c>
    </row>
    <row r="91" spans="2:27" ht="15.5" x14ac:dyDescent="0.35">
      <c r="C91" t="s">
        <v>97</v>
      </c>
      <c r="D91" s="5">
        <v>1617706481000</v>
      </c>
      <c r="E91" s="5">
        <v>1291800080000</v>
      </c>
      <c r="F91" s="5">
        <v>1224582641000</v>
      </c>
      <c r="G91" s="5">
        <v>272649331000</v>
      </c>
      <c r="I91" s="5">
        <v>1224582641000</v>
      </c>
      <c r="J91" s="5">
        <v>304429436000</v>
      </c>
      <c r="K91" s="5">
        <v>387378827000</v>
      </c>
      <c r="L91" s="5">
        <v>494583828000</v>
      </c>
      <c r="M91" s="5">
        <v>659561869000</v>
      </c>
      <c r="N91" s="5">
        <v>708780140000</v>
      </c>
      <c r="O91" s="5">
        <v>747761061000</v>
      </c>
      <c r="P91" s="5">
        <v>715811393000</v>
      </c>
      <c r="Q91" s="5">
        <v>952837372000</v>
      </c>
      <c r="R91" s="5">
        <v>715567878000</v>
      </c>
      <c r="S91" s="5">
        <v>433282637000</v>
      </c>
    </row>
    <row r="92" spans="2:27" ht="15.5" x14ac:dyDescent="0.35">
      <c r="C92" t="s">
        <v>99</v>
      </c>
      <c r="D92" s="5">
        <v>55569170000</v>
      </c>
      <c r="E92" s="5">
        <v>54834753000</v>
      </c>
      <c r="F92" s="5">
        <v>55015398000</v>
      </c>
      <c r="G92" s="5">
        <v>54828597000</v>
      </c>
      <c r="I92" s="5">
        <v>55015398000</v>
      </c>
      <c r="J92" s="5">
        <v>54828597000</v>
      </c>
      <c r="S92" s="5">
        <v>1387844000</v>
      </c>
      <c r="T92" s="5">
        <v>1359844000</v>
      </c>
      <c r="U92" s="5">
        <v>1359844000</v>
      </c>
      <c r="V92" s="5">
        <v>1359844000</v>
      </c>
      <c r="AA92" s="2">
        <v>70929000</v>
      </c>
    </row>
    <row r="93" spans="2:27" ht="15.5" x14ac:dyDescent="0.35">
      <c r="C93" t="s">
        <v>98</v>
      </c>
      <c r="D93" s="5">
        <v>14028468666000</v>
      </c>
      <c r="E93" s="5">
        <v>12384249123000</v>
      </c>
      <c r="F93" s="5">
        <v>12278873627000</v>
      </c>
      <c r="G93" s="5">
        <v>11036979793000</v>
      </c>
      <c r="I93" s="5">
        <v>12278873627000</v>
      </c>
      <c r="J93" s="5">
        <v>10336753865000</v>
      </c>
      <c r="K93" s="5">
        <v>9519185995000</v>
      </c>
      <c r="L93" s="5">
        <v>9239323818000</v>
      </c>
      <c r="M93" s="5">
        <v>7766849298000</v>
      </c>
      <c r="N93" s="5">
        <v>3011754388000</v>
      </c>
      <c r="O93" s="5">
        <v>5835094335000</v>
      </c>
      <c r="P93" s="5">
        <v>4996896454000</v>
      </c>
      <c r="Q93" s="5">
        <v>3777446610000</v>
      </c>
      <c r="R93" s="5">
        <v>3184495994000</v>
      </c>
      <c r="S93" s="5">
        <v>3432312951000</v>
      </c>
      <c r="T93" s="5">
        <v>3980873798000</v>
      </c>
      <c r="U93" s="5">
        <v>3629745612000</v>
      </c>
      <c r="V93" s="5">
        <v>3835553072000</v>
      </c>
      <c r="W93" s="5">
        <v>3318467906000</v>
      </c>
      <c r="X93" s="5">
        <v>1967368330000</v>
      </c>
      <c r="Y93" s="5">
        <v>1111622056000</v>
      </c>
      <c r="Z93" s="5">
        <v>508432607000</v>
      </c>
      <c r="AA93" s="2">
        <v>629192206000</v>
      </c>
    </row>
    <row r="94" spans="2:27" ht="15.5" x14ac:dyDescent="0.35">
      <c r="C94" t="s">
        <v>100</v>
      </c>
      <c r="D94" s="5">
        <v>9563752445000</v>
      </c>
      <c r="E94" s="5">
        <v>8377440939000</v>
      </c>
      <c r="F94" s="5">
        <v>9544657509000</v>
      </c>
      <c r="G94" s="5">
        <v>8549961285000</v>
      </c>
      <c r="I94" s="5">
        <v>9544657509000</v>
      </c>
      <c r="J94" s="5">
        <v>7563490272000</v>
      </c>
      <c r="K94" s="5">
        <v>6403443864000</v>
      </c>
      <c r="L94" s="5">
        <v>5971459404000</v>
      </c>
      <c r="M94" s="5">
        <v>4488568078000</v>
      </c>
      <c r="N94" s="5">
        <v>2368360692000</v>
      </c>
      <c r="O94" s="5">
        <v>4320950205000</v>
      </c>
      <c r="P94" s="5">
        <v>4404614033000</v>
      </c>
      <c r="Q94" s="5">
        <v>2696132366000</v>
      </c>
      <c r="R94" s="5">
        <v>2569271013000</v>
      </c>
      <c r="S94" s="5">
        <v>3049204585000</v>
      </c>
      <c r="T94" s="5">
        <v>4309106241000</v>
      </c>
      <c r="U94" s="5">
        <v>4265335163000</v>
      </c>
      <c r="V94" s="5">
        <v>3166151804000</v>
      </c>
      <c r="W94" s="5">
        <v>2145078964000</v>
      </c>
      <c r="X94" s="5">
        <v>1606608545000</v>
      </c>
      <c r="Y94" s="5">
        <v>1298937817000</v>
      </c>
      <c r="Z94" s="5">
        <v>901607859000</v>
      </c>
      <c r="AA94" s="2">
        <v>789972832000</v>
      </c>
    </row>
    <row r="95" spans="2:27" ht="15.5" x14ac:dyDescent="0.35">
      <c r="C95" t="s">
        <v>101</v>
      </c>
      <c r="D95" s="5">
        <v>72174551000</v>
      </c>
      <c r="E95" s="5">
        <v>63905611000</v>
      </c>
      <c r="F95" s="5">
        <v>45702915000</v>
      </c>
      <c r="G95" s="5">
        <v>67892938000</v>
      </c>
      <c r="I95" s="5">
        <v>45702915000</v>
      </c>
      <c r="J95" s="5">
        <v>44268911000</v>
      </c>
      <c r="K95" s="5">
        <v>56397196000</v>
      </c>
      <c r="L95" s="5">
        <v>48953580000</v>
      </c>
      <c r="M95" s="5">
        <v>23881060000</v>
      </c>
      <c r="N95" s="5">
        <v>45373488000</v>
      </c>
      <c r="O95" s="5">
        <v>57628721000</v>
      </c>
      <c r="P95" s="5">
        <v>143371495000</v>
      </c>
      <c r="Q95" s="5">
        <v>91526144000</v>
      </c>
      <c r="R95" s="5">
        <v>31195788000</v>
      </c>
      <c r="S95" s="5">
        <v>44152072000</v>
      </c>
      <c r="T95" s="5">
        <v>41508570000</v>
      </c>
      <c r="U95" s="5">
        <v>86438047000</v>
      </c>
      <c r="V95" s="5">
        <v>58245070000</v>
      </c>
      <c r="W95" s="5">
        <v>43932823000</v>
      </c>
      <c r="X95" s="5">
        <v>79049317000</v>
      </c>
      <c r="Y95" s="5">
        <v>112610176000</v>
      </c>
      <c r="Z95" s="5">
        <v>21851755000</v>
      </c>
      <c r="AA95" s="2">
        <v>83087636000</v>
      </c>
    </row>
    <row r="96" spans="2:27" ht="15.5" x14ac:dyDescent="0.35">
      <c r="C96" t="s">
        <v>79</v>
      </c>
      <c r="D96" s="5">
        <v>386408480000</v>
      </c>
      <c r="E96" s="5">
        <v>259583621000</v>
      </c>
      <c r="F96" s="5">
        <v>248060341000</v>
      </c>
      <c r="G96" s="5">
        <v>246320187000</v>
      </c>
      <c r="I96" s="5">
        <v>248060341000</v>
      </c>
      <c r="J96" s="5">
        <v>208399968000</v>
      </c>
      <c r="K96" s="5">
        <v>177376130000</v>
      </c>
      <c r="L96" s="5">
        <v>186307413000</v>
      </c>
      <c r="M96" s="5">
        <v>138124802000</v>
      </c>
      <c r="N96" s="5">
        <v>133182667000</v>
      </c>
      <c r="O96" s="5">
        <v>246451126000</v>
      </c>
      <c r="P96" s="5">
        <v>272238189000</v>
      </c>
      <c r="Q96" s="5">
        <v>295896953000</v>
      </c>
      <c r="R96" s="5">
        <v>258036095000</v>
      </c>
      <c r="S96" s="5">
        <v>392329858000</v>
      </c>
      <c r="T96" s="5">
        <v>383314993000</v>
      </c>
      <c r="U96" s="5">
        <v>434559540000</v>
      </c>
      <c r="V96" s="5">
        <v>115584855000</v>
      </c>
      <c r="W96" s="5">
        <v>238293428000</v>
      </c>
      <c r="X96" s="5">
        <v>282989381000</v>
      </c>
      <c r="Y96" s="5">
        <v>302304705000</v>
      </c>
      <c r="Z96" s="5">
        <v>455590151000</v>
      </c>
      <c r="AA96" s="2">
        <v>218113406000</v>
      </c>
    </row>
    <row r="97" spans="3:27" ht="15.5" x14ac:dyDescent="0.35">
      <c r="C97" t="s">
        <v>102</v>
      </c>
      <c r="D97" s="5">
        <v>72174551000</v>
      </c>
      <c r="E97" s="5">
        <v>63905611000</v>
      </c>
      <c r="F97" s="5">
        <v>45702915000</v>
      </c>
      <c r="G97" s="5">
        <v>67892938000</v>
      </c>
      <c r="I97" s="5">
        <v>45702915000</v>
      </c>
      <c r="J97" s="5">
        <v>44268911000</v>
      </c>
      <c r="K97" s="5">
        <v>56397196000</v>
      </c>
      <c r="L97" s="5">
        <v>48953580000</v>
      </c>
      <c r="M97" s="5">
        <v>23881060000</v>
      </c>
      <c r="N97" s="5">
        <v>45373488000</v>
      </c>
      <c r="O97" s="5">
        <v>57628721000</v>
      </c>
      <c r="P97" s="5">
        <v>143371495000</v>
      </c>
      <c r="Q97" s="5">
        <v>91526144000</v>
      </c>
      <c r="R97" s="5">
        <v>31195788000</v>
      </c>
      <c r="S97" s="5">
        <v>44152072000</v>
      </c>
      <c r="T97" s="5">
        <v>41508570000</v>
      </c>
      <c r="U97" s="5">
        <v>86438047000</v>
      </c>
      <c r="V97" s="5">
        <v>58245070000</v>
      </c>
      <c r="W97" s="5">
        <v>43932823000</v>
      </c>
      <c r="X97" s="5">
        <v>79049317000</v>
      </c>
      <c r="Y97" s="5">
        <v>112610176000</v>
      </c>
      <c r="Z97" s="5">
        <v>21851755000</v>
      </c>
      <c r="AA97" s="2">
        <v>83087636000</v>
      </c>
    </row>
    <row r="98" spans="3:27" ht="15.5" x14ac:dyDescent="0.35">
      <c r="C98" t="s">
        <v>103</v>
      </c>
      <c r="D98" s="5">
        <v>1652760632000</v>
      </c>
      <c r="E98" s="5">
        <v>2865641458000</v>
      </c>
      <c r="F98" s="5">
        <v>2601111632000</v>
      </c>
      <c r="G98" s="5">
        <v>2051767938000</v>
      </c>
      <c r="I98" s="5">
        <v>2601111632000</v>
      </c>
      <c r="J98" s="5">
        <v>3462763531000</v>
      </c>
      <c r="K98" s="5">
        <v>3133621502000</v>
      </c>
      <c r="L98" s="5">
        <v>3051343242000</v>
      </c>
      <c r="M98" s="5">
        <v>2380874610000</v>
      </c>
      <c r="N98" s="5">
        <v>1037337342000</v>
      </c>
      <c r="O98" s="5">
        <v>1621345790000</v>
      </c>
      <c r="P98" s="5">
        <v>1356978750000</v>
      </c>
      <c r="Q98" s="5">
        <v>1072637697000</v>
      </c>
      <c r="R98" s="5">
        <v>862465964000</v>
      </c>
      <c r="S98" s="5">
        <v>976998360000</v>
      </c>
      <c r="T98" s="5">
        <v>934877397000</v>
      </c>
      <c r="U98" s="5">
        <v>1823246457000</v>
      </c>
      <c r="V98" s="5">
        <v>1415169090000</v>
      </c>
      <c r="W98" s="5">
        <v>1250135461000</v>
      </c>
      <c r="X98" s="5">
        <v>1424613886000</v>
      </c>
      <c r="Y98" s="5">
        <v>709518313000</v>
      </c>
      <c r="Z98" s="5">
        <v>783985853000</v>
      </c>
      <c r="AA98" s="2">
        <v>608448521000</v>
      </c>
    </row>
    <row r="99" spans="3:27" ht="15.5" x14ac:dyDescent="0.35">
      <c r="C99" t="s">
        <v>562</v>
      </c>
      <c r="D99" s="5">
        <v>3605012869000</v>
      </c>
      <c r="E99" s="5">
        <v>4011948460000</v>
      </c>
      <c r="F99" s="5">
        <v>4013228173000</v>
      </c>
      <c r="G99" s="5">
        <v>4531087529000</v>
      </c>
      <c r="I99" s="5">
        <v>4013228173000</v>
      </c>
      <c r="J99" s="5">
        <v>3756816356000</v>
      </c>
      <c r="K99" s="5">
        <v>1620808463000</v>
      </c>
      <c r="L99" s="5">
        <v>2169233066000</v>
      </c>
      <c r="M99" s="5">
        <v>2126776429000</v>
      </c>
      <c r="N99" s="5">
        <v>2596445014000</v>
      </c>
      <c r="O99" s="5">
        <v>2469690234000</v>
      </c>
      <c r="P99" s="5">
        <v>2750418051000</v>
      </c>
      <c r="Q99" s="5">
        <v>2578857583000</v>
      </c>
      <c r="R99" s="5">
        <v>2270130920000</v>
      </c>
      <c r="S99" s="5">
        <v>1621794941000</v>
      </c>
    </row>
    <row r="100" spans="3:27" ht="15.5" x14ac:dyDescent="0.35">
      <c r="C100" t="s">
        <v>104</v>
      </c>
      <c r="D100" s="5">
        <v>24681967950000</v>
      </c>
      <c r="E100" s="5">
        <v>23367083235000</v>
      </c>
      <c r="F100" s="5">
        <v>23323716152000</v>
      </c>
      <c r="G100" s="5">
        <v>21623498007000</v>
      </c>
      <c r="I100" s="5">
        <v>23323716152000</v>
      </c>
      <c r="J100" s="5">
        <v>20998111740000</v>
      </c>
      <c r="K100" s="5">
        <v>18121051657000</v>
      </c>
      <c r="L100" s="5">
        <v>15841294251000</v>
      </c>
      <c r="M100" s="5">
        <v>12022678362000</v>
      </c>
      <c r="N100" s="5">
        <v>8042418506000</v>
      </c>
      <c r="O100" s="5">
        <v>10777639192000</v>
      </c>
      <c r="P100" s="5">
        <v>11268597800000</v>
      </c>
      <c r="Q100" s="5">
        <v>8816349100000</v>
      </c>
      <c r="R100" s="5">
        <v>7391379002000</v>
      </c>
      <c r="S100" s="5">
        <v>7285598874000</v>
      </c>
      <c r="T100" s="5">
        <v>6719745065000</v>
      </c>
      <c r="U100" s="5">
        <v>7723314719000</v>
      </c>
      <c r="V100" s="5">
        <v>7414601415000</v>
      </c>
      <c r="W100" s="5">
        <v>5239360598000</v>
      </c>
      <c r="X100" s="5">
        <v>4028177791000</v>
      </c>
      <c r="Y100" s="5">
        <v>2694116102000</v>
      </c>
      <c r="Z100" s="5">
        <v>2185151066000</v>
      </c>
      <c r="AA100" s="2">
        <v>1845339285000</v>
      </c>
    </row>
    <row r="101" spans="3:27" ht="15.5" x14ac:dyDescent="0.35">
      <c r="C101" t="s">
        <v>105</v>
      </c>
    </row>
    <row r="102" spans="3:27" ht="15.5" x14ac:dyDescent="0.35">
      <c r="C102" t="s">
        <v>464</v>
      </c>
      <c r="Q102" s="5">
        <v>12554379000</v>
      </c>
      <c r="R102" s="5">
        <v>12450593000</v>
      </c>
      <c r="S102" s="5">
        <v>11889272000</v>
      </c>
      <c r="T102" s="5">
        <v>30804565000</v>
      </c>
      <c r="U102" s="5">
        <v>72067338000</v>
      </c>
      <c r="V102" s="5">
        <v>56996619000</v>
      </c>
      <c r="W102" s="5">
        <v>56996619000</v>
      </c>
      <c r="X102" s="5">
        <v>57695879000</v>
      </c>
      <c r="Y102" s="5">
        <v>65912118000</v>
      </c>
    </row>
    <row r="103" spans="3:27" ht="15.5" x14ac:dyDescent="0.35">
      <c r="C103" t="s">
        <v>257</v>
      </c>
      <c r="D103" s="5">
        <v>688974747000</v>
      </c>
      <c r="E103" s="5">
        <v>543912987000</v>
      </c>
      <c r="F103" s="5">
        <v>535825092000</v>
      </c>
      <c r="G103" s="5">
        <v>520952493000</v>
      </c>
      <c r="I103" s="5">
        <v>535825092000</v>
      </c>
      <c r="J103" s="5">
        <v>492359823000</v>
      </c>
      <c r="K103" s="5">
        <v>445892740000</v>
      </c>
      <c r="L103" s="5">
        <v>417300271000</v>
      </c>
      <c r="M103" s="5">
        <v>401618108000</v>
      </c>
      <c r="N103" s="5">
        <v>394473672000</v>
      </c>
      <c r="O103" s="5">
        <v>418957162000</v>
      </c>
      <c r="P103" s="5">
        <v>411982195000</v>
      </c>
      <c r="Q103" s="5">
        <v>409735090000</v>
      </c>
      <c r="R103" s="5">
        <v>456479210000</v>
      </c>
      <c r="S103" s="5">
        <v>423844188000</v>
      </c>
      <c r="T103" s="5">
        <v>419780124000</v>
      </c>
      <c r="U103" s="5">
        <v>254439640000</v>
      </c>
      <c r="V103" s="5">
        <v>135887944000</v>
      </c>
      <c r="W103" s="5">
        <v>24287500000</v>
      </c>
    </row>
    <row r="104" spans="3:27" ht="15.5" x14ac:dyDescent="0.35">
      <c r="C104" t="s">
        <v>107</v>
      </c>
      <c r="D104" s="5">
        <v>183695372000</v>
      </c>
      <c r="E104" s="5">
        <v>166713392000</v>
      </c>
      <c r="F104" s="5">
        <v>181237136000</v>
      </c>
      <c r="G104" s="5">
        <v>171000262000</v>
      </c>
      <c r="I104" s="5">
        <v>181237136000</v>
      </c>
      <c r="J104" s="5">
        <v>188343792000</v>
      </c>
      <c r="K104" s="5">
        <v>201297850000</v>
      </c>
      <c r="L104" s="5">
        <v>205213107000</v>
      </c>
      <c r="M104" s="5">
        <v>251900442000</v>
      </c>
      <c r="N104" s="5">
        <v>244442894000</v>
      </c>
      <c r="O104" s="5">
        <v>244401161000</v>
      </c>
      <c r="P104" s="5">
        <v>253413394000</v>
      </c>
      <c r="Q104" s="5">
        <v>304353378000</v>
      </c>
      <c r="R104" s="5">
        <v>263034537000</v>
      </c>
      <c r="S104" s="5">
        <v>163408189000</v>
      </c>
      <c r="T104" s="5">
        <v>116100475000</v>
      </c>
      <c r="U104" s="5">
        <v>103134210000</v>
      </c>
      <c r="V104" s="5">
        <v>70087745000</v>
      </c>
      <c r="W104" s="5">
        <v>88664228000</v>
      </c>
      <c r="X104" s="5">
        <v>85743312000</v>
      </c>
      <c r="Y104" s="5">
        <v>68468072000</v>
      </c>
      <c r="Z104" s="5">
        <v>69524924000</v>
      </c>
      <c r="AA104" s="2">
        <v>77639813000</v>
      </c>
    </row>
    <row r="105" spans="3:27" ht="15.5" x14ac:dyDescent="0.35">
      <c r="C105" t="s">
        <v>106</v>
      </c>
      <c r="D105" s="5">
        <v>6978983525000</v>
      </c>
      <c r="E105" s="5">
        <v>6833644670000</v>
      </c>
      <c r="F105" s="5">
        <v>6810814885000</v>
      </c>
      <c r="G105" s="5">
        <v>6665801793000</v>
      </c>
      <c r="I105" s="5">
        <v>6810814885000</v>
      </c>
      <c r="J105" s="5">
        <v>6365009877000</v>
      </c>
      <c r="K105" s="5">
        <v>5466446896000</v>
      </c>
      <c r="L105" s="5">
        <v>4996696832000</v>
      </c>
      <c r="M105" s="5">
        <v>4978381223000</v>
      </c>
      <c r="N105" s="5">
        <v>5126119370000</v>
      </c>
      <c r="O105" s="5">
        <v>5325172386000</v>
      </c>
      <c r="P105" s="5">
        <v>4921528198000</v>
      </c>
      <c r="Q105" s="5">
        <v>4214694189000</v>
      </c>
      <c r="R105" s="5">
        <v>4561738403000</v>
      </c>
      <c r="S105" s="5">
        <v>4469497604000</v>
      </c>
      <c r="T105" s="5">
        <v>4390206830000</v>
      </c>
      <c r="U105" s="5">
        <v>4226691971000</v>
      </c>
      <c r="V105" s="5">
        <v>3177350183000</v>
      </c>
      <c r="W105" s="5">
        <v>2437214642000</v>
      </c>
      <c r="X105" s="5">
        <v>3037892760000</v>
      </c>
      <c r="Y105" s="5">
        <v>2859238232000</v>
      </c>
      <c r="Z105" s="5">
        <v>2215659344000</v>
      </c>
      <c r="AA105" s="2">
        <v>1324255019000</v>
      </c>
    </row>
    <row r="106" spans="3:27" ht="15.5" x14ac:dyDescent="0.35">
      <c r="C106" t="s">
        <v>1183</v>
      </c>
      <c r="R106" s="5">
        <v>39243723000</v>
      </c>
      <c r="S106" s="5">
        <v>36334617000</v>
      </c>
      <c r="T106" s="5">
        <v>41232723000</v>
      </c>
      <c r="U106" s="5">
        <v>67790912000</v>
      </c>
      <c r="V106" s="5">
        <v>33295543000</v>
      </c>
      <c r="W106" s="5">
        <v>24113808000</v>
      </c>
      <c r="X106" s="5">
        <v>10009671000</v>
      </c>
    </row>
    <row r="107" spans="3:27" ht="15.5" x14ac:dyDescent="0.35">
      <c r="C107" t="s">
        <v>1388</v>
      </c>
      <c r="R107" s="5">
        <v>24349767000</v>
      </c>
      <c r="S107" s="5">
        <v>22544738000</v>
      </c>
      <c r="T107" s="5">
        <v>27514406000</v>
      </c>
      <c r="U107" s="5">
        <v>46499194000</v>
      </c>
      <c r="V107" s="5">
        <v>36165558000</v>
      </c>
      <c r="W107" s="5">
        <v>25695729000</v>
      </c>
    </row>
    <row r="108" spans="3:27" ht="15.5" x14ac:dyDescent="0.35">
      <c r="C108" t="s">
        <v>545</v>
      </c>
      <c r="S108" s="5">
        <v>9975871000</v>
      </c>
      <c r="T108" s="5">
        <v>16062236000</v>
      </c>
      <c r="U108" s="5">
        <v>16061615000</v>
      </c>
      <c r="V108" s="5">
        <v>15638314000</v>
      </c>
    </row>
    <row r="109" spans="3:27" ht="15.5" x14ac:dyDescent="0.35">
      <c r="C109" t="s">
        <v>677</v>
      </c>
      <c r="D109" s="5">
        <v>1816567520000</v>
      </c>
      <c r="E109" s="5">
        <v>1816567520000</v>
      </c>
      <c r="F109" s="5">
        <v>1816567520000</v>
      </c>
      <c r="G109" s="5">
        <v>1816567520000</v>
      </c>
      <c r="I109" s="5">
        <v>1816567520000</v>
      </c>
      <c r="J109" s="5">
        <v>1816567520000</v>
      </c>
      <c r="K109" s="5">
        <v>1816567520000</v>
      </c>
      <c r="L109" s="5">
        <v>1816567520000</v>
      </c>
      <c r="M109" s="5">
        <v>1816567520000</v>
      </c>
      <c r="N109" s="5">
        <v>983749796000</v>
      </c>
      <c r="O109" s="5">
        <v>983749796000</v>
      </c>
    </row>
    <row r="110" spans="3:27" ht="15.5" x14ac:dyDescent="0.35">
      <c r="C110" t="s">
        <v>108</v>
      </c>
      <c r="D110" s="5">
        <v>14613513752000</v>
      </c>
      <c r="E110" s="5">
        <v>13696039893000</v>
      </c>
      <c r="F110" s="5">
        <v>13238565105000</v>
      </c>
      <c r="G110" s="5">
        <v>12100773109000</v>
      </c>
      <c r="I110" s="5">
        <v>13238565105000</v>
      </c>
      <c r="J110" s="5">
        <v>12110572628000</v>
      </c>
      <c r="K110" s="5">
        <v>12133571460000</v>
      </c>
      <c r="L110" s="5">
        <v>11346313785000</v>
      </c>
      <c r="M110" s="5">
        <v>11485907374000</v>
      </c>
      <c r="N110" s="5">
        <v>10641154309000</v>
      </c>
      <c r="O110" s="5">
        <v>10631406981000</v>
      </c>
      <c r="P110" s="5">
        <v>8672252799000</v>
      </c>
      <c r="Q110" s="5">
        <v>8006859431000</v>
      </c>
      <c r="R110" s="5">
        <v>8439361708000</v>
      </c>
      <c r="S110" s="5">
        <v>7917530689000</v>
      </c>
      <c r="T110" s="5">
        <v>8072172112000</v>
      </c>
      <c r="U110" s="5">
        <v>6909826662000</v>
      </c>
      <c r="V110" s="5">
        <v>4372923584000</v>
      </c>
      <c r="W110" s="5">
        <v>3068883170000</v>
      </c>
      <c r="X110" s="5">
        <v>3637412565000</v>
      </c>
      <c r="Y110" s="5">
        <v>3364954327000</v>
      </c>
      <c r="Z110" s="5">
        <v>2689699884000</v>
      </c>
      <c r="AA110" s="2">
        <v>1652251744000</v>
      </c>
    </row>
    <row r="111" spans="3:27" ht="15.5" x14ac:dyDescent="0.35">
      <c r="C111" t="s">
        <v>109</v>
      </c>
      <c r="D111" s="5">
        <v>39295481702000</v>
      </c>
      <c r="E111" s="5">
        <v>37063123128000</v>
      </c>
      <c r="F111" s="5">
        <v>36562281257000</v>
      </c>
      <c r="G111" s="5">
        <v>33724271116000</v>
      </c>
      <c r="I111" s="5">
        <v>36562281257000</v>
      </c>
      <c r="J111" s="5">
        <v>33108684368000</v>
      </c>
      <c r="K111" s="5">
        <v>30254623117000</v>
      </c>
      <c r="L111" s="5">
        <v>27187608036000</v>
      </c>
      <c r="M111" s="5">
        <v>23508585736000</v>
      </c>
      <c r="N111" s="5">
        <v>18683572815000</v>
      </c>
      <c r="O111" s="5">
        <v>21409046173000</v>
      </c>
      <c r="P111" s="5">
        <v>19940850599000</v>
      </c>
      <c r="Q111" s="5">
        <v>16823208531000</v>
      </c>
      <c r="R111" s="5">
        <v>15830740710000</v>
      </c>
      <c r="S111" s="5">
        <v>15203129563000</v>
      </c>
      <c r="T111" s="5">
        <v>14791917177000</v>
      </c>
      <c r="U111" s="5">
        <v>14633141381000</v>
      </c>
      <c r="V111" s="5">
        <v>11787524999000</v>
      </c>
      <c r="W111" s="5">
        <v>8308243768000</v>
      </c>
      <c r="X111" s="5">
        <v>7665590356000</v>
      </c>
      <c r="Y111" s="5">
        <v>6059070429000</v>
      </c>
      <c r="Z111" s="5">
        <v>4874850950000</v>
      </c>
      <c r="AA111" s="2">
        <v>3497591029000</v>
      </c>
    </row>
    <row r="112" spans="3:27" ht="15.5" x14ac:dyDescent="0.35">
      <c r="C112" t="s">
        <v>110</v>
      </c>
    </row>
    <row r="113" spans="3:27" ht="15.5" x14ac:dyDescent="0.35">
      <c r="C113" t="s">
        <v>111</v>
      </c>
    </row>
    <row r="114" spans="3:27" ht="15.5" x14ac:dyDescent="0.35">
      <c r="C114" t="s">
        <v>112</v>
      </c>
      <c r="D114" s="5">
        <v>18620670004000</v>
      </c>
      <c r="E114" s="5">
        <v>16069390347000</v>
      </c>
      <c r="F114" s="5">
        <v>15837200190000</v>
      </c>
      <c r="G114" s="5">
        <v>13872518537000</v>
      </c>
      <c r="I114" s="5">
        <v>15837200190000</v>
      </c>
      <c r="J114" s="5">
        <v>13454247427000</v>
      </c>
      <c r="K114" s="5">
        <v>12533377808000</v>
      </c>
      <c r="L114" s="5">
        <v>11280491593000</v>
      </c>
      <c r="M114" s="5">
        <v>9306841393000</v>
      </c>
      <c r="N114" s="5">
        <v>5102110055000</v>
      </c>
      <c r="O114" s="5">
        <v>8712526231000</v>
      </c>
      <c r="P114" s="5">
        <v>8062727824000</v>
      </c>
      <c r="Q114" s="5">
        <v>5429491457000</v>
      </c>
      <c r="R114" s="5">
        <v>5815707526000</v>
      </c>
      <c r="S114" s="5">
        <v>4871402133000</v>
      </c>
      <c r="T114" s="5">
        <v>6183756223000</v>
      </c>
      <c r="U114" s="5">
        <v>6593291994000</v>
      </c>
      <c r="V114" s="5">
        <v>5142385844000</v>
      </c>
      <c r="W114" s="5">
        <v>3860012029000</v>
      </c>
      <c r="X114" s="5">
        <v>3844218419000</v>
      </c>
      <c r="Y114" s="5">
        <v>2810284269000</v>
      </c>
      <c r="Z114" s="5">
        <v>2192340706000</v>
      </c>
      <c r="AA114" s="2">
        <v>1586850333000</v>
      </c>
    </row>
    <row r="115" spans="3:27" ht="15.5" x14ac:dyDescent="0.35">
      <c r="C115" t="s">
        <v>113</v>
      </c>
    </row>
    <row r="116" spans="3:27" ht="15.5" x14ac:dyDescent="0.35">
      <c r="C116" t="s">
        <v>114</v>
      </c>
      <c r="D116" s="5">
        <v>14084037836000</v>
      </c>
      <c r="E116" s="5">
        <v>12439083876000</v>
      </c>
      <c r="F116" s="5">
        <v>12333889025000</v>
      </c>
      <c r="G116" s="5">
        <v>11091808390000</v>
      </c>
      <c r="I116" s="5">
        <v>12333889025000</v>
      </c>
      <c r="J116" s="5">
        <v>10391582462000</v>
      </c>
      <c r="K116" s="5">
        <v>9519185995000</v>
      </c>
      <c r="L116" s="5">
        <v>9239323818000</v>
      </c>
      <c r="M116" s="5">
        <v>7766849298000</v>
      </c>
      <c r="N116" s="5">
        <v>3011754388000</v>
      </c>
      <c r="O116" s="5">
        <v>5835094335000</v>
      </c>
      <c r="P116" s="5">
        <v>4996896454000</v>
      </c>
      <c r="Q116" s="5">
        <v>3777446610000</v>
      </c>
      <c r="R116" s="5">
        <v>3184495994000</v>
      </c>
      <c r="S116" s="5">
        <v>3433700795000</v>
      </c>
      <c r="T116" s="5">
        <v>3982233642000</v>
      </c>
      <c r="U116" s="5">
        <v>3631105456000</v>
      </c>
      <c r="V116" s="5">
        <v>3836912916000</v>
      </c>
      <c r="W116" s="5">
        <v>3318467906000</v>
      </c>
      <c r="X116" s="5">
        <v>1967368330000</v>
      </c>
      <c r="Y116" s="5">
        <v>1111622056000</v>
      </c>
      <c r="Z116" s="5">
        <v>508432607000</v>
      </c>
      <c r="AA116" s="2">
        <v>629263135000</v>
      </c>
    </row>
    <row r="117" spans="3:27" ht="15.5" x14ac:dyDescent="0.35">
      <c r="C117" t="s">
        <v>1828</v>
      </c>
      <c r="Y117" s="5">
        <v>58582332000</v>
      </c>
    </row>
    <row r="118" spans="3:27" ht="15.5" x14ac:dyDescent="0.35">
      <c r="C118" t="s">
        <v>206</v>
      </c>
      <c r="D118" s="5">
        <v>336149417000</v>
      </c>
      <c r="E118" s="5">
        <v>315812630000</v>
      </c>
      <c r="F118" s="5">
        <v>209351573000</v>
      </c>
      <c r="G118" s="5">
        <v>296695740000</v>
      </c>
      <c r="I118" s="5">
        <v>209351573000</v>
      </c>
      <c r="J118" s="5">
        <v>464043998000</v>
      </c>
      <c r="K118" s="5">
        <v>349640045000</v>
      </c>
      <c r="L118" s="5">
        <v>72571876000</v>
      </c>
      <c r="M118" s="5">
        <v>78842715000</v>
      </c>
      <c r="N118" s="5">
        <v>107517879000</v>
      </c>
      <c r="O118" s="5">
        <v>83505064000</v>
      </c>
      <c r="P118" s="5">
        <v>216553777000</v>
      </c>
      <c r="Q118" s="5">
        <v>431449905000</v>
      </c>
      <c r="R118" s="5">
        <v>63614067000</v>
      </c>
      <c r="S118" s="5">
        <v>57055331000</v>
      </c>
      <c r="T118" s="5">
        <v>85098197000</v>
      </c>
      <c r="U118" s="5">
        <v>104040405000</v>
      </c>
      <c r="V118" s="5">
        <v>121867094000</v>
      </c>
      <c r="W118" s="5">
        <v>107734097000</v>
      </c>
      <c r="X118" s="5">
        <v>187773248000</v>
      </c>
      <c r="Y118" s="5">
        <v>165573286000</v>
      </c>
      <c r="Z118" s="5">
        <v>85755833000</v>
      </c>
      <c r="AA118" s="2">
        <v>47279232000</v>
      </c>
    </row>
    <row r="119" spans="3:27" ht="15.5" x14ac:dyDescent="0.35">
      <c r="C119" t="s">
        <v>117</v>
      </c>
      <c r="D119" s="5">
        <v>630895763000</v>
      </c>
      <c r="E119" s="5">
        <v>515062839000</v>
      </c>
      <c r="F119" s="5">
        <v>653587230000</v>
      </c>
      <c r="G119" s="5">
        <v>459049732000</v>
      </c>
      <c r="I119" s="5">
        <v>653587230000</v>
      </c>
      <c r="J119" s="5">
        <v>402699824000</v>
      </c>
      <c r="K119" s="5">
        <v>450027838000</v>
      </c>
      <c r="L119" s="5">
        <v>350461872000</v>
      </c>
      <c r="M119" s="5">
        <v>198010697000</v>
      </c>
      <c r="N119" s="5">
        <v>265498792000</v>
      </c>
      <c r="O119" s="5">
        <v>131407293000</v>
      </c>
      <c r="P119" s="5">
        <v>132868342000</v>
      </c>
      <c r="Q119" s="5">
        <v>76236256000</v>
      </c>
      <c r="R119" s="5">
        <v>118363517000</v>
      </c>
      <c r="S119" s="5">
        <v>64481339000</v>
      </c>
      <c r="T119" s="5">
        <v>68479828000</v>
      </c>
      <c r="U119" s="5">
        <v>69895874000</v>
      </c>
      <c r="V119" s="5">
        <v>96263362000</v>
      </c>
      <c r="W119" s="5">
        <v>68466418000</v>
      </c>
      <c r="X119" s="5">
        <v>54688744000</v>
      </c>
      <c r="Y119" s="5">
        <v>45563843000</v>
      </c>
      <c r="Z119" s="5">
        <v>52559063000</v>
      </c>
      <c r="AA119" s="2">
        <v>38433521000</v>
      </c>
    </row>
    <row r="120" spans="3:27" ht="15.5" x14ac:dyDescent="0.35">
      <c r="C120" t="s">
        <v>116</v>
      </c>
      <c r="D120" s="5">
        <v>820249570000</v>
      </c>
      <c r="E120" s="5">
        <v>758059371000</v>
      </c>
      <c r="F120" s="5">
        <v>663234721000</v>
      </c>
      <c r="G120" s="5">
        <v>686570010000</v>
      </c>
      <c r="I120" s="5">
        <v>663234721000</v>
      </c>
      <c r="J120" s="5">
        <v>585685122000</v>
      </c>
      <c r="K120" s="5">
        <v>571823594000</v>
      </c>
      <c r="L120" s="5">
        <v>623931872000</v>
      </c>
      <c r="M120" s="5">
        <v>317241262000</v>
      </c>
      <c r="N120" s="5">
        <v>231903021000</v>
      </c>
      <c r="O120" s="5">
        <v>321151715000</v>
      </c>
      <c r="P120" s="5">
        <v>183801570000</v>
      </c>
      <c r="Q120" s="5">
        <v>121033539000</v>
      </c>
      <c r="R120" s="5">
        <v>85711110000</v>
      </c>
      <c r="S120" s="5">
        <v>131840875000</v>
      </c>
      <c r="T120" s="5">
        <v>170449168000</v>
      </c>
      <c r="U120" s="5">
        <v>94630614000</v>
      </c>
      <c r="V120" s="5">
        <v>69952595000</v>
      </c>
      <c r="W120" s="5">
        <v>139453532000</v>
      </c>
      <c r="X120" s="5">
        <v>141476175000</v>
      </c>
      <c r="Y120" s="5">
        <v>103528550000</v>
      </c>
      <c r="Z120" s="5">
        <v>112992641000</v>
      </c>
      <c r="AA120" s="2">
        <v>92886089000</v>
      </c>
    </row>
    <row r="121" spans="3:27" ht="15.5" x14ac:dyDescent="0.35">
      <c r="C121" t="s">
        <v>1374</v>
      </c>
      <c r="R121" s="5">
        <v>7540177000</v>
      </c>
      <c r="S121" s="5">
        <v>28388990000</v>
      </c>
      <c r="W121" s="5">
        <v>25617048000</v>
      </c>
      <c r="X121" s="5">
        <v>35297860000</v>
      </c>
      <c r="Y121" s="5">
        <v>47976078000</v>
      </c>
      <c r="Z121" s="5">
        <v>37823720000</v>
      </c>
      <c r="AA121" s="2">
        <v>89899131000</v>
      </c>
    </row>
    <row r="122" spans="3:27" ht="15.5" x14ac:dyDescent="0.35">
      <c r="C122" t="s">
        <v>115</v>
      </c>
      <c r="D122" s="5">
        <v>158674679000</v>
      </c>
      <c r="E122" s="5">
        <v>33805000000</v>
      </c>
      <c r="F122" s="5">
        <v>237365000000</v>
      </c>
      <c r="G122" s="5">
        <v>25300000000</v>
      </c>
      <c r="I122" s="5">
        <v>237365000000</v>
      </c>
      <c r="J122" s="5">
        <v>7000000000</v>
      </c>
      <c r="K122" s="5">
        <v>5000000000</v>
      </c>
      <c r="L122" s="5">
        <v>1573705000</v>
      </c>
      <c r="M122" s="5">
        <v>121701754000</v>
      </c>
      <c r="N122" s="5">
        <v>881529816000</v>
      </c>
      <c r="O122" s="5">
        <v>1681875888000</v>
      </c>
      <c r="P122" s="5">
        <v>1312059875000</v>
      </c>
      <c r="Q122" s="5">
        <v>271490187000</v>
      </c>
      <c r="R122" s="5">
        <v>824173939000</v>
      </c>
      <c r="S122" s="5">
        <v>635216700000</v>
      </c>
      <c r="T122" s="5">
        <v>1238797408000</v>
      </c>
      <c r="U122" s="5">
        <v>2152122074000</v>
      </c>
      <c r="V122" s="5">
        <v>432725642000</v>
      </c>
      <c r="W122" s="5">
        <v>145985781000</v>
      </c>
      <c r="X122" s="5">
        <v>1178825385000</v>
      </c>
      <c r="Y122" s="5">
        <v>997924571000</v>
      </c>
      <c r="Z122" s="5">
        <v>987696082000</v>
      </c>
      <c r="AA122" s="2">
        <v>526565760000</v>
      </c>
    </row>
    <row r="123" spans="3:27" ht="15.5" x14ac:dyDescent="0.35">
      <c r="C123" t="s">
        <v>119</v>
      </c>
    </row>
    <row r="124" spans="3:27" ht="15.5" x14ac:dyDescent="0.35">
      <c r="C124" t="s">
        <v>121</v>
      </c>
      <c r="D124" s="5">
        <v>3039744642000</v>
      </c>
      <c r="E124" s="5">
        <v>3439861437000</v>
      </c>
      <c r="F124" s="5">
        <v>3703087919000</v>
      </c>
      <c r="G124" s="5">
        <v>3795231071000</v>
      </c>
      <c r="I124" s="5">
        <v>3703087919000</v>
      </c>
      <c r="J124" s="5">
        <v>3645033749000</v>
      </c>
      <c r="K124" s="5">
        <v>3117277847000</v>
      </c>
      <c r="L124" s="5">
        <v>2101263279000</v>
      </c>
      <c r="M124" s="5">
        <v>2164802579000</v>
      </c>
      <c r="N124" s="5">
        <v>2552611417000</v>
      </c>
      <c r="O124" s="5">
        <v>1634298718000</v>
      </c>
      <c r="P124" s="5">
        <v>813634330000</v>
      </c>
      <c r="Q124" s="5">
        <v>357041029000</v>
      </c>
      <c r="R124" s="5">
        <v>949715862000</v>
      </c>
      <c r="S124" s="5">
        <v>1417984673000</v>
      </c>
      <c r="T124" s="5">
        <v>1024137289000</v>
      </c>
      <c r="U124" s="5">
        <v>1058980489000</v>
      </c>
      <c r="V124" s="5">
        <v>851370981000</v>
      </c>
      <c r="W124" s="5">
        <v>808042972000</v>
      </c>
      <c r="X124" s="5">
        <v>802951292000</v>
      </c>
      <c r="Y124" s="5">
        <v>840729272000</v>
      </c>
      <c r="Z124" s="5">
        <v>611217649000</v>
      </c>
      <c r="AA124" s="2">
        <v>320060596000</v>
      </c>
    </row>
    <row r="125" spans="3:27" ht="15.5" x14ac:dyDescent="0.35">
      <c r="C125" t="s">
        <v>509</v>
      </c>
      <c r="X125" s="5">
        <v>77216696000</v>
      </c>
      <c r="Y125" s="5">
        <v>111685599000</v>
      </c>
      <c r="Z125" s="5">
        <v>55559687000</v>
      </c>
      <c r="AA125" s="2">
        <v>44082050000</v>
      </c>
    </row>
    <row r="126" spans="3:27" ht="15.5" x14ac:dyDescent="0.35">
      <c r="C126" t="s">
        <v>465</v>
      </c>
      <c r="L126" s="5">
        <v>36751679000</v>
      </c>
      <c r="M126" s="5">
        <v>36676629000</v>
      </c>
      <c r="N126" s="5">
        <v>104231866000</v>
      </c>
      <c r="O126" s="5">
        <v>835194154000</v>
      </c>
      <c r="P126" s="5">
        <v>989435349000</v>
      </c>
      <c r="Q126" s="5">
        <v>1860833966000</v>
      </c>
      <c r="R126" s="5">
        <v>873828576000</v>
      </c>
      <c r="S126" s="5">
        <v>1492592745000</v>
      </c>
      <c r="T126" s="5">
        <v>1490626675000</v>
      </c>
      <c r="U126" s="5">
        <v>1488683892000</v>
      </c>
      <c r="V126" s="5">
        <v>1488084334000</v>
      </c>
    </row>
    <row r="127" spans="3:27" ht="15.5" x14ac:dyDescent="0.35">
      <c r="C127" t="s">
        <v>122</v>
      </c>
      <c r="D127" s="5">
        <v>1696199424000</v>
      </c>
      <c r="E127" s="5">
        <v>1525045467000</v>
      </c>
      <c r="F127" s="5">
        <v>1182438653000</v>
      </c>
      <c r="G127" s="5">
        <v>813483578000</v>
      </c>
      <c r="I127" s="5">
        <v>1182438653000</v>
      </c>
      <c r="J127" s="5">
        <v>1140851204000</v>
      </c>
      <c r="K127" s="5">
        <v>1126101717000</v>
      </c>
      <c r="L127" s="5">
        <v>554639521000</v>
      </c>
      <c r="M127" s="5">
        <v>451657907000</v>
      </c>
      <c r="N127" s="5">
        <v>366544717000</v>
      </c>
      <c r="O127" s="5">
        <v>458733547000</v>
      </c>
      <c r="P127" s="5">
        <v>1114645705000</v>
      </c>
      <c r="Q127" s="5">
        <v>683550500000</v>
      </c>
      <c r="R127" s="5">
        <v>1382708556000</v>
      </c>
      <c r="S127" s="5">
        <v>310287230000</v>
      </c>
      <c r="T127" s="5">
        <v>372862901000</v>
      </c>
      <c r="U127" s="5">
        <v>446062716000</v>
      </c>
      <c r="V127" s="5">
        <v>260600016000</v>
      </c>
      <c r="W127" s="5">
        <v>44937536000</v>
      </c>
      <c r="X127" s="5">
        <v>262442390000</v>
      </c>
      <c r="Y127" s="5">
        <v>258428275000</v>
      </c>
      <c r="Z127" s="5">
        <v>302720391000</v>
      </c>
      <c r="AA127" s="2">
        <v>131783232000</v>
      </c>
    </row>
    <row r="128" spans="3:27" ht="15.5" x14ac:dyDescent="0.35">
      <c r="C128" t="s">
        <v>123</v>
      </c>
      <c r="D128" s="5">
        <v>4308309078000</v>
      </c>
      <c r="E128" s="5">
        <v>4805931282000</v>
      </c>
      <c r="F128" s="5">
        <v>5115131598000</v>
      </c>
      <c r="G128" s="5">
        <v>5288850002000</v>
      </c>
      <c r="I128" s="5">
        <v>5115131598000</v>
      </c>
      <c r="J128" s="5">
        <v>5030444467000</v>
      </c>
      <c r="K128" s="5">
        <v>3678287796000</v>
      </c>
      <c r="L128" s="5">
        <v>2752305668000</v>
      </c>
      <c r="M128" s="5">
        <v>2902779230000</v>
      </c>
      <c r="N128" s="5">
        <v>3025106488000</v>
      </c>
      <c r="O128" s="5">
        <v>2629658602000</v>
      </c>
      <c r="P128" s="5">
        <v>1951291436000</v>
      </c>
      <c r="Q128" s="5">
        <v>2364067727000</v>
      </c>
      <c r="R128" s="5">
        <v>1940712863000</v>
      </c>
      <c r="S128" s="5">
        <v>3045552087000</v>
      </c>
      <c r="T128" s="5">
        <v>2646978391000</v>
      </c>
      <c r="U128" s="5">
        <v>2676688461000</v>
      </c>
      <c r="V128" s="5">
        <v>2435399137000</v>
      </c>
      <c r="W128" s="5">
        <v>873527918000</v>
      </c>
      <c r="X128" s="5">
        <v>962538751000</v>
      </c>
      <c r="Y128" s="5">
        <v>1021968283000</v>
      </c>
      <c r="Z128" s="5">
        <v>725869503000</v>
      </c>
      <c r="AA128" s="2">
        <v>412981585000</v>
      </c>
    </row>
    <row r="129" spans="3:27" ht="15.5" x14ac:dyDescent="0.35">
      <c r="C129" t="s">
        <v>124</v>
      </c>
      <c r="D129" s="5">
        <v>4308309078000</v>
      </c>
      <c r="E129" s="5">
        <v>4805931282000</v>
      </c>
      <c r="F129" s="5">
        <v>5115131598000</v>
      </c>
      <c r="G129" s="5">
        <v>5288850002000</v>
      </c>
      <c r="I129" s="5">
        <v>5115131598000</v>
      </c>
      <c r="J129" s="5">
        <v>5030444467000</v>
      </c>
      <c r="K129" s="5">
        <v>3678287796000</v>
      </c>
      <c r="L129" s="5">
        <v>2752305668000</v>
      </c>
      <c r="M129" s="5">
        <v>2902779230000</v>
      </c>
      <c r="N129" s="5">
        <v>3025106488000</v>
      </c>
      <c r="O129" s="5">
        <v>2629658602000</v>
      </c>
      <c r="P129" s="5">
        <v>1951291436000</v>
      </c>
      <c r="Q129" s="5">
        <v>2364067727000</v>
      </c>
      <c r="R129" s="5">
        <v>1940712863000</v>
      </c>
      <c r="S129" s="5">
        <v>3045552087000</v>
      </c>
      <c r="T129" s="5">
        <v>2646978391000</v>
      </c>
      <c r="U129" s="5">
        <v>2676688461000</v>
      </c>
      <c r="V129" s="5">
        <v>2435399137000</v>
      </c>
      <c r="W129" s="5">
        <v>873527918000</v>
      </c>
      <c r="X129" s="5">
        <v>962538751000</v>
      </c>
      <c r="Y129" s="5">
        <v>1021968283000</v>
      </c>
      <c r="Z129" s="5">
        <v>725869503000</v>
      </c>
      <c r="AA129" s="2">
        <v>412981585000</v>
      </c>
    </row>
    <row r="130" spans="3:27" ht="15.5" x14ac:dyDescent="0.35">
      <c r="C130" t="s">
        <v>211</v>
      </c>
      <c r="D130" s="5">
        <v>46828203000</v>
      </c>
      <c r="E130" s="5">
        <v>41602655000</v>
      </c>
      <c r="F130" s="5">
        <v>40939690000</v>
      </c>
      <c r="G130" s="5">
        <v>52896668000</v>
      </c>
      <c r="I130" s="5">
        <v>40939690000</v>
      </c>
      <c r="J130" s="5">
        <v>25699726000</v>
      </c>
      <c r="K130" s="5">
        <v>18384131000</v>
      </c>
      <c r="L130" s="5">
        <v>11395226000</v>
      </c>
      <c r="M130" s="5">
        <v>8763562000</v>
      </c>
      <c r="N130" s="5">
        <v>6780492000</v>
      </c>
      <c r="O130" s="5">
        <v>5074835000</v>
      </c>
      <c r="P130" s="5">
        <v>18582010000</v>
      </c>
      <c r="Q130" s="5">
        <v>18073259000</v>
      </c>
      <c r="R130" s="5">
        <v>12262484000</v>
      </c>
      <c r="S130" s="5">
        <v>37322654000</v>
      </c>
      <c r="T130" s="5">
        <v>47069444000</v>
      </c>
      <c r="U130" s="5">
        <v>56742590000</v>
      </c>
      <c r="V130" s="5">
        <v>27891824000</v>
      </c>
      <c r="W130" s="5">
        <v>9583300000</v>
      </c>
      <c r="X130" s="5">
        <v>9822759000</v>
      </c>
      <c r="Y130" s="5">
        <v>7023009000</v>
      </c>
      <c r="Z130" s="5">
        <v>1632363000</v>
      </c>
      <c r="AA130" s="2">
        <v>929351000</v>
      </c>
    </row>
    <row r="131" spans="3:27" ht="15.5" x14ac:dyDescent="0.35">
      <c r="C131" t="s">
        <v>422</v>
      </c>
    </row>
    <row r="132" spans="3:27" ht="15.5" x14ac:dyDescent="0.35">
      <c r="C132" t="s">
        <v>125</v>
      </c>
    </row>
    <row r="133" spans="3:27" ht="15.5" x14ac:dyDescent="0.35">
      <c r="C133" t="s">
        <v>126</v>
      </c>
      <c r="D133" s="5">
        <v>3039744642000</v>
      </c>
      <c r="E133" s="5">
        <v>3439861437000</v>
      </c>
      <c r="F133" s="5">
        <v>3703087919000</v>
      </c>
      <c r="G133" s="5">
        <v>3795231071000</v>
      </c>
      <c r="I133" s="5">
        <v>3703087919000</v>
      </c>
      <c r="J133" s="5">
        <v>3645033749000</v>
      </c>
      <c r="K133" s="5">
        <v>3117277847000</v>
      </c>
      <c r="L133" s="5">
        <v>2101263279000</v>
      </c>
      <c r="M133" s="5">
        <v>2164802579000</v>
      </c>
      <c r="N133" s="5">
        <v>2552611417000</v>
      </c>
      <c r="O133" s="5">
        <v>1634298718000</v>
      </c>
      <c r="P133" s="5">
        <v>813634330000</v>
      </c>
      <c r="Q133" s="5">
        <v>357041029000</v>
      </c>
      <c r="R133" s="5">
        <v>949715862000</v>
      </c>
      <c r="S133" s="5">
        <v>1417984673000</v>
      </c>
      <c r="T133" s="5">
        <v>1024137289000</v>
      </c>
      <c r="U133" s="5">
        <v>1058980489000</v>
      </c>
      <c r="V133" s="5">
        <v>851370981000</v>
      </c>
      <c r="W133" s="5">
        <v>808042972000</v>
      </c>
      <c r="X133" s="5">
        <v>880167988000</v>
      </c>
      <c r="Y133" s="5">
        <v>952414871000</v>
      </c>
      <c r="Z133" s="5">
        <v>666777336000</v>
      </c>
      <c r="AA133" s="2">
        <v>364142646000</v>
      </c>
    </row>
    <row r="134" spans="3:27" ht="15.5" x14ac:dyDescent="0.35">
      <c r="C134" t="s">
        <v>1186</v>
      </c>
      <c r="D134" s="5">
        <v>14636837000</v>
      </c>
      <c r="E134" s="5">
        <v>12527553000</v>
      </c>
      <c r="F134" s="5">
        <v>11484687000</v>
      </c>
      <c r="G134" s="5">
        <v>13072062000</v>
      </c>
      <c r="I134" s="5">
        <v>11484687000</v>
      </c>
      <c r="J134" s="5">
        <v>16011040000</v>
      </c>
      <c r="K134" s="5">
        <v>9074105000</v>
      </c>
      <c r="L134" s="5">
        <v>18528966000</v>
      </c>
      <c r="M134" s="5">
        <v>10118337000</v>
      </c>
      <c r="N134" s="5">
        <v>9764515000</v>
      </c>
      <c r="O134" s="5">
        <v>8496527000</v>
      </c>
      <c r="P134" s="5">
        <v>7915282000</v>
      </c>
      <c r="Q134" s="5">
        <v>8002445000</v>
      </c>
      <c r="R134" s="5">
        <v>9279222000</v>
      </c>
      <c r="S134" s="5">
        <v>18009008000</v>
      </c>
      <c r="T134" s="5">
        <v>9263534000</v>
      </c>
      <c r="U134" s="5">
        <v>8794621000</v>
      </c>
      <c r="V134" s="5">
        <v>5473947000</v>
      </c>
      <c r="W134" s="5">
        <v>5732925000</v>
      </c>
      <c r="X134" s="5">
        <v>982165000</v>
      </c>
      <c r="Y134" s="5">
        <v>652624000</v>
      </c>
      <c r="Z134" s="5">
        <v>897348000</v>
      </c>
    </row>
    <row r="135" spans="3:27" ht="15.5" x14ac:dyDescent="0.35">
      <c r="C135" t="s">
        <v>127</v>
      </c>
      <c r="D135" s="5">
        <v>22928979082000</v>
      </c>
      <c r="E135" s="5">
        <v>20875321629000</v>
      </c>
      <c r="F135" s="5">
        <v>20952331788000</v>
      </c>
      <c r="G135" s="5">
        <v>19161368539000</v>
      </c>
      <c r="I135" s="5">
        <v>20952331788000</v>
      </c>
      <c r="J135" s="5">
        <v>18484691894000</v>
      </c>
      <c r="K135" s="5">
        <v>16211665604000</v>
      </c>
      <c r="L135" s="5">
        <v>14032797261000</v>
      </c>
      <c r="M135" s="5">
        <v>12209620623000</v>
      </c>
      <c r="N135" s="5">
        <v>8127216543000</v>
      </c>
      <c r="O135" s="5">
        <v>11342184833000</v>
      </c>
      <c r="P135" s="5">
        <v>10014019260000</v>
      </c>
      <c r="Q135" s="5">
        <v>7793559184000</v>
      </c>
      <c r="R135" s="5">
        <v>7756420389000</v>
      </c>
      <c r="S135" s="5">
        <v>7916954220000</v>
      </c>
      <c r="T135" s="5">
        <v>8830734614000</v>
      </c>
      <c r="U135" s="5">
        <v>9269980455000</v>
      </c>
      <c r="V135" s="5">
        <v>7577784981000</v>
      </c>
      <c r="W135" s="5">
        <v>4733539947000</v>
      </c>
      <c r="X135" s="5">
        <v>4806757170000</v>
      </c>
      <c r="Y135" s="5">
        <v>3832252552000</v>
      </c>
      <c r="Z135" s="5">
        <v>2918210209000</v>
      </c>
      <c r="AA135" s="2">
        <v>1999831918000</v>
      </c>
    </row>
    <row r="136" spans="3:27" ht="15.5" x14ac:dyDescent="0.35">
      <c r="C136" t="s">
        <v>128</v>
      </c>
    </row>
    <row r="137" spans="3:27" ht="15.5" x14ac:dyDescent="0.35">
      <c r="C137" t="s">
        <v>129</v>
      </c>
      <c r="D137" s="5">
        <v>401469492000</v>
      </c>
      <c r="E137" s="5">
        <v>401469492000</v>
      </c>
      <c r="F137" s="5">
        <v>401469492000</v>
      </c>
      <c r="G137" s="5">
        <v>401469492000</v>
      </c>
      <c r="I137" s="5">
        <v>401469492000</v>
      </c>
      <c r="J137" s="5">
        <v>401469492000</v>
      </c>
      <c r="K137" s="5">
        <v>401469492000</v>
      </c>
      <c r="L137" s="5">
        <v>401469492000</v>
      </c>
      <c r="M137" s="5">
        <v>401469492000</v>
      </c>
      <c r="N137" s="5">
        <v>401469492000</v>
      </c>
      <c r="O137" s="5">
        <v>401469492000</v>
      </c>
      <c r="P137" s="5">
        <v>401469492000</v>
      </c>
      <c r="Q137" s="5">
        <v>400632942000</v>
      </c>
      <c r="R137" s="5">
        <v>399178117000</v>
      </c>
      <c r="S137" s="5">
        <v>394903024000</v>
      </c>
      <c r="T137" s="5">
        <v>391363767000</v>
      </c>
      <c r="U137" s="5">
        <v>388072750000</v>
      </c>
      <c r="V137" s="5">
        <v>385144350000</v>
      </c>
      <c r="W137" s="5">
        <v>382198600000</v>
      </c>
      <c r="X137" s="5">
        <v>379293600000</v>
      </c>
      <c r="Y137" s="5">
        <v>313829250000</v>
      </c>
      <c r="Z137" s="5">
        <v>312540000000</v>
      </c>
      <c r="AA137" s="2">
        <v>312000000000</v>
      </c>
    </row>
    <row r="138" spans="3:27" ht="15.5" x14ac:dyDescent="0.35">
      <c r="C138" t="s">
        <v>130</v>
      </c>
      <c r="D138" s="5">
        <v>1598268061000</v>
      </c>
      <c r="E138" s="5">
        <v>1365578353000</v>
      </c>
      <c r="F138" s="5">
        <v>1365578353000</v>
      </c>
      <c r="G138" s="5">
        <v>1308422495000</v>
      </c>
      <c r="I138" s="5">
        <v>1365578353000</v>
      </c>
      <c r="J138" s="5">
        <v>1301477917000</v>
      </c>
      <c r="K138" s="5">
        <v>1287163057000</v>
      </c>
      <c r="L138" s="5">
        <v>1287163057000</v>
      </c>
      <c r="M138" s="5">
        <v>1287163057000</v>
      </c>
      <c r="N138" s="5">
        <v>1287163057000</v>
      </c>
      <c r="O138" s="5">
        <v>1287163057000</v>
      </c>
      <c r="P138" s="5">
        <v>1287163057000</v>
      </c>
      <c r="Q138" s="5">
        <v>1236067188000</v>
      </c>
      <c r="R138" s="5">
        <v>1135195970000</v>
      </c>
      <c r="S138" s="5">
        <v>927743358000</v>
      </c>
      <c r="T138" s="5">
        <v>770412262000</v>
      </c>
      <c r="U138" s="5">
        <v>661414906000</v>
      </c>
      <c r="V138" s="5">
        <v>604414168000</v>
      </c>
      <c r="W138" s="5">
        <v>538667640000</v>
      </c>
      <c r="X138" s="5">
        <v>510632127000</v>
      </c>
      <c r="Y138" s="5">
        <v>18065604000</v>
      </c>
      <c r="Z138" s="5">
        <v>4846583000</v>
      </c>
      <c r="AA138" s="2">
        <v>383145000</v>
      </c>
    </row>
    <row r="139" spans="3:27" ht="15.5" x14ac:dyDescent="0.35">
      <c r="C139" t="s">
        <v>131</v>
      </c>
      <c r="D139" s="5">
        <v>10572230699000</v>
      </c>
      <c r="E139" s="5">
        <v>10797320034000</v>
      </c>
      <c r="F139" s="5">
        <v>10140827446000</v>
      </c>
      <c r="G139" s="5">
        <v>9322504140000</v>
      </c>
      <c r="I139" s="5">
        <v>10140827446000</v>
      </c>
      <c r="J139" s="5">
        <v>9651189262000</v>
      </c>
      <c r="K139" s="5">
        <v>9396615529000</v>
      </c>
      <c r="L139" s="5">
        <v>9093922725000</v>
      </c>
      <c r="M139" s="5">
        <v>7518358978000</v>
      </c>
      <c r="N139" s="5">
        <v>6930561993000</v>
      </c>
      <c r="O139" s="5">
        <v>6401191146000</v>
      </c>
      <c r="P139" s="5">
        <v>6410237376000</v>
      </c>
      <c r="Q139" s="5">
        <v>5625393785000</v>
      </c>
      <c r="R139" s="5">
        <v>5028693549000</v>
      </c>
      <c r="S139" s="5">
        <v>4375360137000</v>
      </c>
      <c r="T139" s="5">
        <v>3845417195000</v>
      </c>
      <c r="U139" s="5">
        <v>3289046727000</v>
      </c>
      <c r="V139" s="5">
        <v>2931851005000</v>
      </c>
      <c r="W139" s="5">
        <v>2222920217000</v>
      </c>
      <c r="X139" s="5">
        <v>1213491857000</v>
      </c>
      <c r="Y139" s="5">
        <v>1106860918000</v>
      </c>
      <c r="Z139" s="5">
        <v>835267668000</v>
      </c>
      <c r="AA139" s="2">
        <v>747122263000</v>
      </c>
    </row>
    <row r="140" spans="3:27" ht="15.5" x14ac:dyDescent="0.35">
      <c r="C140" t="s">
        <v>132</v>
      </c>
      <c r="D140" s="5">
        <v>4318000000</v>
      </c>
      <c r="E140" s="5">
        <v>4118000000</v>
      </c>
      <c r="F140" s="5">
        <v>4118000000</v>
      </c>
      <c r="G140" s="5">
        <v>4118000000</v>
      </c>
      <c r="I140" s="5">
        <v>4118000000</v>
      </c>
      <c r="J140" s="5">
        <v>3918000000</v>
      </c>
      <c r="K140" s="5">
        <v>3718000000</v>
      </c>
      <c r="L140" s="5">
        <v>3518000000</v>
      </c>
      <c r="M140" s="5">
        <v>3318000000</v>
      </c>
      <c r="N140" s="5">
        <v>3118000000</v>
      </c>
      <c r="O140" s="5">
        <v>2918000000</v>
      </c>
      <c r="P140" s="5">
        <v>2718000000</v>
      </c>
      <c r="Q140" s="5">
        <v>2518000000</v>
      </c>
      <c r="R140" s="5">
        <v>2318000000</v>
      </c>
      <c r="S140" s="5">
        <v>2118000000</v>
      </c>
      <c r="T140" s="5">
        <v>1918000000</v>
      </c>
      <c r="U140" s="5">
        <v>1718000000</v>
      </c>
      <c r="V140" s="5">
        <v>1518000000</v>
      </c>
      <c r="W140" s="5">
        <v>1318000000</v>
      </c>
      <c r="X140" s="5">
        <v>1118000000</v>
      </c>
      <c r="Y140" s="5">
        <v>918000000</v>
      </c>
      <c r="Z140" s="5">
        <v>718000000</v>
      </c>
      <c r="AA140" s="2">
        <v>518000000</v>
      </c>
    </row>
    <row r="141" spans="3:27" ht="15.5" x14ac:dyDescent="0.35">
      <c r="C141" t="s">
        <v>133</v>
      </c>
      <c r="D141" s="5">
        <v>10567912699000</v>
      </c>
      <c r="E141" s="5">
        <v>10793202034000</v>
      </c>
      <c r="F141" s="5">
        <v>10136709446000</v>
      </c>
      <c r="G141" s="5">
        <v>9318386140000</v>
      </c>
      <c r="I141" s="5">
        <v>10136709446000</v>
      </c>
      <c r="J141" s="5">
        <v>9647271262000</v>
      </c>
      <c r="K141" s="5">
        <v>9392897529000</v>
      </c>
      <c r="L141" s="5">
        <v>9090404725000</v>
      </c>
      <c r="M141" s="5">
        <v>7515040978000</v>
      </c>
      <c r="N141" s="5">
        <v>6927443993000</v>
      </c>
      <c r="O141" s="5">
        <v>6398273146000</v>
      </c>
      <c r="P141" s="5">
        <v>6407519376000</v>
      </c>
      <c r="Q141" s="5">
        <v>5622875785000</v>
      </c>
      <c r="R141" s="5">
        <v>5026375549000</v>
      </c>
      <c r="S141" s="5">
        <v>4373242137000</v>
      </c>
      <c r="T141" s="5">
        <v>3843499195000</v>
      </c>
      <c r="U141" s="5">
        <v>3287328727000</v>
      </c>
      <c r="V141" s="5">
        <v>2930333005000</v>
      </c>
      <c r="W141" s="5">
        <v>2221602217000</v>
      </c>
      <c r="X141" s="5">
        <v>1212373857000</v>
      </c>
      <c r="Y141" s="5">
        <v>1105942918000</v>
      </c>
      <c r="Z141" s="5">
        <v>834549668000</v>
      </c>
      <c r="AA141" s="2">
        <v>746604263000</v>
      </c>
    </row>
    <row r="142" spans="3:27" ht="15.5" x14ac:dyDescent="0.35">
      <c r="C142" t="s">
        <v>134</v>
      </c>
      <c r="D142" s="5">
        <v>10572230699000</v>
      </c>
      <c r="E142" s="5">
        <v>10797320034000</v>
      </c>
      <c r="F142" s="5">
        <v>10140827446000</v>
      </c>
      <c r="G142" s="5">
        <v>9322504140000</v>
      </c>
      <c r="I142" s="5">
        <v>10140827446000</v>
      </c>
      <c r="J142" s="5">
        <v>9651189262000</v>
      </c>
      <c r="K142" s="5">
        <v>9396615529000</v>
      </c>
      <c r="L142" s="5">
        <v>9093922725000</v>
      </c>
      <c r="M142" s="5">
        <v>7518358978000</v>
      </c>
      <c r="N142" s="5">
        <v>6930561993000</v>
      </c>
      <c r="O142" s="5">
        <v>6401191146000</v>
      </c>
      <c r="P142" s="5">
        <v>6410237376000</v>
      </c>
      <c r="Q142" s="5">
        <v>5625393785000</v>
      </c>
      <c r="R142" s="5">
        <v>5028693549000</v>
      </c>
      <c r="S142" s="5">
        <v>4375360137000</v>
      </c>
      <c r="T142" s="5">
        <v>3845417195000</v>
      </c>
      <c r="U142" s="5">
        <v>3289046727000</v>
      </c>
      <c r="V142" s="5">
        <v>2931851005000</v>
      </c>
      <c r="W142" s="5">
        <v>2222920217000</v>
      </c>
      <c r="X142" s="5">
        <v>1213491857000</v>
      </c>
      <c r="Y142" s="5">
        <v>1106860918000</v>
      </c>
      <c r="Z142" s="5">
        <v>835267668000</v>
      </c>
      <c r="AA142" s="2">
        <v>747122263000</v>
      </c>
    </row>
    <row r="143" spans="3:27" ht="15.5" x14ac:dyDescent="0.35">
      <c r="C143" t="s">
        <v>212</v>
      </c>
      <c r="D143" s="5">
        <v>3408125888000</v>
      </c>
      <c r="E143" s="5">
        <v>3363849999000</v>
      </c>
      <c r="F143" s="5">
        <v>3454013837000</v>
      </c>
      <c r="G143" s="5">
        <v>3284186263000</v>
      </c>
      <c r="I143" s="5">
        <v>3454013837000</v>
      </c>
      <c r="J143" s="5">
        <v>3061455835000</v>
      </c>
      <c r="K143" s="5">
        <v>2780333305000</v>
      </c>
      <c r="L143" s="5">
        <v>2185948088000</v>
      </c>
      <c r="M143" s="5">
        <v>1953848784000</v>
      </c>
      <c r="N143" s="5">
        <v>1803979063000</v>
      </c>
      <c r="O143" s="5">
        <v>1730586519000</v>
      </c>
      <c r="P143" s="5">
        <v>1555723225000</v>
      </c>
      <c r="Q143" s="5">
        <v>1471658479000</v>
      </c>
      <c r="R143" s="5">
        <v>1253216590000</v>
      </c>
      <c r="S143" s="5">
        <v>1195838966000</v>
      </c>
      <c r="T143" s="5">
        <v>570674346000</v>
      </c>
      <c r="U143" s="5">
        <v>590067003000</v>
      </c>
      <c r="V143" s="5">
        <v>172745640000</v>
      </c>
      <c r="W143" s="5">
        <v>192623936000</v>
      </c>
      <c r="X143" s="5">
        <v>472426221000</v>
      </c>
      <c r="Y143" s="5">
        <v>485757400000</v>
      </c>
      <c r="Z143" s="5">
        <v>348396339000</v>
      </c>
      <c r="AA143" s="2">
        <v>220140297000</v>
      </c>
    </row>
    <row r="144" spans="3:27" ht="15.5" x14ac:dyDescent="0.35">
      <c r="C144" t="s">
        <v>10</v>
      </c>
      <c r="D144" s="5">
        <v>16366502620000</v>
      </c>
      <c r="E144" s="5">
        <v>16187801499000</v>
      </c>
      <c r="F144" s="5">
        <v>15609949469000</v>
      </c>
      <c r="G144" s="5">
        <v>14562902577000</v>
      </c>
      <c r="I144" s="5">
        <v>15609949469000</v>
      </c>
      <c r="J144" s="5">
        <v>14623992474000</v>
      </c>
      <c r="K144" s="5">
        <v>14042957513000</v>
      </c>
      <c r="L144" s="5">
        <v>13154810775000</v>
      </c>
      <c r="M144" s="5">
        <v>11298965113000</v>
      </c>
      <c r="N144" s="5">
        <v>10556356272000</v>
      </c>
      <c r="O144" s="5">
        <v>10066861340000</v>
      </c>
      <c r="P144" s="5">
        <v>9926831339000</v>
      </c>
      <c r="Q144" s="5">
        <v>9029649347000</v>
      </c>
      <c r="R144" s="5">
        <v>8074320321000</v>
      </c>
      <c r="S144" s="5">
        <v>7286175343000</v>
      </c>
      <c r="T144" s="5">
        <v>5961182563000</v>
      </c>
      <c r="U144" s="5">
        <v>5363160926000</v>
      </c>
      <c r="V144" s="5">
        <v>4209740018000</v>
      </c>
      <c r="W144" s="5">
        <v>3574703821000</v>
      </c>
      <c r="X144" s="5">
        <v>2858833186000</v>
      </c>
      <c r="Y144" s="5">
        <v>2226817877000</v>
      </c>
      <c r="Z144" s="5">
        <v>1956640741000</v>
      </c>
      <c r="AA144" s="2">
        <v>1497759111000</v>
      </c>
    </row>
    <row r="145" spans="2:27" ht="15.5" x14ac:dyDescent="0.35">
      <c r="C145" t="s">
        <v>135</v>
      </c>
      <c r="D145" s="5">
        <v>39295481702000</v>
      </c>
      <c r="E145" s="5">
        <v>37063123128000</v>
      </c>
      <c r="F145" s="5">
        <v>36562281257000</v>
      </c>
      <c r="G145" s="5">
        <v>33724271116000</v>
      </c>
      <c r="I145" s="5">
        <v>36562281257000</v>
      </c>
      <c r="J145" s="5">
        <v>33108684368000</v>
      </c>
      <c r="K145" s="5">
        <v>30254623117000</v>
      </c>
      <c r="L145" s="5">
        <v>27187608036000</v>
      </c>
      <c r="M145" s="5">
        <v>23508585736000</v>
      </c>
      <c r="N145" s="5">
        <v>18683572815000</v>
      </c>
      <c r="O145" s="5">
        <v>21409046173000</v>
      </c>
      <c r="P145" s="5">
        <v>19940850599000</v>
      </c>
      <c r="Q145" s="5">
        <v>16823208531000</v>
      </c>
      <c r="R145" s="5">
        <v>15830740710000</v>
      </c>
      <c r="S145" s="5">
        <v>15203129563000</v>
      </c>
      <c r="T145" s="5">
        <v>14791917177000</v>
      </c>
      <c r="U145" s="5">
        <v>14633141381000</v>
      </c>
      <c r="V145" s="5">
        <v>11787524999000</v>
      </c>
      <c r="W145" s="5">
        <v>8308243768000</v>
      </c>
      <c r="X145" s="5">
        <v>7665590356000</v>
      </c>
      <c r="Y145" s="5">
        <v>6059070429000</v>
      </c>
      <c r="Z145" s="5">
        <v>4874850950000</v>
      </c>
      <c r="AA145" s="2">
        <v>3497591029000</v>
      </c>
    </row>
    <row r="146" spans="2:27" ht="15.5" x14ac:dyDescent="0.35">
      <c r="C146" t="s">
        <v>136</v>
      </c>
      <c r="D146" s="5">
        <v>20073474600</v>
      </c>
      <c r="E146" s="5">
        <v>20073474600</v>
      </c>
      <c r="F146" s="5">
        <v>20073474600</v>
      </c>
      <c r="G146" s="5">
        <v>20073474600</v>
      </c>
      <c r="I146" s="5">
        <v>20073474600</v>
      </c>
      <c r="J146" s="5">
        <v>20073474600</v>
      </c>
      <c r="K146" s="5">
        <v>20073474600</v>
      </c>
      <c r="L146" s="5">
        <v>20073474600</v>
      </c>
      <c r="M146" s="5">
        <v>4014694920</v>
      </c>
      <c r="N146" s="5">
        <v>4014694920</v>
      </c>
      <c r="O146" s="5">
        <v>4014694920</v>
      </c>
      <c r="P146" s="5">
        <v>4014694920</v>
      </c>
      <c r="Q146" s="5">
        <v>4006329420</v>
      </c>
      <c r="R146" s="5">
        <v>3991781170</v>
      </c>
      <c r="S146" s="5">
        <v>3949030235</v>
      </c>
      <c r="T146" s="5">
        <v>3913637674</v>
      </c>
      <c r="U146" s="5">
        <v>3880727500</v>
      </c>
      <c r="V146" s="5">
        <v>3851443500</v>
      </c>
      <c r="W146" s="5">
        <v>3821986000</v>
      </c>
      <c r="X146" s="5">
        <v>3792936000</v>
      </c>
      <c r="Y146" s="5">
        <v>3138292500</v>
      </c>
      <c r="Z146" s="5">
        <v>3125400000</v>
      </c>
      <c r="AA146" s="2">
        <v>3120000000</v>
      </c>
    </row>
    <row r="148" spans="2:27" ht="15.5" x14ac:dyDescent="0.35">
      <c r="B148" t="s">
        <v>137</v>
      </c>
      <c r="C148" t="s">
        <v>138</v>
      </c>
      <c r="D148" s="5">
        <v>2570603902000</v>
      </c>
      <c r="E148" s="5">
        <v>1418658672000</v>
      </c>
      <c r="F148" s="5">
        <v>550847063000</v>
      </c>
      <c r="G148" s="5">
        <v>3217057052000</v>
      </c>
      <c r="I148" s="5">
        <v>3940974310000</v>
      </c>
      <c r="J148" s="5">
        <v>1346631238000</v>
      </c>
      <c r="K148" s="5">
        <v>3501897695000</v>
      </c>
      <c r="L148" s="5">
        <v>2628813082000</v>
      </c>
      <c r="M148" s="5">
        <v>2944557443000</v>
      </c>
      <c r="N148" s="5">
        <v>1066972977000</v>
      </c>
      <c r="O148" s="5">
        <v>687979553000</v>
      </c>
      <c r="P148" s="5">
        <v>-448864030000</v>
      </c>
      <c r="Q148" s="5">
        <v>682224585000</v>
      </c>
      <c r="R148" s="5">
        <v>651623298000</v>
      </c>
      <c r="S148" s="5">
        <v>981427047000</v>
      </c>
      <c r="T148" s="5">
        <v>2129380682000</v>
      </c>
      <c r="U148" s="5">
        <v>-811076778000</v>
      </c>
      <c r="V148" s="5">
        <v>-168597902000</v>
      </c>
      <c r="W148" s="5">
        <v>932416942000</v>
      </c>
      <c r="X148" s="5">
        <v>427918661000</v>
      </c>
      <c r="Y148" s="5">
        <v>671152317000</v>
      </c>
      <c r="Z148" s="5">
        <v>117370189000</v>
      </c>
      <c r="AA148" s="2">
        <v>219115256000</v>
      </c>
    </row>
    <row r="149" spans="2:27" ht="15.5" x14ac:dyDescent="0.35">
      <c r="C149" t="s">
        <v>1829</v>
      </c>
      <c r="D149" s="5">
        <v>18783608468000</v>
      </c>
      <c r="E149" s="5">
        <v>14780368288000</v>
      </c>
      <c r="F149" s="5">
        <v>13254554711000</v>
      </c>
      <c r="G149" s="5">
        <v>12544659489000</v>
      </c>
      <c r="I149" s="5">
        <v>48391108869000</v>
      </c>
      <c r="J149" s="5">
        <v>42610375219000</v>
      </c>
      <c r="K149" s="5">
        <v>46155348462000</v>
      </c>
      <c r="L149" s="5">
        <v>50987672596000</v>
      </c>
      <c r="M149" s="5">
        <v>25711340712000</v>
      </c>
      <c r="N149" s="5">
        <v>21380911696000</v>
      </c>
      <c r="O149" s="5">
        <v>23538083523000</v>
      </c>
      <c r="P149" s="5">
        <v>23516860573000</v>
      </c>
      <c r="Q149" s="5">
        <v>19395375486000</v>
      </c>
      <c r="R149" s="5">
        <v>16701961028000</v>
      </c>
      <c r="S149" s="5">
        <v>23051220933000</v>
      </c>
      <c r="T149" s="5">
        <v>25361287334000</v>
      </c>
      <c r="U149" s="5">
        <v>23864514824000</v>
      </c>
      <c r="V149" s="5">
        <v>23451487178000</v>
      </c>
      <c r="W149" s="5">
        <v>20142374580000</v>
      </c>
      <c r="X149" s="5">
        <v>13150341334000</v>
      </c>
      <c r="Y149" s="5">
        <v>9669303188000</v>
      </c>
      <c r="Z149" s="5">
        <v>9893530728000</v>
      </c>
      <c r="AA149" s="2">
        <v>5577483246000</v>
      </c>
    </row>
    <row r="150" spans="2:27" ht="15.5" x14ac:dyDescent="0.35">
      <c r="C150" t="s">
        <v>1830</v>
      </c>
      <c r="D150" s="5">
        <v>-14237021400000</v>
      </c>
      <c r="E150" s="5">
        <v>-12100664224000</v>
      </c>
      <c r="F150" s="5">
        <v>-11673992331000</v>
      </c>
      <c r="G150" s="5">
        <v>-8458990453000</v>
      </c>
      <c r="I150" s="5">
        <v>-41432532127000</v>
      </c>
      <c r="J150" s="5">
        <v>-38272118301000</v>
      </c>
      <c r="K150" s="5">
        <v>-39920722875000</v>
      </c>
      <c r="L150" s="5">
        <v>-46642645100000</v>
      </c>
      <c r="M150" s="5">
        <v>-21346701299000</v>
      </c>
      <c r="N150" s="5">
        <v>-19516122320000</v>
      </c>
      <c r="O150" s="5">
        <v>-21157724594000</v>
      </c>
      <c r="P150" s="5">
        <v>-22755069397000</v>
      </c>
      <c r="Q150" s="5">
        <v>-17464284861000</v>
      </c>
      <c r="R150" s="5">
        <v>-14909922374000</v>
      </c>
      <c r="S150" s="5">
        <v>-20752462448000</v>
      </c>
      <c r="T150" s="5">
        <v>-22196402336000</v>
      </c>
      <c r="U150" s="5">
        <v>-24100551185000</v>
      </c>
      <c r="V150" s="5">
        <v>-22657122483000</v>
      </c>
      <c r="W150" s="5">
        <v>-18391476133000</v>
      </c>
      <c r="X150" s="5">
        <v>-12198425279000</v>
      </c>
      <c r="Y150" s="5">
        <v>-8678114714000</v>
      </c>
      <c r="Z150" s="5">
        <v>-9563849421000</v>
      </c>
      <c r="AA150" s="2">
        <v>-5194907706000</v>
      </c>
    </row>
    <row r="151" spans="2:27" ht="15.5" x14ac:dyDescent="0.35">
      <c r="C151" t="s">
        <v>1612</v>
      </c>
    </row>
    <row r="152" spans="2:27" ht="15.5" x14ac:dyDescent="0.35">
      <c r="C152" t="s">
        <v>1831</v>
      </c>
      <c r="D152" s="5">
        <v>61002020000</v>
      </c>
      <c r="E152" s="5">
        <v>61465456000</v>
      </c>
      <c r="F152" s="5">
        <v>48643684000</v>
      </c>
      <c r="G152" s="5">
        <v>47425786000</v>
      </c>
      <c r="I152" s="5">
        <v>188704147000</v>
      </c>
      <c r="J152" s="5">
        <v>215740530000</v>
      </c>
      <c r="K152" s="5">
        <v>148600565000</v>
      </c>
      <c r="L152" s="5">
        <v>40055996000</v>
      </c>
      <c r="M152" s="5">
        <v>29965271000</v>
      </c>
      <c r="N152" s="5">
        <v>44694902000</v>
      </c>
      <c r="O152" s="5">
        <v>37137466000</v>
      </c>
      <c r="P152" s="5">
        <v>54417558000</v>
      </c>
      <c r="Q152" s="5">
        <v>39928726000</v>
      </c>
      <c r="R152" s="5">
        <v>55481271000</v>
      </c>
      <c r="S152" s="5">
        <v>80528738000</v>
      </c>
      <c r="T152" s="5">
        <v>51694198000</v>
      </c>
      <c r="U152" s="5">
        <v>71345387000</v>
      </c>
      <c r="V152" s="5">
        <v>23288583000</v>
      </c>
      <c r="W152" s="5">
        <v>68650235000</v>
      </c>
      <c r="X152" s="5">
        <v>10278118000</v>
      </c>
      <c r="Y152" s="5">
        <v>9751250000</v>
      </c>
      <c r="Z152" s="5">
        <v>11843592000</v>
      </c>
      <c r="AA152" s="2">
        <v>8013238000</v>
      </c>
    </row>
    <row r="153" spans="2:27" ht="15.5" x14ac:dyDescent="0.35">
      <c r="C153" t="s">
        <v>27</v>
      </c>
      <c r="D153" s="5">
        <v>-3650503000</v>
      </c>
      <c r="E153" s="5">
        <v>-4722227000</v>
      </c>
      <c r="F153" s="5">
        <v>-601912000</v>
      </c>
      <c r="G153" s="5">
        <v>-12245688000</v>
      </c>
      <c r="I153" s="5">
        <v>-24082337000</v>
      </c>
      <c r="J153" s="5">
        <v>-52398505000</v>
      </c>
      <c r="K153" s="5">
        <v>-59823435000</v>
      </c>
      <c r="L153" s="5">
        <v>-33281584000</v>
      </c>
      <c r="M153" s="5">
        <v>-39365785000</v>
      </c>
      <c r="N153" s="5">
        <v>-61662875000</v>
      </c>
      <c r="O153" s="5">
        <v>-149172239000</v>
      </c>
      <c r="P153" s="5">
        <v>-87813083000</v>
      </c>
      <c r="Q153" s="5">
        <v>-89278801000</v>
      </c>
      <c r="R153" s="5">
        <v>-72731773000</v>
      </c>
      <c r="S153" s="5">
        <v>-122133189000</v>
      </c>
      <c r="T153" s="5">
        <v>-139832962000</v>
      </c>
      <c r="U153" s="5">
        <v>-217553140000</v>
      </c>
      <c r="V153" s="5">
        <v>-53741577000</v>
      </c>
      <c r="W153" s="5">
        <v>-37214502000</v>
      </c>
      <c r="X153" s="5">
        <v>-100967325000</v>
      </c>
      <c r="Y153" s="5">
        <v>-119592188000</v>
      </c>
      <c r="Z153" s="5">
        <v>-104061501000</v>
      </c>
      <c r="AA153" s="2">
        <v>-53298149000</v>
      </c>
    </row>
    <row r="154" spans="2:27" ht="15.5" x14ac:dyDescent="0.35">
      <c r="C154" t="s">
        <v>1832</v>
      </c>
      <c r="D154" s="5">
        <v>-2008714092000</v>
      </c>
      <c r="E154" s="5">
        <v>-1191732598000</v>
      </c>
      <c r="F154" s="5">
        <v>-739496131000</v>
      </c>
      <c r="G154" s="5">
        <v>-688698116000</v>
      </c>
      <c r="I154" s="5">
        <v>-2686557758000</v>
      </c>
      <c r="J154" s="5">
        <v>-2247687582000</v>
      </c>
      <c r="K154" s="5">
        <v>-1970285390000</v>
      </c>
      <c r="L154" s="5">
        <v>-1785055986000</v>
      </c>
      <c r="M154" s="5">
        <v>-1266735679000</v>
      </c>
      <c r="N154" s="5">
        <v>-672041964000</v>
      </c>
      <c r="O154" s="5">
        <v>-1132647919000</v>
      </c>
      <c r="P154" s="5">
        <v>-1201541054000</v>
      </c>
      <c r="Q154" s="5">
        <v>-943192500000</v>
      </c>
      <c r="R154" s="5">
        <v>-378653454000</v>
      </c>
      <c r="S154" s="5">
        <v>-407691455000</v>
      </c>
      <c r="T154" s="5">
        <v>-77283565000</v>
      </c>
      <c r="U154" s="5">
        <v>-388360664000</v>
      </c>
      <c r="V154" s="5">
        <v>-932509603000</v>
      </c>
      <c r="W154" s="5">
        <v>-849917238000</v>
      </c>
      <c r="X154" s="5">
        <v>-433308187000</v>
      </c>
      <c r="Y154" s="5">
        <v>-210195219000</v>
      </c>
      <c r="Z154" s="5">
        <v>-120093209000</v>
      </c>
      <c r="AA154" s="2">
        <v>-112880614000</v>
      </c>
    </row>
    <row r="155" spans="2:27" ht="15.5" x14ac:dyDescent="0.35">
      <c r="C155" t="s">
        <v>1833</v>
      </c>
      <c r="AA155" s="2">
        <v>-5294759000</v>
      </c>
    </row>
    <row r="156" spans="2:27" ht="15.5" x14ac:dyDescent="0.35">
      <c r="C156" t="s">
        <v>1024</v>
      </c>
      <c r="D156" s="5">
        <v>283401615000</v>
      </c>
      <c r="E156" s="5">
        <v>108270769000</v>
      </c>
      <c r="F156" s="5">
        <v>101202997000</v>
      </c>
      <c r="G156" s="5">
        <v>23261372000</v>
      </c>
      <c r="I156" s="5">
        <v>620638603000</v>
      </c>
      <c r="J156" s="5">
        <v>324761348000</v>
      </c>
      <c r="K156" s="5">
        <v>292675226000</v>
      </c>
      <c r="L156" s="5">
        <v>624695486000</v>
      </c>
      <c r="M156" s="5">
        <v>408467642000</v>
      </c>
      <c r="N156" s="5">
        <v>353044701000</v>
      </c>
      <c r="O156" s="5">
        <v>572934003000</v>
      </c>
      <c r="P156" s="5">
        <v>644758229000</v>
      </c>
      <c r="Q156" s="5">
        <v>359625890000</v>
      </c>
    </row>
    <row r="157" spans="2:27" ht="15.5" x14ac:dyDescent="0.35">
      <c r="C157" t="s">
        <v>1834</v>
      </c>
      <c r="D157" s="5">
        <v>-308022206000</v>
      </c>
      <c r="E157" s="5">
        <v>-234326792000</v>
      </c>
      <c r="F157" s="5">
        <v>-439463955000</v>
      </c>
      <c r="G157" s="5">
        <v>-238355338000</v>
      </c>
      <c r="I157" s="5">
        <v>-1116305087000</v>
      </c>
      <c r="J157" s="5">
        <v>-1232041471000</v>
      </c>
      <c r="K157" s="5">
        <v>-1143894858000</v>
      </c>
      <c r="L157" s="5">
        <v>-562628326000</v>
      </c>
      <c r="M157" s="5">
        <v>-552413419000</v>
      </c>
      <c r="N157" s="5">
        <v>-461851163000</v>
      </c>
      <c r="O157" s="5">
        <v>-1020630687000</v>
      </c>
      <c r="P157" s="5">
        <v>-620476856000</v>
      </c>
      <c r="Q157" s="5">
        <v>-615949355000</v>
      </c>
      <c r="R157" s="5">
        <v>-744511400000</v>
      </c>
      <c r="S157" s="5">
        <v>-868035532000</v>
      </c>
      <c r="T157" s="5">
        <v>-847547987000</v>
      </c>
    </row>
    <row r="158" spans="2:27" ht="15.5" x14ac:dyDescent="0.35">
      <c r="C158" t="s">
        <v>1835</v>
      </c>
      <c r="D158" s="5">
        <v>-1975983166000</v>
      </c>
      <c r="E158" s="5">
        <v>-1261045392000</v>
      </c>
      <c r="F158" s="5">
        <v>-1029715317000</v>
      </c>
      <c r="G158" s="5">
        <v>-868611984000</v>
      </c>
      <c r="I158" s="5">
        <v>-3017602432000</v>
      </c>
      <c r="J158" s="5">
        <v>-2991625680000</v>
      </c>
      <c r="K158" s="5">
        <v>-2732727892000</v>
      </c>
      <c r="L158" s="5">
        <v>-1716214414000</v>
      </c>
      <c r="M158" s="5">
        <v>-1420081970000</v>
      </c>
      <c r="N158" s="5">
        <v>-797816399000</v>
      </c>
      <c r="O158" s="5">
        <v>-1692379376000</v>
      </c>
      <c r="P158" s="5">
        <v>-1210655206000</v>
      </c>
      <c r="Q158" s="5">
        <v>-1248866040000</v>
      </c>
      <c r="R158" s="5">
        <v>-1140415356000</v>
      </c>
      <c r="S158" s="5">
        <v>-1317331438000</v>
      </c>
      <c r="T158" s="5">
        <v>-1012970316000</v>
      </c>
      <c r="U158" s="5">
        <v>-534568417000</v>
      </c>
      <c r="V158" s="5">
        <v>-962962597000</v>
      </c>
      <c r="W158" s="5">
        <v>-818481505000</v>
      </c>
      <c r="X158" s="5">
        <v>-523997394000</v>
      </c>
      <c r="Y158" s="5">
        <v>-320036157000</v>
      </c>
      <c r="Z158" s="5">
        <v>-212311118000</v>
      </c>
      <c r="AA158" s="2">
        <v>-163460284000</v>
      </c>
    </row>
    <row r="159" spans="2:27" ht="15.5" x14ac:dyDescent="0.35">
      <c r="C159" t="s">
        <v>1836</v>
      </c>
      <c r="T159" s="5">
        <v>-22534000000</v>
      </c>
      <c r="U159" s="5">
        <v>-40472000000</v>
      </c>
    </row>
    <row r="160" spans="2:27" ht="15.5" x14ac:dyDescent="0.35">
      <c r="C160" t="s">
        <v>145</v>
      </c>
      <c r="D160" s="5">
        <v>-132996920000</v>
      </c>
      <c r="E160" s="5">
        <v>-441385147000</v>
      </c>
      <c r="F160" s="5">
        <v>486051242000</v>
      </c>
      <c r="G160" s="5">
        <v>-1258268708000</v>
      </c>
      <c r="I160" s="5">
        <v>-1689217468000</v>
      </c>
      <c r="J160" s="5">
        <v>-1470031624000</v>
      </c>
      <c r="K160" s="5">
        <v>-648456763000</v>
      </c>
      <c r="L160" s="5">
        <v>-873241783000</v>
      </c>
      <c r="M160" s="5">
        <v>-1683257211000</v>
      </c>
      <c r="N160" s="5">
        <v>-1239093498000</v>
      </c>
      <c r="O160" s="5">
        <v>-128832144000</v>
      </c>
      <c r="P160" s="5">
        <v>350753571000</v>
      </c>
      <c r="Q160" s="5">
        <v>-1111421217000</v>
      </c>
      <c r="R160" s="5">
        <v>80673777000</v>
      </c>
      <c r="S160" s="5">
        <v>-156578818000</v>
      </c>
      <c r="T160" s="5">
        <v>-1192792288000</v>
      </c>
      <c r="U160" s="5">
        <v>1652220231000</v>
      </c>
      <c r="V160" s="5">
        <v>1882427174000</v>
      </c>
      <c r="W160" s="5">
        <v>-1879048835000</v>
      </c>
      <c r="X160" s="5">
        <v>451573671000</v>
      </c>
      <c r="Y160" s="5">
        <v>415128864000</v>
      </c>
      <c r="Z160" s="5">
        <v>664969135000</v>
      </c>
      <c r="AA160" s="2">
        <v>424622202000</v>
      </c>
    </row>
    <row r="161" spans="3:27" ht="15.5" x14ac:dyDescent="0.35">
      <c r="C161" t="s">
        <v>146</v>
      </c>
      <c r="D161" s="5">
        <v>-402165362000</v>
      </c>
      <c r="E161" s="5">
        <v>-139175266000</v>
      </c>
      <c r="F161" s="5">
        <v>-505121823000</v>
      </c>
      <c r="G161" s="5">
        <v>-199330865000</v>
      </c>
      <c r="I161" s="5">
        <v>-1309049886000</v>
      </c>
      <c r="J161" s="5">
        <v>-1172912772000</v>
      </c>
      <c r="K161" s="5">
        <v>-583534794000</v>
      </c>
      <c r="L161" s="5">
        <v>-276398377000</v>
      </c>
      <c r="M161" s="5">
        <v>-208357987000</v>
      </c>
      <c r="N161" s="5">
        <v>-139352627000</v>
      </c>
      <c r="O161" s="5">
        <v>-779297473000</v>
      </c>
      <c r="P161" s="5">
        <v>385813753000</v>
      </c>
      <c r="Q161" s="5">
        <v>833453209000</v>
      </c>
      <c r="R161" s="5">
        <v>-689045630000</v>
      </c>
      <c r="S161" s="5">
        <v>-280211522000</v>
      </c>
      <c r="T161" s="5">
        <v>-777007604000</v>
      </c>
      <c r="U161" s="5">
        <v>-2011945587000</v>
      </c>
      <c r="V161" s="5">
        <v>-1203978532000</v>
      </c>
      <c r="W161" s="5">
        <v>1676265646000</v>
      </c>
      <c r="X161" s="5">
        <v>-498891285000</v>
      </c>
      <c r="Y161" s="5">
        <v>-1036457783000</v>
      </c>
      <c r="Z161" s="5">
        <v>-720498208000</v>
      </c>
      <c r="AA161" s="2">
        <v>-552723733000</v>
      </c>
    </row>
    <row r="162" spans="3:27" ht="15.5" x14ac:dyDescent="0.35">
      <c r="C162" t="s">
        <v>574</v>
      </c>
      <c r="U162" s="5">
        <v>-1114116646000</v>
      </c>
      <c r="V162" s="5">
        <v>-401707078000</v>
      </c>
    </row>
    <row r="163" spans="3:27" ht="15.5" x14ac:dyDescent="0.35">
      <c r="C163" t="s">
        <v>147</v>
      </c>
      <c r="D163" s="5">
        <v>-402982968000</v>
      </c>
      <c r="E163" s="5">
        <v>-143669107000</v>
      </c>
      <c r="F163" s="5">
        <v>-256687582000</v>
      </c>
      <c r="G163" s="5">
        <v>-199283137000</v>
      </c>
      <c r="I163" s="5">
        <v>-1065414188000</v>
      </c>
      <c r="J163" s="5">
        <v>-1187078235000</v>
      </c>
      <c r="K163" s="5">
        <v>-635802929000</v>
      </c>
      <c r="L163" s="5">
        <v>-290151224000</v>
      </c>
      <c r="M163" s="5">
        <v>-241758587000</v>
      </c>
      <c r="N163" s="5">
        <v>-341016662000</v>
      </c>
      <c r="O163" s="5">
        <v>-807476770000</v>
      </c>
      <c r="P163" s="5">
        <v>-1213363638000</v>
      </c>
      <c r="Q163" s="5">
        <v>-632450718000</v>
      </c>
      <c r="R163" s="5">
        <v>-575967303000</v>
      </c>
      <c r="S163" s="5">
        <v>-272218396000</v>
      </c>
      <c r="T163" s="5">
        <v>-577679502000</v>
      </c>
      <c r="U163" s="5">
        <v>-773569978000</v>
      </c>
      <c r="V163" s="5">
        <v>-625522763000</v>
      </c>
      <c r="W163" s="5">
        <v>-390821964000</v>
      </c>
      <c r="X163" s="5">
        <v>-491098726000</v>
      </c>
      <c r="Y163" s="5">
        <v>-843712998000</v>
      </c>
      <c r="Z163" s="5">
        <v>-843399306000</v>
      </c>
      <c r="AA163" s="2">
        <v>-427699225000</v>
      </c>
    </row>
    <row r="164" spans="3:27" ht="15.5" x14ac:dyDescent="0.35">
      <c r="C164" t="s">
        <v>1415</v>
      </c>
    </row>
    <row r="165" spans="3:27" ht="15.5" x14ac:dyDescent="0.35">
      <c r="C165" t="s">
        <v>1195</v>
      </c>
      <c r="X165" s="5">
        <v>-10009671000</v>
      </c>
    </row>
    <row r="166" spans="3:27" ht="15.5" x14ac:dyDescent="0.35">
      <c r="C166" t="s">
        <v>550</v>
      </c>
      <c r="R166" s="5">
        <v>-30050000000</v>
      </c>
      <c r="T166" s="5">
        <v>-155200000000</v>
      </c>
      <c r="U166" s="5">
        <v>-100000000000</v>
      </c>
      <c r="V166" s="5">
        <v>-112000000000</v>
      </c>
      <c r="W166" s="5">
        <v>-24412500000</v>
      </c>
    </row>
    <row r="167" spans="3:27" ht="15.5" x14ac:dyDescent="0.35">
      <c r="C167" t="s">
        <v>1364</v>
      </c>
      <c r="F167" s="5">
        <v>-250000000000</v>
      </c>
      <c r="I167" s="5">
        <v>-250000000000</v>
      </c>
    </row>
    <row r="168" spans="3:27" ht="15.5" x14ac:dyDescent="0.35">
      <c r="C168" t="s">
        <v>289</v>
      </c>
      <c r="P168" s="5">
        <v>118295650000</v>
      </c>
      <c r="Q168" s="5">
        <v>-114037000000</v>
      </c>
    </row>
    <row r="169" spans="3:27" ht="15.5" x14ac:dyDescent="0.35">
      <c r="C169" t="s">
        <v>1837</v>
      </c>
      <c r="U169" s="5">
        <v>-20415490000</v>
      </c>
      <c r="V169" s="5">
        <v>-17136321000</v>
      </c>
      <c r="W169" s="5">
        <v>-36694553000</v>
      </c>
    </row>
    <row r="170" spans="3:27" ht="15.5" x14ac:dyDescent="0.35">
      <c r="C170" t="s">
        <v>276</v>
      </c>
      <c r="J170" s="5">
        <v>-315505000</v>
      </c>
      <c r="K170" s="5">
        <v>-12714392000</v>
      </c>
      <c r="P170" s="5">
        <v>-8755656000</v>
      </c>
      <c r="Q170" s="5">
        <v>-3163580000</v>
      </c>
      <c r="R170" s="5">
        <v>-81623400000</v>
      </c>
      <c r="S170" s="5">
        <v>-1045780000</v>
      </c>
      <c r="T170" s="5">
        <v>-46951063000</v>
      </c>
      <c r="V170" s="5">
        <v>-435119000</v>
      </c>
      <c r="Z170" s="5">
        <v>-46164162000</v>
      </c>
      <c r="AA170" s="2">
        <v>-1412161000</v>
      </c>
    </row>
    <row r="171" spans="3:27" ht="15.5" x14ac:dyDescent="0.35">
      <c r="C171" t="s">
        <v>1838</v>
      </c>
      <c r="V171" s="5">
        <v>-41626431000</v>
      </c>
      <c r="X171" s="5">
        <v>-1205292000</v>
      </c>
      <c r="Y171" s="5">
        <v>-102407959000</v>
      </c>
    </row>
    <row r="172" spans="3:27" ht="15.5" x14ac:dyDescent="0.35">
      <c r="C172" t="s">
        <v>340</v>
      </c>
      <c r="E172" s="5">
        <v>-99225000000</v>
      </c>
      <c r="G172" s="5">
        <v>-8837290000</v>
      </c>
    </row>
    <row r="173" spans="3:27" ht="15.5" x14ac:dyDescent="0.35">
      <c r="C173" t="s">
        <v>1839</v>
      </c>
      <c r="N173" s="5">
        <v>24952485000</v>
      </c>
    </row>
    <row r="174" spans="3:27" ht="15.5" x14ac:dyDescent="0.35">
      <c r="C174" t="s">
        <v>222</v>
      </c>
      <c r="D174" s="5">
        <v>817606000</v>
      </c>
      <c r="E174" s="5">
        <v>974731000</v>
      </c>
      <c r="F174" s="5">
        <v>1565759000</v>
      </c>
      <c r="G174" s="5">
        <v>-47728000</v>
      </c>
      <c r="I174" s="5">
        <v>5877959000</v>
      </c>
      <c r="J174" s="5">
        <v>10077582000</v>
      </c>
      <c r="K174" s="5">
        <v>63443491000</v>
      </c>
      <c r="L174" s="5">
        <v>12802201000</v>
      </c>
      <c r="M174" s="5">
        <v>33400600000</v>
      </c>
      <c r="N174" s="5">
        <v>176711550000</v>
      </c>
      <c r="O174" s="5">
        <v>3486314000</v>
      </c>
      <c r="P174" s="5">
        <v>25885247000</v>
      </c>
      <c r="Q174" s="5">
        <v>4893459000</v>
      </c>
      <c r="R174" s="5">
        <v>5873037000</v>
      </c>
      <c r="S174" s="5">
        <v>8077686000</v>
      </c>
      <c r="T174" s="5">
        <v>6327357000</v>
      </c>
      <c r="U174" s="5">
        <v>2604621000</v>
      </c>
      <c r="V174" s="5">
        <v>1690987000</v>
      </c>
      <c r="W174" s="5">
        <v>3818116000</v>
      </c>
      <c r="X174" s="5">
        <v>5081515000</v>
      </c>
      <c r="Y174" s="5">
        <v>7676755000</v>
      </c>
      <c r="Z174" s="5">
        <v>6840153000</v>
      </c>
      <c r="AA174" s="2">
        <v>26148094000</v>
      </c>
    </row>
    <row r="175" spans="3:27" ht="15.5" x14ac:dyDescent="0.35">
      <c r="C175" t="s">
        <v>1840</v>
      </c>
    </row>
    <row r="176" spans="3:27" ht="15.5" x14ac:dyDescent="0.35">
      <c r="C176" t="s">
        <v>308</v>
      </c>
      <c r="T176" s="5">
        <v>-2151896000</v>
      </c>
    </row>
    <row r="177" spans="3:27" ht="15.5" x14ac:dyDescent="0.35">
      <c r="C177" t="s">
        <v>1841</v>
      </c>
      <c r="I177" s="5">
        <v>486343000</v>
      </c>
    </row>
    <row r="178" spans="3:27" ht="15.5" x14ac:dyDescent="0.35">
      <c r="C178" t="s">
        <v>1842</v>
      </c>
      <c r="P178" s="5">
        <v>122810945000</v>
      </c>
      <c r="Q178" s="5">
        <v>-103271456000</v>
      </c>
      <c r="R178" s="5">
        <v>-7277964000</v>
      </c>
      <c r="S178" s="5">
        <v>-15025032000</v>
      </c>
      <c r="T178" s="5">
        <v>-1352500000</v>
      </c>
      <c r="U178" s="5">
        <v>15953000</v>
      </c>
      <c r="V178" s="5">
        <v>122179000</v>
      </c>
      <c r="W178" s="5">
        <v>23498039000</v>
      </c>
      <c r="X178" s="5">
        <v>-1659111000</v>
      </c>
      <c r="Y178" s="5">
        <v>-5849708000</v>
      </c>
      <c r="Z178" s="5">
        <v>19528587000</v>
      </c>
      <c r="AA178" s="2">
        <v>-12572957000</v>
      </c>
    </row>
    <row r="179" spans="3:27" ht="15.5" x14ac:dyDescent="0.35">
      <c r="C179" t="s">
        <v>1142</v>
      </c>
      <c r="Y179" s="5">
        <v>-92163873000</v>
      </c>
      <c r="AA179" s="2">
        <v>-130466365000</v>
      </c>
    </row>
    <row r="180" spans="3:27" ht="15.5" x14ac:dyDescent="0.35">
      <c r="C180" t="s">
        <v>1843</v>
      </c>
      <c r="Z180" s="5">
        <v>-20943046000</v>
      </c>
      <c r="AA180" s="2">
        <v>-6721119000</v>
      </c>
    </row>
    <row r="181" spans="3:27" ht="15.5" x14ac:dyDescent="0.35">
      <c r="C181" t="s">
        <v>1844</v>
      </c>
      <c r="P181" s="5">
        <v>143500000000</v>
      </c>
      <c r="Q181" s="5">
        <v>636440275000</v>
      </c>
    </row>
    <row r="182" spans="3:27" ht="15.5" x14ac:dyDescent="0.35">
      <c r="C182" t="s">
        <v>1845</v>
      </c>
      <c r="P182" s="5">
        <v>1180819070000</v>
      </c>
      <c r="Q182" s="5">
        <v>200198929000</v>
      </c>
    </row>
    <row r="183" spans="3:27" ht="15.5" x14ac:dyDescent="0.35">
      <c r="C183" t="s">
        <v>523</v>
      </c>
      <c r="O183" s="5">
        <v>10000000000</v>
      </c>
    </row>
    <row r="184" spans="3:27" ht="15.5" x14ac:dyDescent="0.35">
      <c r="C184" t="s">
        <v>1846</v>
      </c>
      <c r="Q184" s="5">
        <v>17500000000</v>
      </c>
    </row>
    <row r="185" spans="3:27" ht="15.5" x14ac:dyDescent="0.35">
      <c r="C185" t="s">
        <v>1847</v>
      </c>
      <c r="O185" s="5">
        <v>12875936000</v>
      </c>
    </row>
    <row r="186" spans="3:27" ht="15.5" x14ac:dyDescent="0.35">
      <c r="C186" t="s">
        <v>1202</v>
      </c>
      <c r="E186" s="5">
        <v>3519110000</v>
      </c>
      <c r="J186" s="5">
        <v>4403386000</v>
      </c>
      <c r="K186" s="5">
        <v>1539036000</v>
      </c>
      <c r="L186" s="5">
        <v>846800000</v>
      </c>
      <c r="O186" s="5">
        <v>1550461000</v>
      </c>
      <c r="P186" s="5">
        <v>2622135000</v>
      </c>
    </row>
    <row r="187" spans="3:27" ht="15.5" x14ac:dyDescent="0.35">
      <c r="C187" t="s">
        <v>1848</v>
      </c>
      <c r="L187" s="5">
        <v>103846000</v>
      </c>
      <c r="O187" s="5">
        <v>266586000</v>
      </c>
      <c r="P187" s="5">
        <v>14000000000</v>
      </c>
      <c r="Q187" s="5">
        <v>827343300000</v>
      </c>
      <c r="W187" s="5">
        <v>2109185105000</v>
      </c>
    </row>
    <row r="188" spans="3:27" ht="15.5" x14ac:dyDescent="0.35">
      <c r="C188" t="s">
        <v>152</v>
      </c>
      <c r="D188" s="5">
        <v>-132996920000</v>
      </c>
      <c r="E188" s="5">
        <v>-441385147000</v>
      </c>
      <c r="F188" s="5">
        <v>486051242000</v>
      </c>
      <c r="G188" s="5">
        <v>-1258268708000</v>
      </c>
      <c r="I188" s="5">
        <v>-1689217468000</v>
      </c>
      <c r="J188" s="5">
        <v>-1470031624000</v>
      </c>
      <c r="K188" s="5">
        <v>-648456763000</v>
      </c>
      <c r="L188" s="5">
        <v>-873241783000</v>
      </c>
      <c r="M188" s="5">
        <v>-1683257211000</v>
      </c>
      <c r="N188" s="5">
        <v>-1239093498000</v>
      </c>
      <c r="O188" s="5">
        <v>-128832144000</v>
      </c>
      <c r="P188" s="5">
        <v>350753571000</v>
      </c>
      <c r="Q188" s="5">
        <v>-1111421217000</v>
      </c>
      <c r="R188" s="5">
        <v>80673777000</v>
      </c>
      <c r="S188" s="5">
        <v>-156578818000</v>
      </c>
      <c r="T188" s="5">
        <v>-1192792288000</v>
      </c>
      <c r="U188" s="5">
        <v>1652220231000</v>
      </c>
      <c r="V188" s="5">
        <v>1882427174000</v>
      </c>
      <c r="W188" s="5">
        <v>-1879048835000</v>
      </c>
      <c r="X188" s="5">
        <v>451573671000</v>
      </c>
      <c r="Y188" s="5">
        <v>415128864000</v>
      </c>
      <c r="Z188" s="5">
        <v>664969135000</v>
      </c>
      <c r="AA188" s="2">
        <v>424622202000</v>
      </c>
    </row>
    <row r="189" spans="3:27" ht="15.5" x14ac:dyDescent="0.35">
      <c r="C189" t="s">
        <v>921</v>
      </c>
      <c r="D189" s="5">
        <v>90000000000</v>
      </c>
      <c r="E189" s="5">
        <v>275000000000</v>
      </c>
      <c r="F189" s="5">
        <v>562500000000</v>
      </c>
      <c r="G189" s="5">
        <v>338000000000</v>
      </c>
      <c r="I189" s="5">
        <v>1488745613000</v>
      </c>
      <c r="J189" s="5">
        <v>2700000000000</v>
      </c>
      <c r="K189" s="5">
        <v>2438212337000</v>
      </c>
      <c r="L189" s="5">
        <v>409118674000</v>
      </c>
      <c r="N189" s="5">
        <v>1537944875000</v>
      </c>
      <c r="O189" s="5">
        <v>1134228058000</v>
      </c>
      <c r="P189" s="5">
        <v>854870901000</v>
      </c>
      <c r="Q189" s="5">
        <v>139629213000</v>
      </c>
      <c r="R189" s="5">
        <v>366623000000</v>
      </c>
      <c r="S189" s="5">
        <v>1040855467000</v>
      </c>
      <c r="T189" s="5">
        <v>355447790000</v>
      </c>
      <c r="U189" s="5">
        <v>392089774000</v>
      </c>
      <c r="V189" s="5">
        <v>754422260000</v>
      </c>
      <c r="W189" s="5">
        <v>54224730000</v>
      </c>
      <c r="X189" s="5">
        <v>367922009000</v>
      </c>
      <c r="Y189" s="5">
        <v>551878153000</v>
      </c>
      <c r="Z189" s="5">
        <v>584878797000</v>
      </c>
      <c r="AA189" s="2">
        <v>337988473000</v>
      </c>
    </row>
    <row r="190" spans="3:27" ht="15.5" x14ac:dyDescent="0.35">
      <c r="C190" t="s">
        <v>231</v>
      </c>
      <c r="D190" s="5">
        <v>-318949809000</v>
      </c>
      <c r="E190" s="5">
        <v>-196149976000</v>
      </c>
      <c r="F190" s="5">
        <v>-283708800000</v>
      </c>
      <c r="G190" s="5">
        <v>-623691799000</v>
      </c>
      <c r="I190" s="5">
        <v>-1391156266000</v>
      </c>
      <c r="J190" s="5">
        <v>-2120433892000</v>
      </c>
      <c r="K190" s="5">
        <v>-870240766000</v>
      </c>
      <c r="L190" s="5">
        <v>-440265605000</v>
      </c>
      <c r="M190" s="5">
        <v>-377676978000</v>
      </c>
      <c r="N190" s="5">
        <v>-552985326000</v>
      </c>
      <c r="O190" s="5">
        <v>-239627723000</v>
      </c>
      <c r="P190" s="5">
        <v>-875977147000</v>
      </c>
      <c r="Q190" s="5">
        <v>-715393072000</v>
      </c>
      <c r="R190" s="5">
        <v>-358847424000</v>
      </c>
      <c r="S190" s="5">
        <v>-772971314000</v>
      </c>
      <c r="T190" s="5">
        <v>-477632367000</v>
      </c>
      <c r="U190" s="5">
        <v>-201771301000</v>
      </c>
      <c r="V190" s="5">
        <v>-549399615000</v>
      </c>
      <c r="W190" s="5">
        <v>-177259756000</v>
      </c>
      <c r="X190" s="5">
        <v>-308245897000</v>
      </c>
      <c r="Y190" s="5">
        <v>-288700375000</v>
      </c>
      <c r="Z190" s="5">
        <v>-188861242000</v>
      </c>
      <c r="AA190" s="2">
        <v>-67055121000</v>
      </c>
    </row>
    <row r="191" spans="3:27" ht="15.5" x14ac:dyDescent="0.35">
      <c r="C191" t="s">
        <v>1849</v>
      </c>
    </row>
    <row r="192" spans="3:27" ht="15.5" x14ac:dyDescent="0.35">
      <c r="C192" t="s">
        <v>1850</v>
      </c>
      <c r="F192" s="5">
        <v>23428050000</v>
      </c>
      <c r="I192" s="5">
        <v>23428050000</v>
      </c>
      <c r="J192" s="5">
        <v>7809350000</v>
      </c>
      <c r="W192" s="5">
        <v>24954081000</v>
      </c>
      <c r="Y192" s="5">
        <v>11169905000</v>
      </c>
      <c r="Z192" s="5">
        <v>3877200000</v>
      </c>
    </row>
    <row r="193" spans="3:27" ht="15.5" x14ac:dyDescent="0.35">
      <c r="C193" t="s">
        <v>1851</v>
      </c>
    </row>
    <row r="194" spans="3:27" ht="15.5" x14ac:dyDescent="0.35">
      <c r="C194" t="s">
        <v>1852</v>
      </c>
    </row>
    <row r="195" spans="3:27" ht="15.5" x14ac:dyDescent="0.35">
      <c r="C195" t="s">
        <v>1853</v>
      </c>
      <c r="P195" s="5">
        <v>44960396000</v>
      </c>
      <c r="Q195" s="5">
        <v>82268887000</v>
      </c>
      <c r="R195" s="5">
        <v>196369173000</v>
      </c>
      <c r="S195" s="5">
        <v>139411442000</v>
      </c>
      <c r="T195" s="5">
        <v>90175096000</v>
      </c>
      <c r="U195" s="5">
        <v>47476416000</v>
      </c>
      <c r="V195" s="5">
        <v>23557864000</v>
      </c>
    </row>
    <row r="196" spans="3:27" ht="15.5" x14ac:dyDescent="0.35">
      <c r="C196" t="s">
        <v>1854</v>
      </c>
      <c r="X196" s="5">
        <v>27805965000</v>
      </c>
    </row>
    <row r="197" spans="3:27" ht="15.5" x14ac:dyDescent="0.35">
      <c r="C197" t="s">
        <v>1855</v>
      </c>
    </row>
    <row r="198" spans="3:27" ht="15.5" x14ac:dyDescent="0.35">
      <c r="C198" t="s">
        <v>1856</v>
      </c>
    </row>
    <row r="199" spans="3:27" ht="15.5" x14ac:dyDescent="0.35">
      <c r="C199" t="s">
        <v>1783</v>
      </c>
      <c r="F199" s="5">
        <v>23428050000</v>
      </c>
      <c r="I199" s="5">
        <v>23428050000</v>
      </c>
      <c r="J199" s="5">
        <v>7809350000</v>
      </c>
      <c r="P199" s="5">
        <v>44960396000</v>
      </c>
      <c r="Q199" s="5">
        <v>82268887000</v>
      </c>
      <c r="R199" s="5">
        <v>196369173000</v>
      </c>
      <c r="S199" s="5">
        <v>139411442000</v>
      </c>
      <c r="T199" s="5">
        <v>90175096000</v>
      </c>
      <c r="U199" s="5">
        <v>47476416000</v>
      </c>
      <c r="V199" s="5">
        <v>23557864000</v>
      </c>
      <c r="W199" s="5">
        <v>24954081000</v>
      </c>
      <c r="X199" s="5">
        <v>27805965000</v>
      </c>
      <c r="Y199" s="5">
        <v>11169905000</v>
      </c>
      <c r="Z199" s="5">
        <v>3877200000</v>
      </c>
    </row>
    <row r="200" spans="3:27" ht="15.5" x14ac:dyDescent="0.35">
      <c r="C200" t="s">
        <v>1857</v>
      </c>
      <c r="F200" s="5">
        <v>-23428050000</v>
      </c>
      <c r="G200" s="5">
        <v>23428050000</v>
      </c>
      <c r="N200" s="5">
        <v>-118071864000</v>
      </c>
    </row>
    <row r="201" spans="3:27" ht="15.5" x14ac:dyDescent="0.35">
      <c r="C201" t="s">
        <v>1551</v>
      </c>
      <c r="D201" s="5">
        <v>-2928240000</v>
      </c>
      <c r="Z201" s="5">
        <v>-121887275000</v>
      </c>
      <c r="AA201" s="2">
        <v>-40560000000</v>
      </c>
    </row>
    <row r="202" spans="3:27" ht="15.5" x14ac:dyDescent="0.35">
      <c r="C202" t="s">
        <v>8</v>
      </c>
      <c r="G202" s="5">
        <v>-989988480000</v>
      </c>
      <c r="I202" s="5">
        <v>-1977629460000</v>
      </c>
      <c r="J202" s="5">
        <v>-1973716960000</v>
      </c>
      <c r="K202" s="5">
        <v>-2467146200000</v>
      </c>
      <c r="L202" s="5">
        <v>-828961123000</v>
      </c>
      <c r="M202" s="5">
        <v>-532903579000</v>
      </c>
      <c r="N202" s="5">
        <v>-395041207000</v>
      </c>
      <c r="O202" s="5">
        <v>-722645086000</v>
      </c>
      <c r="P202" s="5">
        <v>-883232882000</v>
      </c>
      <c r="Q202" s="5">
        <v>-600021341000</v>
      </c>
      <c r="R202" s="5">
        <v>-359120445000</v>
      </c>
      <c r="S202" s="5">
        <v>-512162635000</v>
      </c>
      <c r="T202" s="5">
        <v>-253723698000</v>
      </c>
      <c r="U202" s="5">
        <v>-445112303000</v>
      </c>
      <c r="V202" s="5">
        <v>-94866294000</v>
      </c>
      <c r="W202" s="5">
        <v>-1283737743000</v>
      </c>
      <c r="X202" s="5">
        <v>-208328834000</v>
      </c>
      <c r="Y202" s="5">
        <v>-3125400000</v>
      </c>
    </row>
    <row r="203" spans="3:27" ht="15.5" x14ac:dyDescent="0.35">
      <c r="C203" t="s">
        <v>1858</v>
      </c>
      <c r="S203" s="5">
        <v>-166588000</v>
      </c>
      <c r="T203" s="5">
        <v>-20500000</v>
      </c>
      <c r="U203" s="5">
        <v>-21405000</v>
      </c>
      <c r="V203" s="5">
        <v>-380156000</v>
      </c>
      <c r="W203" s="5">
        <v>-431359000</v>
      </c>
      <c r="X203" s="5">
        <v>-38828296000</v>
      </c>
      <c r="Y203" s="5">
        <v>-18411900000</v>
      </c>
    </row>
    <row r="204" spans="3:27" ht="15.5" x14ac:dyDescent="0.35">
      <c r="C204" t="s">
        <v>1859</v>
      </c>
      <c r="D204" s="5">
        <v>-2928240000</v>
      </c>
      <c r="G204" s="5">
        <v>-989988480000</v>
      </c>
      <c r="I204" s="5">
        <v>-1977629460000</v>
      </c>
      <c r="J204" s="5">
        <v>-1973716960000</v>
      </c>
      <c r="K204" s="5">
        <v>-2467146200000</v>
      </c>
      <c r="L204" s="5">
        <v>-828961123000</v>
      </c>
      <c r="M204" s="5">
        <v>-532903579000</v>
      </c>
      <c r="N204" s="5">
        <v>-395041207000</v>
      </c>
      <c r="O204" s="5">
        <v>-722645086000</v>
      </c>
      <c r="P204" s="5">
        <v>-883232882000</v>
      </c>
      <c r="Q204" s="5">
        <v>-600021341000</v>
      </c>
      <c r="R204" s="5">
        <v>-359120445000</v>
      </c>
      <c r="S204" s="5">
        <v>-512329223000</v>
      </c>
      <c r="T204" s="5">
        <v>-253744198000</v>
      </c>
      <c r="U204" s="5">
        <v>-445133708000</v>
      </c>
      <c r="V204" s="5">
        <v>-95246450000</v>
      </c>
      <c r="W204" s="5">
        <v>-1284169102000</v>
      </c>
      <c r="X204" s="5">
        <v>-247157130000</v>
      </c>
      <c r="Y204" s="5">
        <v>-21537300000</v>
      </c>
      <c r="Z204" s="5">
        <v>-121887275000</v>
      </c>
      <c r="AA204" s="2">
        <v>-40560000000</v>
      </c>
    </row>
    <row r="205" spans="3:27" ht="15.5" x14ac:dyDescent="0.35">
      <c r="C205" t="s">
        <v>536</v>
      </c>
      <c r="X205" s="5">
        <v>-64609909000</v>
      </c>
      <c r="Y205" s="5">
        <v>-46105390000</v>
      </c>
    </row>
    <row r="206" spans="3:27" ht="15.5" x14ac:dyDescent="0.35">
      <c r="C206" t="s">
        <v>158</v>
      </c>
      <c r="D206" s="5">
        <v>-21378044000</v>
      </c>
      <c r="E206" s="5">
        <v>-217450171000</v>
      </c>
      <c r="F206" s="5">
        <v>-12838858000</v>
      </c>
      <c r="G206" s="5">
        <v>-524719000</v>
      </c>
      <c r="I206" s="5">
        <v>-79841595000</v>
      </c>
      <c r="J206" s="5">
        <v>-131265846000</v>
      </c>
      <c r="K206" s="5">
        <v>-59676224000</v>
      </c>
      <c r="L206" s="5">
        <v>-44809269000</v>
      </c>
      <c r="M206" s="5">
        <v>-93784233000</v>
      </c>
      <c r="N206" s="5">
        <v>-37109345000</v>
      </c>
    </row>
    <row r="207" spans="3:27" ht="15.5" x14ac:dyDescent="0.35">
      <c r="C207" t="s">
        <v>1860</v>
      </c>
      <c r="Y207" s="5">
        <v>131621819000</v>
      </c>
      <c r="Z207" s="5">
        <v>42431527000</v>
      </c>
      <c r="AA207" s="2">
        <v>79871910000</v>
      </c>
    </row>
    <row r="208" spans="3:27" ht="15.5" x14ac:dyDescent="0.35">
      <c r="C208" t="s">
        <v>229</v>
      </c>
      <c r="X208" s="5">
        <v>531529220000</v>
      </c>
      <c r="Z208" s="5">
        <v>-24898949000</v>
      </c>
      <c r="AA208" s="2">
        <v>-14058374000</v>
      </c>
    </row>
    <row r="209" spans="2:27" ht="15.5" x14ac:dyDescent="0.35">
      <c r="C209" t="s">
        <v>446</v>
      </c>
      <c r="Q209" s="5">
        <v>988561185000</v>
      </c>
      <c r="V209" s="5">
        <v>1488084334000</v>
      </c>
    </row>
    <row r="210" spans="2:27" ht="15.5" x14ac:dyDescent="0.35">
      <c r="C210" t="s">
        <v>715</v>
      </c>
      <c r="J210" s="5">
        <v>-37000000000</v>
      </c>
      <c r="L210" s="5">
        <v>-68000000000</v>
      </c>
      <c r="N210" s="5">
        <v>-895000000000</v>
      </c>
      <c r="O210" s="5">
        <v>-877000000000</v>
      </c>
      <c r="Q210" s="5">
        <v>-623000000000</v>
      </c>
    </row>
    <row r="211" spans="2:27" ht="15.5" x14ac:dyDescent="0.35">
      <c r="C211" t="s">
        <v>1861</v>
      </c>
      <c r="Z211" s="5">
        <v>85788024000</v>
      </c>
    </row>
    <row r="212" spans="2:27" ht="15.5" x14ac:dyDescent="0.35">
      <c r="C212" t="s">
        <v>1862</v>
      </c>
    </row>
    <row r="213" spans="2:27" ht="15.5" x14ac:dyDescent="0.35">
      <c r="C213" t="s">
        <v>167</v>
      </c>
      <c r="D213" s="5">
        <v>1031767890000</v>
      </c>
      <c r="E213" s="5">
        <v>838098259000</v>
      </c>
      <c r="F213" s="5">
        <v>531776482000</v>
      </c>
      <c r="G213" s="5">
        <v>1759457479000</v>
      </c>
      <c r="I213" s="5">
        <v>942706956000</v>
      </c>
      <c r="J213" s="5">
        <v>-1296313158000</v>
      </c>
      <c r="K213" s="5">
        <v>2269906138000</v>
      </c>
      <c r="L213" s="5">
        <v>1479172922000</v>
      </c>
      <c r="M213" s="5">
        <v>1052942245000</v>
      </c>
      <c r="N213" s="5">
        <v>-311473148000</v>
      </c>
      <c r="O213" s="5">
        <v>-220150064000</v>
      </c>
      <c r="P213" s="5">
        <v>287703294000</v>
      </c>
      <c r="Q213" s="5">
        <v>404256577000</v>
      </c>
      <c r="R213" s="5">
        <v>43251445000</v>
      </c>
      <c r="S213" s="5">
        <v>544636707000</v>
      </c>
      <c r="T213" s="5">
        <v>159580790000</v>
      </c>
      <c r="U213" s="5">
        <v>-1170802134000</v>
      </c>
      <c r="V213" s="5">
        <v>509850740000</v>
      </c>
      <c r="W213" s="5">
        <v>729633753000</v>
      </c>
      <c r="X213" s="5">
        <v>380601047000</v>
      </c>
      <c r="Y213" s="5">
        <v>49823398000</v>
      </c>
      <c r="Z213" s="5">
        <v>61841116000</v>
      </c>
      <c r="AA213" s="2">
        <v>91013725000</v>
      </c>
    </row>
    <row r="214" spans="2:27" ht="15.5" x14ac:dyDescent="0.35">
      <c r="C214" t="s">
        <v>242</v>
      </c>
      <c r="D214" s="5">
        <v>222499399000</v>
      </c>
      <c r="E214" s="5">
        <v>40790454000</v>
      </c>
      <c r="F214" s="5">
        <v>24567539000</v>
      </c>
      <c r="G214" s="5">
        <v>43269068000</v>
      </c>
      <c r="I214" s="5">
        <v>95600811000</v>
      </c>
      <c r="J214" s="5">
        <v>126679085000</v>
      </c>
      <c r="K214" s="5">
        <v>-72261208000</v>
      </c>
      <c r="L214" s="5">
        <v>258315422000</v>
      </c>
      <c r="M214" s="5">
        <v>-1813467000</v>
      </c>
      <c r="N214" s="5">
        <v>55897000</v>
      </c>
      <c r="O214" s="5">
        <v>-90152592000</v>
      </c>
      <c r="P214" s="5">
        <v>112151230000</v>
      </c>
      <c r="Q214" s="5">
        <v>17660876000</v>
      </c>
      <c r="R214" s="5">
        <v>33882917000</v>
      </c>
      <c r="S214" s="5">
        <v>-151418199000</v>
      </c>
      <c r="T214" s="5">
        <v>-83054902000</v>
      </c>
      <c r="U214" s="5">
        <v>105923561000</v>
      </c>
      <c r="V214" s="5">
        <v>45303312000</v>
      </c>
      <c r="W214" s="5">
        <v>-14116456000</v>
      </c>
      <c r="X214" s="5">
        <v>37552938000</v>
      </c>
      <c r="Y214" s="5">
        <v>-62262545000</v>
      </c>
      <c r="Z214" s="5">
        <v>11094332000</v>
      </c>
      <c r="AA214" s="2">
        <v>3543791000</v>
      </c>
    </row>
    <row r="215" spans="2:27" ht="15.5" x14ac:dyDescent="0.35">
      <c r="C215" t="s">
        <v>1087</v>
      </c>
      <c r="Q215" s="5">
        <v>-17607780000</v>
      </c>
    </row>
    <row r="216" spans="2:27" ht="15.5" x14ac:dyDescent="0.35">
      <c r="C216" t="s">
        <v>168</v>
      </c>
      <c r="E216" s="5">
        <v>6404299375000</v>
      </c>
      <c r="I216" s="5">
        <v>5365991608000</v>
      </c>
      <c r="J216" s="5">
        <v>6535625681000</v>
      </c>
      <c r="K216" s="5">
        <v>4337980751000</v>
      </c>
      <c r="L216" s="5">
        <v>2600492407000</v>
      </c>
      <c r="M216" s="5">
        <v>1549363629000</v>
      </c>
      <c r="N216" s="5">
        <v>1860780880000</v>
      </c>
      <c r="O216" s="5">
        <v>2171083536000</v>
      </c>
      <c r="P216" s="5">
        <v>1771229012000</v>
      </c>
      <c r="Q216" s="5">
        <v>1366943494000</v>
      </c>
      <c r="R216" s="5">
        <v>1289809132000</v>
      </c>
      <c r="S216" s="5">
        <v>896590624000</v>
      </c>
      <c r="T216" s="5">
        <v>820064736000</v>
      </c>
      <c r="U216" s="5">
        <v>1884943309000</v>
      </c>
      <c r="V216" s="5">
        <v>1329789257000</v>
      </c>
      <c r="W216" s="5">
        <v>614271960000</v>
      </c>
      <c r="X216" s="5">
        <v>273694325000</v>
      </c>
      <c r="Y216" s="5">
        <v>286133472000</v>
      </c>
      <c r="Z216" s="5">
        <v>213198024000</v>
      </c>
      <c r="AA216" s="2">
        <v>118640508000</v>
      </c>
    </row>
    <row r="217" spans="2:27" ht="15.5" x14ac:dyDescent="0.35">
      <c r="C217" t="s">
        <v>1863</v>
      </c>
      <c r="Q217" s="5">
        <v>-24155000</v>
      </c>
    </row>
    <row r="218" spans="2:27" ht="15.5" x14ac:dyDescent="0.35">
      <c r="C218" t="s">
        <v>166</v>
      </c>
    </row>
    <row r="219" spans="2:27" ht="15.5" x14ac:dyDescent="0.35">
      <c r="C219" t="s">
        <v>169</v>
      </c>
      <c r="D219" s="5">
        <v>1254267289000</v>
      </c>
      <c r="E219" s="5">
        <v>7283188088000</v>
      </c>
      <c r="F219" s="5">
        <v>556344021000</v>
      </c>
      <c r="G219" s="5">
        <v>1802726547000</v>
      </c>
      <c r="I219" s="5">
        <v>6404299375000</v>
      </c>
      <c r="J219" s="5">
        <v>5365991608000</v>
      </c>
      <c r="K219" s="5">
        <v>6535625681000</v>
      </c>
      <c r="L219" s="5">
        <v>4337980751000</v>
      </c>
      <c r="M219" s="5">
        <v>2600492407000</v>
      </c>
      <c r="N219" s="5">
        <v>1549363629000</v>
      </c>
      <c r="O219" s="5">
        <v>1860780880000</v>
      </c>
      <c r="P219" s="5">
        <v>2171083536000</v>
      </c>
      <c r="Q219" s="5">
        <v>1771229012000</v>
      </c>
      <c r="R219" s="5">
        <v>1366943494000</v>
      </c>
      <c r="S219" s="5">
        <v>1289809132000</v>
      </c>
      <c r="T219" s="5">
        <v>896590624000</v>
      </c>
      <c r="U219" s="5">
        <v>820064736000</v>
      </c>
      <c r="V219" s="5">
        <v>1884943309000</v>
      </c>
      <c r="W219" s="5">
        <v>1329789257000</v>
      </c>
      <c r="X219" s="5">
        <v>691848310000</v>
      </c>
      <c r="Y219" s="5">
        <v>273694325000</v>
      </c>
      <c r="Z219" s="5">
        <v>286133472000</v>
      </c>
      <c r="AA219" s="2">
        <v>213198024000</v>
      </c>
    </row>
    <row r="221" spans="2:27" ht="15.5" x14ac:dyDescent="0.35">
      <c r="B221" t="s">
        <v>170</v>
      </c>
      <c r="C221" t="s">
        <v>12</v>
      </c>
      <c r="D221" s="5">
        <v>20070000000</v>
      </c>
      <c r="E221" s="5">
        <v>20070000000</v>
      </c>
      <c r="F221" s="5">
        <v>20070000000</v>
      </c>
      <c r="G221" s="5">
        <v>20070000000</v>
      </c>
      <c r="I221" s="5">
        <v>20070000000</v>
      </c>
      <c r="J221" s="5">
        <v>20070000000</v>
      </c>
      <c r="K221" s="5">
        <v>20070000000</v>
      </c>
      <c r="L221" s="5">
        <v>20070000000</v>
      </c>
      <c r="M221" s="5">
        <v>4010000000</v>
      </c>
      <c r="N221" s="5">
        <v>4010000000</v>
      </c>
      <c r="O221" s="5">
        <v>4010000000</v>
      </c>
      <c r="P221" s="5">
        <v>4010000000</v>
      </c>
      <c r="Q221" s="5">
        <v>4010000000</v>
      </c>
      <c r="R221" s="5">
        <v>3990000000</v>
      </c>
      <c r="S221" s="5">
        <v>3950000000</v>
      </c>
      <c r="T221" s="5">
        <v>3910000000</v>
      </c>
      <c r="U221" s="5">
        <v>3880000000</v>
      </c>
      <c r="V221" s="5">
        <v>3850000000</v>
      </c>
      <c r="W221" s="5">
        <v>3820000000</v>
      </c>
      <c r="X221" s="5">
        <v>3790000000</v>
      </c>
      <c r="Y221" s="5">
        <v>3140000000</v>
      </c>
      <c r="Z221" s="5">
        <v>3130000000</v>
      </c>
      <c r="AA221" s="2">
        <v>3120000000</v>
      </c>
    </row>
    <row r="222" spans="2:27" ht="15.5" x14ac:dyDescent="0.35">
      <c r="C222" t="s">
        <v>171</v>
      </c>
      <c r="D222" s="6">
        <v>38.57</v>
      </c>
      <c r="E222" s="6">
        <v>32.700000000000003</v>
      </c>
      <c r="F222" s="6">
        <v>40.97</v>
      </c>
      <c r="G222" s="6">
        <v>23.42</v>
      </c>
    </row>
    <row r="223" spans="2:27" ht="15.5" x14ac:dyDescent="0.35">
      <c r="C223" t="s">
        <v>172</v>
      </c>
      <c r="D223" s="6">
        <v>31.37</v>
      </c>
      <c r="E223" s="6">
        <v>42.97</v>
      </c>
      <c r="F223" s="6">
        <v>30.75</v>
      </c>
      <c r="G223" s="6">
        <v>51.67</v>
      </c>
    </row>
    <row r="224" spans="2:27" ht="15.5" x14ac:dyDescent="0.35">
      <c r="C224" t="s">
        <v>60</v>
      </c>
      <c r="D224" s="6">
        <v>1.36</v>
      </c>
      <c r="E224" s="6">
        <v>2.1800000000000002</v>
      </c>
      <c r="F224" s="6">
        <v>1.86</v>
      </c>
      <c r="G224" s="6">
        <v>2.21</v>
      </c>
    </row>
    <row r="225" spans="3:7" ht="15.5" x14ac:dyDescent="0.35">
      <c r="C225" t="s">
        <v>173</v>
      </c>
      <c r="D225" s="6">
        <v>1057089999999.9999</v>
      </c>
      <c r="E225" s="5">
        <v>970690000000</v>
      </c>
      <c r="F225" s="5">
        <v>1174560000000</v>
      </c>
      <c r="G225" s="5">
        <v>702080000000</v>
      </c>
    </row>
    <row r="226" spans="3:7" ht="15.5" x14ac:dyDescent="0.35">
      <c r="C226" t="s">
        <v>174</v>
      </c>
      <c r="D226" s="6">
        <v>1.9699999999999999E-2</v>
      </c>
      <c r="E226" s="6">
        <v>1.77E-2</v>
      </c>
      <c r="F226" s="6">
        <v>2.2499999999999999E-2</v>
      </c>
      <c r="G226" s="6">
        <v>1.3899999999999999E-2</v>
      </c>
    </row>
    <row r="227" spans="3:7" ht="15.5" x14ac:dyDescent="0.35">
      <c r="C227" t="s">
        <v>175</v>
      </c>
      <c r="D227" s="6">
        <v>5.9800000000000006E-2</v>
      </c>
      <c r="E227" s="6">
        <v>5.1200000000000002E-2</v>
      </c>
      <c r="F227" s="6">
        <v>6.7699999999999996E-2</v>
      </c>
      <c r="G227" s="6">
        <v>4.1700000000000001E-2</v>
      </c>
    </row>
    <row r="228" spans="3:7" ht="15.5" x14ac:dyDescent="0.35">
      <c r="C228" t="s">
        <v>176</v>
      </c>
      <c r="D228" s="6">
        <v>4.36E-2</v>
      </c>
      <c r="E228" s="6">
        <v>3.9599999999999996E-2</v>
      </c>
      <c r="F228" s="6">
        <v>5.0799999999999998E-2</v>
      </c>
      <c r="G228" s="6">
        <v>2.8500000000000001E-2</v>
      </c>
    </row>
    <row r="229" spans="3:7" ht="15.5" x14ac:dyDescent="0.35">
      <c r="C229" t="s">
        <v>177</v>
      </c>
      <c r="D229" s="6">
        <v>63.21</v>
      </c>
      <c r="E229" s="6">
        <v>58.84</v>
      </c>
      <c r="F229" s="6">
        <v>40.07</v>
      </c>
      <c r="G229" s="6">
        <v>35.25</v>
      </c>
    </row>
    <row r="230" spans="3:7" ht="15.5" x14ac:dyDescent="0.35">
      <c r="C230" t="s">
        <v>178</v>
      </c>
      <c r="D230" s="5">
        <v>16367000000000</v>
      </c>
      <c r="E230" s="5">
        <v>16188000000000</v>
      </c>
      <c r="F230" s="5">
        <v>15610000000000</v>
      </c>
      <c r="G230" s="5">
        <v>14563000000000</v>
      </c>
    </row>
    <row r="231" spans="3:7" ht="15.5" x14ac:dyDescent="0.35">
      <c r="C231" t="s">
        <v>179</v>
      </c>
      <c r="D231" s="6">
        <v>1.87</v>
      </c>
      <c r="E231" s="6">
        <v>2.2000000000000002</v>
      </c>
      <c r="F231" s="6">
        <v>2.08</v>
      </c>
      <c r="G231" s="6">
        <v>2.15</v>
      </c>
    </row>
    <row r="232" spans="3:7" ht="15.5" x14ac:dyDescent="0.35">
      <c r="C232" t="s">
        <v>180</v>
      </c>
      <c r="D232" s="6">
        <v>645.54999999999995</v>
      </c>
      <c r="E232" s="6">
        <v>638.85</v>
      </c>
      <c r="F232" s="6">
        <v>605.57000000000005</v>
      </c>
      <c r="G232" s="6">
        <v>561.87</v>
      </c>
    </row>
    <row r="233" spans="3:7" ht="15.5" x14ac:dyDescent="0.35">
      <c r="C233" t="s">
        <v>181</v>
      </c>
      <c r="D233" s="6">
        <v>1.87</v>
      </c>
      <c r="E233" s="6">
        <v>2.2000000000000002</v>
      </c>
      <c r="F233" s="6">
        <v>2.08</v>
      </c>
      <c r="G233" s="6">
        <v>2.15</v>
      </c>
    </row>
    <row r="234" spans="3:7" ht="15.5" x14ac:dyDescent="0.35">
      <c r="C234" t="s">
        <v>182</v>
      </c>
      <c r="D234" s="6">
        <v>645.54999999999995</v>
      </c>
      <c r="E234" s="6">
        <v>638.85</v>
      </c>
      <c r="F234" s="6">
        <v>605.57000000000005</v>
      </c>
      <c r="G234" s="6">
        <v>561.87</v>
      </c>
    </row>
    <row r="235" spans="3:7" ht="15.5" x14ac:dyDescent="0.35">
      <c r="C235" t="s">
        <v>183</v>
      </c>
      <c r="D235" s="5">
        <v>1855000000000</v>
      </c>
      <c r="E235" s="5">
        <v>1559000000000</v>
      </c>
      <c r="F235" s="5">
        <v>1420000000000</v>
      </c>
      <c r="G235" s="5">
        <v>839000000000</v>
      </c>
    </row>
    <row r="236" spans="3:7" ht="15.5" x14ac:dyDescent="0.35">
      <c r="C236" t="s">
        <v>184</v>
      </c>
      <c r="D236" s="5">
        <v>3054000000000</v>
      </c>
      <c r="E236" s="5">
        <v>3452000000000</v>
      </c>
      <c r="F236" s="5">
        <v>3715000000000</v>
      </c>
      <c r="G236" s="5">
        <v>3808000000000</v>
      </c>
    </row>
    <row r="237" spans="3:7" ht="15.5" x14ac:dyDescent="0.35">
      <c r="C237" t="s">
        <v>185</v>
      </c>
      <c r="D237" s="5">
        <v>12958000000000</v>
      </c>
      <c r="E237" s="5">
        <v>12824000000000</v>
      </c>
      <c r="F237" s="5">
        <v>12156000000000</v>
      </c>
      <c r="G237" s="5">
        <v>11279000000000</v>
      </c>
    </row>
    <row r="238" spans="3:7" ht="15.5" x14ac:dyDescent="0.35">
      <c r="C238" t="s">
        <v>24</v>
      </c>
      <c r="D238" s="5">
        <v>4909000000000</v>
      </c>
      <c r="E238" s="5">
        <v>5011000000000</v>
      </c>
      <c r="F238" s="5">
        <v>5134000000000</v>
      </c>
      <c r="G238" s="5">
        <v>4647000000000</v>
      </c>
    </row>
    <row r="239" spans="3:7" ht="15.5" x14ac:dyDescent="0.35">
      <c r="C239" t="s">
        <v>21</v>
      </c>
      <c r="D239" s="5">
        <v>-3957000000000</v>
      </c>
      <c r="E239" s="5">
        <v>-2272000000000</v>
      </c>
      <c r="F239" s="5">
        <v>-1270000000000</v>
      </c>
      <c r="G239" s="5">
        <v>-1201000000000</v>
      </c>
    </row>
    <row r="240" spans="3:7" ht="15.5" x14ac:dyDescent="0.35">
      <c r="C240" t="s">
        <v>186</v>
      </c>
      <c r="D240" s="5">
        <v>6061000000000</v>
      </c>
      <c r="E240" s="5">
        <v>7298000000000</v>
      </c>
      <c r="F240" s="5">
        <v>7487000000000</v>
      </c>
      <c r="G240" s="5">
        <v>7751000000000</v>
      </c>
    </row>
    <row r="241" spans="3:27" ht="15.5" x14ac:dyDescent="0.35">
      <c r="C241" t="s">
        <v>187</v>
      </c>
      <c r="D241" s="5">
        <v>2571000000000</v>
      </c>
      <c r="E241" s="5">
        <v>1419000000000</v>
      </c>
      <c r="F241" s="5">
        <v>551000000000</v>
      </c>
      <c r="G241" s="5">
        <v>3217000000000</v>
      </c>
    </row>
    <row r="242" spans="3:27" ht="15.5" x14ac:dyDescent="0.35">
      <c r="C242" t="s">
        <v>188</v>
      </c>
      <c r="D242" s="5">
        <v>-403000000000</v>
      </c>
      <c r="E242" s="5">
        <v>-144000000000</v>
      </c>
      <c r="F242" s="5">
        <v>-257000000000</v>
      </c>
      <c r="G242" s="5">
        <v>-199000000000</v>
      </c>
    </row>
    <row r="243" spans="3:27" ht="15.5" x14ac:dyDescent="0.35">
      <c r="C243" t="s">
        <v>13</v>
      </c>
      <c r="D243" s="5">
        <v>2168000000000</v>
      </c>
      <c r="E243" s="5">
        <v>1275000000000</v>
      </c>
      <c r="F243" s="5">
        <v>294000000000</v>
      </c>
      <c r="G243" s="5">
        <v>3018000000000</v>
      </c>
    </row>
    <row r="244" spans="3:27" ht="15.5" x14ac:dyDescent="0.35">
      <c r="C244" t="s">
        <v>16</v>
      </c>
      <c r="D244" s="6">
        <v>107.98</v>
      </c>
      <c r="E244" s="6">
        <v>63.52</v>
      </c>
      <c r="F244" s="6">
        <v>14.65</v>
      </c>
      <c r="G244" s="6">
        <v>150.34</v>
      </c>
    </row>
    <row r="245" spans="3:27" ht="15.5" x14ac:dyDescent="0.35">
      <c r="C245" t="s">
        <v>45</v>
      </c>
      <c r="I245" s="6">
        <v>123.18</v>
      </c>
      <c r="J245" s="6">
        <v>110.85</v>
      </c>
      <c r="K245" s="6">
        <v>138.51</v>
      </c>
      <c r="L245" s="6">
        <v>119.73</v>
      </c>
      <c r="M245" s="6">
        <v>276.89</v>
      </c>
      <c r="N245" s="6">
        <v>230.38</v>
      </c>
      <c r="O245" s="6">
        <v>178.64</v>
      </c>
      <c r="P245" s="6">
        <v>409.7</v>
      </c>
      <c r="Q245" s="6">
        <v>299.94</v>
      </c>
      <c r="R245" s="6">
        <v>253.22</v>
      </c>
      <c r="S245" s="6">
        <v>261.74</v>
      </c>
      <c r="T245" s="6">
        <v>206.99</v>
      </c>
      <c r="U245" s="6">
        <v>167.04</v>
      </c>
      <c r="V245" s="6">
        <v>168.59</v>
      </c>
      <c r="W245" s="6">
        <v>600.05999999999995</v>
      </c>
      <c r="X245" s="6">
        <v>89.4</v>
      </c>
      <c r="Y245" s="6">
        <v>108.31</v>
      </c>
      <c r="Z245" s="6">
        <v>86.69</v>
      </c>
      <c r="AA245" s="3">
        <v>76.02</v>
      </c>
    </row>
    <row r="246" spans="3:27" ht="15.5" x14ac:dyDescent="0.35">
      <c r="C246" t="s">
        <v>59</v>
      </c>
      <c r="I246" s="6">
        <v>10.23</v>
      </c>
      <c r="J246" s="6">
        <v>10.1</v>
      </c>
      <c r="K246" s="6">
        <v>10.65</v>
      </c>
      <c r="L246" s="6">
        <v>11.69</v>
      </c>
      <c r="M246" s="6">
        <v>14.84</v>
      </c>
      <c r="N246" s="6">
        <v>13.8</v>
      </c>
      <c r="O246" s="6">
        <v>22.11</v>
      </c>
      <c r="P246" s="6">
        <v>10.47</v>
      </c>
      <c r="Q246" s="6">
        <v>21.17</v>
      </c>
      <c r="R246" s="6">
        <v>23.69</v>
      </c>
      <c r="S246" s="6">
        <v>27.41</v>
      </c>
      <c r="T246" s="6">
        <v>19.899999999999999</v>
      </c>
      <c r="U246" s="6">
        <v>26.19</v>
      </c>
      <c r="V246" s="6">
        <v>24.62</v>
      </c>
      <c r="W246" s="6">
        <v>5.04</v>
      </c>
      <c r="X246" s="6">
        <v>19.350000000000001</v>
      </c>
      <c r="Y246" s="6">
        <v>10.25</v>
      </c>
      <c r="Z246" s="6">
        <v>7.9</v>
      </c>
      <c r="AA246" s="3">
        <v>17.23</v>
      </c>
    </row>
    <row r="247" spans="3:27" ht="15.5" x14ac:dyDescent="0.35">
      <c r="C247" t="s">
        <v>62</v>
      </c>
      <c r="I247" s="6">
        <v>0.55000000000000004</v>
      </c>
      <c r="J247" s="6">
        <v>0.57999999999999996</v>
      </c>
      <c r="K247" s="6">
        <v>0.7</v>
      </c>
      <c r="L247" s="6">
        <v>0.59</v>
      </c>
      <c r="M247" s="6">
        <v>0.64</v>
      </c>
      <c r="N247" s="6">
        <v>0.72</v>
      </c>
      <c r="O247" s="6">
        <v>0.73</v>
      </c>
      <c r="P247" s="6">
        <v>0.73</v>
      </c>
      <c r="Q247" s="6">
        <v>1.39</v>
      </c>
      <c r="R247" s="6">
        <v>1.57</v>
      </c>
      <c r="S247" s="6">
        <v>1.43</v>
      </c>
      <c r="T247" s="6">
        <v>0.72</v>
      </c>
      <c r="U247" s="6">
        <v>0.76</v>
      </c>
      <c r="V247" s="6">
        <v>0.74</v>
      </c>
      <c r="W247" s="6">
        <v>0.61</v>
      </c>
      <c r="X247" s="6">
        <v>0.54</v>
      </c>
      <c r="Y247" s="6">
        <v>0.39</v>
      </c>
      <c r="Z247" s="6">
        <v>0.23</v>
      </c>
      <c r="AA247" s="3">
        <v>0.69</v>
      </c>
    </row>
    <row r="248" spans="3:27" ht="15.5" x14ac:dyDescent="0.35">
      <c r="C248" t="s">
        <v>189</v>
      </c>
      <c r="I248" s="5">
        <v>3622200000000</v>
      </c>
      <c r="J248" s="5">
        <v>3068890000000</v>
      </c>
      <c r="K248" s="5">
        <v>4013020000000</v>
      </c>
      <c r="L248" s="5">
        <v>3522060000000</v>
      </c>
      <c r="M248" s="5">
        <v>1859610000000</v>
      </c>
      <c r="N248" s="5">
        <v>1634000000000</v>
      </c>
      <c r="O248" s="5">
        <v>1422190000000</v>
      </c>
      <c r="P248" s="5">
        <v>1227700000000</v>
      </c>
    </row>
    <row r="249" spans="3:27" ht="15.5" x14ac:dyDescent="0.35">
      <c r="C249" t="s">
        <v>190</v>
      </c>
      <c r="I249" s="6">
        <v>6.7599999999999993E-2</v>
      </c>
      <c r="J249" s="6">
        <v>6.7199999999999996E-2</v>
      </c>
      <c r="K249" s="6">
        <v>9.1899999999999996E-2</v>
      </c>
      <c r="L249" s="6">
        <v>8.8399999999999992E-2</v>
      </c>
      <c r="M249" s="6">
        <v>4.7300000000000002E-2</v>
      </c>
      <c r="N249" s="6">
        <v>4.9500000000000002E-2</v>
      </c>
      <c r="O249" s="6">
        <v>3.3500000000000002E-2</v>
      </c>
      <c r="P249" s="6">
        <v>8.2500000000000004E-2</v>
      </c>
      <c r="Q249" s="6">
        <v>7.1399999999999991E-2</v>
      </c>
      <c r="R249" s="6">
        <v>6.3799999999999996E-2</v>
      </c>
      <c r="S249" s="6">
        <v>6.8000000000000005E-2</v>
      </c>
      <c r="T249" s="6">
        <v>5.4800000000000001E-2</v>
      </c>
      <c r="U249" s="6">
        <v>4.4299999999999999E-2</v>
      </c>
      <c r="V249" s="6">
        <v>5.5099999999999996E-2</v>
      </c>
      <c r="W249" s="6">
        <v>0.27600000000000002</v>
      </c>
      <c r="X249" s="6">
        <v>4.4199999999999996E-2</v>
      </c>
      <c r="Y249" s="6">
        <v>5.6100000000000004E-2</v>
      </c>
      <c r="Z249" s="6">
        <v>5.5599999999999997E-2</v>
      </c>
      <c r="AA249" s="3">
        <v>6.7799999999999999E-2</v>
      </c>
    </row>
    <row r="250" spans="3:27" ht="15.5" x14ac:dyDescent="0.35">
      <c r="C250" t="s">
        <v>191</v>
      </c>
      <c r="I250" s="6">
        <v>0.2034</v>
      </c>
      <c r="J250" s="6">
        <v>0.19239999999999999</v>
      </c>
      <c r="K250" s="6">
        <v>0.24690000000000001</v>
      </c>
      <c r="L250" s="6">
        <v>0.21909999999999999</v>
      </c>
      <c r="M250" s="6">
        <v>0.11900000000000001</v>
      </c>
      <c r="N250" s="6">
        <v>0.1057</v>
      </c>
      <c r="O250" s="6">
        <v>8.5999999999999993E-2</v>
      </c>
      <c r="P250" s="6">
        <v>0.19649999999999998</v>
      </c>
      <c r="Q250" s="6">
        <v>0.159</v>
      </c>
      <c r="R250" s="6">
        <v>0.1482</v>
      </c>
      <c r="S250" s="6">
        <v>0.16969999999999999</v>
      </c>
      <c r="T250" s="6">
        <v>0.15029999999999999</v>
      </c>
      <c r="U250" s="6">
        <v>0.1358</v>
      </c>
      <c r="V250" s="6">
        <v>0.16079999999999997</v>
      </c>
      <c r="W250" s="6">
        <v>0.67810000000000004</v>
      </c>
      <c r="X250" s="6">
        <v>0.1421</v>
      </c>
      <c r="Y250" s="6">
        <v>0.19519999999999998</v>
      </c>
      <c r="Z250" s="6">
        <v>0.16850000000000001</v>
      </c>
      <c r="AA250" s="3">
        <v>0.1857</v>
      </c>
    </row>
    <row r="251" spans="3:27" ht="15.5" x14ac:dyDescent="0.35">
      <c r="C251" t="s">
        <v>192</v>
      </c>
      <c r="I251" s="6">
        <v>0.1527</v>
      </c>
      <c r="J251" s="6">
        <v>0.13800000000000001</v>
      </c>
      <c r="K251" s="6">
        <v>0.21179999999999999</v>
      </c>
      <c r="L251" s="6">
        <v>0.20499999999999999</v>
      </c>
      <c r="M251" s="6">
        <v>0.1047</v>
      </c>
      <c r="N251" s="6">
        <v>9.5700000000000007E-2</v>
      </c>
      <c r="O251" s="6">
        <v>8.9099999999999999E-2</v>
      </c>
      <c r="P251" s="6">
        <v>8.0500000000000002E-2</v>
      </c>
      <c r="Q251" s="6">
        <v>0.10619999999999999</v>
      </c>
      <c r="R251" s="6">
        <v>0.11550000000000001</v>
      </c>
      <c r="S251" s="6">
        <v>0.14249999999999999</v>
      </c>
      <c r="T251" s="6">
        <v>0.12770000000000001</v>
      </c>
      <c r="U251" s="6">
        <v>0.1045</v>
      </c>
      <c r="V251" s="6">
        <v>0.1497</v>
      </c>
      <c r="W251" s="6">
        <v>0.17309999999999998</v>
      </c>
      <c r="X251" s="6">
        <v>0.1454</v>
      </c>
      <c r="Y251" s="6">
        <v>0.19489999999999999</v>
      </c>
      <c r="Z251" s="6">
        <v>0.21190000000000001</v>
      </c>
      <c r="AA251" s="3">
        <v>0.40689999999999998</v>
      </c>
    </row>
    <row r="252" spans="3:27" ht="15.5" x14ac:dyDescent="0.35">
      <c r="C252" t="s">
        <v>193</v>
      </c>
      <c r="I252" s="6">
        <v>41.8</v>
      </c>
      <c r="J252" s="6">
        <v>30.37</v>
      </c>
      <c r="K252" s="6">
        <v>51.99</v>
      </c>
      <c r="L252" s="6">
        <v>53.95</v>
      </c>
      <c r="M252" s="6">
        <v>25.49</v>
      </c>
      <c r="N252" s="6">
        <v>16.93</v>
      </c>
      <c r="O252" s="6">
        <v>9.98</v>
      </c>
      <c r="P252" s="6">
        <v>10.82</v>
      </c>
      <c r="Q252" s="6">
        <v>48.88</v>
      </c>
      <c r="R252" s="6">
        <v>18.38</v>
      </c>
      <c r="S252" s="6">
        <v>11.65</v>
      </c>
      <c r="T252" s="6">
        <v>7.7</v>
      </c>
      <c r="U252" s="6">
        <v>6.9</v>
      </c>
      <c r="V252" s="6">
        <v>15.03</v>
      </c>
      <c r="W252" s="6">
        <v>17.62</v>
      </c>
      <c r="X252" s="6">
        <v>4.93</v>
      </c>
      <c r="Y252" s="6">
        <v>4.83</v>
      </c>
      <c r="Z252" s="6">
        <v>4.68</v>
      </c>
      <c r="AA252" s="3">
        <v>7.2</v>
      </c>
    </row>
    <row r="253" spans="3:27" ht="15.5" x14ac:dyDescent="0.35">
      <c r="C253" t="s">
        <v>56</v>
      </c>
      <c r="I253" s="6">
        <v>2.08</v>
      </c>
      <c r="J253" s="6">
        <v>1.94</v>
      </c>
      <c r="K253" s="6">
        <v>2.63</v>
      </c>
      <c r="L253" s="6">
        <v>2.56</v>
      </c>
      <c r="M253" s="6">
        <v>1.77</v>
      </c>
      <c r="N253" s="6">
        <v>1.46</v>
      </c>
      <c r="O253" s="6">
        <v>1.9</v>
      </c>
      <c r="P253" s="6">
        <v>2.06</v>
      </c>
      <c r="Q253" s="6">
        <v>3.37</v>
      </c>
      <c r="R253" s="6">
        <v>3.51</v>
      </c>
      <c r="S253" s="6">
        <v>4.6500000000000004</v>
      </c>
      <c r="T253" s="6">
        <v>2.99</v>
      </c>
      <c r="U253" s="6">
        <v>3.56</v>
      </c>
      <c r="V253" s="6">
        <v>3.96</v>
      </c>
      <c r="W253" s="6">
        <v>3.42</v>
      </c>
      <c r="X253" s="6">
        <v>2.75</v>
      </c>
      <c r="Y253" s="5">
        <v>2</v>
      </c>
      <c r="Z253" s="6">
        <v>1.33</v>
      </c>
      <c r="AA253" s="3">
        <v>3.2</v>
      </c>
    </row>
    <row r="254" spans="3:27" ht="15.5" x14ac:dyDescent="0.35">
      <c r="C254" t="s">
        <v>53</v>
      </c>
      <c r="I254" s="6">
        <v>605.57000000000005</v>
      </c>
      <c r="J254" s="6">
        <v>576.01</v>
      </c>
      <c r="K254" s="6">
        <v>561.07000000000005</v>
      </c>
      <c r="L254" s="6">
        <v>546.44000000000005</v>
      </c>
      <c r="M254" s="6">
        <v>2327.73</v>
      </c>
      <c r="N254" s="6">
        <v>2180.09</v>
      </c>
      <c r="O254" s="6">
        <v>2076.44</v>
      </c>
      <c r="P254" s="6">
        <v>2085.12</v>
      </c>
      <c r="Q254" s="6">
        <v>1886.51</v>
      </c>
      <c r="R254" s="6">
        <v>1708.79</v>
      </c>
      <c r="S254" s="6">
        <v>1542.24</v>
      </c>
      <c r="T254" s="6">
        <v>1377.37</v>
      </c>
      <c r="U254" s="6">
        <v>1229.95</v>
      </c>
      <c r="V254" s="6">
        <v>1048.18</v>
      </c>
      <c r="W254" s="6">
        <v>884.9</v>
      </c>
      <c r="X254" s="6">
        <v>629.16999999999996</v>
      </c>
      <c r="Y254" s="6">
        <v>554.78</v>
      </c>
      <c r="Z254" s="6">
        <v>514.57000000000005</v>
      </c>
      <c r="AA254" s="3">
        <v>409.49</v>
      </c>
    </row>
    <row r="255" spans="3:27" ht="15.5" x14ac:dyDescent="0.35">
      <c r="C255" t="s">
        <v>194</v>
      </c>
      <c r="I255" s="6">
        <v>2.08</v>
      </c>
      <c r="J255" s="6">
        <v>1.94</v>
      </c>
      <c r="K255" s="6">
        <v>2.63</v>
      </c>
      <c r="L255" s="6">
        <v>2.56</v>
      </c>
      <c r="M255" s="6">
        <v>1.77</v>
      </c>
      <c r="N255" s="6">
        <v>1.46</v>
      </c>
      <c r="O255" s="6">
        <v>1.9</v>
      </c>
      <c r="P255" s="6">
        <v>2.06</v>
      </c>
      <c r="Q255" s="6">
        <v>3.37</v>
      </c>
      <c r="R255" s="6">
        <v>3.52</v>
      </c>
      <c r="S255" s="6">
        <v>4.66</v>
      </c>
      <c r="T255" s="6">
        <v>3.01</v>
      </c>
      <c r="U255" s="6">
        <v>3.61</v>
      </c>
      <c r="V255" s="6">
        <v>4.0199999999999996</v>
      </c>
      <c r="W255" s="6">
        <v>3.48</v>
      </c>
      <c r="X255" s="6">
        <v>2.82</v>
      </c>
      <c r="Y255" s="6">
        <v>2.08</v>
      </c>
      <c r="Z255" s="6">
        <v>1.33</v>
      </c>
      <c r="AA255" s="3">
        <v>3.2</v>
      </c>
    </row>
    <row r="256" spans="3:27" ht="15.5" x14ac:dyDescent="0.35">
      <c r="C256" t="s">
        <v>195</v>
      </c>
      <c r="I256" s="6">
        <v>605.57000000000005</v>
      </c>
      <c r="J256" s="6">
        <v>576.01</v>
      </c>
      <c r="K256" s="6">
        <v>561.07000000000005</v>
      </c>
      <c r="L256" s="6">
        <v>546.44000000000005</v>
      </c>
      <c r="M256" s="6">
        <v>2327.73</v>
      </c>
      <c r="N256" s="6">
        <v>2180.09</v>
      </c>
      <c r="O256" s="6">
        <v>2076.44</v>
      </c>
      <c r="P256" s="6">
        <v>2085.12</v>
      </c>
      <c r="Q256" s="6">
        <v>1883.38</v>
      </c>
      <c r="R256" s="6">
        <v>1705.67</v>
      </c>
      <c r="S256" s="6">
        <v>1539.23</v>
      </c>
      <c r="T256" s="6">
        <v>1369.49</v>
      </c>
      <c r="U256" s="6">
        <v>1211.3800000000001</v>
      </c>
      <c r="V256" s="6">
        <v>1033.3800000000001</v>
      </c>
      <c r="W256" s="6">
        <v>869.99</v>
      </c>
      <c r="X256" s="6">
        <v>613.96</v>
      </c>
      <c r="Y256" s="6">
        <v>533.78</v>
      </c>
      <c r="Z256" s="6">
        <v>514.57000000000005</v>
      </c>
      <c r="AA256" s="3">
        <v>409.49</v>
      </c>
    </row>
    <row r="257" spans="3:27" ht="15.5" x14ac:dyDescent="0.35">
      <c r="C257" t="s">
        <v>196</v>
      </c>
      <c r="I257" s="5">
        <v>1420000000000</v>
      </c>
      <c r="J257" s="5">
        <v>1148000000000</v>
      </c>
      <c r="K257" s="5">
        <v>1131000000000</v>
      </c>
      <c r="L257" s="5">
        <v>556000000000</v>
      </c>
      <c r="M257" s="5">
        <v>573000000000</v>
      </c>
      <c r="N257" s="5">
        <v>1248000000000</v>
      </c>
      <c r="O257" s="5">
        <v>2141000000000</v>
      </c>
      <c r="P257" s="5">
        <v>2427000000000</v>
      </c>
      <c r="Q257" s="5">
        <v>955000000000</v>
      </c>
      <c r="R257" s="5">
        <v>2214000000000</v>
      </c>
      <c r="S257" s="5">
        <v>974000000000</v>
      </c>
      <c r="T257" s="5">
        <v>1612000000000</v>
      </c>
      <c r="U257" s="5">
        <v>2598000000000</v>
      </c>
      <c r="V257" s="5">
        <v>693000000000</v>
      </c>
      <c r="W257" s="5">
        <v>217000000000</v>
      </c>
      <c r="X257" s="5">
        <v>1477000000000</v>
      </c>
      <c r="Y257" s="5">
        <v>1363000000000</v>
      </c>
      <c r="Z257" s="5">
        <v>1328000000000</v>
      </c>
      <c r="AA257" s="2">
        <v>748000000000</v>
      </c>
    </row>
    <row r="258" spans="3:27" ht="15.5" x14ac:dyDescent="0.35">
      <c r="C258" t="s">
        <v>197</v>
      </c>
      <c r="I258" s="5">
        <v>3715000000000</v>
      </c>
      <c r="J258" s="5">
        <v>3661000000000</v>
      </c>
      <c r="K258" s="5">
        <v>3126000000000</v>
      </c>
      <c r="L258" s="5">
        <v>2157000000000</v>
      </c>
      <c r="M258" s="5">
        <v>2212000000000</v>
      </c>
      <c r="N258" s="5">
        <v>2667000000000</v>
      </c>
      <c r="O258" s="5">
        <v>2478000000000</v>
      </c>
      <c r="P258" s="5">
        <v>1811000000000</v>
      </c>
      <c r="Q258" s="5">
        <v>2226000000000</v>
      </c>
      <c r="R258" s="5">
        <v>1833000000000</v>
      </c>
      <c r="S258" s="5">
        <v>2929000000000</v>
      </c>
      <c r="T258" s="5">
        <v>2524000000000</v>
      </c>
      <c r="U258" s="5">
        <v>2556000000000</v>
      </c>
      <c r="V258" s="5">
        <v>2345000000000</v>
      </c>
      <c r="W258" s="5">
        <v>814000000000</v>
      </c>
      <c r="X258" s="5">
        <v>881000000000</v>
      </c>
      <c r="Y258" s="5">
        <v>953000000000</v>
      </c>
      <c r="Z258" s="5">
        <v>668000000000</v>
      </c>
      <c r="AA258" s="2">
        <v>364000000000</v>
      </c>
    </row>
    <row r="259" spans="3:27" ht="15.5" x14ac:dyDescent="0.35">
      <c r="C259" t="s">
        <v>26</v>
      </c>
      <c r="I259" s="5">
        <v>5134000000000</v>
      </c>
      <c r="J259" s="5">
        <v>4809000000000</v>
      </c>
      <c r="K259" s="5">
        <v>4257000000000</v>
      </c>
      <c r="L259" s="5">
        <v>2713000000000</v>
      </c>
      <c r="M259" s="5">
        <v>2785000000000</v>
      </c>
      <c r="N259" s="5">
        <v>3915000000000</v>
      </c>
      <c r="O259" s="5">
        <v>4619000000000</v>
      </c>
      <c r="P259" s="5">
        <v>4238000000000</v>
      </c>
      <c r="Q259" s="5">
        <v>3181000000000</v>
      </c>
      <c r="R259" s="5">
        <v>4047000000000</v>
      </c>
      <c r="S259" s="5">
        <v>3902000000000</v>
      </c>
      <c r="T259" s="5">
        <v>4136000000000</v>
      </c>
      <c r="U259" s="5">
        <v>5155000000000</v>
      </c>
      <c r="V259" s="5">
        <v>3038000000000</v>
      </c>
      <c r="W259" s="5">
        <v>1030000000000</v>
      </c>
      <c r="X259" s="5">
        <v>2358000000000</v>
      </c>
      <c r="Y259" s="5">
        <v>2316000000000</v>
      </c>
      <c r="Z259" s="5">
        <v>1996000000000</v>
      </c>
      <c r="AA259" s="2">
        <v>1112000000000</v>
      </c>
    </row>
    <row r="260" spans="3:27" ht="15.5" x14ac:dyDescent="0.35">
      <c r="C260" t="s">
        <v>23</v>
      </c>
      <c r="I260" s="5">
        <v>-1270000000000</v>
      </c>
      <c r="J260" s="5">
        <v>-557000000000</v>
      </c>
      <c r="K260" s="5">
        <v>-2278000000000</v>
      </c>
      <c r="L260" s="5">
        <v>-1625000000000</v>
      </c>
      <c r="M260" s="5">
        <v>184000000000</v>
      </c>
      <c r="N260" s="5">
        <v>2365000000000</v>
      </c>
      <c r="O260" s="5">
        <v>2758000000000</v>
      </c>
      <c r="P260" s="5">
        <v>2067000000000</v>
      </c>
      <c r="Q260" s="5">
        <v>1410000000000</v>
      </c>
      <c r="R260" s="5">
        <v>2680000000000</v>
      </c>
      <c r="S260" s="5">
        <v>2613000000000</v>
      </c>
      <c r="T260" s="5">
        <v>3239000000000</v>
      </c>
      <c r="U260" s="5">
        <v>4335000000000</v>
      </c>
      <c r="V260" s="5">
        <v>1153000000000</v>
      </c>
      <c r="W260" s="5">
        <v>-299000000000</v>
      </c>
      <c r="X260" s="5">
        <v>1666000000000</v>
      </c>
      <c r="Y260" s="5">
        <v>2042000000000</v>
      </c>
      <c r="Z260" s="5">
        <v>1710000000000</v>
      </c>
      <c r="AA260" s="2">
        <v>899000000000</v>
      </c>
    </row>
    <row r="261" spans="3:27" ht="15.5" x14ac:dyDescent="0.35">
      <c r="C261" t="s">
        <v>198</v>
      </c>
      <c r="I261" s="5">
        <v>7487000000000</v>
      </c>
      <c r="J261" s="5">
        <v>7544000000000</v>
      </c>
      <c r="K261" s="5">
        <v>5588000000000</v>
      </c>
      <c r="L261" s="5">
        <v>4561000000000</v>
      </c>
      <c r="M261" s="5">
        <v>2716000000000</v>
      </c>
      <c r="N261" s="5">
        <v>2940000000000</v>
      </c>
      <c r="O261" s="5">
        <v>2065000000000</v>
      </c>
      <c r="P261" s="5">
        <v>3206000000000</v>
      </c>
      <c r="Q261" s="5">
        <v>3387000000000</v>
      </c>
      <c r="R261" s="5">
        <v>1576000000000</v>
      </c>
      <c r="S261" s="5">
        <v>2414000000000</v>
      </c>
      <c r="T261" s="5">
        <v>536000000000</v>
      </c>
      <c r="U261" s="5">
        <v>1130000000000</v>
      </c>
      <c r="V261" s="5">
        <v>2272000000000</v>
      </c>
      <c r="W261" s="5">
        <v>1379000000000</v>
      </c>
      <c r="X261" s="5">
        <v>184000000000</v>
      </c>
      <c r="Y261" s="5">
        <v>-116000000000</v>
      </c>
      <c r="Z261" s="5">
        <v>-7000000000</v>
      </c>
      <c r="AA261" s="2">
        <v>258000000000</v>
      </c>
    </row>
    <row r="262" spans="3:27" ht="15.5" x14ac:dyDescent="0.35">
      <c r="C262" t="s">
        <v>199</v>
      </c>
      <c r="I262" s="5">
        <v>3941000000000</v>
      </c>
      <c r="J262" s="5">
        <v>1347000000000</v>
      </c>
      <c r="K262" s="5">
        <v>3502000000000</v>
      </c>
      <c r="L262" s="5">
        <v>2629000000000</v>
      </c>
      <c r="M262" s="5">
        <v>2945000000000</v>
      </c>
      <c r="N262" s="5">
        <v>1067000000000</v>
      </c>
      <c r="O262" s="5">
        <v>688000000000</v>
      </c>
      <c r="P262" s="5">
        <v>-449000000000</v>
      </c>
      <c r="Q262" s="5">
        <v>682000000000</v>
      </c>
      <c r="R262" s="5">
        <v>652000000000</v>
      </c>
      <c r="S262" s="5">
        <v>981000000000</v>
      </c>
      <c r="T262" s="5">
        <v>2129000000000</v>
      </c>
      <c r="U262" s="5">
        <v>-811000000000</v>
      </c>
      <c r="V262" s="5">
        <v>-169000000000</v>
      </c>
      <c r="W262" s="5">
        <v>932000000000</v>
      </c>
      <c r="X262" s="5">
        <v>428000000000</v>
      </c>
      <c r="Y262" s="5">
        <v>671000000000</v>
      </c>
      <c r="Z262" s="5">
        <v>117000000000</v>
      </c>
      <c r="AA262" s="2">
        <v>219000000000</v>
      </c>
    </row>
    <row r="263" spans="3:27" ht="15.5" x14ac:dyDescent="0.35">
      <c r="C263" t="s">
        <v>200</v>
      </c>
      <c r="I263" s="5">
        <v>-1065000000000</v>
      </c>
      <c r="J263" s="5">
        <v>-1187000000000</v>
      </c>
      <c r="K263" s="5">
        <v>-649000000000</v>
      </c>
      <c r="L263" s="5">
        <v>-290000000000</v>
      </c>
      <c r="M263" s="5">
        <v>-242000000000</v>
      </c>
      <c r="N263" s="5">
        <v>-341000000000</v>
      </c>
      <c r="O263" s="5">
        <v>-807000000000</v>
      </c>
      <c r="P263" s="5">
        <v>-1222000000000</v>
      </c>
      <c r="Q263" s="5">
        <v>-636000000000</v>
      </c>
      <c r="R263" s="5">
        <v>-658000000000</v>
      </c>
      <c r="S263" s="5">
        <v>-273000000000</v>
      </c>
      <c r="T263" s="5">
        <v>-625000000000</v>
      </c>
      <c r="U263" s="5">
        <v>-1888000000000</v>
      </c>
      <c r="V263" s="5">
        <v>-1028000000000</v>
      </c>
      <c r="W263" s="5">
        <v>-391000000000</v>
      </c>
      <c r="X263" s="5">
        <v>-501000000000</v>
      </c>
      <c r="Y263" s="5">
        <v>-844000000000</v>
      </c>
      <c r="Z263" s="5">
        <v>-890000000000</v>
      </c>
      <c r="AA263" s="2">
        <v>-429000000000</v>
      </c>
    </row>
    <row r="264" spans="3:27" ht="15.5" x14ac:dyDescent="0.35">
      <c r="C264" t="s">
        <v>15</v>
      </c>
      <c r="I264" s="5">
        <v>2876000000000</v>
      </c>
      <c r="J264" s="5">
        <v>159000000000</v>
      </c>
      <c r="K264" s="5">
        <v>2853000000000</v>
      </c>
      <c r="L264" s="5">
        <v>2339000000000</v>
      </c>
      <c r="M264" s="5">
        <v>2703000000000</v>
      </c>
      <c r="N264" s="5">
        <v>726000000000</v>
      </c>
      <c r="O264" s="5">
        <v>-119000000000</v>
      </c>
      <c r="P264" s="5">
        <v>-1671000000000</v>
      </c>
      <c r="Q264" s="5">
        <v>47000000000</v>
      </c>
      <c r="R264" s="5">
        <v>-6000000000</v>
      </c>
      <c r="S264" s="5">
        <v>708000000000</v>
      </c>
      <c r="T264" s="5">
        <v>1505000000000</v>
      </c>
      <c r="U264" s="5">
        <v>-2699000000000</v>
      </c>
      <c r="V264" s="5">
        <v>-1196000000000</v>
      </c>
      <c r="W264" s="5">
        <v>542000000000</v>
      </c>
      <c r="X264" s="5">
        <v>-73000000000</v>
      </c>
      <c r="Y264" s="5">
        <v>-173000000000</v>
      </c>
      <c r="Z264" s="5">
        <v>-772000000000</v>
      </c>
      <c r="AA264" s="2">
        <v>-210000000000</v>
      </c>
    </row>
    <row r="265" spans="3:27" ht="15.5" x14ac:dyDescent="0.35">
      <c r="C265" t="s">
        <v>17</v>
      </c>
      <c r="I265" s="6">
        <v>143.25</v>
      </c>
      <c r="J265" s="6">
        <v>7.93</v>
      </c>
      <c r="K265" s="6">
        <v>142.15</v>
      </c>
      <c r="L265" s="6">
        <v>116.51</v>
      </c>
      <c r="M265" s="6">
        <v>673.23</v>
      </c>
      <c r="N265" s="6">
        <v>180.82</v>
      </c>
      <c r="O265" s="6">
        <v>-29.76</v>
      </c>
      <c r="P265" s="6">
        <v>-416.22</v>
      </c>
      <c r="Q265" s="6">
        <v>11.63</v>
      </c>
      <c r="R265" s="6">
        <v>-1.49</v>
      </c>
      <c r="S265" s="6">
        <v>179.33</v>
      </c>
      <c r="T265" s="6">
        <v>384.49</v>
      </c>
      <c r="U265" s="6">
        <v>-695.43</v>
      </c>
      <c r="V265" s="6">
        <v>-310.60000000000002</v>
      </c>
      <c r="W265" s="6">
        <v>141.71</v>
      </c>
      <c r="X265" s="6">
        <v>-19.3</v>
      </c>
      <c r="Y265" s="6">
        <v>-54.99</v>
      </c>
      <c r="Z265" s="6">
        <v>-247.07</v>
      </c>
      <c r="AA265" s="3">
        <v>-67.31</v>
      </c>
    </row>
  </sheetData>
  <pageMargins left="0.7" right="0.7" top="0.75" bottom="0.75" header="0.3" footer="0.3"/>
  <ignoredErrors>
    <ignoredError sqref="A1:AA266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S2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1864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1865</v>
      </c>
      <c r="D2" s="2" vm="450">
        <f ca="1">IFERROR(_xlfn.STOCKHISTORY("XIDX:" &amp; $C$1, D3, , 0, 0, 1), "Libur")</f>
        <v>292</v>
      </c>
      <c r="E2" s="2" vm="36">
        <f ca="1">IFERROR(_xlfn.STOCKHISTORY("XIDX:" &amp; $C$1, E3, , 0, 0, 1), "Libur")</f>
        <v>198</v>
      </c>
      <c r="H2" s="2" vm="36">
        <f ca="1">IFERROR(INDEX(D2:G2,COUNT(D2:G2)),"")</f>
        <v>198</v>
      </c>
      <c r="I2" s="2" vm="451">
        <f t="shared" ref="I2:S2" ca="1" si="0">IFERROR(_xlfn.STOCKHISTORY("XIDX:" &amp; $C$1, I1, , 0, 0, 1), "Libur")</f>
        <v>478</v>
      </c>
      <c r="J2" s="2" vm="452">
        <f t="shared" ca="1" si="0"/>
        <v>242</v>
      </c>
      <c r="K2" s="2" vm="453">
        <f t="shared" ca="1" si="0"/>
        <v>141</v>
      </c>
      <c r="L2" s="2" vm="454">
        <f t="shared" ca="1" si="0"/>
        <v>290</v>
      </c>
      <c r="M2" s="2" vm="85">
        <f t="shared" ca="1" si="0"/>
        <v>885</v>
      </c>
      <c r="N2" s="2" vm="455">
        <f t="shared" ca="1" si="0"/>
        <v>414</v>
      </c>
      <c r="O2" s="2" vm="456">
        <f t="shared" ca="1" si="0"/>
        <v>1145</v>
      </c>
      <c r="P2" s="2" vm="457">
        <f t="shared" ca="1" si="0"/>
        <v>394</v>
      </c>
      <c r="Q2" s="2" vm="450">
        <f t="shared" ca="1" si="0"/>
        <v>292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89447596043</v>
      </c>
      <c r="E4" s="2">
        <f>IFERROR(INDEX(E51:E500,MATCH($C$4,$C$51:$C$500,0)),"")</f>
        <v>82272334104</v>
      </c>
      <c r="H4" s="2">
        <f>IFERROR(SUM(D4:G4)*(4/MAX(1,COUNT(D4:G4))),"")</f>
        <v>343439860294</v>
      </c>
      <c r="I4" s="2">
        <f t="shared" ref="I4:S4" si="1">IFERROR(INDEX(I51:I500,MATCH($C$4,$C$51:$C$500,0)),"")</f>
        <v>455878503460</v>
      </c>
      <c r="J4" s="2">
        <f t="shared" si="1"/>
        <v>420167882568</v>
      </c>
      <c r="K4" s="2">
        <f t="shared" si="1"/>
        <v>431489505362</v>
      </c>
      <c r="L4" s="2">
        <f t="shared" si="1"/>
        <v>484127494223</v>
      </c>
      <c r="M4" s="2">
        <f t="shared" si="1"/>
        <v>479636030718</v>
      </c>
      <c r="N4" s="2">
        <f t="shared" si="1"/>
        <v>521617491481</v>
      </c>
      <c r="O4" s="2">
        <f t="shared" si="1"/>
        <v>474271493696</v>
      </c>
      <c r="P4" s="2">
        <f t="shared" si="1"/>
        <v>319106290160</v>
      </c>
      <c r="Q4" s="2">
        <f t="shared" si="1"/>
        <v>140739483067</v>
      </c>
      <c r="R4" s="2">
        <f t="shared" si="1"/>
        <v>5631593414</v>
      </c>
      <c r="S4" s="2">
        <f t="shared" si="1"/>
        <v>8081630099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-8136496018</v>
      </c>
      <c r="E5" s="2">
        <f>IFERROR(INDEX(E51:E500,MATCH($C$5,$C$51:$C$500,0)),"")</f>
        <v>-3150241176</v>
      </c>
      <c r="H5" s="2">
        <f>IFERROR(SUM(D5:G5)*(4/MAX(1,COUNT(D5:G5))),"")</f>
        <v>-22573474388</v>
      </c>
      <c r="I5" s="2">
        <f t="shared" ref="I5:S5" si="2">IFERROR(INDEX(I51:I500,MATCH($C$5,$C$51:$C$500,0)),"")</f>
        <v>2571983567</v>
      </c>
      <c r="J5" s="2">
        <f t="shared" si="2"/>
        <v>-19607497222</v>
      </c>
      <c r="K5" s="2">
        <f t="shared" si="2"/>
        <v>10750021346</v>
      </c>
      <c r="L5" s="2">
        <f t="shared" si="2"/>
        <v>46800236221</v>
      </c>
      <c r="M5" s="2">
        <f t="shared" si="2"/>
        <v>24171508576</v>
      </c>
      <c r="N5" s="2">
        <f t="shared" si="2"/>
        <v>2896737189</v>
      </c>
      <c r="O5" s="2">
        <f t="shared" si="2"/>
        <v>4155416539</v>
      </c>
      <c r="P5" s="2">
        <f t="shared" si="2"/>
        <v>26776942585</v>
      </c>
      <c r="Q5" s="2">
        <f t="shared" si="2"/>
        <v>14858249546</v>
      </c>
      <c r="R5" s="2">
        <f t="shared" si="2"/>
        <v>2995015928</v>
      </c>
      <c r="S5" s="2">
        <f t="shared" si="2"/>
        <v>4956654725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160111414911</v>
      </c>
      <c r="E6" s="2">
        <f>IFERROR(INDEX(E51:E500,MATCH($C$6,$C$51:$C$500,0)),"")</f>
        <v>168264001911</v>
      </c>
      <c r="H6" s="2">
        <f>IFERROR(INDEX(D6:G6,COUNT(D6:G6)),"")</f>
        <v>168264001911</v>
      </c>
      <c r="I6" s="2">
        <f t="shared" ref="I6:S6" si="3">IFERROR(INDEX(I51:I500,MATCH($C$6,$C$51:$C$500,0)),"")</f>
        <v>171419470204</v>
      </c>
      <c r="J6" s="2">
        <f t="shared" si="3"/>
        <v>168828579161</v>
      </c>
      <c r="K6" s="2">
        <f t="shared" si="3"/>
        <v>188471115850</v>
      </c>
      <c r="L6" s="2">
        <f t="shared" si="3"/>
        <v>177688612648</v>
      </c>
      <c r="M6" s="2">
        <f t="shared" si="3"/>
        <v>130728712124</v>
      </c>
      <c r="N6" s="2">
        <f t="shared" si="3"/>
        <v>106491113645</v>
      </c>
      <c r="O6" s="2">
        <f t="shared" si="3"/>
        <v>113971077993</v>
      </c>
      <c r="P6" s="2">
        <f t="shared" si="3"/>
        <v>109805291234</v>
      </c>
      <c r="Q6" s="2">
        <f t="shared" si="3"/>
        <v>82960192466</v>
      </c>
      <c r="R6" s="2">
        <f t="shared" si="3"/>
        <v>67650065439</v>
      </c>
      <c r="S6" s="2">
        <f t="shared" si="3"/>
        <v>64623710149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0.72</v>
      </c>
      <c r="E7" s="3">
        <f>IFERROR(INDEX(E51:E500,MATCH($C$7,$C$51:$C$500,0))/1000000000,"")</f>
        <v>0.72</v>
      </c>
      <c r="H7" s="3">
        <f>IFERROR(INDEX(D7:G7,COUNT(D7:G7)),"")</f>
        <v>0.72</v>
      </c>
      <c r="I7" s="3">
        <f t="shared" ref="I7:S7" si="4">IFERROR(INDEX(I51:I500,MATCH($C$7,$C$51:$C$500,0))/1000000000,"")</f>
        <v>0.72</v>
      </c>
      <c r="J7" s="3">
        <f t="shared" si="4"/>
        <v>0.72</v>
      </c>
      <c r="K7" s="3">
        <f t="shared" si="4"/>
        <v>0.72</v>
      </c>
      <c r="L7" s="3">
        <f t="shared" si="4"/>
        <v>0.72</v>
      </c>
      <c r="M7" s="3">
        <f t="shared" si="4"/>
        <v>0.72</v>
      </c>
      <c r="N7" s="3">
        <f t="shared" si="4"/>
        <v>0.72</v>
      </c>
      <c r="O7" s="3">
        <f t="shared" si="4"/>
        <v>0.72</v>
      </c>
      <c r="P7" s="3">
        <f t="shared" si="4"/>
        <v>0.72</v>
      </c>
      <c r="Q7" s="3">
        <f t="shared" si="4"/>
        <v>0.72</v>
      </c>
      <c r="R7" s="3">
        <f t="shared" si="4"/>
        <v>0.72</v>
      </c>
      <c r="S7" s="3">
        <f t="shared" si="4"/>
        <v>0.72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-22000000000</v>
      </c>
      <c r="E8" s="2">
        <f>IFERROR(INDEX(E51:E500,MATCH("Free cash flow (Quarter)",$C$51:$C$500,0)),"")</f>
        <v>-12000000000</v>
      </c>
      <c r="H8" s="2">
        <f>IFERROR(INDEX(D8:G8,COUNT(D8:G8)),"")</f>
        <v>-12000000000</v>
      </c>
      <c r="I8" s="2">
        <f t="shared" ref="I8:S8" si="5">IFERROR(INDEX(I51:I500,MATCH($C$8,$C$51:$C$500,0)),"")</f>
        <v>24000000000</v>
      </c>
      <c r="J8" s="2">
        <f t="shared" si="5"/>
        <v>27000000000</v>
      </c>
      <c r="K8" s="2">
        <f t="shared" si="5"/>
        <v>21000000000</v>
      </c>
      <c r="L8" s="2">
        <f t="shared" si="5"/>
        <v>28000000000</v>
      </c>
      <c r="M8" s="2">
        <f t="shared" si="5"/>
        <v>38000000000</v>
      </c>
      <c r="N8" s="2">
        <f t="shared" si="5"/>
        <v>31000000000</v>
      </c>
      <c r="O8" s="2">
        <f t="shared" si="5"/>
        <v>20000000000</v>
      </c>
      <c r="P8" s="2">
        <f t="shared" si="5"/>
        <v>-77000000000</v>
      </c>
      <c r="Q8" s="2">
        <f t="shared" si="5"/>
        <v>-19000000000</v>
      </c>
      <c r="R8" s="2">
        <f t="shared" si="5"/>
        <v>9000000000</v>
      </c>
      <c r="S8" s="2">
        <f t="shared" si="5"/>
        <v>4000000000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-30.59</v>
      </c>
      <c r="E9" s="3">
        <f>IFERROR(INDEX(E51:E500,MATCH("Free cash flow per share (Quarter)",$C$51:$C$500,0)),"")</f>
        <v>-16.25</v>
      </c>
      <c r="H9" s="3">
        <f>IFERROR(INDEX(D9:G9,COUNT(D9:G9)),"")</f>
        <v>-16.25</v>
      </c>
      <c r="I9" s="3">
        <f t="shared" ref="I9:S9" si="6">IFERROR(INDEX(I51:I500,MATCH($C$9,$C$51:$C$500,0)),"")</f>
        <v>33.21</v>
      </c>
      <c r="J9" s="3">
        <f t="shared" si="6"/>
        <v>37.159999999999997</v>
      </c>
      <c r="K9" s="3">
        <f t="shared" si="6"/>
        <v>29.55</v>
      </c>
      <c r="L9" s="3">
        <f t="shared" si="6"/>
        <v>38.46</v>
      </c>
      <c r="M9" s="3">
        <f t="shared" si="6"/>
        <v>52.19</v>
      </c>
      <c r="N9" s="3">
        <f t="shared" si="6"/>
        <v>43.2</v>
      </c>
      <c r="O9" s="3">
        <f t="shared" si="6"/>
        <v>27.25</v>
      </c>
      <c r="P9" s="3">
        <f t="shared" si="6"/>
        <v>-106.57</v>
      </c>
      <c r="Q9" s="3">
        <f t="shared" si="6"/>
        <v>-26.58</v>
      </c>
      <c r="R9" s="3">
        <f t="shared" si="6"/>
        <v>12.64</v>
      </c>
      <c r="S9" s="3">
        <f t="shared" si="6"/>
        <v>5.51</v>
      </c>
    </row>
    <row r="10" spans="1:19" ht="15.5" x14ac:dyDescent="0.35">
      <c r="C10" t="s">
        <v>18</v>
      </c>
      <c r="D10" s="3">
        <f ca="1">IFERROR(IF(D9=0,"",D2/D9),"")</f>
        <v>-9.5456031382804838</v>
      </c>
      <c r="E10" s="3">
        <f ca="1">IFERROR(IF(E9=0,"",E2/E9),"")</f>
        <v>-12.184615384615384</v>
      </c>
      <c r="I10" s="3">
        <f t="shared" ref="I10:S10" ca="1" si="7">IFERROR(IF(I9=0,"",I2/I9),"")</f>
        <v>14.393255043661547</v>
      </c>
      <c r="J10" s="3">
        <f t="shared" ca="1" si="7"/>
        <v>6.5123789020452101</v>
      </c>
      <c r="K10" s="3">
        <f t="shared" ca="1" si="7"/>
        <v>4.7715736040609134</v>
      </c>
      <c r="L10" s="3">
        <f t="shared" ca="1" si="7"/>
        <v>7.5403016120644821</v>
      </c>
      <c r="M10" s="3">
        <f t="shared" ca="1" si="7"/>
        <v>16.957271507951717</v>
      </c>
      <c r="N10" s="3">
        <f t="shared" ca="1" si="7"/>
        <v>9.5833333333333321</v>
      </c>
      <c r="O10" s="3">
        <f t="shared" ca="1" si="7"/>
        <v>42.018348623853214</v>
      </c>
      <c r="P10" s="3">
        <f t="shared" ca="1" si="7"/>
        <v>-3.6971004973257018</v>
      </c>
      <c r="Q10" s="3">
        <f t="shared" ca="1" si="7"/>
        <v>-10.985703536493604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53893956063</v>
      </c>
      <c r="E11" s="2">
        <f>IFERROR(INDEX(E51:E500,MATCH($C$11,$C$51:$C$500,0)),"")</f>
        <v>81505832848</v>
      </c>
      <c r="H11" s="2">
        <f>IFERROR(INDEX(D11:G11,COUNT(D11:G11)),"")</f>
        <v>81505832848</v>
      </c>
      <c r="I11" s="2">
        <f t="shared" ref="I11:S11" si="8">IFERROR(INDEX(I51:I500,MATCH($C$11,$C$51:$C$500,0)),"")</f>
        <v>96448148041</v>
      </c>
      <c r="J11" s="2">
        <f t="shared" si="8"/>
        <v>92220504664</v>
      </c>
      <c r="K11" s="2">
        <f t="shared" si="8"/>
        <v>63299660285</v>
      </c>
      <c r="L11" s="2">
        <f t="shared" si="8"/>
        <v>86093203758</v>
      </c>
      <c r="M11" s="2">
        <f t="shared" si="8"/>
        <v>87666978826</v>
      </c>
      <c r="N11" s="2">
        <f t="shared" si="8"/>
        <v>69209954230</v>
      </c>
      <c r="O11" s="2">
        <f t="shared" si="8"/>
        <v>48013824335</v>
      </c>
      <c r="P11" s="2">
        <f t="shared" si="8"/>
        <v>50114289116</v>
      </c>
      <c r="Q11" s="2">
        <f t="shared" si="8"/>
        <v>25311060218</v>
      </c>
      <c r="R11" s="2">
        <f t="shared" si="8"/>
        <v>8122969</v>
      </c>
      <c r="S11" s="2">
        <f t="shared" si="8"/>
        <v>5219415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20000000000</v>
      </c>
      <c r="E12" s="2">
        <f>IFERROR(INDEX(E51:E500,MATCH("Net Debt (Quarter)",$C$51:$C$500,0)),"")</f>
        <v>-4000000000</v>
      </c>
      <c r="H12" s="2">
        <f>IFERROR(INDEX(D12:G12,COUNT(D12:G12)),"")</f>
        <v>-4000000000</v>
      </c>
      <c r="I12" s="2">
        <f t="shared" ref="I12:S12" si="9">IFERROR(INDEX(I51:I500,MATCH($C$12,$C$51:$C$500,0)),"")</f>
        <v>-52000000000</v>
      </c>
      <c r="J12" s="2">
        <f t="shared" si="9"/>
        <v>-48000000000</v>
      </c>
      <c r="K12" s="2">
        <f t="shared" si="9"/>
        <v>-20000000000</v>
      </c>
      <c r="L12" s="2">
        <f t="shared" si="9"/>
        <v>-8000000000</v>
      </c>
      <c r="M12" s="2">
        <f t="shared" si="9"/>
        <v>-27000000000</v>
      </c>
      <c r="N12" s="2">
        <f t="shared" si="9"/>
        <v>5000000000</v>
      </c>
      <c r="O12" s="2">
        <f t="shared" si="9"/>
        <v>40000000000</v>
      </c>
      <c r="P12" s="2">
        <f t="shared" si="9"/>
        <v>58000000000</v>
      </c>
      <c r="Q12" s="2">
        <f t="shared" si="9"/>
        <v>-25000000000</v>
      </c>
      <c r="R12" s="2">
        <f t="shared" si="9"/>
        <v>0</v>
      </c>
      <c r="S12" s="2">
        <f t="shared" si="9"/>
        <v>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74000000000</v>
      </c>
      <c r="E13" s="2">
        <f>IFERROR(INDEX(E51:E500,MATCH("Total Debt (Quarter)",$C$51:$C$500,0)),"")</f>
        <v>78000000000</v>
      </c>
      <c r="H13" s="2">
        <f>IFERROR(INDEX(D13:G13,COUNT(D13:G13)),"")</f>
        <v>78000000000</v>
      </c>
      <c r="I13" s="2">
        <f t="shared" ref="I13:S13" si="10">IFERROR(INDEX(I51:I500,MATCH($C$13,$C$51:$C$500,0)),"")</f>
        <v>45000000000</v>
      </c>
      <c r="J13" s="2">
        <f t="shared" si="10"/>
        <v>44000000000</v>
      </c>
      <c r="K13" s="2">
        <f t="shared" si="10"/>
        <v>43000000000</v>
      </c>
      <c r="L13" s="2">
        <f t="shared" si="10"/>
        <v>78000000000</v>
      </c>
      <c r="M13" s="2">
        <f t="shared" si="10"/>
        <v>60000000000</v>
      </c>
      <c r="N13" s="2">
        <f t="shared" si="10"/>
        <v>75000000000</v>
      </c>
      <c r="O13" s="2">
        <f t="shared" si="10"/>
        <v>88000000000</v>
      </c>
      <c r="P13" s="2">
        <f t="shared" si="10"/>
        <v>108000000000</v>
      </c>
      <c r="Q13" s="2">
        <f t="shared" si="10"/>
        <v>1000000000</v>
      </c>
      <c r="R13" s="2">
        <f t="shared" si="10"/>
        <v>0</v>
      </c>
      <c r="S13" s="2">
        <f t="shared" si="10"/>
        <v>0</v>
      </c>
    </row>
    <row r="14" spans="1:19" ht="15.5" x14ac:dyDescent="0.35">
      <c r="C14" t="s">
        <v>27</v>
      </c>
      <c r="D14" s="2">
        <f>IFERROR(INDEX(D51:D500,MATCH($C$14,$C$51:$C$500,0)),"")</f>
        <v>-1721007394</v>
      </c>
      <c r="E14" s="2">
        <f>IFERROR(INDEX(E51:E500,MATCH($C$14,$C$51:$C$500,0)),"")</f>
        <v>-1543579761</v>
      </c>
      <c r="H14" s="2">
        <f>IFERROR(SUM(D14:G14)*(4/MAX(1,COUNT(D14:G14))),"")</f>
        <v>-6529174310</v>
      </c>
      <c r="I14" s="2">
        <f t="shared" ref="I14:S14" si="11">IFERROR(INDEX(I51:I500,MATCH($C$14,$C$51:$C$500,0)),"")</f>
        <v>-3400624439</v>
      </c>
      <c r="J14" s="2">
        <f t="shared" si="11"/>
        <v>-6481841281</v>
      </c>
      <c r="K14" s="2">
        <f t="shared" si="11"/>
        <v>-6534413671</v>
      </c>
      <c r="L14" s="2">
        <f t="shared" si="11"/>
        <v>-8622726777</v>
      </c>
      <c r="M14" s="2">
        <f t="shared" si="11"/>
        <v>-8688921218</v>
      </c>
      <c r="N14" s="2">
        <f t="shared" si="11"/>
        <v>-10054000388</v>
      </c>
      <c r="O14" s="2">
        <f t="shared" si="11"/>
        <v>-11481045368</v>
      </c>
      <c r="P14" s="2">
        <f t="shared" si="11"/>
        <v>-812350797</v>
      </c>
      <c r="Q14" s="2">
        <f t="shared" si="11"/>
        <v>-5531662</v>
      </c>
      <c r="R14" s="2">
        <f t="shared" si="11"/>
        <v>-3126000</v>
      </c>
      <c r="S14" s="2">
        <f t="shared" si="11"/>
        <v>-1276740</v>
      </c>
    </row>
    <row r="15" spans="1:19" ht="15.5" x14ac:dyDescent="0.35">
      <c r="C15" t="s">
        <v>28</v>
      </c>
      <c r="D15" s="2">
        <f>IFERROR(INDEX(D51:D500,MATCH($C$15,$C$51:$C$500,0)),"")</f>
        <v>1493752933</v>
      </c>
      <c r="E15" s="2">
        <f>IFERROR(INDEX(E51:E500,MATCH($C$15,$C$51:$C$500,0)),"")</f>
        <v>-246605918</v>
      </c>
      <c r="H15" s="2">
        <f>IFERROR(SUM(D15:G15)*(4/MAX(1,COUNT(D15:G15))),"")</f>
        <v>2494294030</v>
      </c>
      <c r="I15" s="2">
        <f t="shared" ref="I15:S15" si="12">IFERROR(INDEX(I51:I500,MATCH($C$15,$C$51:$C$500,0)),"")</f>
        <v>-551402983</v>
      </c>
      <c r="J15" s="2">
        <f t="shared" si="12"/>
        <v>-1285561745</v>
      </c>
      <c r="K15" s="2">
        <f t="shared" si="12"/>
        <v>-9566103366</v>
      </c>
      <c r="L15" s="2">
        <f t="shared" si="12"/>
        <v>-17450475975</v>
      </c>
      <c r="M15" s="2">
        <f t="shared" si="12"/>
        <v>-9129269759</v>
      </c>
      <c r="N15" s="2">
        <f t="shared" si="12"/>
        <v>-3306481309</v>
      </c>
      <c r="O15" s="2">
        <f t="shared" si="12"/>
        <v>-11387841389</v>
      </c>
      <c r="P15" s="2">
        <f t="shared" si="12"/>
        <v>-9299207509</v>
      </c>
      <c r="Q15" s="2">
        <f t="shared" si="12"/>
        <v>-9097850104</v>
      </c>
      <c r="R15" s="2">
        <f t="shared" si="12"/>
        <v>47437500</v>
      </c>
      <c r="S15" s="2">
        <f t="shared" si="12"/>
        <v>23400000</v>
      </c>
    </row>
    <row r="16" spans="1:19" ht="15.5" x14ac:dyDescent="0.35">
      <c r="C16" t="s">
        <v>29</v>
      </c>
      <c r="D16" s="2">
        <f>IFERROR(INDEX(D51:D500,MATCH($C$16,$C$51:$C$500,0)),"")</f>
        <v>-8962482009</v>
      </c>
      <c r="E16" s="2">
        <f>IFERROR(INDEX(E51:E500,MATCH($C$16,$C$51:$C$500,0)),"")</f>
        <v>-2913873633</v>
      </c>
      <c r="H16" s="2">
        <f>IFERROR(SUM(D16:G16)*(4/MAX(1,COUNT(D16:G16))),"")</f>
        <v>-23752711284</v>
      </c>
      <c r="I16" s="2">
        <f t="shared" ref="I16:S16" si="13">IFERROR(INDEX(I51:I500,MATCH($C$16,$C$51:$C$500,0)),"")</f>
        <v>2795746553</v>
      </c>
      <c r="J16" s="2">
        <f t="shared" si="13"/>
        <v>-18034919764</v>
      </c>
      <c r="K16" s="2">
        <f t="shared" si="13"/>
        <v>21335778824</v>
      </c>
      <c r="L16" s="2">
        <f t="shared" si="13"/>
        <v>64419308505</v>
      </c>
      <c r="M16" s="2">
        <f t="shared" si="13"/>
        <v>33356183267</v>
      </c>
      <c r="N16" s="2">
        <f t="shared" si="13"/>
        <v>6342659779</v>
      </c>
      <c r="O16" s="2">
        <f t="shared" si="13"/>
        <v>15565079038</v>
      </c>
      <c r="P16" s="2">
        <f t="shared" si="13"/>
        <v>35781546542</v>
      </c>
      <c r="Q16" s="2">
        <f t="shared" si="13"/>
        <v>22213542523</v>
      </c>
      <c r="R16" s="2">
        <f t="shared" si="13"/>
        <v>2978917790</v>
      </c>
      <c r="S16" s="2">
        <f t="shared" si="13"/>
        <v>4974013732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</row>
    <row r="19" spans="1:19" ht="15.5" x14ac:dyDescent="0.35">
      <c r="A19" t="s">
        <v>37</v>
      </c>
      <c r="C19" t="s">
        <v>38</v>
      </c>
    </row>
    <row r="20" spans="1:19" ht="15.5" x14ac:dyDescent="0.35">
      <c r="A20" t="s">
        <v>39</v>
      </c>
      <c r="C20" t="s">
        <v>40</v>
      </c>
      <c r="D20" s="2">
        <f ca="1">IFERROR(D21*D2,"")</f>
        <v>210240000000</v>
      </c>
      <c r="E20" s="2">
        <f ca="1">IFERROR(E21*E2,"")</f>
        <v>142560000000</v>
      </c>
      <c r="H20" s="2">
        <f t="shared" ref="H20:S20" ca="1" si="14">IFERROR(H21*H2,"")</f>
        <v>142560000000</v>
      </c>
      <c r="I20" s="2">
        <f t="shared" ca="1" si="14"/>
        <v>344160000000</v>
      </c>
      <c r="J20" s="2">
        <f t="shared" ca="1" si="14"/>
        <v>174240000000</v>
      </c>
      <c r="K20" s="2">
        <f t="shared" ca="1" si="14"/>
        <v>101520000000</v>
      </c>
      <c r="L20" s="2">
        <f t="shared" ca="1" si="14"/>
        <v>208800000000</v>
      </c>
      <c r="M20" s="2">
        <f t="shared" ca="1" si="14"/>
        <v>637200000000</v>
      </c>
      <c r="N20" s="2">
        <f t="shared" ca="1" si="14"/>
        <v>298080000000</v>
      </c>
      <c r="O20" s="2">
        <f t="shared" ca="1" si="14"/>
        <v>824400000000</v>
      </c>
      <c r="P20" s="2">
        <f t="shared" ca="1" si="14"/>
        <v>283680000000</v>
      </c>
      <c r="Q20" s="2">
        <f t="shared" ca="1" si="14"/>
        <v>210240000000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720000000</v>
      </c>
      <c r="E21" s="2">
        <f>IFERROR(INDEX(E51:E500,MATCH($C$7,$C$51:$C$500,0)),"")</f>
        <v>720000000</v>
      </c>
      <c r="H21" s="2">
        <f>IFERROR(INDEX(D21:G21,COUNT(D21:G21)),"")</f>
        <v>720000000</v>
      </c>
      <c r="I21" s="2">
        <f t="shared" ref="I21:S21" si="15">IFERROR(INDEX(I51:I500,MATCH($C$7,$C$51:$C$500,0)),"")</f>
        <v>720000000</v>
      </c>
      <c r="J21" s="2">
        <f t="shared" si="15"/>
        <v>720000000</v>
      </c>
      <c r="K21" s="2">
        <f t="shared" si="15"/>
        <v>720000000</v>
      </c>
      <c r="L21" s="2">
        <f t="shared" si="15"/>
        <v>720000000</v>
      </c>
      <c r="M21" s="2">
        <f t="shared" si="15"/>
        <v>720000000</v>
      </c>
      <c r="N21" s="2">
        <f t="shared" si="15"/>
        <v>720000000</v>
      </c>
      <c r="O21" s="2">
        <f t="shared" si="15"/>
        <v>720000000</v>
      </c>
      <c r="P21" s="2">
        <f t="shared" si="15"/>
        <v>720000000</v>
      </c>
      <c r="Q21" s="2">
        <f t="shared" si="15"/>
        <v>720000000</v>
      </c>
      <c r="R21" s="2">
        <f t="shared" si="15"/>
        <v>720000000</v>
      </c>
      <c r="S21" s="2">
        <f t="shared" si="15"/>
        <v>720000000</v>
      </c>
    </row>
    <row r="23" spans="1:19" ht="15.5" x14ac:dyDescent="0.35">
      <c r="B23" t="s">
        <v>41</v>
      </c>
      <c r="C23" t="s">
        <v>42</v>
      </c>
      <c r="D23" s="3">
        <f>IFERROR(D5/D6*100,"")</f>
        <v>-5.081771354355201</v>
      </c>
      <c r="E23" s="3">
        <f>IFERROR(E5/E6*100,"")</f>
        <v>-1.8722015049102776</v>
      </c>
      <c r="H23" s="3">
        <f t="shared" ref="H23:S23" si="16">IFERROR(H5/H6*100,"")</f>
        <v>-13.415510228943564</v>
      </c>
      <c r="I23" s="3">
        <f t="shared" si="16"/>
        <v>1.5004034045486063</v>
      </c>
      <c r="J23" s="3">
        <f t="shared" si="16"/>
        <v>-11.61384957418951</v>
      </c>
      <c r="K23" s="3">
        <f t="shared" si="16"/>
        <v>5.7038030986964099</v>
      </c>
      <c r="L23" s="3">
        <f t="shared" si="16"/>
        <v>26.338342971764302</v>
      </c>
      <c r="M23" s="3">
        <f t="shared" si="16"/>
        <v>18.489823836918564</v>
      </c>
      <c r="N23" s="3">
        <f t="shared" si="16"/>
        <v>2.7201679932248588</v>
      </c>
      <c r="O23" s="3">
        <f t="shared" si="16"/>
        <v>3.6460272309218853</v>
      </c>
      <c r="P23" s="3">
        <f t="shared" si="16"/>
        <v>24.385839957326951</v>
      </c>
      <c r="Q23" s="3">
        <f t="shared" si="16"/>
        <v>17.910095317208231</v>
      </c>
      <c r="R23" s="3">
        <f t="shared" si="16"/>
        <v>4.4272180796345317</v>
      </c>
      <c r="S23" s="3">
        <f t="shared" si="16"/>
        <v>7.6700250009967901</v>
      </c>
    </row>
    <row r="24" spans="1:19" ht="15.5" x14ac:dyDescent="0.35">
      <c r="C24" t="s">
        <v>43</v>
      </c>
      <c r="D24" s="4" t="str">
        <f>IFERROR(_xlfn.RRI(5,I23,D23),"")</f>
        <v/>
      </c>
      <c r="E24" s="4">
        <f>IFERROR(_xlfn.RRI(5,J23,E23),"")</f>
        <v>-0.30581491447811093</v>
      </c>
      <c r="H24" s="4" t="str">
        <f t="shared" ref="H24:S24" si="17">IFERROR(_xlfn.RRI(5,M23,H23),"")</f>
        <v/>
      </c>
      <c r="I24" s="4">
        <f t="shared" si="17"/>
        <v>-0.11218503145709635</v>
      </c>
      <c r="J24" s="4" t="str">
        <f t="shared" si="17"/>
        <v/>
      </c>
      <c r="K24" s="4">
        <f t="shared" si="17"/>
        <v>-0.25216573343016058</v>
      </c>
      <c r="L24" s="4">
        <f t="shared" si="17"/>
        <v>8.0184920769806656E-2</v>
      </c>
      <c r="M24" s="4">
        <f t="shared" si="17"/>
        <v>0.33094580464814571</v>
      </c>
      <c r="N24" s="4">
        <f t="shared" si="17"/>
        <v>-0.18724473910909822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S25" si="18">IFERROR(INDEX(I51:I500,MATCH($C$25,$C$51:$C$500,0)),"")</f>
        <v>3.09</v>
      </c>
      <c r="J25" s="3">
        <f t="shared" si="18"/>
        <v>-26.79</v>
      </c>
      <c r="K25" s="3">
        <f t="shared" si="18"/>
        <v>16.3</v>
      </c>
      <c r="L25" s="3">
        <f t="shared" si="18"/>
        <v>65.010000000000005</v>
      </c>
      <c r="M25" s="3">
        <f t="shared" si="18"/>
        <v>33.56</v>
      </c>
      <c r="N25" s="3">
        <f t="shared" si="18"/>
        <v>4.1900000000000004</v>
      </c>
      <c r="O25" s="3">
        <f t="shared" si="18"/>
        <v>5.79</v>
      </c>
      <c r="P25" s="3">
        <f t="shared" si="18"/>
        <v>36.69</v>
      </c>
      <c r="Q25" s="3">
        <f t="shared" si="18"/>
        <v>20.47</v>
      </c>
      <c r="R25" s="3">
        <f t="shared" si="18"/>
        <v>4.16</v>
      </c>
      <c r="S25" s="3">
        <f t="shared" si="18"/>
        <v>6.88</v>
      </c>
    </row>
    <row r="26" spans="1:19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S26" si="19">IFERROR(_xlfn.RRI(5,M25,H25),"")</f>
        <v/>
      </c>
      <c r="I26" s="4">
        <f t="shared" si="19"/>
        <v>-5.9088251506257849E-2</v>
      </c>
      <c r="J26" s="4" t="str">
        <f t="shared" si="19"/>
        <v/>
      </c>
      <c r="K26" s="4">
        <f t="shared" si="19"/>
        <v>-0.14978653532142161</v>
      </c>
      <c r="L26" s="4">
        <f t="shared" si="19"/>
        <v>0.26000556914332162</v>
      </c>
      <c r="M26" s="4">
        <f t="shared" si="19"/>
        <v>0.51825851083175367</v>
      </c>
      <c r="N26" s="4">
        <f t="shared" si="19"/>
        <v>-9.4423556223332539E-2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47</v>
      </c>
      <c r="D27" s="3">
        <f>IFERROR(D4/D21,"")</f>
        <v>124.23277228194445</v>
      </c>
      <c r="E27" s="3">
        <f>IFERROR(E4/E21,"")</f>
        <v>114.2671307</v>
      </c>
      <c r="H27" s="3">
        <f t="shared" ref="H27:S27" si="20">IFERROR(H4/H21,"")</f>
        <v>476.99980596388889</v>
      </c>
      <c r="I27" s="3">
        <f t="shared" si="20"/>
        <v>633.16458813888892</v>
      </c>
      <c r="J27" s="3">
        <f t="shared" si="20"/>
        <v>583.56650356666671</v>
      </c>
      <c r="K27" s="3">
        <f t="shared" si="20"/>
        <v>599.29097966944448</v>
      </c>
      <c r="L27" s="3">
        <f t="shared" si="20"/>
        <v>672.3992975319444</v>
      </c>
      <c r="M27" s="3">
        <f t="shared" si="20"/>
        <v>666.161153775</v>
      </c>
      <c r="N27" s="3">
        <f t="shared" si="20"/>
        <v>724.46873816805555</v>
      </c>
      <c r="O27" s="3">
        <f t="shared" si="20"/>
        <v>658.71040791111113</v>
      </c>
      <c r="P27" s="3">
        <f t="shared" si="20"/>
        <v>443.20318077777779</v>
      </c>
      <c r="Q27" s="3">
        <f t="shared" si="20"/>
        <v>195.47150425972222</v>
      </c>
      <c r="R27" s="3">
        <f t="shared" si="20"/>
        <v>7.8216575194444449</v>
      </c>
      <c r="S27" s="3">
        <f t="shared" si="20"/>
        <v>11.224486248611111</v>
      </c>
    </row>
    <row r="28" spans="1:19" ht="15.5" x14ac:dyDescent="0.35">
      <c r="C28" t="s">
        <v>48</v>
      </c>
      <c r="D28" s="4">
        <f>IFERROR(_xlfn.RRI(5,I27,D27),"")</f>
        <v>-0.27798883765809312</v>
      </c>
      <c r="E28" s="4">
        <f>IFERROR(_xlfn.RRI(5,J27,E27),"")</f>
        <v>-0.27828423288355297</v>
      </c>
      <c r="H28" s="4">
        <f t="shared" ref="H28:S28" si="21">IFERROR(_xlfn.RRI(5,M27,H27),"")</f>
        <v>-6.4620646173344842E-2</v>
      </c>
      <c r="I28" s="4">
        <f t="shared" si="21"/>
        <v>-2.6581953422093241E-2</v>
      </c>
      <c r="J28" s="4">
        <f t="shared" si="21"/>
        <v>-2.3934042537222311E-2</v>
      </c>
      <c r="K28" s="4">
        <f t="shared" si="21"/>
        <v>6.2201656740824118E-2</v>
      </c>
      <c r="L28" s="4">
        <f t="shared" si="21"/>
        <v>0.28029119641273037</v>
      </c>
      <c r="M28" s="4">
        <f t="shared" si="21"/>
        <v>1.4325182182329095</v>
      </c>
      <c r="N28" s="4">
        <f t="shared" si="21"/>
        <v>1.3012862124762408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49</v>
      </c>
      <c r="H29" s="4" t="str">
        <f t="shared" ref="H29:S29" si="22">IFERROR(((H25-I25)/I25)*100%,"")</f>
        <v/>
      </c>
      <c r="I29" s="4">
        <f t="shared" si="22"/>
        <v>-1.1153415453527435</v>
      </c>
      <c r="J29" s="4">
        <f t="shared" si="22"/>
        <v>-2.643558282208589</v>
      </c>
      <c r="K29" s="4">
        <f t="shared" si="22"/>
        <v>-0.74926934317797267</v>
      </c>
      <c r="L29" s="4">
        <f t="shared" si="22"/>
        <v>0.93712753277711569</v>
      </c>
      <c r="M29" s="4">
        <f t="shared" si="22"/>
        <v>7.0095465393794747</v>
      </c>
      <c r="N29" s="4">
        <f t="shared" si="22"/>
        <v>-0.27633851468048354</v>
      </c>
      <c r="O29" s="4">
        <f t="shared" si="22"/>
        <v>-0.84219133278822567</v>
      </c>
      <c r="P29" s="4">
        <f t="shared" si="22"/>
        <v>0.79237909135319984</v>
      </c>
      <c r="Q29" s="4">
        <f t="shared" si="22"/>
        <v>3.9206730769230766</v>
      </c>
      <c r="R29" s="4">
        <f t="shared" si="22"/>
        <v>-0.39534883720930231</v>
      </c>
      <c r="S29" s="4" t="str">
        <f t="shared" si="22"/>
        <v/>
      </c>
    </row>
    <row r="30" spans="1:19" ht="15.5" x14ac:dyDescent="0.35">
      <c r="C30" t="s">
        <v>50</v>
      </c>
      <c r="H30" s="4">
        <f t="shared" ref="H30:S30" si="23">IFERROR(((H27-I27)/I27)*100%,"")</f>
        <v>-0.24664168701226266</v>
      </c>
      <c r="I30" s="4">
        <f t="shared" si="23"/>
        <v>8.4991315075636648E-2</v>
      </c>
      <c r="J30" s="4">
        <f t="shared" si="23"/>
        <v>-2.6238466181238103E-2</v>
      </c>
      <c r="K30" s="4">
        <f t="shared" si="23"/>
        <v>-0.10872753456293829</v>
      </c>
      <c r="L30" s="4">
        <f t="shared" si="23"/>
        <v>9.3643163093406184E-3</v>
      </c>
      <c r="M30" s="4">
        <f t="shared" si="23"/>
        <v>-8.0483230429647459E-2</v>
      </c>
      <c r="N30" s="4">
        <f t="shared" si="23"/>
        <v>9.9828892131028996E-2</v>
      </c>
      <c r="O30" s="4">
        <f t="shared" si="23"/>
        <v>0.48624927906685927</v>
      </c>
      <c r="P30" s="4">
        <f t="shared" si="23"/>
        <v>1.2673544282387854</v>
      </c>
      <c r="Q30" s="4">
        <f t="shared" si="23"/>
        <v>23.991058963369969</v>
      </c>
      <c r="R30" s="4">
        <f t="shared" si="23"/>
        <v>-0.30316120077101288</v>
      </c>
      <c r="S30" s="4" t="str">
        <f t="shared" si="23"/>
        <v/>
      </c>
    </row>
    <row r="32" spans="1:19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221.65</v>
      </c>
      <c r="E32" s="3">
        <f>IFERROR(INDEX(E51:E500,MATCH($A$32,$C$51:$C$500,0)),"")</f>
        <v>232.95</v>
      </c>
      <c r="H32" s="3">
        <f>IFERROR(INDEX(D32:G32,COUNT(D32:G32)),"")</f>
        <v>232.95</v>
      </c>
      <c r="I32" s="3">
        <f t="shared" ref="I32:S32" si="24">IFERROR(INDEX(I51:I500,MATCH($C$32,$C$51:$C$500,0)),"")</f>
        <v>237.33</v>
      </c>
      <c r="J32" s="3">
        <f t="shared" si="24"/>
        <v>233.76</v>
      </c>
      <c r="K32" s="3">
        <f t="shared" si="24"/>
        <v>260.99</v>
      </c>
      <c r="L32" s="3">
        <f t="shared" si="24"/>
        <v>246.06</v>
      </c>
      <c r="M32" s="3">
        <f t="shared" si="24"/>
        <v>181.06</v>
      </c>
      <c r="N32" s="3">
        <f t="shared" si="24"/>
        <v>147.49</v>
      </c>
      <c r="O32" s="3">
        <f t="shared" si="24"/>
        <v>157.87</v>
      </c>
      <c r="P32" s="3">
        <f t="shared" si="24"/>
        <v>152.1</v>
      </c>
      <c r="Q32" s="3">
        <f t="shared" si="24"/>
        <v>114.91</v>
      </c>
      <c r="R32" s="3">
        <f t="shared" si="24"/>
        <v>93.41</v>
      </c>
      <c r="S32" s="3">
        <f t="shared" si="24"/>
        <v>89.25</v>
      </c>
    </row>
    <row r="33" spans="1:19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0.89</v>
      </c>
      <c r="E33" s="3">
        <f>IFERROR(INDEX(E51:E500,MATCH($A$33,$C$51:$C$500,0)),"")</f>
        <v>1.24</v>
      </c>
      <c r="H33" s="3">
        <f>IFERROR(INDEX(D33:G33,COUNT(D33:G33)),"")</f>
        <v>1.24</v>
      </c>
      <c r="I33" s="3">
        <f t="shared" ref="I33:S33" si="25">IFERROR(INDEX(I51:I500,MATCH($C$33,$C$51:$C$500,0)),"")</f>
        <v>2.0099999999999998</v>
      </c>
      <c r="J33" s="3">
        <f t="shared" si="25"/>
        <v>1.04</v>
      </c>
      <c r="K33" s="3">
        <f t="shared" si="25"/>
        <v>0.54</v>
      </c>
      <c r="L33" s="3">
        <f t="shared" si="25"/>
        <v>1.18</v>
      </c>
      <c r="M33" s="3">
        <f t="shared" si="25"/>
        <v>4.8899999999999997</v>
      </c>
      <c r="N33" s="3">
        <f t="shared" si="25"/>
        <v>2.81</v>
      </c>
      <c r="O33" s="3">
        <f t="shared" si="25"/>
        <v>7.25</v>
      </c>
      <c r="P33" s="3">
        <f t="shared" si="25"/>
        <v>2.59</v>
      </c>
      <c r="Q33" s="3">
        <f t="shared" si="25"/>
        <v>2.54</v>
      </c>
      <c r="R33" s="3">
        <f t="shared" si="25"/>
        <v>1.34</v>
      </c>
      <c r="S33" s="3">
        <f t="shared" si="25"/>
        <v>1.4</v>
      </c>
    </row>
    <row r="34" spans="1:19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-19.13</v>
      </c>
      <c r="E34" s="3">
        <f>IFERROR(INDEX(E51:E500,MATCH($A$34,$C$51:$C$500,0)),"")</f>
        <v>-66.209999999999994</v>
      </c>
      <c r="H34" s="3">
        <f>IFERROR(INDEX(D34:G34,COUNT(D34:G34)),"")</f>
        <v>-66.209999999999994</v>
      </c>
      <c r="I34" s="3">
        <f t="shared" ref="I34:S34" si="26">IFERROR(INDEX(I51:I500,MATCH($C$34,$C$51:$C$500,0)),"")</f>
        <v>154.69</v>
      </c>
      <c r="J34" s="3">
        <f t="shared" si="26"/>
        <v>-9.0299999999999994</v>
      </c>
      <c r="K34" s="3">
        <f t="shared" si="26"/>
        <v>8.65</v>
      </c>
      <c r="L34" s="3">
        <f t="shared" si="26"/>
        <v>4.46</v>
      </c>
      <c r="M34" s="3">
        <f t="shared" si="26"/>
        <v>26.37</v>
      </c>
      <c r="N34" s="3">
        <f t="shared" si="26"/>
        <v>98.81</v>
      </c>
      <c r="O34" s="3">
        <f t="shared" si="26"/>
        <v>197.75</v>
      </c>
      <c r="P34" s="3">
        <f t="shared" si="26"/>
        <v>10.74</v>
      </c>
      <c r="Q34" s="3">
        <f t="shared" si="26"/>
        <v>14.26</v>
      </c>
      <c r="R34" s="3">
        <f t="shared" si="26"/>
        <v>30.05</v>
      </c>
      <c r="S34" s="3">
        <f t="shared" si="26"/>
        <v>18.170000000000002</v>
      </c>
    </row>
    <row r="35" spans="1:19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1.59</v>
      </c>
      <c r="E35" s="3">
        <f>IFERROR(INDEX(E51:E500,MATCH($A$35,$C$51:$C$500,0)),"")</f>
        <v>2.54</v>
      </c>
      <c r="H35" s="3">
        <f>IFERROR(INDEX(D35:G35,COUNT(D35:G35)),"")</f>
        <v>2.54</v>
      </c>
      <c r="I35" s="3">
        <f t="shared" ref="I35:S35" si="27">IFERROR(INDEX(I51:I500,MATCH($C$35,$C$51:$C$500,0)),"")</f>
        <v>0.75</v>
      </c>
      <c r="J35" s="3">
        <f t="shared" si="27"/>
        <v>0.41</v>
      </c>
      <c r="K35" s="3">
        <f t="shared" si="27"/>
        <v>0.24</v>
      </c>
      <c r="L35" s="3">
        <f t="shared" si="27"/>
        <v>0.43</v>
      </c>
      <c r="M35" s="3">
        <f t="shared" si="27"/>
        <v>1.33</v>
      </c>
      <c r="N35" s="3">
        <f t="shared" si="27"/>
        <v>0.56999999999999995</v>
      </c>
      <c r="O35" s="3">
        <f t="shared" si="27"/>
        <v>1.74</v>
      </c>
      <c r="P35" s="3">
        <f t="shared" si="27"/>
        <v>0.89</v>
      </c>
      <c r="Q35" s="3">
        <f t="shared" si="27"/>
        <v>1.49</v>
      </c>
      <c r="R35" s="3">
        <f t="shared" si="27"/>
        <v>15.98</v>
      </c>
      <c r="S35" s="3">
        <f t="shared" si="27"/>
        <v>11.14</v>
      </c>
    </row>
    <row r="36" spans="1:19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</row>
    <row r="51" spans="2:19" ht="15.5" x14ac:dyDescent="0.35">
      <c r="B51" t="s">
        <v>71</v>
      </c>
      <c r="C51" t="s">
        <v>6</v>
      </c>
      <c r="D51" s="5">
        <v>89447596043</v>
      </c>
      <c r="E51" s="5">
        <v>82272334104</v>
      </c>
      <c r="F51" s="5">
        <v>107799985422</v>
      </c>
      <c r="G51" s="5">
        <v>104697034347</v>
      </c>
      <c r="I51" s="5">
        <v>455878503460</v>
      </c>
      <c r="J51" s="5">
        <v>420167882568</v>
      </c>
      <c r="K51" s="5">
        <v>431489505362</v>
      </c>
      <c r="L51" s="5">
        <v>484127494223</v>
      </c>
      <c r="M51" s="5">
        <v>479636030718</v>
      </c>
      <c r="N51" s="5">
        <v>521617491481</v>
      </c>
      <c r="O51" s="5">
        <v>474271493696</v>
      </c>
      <c r="P51" s="5">
        <v>319106290160</v>
      </c>
      <c r="Q51" s="5">
        <v>140739483067</v>
      </c>
      <c r="R51" s="5">
        <v>5631593414</v>
      </c>
      <c r="S51" s="5">
        <v>8081630099</v>
      </c>
    </row>
    <row r="52" spans="2:19" ht="15.5" x14ac:dyDescent="0.35">
      <c r="C52" t="s">
        <v>1866</v>
      </c>
    </row>
    <row r="53" spans="2:19" ht="15.5" x14ac:dyDescent="0.35">
      <c r="C53" t="s">
        <v>1867</v>
      </c>
    </row>
    <row r="54" spans="2:19" ht="15.5" x14ac:dyDescent="0.35">
      <c r="C54" t="s">
        <v>801</v>
      </c>
    </row>
    <row r="55" spans="2:19" ht="15.5" x14ac:dyDescent="0.35">
      <c r="C55" t="s">
        <v>79</v>
      </c>
      <c r="D55" s="5">
        <v>-7986791784</v>
      </c>
      <c r="E55" s="5">
        <v>1241494655</v>
      </c>
      <c r="F55" s="5">
        <v>-4683735805</v>
      </c>
      <c r="G55" s="5">
        <v>-5421161884</v>
      </c>
      <c r="I55" s="5">
        <v>-3283047855</v>
      </c>
      <c r="J55" s="5">
        <v>7769834465</v>
      </c>
      <c r="K55" s="5">
        <v>26499839359</v>
      </c>
      <c r="L55" s="5">
        <v>13376481678</v>
      </c>
      <c r="M55" s="5">
        <v>4916072851</v>
      </c>
      <c r="N55" s="5">
        <v>300955373</v>
      </c>
      <c r="O55" s="5">
        <v>-18571796752</v>
      </c>
      <c r="P55" s="5">
        <v>-2961360315</v>
      </c>
      <c r="Q55" s="5">
        <v>19780490356</v>
      </c>
      <c r="S55" s="5">
        <v>-25415629</v>
      </c>
    </row>
    <row r="56" spans="2:19" ht="15.5" x14ac:dyDescent="0.35">
      <c r="C56" t="s">
        <v>72</v>
      </c>
      <c r="D56" s="5">
        <v>-70162789090</v>
      </c>
      <c r="E56" s="5">
        <v>-72799846596</v>
      </c>
      <c r="F56" s="5">
        <v>-106453308113</v>
      </c>
      <c r="G56" s="5">
        <v>-85020617726</v>
      </c>
      <c r="I56" s="5">
        <v>-394414343886</v>
      </c>
      <c r="J56" s="5">
        <v>-385145028930</v>
      </c>
      <c r="K56" s="5">
        <v>-373190398830</v>
      </c>
      <c r="L56" s="5">
        <v>-374350468726</v>
      </c>
      <c r="M56" s="5">
        <v>-391355840908</v>
      </c>
      <c r="N56" s="5">
        <v>-464679062995</v>
      </c>
      <c r="O56" s="5">
        <v>-394989108613</v>
      </c>
      <c r="P56" s="5">
        <v>-251132262026</v>
      </c>
      <c r="Q56" s="5">
        <v>-112638113941</v>
      </c>
    </row>
    <row r="57" spans="2:19" ht="15.5" x14ac:dyDescent="0.35">
      <c r="C57" t="s">
        <v>73</v>
      </c>
      <c r="D57" s="5">
        <v>19284806953</v>
      </c>
      <c r="E57" s="5">
        <v>9472487508</v>
      </c>
      <c r="F57" s="5">
        <v>1346677309</v>
      </c>
      <c r="G57" s="5">
        <v>19676416621</v>
      </c>
      <c r="I57" s="5">
        <v>61464159574</v>
      </c>
      <c r="J57" s="5">
        <v>35022853638</v>
      </c>
      <c r="K57" s="5">
        <v>58299106532</v>
      </c>
      <c r="L57" s="5">
        <v>109777025497</v>
      </c>
      <c r="M57" s="5">
        <v>88280189810</v>
      </c>
      <c r="N57" s="5">
        <v>56938428486</v>
      </c>
      <c r="O57" s="5">
        <v>79282385083</v>
      </c>
      <c r="P57" s="5">
        <v>67974028134</v>
      </c>
      <c r="Q57" s="5">
        <v>28101369126</v>
      </c>
      <c r="R57" s="5">
        <v>5631593414</v>
      </c>
      <c r="S57" s="5">
        <v>8081630099</v>
      </c>
    </row>
    <row r="58" spans="2:19" ht="15.5" x14ac:dyDescent="0.35">
      <c r="C58" t="s">
        <v>74</v>
      </c>
      <c r="D58" s="5">
        <v>-18650541262</v>
      </c>
      <c r="E58" s="5">
        <v>-12252412584</v>
      </c>
      <c r="F58" s="5">
        <v>2598555876</v>
      </c>
      <c r="G58" s="5">
        <v>-20375035617</v>
      </c>
      <c r="I58" s="5">
        <v>-53099231677</v>
      </c>
      <c r="J58" s="5">
        <v>-57694159555</v>
      </c>
      <c r="K58" s="5">
        <v>-57473968432</v>
      </c>
      <c r="L58" s="5">
        <v>-51316254406</v>
      </c>
      <c r="M58" s="5">
        <v>-51151158176</v>
      </c>
      <c r="N58" s="5">
        <v>-40842723692</v>
      </c>
      <c r="O58" s="5">
        <v>-33644913925</v>
      </c>
      <c r="P58" s="5">
        <v>-28418770480</v>
      </c>
      <c r="Q58" s="5">
        <v>-12988201164</v>
      </c>
      <c r="R58" s="5">
        <v>-2649578471</v>
      </c>
      <c r="S58" s="5">
        <v>-3081299272</v>
      </c>
    </row>
    <row r="59" spans="2:19" ht="15.5" x14ac:dyDescent="0.35">
      <c r="C59" t="s">
        <v>245</v>
      </c>
      <c r="D59" s="5">
        <v>-18650541262</v>
      </c>
      <c r="E59" s="5">
        <v>-12252412584</v>
      </c>
      <c r="F59" s="5">
        <v>2598555876</v>
      </c>
      <c r="G59" s="5">
        <v>-20375035617</v>
      </c>
      <c r="I59" s="5">
        <v>-53099231677</v>
      </c>
      <c r="J59" s="5">
        <v>-57694159555</v>
      </c>
      <c r="K59" s="5">
        <v>-57473968432</v>
      </c>
      <c r="L59" s="5">
        <v>-51316254406</v>
      </c>
      <c r="M59" s="5">
        <v>-51151158176</v>
      </c>
      <c r="N59" s="5">
        <v>-40842723692</v>
      </c>
      <c r="O59" s="5">
        <v>-33644913925</v>
      </c>
    </row>
    <row r="60" spans="2:19" ht="15.5" x14ac:dyDescent="0.35">
      <c r="C60" t="s">
        <v>76</v>
      </c>
      <c r="P60" s="5">
        <v>-17885102861</v>
      </c>
      <c r="Q60" s="5">
        <v>-7664992692</v>
      </c>
      <c r="R60" s="5">
        <v>-2226958111</v>
      </c>
      <c r="S60" s="5">
        <v>-2975805872</v>
      </c>
    </row>
    <row r="61" spans="2:19" ht="15.5" x14ac:dyDescent="0.35">
      <c r="C61" t="s">
        <v>246</v>
      </c>
      <c r="P61" s="5">
        <v>-10211566931</v>
      </c>
      <c r="Q61" s="5">
        <v>-5008639359</v>
      </c>
      <c r="R61" s="5">
        <v>-347941250</v>
      </c>
    </row>
    <row r="62" spans="2:19" ht="15.5" x14ac:dyDescent="0.35">
      <c r="C62" t="s">
        <v>1637</v>
      </c>
      <c r="P62" s="5">
        <v>-298092438</v>
      </c>
      <c r="Q62" s="5">
        <v>-229072313</v>
      </c>
    </row>
    <row r="63" spans="2:19" ht="15.5" x14ac:dyDescent="0.35">
      <c r="C63" t="s">
        <v>77</v>
      </c>
      <c r="D63" s="5">
        <v>634265691</v>
      </c>
      <c r="E63" s="5">
        <v>-2779925076</v>
      </c>
      <c r="F63" s="5">
        <v>3945233185</v>
      </c>
      <c r="G63" s="5">
        <v>-698618996</v>
      </c>
      <c r="I63" s="5">
        <v>8364927897</v>
      </c>
      <c r="J63" s="5">
        <v>-22671305917</v>
      </c>
      <c r="K63" s="5">
        <v>825138100</v>
      </c>
      <c r="L63" s="5">
        <v>58460771091</v>
      </c>
      <c r="M63" s="5">
        <v>37129031634</v>
      </c>
      <c r="N63" s="5">
        <v>16095704794</v>
      </c>
      <c r="O63" s="5">
        <v>45637471158</v>
      </c>
      <c r="P63" s="5">
        <v>39555257654</v>
      </c>
      <c r="Q63" s="5">
        <v>15113167962</v>
      </c>
      <c r="R63" s="5">
        <v>2982014943</v>
      </c>
      <c r="S63" s="5">
        <v>5000330827</v>
      </c>
    </row>
    <row r="64" spans="2:19" ht="15.5" x14ac:dyDescent="0.35">
      <c r="C64" t="s">
        <v>78</v>
      </c>
      <c r="D64" s="5">
        <v>-9596747700</v>
      </c>
      <c r="E64" s="5">
        <v>-133948557</v>
      </c>
      <c r="F64" s="5">
        <v>-5202964485</v>
      </c>
      <c r="G64" s="5">
        <v>-5926585651</v>
      </c>
      <c r="I64" s="5">
        <v>-5569181344</v>
      </c>
      <c r="J64" s="5">
        <v>4636386153</v>
      </c>
      <c r="K64" s="5">
        <v>20510640724</v>
      </c>
      <c r="L64" s="5">
        <v>5958537414</v>
      </c>
      <c r="M64" s="5">
        <v>-3772848367</v>
      </c>
      <c r="N64" s="5">
        <v>-9753045015</v>
      </c>
      <c r="O64" s="5">
        <v>-30072392120</v>
      </c>
      <c r="P64" s="5">
        <v>-3773711112</v>
      </c>
      <c r="Q64" s="5">
        <v>7100374561</v>
      </c>
      <c r="R64" s="5">
        <v>-3097153</v>
      </c>
      <c r="S64" s="5">
        <v>-26317095</v>
      </c>
    </row>
    <row r="65" spans="3:19" ht="15.5" x14ac:dyDescent="0.35">
      <c r="C65" t="s">
        <v>247</v>
      </c>
      <c r="D65" s="5">
        <v>111051478</v>
      </c>
      <c r="E65" s="5">
        <v>168136549</v>
      </c>
      <c r="F65" s="5">
        <v>-116844605</v>
      </c>
      <c r="G65" s="5">
        <v>317522166</v>
      </c>
      <c r="I65" s="5">
        <v>851990950</v>
      </c>
      <c r="J65" s="5">
        <v>968847514</v>
      </c>
      <c r="K65" s="5">
        <v>545215036</v>
      </c>
      <c r="L65" s="5">
        <v>1204782513</v>
      </c>
      <c r="Q65" s="5">
        <v>106703890</v>
      </c>
      <c r="R65" s="5">
        <v>28847</v>
      </c>
      <c r="S65" s="5">
        <v>375274</v>
      </c>
    </row>
    <row r="66" spans="3:19" ht="15.5" x14ac:dyDescent="0.35">
      <c r="C66" t="s">
        <v>27</v>
      </c>
      <c r="D66" s="5">
        <v>-1721007394</v>
      </c>
      <c r="E66" s="5">
        <v>-1543579761</v>
      </c>
      <c r="F66" s="5">
        <v>-664884075</v>
      </c>
      <c r="G66" s="5">
        <v>-822945933</v>
      </c>
      <c r="I66" s="5">
        <v>-3400624439</v>
      </c>
      <c r="J66" s="5">
        <v>-6481841281</v>
      </c>
      <c r="K66" s="5">
        <v>-6534413671</v>
      </c>
      <c r="L66" s="5">
        <v>-8622726777</v>
      </c>
      <c r="M66" s="5">
        <v>-8688921218</v>
      </c>
      <c r="N66" s="5">
        <v>-10054000388</v>
      </c>
      <c r="O66" s="5">
        <v>-11481045368</v>
      </c>
      <c r="P66" s="5">
        <v>-812350797</v>
      </c>
      <c r="Q66" s="5">
        <v>-5531662</v>
      </c>
      <c r="R66" s="5">
        <v>-3126000</v>
      </c>
      <c r="S66" s="5">
        <v>-1276740</v>
      </c>
    </row>
    <row r="67" spans="3:19" ht="15.5" x14ac:dyDescent="0.35">
      <c r="C67" t="s">
        <v>248</v>
      </c>
    </row>
    <row r="68" spans="3:19" ht="15.5" x14ac:dyDescent="0.35">
      <c r="C68" t="s">
        <v>249</v>
      </c>
      <c r="F68" s="5">
        <v>262500000</v>
      </c>
      <c r="I68" s="5">
        <v>262500000</v>
      </c>
      <c r="J68" s="5">
        <v>2379545455</v>
      </c>
      <c r="O68" s="5">
        <v>-19550000</v>
      </c>
    </row>
    <row r="69" spans="3:19" ht="15.5" x14ac:dyDescent="0.35">
      <c r="C69" t="s">
        <v>254</v>
      </c>
      <c r="Q69" s="5">
        <v>-12781288023</v>
      </c>
    </row>
    <row r="70" spans="3:19" ht="15.5" x14ac:dyDescent="0.35">
      <c r="C70" t="s">
        <v>252</v>
      </c>
    </row>
    <row r="71" spans="3:19" ht="15.5" x14ac:dyDescent="0.35">
      <c r="C71" t="s">
        <v>80</v>
      </c>
      <c r="D71" s="5">
        <v>-9596747700</v>
      </c>
      <c r="E71" s="5">
        <v>-133948557</v>
      </c>
      <c r="F71" s="5">
        <v>-5202964485</v>
      </c>
      <c r="G71" s="5">
        <v>-5926585651</v>
      </c>
      <c r="I71" s="5">
        <v>-5569181344</v>
      </c>
      <c r="J71" s="5">
        <v>4636386153</v>
      </c>
      <c r="K71" s="5">
        <v>20510640724</v>
      </c>
      <c r="L71" s="5">
        <v>5958537414</v>
      </c>
      <c r="M71" s="5">
        <v>-3772848367</v>
      </c>
      <c r="N71" s="5">
        <v>-9753045015</v>
      </c>
      <c r="O71" s="5">
        <v>-30072392120</v>
      </c>
      <c r="P71" s="5">
        <v>-3773711112</v>
      </c>
      <c r="Q71" s="5">
        <v>7100374561</v>
      </c>
      <c r="R71" s="5">
        <v>-3097153</v>
      </c>
      <c r="S71" s="5">
        <v>-26317095</v>
      </c>
    </row>
    <row r="72" spans="3:19" ht="15.5" x14ac:dyDescent="0.35">
      <c r="C72" t="s">
        <v>29</v>
      </c>
      <c r="D72" s="5">
        <v>-8962482009</v>
      </c>
      <c r="E72" s="5">
        <v>-2913873633</v>
      </c>
      <c r="F72" s="5">
        <v>-1257731300</v>
      </c>
      <c r="G72" s="5">
        <v>-6625204647</v>
      </c>
      <c r="I72" s="5">
        <v>2795746553</v>
      </c>
      <c r="J72" s="5">
        <v>-18034919764</v>
      </c>
      <c r="K72" s="5">
        <v>21335778824</v>
      </c>
      <c r="L72" s="5">
        <v>64419308505</v>
      </c>
      <c r="M72" s="5">
        <v>33356183267</v>
      </c>
      <c r="N72" s="5">
        <v>6342659779</v>
      </c>
      <c r="O72" s="5">
        <v>15565079038</v>
      </c>
      <c r="P72" s="5">
        <v>35781546542</v>
      </c>
      <c r="Q72" s="5">
        <v>22213542523</v>
      </c>
      <c r="R72" s="5">
        <v>2978917790</v>
      </c>
      <c r="S72" s="5">
        <v>4974013732</v>
      </c>
    </row>
    <row r="73" spans="3:19" ht="15.5" x14ac:dyDescent="0.35">
      <c r="C73" t="s">
        <v>28</v>
      </c>
      <c r="D73" s="5">
        <v>1493752933</v>
      </c>
      <c r="E73" s="5">
        <v>-246605918</v>
      </c>
      <c r="F73" s="5">
        <v>2412631006</v>
      </c>
      <c r="G73" s="5">
        <v>133096650</v>
      </c>
      <c r="I73" s="5">
        <v>-551402983</v>
      </c>
      <c r="J73" s="5">
        <v>-1285561745</v>
      </c>
      <c r="K73" s="5">
        <v>-9566103366</v>
      </c>
      <c r="L73" s="5">
        <v>-17450475975</v>
      </c>
      <c r="M73" s="5">
        <v>-9129269759</v>
      </c>
      <c r="N73" s="5">
        <v>-3306481309</v>
      </c>
      <c r="O73" s="5">
        <v>-11387841389</v>
      </c>
      <c r="P73" s="5">
        <v>-9299207509</v>
      </c>
      <c r="Q73" s="5">
        <v>-9097850104</v>
      </c>
      <c r="R73" s="5">
        <v>47437500</v>
      </c>
      <c r="S73" s="5">
        <v>23400000</v>
      </c>
    </row>
    <row r="74" spans="3:19" ht="15.5" x14ac:dyDescent="0.35">
      <c r="C74" t="s">
        <v>327</v>
      </c>
      <c r="D74" s="5">
        <v>-7468729076</v>
      </c>
      <c r="E74" s="5">
        <v>-3160479551</v>
      </c>
      <c r="F74" s="5">
        <v>1154899706</v>
      </c>
      <c r="G74" s="5">
        <v>-6492107997</v>
      </c>
      <c r="I74" s="5">
        <v>2244343570</v>
      </c>
      <c r="J74" s="5">
        <v>-19320481509</v>
      </c>
      <c r="K74" s="5">
        <v>11769675458</v>
      </c>
      <c r="L74" s="5">
        <v>46968832530</v>
      </c>
      <c r="M74" s="5">
        <v>24226913508</v>
      </c>
      <c r="N74" s="5">
        <v>3036178470</v>
      </c>
      <c r="O74" s="5">
        <v>4177237649</v>
      </c>
      <c r="P74" s="5">
        <v>26482339033</v>
      </c>
      <c r="Q74" s="5">
        <v>13115692419</v>
      </c>
      <c r="R74" s="5">
        <v>3026355290</v>
      </c>
      <c r="S74" s="5">
        <v>4997413732</v>
      </c>
    </row>
    <row r="75" spans="3:19" ht="15.5" x14ac:dyDescent="0.35">
      <c r="C75" t="s">
        <v>1087</v>
      </c>
      <c r="Q75" s="5">
        <v>1638663957</v>
      </c>
    </row>
    <row r="76" spans="3:19" ht="15.5" x14ac:dyDescent="0.35">
      <c r="C76" t="s">
        <v>86</v>
      </c>
      <c r="D76" s="5">
        <v>-7468729076</v>
      </c>
      <c r="E76" s="5">
        <v>-3160479551</v>
      </c>
      <c r="F76" s="5">
        <v>1154899706</v>
      </c>
      <c r="G76" s="5">
        <v>-6492107997</v>
      </c>
      <c r="I76" s="5">
        <v>2244343570</v>
      </c>
      <c r="J76" s="5">
        <v>-19320481509</v>
      </c>
      <c r="K76" s="5">
        <v>11769675458</v>
      </c>
      <c r="L76" s="5">
        <v>46968832530</v>
      </c>
      <c r="M76" s="5">
        <v>24226913508</v>
      </c>
      <c r="N76" s="5">
        <v>3036178470</v>
      </c>
      <c r="O76" s="5">
        <v>4177237649</v>
      </c>
      <c r="P76" s="5">
        <v>26482339033</v>
      </c>
      <c r="Q76" s="5">
        <v>14754356376</v>
      </c>
      <c r="R76" s="5">
        <v>3026355290</v>
      </c>
      <c r="S76" s="5">
        <v>4997413732</v>
      </c>
    </row>
    <row r="77" spans="3:19" ht="15.5" x14ac:dyDescent="0.35">
      <c r="C77" t="s">
        <v>87</v>
      </c>
      <c r="D77" s="5">
        <v>-683857924</v>
      </c>
      <c r="E77" s="5">
        <v>5011258</v>
      </c>
      <c r="F77" s="5">
        <v>167211466</v>
      </c>
      <c r="G77" s="5">
        <v>224355179</v>
      </c>
      <c r="I77" s="5">
        <v>346547473</v>
      </c>
      <c r="J77" s="5">
        <v>-322055180</v>
      </c>
      <c r="K77" s="5">
        <v>-987172256</v>
      </c>
      <c r="L77" s="5">
        <v>-8932006</v>
      </c>
      <c r="M77" s="5">
        <v>10684971</v>
      </c>
      <c r="N77" s="5">
        <v>-121213957</v>
      </c>
      <c r="O77" s="5">
        <v>-11450890</v>
      </c>
      <c r="P77" s="5">
        <v>362759735</v>
      </c>
      <c r="Q77" s="5">
        <v>122270894</v>
      </c>
    </row>
    <row r="78" spans="3:19" ht="15.5" x14ac:dyDescent="0.35">
      <c r="C78" t="s">
        <v>89</v>
      </c>
      <c r="D78" s="5">
        <v>-8152587000</v>
      </c>
      <c r="E78" s="5">
        <v>-3155468293</v>
      </c>
      <c r="F78" s="5">
        <v>1322111172</v>
      </c>
      <c r="G78" s="5">
        <v>-6267752818</v>
      </c>
      <c r="I78" s="5">
        <v>2590891043</v>
      </c>
      <c r="J78" s="5">
        <v>-19642536689</v>
      </c>
      <c r="K78" s="5">
        <v>10782503202</v>
      </c>
      <c r="L78" s="5">
        <v>46959900524</v>
      </c>
      <c r="M78" s="5">
        <v>24237598479</v>
      </c>
      <c r="N78" s="5">
        <v>2914964513</v>
      </c>
      <c r="O78" s="5">
        <v>4165786759</v>
      </c>
      <c r="P78" s="5">
        <v>26845098768</v>
      </c>
      <c r="Q78" s="5">
        <v>14876627270</v>
      </c>
      <c r="R78" s="5">
        <v>3026355290</v>
      </c>
      <c r="S78" s="5">
        <v>4997413732</v>
      </c>
    </row>
    <row r="79" spans="3:19" ht="15.5" x14ac:dyDescent="0.35">
      <c r="C79" t="s">
        <v>90</v>
      </c>
      <c r="D79" s="5">
        <v>-7468729076</v>
      </c>
      <c r="E79" s="5">
        <v>-3160479551</v>
      </c>
      <c r="F79" s="5">
        <v>1154899706</v>
      </c>
      <c r="G79" s="5">
        <v>-6492107997</v>
      </c>
      <c r="I79" s="5">
        <v>2244343570</v>
      </c>
      <c r="J79" s="5">
        <v>-19320481509</v>
      </c>
      <c r="K79" s="5">
        <v>11769675458</v>
      </c>
      <c r="L79" s="5">
        <v>46968832530</v>
      </c>
      <c r="M79" s="5">
        <v>24226913508</v>
      </c>
      <c r="N79" s="5">
        <v>3036178470</v>
      </c>
      <c r="O79" s="5">
        <v>4177237649</v>
      </c>
      <c r="P79" s="5">
        <v>26482339033</v>
      </c>
      <c r="Q79" s="5">
        <v>14754356376</v>
      </c>
      <c r="R79" s="5">
        <v>3026355290</v>
      </c>
      <c r="S79" s="5">
        <v>4997413732</v>
      </c>
    </row>
    <row r="80" spans="3:19" ht="15.5" x14ac:dyDescent="0.35">
      <c r="C80" t="s">
        <v>8</v>
      </c>
      <c r="D80" s="5">
        <v>-8136496018</v>
      </c>
      <c r="E80" s="5">
        <v>-3150241176</v>
      </c>
      <c r="F80" s="5">
        <v>1315845870</v>
      </c>
      <c r="G80" s="5">
        <v>-6255720783</v>
      </c>
      <c r="I80" s="5">
        <v>2571983567</v>
      </c>
      <c r="J80" s="5">
        <v>-19607497222</v>
      </c>
      <c r="K80" s="5">
        <v>10750021346</v>
      </c>
      <c r="L80" s="5">
        <v>46800236221</v>
      </c>
      <c r="M80" s="5">
        <v>24171508576</v>
      </c>
      <c r="N80" s="5">
        <v>2896737189</v>
      </c>
      <c r="O80" s="5">
        <v>4155416539</v>
      </c>
      <c r="P80" s="5">
        <v>26776942585</v>
      </c>
      <c r="Q80" s="5">
        <v>14858249546</v>
      </c>
      <c r="R80" s="5">
        <v>2995015928</v>
      </c>
      <c r="S80" s="5">
        <v>4956654725</v>
      </c>
    </row>
    <row r="81" spans="2:19" ht="15.5" x14ac:dyDescent="0.35">
      <c r="C81" t="s">
        <v>203</v>
      </c>
      <c r="D81" s="5">
        <v>-16090982</v>
      </c>
      <c r="E81" s="5">
        <v>-5227117</v>
      </c>
      <c r="F81" s="5">
        <v>6265302</v>
      </c>
      <c r="G81" s="5">
        <v>-12032035</v>
      </c>
      <c r="I81" s="5">
        <v>18907476</v>
      </c>
      <c r="J81" s="5">
        <v>-35039467</v>
      </c>
      <c r="K81" s="5">
        <v>32481856</v>
      </c>
      <c r="L81" s="5">
        <v>159664303</v>
      </c>
      <c r="M81" s="5">
        <v>66089903</v>
      </c>
      <c r="N81" s="5">
        <v>18227324</v>
      </c>
      <c r="O81" s="5">
        <v>10370220</v>
      </c>
      <c r="P81" s="5">
        <v>68156183</v>
      </c>
      <c r="Q81" s="5">
        <v>18377724</v>
      </c>
      <c r="R81" s="5">
        <v>31339362</v>
      </c>
      <c r="S81" s="5">
        <v>40759007</v>
      </c>
    </row>
    <row r="82" spans="2:19" ht="15.5" x14ac:dyDescent="0.35">
      <c r="C82" t="s">
        <v>91</v>
      </c>
      <c r="D82" s="5">
        <v>-7468729076</v>
      </c>
      <c r="E82" s="5">
        <v>-3160479551</v>
      </c>
      <c r="F82" s="5">
        <v>1154899706</v>
      </c>
      <c r="G82" s="5">
        <v>-6492107997</v>
      </c>
      <c r="I82" s="5">
        <v>2244343570</v>
      </c>
      <c r="J82" s="5">
        <v>-19320481509</v>
      </c>
      <c r="K82" s="5">
        <v>11769675458</v>
      </c>
      <c r="L82" s="5">
        <v>46968832530</v>
      </c>
      <c r="M82" s="5">
        <v>24226913508</v>
      </c>
      <c r="N82" s="5">
        <v>3036178470</v>
      </c>
      <c r="O82" s="5">
        <v>4177237649</v>
      </c>
      <c r="P82" s="5">
        <v>26482339033</v>
      </c>
      <c r="Q82" s="5">
        <v>14754356376</v>
      </c>
      <c r="R82" s="5">
        <v>3026355290</v>
      </c>
      <c r="S82" s="5">
        <v>4997413732</v>
      </c>
    </row>
    <row r="83" spans="2:19" ht="15.5" x14ac:dyDescent="0.35">
      <c r="C83" t="s">
        <v>92</v>
      </c>
      <c r="D83" s="5">
        <v>-8152587000</v>
      </c>
      <c r="E83" s="5">
        <v>-3155468293</v>
      </c>
      <c r="F83" s="5">
        <v>1322111172</v>
      </c>
      <c r="G83" s="5">
        <v>-6267752818</v>
      </c>
      <c r="I83" s="5">
        <v>2590891043</v>
      </c>
      <c r="J83" s="5">
        <v>-19642536689</v>
      </c>
      <c r="K83" s="5">
        <v>10782503202</v>
      </c>
      <c r="L83" s="5">
        <v>46959900524</v>
      </c>
      <c r="M83" s="5">
        <v>24237598479</v>
      </c>
      <c r="N83" s="5">
        <v>2914964513</v>
      </c>
      <c r="O83" s="5">
        <v>4165786759</v>
      </c>
      <c r="P83" s="5">
        <v>26845098768</v>
      </c>
      <c r="Q83" s="5">
        <v>14876627270</v>
      </c>
      <c r="R83" s="5">
        <v>3026355290</v>
      </c>
      <c r="S83" s="5">
        <v>4997413732</v>
      </c>
    </row>
    <row r="84" spans="2:19" ht="15.5" x14ac:dyDescent="0.35">
      <c r="C84" t="s">
        <v>93</v>
      </c>
      <c r="D84" s="5">
        <v>-8152587000</v>
      </c>
      <c r="E84" s="5">
        <v>-3155468293</v>
      </c>
      <c r="F84" s="5">
        <v>1322111172</v>
      </c>
      <c r="G84" s="5">
        <v>-6267752818</v>
      </c>
      <c r="I84" s="5">
        <v>2590891043</v>
      </c>
      <c r="J84" s="5">
        <v>-19642536689</v>
      </c>
      <c r="K84" s="5">
        <v>10782503202</v>
      </c>
      <c r="L84" s="5">
        <v>46959900524</v>
      </c>
      <c r="M84" s="5">
        <v>24237598479</v>
      </c>
      <c r="N84" s="5">
        <v>2914964513</v>
      </c>
      <c r="O84" s="5">
        <v>4165786759</v>
      </c>
      <c r="P84" s="5">
        <v>26845098768</v>
      </c>
      <c r="Q84" s="5">
        <v>14876627270</v>
      </c>
      <c r="R84" s="5">
        <v>3026355290</v>
      </c>
      <c r="S84" s="5">
        <v>4997413732</v>
      </c>
    </row>
    <row r="86" spans="2:19" ht="15.5" x14ac:dyDescent="0.35">
      <c r="B86" t="s">
        <v>94</v>
      </c>
      <c r="C86" t="s">
        <v>95</v>
      </c>
    </row>
    <row r="87" spans="2:19" ht="15.5" x14ac:dyDescent="0.35">
      <c r="C87" t="s">
        <v>96</v>
      </c>
    </row>
    <row r="88" spans="2:19" ht="15.5" x14ac:dyDescent="0.35">
      <c r="C88" t="s">
        <v>20</v>
      </c>
      <c r="D88" s="5">
        <v>53893956063</v>
      </c>
      <c r="E88" s="5">
        <v>81505832848</v>
      </c>
      <c r="F88" s="5">
        <v>96448148041</v>
      </c>
      <c r="G88" s="5">
        <v>99434982766</v>
      </c>
      <c r="I88" s="5">
        <v>96448148041</v>
      </c>
      <c r="J88" s="5">
        <v>92220504664</v>
      </c>
      <c r="K88" s="5">
        <v>63299660285</v>
      </c>
      <c r="L88" s="5">
        <v>86093203758</v>
      </c>
      <c r="M88" s="5">
        <v>87666978826</v>
      </c>
      <c r="N88" s="5">
        <v>69209954230</v>
      </c>
      <c r="O88" s="5">
        <v>48013824335</v>
      </c>
      <c r="P88" s="5">
        <v>50114289116</v>
      </c>
      <c r="Q88" s="5">
        <v>25311060218</v>
      </c>
      <c r="R88" s="5">
        <v>8122969</v>
      </c>
      <c r="S88" s="5">
        <v>5219415</v>
      </c>
    </row>
    <row r="89" spans="2:19" ht="15.5" x14ac:dyDescent="0.35">
      <c r="C89" t="s">
        <v>97</v>
      </c>
      <c r="D89" s="5">
        <v>61032775073</v>
      </c>
      <c r="E89" s="5">
        <v>36782486844</v>
      </c>
      <c r="F89" s="5">
        <v>56807013192</v>
      </c>
      <c r="G89" s="5">
        <v>46449389567</v>
      </c>
      <c r="I89" s="5">
        <v>56807013192</v>
      </c>
      <c r="J89" s="5">
        <v>30833723604</v>
      </c>
      <c r="K89" s="5">
        <v>65168154263</v>
      </c>
      <c r="L89" s="5">
        <v>88844204753</v>
      </c>
      <c r="M89" s="5">
        <v>59184661998</v>
      </c>
      <c r="N89" s="5">
        <v>94262496728</v>
      </c>
      <c r="O89" s="5">
        <v>99970683356</v>
      </c>
      <c r="P89" s="5">
        <v>37920342718</v>
      </c>
      <c r="Q89" s="5">
        <v>14388574500</v>
      </c>
    </row>
    <row r="90" spans="2:19" ht="15.5" x14ac:dyDescent="0.35">
      <c r="C90" t="s">
        <v>98</v>
      </c>
      <c r="D90" s="5">
        <v>364008020</v>
      </c>
      <c r="E90" s="5">
        <v>344302300</v>
      </c>
      <c r="F90" s="5">
        <v>6101170051</v>
      </c>
      <c r="G90" s="5">
        <v>850105058</v>
      </c>
      <c r="I90" s="5">
        <v>6101170051</v>
      </c>
      <c r="J90" s="5">
        <v>467689255</v>
      </c>
      <c r="K90" s="5">
        <v>452233560</v>
      </c>
      <c r="L90" s="5">
        <v>2406094924</v>
      </c>
      <c r="M90" s="5">
        <v>895990363</v>
      </c>
      <c r="N90" s="5">
        <v>577479800</v>
      </c>
      <c r="O90" s="5">
        <v>566330500</v>
      </c>
    </row>
    <row r="91" spans="2:19" ht="15.5" x14ac:dyDescent="0.35">
      <c r="C91" t="s">
        <v>99</v>
      </c>
      <c r="D91" s="5">
        <v>526061404</v>
      </c>
      <c r="E91" s="5">
        <v>578724413</v>
      </c>
      <c r="F91" s="5">
        <v>762267593</v>
      </c>
      <c r="G91" s="5">
        <v>829581163</v>
      </c>
      <c r="I91" s="5">
        <v>762267593</v>
      </c>
      <c r="J91" s="5">
        <v>1586963841</v>
      </c>
      <c r="K91" s="5">
        <v>1112654794</v>
      </c>
      <c r="L91" s="5">
        <v>873617942</v>
      </c>
      <c r="M91" s="5">
        <v>1337356013</v>
      </c>
      <c r="N91" s="5">
        <v>2457997512</v>
      </c>
      <c r="O91" s="5">
        <v>1699628386</v>
      </c>
    </row>
    <row r="92" spans="2:19" ht="15.5" x14ac:dyDescent="0.35">
      <c r="C92" t="s">
        <v>100</v>
      </c>
      <c r="D92" s="5">
        <v>61032775073</v>
      </c>
      <c r="E92" s="5">
        <v>36782486844</v>
      </c>
      <c r="F92" s="5">
        <v>56807013192</v>
      </c>
      <c r="G92" s="5">
        <v>46449389567</v>
      </c>
      <c r="I92" s="5">
        <v>56807013192</v>
      </c>
      <c r="J92" s="5">
        <v>30833723604</v>
      </c>
      <c r="K92" s="5">
        <v>65168154263</v>
      </c>
      <c r="L92" s="5">
        <v>88844204753</v>
      </c>
      <c r="M92" s="5">
        <v>59184661998</v>
      </c>
      <c r="N92" s="5">
        <v>94262496728</v>
      </c>
      <c r="O92" s="5">
        <v>99970683356</v>
      </c>
      <c r="P92" s="5">
        <v>37920342718</v>
      </c>
      <c r="Q92" s="5">
        <v>14388574500</v>
      </c>
    </row>
    <row r="93" spans="2:19" ht="15.5" x14ac:dyDescent="0.35">
      <c r="C93" t="s">
        <v>101</v>
      </c>
      <c r="D93" s="5">
        <v>417089044</v>
      </c>
      <c r="E93" s="5">
        <v>365650846</v>
      </c>
      <c r="F93" s="5">
        <v>2202011484</v>
      </c>
      <c r="G93" s="5">
        <v>469913539</v>
      </c>
      <c r="I93" s="5">
        <v>2202011484</v>
      </c>
      <c r="J93" s="5">
        <v>1112512794</v>
      </c>
      <c r="K93" s="5">
        <v>1070166313</v>
      </c>
      <c r="L93" s="5">
        <v>1424710303</v>
      </c>
      <c r="M93" s="5">
        <v>189815822</v>
      </c>
      <c r="N93" s="5">
        <v>281434730</v>
      </c>
      <c r="O93" s="5">
        <v>154121342</v>
      </c>
      <c r="P93" s="5">
        <v>4594423585</v>
      </c>
      <c r="Q93" s="5">
        <v>239340000</v>
      </c>
    </row>
    <row r="94" spans="2:19" ht="15.5" x14ac:dyDescent="0.35">
      <c r="C94" t="s">
        <v>102</v>
      </c>
      <c r="D94" s="5">
        <v>417089044</v>
      </c>
      <c r="E94" s="5">
        <v>365650846</v>
      </c>
      <c r="F94" s="5">
        <v>2202011484</v>
      </c>
      <c r="G94" s="5">
        <v>469913539</v>
      </c>
      <c r="I94" s="5">
        <v>2202011484</v>
      </c>
      <c r="J94" s="5">
        <v>1112512794</v>
      </c>
      <c r="K94" s="5">
        <v>1070166313</v>
      </c>
      <c r="L94" s="5">
        <v>1424710303</v>
      </c>
      <c r="M94" s="5">
        <v>189815822</v>
      </c>
      <c r="N94" s="5">
        <v>281434730</v>
      </c>
      <c r="O94" s="5">
        <v>154121342</v>
      </c>
      <c r="P94" s="5">
        <v>4594423585</v>
      </c>
      <c r="Q94" s="5">
        <v>239340000</v>
      </c>
    </row>
    <row r="95" spans="2:19" ht="15.5" x14ac:dyDescent="0.35">
      <c r="C95" t="s">
        <v>79</v>
      </c>
      <c r="D95" s="5">
        <v>14829959956</v>
      </c>
      <c r="E95" s="5">
        <v>14829959956</v>
      </c>
      <c r="F95" s="5">
        <v>14829959956</v>
      </c>
      <c r="G95" s="5">
        <v>14829959956</v>
      </c>
      <c r="I95" s="5">
        <v>14829959956</v>
      </c>
      <c r="J95" s="5">
        <v>14829959956</v>
      </c>
      <c r="K95" s="5">
        <v>14829959956</v>
      </c>
      <c r="L95" s="5">
        <v>14829959956</v>
      </c>
      <c r="M95" s="5">
        <v>14829959956</v>
      </c>
      <c r="N95" s="5">
        <v>14829959956</v>
      </c>
      <c r="O95" s="5">
        <v>14829959956</v>
      </c>
      <c r="P95" s="5">
        <v>15313943408</v>
      </c>
      <c r="Q95" s="5">
        <v>14951937676</v>
      </c>
      <c r="R95" s="5">
        <v>14208453750</v>
      </c>
      <c r="S95" s="5">
        <v>14208453750</v>
      </c>
    </row>
    <row r="96" spans="2:19" ht="15.5" x14ac:dyDescent="0.35">
      <c r="C96" t="s">
        <v>104</v>
      </c>
      <c r="D96" s="5">
        <v>129042311040</v>
      </c>
      <c r="E96" s="5">
        <v>125264012054</v>
      </c>
      <c r="F96" s="5">
        <v>159536120738</v>
      </c>
      <c r="G96" s="5">
        <v>149434757674</v>
      </c>
      <c r="I96" s="5">
        <v>159536120738</v>
      </c>
      <c r="J96" s="5">
        <v>129151307849</v>
      </c>
      <c r="K96" s="5">
        <v>132678865175</v>
      </c>
      <c r="L96" s="5">
        <v>178893247612</v>
      </c>
      <c r="M96" s="5">
        <v>150043015990</v>
      </c>
      <c r="N96" s="5">
        <v>165109516135</v>
      </c>
      <c r="O96" s="5">
        <v>148724982545</v>
      </c>
      <c r="P96" s="5">
        <v>96565714378</v>
      </c>
      <c r="Q96" s="5">
        <v>88140479882</v>
      </c>
      <c r="R96" s="5">
        <v>75463568531</v>
      </c>
      <c r="S96" s="5">
        <v>66362096318</v>
      </c>
    </row>
    <row r="97" spans="3:19" ht="15.5" x14ac:dyDescent="0.35">
      <c r="C97" t="s">
        <v>105</v>
      </c>
    </row>
    <row r="98" spans="3:19" ht="15.5" x14ac:dyDescent="0.35">
      <c r="C98" t="s">
        <v>545</v>
      </c>
      <c r="D98" s="5">
        <v>6935228052</v>
      </c>
      <c r="E98" s="5">
        <v>6935228052</v>
      </c>
      <c r="F98" s="5">
        <v>6935228052</v>
      </c>
      <c r="G98" s="5">
        <v>21518972134</v>
      </c>
      <c r="I98" s="5">
        <v>6935228052</v>
      </c>
      <c r="J98" s="5">
        <v>19894208993</v>
      </c>
      <c r="K98" s="5">
        <v>23383220075</v>
      </c>
      <c r="L98" s="5">
        <v>11493786498</v>
      </c>
      <c r="M98" s="5">
        <v>10547148879</v>
      </c>
      <c r="N98" s="5">
        <v>11575675075</v>
      </c>
      <c r="O98" s="5">
        <v>9612796980</v>
      </c>
      <c r="P98" s="5">
        <v>5767000000</v>
      </c>
      <c r="Q98" s="5">
        <v>622000000</v>
      </c>
    </row>
    <row r="99" spans="3:19" ht="15.5" x14ac:dyDescent="0.35">
      <c r="C99" t="s">
        <v>106</v>
      </c>
      <c r="D99" s="5">
        <v>155875082799</v>
      </c>
      <c r="E99" s="5">
        <v>163445091297</v>
      </c>
      <c r="F99" s="5">
        <v>133960493517</v>
      </c>
      <c r="G99" s="5">
        <v>109568726732</v>
      </c>
      <c r="I99" s="5">
        <v>133960493517</v>
      </c>
      <c r="J99" s="5">
        <v>134359060948</v>
      </c>
      <c r="K99" s="5">
        <v>158939046845</v>
      </c>
      <c r="L99" s="5">
        <v>156648053368</v>
      </c>
      <c r="M99" s="5">
        <v>96061699364</v>
      </c>
      <c r="N99" s="5">
        <v>108153236174</v>
      </c>
      <c r="O99" s="5">
        <v>125895214924</v>
      </c>
      <c r="P99" s="5">
        <v>22651171419</v>
      </c>
      <c r="Q99" s="5">
        <v>26005652617</v>
      </c>
    </row>
    <row r="100" spans="3:19" ht="15.5" x14ac:dyDescent="0.35">
      <c r="C100" t="s">
        <v>107</v>
      </c>
      <c r="D100" s="5">
        <v>7868168700</v>
      </c>
      <c r="E100" s="5">
        <v>5887055722</v>
      </c>
      <c r="F100" s="5">
        <v>6135075072</v>
      </c>
      <c r="G100" s="5">
        <v>5259770555</v>
      </c>
      <c r="I100" s="5">
        <v>6135075072</v>
      </c>
      <c r="J100" s="5">
        <v>5126008513</v>
      </c>
      <c r="K100" s="5">
        <v>6320734182</v>
      </c>
      <c r="L100" s="5">
        <v>6160418987</v>
      </c>
      <c r="M100" s="5">
        <v>6693541917</v>
      </c>
      <c r="N100" s="5">
        <v>4563597265</v>
      </c>
      <c r="O100" s="5">
        <v>883485230</v>
      </c>
      <c r="P100" s="5">
        <v>899780407</v>
      </c>
      <c r="Q100" s="5">
        <v>470202576</v>
      </c>
      <c r="R100" s="5">
        <v>70837500</v>
      </c>
      <c r="S100" s="5">
        <v>23400000</v>
      </c>
    </row>
    <row r="101" spans="3:19" ht="15.5" x14ac:dyDescent="0.35">
      <c r="C101" t="s">
        <v>108</v>
      </c>
      <c r="D101" s="5">
        <v>194598355569</v>
      </c>
      <c r="E101" s="5">
        <v>206526858221</v>
      </c>
      <c r="F101" s="5">
        <v>175269527580</v>
      </c>
      <c r="G101" s="5">
        <v>145851810256</v>
      </c>
      <c r="I101" s="5">
        <v>175269527580</v>
      </c>
      <c r="J101" s="5">
        <v>168788855319</v>
      </c>
      <c r="K101" s="5">
        <v>188675305351</v>
      </c>
      <c r="L101" s="5">
        <v>187257783406</v>
      </c>
      <c r="M101" s="5">
        <v>125947692671</v>
      </c>
      <c r="N101" s="5">
        <v>133151728155</v>
      </c>
      <c r="O101" s="5">
        <v>136452585194</v>
      </c>
      <c r="P101" s="5">
        <v>178440258909</v>
      </c>
      <c r="Q101" s="5">
        <v>27104115616</v>
      </c>
      <c r="R101" s="5">
        <v>205837500</v>
      </c>
      <c r="S101" s="5">
        <v>158400000</v>
      </c>
    </row>
    <row r="102" spans="3:19" ht="15.5" x14ac:dyDescent="0.35">
      <c r="C102" t="s">
        <v>109</v>
      </c>
      <c r="D102" s="5">
        <v>323640666609</v>
      </c>
      <c r="E102" s="5">
        <v>331790870275</v>
      </c>
      <c r="F102" s="5">
        <v>334805648318</v>
      </c>
      <c r="G102" s="5">
        <v>295286567930</v>
      </c>
      <c r="I102" s="5">
        <v>334805648318</v>
      </c>
      <c r="J102" s="5">
        <v>297940163168</v>
      </c>
      <c r="K102" s="5">
        <v>321354170526</v>
      </c>
      <c r="L102" s="5">
        <v>366151031018</v>
      </c>
      <c r="M102" s="5">
        <v>275990708661</v>
      </c>
      <c r="N102" s="5">
        <v>298261244290</v>
      </c>
      <c r="O102" s="5">
        <v>285177567739</v>
      </c>
      <c r="P102" s="5">
        <v>275005973287</v>
      </c>
      <c r="Q102" s="5">
        <v>115244595498</v>
      </c>
      <c r="R102" s="5">
        <v>75669406031</v>
      </c>
      <c r="S102" s="5">
        <v>66520496318</v>
      </c>
    </row>
    <row r="103" spans="3:19" ht="15.5" x14ac:dyDescent="0.35">
      <c r="C103" t="s">
        <v>110</v>
      </c>
    </row>
    <row r="104" spans="3:19" ht="15.5" x14ac:dyDescent="0.35">
      <c r="C104" t="s">
        <v>111</v>
      </c>
    </row>
    <row r="105" spans="3:19" ht="15.5" x14ac:dyDescent="0.35">
      <c r="C105" t="s">
        <v>112</v>
      </c>
      <c r="D105" s="5">
        <v>57851607506</v>
      </c>
      <c r="E105" s="5">
        <v>61396827281</v>
      </c>
      <c r="F105" s="5">
        <v>99851983927</v>
      </c>
      <c r="G105" s="5">
        <v>61279092798</v>
      </c>
      <c r="I105" s="5">
        <v>99851983927</v>
      </c>
      <c r="J105" s="5">
        <v>68588300898</v>
      </c>
      <c r="K105" s="5">
        <v>82521507639</v>
      </c>
      <c r="L105" s="5">
        <v>118788125755</v>
      </c>
      <c r="M105" s="5">
        <v>83977625835</v>
      </c>
      <c r="N105" s="5">
        <v>114959432645</v>
      </c>
      <c r="O105" s="5">
        <v>99631561298</v>
      </c>
      <c r="P105" s="5">
        <v>67653178520</v>
      </c>
      <c r="Q105" s="5">
        <v>31152322866</v>
      </c>
      <c r="R105" s="5">
        <v>1516109111</v>
      </c>
      <c r="S105" s="5">
        <v>1896786169</v>
      </c>
    </row>
    <row r="106" spans="3:19" ht="15.5" x14ac:dyDescent="0.35">
      <c r="C106" t="s">
        <v>115</v>
      </c>
      <c r="D106" s="5">
        <v>11559219999</v>
      </c>
      <c r="E106" s="5">
        <v>15677423331</v>
      </c>
      <c r="F106" s="5">
        <v>16206666667</v>
      </c>
      <c r="G106" s="5">
        <v>3698750000</v>
      </c>
      <c r="I106" s="5">
        <v>16206666667</v>
      </c>
      <c r="J106" s="5">
        <v>15478333334</v>
      </c>
      <c r="K106" s="5">
        <v>19512237226</v>
      </c>
      <c r="L106" s="5">
        <v>40457237226</v>
      </c>
      <c r="M106" s="5">
        <v>20460000000</v>
      </c>
      <c r="N106" s="5">
        <v>19755000000</v>
      </c>
      <c r="O106" s="5">
        <v>29794946140</v>
      </c>
      <c r="P106" s="5">
        <v>20077257671</v>
      </c>
      <c r="Q106" s="5">
        <v>448750000</v>
      </c>
    </row>
    <row r="107" spans="3:19" ht="15.5" x14ac:dyDescent="0.35">
      <c r="C107" t="s">
        <v>113</v>
      </c>
    </row>
    <row r="108" spans="3:19" ht="15.5" x14ac:dyDescent="0.35">
      <c r="C108" t="s">
        <v>114</v>
      </c>
      <c r="D108" s="5">
        <v>38755189236</v>
      </c>
      <c r="E108" s="5">
        <v>36236967857</v>
      </c>
      <c r="F108" s="5">
        <v>63080867567</v>
      </c>
      <c r="G108" s="5">
        <v>48800310464</v>
      </c>
      <c r="I108" s="5">
        <v>63080867567</v>
      </c>
      <c r="J108" s="5">
        <v>40624872076</v>
      </c>
      <c r="K108" s="5">
        <v>49851643126</v>
      </c>
      <c r="L108" s="5">
        <v>45679571007</v>
      </c>
      <c r="M108" s="5">
        <v>53138233259</v>
      </c>
      <c r="N108" s="5">
        <v>80270932455</v>
      </c>
      <c r="O108" s="5">
        <v>61910820229</v>
      </c>
      <c r="P108" s="5">
        <v>40006590324</v>
      </c>
      <c r="Q108" s="5">
        <v>11609270759</v>
      </c>
    </row>
    <row r="109" spans="3:19" ht="15.5" x14ac:dyDescent="0.35">
      <c r="C109" t="s">
        <v>466</v>
      </c>
      <c r="D109" s="5">
        <v>38773604271</v>
      </c>
      <c r="E109" s="5">
        <v>37338522175</v>
      </c>
      <c r="F109" s="5">
        <v>36010474858</v>
      </c>
      <c r="G109" s="5">
        <v>33468480427</v>
      </c>
      <c r="I109" s="5">
        <v>36010474858</v>
      </c>
      <c r="J109" s="5">
        <v>30345940804</v>
      </c>
      <c r="K109" s="5">
        <v>26403558255</v>
      </c>
      <c r="L109" s="5">
        <v>22453215031</v>
      </c>
      <c r="M109" s="5">
        <v>20512996774</v>
      </c>
      <c r="N109" s="5">
        <v>17955738796</v>
      </c>
      <c r="O109" s="5">
        <v>12267632904</v>
      </c>
      <c r="P109" s="5">
        <v>9995590886</v>
      </c>
    </row>
    <row r="110" spans="3:19" ht="15.5" x14ac:dyDescent="0.35">
      <c r="C110" t="s">
        <v>206</v>
      </c>
      <c r="N110" s="5">
        <v>1050391111</v>
      </c>
      <c r="O110" s="5">
        <v>1048273282</v>
      </c>
      <c r="R110" s="5">
        <v>6503231481</v>
      </c>
    </row>
    <row r="111" spans="3:19" ht="15.5" x14ac:dyDescent="0.35">
      <c r="C111" t="s">
        <v>207</v>
      </c>
      <c r="D111" s="5">
        <v>890069424</v>
      </c>
      <c r="E111" s="5">
        <v>923026713</v>
      </c>
      <c r="F111" s="5">
        <v>6863437644</v>
      </c>
      <c r="G111" s="5">
        <v>1679686221</v>
      </c>
      <c r="I111" s="5">
        <v>6863437644</v>
      </c>
      <c r="J111" s="5">
        <v>2054653096</v>
      </c>
      <c r="K111" s="5">
        <v>1564888354</v>
      </c>
      <c r="L111" s="5">
        <v>3279712866</v>
      </c>
      <c r="M111" s="5">
        <v>2233346376</v>
      </c>
      <c r="N111" s="5">
        <v>3035477312</v>
      </c>
      <c r="O111" s="5">
        <v>2265958886</v>
      </c>
      <c r="P111" s="5">
        <v>712851486</v>
      </c>
      <c r="Q111" s="5">
        <v>706863962</v>
      </c>
      <c r="S111" s="5">
        <v>1896786169</v>
      </c>
    </row>
    <row r="112" spans="3:19" ht="15.5" x14ac:dyDescent="0.35">
      <c r="C112" t="s">
        <v>117</v>
      </c>
      <c r="D112" s="5">
        <v>378666857</v>
      </c>
      <c r="E112" s="5">
        <v>595357942</v>
      </c>
      <c r="F112" s="5">
        <v>438778388</v>
      </c>
      <c r="G112" s="5">
        <v>1010159562</v>
      </c>
      <c r="I112" s="5">
        <v>438778388</v>
      </c>
      <c r="J112" s="5">
        <v>119646451</v>
      </c>
      <c r="K112" s="5">
        <v>2067730034</v>
      </c>
      <c r="L112" s="5">
        <v>9128035755</v>
      </c>
      <c r="M112" s="5">
        <v>2157757170</v>
      </c>
      <c r="N112" s="5">
        <v>8348357610</v>
      </c>
      <c r="O112" s="5">
        <v>2670759524</v>
      </c>
      <c r="P112" s="5">
        <v>1369440302</v>
      </c>
      <c r="Q112" s="5">
        <v>6418825030</v>
      </c>
      <c r="R112" s="5">
        <v>1822611</v>
      </c>
    </row>
    <row r="113" spans="3:19" ht="15.5" x14ac:dyDescent="0.35">
      <c r="C113" t="s">
        <v>507</v>
      </c>
      <c r="D113" s="5">
        <v>378666857</v>
      </c>
      <c r="E113" s="5">
        <v>595357942</v>
      </c>
      <c r="F113" s="5">
        <v>438778388</v>
      </c>
      <c r="G113" s="5">
        <v>1010159562</v>
      </c>
      <c r="I113" s="5">
        <v>438778388</v>
      </c>
      <c r="J113" s="5">
        <v>119646451</v>
      </c>
      <c r="K113" s="5">
        <v>2067730034</v>
      </c>
      <c r="L113" s="5">
        <v>9128035755</v>
      </c>
      <c r="M113" s="5">
        <v>2157757170</v>
      </c>
      <c r="N113" s="5">
        <v>8348357610</v>
      </c>
      <c r="O113" s="5">
        <v>2670759524</v>
      </c>
      <c r="P113" s="5">
        <v>1369440302</v>
      </c>
      <c r="Q113" s="5">
        <v>6418825030</v>
      </c>
      <c r="R113" s="5">
        <v>1822611</v>
      </c>
    </row>
    <row r="114" spans="3:19" ht="15.5" x14ac:dyDescent="0.35">
      <c r="C114" t="s">
        <v>116</v>
      </c>
      <c r="D114" s="5">
        <v>797981770</v>
      </c>
      <c r="E114" s="5">
        <v>200990001</v>
      </c>
      <c r="F114" s="5">
        <v>2835152120</v>
      </c>
      <c r="G114" s="5">
        <v>1263728520</v>
      </c>
      <c r="I114" s="5">
        <v>2835152120</v>
      </c>
      <c r="J114" s="5">
        <v>836280676</v>
      </c>
      <c r="K114" s="5">
        <v>290595421</v>
      </c>
      <c r="L114" s="5">
        <v>364177787</v>
      </c>
      <c r="M114" s="5">
        <v>324610000</v>
      </c>
      <c r="N114" s="5">
        <v>304823973</v>
      </c>
      <c r="O114" s="5">
        <v>352072039</v>
      </c>
      <c r="P114" s="5">
        <v>2653557771</v>
      </c>
      <c r="Q114" s="5">
        <v>2601886838</v>
      </c>
      <c r="R114" s="5">
        <v>1514286500</v>
      </c>
    </row>
    <row r="115" spans="3:19" ht="15.5" x14ac:dyDescent="0.35">
      <c r="C115" t="s">
        <v>119</v>
      </c>
    </row>
    <row r="116" spans="3:19" ht="15.5" x14ac:dyDescent="0.35">
      <c r="C116" t="s">
        <v>509</v>
      </c>
      <c r="D116" s="5">
        <v>21241498098</v>
      </c>
      <c r="E116" s="5">
        <v>21241498098</v>
      </c>
      <c r="F116" s="5">
        <v>21127829728</v>
      </c>
      <c r="G116" s="5">
        <v>6611098673</v>
      </c>
      <c r="I116" s="5">
        <v>21127829728</v>
      </c>
      <c r="J116" s="5">
        <v>6611098673</v>
      </c>
      <c r="K116" s="5">
        <v>7005454187</v>
      </c>
      <c r="L116" s="5">
        <v>12994457292</v>
      </c>
      <c r="M116" s="5">
        <v>3729702405</v>
      </c>
      <c r="O116" s="5">
        <v>802794135</v>
      </c>
      <c r="P116" s="5">
        <v>1774688927</v>
      </c>
      <c r="Q116" s="5">
        <v>111043777</v>
      </c>
    </row>
    <row r="117" spans="3:19" ht="15.5" x14ac:dyDescent="0.35">
      <c r="C117" t="s">
        <v>122</v>
      </c>
      <c r="D117" s="5">
        <v>2722099579</v>
      </c>
      <c r="E117" s="5">
        <v>5391388740</v>
      </c>
      <c r="F117" s="5">
        <v>7883062859</v>
      </c>
      <c r="G117" s="5">
        <v>2485317802</v>
      </c>
      <c r="I117" s="5">
        <v>7883062859</v>
      </c>
      <c r="J117" s="5">
        <v>7203505213</v>
      </c>
      <c r="K117" s="5">
        <v>6660105341</v>
      </c>
      <c r="L117" s="5">
        <v>7694139071</v>
      </c>
      <c r="M117" s="5">
        <v>3688306995</v>
      </c>
      <c r="N117" s="5">
        <v>1416842544</v>
      </c>
      <c r="O117" s="5">
        <v>971894792</v>
      </c>
      <c r="P117" s="5">
        <v>1065854910</v>
      </c>
      <c r="Q117" s="5">
        <v>202019280</v>
      </c>
    </row>
    <row r="118" spans="3:19" ht="15.5" x14ac:dyDescent="0.35">
      <c r="C118" t="s">
        <v>123</v>
      </c>
      <c r="D118" s="5">
        <v>105677644192</v>
      </c>
      <c r="E118" s="5">
        <v>102130041083</v>
      </c>
      <c r="F118" s="5">
        <v>63534194187</v>
      </c>
      <c r="G118" s="5">
        <v>63910116100</v>
      </c>
      <c r="I118" s="5">
        <v>63534194187</v>
      </c>
      <c r="J118" s="5">
        <v>60523283109</v>
      </c>
      <c r="K118" s="5">
        <v>50361547037</v>
      </c>
      <c r="L118" s="5">
        <v>69674292615</v>
      </c>
      <c r="M118" s="5">
        <v>61284370702</v>
      </c>
      <c r="N118" s="5">
        <v>76810698000</v>
      </c>
      <c r="O118" s="5">
        <v>71574928448</v>
      </c>
      <c r="P118" s="5">
        <v>97547503533</v>
      </c>
      <c r="Q118" s="5">
        <v>1132080166</v>
      </c>
      <c r="R118" s="5">
        <v>6503231481</v>
      </c>
    </row>
    <row r="119" spans="3:19" ht="15.5" x14ac:dyDescent="0.35">
      <c r="C119" t="s">
        <v>124</v>
      </c>
      <c r="D119" s="5">
        <v>105677644192</v>
      </c>
      <c r="E119" s="5">
        <v>102130041083</v>
      </c>
      <c r="F119" s="5">
        <v>63534194187</v>
      </c>
      <c r="G119" s="5">
        <v>63910116100</v>
      </c>
      <c r="I119" s="5">
        <v>63534194187</v>
      </c>
      <c r="J119" s="5">
        <v>60523283109</v>
      </c>
      <c r="K119" s="5">
        <v>50361547037</v>
      </c>
      <c r="L119" s="5">
        <v>69674292615</v>
      </c>
      <c r="M119" s="5">
        <v>61284370702</v>
      </c>
      <c r="N119" s="5">
        <v>76810698000</v>
      </c>
      <c r="O119" s="5">
        <v>71574928448</v>
      </c>
      <c r="P119" s="5">
        <v>97547503533</v>
      </c>
      <c r="Q119" s="5">
        <v>1132080166</v>
      </c>
      <c r="R119" s="5">
        <v>6503231481</v>
      </c>
    </row>
    <row r="120" spans="3:19" ht="15.5" x14ac:dyDescent="0.35">
      <c r="C120" t="s">
        <v>209</v>
      </c>
      <c r="D120" s="5">
        <v>38667493336</v>
      </c>
      <c r="E120" s="5">
        <v>36097693336</v>
      </c>
      <c r="G120" s="5">
        <v>16206666667</v>
      </c>
      <c r="J120" s="5">
        <v>16206666667</v>
      </c>
      <c r="K120" s="5">
        <v>10565000001</v>
      </c>
      <c r="L120" s="5">
        <v>17533333334</v>
      </c>
      <c r="M120" s="5">
        <v>33488903893</v>
      </c>
      <c r="N120" s="5">
        <v>53948903893</v>
      </c>
      <c r="O120" s="5">
        <v>55958957748</v>
      </c>
      <c r="P120" s="5">
        <v>84753903888</v>
      </c>
    </row>
    <row r="121" spans="3:19" ht="15.5" x14ac:dyDescent="0.35">
      <c r="C121" t="s">
        <v>125</v>
      </c>
    </row>
    <row r="122" spans="3:19" ht="15.5" x14ac:dyDescent="0.35">
      <c r="C122" t="s">
        <v>126</v>
      </c>
      <c r="D122" s="5">
        <v>23320566104</v>
      </c>
      <c r="E122" s="5">
        <v>23320566104</v>
      </c>
      <c r="F122" s="5">
        <v>21540754535</v>
      </c>
      <c r="G122" s="5">
        <v>7597262870</v>
      </c>
      <c r="I122" s="5">
        <v>21540754535</v>
      </c>
      <c r="J122" s="5">
        <v>8091350123</v>
      </c>
      <c r="K122" s="5">
        <v>8763683797</v>
      </c>
      <c r="L122" s="5">
        <v>14660776100</v>
      </c>
      <c r="M122" s="5">
        <v>5038521213</v>
      </c>
      <c r="N122" s="5">
        <v>1573120967</v>
      </c>
      <c r="O122" s="5">
        <v>802794135</v>
      </c>
      <c r="P122" s="5">
        <v>1774688927</v>
      </c>
      <c r="Q122" s="5">
        <v>111043777</v>
      </c>
    </row>
    <row r="123" spans="3:19" ht="15.5" x14ac:dyDescent="0.35">
      <c r="C123" t="s">
        <v>127</v>
      </c>
      <c r="D123" s="5">
        <v>163529251698</v>
      </c>
      <c r="E123" s="5">
        <v>163526868364</v>
      </c>
      <c r="F123" s="5">
        <v>163386178114</v>
      </c>
      <c r="G123" s="5">
        <v>125189208898</v>
      </c>
      <c r="I123" s="5">
        <v>163386178114</v>
      </c>
      <c r="J123" s="5">
        <v>129111584007</v>
      </c>
      <c r="K123" s="5">
        <v>132883054676</v>
      </c>
      <c r="L123" s="5">
        <v>188462418370</v>
      </c>
      <c r="M123" s="5">
        <v>145261996537</v>
      </c>
      <c r="N123" s="5">
        <v>191770130645</v>
      </c>
      <c r="O123" s="5">
        <v>171206489746</v>
      </c>
      <c r="P123" s="5">
        <v>165200682053</v>
      </c>
      <c r="Q123" s="5">
        <v>32284403032</v>
      </c>
      <c r="R123" s="5">
        <v>8019340592</v>
      </c>
      <c r="S123" s="5">
        <v>1896786169</v>
      </c>
    </row>
    <row r="124" spans="3:19" ht="15.5" x14ac:dyDescent="0.35">
      <c r="C124" t="s">
        <v>128</v>
      </c>
    </row>
    <row r="125" spans="3:19" ht="15.5" x14ac:dyDescent="0.35">
      <c r="C125" t="s">
        <v>129</v>
      </c>
      <c r="D125" s="5">
        <v>72000000000</v>
      </c>
      <c r="E125" s="5">
        <v>72000000000</v>
      </c>
      <c r="F125" s="5">
        <v>72000000000</v>
      </c>
      <c r="G125" s="5">
        <v>72000000000</v>
      </c>
      <c r="I125" s="5">
        <v>72000000000</v>
      </c>
      <c r="J125" s="5">
        <v>72000000000</v>
      </c>
      <c r="K125" s="5">
        <v>72000000000</v>
      </c>
      <c r="L125" s="5">
        <v>72000000000</v>
      </c>
      <c r="M125" s="5">
        <v>72000000000</v>
      </c>
      <c r="N125" s="5">
        <v>72000000000</v>
      </c>
      <c r="O125" s="5">
        <v>72000000000</v>
      </c>
      <c r="P125" s="5">
        <v>72000000000</v>
      </c>
      <c r="Q125" s="5">
        <v>72000000000</v>
      </c>
      <c r="R125" s="5">
        <v>72000000000</v>
      </c>
      <c r="S125" s="5">
        <v>72000000000</v>
      </c>
    </row>
    <row r="126" spans="3:19" ht="15.5" x14ac:dyDescent="0.35">
      <c r="C126" t="s">
        <v>131</v>
      </c>
      <c r="D126" s="5">
        <v>72760689363</v>
      </c>
      <c r="E126" s="5">
        <v>80897185381</v>
      </c>
      <c r="F126" s="5">
        <v>84047426557</v>
      </c>
      <c r="G126" s="5">
        <v>82731580687</v>
      </c>
      <c r="I126" s="5">
        <v>84047426557</v>
      </c>
      <c r="J126" s="5">
        <v>81475442990</v>
      </c>
      <c r="K126" s="5">
        <v>101082940212</v>
      </c>
      <c r="L126" s="5">
        <v>90332918866</v>
      </c>
      <c r="M126" s="5">
        <v>43532682645</v>
      </c>
      <c r="N126" s="5">
        <v>19361174069</v>
      </c>
      <c r="O126" s="5">
        <v>26834441364</v>
      </c>
      <c r="P126" s="5">
        <v>22195041373</v>
      </c>
      <c r="Q126" s="5">
        <v>-4219895480</v>
      </c>
      <c r="R126" s="5">
        <v>-18956167306</v>
      </c>
      <c r="S126" s="5">
        <v>-21951183234</v>
      </c>
    </row>
    <row r="127" spans="3:19" ht="15.5" x14ac:dyDescent="0.35">
      <c r="C127" t="s">
        <v>132</v>
      </c>
    </row>
    <row r="128" spans="3:19" ht="15.5" x14ac:dyDescent="0.35">
      <c r="C128" t="s">
        <v>133</v>
      </c>
    </row>
    <row r="129" spans="2:19" ht="15.5" x14ac:dyDescent="0.35">
      <c r="C129" t="s">
        <v>134</v>
      </c>
      <c r="D129" s="5">
        <v>72760689363</v>
      </c>
      <c r="E129" s="5">
        <v>80897185381</v>
      </c>
      <c r="F129" s="5">
        <v>84047426557</v>
      </c>
      <c r="G129" s="5">
        <v>82731580687</v>
      </c>
      <c r="I129" s="5">
        <v>84047426557</v>
      </c>
      <c r="J129" s="5">
        <v>81475442990</v>
      </c>
      <c r="K129" s="5">
        <v>101082940212</v>
      </c>
      <c r="L129" s="5">
        <v>90332918866</v>
      </c>
      <c r="M129" s="5">
        <v>43532682645</v>
      </c>
      <c r="N129" s="5">
        <v>19361174069</v>
      </c>
      <c r="O129" s="5">
        <v>26834441364</v>
      </c>
      <c r="P129" s="5">
        <v>22195041373</v>
      </c>
      <c r="Q129" s="5">
        <v>-4219895480</v>
      </c>
      <c r="R129" s="5">
        <v>-18956167306</v>
      </c>
      <c r="S129" s="5">
        <v>-21951183234</v>
      </c>
    </row>
    <row r="130" spans="2:19" ht="15.5" x14ac:dyDescent="0.35">
      <c r="C130" t="s">
        <v>212</v>
      </c>
      <c r="D130" s="5">
        <v>520765592</v>
      </c>
      <c r="E130" s="5">
        <v>536856574</v>
      </c>
      <c r="F130" s="5">
        <v>542083691</v>
      </c>
      <c r="G130" s="5">
        <v>535818389</v>
      </c>
      <c r="I130" s="5">
        <v>542083691</v>
      </c>
      <c r="J130" s="5">
        <v>523176215</v>
      </c>
      <c r="K130" s="5">
        <v>558215682</v>
      </c>
      <c r="L130" s="5">
        <v>525733826</v>
      </c>
      <c r="M130" s="5">
        <v>366069523</v>
      </c>
      <c r="N130" s="5">
        <v>299979620</v>
      </c>
      <c r="O130" s="5">
        <v>306676673</v>
      </c>
      <c r="P130" s="5">
        <v>296306453</v>
      </c>
      <c r="Q130" s="5">
        <v>228150270</v>
      </c>
      <c r="R130" s="5">
        <v>397778995</v>
      </c>
      <c r="S130" s="5">
        <v>366439633</v>
      </c>
    </row>
    <row r="131" spans="2:19" ht="15.5" x14ac:dyDescent="0.35">
      <c r="C131" t="s">
        <v>10</v>
      </c>
      <c r="D131" s="5">
        <v>160111414911</v>
      </c>
      <c r="E131" s="5">
        <v>168264001911</v>
      </c>
      <c r="F131" s="5">
        <v>171419470204</v>
      </c>
      <c r="G131" s="5">
        <v>170097359032</v>
      </c>
      <c r="I131" s="5">
        <v>171419470204</v>
      </c>
      <c r="J131" s="5">
        <v>168828579161</v>
      </c>
      <c r="K131" s="5">
        <v>188471115850</v>
      </c>
      <c r="L131" s="5">
        <v>177688612648</v>
      </c>
      <c r="M131" s="5">
        <v>130728712124</v>
      </c>
      <c r="N131" s="5">
        <v>106491113645</v>
      </c>
      <c r="O131" s="5">
        <v>113971077993</v>
      </c>
      <c r="P131" s="5">
        <v>109805291234</v>
      </c>
      <c r="Q131" s="5">
        <v>82960192466</v>
      </c>
      <c r="R131" s="5">
        <v>67650065439</v>
      </c>
      <c r="S131" s="5">
        <v>64623710149</v>
      </c>
    </row>
    <row r="132" spans="2:19" ht="15.5" x14ac:dyDescent="0.35">
      <c r="C132" t="s">
        <v>135</v>
      </c>
      <c r="D132" s="5">
        <v>323640666609</v>
      </c>
      <c r="E132" s="5">
        <v>331790870275</v>
      </c>
      <c r="F132" s="5">
        <v>334805648318</v>
      </c>
      <c r="G132" s="5">
        <v>295286567930</v>
      </c>
      <c r="I132" s="5">
        <v>334805648318</v>
      </c>
      <c r="J132" s="5">
        <v>297940163168</v>
      </c>
      <c r="K132" s="5">
        <v>321354170526</v>
      </c>
      <c r="L132" s="5">
        <v>366151031018</v>
      </c>
      <c r="M132" s="5">
        <v>275990708661</v>
      </c>
      <c r="N132" s="5">
        <v>298261244290</v>
      </c>
      <c r="O132" s="5">
        <v>285177567739</v>
      </c>
      <c r="P132" s="5">
        <v>275005973287</v>
      </c>
      <c r="Q132" s="5">
        <v>115244595498</v>
      </c>
      <c r="R132" s="5">
        <v>75669406031</v>
      </c>
      <c r="S132" s="5">
        <v>66520496318</v>
      </c>
    </row>
    <row r="133" spans="2:19" ht="15.5" x14ac:dyDescent="0.35">
      <c r="C133" t="s">
        <v>136</v>
      </c>
      <c r="D133" s="5">
        <v>720000000</v>
      </c>
      <c r="E133" s="5">
        <v>720000000</v>
      </c>
      <c r="F133" s="5">
        <v>720000000</v>
      </c>
      <c r="G133" s="5">
        <v>720000000</v>
      </c>
      <c r="I133" s="5">
        <v>720000000</v>
      </c>
      <c r="J133" s="5">
        <v>720000000</v>
      </c>
      <c r="K133" s="5">
        <v>720000000</v>
      </c>
      <c r="L133" s="5">
        <v>720000000</v>
      </c>
      <c r="M133" s="5">
        <v>720000000</v>
      </c>
      <c r="N133" s="5">
        <v>720000000</v>
      </c>
      <c r="O133" s="5">
        <v>720000000</v>
      </c>
      <c r="P133" s="5">
        <v>720000000</v>
      </c>
      <c r="Q133" s="5">
        <v>720000000</v>
      </c>
      <c r="R133" s="5">
        <v>720000000</v>
      </c>
      <c r="S133" s="5">
        <v>720000000</v>
      </c>
    </row>
    <row r="135" spans="2:19" ht="15.5" x14ac:dyDescent="0.35">
      <c r="B135" t="s">
        <v>137</v>
      </c>
      <c r="C135" t="s">
        <v>138</v>
      </c>
      <c r="D135" s="5">
        <v>-21602050828</v>
      </c>
      <c r="E135" s="5">
        <v>-11278716024</v>
      </c>
      <c r="F135" s="5">
        <v>6167325804</v>
      </c>
      <c r="G135" s="5">
        <v>9254058785</v>
      </c>
      <c r="I135" s="5">
        <v>29466063264</v>
      </c>
      <c r="J135" s="5">
        <v>30844302997</v>
      </c>
      <c r="K135" s="5">
        <v>43289507056</v>
      </c>
      <c r="L135" s="5">
        <v>72393965820</v>
      </c>
      <c r="M135" s="5">
        <v>41260471103</v>
      </c>
      <c r="N135" s="5">
        <v>32264752092</v>
      </c>
      <c r="O135" s="5">
        <v>40164454012</v>
      </c>
      <c r="P135" s="5">
        <v>-73669153775</v>
      </c>
      <c r="Q135" s="5">
        <v>10193980084</v>
      </c>
      <c r="R135" s="5">
        <v>9101472213</v>
      </c>
      <c r="S135" s="5">
        <v>3968867904</v>
      </c>
    </row>
    <row r="136" spans="2:19" ht="15.5" x14ac:dyDescent="0.35">
      <c r="C136" t="s">
        <v>291</v>
      </c>
      <c r="D136" s="5">
        <v>57670500022</v>
      </c>
      <c r="E136" s="5">
        <v>102932095884</v>
      </c>
      <c r="F136" s="5">
        <v>96563564514</v>
      </c>
      <c r="G136" s="5">
        <v>105922188342</v>
      </c>
      <c r="I136" s="5">
        <v>430868008413</v>
      </c>
      <c r="J136" s="5">
        <v>467059663273</v>
      </c>
      <c r="K136" s="5">
        <v>461811467704</v>
      </c>
      <c r="L136" s="5">
        <v>484541614997</v>
      </c>
      <c r="M136" s="5">
        <v>505061241290</v>
      </c>
      <c r="N136" s="5">
        <v>513934437857</v>
      </c>
      <c r="O136" s="5">
        <v>410453527002</v>
      </c>
      <c r="P136" s="5">
        <v>295574521942</v>
      </c>
      <c r="Q136" s="5">
        <v>126350908567</v>
      </c>
    </row>
    <row r="137" spans="2:19" ht="15.5" x14ac:dyDescent="0.35">
      <c r="C137" t="s">
        <v>458</v>
      </c>
    </row>
    <row r="138" spans="2:19" ht="15.5" x14ac:dyDescent="0.35">
      <c r="C138" t="s">
        <v>1868</v>
      </c>
      <c r="D138" s="5">
        <v>-77972361282</v>
      </c>
      <c r="E138" s="5">
        <v>-99000642488</v>
      </c>
      <c r="F138" s="5">
        <v>-42768920984</v>
      </c>
      <c r="G138" s="5">
        <v>-87688866155</v>
      </c>
      <c r="I138" s="5">
        <v>-326886951602</v>
      </c>
      <c r="J138" s="5">
        <v>-352489604281</v>
      </c>
      <c r="K138" s="5">
        <v>-338108998872</v>
      </c>
      <c r="L138" s="5">
        <v>-355697404952</v>
      </c>
      <c r="M138" s="5">
        <v>-400324352919</v>
      </c>
      <c r="N138" s="5">
        <v>-425861481727</v>
      </c>
      <c r="O138" s="5">
        <v>-319369232597</v>
      </c>
      <c r="P138" s="5">
        <v>-345457337593</v>
      </c>
      <c r="Q138" s="5">
        <v>-107962525681</v>
      </c>
      <c r="R138" s="5">
        <v>3471153341</v>
      </c>
      <c r="S138" s="5">
        <v>-4103895453</v>
      </c>
    </row>
    <row r="139" spans="2:19" ht="15.5" x14ac:dyDescent="0.35">
      <c r="C139" t="s">
        <v>261</v>
      </c>
      <c r="F139" s="5">
        <v>-37445460051</v>
      </c>
      <c r="I139" s="5">
        <v>-37445460051</v>
      </c>
      <c r="J139" s="5">
        <v>-37087184491</v>
      </c>
      <c r="K139" s="5">
        <v>-32479354768</v>
      </c>
      <c r="L139" s="5">
        <v>-26744644415</v>
      </c>
      <c r="M139" s="5">
        <v>-24812017682</v>
      </c>
      <c r="N139" s="5">
        <v>-25115234142</v>
      </c>
      <c r="O139" s="5">
        <v>-18113374738</v>
      </c>
    </row>
    <row r="140" spans="2:19" ht="15.5" x14ac:dyDescent="0.35">
      <c r="C140" t="s">
        <v>1580</v>
      </c>
      <c r="D140" s="5">
        <v>-77972361282</v>
      </c>
      <c r="E140" s="5">
        <v>-99000642488</v>
      </c>
      <c r="F140" s="5">
        <v>-80214381035</v>
      </c>
      <c r="G140" s="5">
        <v>-87688866155</v>
      </c>
      <c r="I140" s="5">
        <v>-364332411653</v>
      </c>
      <c r="J140" s="5">
        <v>-389576788772</v>
      </c>
      <c r="K140" s="5">
        <v>-370588353640</v>
      </c>
      <c r="L140" s="5">
        <v>-382442049367</v>
      </c>
      <c r="M140" s="5">
        <v>-425136370601</v>
      </c>
      <c r="N140" s="5">
        <v>-450976715869</v>
      </c>
      <c r="O140" s="5">
        <v>-337482607335</v>
      </c>
      <c r="P140" s="5">
        <v>-345457337593</v>
      </c>
      <c r="Q140" s="5">
        <v>-107962525681</v>
      </c>
      <c r="R140" s="5">
        <v>3471153341</v>
      </c>
      <c r="S140" s="5">
        <v>-4103895453</v>
      </c>
    </row>
    <row r="141" spans="2:19" ht="15.5" x14ac:dyDescent="0.35">
      <c r="C141" t="s">
        <v>144</v>
      </c>
      <c r="D141" s="5">
        <v>-1400414498</v>
      </c>
      <c r="E141" s="5">
        <v>-1864172657</v>
      </c>
      <c r="F141" s="5">
        <v>-664884075</v>
      </c>
      <c r="G141" s="5">
        <v>-822945933</v>
      </c>
      <c r="I141" s="5">
        <v>-3400624439</v>
      </c>
      <c r="J141" s="5">
        <v>-6481841281</v>
      </c>
      <c r="K141" s="5">
        <v>-6534413671</v>
      </c>
      <c r="L141" s="5">
        <v>-8622726777</v>
      </c>
      <c r="M141" s="5">
        <v>-8463742870</v>
      </c>
      <c r="N141" s="5">
        <v>-9879302426</v>
      </c>
      <c r="O141" s="5">
        <v>-11464807548</v>
      </c>
      <c r="P141" s="5">
        <v>-3995578457</v>
      </c>
      <c r="Q141" s="5">
        <v>-397096936</v>
      </c>
    </row>
    <row r="142" spans="2:19" ht="15.5" x14ac:dyDescent="0.35">
      <c r="C142" t="s">
        <v>1439</v>
      </c>
      <c r="K142" s="5">
        <v>894381226</v>
      </c>
    </row>
    <row r="143" spans="2:19" ht="15.5" x14ac:dyDescent="0.35">
      <c r="C143" t="s">
        <v>216</v>
      </c>
      <c r="D143" s="5">
        <v>111051478</v>
      </c>
      <c r="E143" s="5">
        <v>168136549</v>
      </c>
      <c r="F143" s="5">
        <v>-116844605</v>
      </c>
      <c r="G143" s="5">
        <v>317522166</v>
      </c>
      <c r="I143" s="5">
        <v>851990950</v>
      </c>
      <c r="J143" s="5">
        <v>968847514</v>
      </c>
      <c r="K143" s="5">
        <v>545215036</v>
      </c>
      <c r="L143" s="5">
        <v>1204782513</v>
      </c>
      <c r="M143" s="5">
        <v>1229374035</v>
      </c>
      <c r="N143" s="5">
        <v>542750516</v>
      </c>
      <c r="O143" s="5">
        <v>453599745</v>
      </c>
      <c r="P143" s="5">
        <v>883320510</v>
      </c>
      <c r="Q143" s="5">
        <v>106703890</v>
      </c>
      <c r="R143" s="5">
        <v>5631622261</v>
      </c>
      <c r="S143" s="5">
        <v>8082005374</v>
      </c>
    </row>
    <row r="144" spans="2:19" ht="15.5" x14ac:dyDescent="0.35">
      <c r="C144" t="s">
        <v>1540</v>
      </c>
      <c r="F144" s="5">
        <v>-25399838726</v>
      </c>
      <c r="I144" s="5">
        <v>-25399838726</v>
      </c>
      <c r="J144" s="5">
        <v>-30289424991</v>
      </c>
      <c r="K144" s="5">
        <v>-13866054062</v>
      </c>
      <c r="L144" s="5">
        <v>-18414443910</v>
      </c>
      <c r="M144" s="5">
        <v>-16686516336</v>
      </c>
      <c r="N144" s="5">
        <v>-15727489550</v>
      </c>
      <c r="O144" s="5">
        <v>-9739019717</v>
      </c>
    </row>
    <row r="145" spans="3:19" ht="15.5" x14ac:dyDescent="0.35">
      <c r="C145" t="s">
        <v>265</v>
      </c>
      <c r="D145" s="5">
        <v>5746477862</v>
      </c>
      <c r="E145" s="5">
        <v>-1543579761</v>
      </c>
      <c r="F145" s="5">
        <v>-5345756971</v>
      </c>
      <c r="G145" s="5">
        <v>1372570854</v>
      </c>
      <c r="I145" s="5">
        <v>-7603621840</v>
      </c>
      <c r="J145" s="5">
        <v>-11997198865</v>
      </c>
      <c r="K145" s="5">
        <v>-16508291082</v>
      </c>
      <c r="L145" s="5">
        <v>-1085335534</v>
      </c>
      <c r="M145" s="5">
        <v>-17191481153</v>
      </c>
      <c r="N145" s="5">
        <v>-10232767749</v>
      </c>
      <c r="O145" s="5">
        <v>-12896975583</v>
      </c>
      <c r="P145" s="5">
        <v>-13627785375</v>
      </c>
      <c r="Q145" s="5">
        <v>-5099932453</v>
      </c>
      <c r="S145" s="5">
        <v>-9627166</v>
      </c>
    </row>
    <row r="146" spans="3:19" ht="15.5" x14ac:dyDescent="0.35">
      <c r="C146" t="s">
        <v>1638</v>
      </c>
      <c r="D146" s="5">
        <v>-5757304410</v>
      </c>
      <c r="E146" s="5">
        <v>-11970553551</v>
      </c>
      <c r="F146" s="5">
        <v>21345466702</v>
      </c>
      <c r="G146" s="5">
        <v>-9846410489</v>
      </c>
      <c r="I146" s="5">
        <v>-1517439441</v>
      </c>
      <c r="J146" s="5">
        <v>1161046119</v>
      </c>
      <c r="K146" s="5">
        <v>-12464444455</v>
      </c>
      <c r="L146" s="5">
        <v>-2787876102</v>
      </c>
      <c r="M146" s="5">
        <v>2447966738</v>
      </c>
      <c r="N146" s="5">
        <v>4603839313</v>
      </c>
      <c r="O146" s="5">
        <v>840737448</v>
      </c>
      <c r="P146" s="5">
        <v>-7046294802</v>
      </c>
      <c r="Q146" s="5">
        <v>-2804077303</v>
      </c>
      <c r="R146" s="5">
        <v>-1303389</v>
      </c>
      <c r="S146" s="5">
        <v>385149</v>
      </c>
    </row>
    <row r="147" spans="3:19" ht="15.5" x14ac:dyDescent="0.35">
      <c r="C147" t="s">
        <v>145</v>
      </c>
      <c r="D147" s="5">
        <v>-7941768320</v>
      </c>
      <c r="E147" s="5">
        <v>-885838539</v>
      </c>
      <c r="F147" s="5">
        <v>-3739865758</v>
      </c>
      <c r="G147" s="5">
        <v>-4186038229</v>
      </c>
      <c r="I147" s="5">
        <v>-17609184133</v>
      </c>
      <c r="J147" s="5">
        <v>-927262456</v>
      </c>
      <c r="K147" s="5">
        <v>-32182445328</v>
      </c>
      <c r="L147" s="5">
        <v>-29349087822</v>
      </c>
      <c r="M147" s="5">
        <v>-20150287703</v>
      </c>
      <c r="N147" s="5">
        <v>-7945313141</v>
      </c>
      <c r="O147" s="5">
        <v>-17871070563</v>
      </c>
      <c r="P147" s="5">
        <v>101535306857</v>
      </c>
      <c r="Q147" s="5">
        <v>741170943</v>
      </c>
      <c r="S147" s="5">
        <v>-50000000000</v>
      </c>
    </row>
    <row r="148" spans="3:19" ht="15.5" x14ac:dyDescent="0.35">
      <c r="C148" t="s">
        <v>146</v>
      </c>
      <c r="D148" s="5">
        <v>-422415560</v>
      </c>
      <c r="E148" s="5">
        <v>-423402707</v>
      </c>
      <c r="F148" s="5">
        <v>-5414294771</v>
      </c>
      <c r="G148" s="5">
        <v>-678883245</v>
      </c>
      <c r="I148" s="5">
        <v>-7629235754</v>
      </c>
      <c r="J148" s="5">
        <v>-996196162</v>
      </c>
      <c r="K148" s="5">
        <v>-33900605201</v>
      </c>
      <c r="L148" s="5">
        <v>-44618653066</v>
      </c>
      <c r="M148" s="5">
        <v>-2653158804</v>
      </c>
      <c r="N148" s="5">
        <v>-3123309056</v>
      </c>
      <c r="O148" s="5">
        <v>-24393848230</v>
      </c>
      <c r="P148" s="5">
        <v>-3062924184</v>
      </c>
      <c r="Q148" s="5">
        <v>14368856222</v>
      </c>
      <c r="R148" s="5">
        <v>-9098568659</v>
      </c>
      <c r="S148" s="5">
        <v>45918369901</v>
      </c>
    </row>
    <row r="149" spans="3:19" ht="15.5" x14ac:dyDescent="0.35">
      <c r="C149" t="s">
        <v>147</v>
      </c>
      <c r="D149" s="5">
        <v>-422415560</v>
      </c>
      <c r="E149" s="5">
        <v>-423402707</v>
      </c>
      <c r="F149" s="5">
        <v>-4796246741</v>
      </c>
      <c r="G149" s="5">
        <v>-77719000</v>
      </c>
      <c r="I149" s="5">
        <v>-5554160613</v>
      </c>
      <c r="J149" s="5">
        <v>-3183649532</v>
      </c>
      <c r="K149" s="5">
        <v>-22011171624</v>
      </c>
      <c r="L149" s="5">
        <v>-35515647192</v>
      </c>
      <c r="M149" s="5">
        <v>-157585000</v>
      </c>
      <c r="N149" s="5">
        <v>-1160430961</v>
      </c>
      <c r="O149" s="5">
        <v>-683522000</v>
      </c>
      <c r="P149" s="5">
        <v>-3062924184</v>
      </c>
      <c r="Q149" s="5">
        <v>-29331143778</v>
      </c>
    </row>
    <row r="150" spans="3:19" ht="15.5" x14ac:dyDescent="0.35">
      <c r="C150" t="s">
        <v>276</v>
      </c>
      <c r="F150" s="5">
        <v>94763970</v>
      </c>
      <c r="G150" s="5">
        <v>-87599280</v>
      </c>
      <c r="J150" s="5">
        <v>-907546630</v>
      </c>
      <c r="L150" s="5">
        <v>-9188800687</v>
      </c>
      <c r="M150" s="5">
        <v>-3524100000</v>
      </c>
      <c r="O150" s="5">
        <v>-19864529250</v>
      </c>
    </row>
    <row r="151" spans="3:19" ht="15.5" x14ac:dyDescent="0.35">
      <c r="C151" t="s">
        <v>521</v>
      </c>
      <c r="I151" s="5">
        <v>262500000</v>
      </c>
      <c r="J151" s="5">
        <v>3095000000</v>
      </c>
      <c r="L151" s="5">
        <v>1032432432</v>
      </c>
    </row>
    <row r="152" spans="3:19" ht="15.5" x14ac:dyDescent="0.35">
      <c r="C152" t="s">
        <v>635</v>
      </c>
    </row>
    <row r="153" spans="3:19" ht="15.5" x14ac:dyDescent="0.35">
      <c r="C153" t="s">
        <v>1869</v>
      </c>
    </row>
    <row r="154" spans="3:19" ht="15.5" x14ac:dyDescent="0.35">
      <c r="C154" t="s">
        <v>1870</v>
      </c>
    </row>
    <row r="155" spans="3:19" ht="15.5" x14ac:dyDescent="0.35">
      <c r="C155" t="s">
        <v>1120</v>
      </c>
      <c r="F155" s="5">
        <v>-712812000</v>
      </c>
      <c r="G155" s="5">
        <v>-1624763141</v>
      </c>
      <c r="I155" s="5">
        <v>-2337575141</v>
      </c>
    </row>
    <row r="156" spans="3:19" ht="15.5" x14ac:dyDescent="0.35">
      <c r="C156" t="s">
        <v>475</v>
      </c>
      <c r="G156" s="5">
        <v>1111198176</v>
      </c>
      <c r="K156" s="5">
        <v>-11889433577</v>
      </c>
      <c r="L156" s="5">
        <v>-946637619</v>
      </c>
      <c r="M156" s="5">
        <v>1028526196</v>
      </c>
      <c r="N156" s="5">
        <v>-1962878095</v>
      </c>
      <c r="O156" s="5">
        <v>-3845796980</v>
      </c>
    </row>
    <row r="157" spans="3:19" ht="15.5" x14ac:dyDescent="0.35">
      <c r="C157" t="s">
        <v>473</v>
      </c>
      <c r="Q157" s="5">
        <v>43700000000</v>
      </c>
    </row>
    <row r="158" spans="3:19" ht="15.5" x14ac:dyDescent="0.35">
      <c r="C158" t="s">
        <v>1805</v>
      </c>
    </row>
    <row r="159" spans="3:19" ht="15.5" x14ac:dyDescent="0.35">
      <c r="C159" t="s">
        <v>1871</v>
      </c>
      <c r="R159" s="5">
        <v>-9098568659</v>
      </c>
      <c r="S159" s="5">
        <v>45918369901</v>
      </c>
    </row>
    <row r="160" spans="3:19" ht="15.5" x14ac:dyDescent="0.35">
      <c r="C160" t="s">
        <v>152</v>
      </c>
      <c r="D160" s="5">
        <v>-7941768320</v>
      </c>
      <c r="E160" s="5">
        <v>-885838539</v>
      </c>
      <c r="F160" s="5">
        <v>-3739865758</v>
      </c>
      <c r="G160" s="5">
        <v>-4186038229</v>
      </c>
      <c r="I160" s="5">
        <v>-17609184133</v>
      </c>
      <c r="J160" s="5">
        <v>-927262456</v>
      </c>
      <c r="K160" s="5">
        <v>-32182445328</v>
      </c>
      <c r="L160" s="5">
        <v>-29349087822</v>
      </c>
      <c r="M160" s="5">
        <v>-20150287703</v>
      </c>
      <c r="N160" s="5">
        <v>-7945313141</v>
      </c>
      <c r="O160" s="5">
        <v>-17871070563</v>
      </c>
      <c r="P160" s="5">
        <v>101535306857</v>
      </c>
      <c r="Q160" s="5">
        <v>741170943</v>
      </c>
      <c r="S160" s="5">
        <v>-50000000000</v>
      </c>
    </row>
    <row r="161" spans="2:19" ht="15.5" x14ac:dyDescent="0.35">
      <c r="C161" t="s">
        <v>1872</v>
      </c>
    </row>
    <row r="162" spans="2:19" ht="15.5" x14ac:dyDescent="0.35">
      <c r="C162" t="s">
        <v>150</v>
      </c>
      <c r="F162" s="5">
        <v>2541994431</v>
      </c>
      <c r="G162" s="5">
        <v>3122539623</v>
      </c>
      <c r="I162" s="5">
        <v>5664534054</v>
      </c>
      <c r="J162" s="5">
        <v>3942382549</v>
      </c>
      <c r="K162" s="5">
        <v>3950343224</v>
      </c>
      <c r="L162" s="5">
        <v>1940218257</v>
      </c>
      <c r="M162" s="5">
        <v>2557257978</v>
      </c>
      <c r="N162" s="5">
        <v>5688105892</v>
      </c>
      <c r="O162" s="5">
        <v>2272042018</v>
      </c>
      <c r="P162" s="5">
        <v>-2847104702</v>
      </c>
      <c r="Q162" s="5">
        <v>741170943</v>
      </c>
    </row>
    <row r="163" spans="2:19" ht="15.5" x14ac:dyDescent="0.35">
      <c r="C163" t="s">
        <v>156</v>
      </c>
      <c r="D163" s="5">
        <v>1435082096</v>
      </c>
      <c r="E163" s="5">
        <v>1328047317</v>
      </c>
      <c r="G163" s="5">
        <v>-1864229507</v>
      </c>
    </row>
    <row r="164" spans="2:19" ht="15.5" x14ac:dyDescent="0.35">
      <c r="C164" t="s">
        <v>1873</v>
      </c>
      <c r="D164" s="5">
        <v>-4353203332</v>
      </c>
      <c r="E164" s="5">
        <v>-1910850000</v>
      </c>
      <c r="F164" s="5">
        <v>-3698750000</v>
      </c>
      <c r="G164" s="5">
        <v>-3698750000</v>
      </c>
      <c r="I164" s="5">
        <v>-15478333334</v>
      </c>
      <c r="J164" s="5">
        <v>1607762774</v>
      </c>
      <c r="K164" s="5">
        <v>-27913333333</v>
      </c>
      <c r="L164" s="5">
        <v>-25333333333</v>
      </c>
      <c r="M164" s="5">
        <v>-19755000000</v>
      </c>
      <c r="N164" s="5">
        <v>-12049999995</v>
      </c>
      <c r="O164" s="5">
        <v>-19077257671</v>
      </c>
      <c r="P164" s="5">
        <v>104382411559</v>
      </c>
    </row>
    <row r="165" spans="2:19" ht="15.5" x14ac:dyDescent="0.35">
      <c r="C165" t="s">
        <v>1642</v>
      </c>
    </row>
    <row r="166" spans="2:19" ht="15.5" x14ac:dyDescent="0.35">
      <c r="C166" t="s">
        <v>1874</v>
      </c>
      <c r="D166" s="5">
        <v>1435082096</v>
      </c>
      <c r="E166" s="5">
        <v>1328047317</v>
      </c>
      <c r="F166" s="5">
        <v>2541994431</v>
      </c>
      <c r="G166" s="5">
        <v>1258310116</v>
      </c>
      <c r="I166" s="5">
        <v>5664534054</v>
      </c>
      <c r="J166" s="5">
        <v>3942382549</v>
      </c>
      <c r="K166" s="5">
        <v>3950343224</v>
      </c>
      <c r="L166" s="5">
        <v>1940218257</v>
      </c>
      <c r="M166" s="5">
        <v>2557257978</v>
      </c>
      <c r="N166" s="5">
        <v>5688105892</v>
      </c>
      <c r="O166" s="5">
        <v>2272042018</v>
      </c>
      <c r="P166" s="5">
        <v>-2847104702</v>
      </c>
      <c r="Q166" s="5">
        <v>741170943</v>
      </c>
    </row>
    <row r="167" spans="2:19" ht="15.5" x14ac:dyDescent="0.35">
      <c r="C167" t="s">
        <v>1875</v>
      </c>
    </row>
    <row r="168" spans="2:19" ht="15.5" x14ac:dyDescent="0.35">
      <c r="C168" t="s">
        <v>1876</v>
      </c>
    </row>
    <row r="169" spans="2:19" ht="15.5" x14ac:dyDescent="0.35">
      <c r="C169" t="s">
        <v>1877</v>
      </c>
      <c r="D169" s="5">
        <v>-597909834</v>
      </c>
      <c r="F169" s="5">
        <v>-242917916</v>
      </c>
      <c r="G169" s="5">
        <v>-294870225</v>
      </c>
      <c r="I169" s="5">
        <v>-1103008220</v>
      </c>
      <c r="J169" s="5">
        <v>-1065914332</v>
      </c>
      <c r="K169" s="5">
        <v>-902930919</v>
      </c>
      <c r="L169" s="5">
        <v>-856990133</v>
      </c>
      <c r="M169" s="5">
        <v>-749883931</v>
      </c>
      <c r="N169" s="5">
        <v>-611524246</v>
      </c>
    </row>
    <row r="170" spans="2:19" ht="15.5" x14ac:dyDescent="0.35">
      <c r="C170" t="s">
        <v>167</v>
      </c>
      <c r="D170" s="5">
        <v>-27611876785</v>
      </c>
      <c r="E170" s="5">
        <v>-14942315193</v>
      </c>
      <c r="F170" s="5">
        <v>-2986834725</v>
      </c>
      <c r="G170" s="5">
        <v>4389137311</v>
      </c>
      <c r="I170" s="5">
        <v>4227643377</v>
      </c>
      <c r="J170" s="5">
        <v>28920844379</v>
      </c>
      <c r="K170" s="5">
        <v>-22793543473</v>
      </c>
      <c r="L170" s="5">
        <v>-1573775068</v>
      </c>
      <c r="M170" s="5">
        <v>18457024596</v>
      </c>
      <c r="N170" s="5">
        <v>21196129895</v>
      </c>
      <c r="O170" s="5">
        <v>-2100464781</v>
      </c>
      <c r="P170" s="5">
        <v>24803228898</v>
      </c>
      <c r="Q170" s="5">
        <v>25304007249</v>
      </c>
      <c r="R170" s="5">
        <v>2903554</v>
      </c>
      <c r="S170" s="5">
        <v>-112762195</v>
      </c>
    </row>
    <row r="171" spans="2:19" ht="15.5" x14ac:dyDescent="0.35">
      <c r="C171" t="s">
        <v>168</v>
      </c>
      <c r="E171" s="5">
        <v>96448148041</v>
      </c>
      <c r="I171" s="5">
        <v>92220504664</v>
      </c>
      <c r="J171" s="5">
        <v>63299660285</v>
      </c>
      <c r="K171" s="5">
        <v>86093203758</v>
      </c>
      <c r="L171" s="5">
        <v>87666978826</v>
      </c>
      <c r="M171" s="5">
        <v>69209954230</v>
      </c>
      <c r="N171" s="5">
        <v>48013824335</v>
      </c>
      <c r="O171" s="5">
        <v>50114289116</v>
      </c>
      <c r="P171" s="5">
        <v>25311060218</v>
      </c>
      <c r="Q171" s="5">
        <v>7052969</v>
      </c>
      <c r="R171" s="5">
        <v>5219415</v>
      </c>
      <c r="S171" s="5">
        <v>117981611</v>
      </c>
    </row>
    <row r="172" spans="2:19" ht="15.5" x14ac:dyDescent="0.35">
      <c r="C172" t="s">
        <v>169</v>
      </c>
      <c r="D172" s="5">
        <v>-27611876785</v>
      </c>
      <c r="E172" s="5">
        <v>81505832848</v>
      </c>
      <c r="F172" s="5">
        <v>-2986834725</v>
      </c>
      <c r="G172" s="5">
        <v>4389137311</v>
      </c>
      <c r="I172" s="5">
        <v>96448148041</v>
      </c>
      <c r="J172" s="5">
        <v>92220504664</v>
      </c>
      <c r="K172" s="5">
        <v>63299660285</v>
      </c>
      <c r="L172" s="5">
        <v>86093203758</v>
      </c>
      <c r="M172" s="5">
        <v>87666978826</v>
      </c>
      <c r="N172" s="5">
        <v>69209954230</v>
      </c>
      <c r="O172" s="5">
        <v>48013824335</v>
      </c>
      <c r="P172" s="5">
        <v>50114289116</v>
      </c>
      <c r="Q172" s="5">
        <v>25311060218</v>
      </c>
      <c r="R172" s="5">
        <v>8122969</v>
      </c>
      <c r="S172" s="5">
        <v>5219416</v>
      </c>
    </row>
    <row r="174" spans="2:19" ht="15.5" x14ac:dyDescent="0.35">
      <c r="B174" t="s">
        <v>170</v>
      </c>
      <c r="C174" t="s">
        <v>12</v>
      </c>
      <c r="D174" s="5">
        <v>720000000</v>
      </c>
      <c r="E174" s="5">
        <v>720000000</v>
      </c>
      <c r="F174" s="5">
        <v>720000000</v>
      </c>
      <c r="G174" s="5">
        <v>720000000</v>
      </c>
      <c r="I174" s="5">
        <v>720000000</v>
      </c>
      <c r="J174" s="5">
        <v>720000000</v>
      </c>
      <c r="K174" s="5">
        <v>720000000</v>
      </c>
      <c r="L174" s="5">
        <v>720000000</v>
      </c>
      <c r="M174" s="5">
        <v>720000000</v>
      </c>
      <c r="N174" s="5">
        <v>720000000</v>
      </c>
      <c r="O174" s="5">
        <v>720000000</v>
      </c>
      <c r="P174" s="5">
        <v>720000000</v>
      </c>
      <c r="Q174" s="5">
        <v>720000000</v>
      </c>
      <c r="R174" s="5">
        <v>720000000</v>
      </c>
      <c r="S174" s="5">
        <v>720000000</v>
      </c>
    </row>
    <row r="175" spans="2:19" ht="15.5" x14ac:dyDescent="0.35">
      <c r="C175" t="s">
        <v>171</v>
      </c>
      <c r="D175" s="6">
        <v>-10.35</v>
      </c>
      <c r="E175" s="6">
        <v>-4.38</v>
      </c>
      <c r="F175" s="6">
        <v>1.59</v>
      </c>
      <c r="G175" s="5">
        <v>-9</v>
      </c>
    </row>
    <row r="176" spans="2:19" ht="15.5" x14ac:dyDescent="0.35">
      <c r="C176" t="s">
        <v>172</v>
      </c>
      <c r="D176" s="6">
        <v>-19.13</v>
      </c>
      <c r="E176" s="6">
        <v>-66.209999999999994</v>
      </c>
      <c r="F176" s="6">
        <v>300.63</v>
      </c>
      <c r="G176" s="6">
        <v>-35.78</v>
      </c>
    </row>
    <row r="177" spans="3:7" ht="15.5" x14ac:dyDescent="0.35">
      <c r="C177" t="s">
        <v>60</v>
      </c>
      <c r="D177" s="6">
        <v>1.59</v>
      </c>
      <c r="E177" s="6">
        <v>2.54</v>
      </c>
      <c r="F177" s="6">
        <v>3.19</v>
      </c>
      <c r="G177" s="6">
        <v>2.21</v>
      </c>
    </row>
    <row r="178" spans="3:7" ht="15.5" x14ac:dyDescent="0.35">
      <c r="C178" t="s">
        <v>173</v>
      </c>
      <c r="D178" s="5">
        <v>11430000000</v>
      </c>
      <c r="E178" s="5">
        <v>7580000000</v>
      </c>
      <c r="F178" s="5">
        <v>12990000000</v>
      </c>
      <c r="G178" s="5">
        <v>7830000000</v>
      </c>
    </row>
    <row r="179" spans="3:7" ht="15.5" x14ac:dyDescent="0.35">
      <c r="C179" t="s">
        <v>174</v>
      </c>
      <c r="D179" s="6">
        <v>-2.3E-2</v>
      </c>
      <c r="E179" s="6">
        <v>-9.4999999999999998E-3</v>
      </c>
      <c r="F179" s="6">
        <v>3.4000000000000002E-3</v>
      </c>
      <c r="G179" s="6">
        <v>-2.1899999999999999E-2</v>
      </c>
    </row>
    <row r="180" spans="3:7" ht="15.5" x14ac:dyDescent="0.35">
      <c r="C180" t="s">
        <v>175</v>
      </c>
      <c r="D180" s="6">
        <v>-4.6699999999999998E-2</v>
      </c>
      <c r="E180" s="6">
        <v>-1.8799999999999997E-2</v>
      </c>
      <c r="F180" s="6">
        <v>6.7000000000000002E-3</v>
      </c>
      <c r="G180" s="6">
        <v>-3.8199999999999998E-2</v>
      </c>
    </row>
    <row r="181" spans="3:7" ht="15.5" x14ac:dyDescent="0.35">
      <c r="C181" t="s">
        <v>176</v>
      </c>
      <c r="D181" s="6">
        <v>2.3999999999999998E-3</v>
      </c>
      <c r="E181" s="6">
        <v>-1.1000000000000001E-2</v>
      </c>
      <c r="F181" s="6">
        <v>1.6799999999999999E-2</v>
      </c>
      <c r="G181" s="6">
        <v>-3.0000000000000001E-3</v>
      </c>
    </row>
    <row r="182" spans="3:7" ht="15.5" x14ac:dyDescent="0.35">
      <c r="C182" t="s">
        <v>177</v>
      </c>
      <c r="D182" s="6">
        <v>0.37</v>
      </c>
      <c r="E182" s="6">
        <v>-1.8</v>
      </c>
      <c r="F182" s="6">
        <v>5.93</v>
      </c>
      <c r="G182" s="6">
        <v>-0.85</v>
      </c>
    </row>
    <row r="183" spans="3:7" ht="15.5" x14ac:dyDescent="0.35">
      <c r="C183" t="s">
        <v>178</v>
      </c>
      <c r="D183" s="5">
        <v>160000000000</v>
      </c>
      <c r="E183" s="5">
        <v>168000000000</v>
      </c>
      <c r="F183" s="5">
        <v>171000000000</v>
      </c>
      <c r="G183" s="5">
        <v>170000000000</v>
      </c>
    </row>
    <row r="184" spans="3:7" ht="15.5" x14ac:dyDescent="0.35">
      <c r="C184" t="s">
        <v>179</v>
      </c>
      <c r="D184" s="6">
        <v>0.89</v>
      </c>
      <c r="E184" s="6">
        <v>1.24</v>
      </c>
      <c r="F184" s="6">
        <v>2.0099999999999998</v>
      </c>
      <c r="G184" s="6">
        <v>1.37</v>
      </c>
    </row>
    <row r="185" spans="3:7" ht="15.5" x14ac:dyDescent="0.35">
      <c r="C185" t="s">
        <v>180</v>
      </c>
      <c r="D185" s="6">
        <v>221.65</v>
      </c>
      <c r="E185" s="6">
        <v>232.95</v>
      </c>
      <c r="F185" s="6">
        <v>237.33</v>
      </c>
      <c r="G185" s="6">
        <v>235.5</v>
      </c>
    </row>
    <row r="186" spans="3:7" ht="15.5" x14ac:dyDescent="0.35">
      <c r="C186" t="s">
        <v>181</v>
      </c>
      <c r="D186" s="6">
        <v>0.89</v>
      </c>
      <c r="E186" s="6">
        <v>1.24</v>
      </c>
      <c r="F186" s="6">
        <v>2.0099999999999998</v>
      </c>
      <c r="G186" s="6">
        <v>1.37</v>
      </c>
    </row>
    <row r="187" spans="3:7" ht="15.5" x14ac:dyDescent="0.35">
      <c r="C187" t="s">
        <v>182</v>
      </c>
      <c r="D187" s="6">
        <v>221.65</v>
      </c>
      <c r="E187" s="6">
        <v>232.95</v>
      </c>
      <c r="F187" s="6">
        <v>237.33</v>
      </c>
      <c r="G187" s="6">
        <v>235.5</v>
      </c>
    </row>
    <row r="188" spans="3:7" ht="15.5" x14ac:dyDescent="0.35">
      <c r="C188" t="s">
        <v>183</v>
      </c>
      <c r="D188" s="5">
        <v>14000000000</v>
      </c>
      <c r="E188" s="5">
        <v>20000000000</v>
      </c>
      <c r="F188" s="5">
        <v>23000000000</v>
      </c>
      <c r="G188" s="5">
        <v>5000000000</v>
      </c>
    </row>
    <row r="189" spans="3:7" ht="15.5" x14ac:dyDescent="0.35">
      <c r="C189" t="s">
        <v>184</v>
      </c>
      <c r="D189" s="5">
        <v>60000000000</v>
      </c>
      <c r="E189" s="5">
        <v>57000000000</v>
      </c>
      <c r="F189" s="5">
        <v>21000000000</v>
      </c>
      <c r="G189" s="5">
        <v>23000000000</v>
      </c>
    </row>
    <row r="190" spans="3:7" ht="15.5" x14ac:dyDescent="0.35">
      <c r="C190" t="s">
        <v>185</v>
      </c>
      <c r="D190" s="5">
        <v>160000000000</v>
      </c>
      <c r="E190" s="5">
        <v>168000000000</v>
      </c>
      <c r="F190" s="5">
        <v>171000000000</v>
      </c>
      <c r="G190" s="5">
        <v>170000000000</v>
      </c>
    </row>
    <row r="191" spans="3:7" ht="15.5" x14ac:dyDescent="0.35">
      <c r="C191" t="s">
        <v>24</v>
      </c>
      <c r="D191" s="5">
        <v>74000000000</v>
      </c>
      <c r="E191" s="5">
        <v>78000000000</v>
      </c>
      <c r="F191" s="5">
        <v>45000000000</v>
      </c>
      <c r="G191" s="5">
        <v>28000000000</v>
      </c>
    </row>
    <row r="192" spans="3:7" ht="15.5" x14ac:dyDescent="0.35">
      <c r="C192" t="s">
        <v>21</v>
      </c>
      <c r="D192" s="5">
        <v>20000000000</v>
      </c>
      <c r="E192" s="5">
        <v>-4000000000</v>
      </c>
      <c r="F192" s="5">
        <v>-52000000000</v>
      </c>
      <c r="G192" s="5">
        <v>-71000000000</v>
      </c>
    </row>
    <row r="193" spans="3:19" ht="15.5" x14ac:dyDescent="0.35">
      <c r="C193" t="s">
        <v>186</v>
      </c>
      <c r="D193" s="5">
        <v>71000000000</v>
      </c>
      <c r="E193" s="5">
        <v>64000000000</v>
      </c>
      <c r="F193" s="5">
        <v>60000000000</v>
      </c>
      <c r="G193" s="5">
        <v>88000000000</v>
      </c>
    </row>
    <row r="194" spans="3:19" ht="15.5" x14ac:dyDescent="0.35">
      <c r="C194" t="s">
        <v>187</v>
      </c>
      <c r="D194" s="5">
        <v>-22000000000</v>
      </c>
      <c r="E194" s="5">
        <v>-11000000000</v>
      </c>
      <c r="F194" s="5">
        <v>6000000000</v>
      </c>
      <c r="G194" s="5">
        <v>9000000000</v>
      </c>
    </row>
    <row r="195" spans="3:19" ht="15.5" x14ac:dyDescent="0.35">
      <c r="C195" t="s">
        <v>188</v>
      </c>
      <c r="D195" s="5">
        <v>0</v>
      </c>
      <c r="E195" s="5">
        <v>0</v>
      </c>
      <c r="F195" s="5">
        <v>-5000000000</v>
      </c>
      <c r="G195" s="5">
        <v>0</v>
      </c>
    </row>
    <row r="196" spans="3:19" ht="15.5" x14ac:dyDescent="0.35">
      <c r="C196" t="s">
        <v>13</v>
      </c>
      <c r="D196" s="5">
        <v>-22000000000</v>
      </c>
      <c r="E196" s="5">
        <v>-12000000000</v>
      </c>
      <c r="F196" s="5">
        <v>1000000000</v>
      </c>
      <c r="G196" s="5">
        <v>9000000000</v>
      </c>
    </row>
    <row r="197" spans="3:19" ht="15.5" x14ac:dyDescent="0.35">
      <c r="C197" t="s">
        <v>16</v>
      </c>
      <c r="D197" s="6">
        <v>-30.59</v>
      </c>
      <c r="E197" s="6">
        <v>-16.25</v>
      </c>
      <c r="F197" s="6">
        <v>2.04</v>
      </c>
      <c r="G197" s="6">
        <v>12.62</v>
      </c>
    </row>
    <row r="198" spans="3:19" ht="15.5" x14ac:dyDescent="0.35">
      <c r="C198" t="s">
        <v>45</v>
      </c>
      <c r="I198" s="6">
        <v>3.09</v>
      </c>
      <c r="J198" s="6">
        <v>-26.79</v>
      </c>
      <c r="K198" s="6">
        <v>16.3</v>
      </c>
      <c r="L198" s="6">
        <v>65.010000000000005</v>
      </c>
      <c r="M198" s="6">
        <v>33.56</v>
      </c>
      <c r="N198" s="6">
        <v>4.1900000000000004</v>
      </c>
      <c r="O198" s="6">
        <v>5.79</v>
      </c>
      <c r="P198" s="6">
        <v>36.69</v>
      </c>
      <c r="Q198" s="6">
        <v>20.47</v>
      </c>
      <c r="R198" s="6">
        <v>4.16</v>
      </c>
      <c r="S198" s="6">
        <v>6.88</v>
      </c>
    </row>
    <row r="199" spans="3:19" ht="15.5" x14ac:dyDescent="0.35">
      <c r="C199" t="s">
        <v>59</v>
      </c>
      <c r="I199" s="6">
        <v>154.69</v>
      </c>
      <c r="J199" s="6">
        <v>-9.0299999999999994</v>
      </c>
      <c r="K199" s="6">
        <v>8.65</v>
      </c>
      <c r="L199" s="6">
        <v>4.46</v>
      </c>
      <c r="M199" s="6">
        <v>26.37</v>
      </c>
      <c r="N199" s="6">
        <v>98.81</v>
      </c>
      <c r="O199" s="6">
        <v>197.75</v>
      </c>
      <c r="P199" s="6">
        <v>10.74</v>
      </c>
      <c r="Q199" s="6">
        <v>14.26</v>
      </c>
      <c r="R199" s="6">
        <v>30.05</v>
      </c>
      <c r="S199" s="6">
        <v>18.170000000000002</v>
      </c>
    </row>
    <row r="200" spans="3:19" ht="15.5" x14ac:dyDescent="0.35">
      <c r="C200" t="s">
        <v>62</v>
      </c>
      <c r="I200" s="6">
        <v>0.75</v>
      </c>
      <c r="J200" s="6">
        <v>0.41</v>
      </c>
      <c r="K200" s="6">
        <v>0.24</v>
      </c>
      <c r="L200" s="6">
        <v>0.43</v>
      </c>
      <c r="M200" s="6">
        <v>1.33</v>
      </c>
      <c r="N200" s="6">
        <v>0.56999999999999995</v>
      </c>
      <c r="O200" s="6">
        <v>1.74</v>
      </c>
      <c r="P200" s="6">
        <v>0.89</v>
      </c>
      <c r="Q200" s="6">
        <v>1.49</v>
      </c>
      <c r="R200" s="6">
        <v>15.98</v>
      </c>
      <c r="S200" s="6">
        <v>11.14</v>
      </c>
    </row>
    <row r="201" spans="3:19" ht="15.5" x14ac:dyDescent="0.35">
      <c r="C201" t="s">
        <v>189</v>
      </c>
      <c r="I201" s="5">
        <v>42960000000</v>
      </c>
      <c r="J201" s="5">
        <v>10730000000</v>
      </c>
      <c r="K201" s="6">
        <v>33659999999.999996</v>
      </c>
      <c r="L201" s="5">
        <v>85870000000</v>
      </c>
      <c r="M201" s="5">
        <v>58070000000</v>
      </c>
      <c r="N201" s="5">
        <v>37800000000</v>
      </c>
      <c r="O201" s="5">
        <v>63760000000</v>
      </c>
      <c r="P201" s="5">
        <v>45970000000</v>
      </c>
    </row>
    <row r="202" spans="3:19" ht="15.5" x14ac:dyDescent="0.35">
      <c r="C202" t="s">
        <v>190</v>
      </c>
      <c r="I202" s="6">
        <v>6.6E-3</v>
      </c>
      <c r="J202" s="6">
        <v>-6.4699999999999994E-2</v>
      </c>
      <c r="K202" s="6">
        <v>3.6499999999999998E-2</v>
      </c>
      <c r="L202" s="6">
        <v>0.1278</v>
      </c>
      <c r="M202" s="6">
        <v>8.7499999999999994E-2</v>
      </c>
      <c r="N202" s="6">
        <v>1.01E-2</v>
      </c>
      <c r="O202" s="6">
        <v>1.46E-2</v>
      </c>
      <c r="P202" s="6">
        <v>9.6099999999999991E-2</v>
      </c>
      <c r="Q202" s="6">
        <v>0.12789999999999999</v>
      </c>
      <c r="R202" s="6">
        <v>3.9599999999999996E-2</v>
      </c>
      <c r="S202" s="6">
        <v>7.4499999999999997E-2</v>
      </c>
    </row>
    <row r="203" spans="3:19" ht="15.5" x14ac:dyDescent="0.35">
      <c r="C203" t="s">
        <v>191</v>
      </c>
      <c r="I203" s="6">
        <v>1.3000000000000001E-2</v>
      </c>
      <c r="J203" s="6">
        <v>-0.11460000000000001</v>
      </c>
      <c r="K203" s="6">
        <v>6.2400000000000004E-2</v>
      </c>
      <c r="L203" s="6">
        <v>0.26419999999999999</v>
      </c>
      <c r="M203" s="6">
        <v>0.18530000000000002</v>
      </c>
      <c r="N203" s="6">
        <v>2.8399999999999998E-2</v>
      </c>
      <c r="O203" s="6">
        <v>3.6699999999999997E-2</v>
      </c>
      <c r="P203" s="6">
        <v>0.2412</v>
      </c>
      <c r="Q203" s="6">
        <v>0.17809999999999998</v>
      </c>
      <c r="R203" s="6">
        <v>4.4500000000000005E-2</v>
      </c>
      <c r="S203" s="6">
        <v>7.7100000000000002E-2</v>
      </c>
    </row>
    <row r="204" spans="3:19" ht="15.5" x14ac:dyDescent="0.35">
      <c r="C204" t="s">
        <v>192</v>
      </c>
      <c r="I204" s="6">
        <v>3.6000000000000004E-2</v>
      </c>
      <c r="J204" s="6">
        <v>-9.6799999999999997E-2</v>
      </c>
      <c r="K204" s="6">
        <v>3.4000000000000002E-3</v>
      </c>
      <c r="L204" s="6">
        <v>0.2661</v>
      </c>
      <c r="M204" s="6">
        <v>0.19789999999999999</v>
      </c>
      <c r="N204" s="6">
        <v>8.7300000000000003E-2</v>
      </c>
      <c r="O204" s="6">
        <v>0.23230000000000001</v>
      </c>
      <c r="P204" s="6">
        <v>0.27140000000000003</v>
      </c>
      <c r="Q204" s="6">
        <v>0.191</v>
      </c>
      <c r="R204" s="6">
        <v>4.2999999999999997E-2</v>
      </c>
      <c r="S204" s="6">
        <v>0.15479999999999999</v>
      </c>
    </row>
    <row r="205" spans="3:19" ht="15.5" x14ac:dyDescent="0.35">
      <c r="C205" t="s">
        <v>193</v>
      </c>
      <c r="I205" s="6">
        <v>2.46</v>
      </c>
      <c r="J205" s="6">
        <v>-3.5</v>
      </c>
      <c r="K205" s="6">
        <v>0.13</v>
      </c>
      <c r="L205" s="6">
        <v>6.78</v>
      </c>
      <c r="M205" s="6">
        <v>4.2699999999999996</v>
      </c>
      <c r="N205" s="6">
        <v>1.6</v>
      </c>
      <c r="O205" s="6">
        <v>3.98</v>
      </c>
      <c r="P205" s="6">
        <v>48.69</v>
      </c>
      <c r="Q205" s="6">
        <v>2732.12</v>
      </c>
      <c r="R205" s="6">
        <v>953.94</v>
      </c>
      <c r="S205" s="6">
        <v>3916.48</v>
      </c>
    </row>
    <row r="206" spans="3:19" ht="15.5" x14ac:dyDescent="0.35">
      <c r="C206" t="s">
        <v>56</v>
      </c>
      <c r="I206" s="6">
        <v>2.0099999999999998</v>
      </c>
      <c r="J206" s="6">
        <v>1.04</v>
      </c>
      <c r="K206" s="6">
        <v>0.54</v>
      </c>
      <c r="L206" s="6">
        <v>1.18</v>
      </c>
      <c r="M206" s="6">
        <v>4.8899999999999997</v>
      </c>
      <c r="N206" s="6">
        <v>2.81</v>
      </c>
      <c r="O206" s="6">
        <v>7.25</v>
      </c>
      <c r="P206" s="6">
        <v>2.59</v>
      </c>
      <c r="Q206" s="6">
        <v>2.54</v>
      </c>
      <c r="R206" s="6">
        <v>1.34</v>
      </c>
      <c r="S206" s="6">
        <v>1.4</v>
      </c>
    </row>
    <row r="207" spans="3:19" ht="15.5" x14ac:dyDescent="0.35">
      <c r="C207" t="s">
        <v>53</v>
      </c>
      <c r="I207" s="6">
        <v>237.33</v>
      </c>
      <c r="J207" s="6">
        <v>233.76</v>
      </c>
      <c r="K207" s="6">
        <v>260.99</v>
      </c>
      <c r="L207" s="6">
        <v>246.06</v>
      </c>
      <c r="M207" s="6">
        <v>181.06</v>
      </c>
      <c r="N207" s="6">
        <v>147.49</v>
      </c>
      <c r="O207" s="6">
        <v>157.87</v>
      </c>
      <c r="P207" s="6">
        <v>152.1</v>
      </c>
      <c r="Q207" s="6">
        <v>114.91</v>
      </c>
      <c r="R207" s="6">
        <v>93.41</v>
      </c>
      <c r="S207" s="6">
        <v>89.25</v>
      </c>
    </row>
    <row r="208" spans="3:19" ht="15.5" x14ac:dyDescent="0.35">
      <c r="C208" t="s">
        <v>194</v>
      </c>
      <c r="I208" s="6">
        <v>2.0099999999999998</v>
      </c>
      <c r="J208" s="6">
        <v>1.04</v>
      </c>
      <c r="K208" s="6">
        <v>0.54</v>
      </c>
      <c r="L208" s="6">
        <v>1.18</v>
      </c>
      <c r="M208" s="6">
        <v>4.8899999999999997</v>
      </c>
      <c r="N208" s="6">
        <v>2.81</v>
      </c>
      <c r="O208" s="6">
        <v>7.25</v>
      </c>
      <c r="P208" s="6">
        <v>2.59</v>
      </c>
      <c r="Q208" s="6">
        <v>2.54</v>
      </c>
      <c r="R208" s="6">
        <v>1.34</v>
      </c>
      <c r="S208" s="6">
        <v>1.4</v>
      </c>
    </row>
    <row r="209" spans="3:19" ht="15.5" x14ac:dyDescent="0.35">
      <c r="C209" t="s">
        <v>195</v>
      </c>
      <c r="I209" s="6">
        <v>237.33</v>
      </c>
      <c r="J209" s="6">
        <v>233.76</v>
      </c>
      <c r="K209" s="6">
        <v>260.99</v>
      </c>
      <c r="L209" s="6">
        <v>246.06</v>
      </c>
      <c r="M209" s="6">
        <v>181.06</v>
      </c>
      <c r="N209" s="6">
        <v>147.49</v>
      </c>
      <c r="O209" s="6">
        <v>157.87</v>
      </c>
      <c r="P209" s="6">
        <v>152.1</v>
      </c>
      <c r="Q209" s="6">
        <v>114.91</v>
      </c>
      <c r="R209" s="6">
        <v>93.41</v>
      </c>
      <c r="S209" s="6">
        <v>89.25</v>
      </c>
    </row>
    <row r="210" spans="3:19" ht="15.5" x14ac:dyDescent="0.35">
      <c r="C210" t="s">
        <v>196</v>
      </c>
      <c r="I210" s="5">
        <v>23000000000</v>
      </c>
      <c r="J210" s="5">
        <v>22000000000</v>
      </c>
      <c r="K210" s="5">
        <v>26000000000</v>
      </c>
      <c r="L210" s="5">
        <v>48000000000</v>
      </c>
      <c r="M210" s="5">
        <v>23000000000</v>
      </c>
      <c r="N210" s="5">
        <v>21000000000</v>
      </c>
      <c r="O210" s="5">
        <v>31000000000</v>
      </c>
      <c r="P210" s="5">
        <v>21000000000</v>
      </c>
      <c r="Q210" s="5">
        <v>1000000000</v>
      </c>
    </row>
    <row r="211" spans="3:19" ht="15.5" x14ac:dyDescent="0.35">
      <c r="C211" t="s">
        <v>197</v>
      </c>
      <c r="I211" s="5">
        <v>21000000000</v>
      </c>
      <c r="J211" s="5">
        <v>23000000000</v>
      </c>
      <c r="K211" s="5">
        <v>18000000000</v>
      </c>
      <c r="L211" s="5">
        <v>31000000000</v>
      </c>
      <c r="M211" s="5">
        <v>37000000000</v>
      </c>
      <c r="N211" s="5">
        <v>54000000000</v>
      </c>
      <c r="O211" s="5">
        <v>57000000000</v>
      </c>
      <c r="P211" s="5">
        <v>87000000000</v>
      </c>
      <c r="Q211" s="5">
        <v>0</v>
      </c>
    </row>
    <row r="212" spans="3:19" ht="15.5" x14ac:dyDescent="0.35">
      <c r="C212" t="s">
        <v>26</v>
      </c>
      <c r="I212" s="5">
        <v>45000000000</v>
      </c>
      <c r="J212" s="5">
        <v>44000000000</v>
      </c>
      <c r="K212" s="5">
        <v>43000000000</v>
      </c>
      <c r="L212" s="5">
        <v>78000000000</v>
      </c>
      <c r="M212" s="5">
        <v>60000000000</v>
      </c>
      <c r="N212" s="5">
        <v>75000000000</v>
      </c>
      <c r="O212" s="5">
        <v>88000000000</v>
      </c>
      <c r="P212" s="5">
        <v>108000000000</v>
      </c>
      <c r="Q212" s="5">
        <v>1000000000</v>
      </c>
    </row>
    <row r="213" spans="3:19" ht="15.5" x14ac:dyDescent="0.35">
      <c r="C213" t="s">
        <v>23</v>
      </c>
      <c r="I213" s="5">
        <v>-52000000000</v>
      </c>
      <c r="J213" s="5">
        <v>-48000000000</v>
      </c>
      <c r="K213" s="5">
        <v>-20000000000</v>
      </c>
      <c r="L213" s="5">
        <v>-8000000000</v>
      </c>
      <c r="M213" s="5">
        <v>-27000000000</v>
      </c>
      <c r="N213" s="5">
        <v>5000000000</v>
      </c>
      <c r="O213" s="5">
        <v>40000000000</v>
      </c>
      <c r="P213" s="5">
        <v>58000000000</v>
      </c>
      <c r="Q213" s="5">
        <v>-25000000000</v>
      </c>
      <c r="R213" s="5">
        <v>0</v>
      </c>
      <c r="S213" s="5">
        <v>0</v>
      </c>
    </row>
    <row r="214" spans="3:19" ht="15.5" x14ac:dyDescent="0.35">
      <c r="C214" t="s">
        <v>198</v>
      </c>
      <c r="I214" s="5">
        <v>60000000000</v>
      </c>
      <c r="J214" s="5">
        <v>61000000000</v>
      </c>
      <c r="K214" s="5">
        <v>50000000000</v>
      </c>
      <c r="L214" s="5">
        <v>60000000000</v>
      </c>
      <c r="M214" s="5">
        <v>66000000000</v>
      </c>
      <c r="N214" s="5">
        <v>50000000000</v>
      </c>
      <c r="O214" s="5">
        <v>49000000000</v>
      </c>
      <c r="P214" s="5">
        <v>29000000000</v>
      </c>
      <c r="Q214" s="5">
        <v>57000000000</v>
      </c>
      <c r="R214" s="5">
        <v>74000000000</v>
      </c>
      <c r="S214" s="5">
        <v>64000000000</v>
      </c>
    </row>
    <row r="215" spans="3:19" ht="15.5" x14ac:dyDescent="0.35">
      <c r="C215" t="s">
        <v>199</v>
      </c>
      <c r="I215" s="5">
        <v>29000000000</v>
      </c>
      <c r="J215" s="5">
        <v>31000000000</v>
      </c>
      <c r="K215" s="5">
        <v>43000000000</v>
      </c>
      <c r="L215" s="5">
        <v>72000000000</v>
      </c>
      <c r="M215" s="5">
        <v>41000000000</v>
      </c>
      <c r="N215" s="5">
        <v>32000000000</v>
      </c>
      <c r="O215" s="5">
        <v>40000000000</v>
      </c>
      <c r="P215" s="5">
        <v>-74000000000</v>
      </c>
      <c r="Q215" s="5">
        <v>10000000000</v>
      </c>
      <c r="R215" s="5">
        <v>9000000000</v>
      </c>
      <c r="S215" s="5">
        <v>4000000000</v>
      </c>
    </row>
    <row r="216" spans="3:19" ht="15.5" x14ac:dyDescent="0.35">
      <c r="C216" t="s">
        <v>200</v>
      </c>
      <c r="I216" s="5">
        <v>-6000000000</v>
      </c>
      <c r="J216" s="5">
        <v>-4000000000</v>
      </c>
      <c r="K216" s="5">
        <v>-22000000000</v>
      </c>
      <c r="L216" s="5">
        <v>-45000000000</v>
      </c>
      <c r="M216" s="5">
        <v>-4000000000</v>
      </c>
      <c r="N216" s="5">
        <v>-1000000000</v>
      </c>
      <c r="O216" s="5">
        <v>-21000000000</v>
      </c>
      <c r="P216" s="5">
        <v>-3000000000</v>
      </c>
      <c r="Q216" s="5">
        <v>-29000000000</v>
      </c>
    </row>
    <row r="217" spans="3:19" ht="15.5" x14ac:dyDescent="0.35">
      <c r="C217" t="s">
        <v>15</v>
      </c>
      <c r="I217" s="5">
        <v>24000000000</v>
      </c>
      <c r="J217" s="5">
        <v>27000000000</v>
      </c>
      <c r="K217" s="5">
        <v>21000000000</v>
      </c>
      <c r="L217" s="5">
        <v>28000000000</v>
      </c>
      <c r="M217" s="5">
        <v>38000000000</v>
      </c>
      <c r="N217" s="5">
        <v>31000000000</v>
      </c>
      <c r="O217" s="5">
        <v>20000000000</v>
      </c>
      <c r="P217" s="5">
        <v>-77000000000</v>
      </c>
      <c r="Q217" s="5">
        <v>-19000000000</v>
      </c>
      <c r="R217" s="5">
        <v>9000000000</v>
      </c>
      <c r="S217" s="5">
        <v>4000000000</v>
      </c>
    </row>
    <row r="218" spans="3:19" ht="15.5" x14ac:dyDescent="0.35">
      <c r="C218" t="s">
        <v>17</v>
      </c>
      <c r="I218" s="6">
        <v>33.21</v>
      </c>
      <c r="J218" s="6">
        <v>37.159999999999997</v>
      </c>
      <c r="K218" s="6">
        <v>29.55</v>
      </c>
      <c r="L218" s="6">
        <v>38.46</v>
      </c>
      <c r="M218" s="6">
        <v>52.19</v>
      </c>
      <c r="N218" s="6">
        <v>43.2</v>
      </c>
      <c r="O218" s="6">
        <v>27.25</v>
      </c>
      <c r="P218" s="6">
        <v>-106.57</v>
      </c>
      <c r="Q218" s="6">
        <v>-26.58</v>
      </c>
      <c r="R218" s="6">
        <v>12.64</v>
      </c>
      <c r="S218" s="6">
        <v>5.51</v>
      </c>
    </row>
  </sheetData>
  <pageMargins left="0.7" right="0.7" top="0.75" bottom="0.75" header="0.3" footer="0.3"/>
  <ignoredErrors>
    <ignoredError sqref="A1:S219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X2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1878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1879</v>
      </c>
      <c r="D2" s="2" vm="92">
        <f ca="1">IFERROR(_xlfn.STOCKHISTORY("XIDX:" &amp; $C$1, D3, , 0, 0, 1), "Libur")</f>
        <v>560</v>
      </c>
      <c r="E2" s="2" vm="286">
        <f ca="1">IFERROR(_xlfn.STOCKHISTORY("XIDX:" &amp; $C$1, E3, , 0, 0, 1), "Libur")</f>
        <v>695</v>
      </c>
      <c r="H2" s="2" vm="286">
        <f ca="1">IFERROR(INDEX(D2:G2,COUNT(D2:G2)),"")</f>
        <v>695</v>
      </c>
      <c r="I2" s="2" vm="458">
        <f t="shared" ref="I2:X2" ca="1" si="0">IFERROR(_xlfn.STOCKHISTORY("XIDX:" &amp; $C$1, I1, , 0, 0, 1), "Libur")</f>
        <v>800</v>
      </c>
      <c r="J2" s="2" vm="459">
        <f t="shared" ca="1" si="0"/>
        <v>645</v>
      </c>
      <c r="K2" s="2" vm="460">
        <f t="shared" ca="1" si="0"/>
        <v>465</v>
      </c>
      <c r="L2" s="2" vm="461">
        <f t="shared" ca="1" si="0"/>
        <v>402.5</v>
      </c>
      <c r="M2" s="2" vm="462">
        <f t="shared" ca="1" si="0"/>
        <v>500</v>
      </c>
      <c r="N2" s="2" vm="463">
        <f t="shared" ca="1" si="0"/>
        <v>285</v>
      </c>
      <c r="O2" s="2" vm="394">
        <f t="shared" ca="1" si="0"/>
        <v>214</v>
      </c>
      <c r="P2" s="2" vm="464">
        <f t="shared" ca="1" si="0"/>
        <v>335</v>
      </c>
      <c r="Q2" s="2" t="str">
        <f t="shared" ca="1" si="0"/>
        <v>Libur</v>
      </c>
      <c r="R2" s="2" t="str">
        <f t="shared" ca="1" si="0"/>
        <v>Libur</v>
      </c>
      <c r="S2" s="2" vm="465">
        <f t="shared" ca="1" si="0"/>
        <v>367.5</v>
      </c>
      <c r="T2" s="2" vm="465">
        <f t="shared" ca="1" si="0"/>
        <v>367.5</v>
      </c>
      <c r="U2" s="2" vm="466">
        <f t="shared" ca="1" si="0"/>
        <v>330</v>
      </c>
      <c r="V2" s="2" vm="365">
        <f t="shared" ca="1" si="0"/>
        <v>235</v>
      </c>
      <c r="W2" s="2" vm="467">
        <f t="shared" ca="1" si="0"/>
        <v>185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660017230607</v>
      </c>
      <c r="E4" s="2">
        <f>IFERROR(INDEX(E51:E500,MATCH($C$4,$C$51:$C$500,0)),"")</f>
        <v>534445239933</v>
      </c>
      <c r="H4" s="2">
        <f>IFERROR(SUM(D4:G4)*(4/MAX(1,COUNT(D4:G4))),"")</f>
        <v>2388924941080</v>
      </c>
      <c r="I4" s="2">
        <f t="shared" ref="I4:X4" si="1">IFERROR(INDEX(I51:I500,MATCH($C$4,$C$51:$C$500,0)),"")</f>
        <v>2119242447464</v>
      </c>
      <c r="J4" s="2">
        <f t="shared" si="1"/>
        <v>1856914462624</v>
      </c>
      <c r="K4" s="2">
        <f t="shared" si="1"/>
        <v>1652496343253</v>
      </c>
      <c r="L4" s="2">
        <f t="shared" si="1"/>
        <v>1401914243306</v>
      </c>
      <c r="M4" s="2">
        <f t="shared" si="1"/>
        <v>1457266932664</v>
      </c>
      <c r="N4" s="2">
        <f t="shared" si="1"/>
        <v>1105920883249</v>
      </c>
      <c r="O4" s="2">
        <f t="shared" si="1"/>
        <v>1096435817888</v>
      </c>
      <c r="P4" s="2">
        <f t="shared" si="1"/>
        <v>789643654873</v>
      </c>
      <c r="Q4" s="2">
        <f t="shared" si="1"/>
        <v>708740551637</v>
      </c>
      <c r="R4" s="2">
        <f t="shared" si="1"/>
        <v>666434061412</v>
      </c>
      <c r="S4" s="2">
        <f t="shared" si="1"/>
        <v>538363112800</v>
      </c>
      <c r="T4" s="2">
        <f t="shared" si="1"/>
        <v>493881857454</v>
      </c>
      <c r="U4" s="2">
        <f t="shared" si="1"/>
        <v>399345658763</v>
      </c>
      <c r="V4" s="2">
        <f t="shared" si="1"/>
        <v>279603768317</v>
      </c>
      <c r="W4" s="2">
        <f t="shared" si="1"/>
        <v>244802861887</v>
      </c>
      <c r="X4" s="2">
        <f t="shared" si="1"/>
        <v>220763874733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48172017103</v>
      </c>
      <c r="E5" s="2">
        <f>IFERROR(INDEX(E51:E500,MATCH($C$5,$C$51:$C$500,0)),"")</f>
        <v>13286646711</v>
      </c>
      <c r="H5" s="2">
        <f>IFERROR(SUM(D5:G5)*(4/MAX(1,COUNT(D5:G5))),"")</f>
        <v>122917327628</v>
      </c>
      <c r="I5" s="2">
        <f t="shared" ref="I5:X5" si="2">IFERROR(INDEX(I51:I500,MATCH($C$5,$C$51:$C$500,0)),"")</f>
        <v>33244271411</v>
      </c>
      <c r="J5" s="2">
        <f t="shared" si="2"/>
        <v>217409047577</v>
      </c>
      <c r="K5" s="2">
        <f t="shared" si="2"/>
        <v>-931558529</v>
      </c>
      <c r="L5" s="2">
        <f t="shared" si="2"/>
        <v>66170158272</v>
      </c>
      <c r="M5" s="2">
        <f t="shared" si="2"/>
        <v>76039539697</v>
      </c>
      <c r="N5" s="2">
        <f t="shared" si="2"/>
        <v>48010020807</v>
      </c>
      <c r="O5" s="2">
        <f t="shared" si="2"/>
        <v>54538539642</v>
      </c>
      <c r="P5" s="2">
        <f t="shared" si="2"/>
        <v>24537636213</v>
      </c>
      <c r="Q5" s="2">
        <f t="shared" si="2"/>
        <v>12426839706</v>
      </c>
      <c r="R5" s="2">
        <f t="shared" si="2"/>
        <v>14118520103</v>
      </c>
      <c r="S5" s="2">
        <f t="shared" si="2"/>
        <v>13846365441</v>
      </c>
      <c r="T5" s="2">
        <f t="shared" si="2"/>
        <v>10631649105</v>
      </c>
      <c r="U5" s="2">
        <f t="shared" si="2"/>
        <v>18829503489</v>
      </c>
      <c r="V5" s="2">
        <f t="shared" si="2"/>
        <v>9316254251</v>
      </c>
      <c r="W5" s="2">
        <f t="shared" si="2"/>
        <v>0</v>
      </c>
      <c r="X5" s="2">
        <f t="shared" si="2"/>
        <v>0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1116643127903</v>
      </c>
      <c r="E6" s="2">
        <f>IFERROR(INDEX(E51:E500,MATCH($C$6,$C$51:$C$500,0)),"")</f>
        <v>1069526630783</v>
      </c>
      <c r="H6" s="2">
        <f>IFERROR(INDEX(D6:G6,COUNT(D6:G6)),"")</f>
        <v>1069526630783</v>
      </c>
      <c r="I6" s="2">
        <f t="shared" ref="I6:X6" si="3">IFERROR(INDEX(I51:I500,MATCH($C$6,$C$51:$C$500,0)),"")</f>
        <v>1056528898513</v>
      </c>
      <c r="J6" s="2">
        <f t="shared" si="3"/>
        <v>1026774232130</v>
      </c>
      <c r="K6" s="2">
        <f t="shared" si="3"/>
        <v>809937632854</v>
      </c>
      <c r="L6" s="2">
        <f t="shared" si="3"/>
        <v>765168946137</v>
      </c>
      <c r="M6" s="2">
        <f t="shared" si="3"/>
        <v>703402561482</v>
      </c>
      <c r="N6" s="2">
        <f t="shared" si="3"/>
        <v>590123647820</v>
      </c>
      <c r="O6" s="2">
        <f t="shared" si="3"/>
        <v>533406306270</v>
      </c>
      <c r="P6" s="2">
        <f t="shared" si="3"/>
        <v>271590217470</v>
      </c>
      <c r="Q6" s="2">
        <f t="shared" si="3"/>
        <v>229422823176</v>
      </c>
      <c r="R6" s="2">
        <f t="shared" si="3"/>
        <v>200887900422</v>
      </c>
      <c r="S6" s="2">
        <f t="shared" si="3"/>
        <v>170929026813</v>
      </c>
      <c r="T6" s="2">
        <f t="shared" si="3"/>
        <v>159422655622</v>
      </c>
      <c r="U6" s="2">
        <f t="shared" si="3"/>
        <v>139883299162</v>
      </c>
      <c r="V6" s="2">
        <f t="shared" si="3"/>
        <v>94305753777</v>
      </c>
      <c r="W6" s="2">
        <f t="shared" si="3"/>
        <v>81783031336</v>
      </c>
      <c r="X6" s="2">
        <f t="shared" si="3"/>
        <v>40277929235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2.7</v>
      </c>
      <c r="E7" s="3">
        <f>IFERROR(INDEX(E51:E500,MATCH($C$7,$C$51:$C$500,0))/1000000000,"")</f>
        <v>2.7</v>
      </c>
      <c r="H7" s="3">
        <f>IFERROR(INDEX(D7:G7,COUNT(D7:G7)),"")</f>
        <v>2.7</v>
      </c>
      <c r="I7" s="3">
        <f t="shared" ref="I7:X7" si="4">IFERROR(INDEX(I51:I500,MATCH($C$7,$C$51:$C$500,0))/1000000000,"")</f>
        <v>2.7</v>
      </c>
      <c r="J7" s="3">
        <f t="shared" si="4"/>
        <v>2.7</v>
      </c>
      <c r="K7" s="3">
        <f t="shared" si="4"/>
        <v>1.35</v>
      </c>
      <c r="L7" s="3">
        <f t="shared" si="4"/>
        <v>1.32</v>
      </c>
      <c r="M7" s="3">
        <f t="shared" si="4"/>
        <v>1.32</v>
      </c>
      <c r="N7" s="3">
        <f t="shared" si="4"/>
        <v>1.1000000000000001</v>
      </c>
      <c r="O7" s="3">
        <f t="shared" si="4"/>
        <v>1.1000000000000001</v>
      </c>
      <c r="P7" s="3">
        <f t="shared" si="4"/>
        <v>0.55000000000000004</v>
      </c>
      <c r="Q7" s="3">
        <f t="shared" si="4"/>
        <v>0.55000000000000004</v>
      </c>
      <c r="R7" s="3">
        <f t="shared" si="4"/>
        <v>0.55000000000000004</v>
      </c>
      <c r="S7" s="3">
        <f t="shared" si="4"/>
        <v>0.55000000000000004</v>
      </c>
      <c r="T7" s="3">
        <f t="shared" si="4"/>
        <v>0.55000000000000004</v>
      </c>
      <c r="U7" s="3">
        <f t="shared" si="4"/>
        <v>0.55000000000000004</v>
      </c>
      <c r="V7" s="3">
        <f t="shared" si="4"/>
        <v>0.55000000000000004</v>
      </c>
      <c r="W7" s="3">
        <f t="shared" si="4"/>
        <v>0.55000000000000004</v>
      </c>
      <c r="X7" s="3">
        <f t="shared" si="4"/>
        <v>0.26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9000000000</v>
      </c>
      <c r="E8" s="2">
        <f>IFERROR(INDEX(E51:E500,MATCH("Free cash flow (Quarter)",$C$51:$C$500,0)),"")</f>
        <v>-43000000000</v>
      </c>
      <c r="H8" s="2">
        <f>IFERROR(INDEX(D8:G8,COUNT(D8:G8)),"")</f>
        <v>-43000000000</v>
      </c>
      <c r="I8" s="2">
        <f t="shared" ref="I8:X8" si="5">IFERROR(INDEX(I51:I500,MATCH($C$8,$C$51:$C$500,0)),"")</f>
        <v>-73000000000</v>
      </c>
      <c r="J8" s="2">
        <f t="shared" si="5"/>
        <v>3000000000</v>
      </c>
      <c r="K8" s="2">
        <f t="shared" si="5"/>
        <v>-14000000000</v>
      </c>
      <c r="L8" s="2">
        <f t="shared" si="5"/>
        <v>-327000000000</v>
      </c>
      <c r="M8" s="2">
        <f t="shared" si="5"/>
        <v>-40000000000</v>
      </c>
      <c r="N8" s="2">
        <f t="shared" si="5"/>
        <v>74000000000</v>
      </c>
      <c r="O8" s="2">
        <f t="shared" si="5"/>
        <v>52000000000</v>
      </c>
      <c r="P8" s="2">
        <f t="shared" si="5"/>
        <v>6000000000</v>
      </c>
      <c r="Q8" s="2">
        <f t="shared" si="5"/>
        <v>-35000000000</v>
      </c>
      <c r="R8" s="2">
        <f t="shared" si="5"/>
        <v>34000000000</v>
      </c>
      <c r="S8" s="2">
        <f t="shared" si="5"/>
        <v>-9000000000</v>
      </c>
      <c r="T8" s="2">
        <f t="shared" si="5"/>
        <v>-16000000000</v>
      </c>
      <c r="U8" s="2">
        <f t="shared" si="5"/>
        <v>2000000000</v>
      </c>
      <c r="V8" s="2">
        <f t="shared" si="5"/>
        <v>9000000000</v>
      </c>
      <c r="W8" s="2">
        <f t="shared" si="5"/>
        <v>-24000000000</v>
      </c>
      <c r="X8" s="2">
        <f t="shared" si="5"/>
        <v>-18000000000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3.16</v>
      </c>
      <c r="E9" s="3">
        <f>IFERROR(INDEX(E51:E500,MATCH("Free cash flow per share (Quarter)",$C$51:$C$500,0)),"")</f>
        <v>-16.05</v>
      </c>
      <c r="H9" s="3">
        <f>IFERROR(INDEX(D9:G9,COUNT(D9:G9)),"")</f>
        <v>-16.05</v>
      </c>
      <c r="I9" s="3">
        <f t="shared" ref="I9:X9" si="6">IFERROR(INDEX(I51:I500,MATCH($C$9,$C$51:$C$500,0)),"")</f>
        <v>-26.88</v>
      </c>
      <c r="J9" s="3">
        <f t="shared" si="6"/>
        <v>1</v>
      </c>
      <c r="K9" s="3">
        <f t="shared" si="6"/>
        <v>-10.34</v>
      </c>
      <c r="L9" s="3">
        <f t="shared" si="6"/>
        <v>-248.05</v>
      </c>
      <c r="M9" s="3">
        <f t="shared" si="6"/>
        <v>-30.68</v>
      </c>
      <c r="N9" s="3">
        <f t="shared" si="6"/>
        <v>67.36</v>
      </c>
      <c r="O9" s="3">
        <f t="shared" si="6"/>
        <v>47.62</v>
      </c>
      <c r="P9" s="3">
        <f t="shared" si="6"/>
        <v>11.38</v>
      </c>
      <c r="Q9" s="3">
        <f t="shared" si="6"/>
        <v>-64.349999999999994</v>
      </c>
      <c r="R9" s="3">
        <f t="shared" si="6"/>
        <v>61.06</v>
      </c>
      <c r="S9" s="3">
        <f t="shared" si="6"/>
        <v>-16.350000000000001</v>
      </c>
      <c r="T9" s="3">
        <f t="shared" si="6"/>
        <v>-28.34</v>
      </c>
      <c r="U9" s="3">
        <f t="shared" si="6"/>
        <v>3.99</v>
      </c>
      <c r="V9" s="3">
        <f t="shared" si="6"/>
        <v>16.38</v>
      </c>
      <c r="W9" s="3">
        <f t="shared" si="6"/>
        <v>-42.93</v>
      </c>
      <c r="X9" s="3">
        <f t="shared" si="6"/>
        <v>-68.97</v>
      </c>
    </row>
    <row r="10" spans="1:24" ht="15.5" x14ac:dyDescent="0.35">
      <c r="C10" t="s">
        <v>18</v>
      </c>
      <c r="D10" s="3">
        <f ca="1">IFERROR(IF(D9=0,"",D2/D9),"")</f>
        <v>177.2151898734177</v>
      </c>
      <c r="E10" s="3">
        <f ca="1">IFERROR(IF(E9=0,"",E2/E9),"")</f>
        <v>-43.302180685358252</v>
      </c>
      <c r="I10" s="3">
        <f t="shared" ref="I10:X10" ca="1" si="7">IFERROR(IF(I9=0,"",I2/I9),"")</f>
        <v>-29.761904761904763</v>
      </c>
      <c r="J10" s="3">
        <f t="shared" ca="1" si="7"/>
        <v>645</v>
      </c>
      <c r="K10" s="3">
        <f t="shared" ca="1" si="7"/>
        <v>-44.970986460348165</v>
      </c>
      <c r="L10" s="3">
        <f t="shared" ca="1" si="7"/>
        <v>-1.6226567224349928</v>
      </c>
      <c r="M10" s="3">
        <f t="shared" ca="1" si="7"/>
        <v>-16.297262059973924</v>
      </c>
      <c r="N10" s="3">
        <f t="shared" ca="1" si="7"/>
        <v>4.2309976247030878</v>
      </c>
      <c r="O10" s="3">
        <f t="shared" ca="1" si="7"/>
        <v>4.4939101217975645</v>
      </c>
      <c r="P10" s="3">
        <f t="shared" ca="1" si="7"/>
        <v>29.437609841827765</v>
      </c>
      <c r="Q10" s="3" t="str">
        <f t="shared" ca="1" si="7"/>
        <v/>
      </c>
      <c r="R10" s="3" t="str">
        <f t="shared" ca="1" si="7"/>
        <v/>
      </c>
      <c r="S10" s="3">
        <f t="shared" ca="1" si="7"/>
        <v>-22.477064220183486</v>
      </c>
      <c r="T10" s="3">
        <f t="shared" ca="1" si="7"/>
        <v>-12.967537050105857</v>
      </c>
      <c r="U10" s="3">
        <f t="shared" ca="1" si="7"/>
        <v>82.706766917293223</v>
      </c>
      <c r="V10" s="3">
        <f t="shared" ca="1" si="7"/>
        <v>14.346764346764347</v>
      </c>
      <c r="W10" s="3">
        <f t="shared" ca="1" si="7"/>
        <v>-4.3093407873282086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64926602836</v>
      </c>
      <c r="E11" s="2">
        <f>IFERROR(INDEX(E51:E500,MATCH($C$11,$C$51:$C$500,0)),"")</f>
        <v>53744662903</v>
      </c>
      <c r="H11" s="2">
        <f>IFERROR(INDEX(D11:G11,COUNT(D11:G11)),"")</f>
        <v>53744662903</v>
      </c>
      <c r="I11" s="2">
        <f t="shared" ref="I11:X11" si="8">IFERROR(INDEX(I51:I500,MATCH($C$11,$C$51:$C$500,0)),"")</f>
        <v>68858071251</v>
      </c>
      <c r="J11" s="2">
        <f t="shared" si="8"/>
        <v>118926927177</v>
      </c>
      <c r="K11" s="2">
        <f t="shared" si="8"/>
        <v>115840880123</v>
      </c>
      <c r="L11" s="2">
        <f t="shared" si="8"/>
        <v>40360274814</v>
      </c>
      <c r="M11" s="2">
        <f t="shared" si="8"/>
        <v>96169853081</v>
      </c>
      <c r="N11" s="2">
        <f t="shared" si="8"/>
        <v>25095517219</v>
      </c>
      <c r="O11" s="2">
        <f t="shared" si="8"/>
        <v>18838991531</v>
      </c>
      <c r="P11" s="2">
        <f t="shared" si="8"/>
        <v>12089897847</v>
      </c>
      <c r="Q11" s="2">
        <f t="shared" si="8"/>
        <v>9115361639</v>
      </c>
      <c r="R11" s="2">
        <f t="shared" si="8"/>
        <v>9022509790</v>
      </c>
      <c r="S11" s="2">
        <f t="shared" si="8"/>
        <v>8658473828</v>
      </c>
      <c r="T11" s="2">
        <f t="shared" si="8"/>
        <v>9410876110</v>
      </c>
      <c r="U11" s="2">
        <f t="shared" si="8"/>
        <v>7466541491</v>
      </c>
      <c r="V11" s="2">
        <f t="shared" si="8"/>
        <v>5119824303</v>
      </c>
      <c r="W11" s="2">
        <f t="shared" si="8"/>
        <v>4738971003</v>
      </c>
      <c r="X11" s="2">
        <f t="shared" si="8"/>
        <v>1353641452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577000000000</v>
      </c>
      <c r="E12" s="2">
        <f>IFERROR(INDEX(E51:E500,MATCH("Net Debt (Quarter)",$C$51:$C$500,0)),"")</f>
        <v>588000000000</v>
      </c>
      <c r="H12" s="2">
        <f>IFERROR(INDEX(D12:G12,COUNT(D12:G12)),"")</f>
        <v>588000000000</v>
      </c>
      <c r="I12" s="2">
        <f t="shared" ref="I12:X12" si="9">IFERROR(INDEX(I51:I500,MATCH($C$12,$C$51:$C$500,0)),"")</f>
        <v>543000000000</v>
      </c>
      <c r="J12" s="2">
        <f t="shared" si="9"/>
        <v>462000000000</v>
      </c>
      <c r="K12" s="2">
        <f t="shared" si="9"/>
        <v>459000000000</v>
      </c>
      <c r="L12" s="2">
        <f t="shared" si="9"/>
        <v>479000000000</v>
      </c>
      <c r="M12" s="2">
        <f t="shared" si="9"/>
        <v>132000000000</v>
      </c>
      <c r="N12" s="2">
        <f t="shared" si="9"/>
        <v>100000000000</v>
      </c>
      <c r="O12" s="2">
        <f t="shared" si="9"/>
        <v>171000000000</v>
      </c>
      <c r="P12" s="2">
        <f t="shared" si="9"/>
        <v>81000000000</v>
      </c>
      <c r="Q12" s="2">
        <f t="shared" si="9"/>
        <v>84000000000</v>
      </c>
      <c r="R12" s="2">
        <f t="shared" si="9"/>
        <v>48000000000</v>
      </c>
      <c r="S12" s="2">
        <f t="shared" si="9"/>
        <v>84000000000</v>
      </c>
      <c r="T12" s="2">
        <f t="shared" si="9"/>
        <v>71000000000</v>
      </c>
      <c r="U12" s="2">
        <f t="shared" si="9"/>
        <v>54000000000</v>
      </c>
      <c r="V12" s="2">
        <f t="shared" si="9"/>
        <v>28000000000</v>
      </c>
      <c r="W12" s="2">
        <f t="shared" si="9"/>
        <v>33000000000</v>
      </c>
      <c r="X12" s="2">
        <f t="shared" si="9"/>
        <v>36000000000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642000000000</v>
      </c>
      <c r="E13" s="2">
        <f>IFERROR(INDEX(E51:E500,MATCH("Total Debt (Quarter)",$C$51:$C$500,0)),"")</f>
        <v>642000000000</v>
      </c>
      <c r="H13" s="2">
        <f>IFERROR(INDEX(D13:G13,COUNT(D13:G13)),"")</f>
        <v>642000000000</v>
      </c>
      <c r="I13" s="2">
        <f t="shared" ref="I13:X13" si="10">IFERROR(INDEX(I51:I500,MATCH($C$13,$C$51:$C$500,0)),"")</f>
        <v>612000000000</v>
      </c>
      <c r="J13" s="2">
        <f t="shared" si="10"/>
        <v>581000000000</v>
      </c>
      <c r="K13" s="2">
        <f t="shared" si="10"/>
        <v>575000000000</v>
      </c>
      <c r="L13" s="2">
        <f t="shared" si="10"/>
        <v>520000000000</v>
      </c>
      <c r="M13" s="2">
        <f t="shared" si="10"/>
        <v>228000000000</v>
      </c>
      <c r="N13" s="2">
        <f t="shared" si="10"/>
        <v>125000000000</v>
      </c>
      <c r="O13" s="2">
        <f t="shared" si="10"/>
        <v>190000000000</v>
      </c>
      <c r="P13" s="2">
        <f t="shared" si="10"/>
        <v>93000000000</v>
      </c>
      <c r="Q13" s="2">
        <f t="shared" si="10"/>
        <v>93000000000</v>
      </c>
      <c r="R13" s="2">
        <f t="shared" si="10"/>
        <v>57000000000</v>
      </c>
      <c r="S13" s="2">
        <f t="shared" si="10"/>
        <v>93000000000</v>
      </c>
      <c r="T13" s="2">
        <f t="shared" si="10"/>
        <v>81000000000</v>
      </c>
      <c r="U13" s="2">
        <f t="shared" si="10"/>
        <v>61000000000</v>
      </c>
      <c r="V13" s="2">
        <f t="shared" si="10"/>
        <v>33000000000</v>
      </c>
      <c r="W13" s="2">
        <f t="shared" si="10"/>
        <v>38000000000</v>
      </c>
      <c r="X13" s="2">
        <f t="shared" si="10"/>
        <v>38000000000</v>
      </c>
    </row>
    <row r="14" spans="1:24" ht="15.5" x14ac:dyDescent="0.35">
      <c r="C14" t="s">
        <v>27</v>
      </c>
      <c r="D14" s="2">
        <f>IFERROR(INDEX(D51:D500,MATCH($C$14,$C$51:$C$500,0)),"")</f>
        <v>-11380208509</v>
      </c>
      <c r="E14" s="2">
        <f>IFERROR(INDEX(E51:E500,MATCH($C$14,$C$51:$C$500,0)),"")</f>
        <v>-11558005421</v>
      </c>
      <c r="H14" s="2">
        <f>IFERROR(SUM(D14:G14)*(4/MAX(1,COUNT(D14:G14))),"")</f>
        <v>-45876427860</v>
      </c>
      <c r="I14" s="2">
        <f t="shared" ref="I14:X14" si="11">IFERROR(INDEX(I51:I500,MATCH($C$14,$C$51:$C$500,0)),"")</f>
        <v>-46604518749</v>
      </c>
      <c r="J14" s="2">
        <f t="shared" si="11"/>
        <v>-45102961696</v>
      </c>
      <c r="K14" s="2">
        <f t="shared" si="11"/>
        <v>-42658220003</v>
      </c>
      <c r="L14" s="2">
        <f t="shared" si="11"/>
        <v>-15523445910</v>
      </c>
      <c r="M14" s="2">
        <f t="shared" si="11"/>
        <v>-12759329124</v>
      </c>
      <c r="N14" s="2">
        <f t="shared" si="11"/>
        <v>-16276022165</v>
      </c>
      <c r="O14" s="2">
        <f t="shared" si="11"/>
        <v>-21611314605</v>
      </c>
      <c r="P14" s="2">
        <f t="shared" si="11"/>
        <v>-11380269019</v>
      </c>
      <c r="Q14" s="2">
        <f t="shared" si="11"/>
        <v>-9420721207</v>
      </c>
      <c r="R14" s="2">
        <f t="shared" si="11"/>
        <v>-9623919526</v>
      </c>
      <c r="S14" s="2">
        <f t="shared" si="11"/>
        <v>-9890309310</v>
      </c>
      <c r="T14" s="2">
        <f t="shared" si="11"/>
        <v>-7677707716</v>
      </c>
      <c r="U14" s="2">
        <f t="shared" si="11"/>
        <v>-4295963088</v>
      </c>
      <c r="V14" s="2">
        <f t="shared" si="11"/>
        <v>-3619242203</v>
      </c>
      <c r="W14" s="2">
        <f t="shared" si="11"/>
        <v>-4303218655</v>
      </c>
      <c r="X14" s="2">
        <f t="shared" si="11"/>
        <v>-4038564414</v>
      </c>
    </row>
    <row r="15" spans="1:24" ht="15.5" x14ac:dyDescent="0.35">
      <c r="C15" t="s">
        <v>28</v>
      </c>
      <c r="D15" s="2">
        <f>IFERROR(INDEX(D51:D500,MATCH($C$15,$C$51:$C$500,0)),"")</f>
        <v>-14856164377</v>
      </c>
      <c r="E15" s="2">
        <f>IFERROR(INDEX(E51:E500,MATCH($C$15,$C$51:$C$500,0)),"")</f>
        <v>-3939327438</v>
      </c>
      <c r="H15" s="2">
        <f>IFERROR(SUM(D15:G15)*(4/MAX(1,COUNT(D15:G15))),"")</f>
        <v>-37590983630</v>
      </c>
      <c r="I15" s="2">
        <f t="shared" ref="I15:X15" si="12">IFERROR(INDEX(I51:I500,MATCH($C$15,$C$51:$C$500,0)),"")</f>
        <v>-12103724382</v>
      </c>
      <c r="J15" s="2">
        <f t="shared" si="12"/>
        <v>1422371142</v>
      </c>
      <c r="K15" s="2">
        <f t="shared" si="12"/>
        <v>-1573119881</v>
      </c>
      <c r="L15" s="2">
        <f t="shared" si="12"/>
        <v>-19080105177</v>
      </c>
      <c r="M15" s="2">
        <f t="shared" si="12"/>
        <v>-28997138595</v>
      </c>
      <c r="N15" s="2">
        <f t="shared" si="12"/>
        <v>-18632194966</v>
      </c>
      <c r="O15" s="2">
        <f t="shared" si="12"/>
        <v>-31211431854</v>
      </c>
      <c r="P15" s="2">
        <f t="shared" si="12"/>
        <v>-14702210621</v>
      </c>
      <c r="Q15" s="2">
        <f t="shared" si="12"/>
        <v>-9586395553</v>
      </c>
      <c r="R15" s="2">
        <f t="shared" si="12"/>
        <v>-8617820135</v>
      </c>
      <c r="S15" s="2">
        <f t="shared" si="12"/>
        <v>-8374792461</v>
      </c>
      <c r="T15" s="2">
        <f t="shared" si="12"/>
        <v>-7140433800</v>
      </c>
      <c r="U15" s="2">
        <f t="shared" si="12"/>
        <v>-8451226930</v>
      </c>
      <c r="V15" s="2">
        <f t="shared" si="12"/>
        <v>-4191025134</v>
      </c>
      <c r="W15" s="2">
        <f t="shared" si="12"/>
        <v>-3108157324</v>
      </c>
      <c r="X15" s="2">
        <f t="shared" si="12"/>
        <v>-2280546740</v>
      </c>
    </row>
    <row r="16" spans="1:24" ht="15.5" x14ac:dyDescent="0.35">
      <c r="C16" t="s">
        <v>29</v>
      </c>
      <c r="D16" s="2">
        <f>IFERROR(INDEX(D51:D500,MATCH($C$16,$C$51:$C$500,0)),"")</f>
        <v>63688855197</v>
      </c>
      <c r="E16" s="2">
        <f>IFERROR(INDEX(E51:E500,MATCH($C$16,$C$51:$C$500,0)),"")</f>
        <v>17552169480</v>
      </c>
      <c r="H16" s="2">
        <f>IFERROR(SUM(D16:G16)*(4/MAX(1,COUNT(D16:G16))),"")</f>
        <v>162482049354</v>
      </c>
      <c r="I16" s="2">
        <f t="shared" ref="I16:X16" si="13">IFERROR(INDEX(I51:I500,MATCH($C$16,$C$51:$C$500,0)),"")</f>
        <v>47444708904</v>
      </c>
      <c r="J16" s="2">
        <f t="shared" si="13"/>
        <v>-10338145709</v>
      </c>
      <c r="K16" s="2">
        <f t="shared" si="13"/>
        <v>4005495242</v>
      </c>
      <c r="L16" s="2">
        <f t="shared" si="13"/>
        <v>84844590413</v>
      </c>
      <c r="M16" s="2">
        <f t="shared" si="13"/>
        <v>129768148235</v>
      </c>
      <c r="N16" s="2">
        <f t="shared" si="13"/>
        <v>83963236519</v>
      </c>
      <c r="O16" s="2">
        <f t="shared" si="13"/>
        <v>121937309241</v>
      </c>
      <c r="P16" s="2">
        <f t="shared" si="13"/>
        <v>57208486144</v>
      </c>
      <c r="Q16" s="2">
        <f t="shared" si="13"/>
        <v>38621790950</v>
      </c>
      <c r="R16" s="2">
        <f t="shared" si="13"/>
        <v>33847325358</v>
      </c>
      <c r="S16" s="2">
        <f t="shared" si="13"/>
        <v>32453914799</v>
      </c>
      <c r="T16" s="2">
        <f t="shared" si="13"/>
        <v>28201468412</v>
      </c>
      <c r="U16" s="2">
        <f t="shared" si="13"/>
        <v>33591990313</v>
      </c>
      <c r="V16" s="2">
        <f t="shared" si="13"/>
        <v>16435815775</v>
      </c>
      <c r="W16" s="2">
        <f t="shared" si="13"/>
        <v>12350756847</v>
      </c>
      <c r="X16" s="2">
        <f t="shared" si="13"/>
        <v>9107778523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</row>
    <row r="19" spans="1:24" ht="15.5" x14ac:dyDescent="0.35">
      <c r="A19" t="s">
        <v>37</v>
      </c>
      <c r="C19" t="s">
        <v>38</v>
      </c>
    </row>
    <row r="20" spans="1:24" ht="15.5" x14ac:dyDescent="0.35">
      <c r="A20" t="s">
        <v>39</v>
      </c>
      <c r="C20" t="s">
        <v>40</v>
      </c>
      <c r="D20" s="2">
        <f ca="1">IFERROR(D21*D2,"")</f>
        <v>1512000000000</v>
      </c>
      <c r="E20" s="2">
        <f ca="1">IFERROR(E21*E2,"")</f>
        <v>1876500000000</v>
      </c>
      <c r="H20" s="2">
        <f t="shared" ref="H20:X20" ca="1" si="14">IFERROR(H21*H2,"")</f>
        <v>1876500000000</v>
      </c>
      <c r="I20" s="2">
        <f t="shared" ca="1" si="14"/>
        <v>2160000000000</v>
      </c>
      <c r="J20" s="2">
        <f t="shared" ca="1" si="14"/>
        <v>1741500000000</v>
      </c>
      <c r="K20" s="2">
        <f t="shared" ca="1" si="14"/>
        <v>627750000000</v>
      </c>
      <c r="L20" s="2">
        <f t="shared" ca="1" si="14"/>
        <v>531300000000</v>
      </c>
      <c r="M20" s="2">
        <f t="shared" ca="1" si="14"/>
        <v>660000000000</v>
      </c>
      <c r="N20" s="2">
        <f t="shared" ca="1" si="14"/>
        <v>313500000000</v>
      </c>
      <c r="O20" s="2">
        <f t="shared" ca="1" si="14"/>
        <v>235400000000</v>
      </c>
      <c r="P20" s="2">
        <f t="shared" ca="1" si="14"/>
        <v>184250000000</v>
      </c>
      <c r="Q20" s="2" t="str">
        <f t="shared" ca="1" si="14"/>
        <v/>
      </c>
      <c r="R20" s="2" t="str">
        <f t="shared" ca="1" si="14"/>
        <v/>
      </c>
      <c r="S20" s="2">
        <f t="shared" ca="1" si="14"/>
        <v>202125000000</v>
      </c>
      <c r="T20" s="2">
        <f t="shared" ca="1" si="14"/>
        <v>202125000000</v>
      </c>
      <c r="U20" s="2">
        <f t="shared" ca="1" si="14"/>
        <v>181500000000</v>
      </c>
      <c r="V20" s="2">
        <f t="shared" ca="1" si="14"/>
        <v>129250000000</v>
      </c>
      <c r="W20" s="2">
        <f t="shared" ca="1" si="14"/>
        <v>101750000000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2700000000</v>
      </c>
      <c r="E21" s="2">
        <f>IFERROR(INDEX(E51:E500,MATCH($C$7,$C$51:$C$500,0)),"")</f>
        <v>2700000000</v>
      </c>
      <c r="H21" s="2">
        <f>IFERROR(INDEX(D21:G21,COUNT(D21:G21)),"")</f>
        <v>2700000000</v>
      </c>
      <c r="I21" s="2">
        <f t="shared" ref="I21:X21" si="15">IFERROR(INDEX(I51:I500,MATCH($C$7,$C$51:$C$500,0)),"")</f>
        <v>2700000000</v>
      </c>
      <c r="J21" s="2">
        <f t="shared" si="15"/>
        <v>2700000000</v>
      </c>
      <c r="K21" s="2">
        <f t="shared" si="15"/>
        <v>1350000000</v>
      </c>
      <c r="L21" s="2">
        <f t="shared" si="15"/>
        <v>1320000000</v>
      </c>
      <c r="M21" s="2">
        <f t="shared" si="15"/>
        <v>1320000000</v>
      </c>
      <c r="N21" s="2">
        <f t="shared" si="15"/>
        <v>1100000000</v>
      </c>
      <c r="O21" s="2">
        <f t="shared" si="15"/>
        <v>1100000000</v>
      </c>
      <c r="P21" s="2">
        <f t="shared" si="15"/>
        <v>550000000</v>
      </c>
      <c r="Q21" s="2">
        <f t="shared" si="15"/>
        <v>550000000</v>
      </c>
      <c r="R21" s="2">
        <f t="shared" si="15"/>
        <v>550000000</v>
      </c>
      <c r="S21" s="2">
        <f t="shared" si="15"/>
        <v>550000000</v>
      </c>
      <c r="T21" s="2">
        <f t="shared" si="15"/>
        <v>550000000</v>
      </c>
      <c r="U21" s="2">
        <f t="shared" si="15"/>
        <v>550000000</v>
      </c>
      <c r="V21" s="2">
        <f t="shared" si="15"/>
        <v>550000000</v>
      </c>
      <c r="W21" s="2">
        <f t="shared" si="15"/>
        <v>550000000</v>
      </c>
      <c r="X21" s="2">
        <f t="shared" si="15"/>
        <v>260000000</v>
      </c>
    </row>
    <row r="23" spans="1:24" ht="15.5" x14ac:dyDescent="0.35">
      <c r="B23" t="s">
        <v>41</v>
      </c>
      <c r="C23" t="s">
        <v>42</v>
      </c>
      <c r="D23" s="3">
        <f>IFERROR(D5/D6*100,"")</f>
        <v>4.3140029163538252</v>
      </c>
      <c r="E23" s="3">
        <f>IFERROR(E5/E6*100,"")</f>
        <v>1.2422922747863558</v>
      </c>
      <c r="H23" s="3">
        <f t="shared" ref="H23:X23" si="16">IFERROR(H5/H6*100,"")</f>
        <v>11.492685089852534</v>
      </c>
      <c r="I23" s="3">
        <f t="shared" si="16"/>
        <v>3.1465558072088027</v>
      </c>
      <c r="J23" s="3">
        <f t="shared" si="16"/>
        <v>21.173987501224499</v>
      </c>
      <c r="K23" s="3">
        <f t="shared" si="16"/>
        <v>-0.11501608163550087</v>
      </c>
      <c r="L23" s="3">
        <f t="shared" si="16"/>
        <v>8.6477840751462676</v>
      </c>
      <c r="M23" s="3">
        <f t="shared" si="16"/>
        <v>10.81024492387292</v>
      </c>
      <c r="N23" s="3">
        <f t="shared" si="16"/>
        <v>8.1355866663462457</v>
      </c>
      <c r="O23" s="3">
        <f t="shared" si="16"/>
        <v>10.224577212702401</v>
      </c>
      <c r="P23" s="3">
        <f t="shared" si="16"/>
        <v>9.0348011948222844</v>
      </c>
      <c r="Q23" s="3">
        <f t="shared" si="16"/>
        <v>5.4165664662172004</v>
      </c>
      <c r="R23" s="3">
        <f t="shared" si="16"/>
        <v>7.0280589688784607</v>
      </c>
      <c r="S23" s="3">
        <f t="shared" si="16"/>
        <v>8.1006518899497504</v>
      </c>
      <c r="T23" s="3">
        <f t="shared" si="16"/>
        <v>6.668844565108885</v>
      </c>
      <c r="U23" s="3">
        <f t="shared" si="16"/>
        <v>13.460866023179364</v>
      </c>
      <c r="V23" s="3">
        <f t="shared" si="16"/>
        <v>9.8787760851047004</v>
      </c>
      <c r="W23" s="3">
        <f t="shared" si="16"/>
        <v>0</v>
      </c>
      <c r="X23" s="3">
        <f t="shared" si="16"/>
        <v>0</v>
      </c>
    </row>
    <row r="24" spans="1:24" ht="15.5" x14ac:dyDescent="0.35">
      <c r="C24" t="s">
        <v>43</v>
      </c>
      <c r="D24" s="4">
        <f>IFERROR(_xlfn.RRI(5,I23,D23),"")</f>
        <v>6.51456525583336E-2</v>
      </c>
      <c r="E24" s="4">
        <f>IFERROR(_xlfn.RRI(5,J23,E23),"")</f>
        <v>-0.43286790373606776</v>
      </c>
      <c r="H24" s="4">
        <f t="shared" ref="H24:X24" si="17">IFERROR(_xlfn.RRI(5,M23,H23),"")</f>
        <v>1.2318548983586863E-2</v>
      </c>
      <c r="I24" s="4">
        <f t="shared" si="17"/>
        <v>-0.17303084230715882</v>
      </c>
      <c r="J24" s="4">
        <f t="shared" si="17"/>
        <v>0.15672856028262561</v>
      </c>
      <c r="K24" s="4" t="str">
        <f t="shared" si="17"/>
        <v/>
      </c>
      <c r="L24" s="4">
        <f t="shared" si="17"/>
        <v>9.8085488120575048E-2</v>
      </c>
      <c r="M24" s="4">
        <f t="shared" si="17"/>
        <v>8.9933565760281331E-2</v>
      </c>
      <c r="N24" s="4">
        <f t="shared" si="17"/>
        <v>8.6103362084344326E-4</v>
      </c>
      <c r="O24" s="4">
        <f t="shared" si="17"/>
        <v>8.9228390867588381E-2</v>
      </c>
      <c r="P24" s="4">
        <f t="shared" si="17"/>
        <v>-7.664411866477483E-2</v>
      </c>
      <c r="Q24" s="4">
        <f t="shared" si="17"/>
        <v>-0.11324389524196321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</row>
    <row r="25" spans="1:24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13</v>
      </c>
      <c r="J25" s="3">
        <f t="shared" si="18"/>
        <v>-3.2</v>
      </c>
      <c r="K25" s="3">
        <f t="shared" si="18"/>
        <v>2.0099999999999998</v>
      </c>
      <c r="L25" s="3">
        <f t="shared" si="18"/>
        <v>49.59</v>
      </c>
      <c r="M25" s="3">
        <f t="shared" si="18"/>
        <v>57.61</v>
      </c>
      <c r="N25" s="3">
        <f t="shared" si="18"/>
        <v>45.97</v>
      </c>
      <c r="O25" s="3">
        <f t="shared" si="18"/>
        <v>51.2</v>
      </c>
      <c r="P25" s="3">
        <f t="shared" si="18"/>
        <v>44.09</v>
      </c>
      <c r="Q25" s="3">
        <f t="shared" si="18"/>
        <v>23.95</v>
      </c>
      <c r="R25" s="3">
        <f t="shared" si="18"/>
        <v>25.92</v>
      </c>
      <c r="S25" s="3">
        <f t="shared" si="18"/>
        <v>24.99</v>
      </c>
      <c r="T25" s="3">
        <f t="shared" si="18"/>
        <v>19.98</v>
      </c>
      <c r="U25" s="3">
        <f t="shared" si="18"/>
        <v>24.69</v>
      </c>
      <c r="V25" s="3">
        <f t="shared" si="18"/>
        <v>16.77</v>
      </c>
      <c r="W25" s="3">
        <f t="shared" si="18"/>
        <v>11.07</v>
      </c>
      <c r="X25" s="3">
        <f t="shared" si="18"/>
        <v>13.91</v>
      </c>
    </row>
    <row r="26" spans="1:24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>
        <f t="shared" si="19"/>
        <v>-0.22322762909325522</v>
      </c>
      <c r="J26" s="4" t="str">
        <f t="shared" si="19"/>
        <v/>
      </c>
      <c r="K26" s="4">
        <f t="shared" si="19"/>
        <v>-0.46077354408302484</v>
      </c>
      <c r="L26" s="4">
        <f t="shared" si="19"/>
        <v>0.15669196328742951</v>
      </c>
      <c r="M26" s="4">
        <f t="shared" si="19"/>
        <v>0.17320140822903896</v>
      </c>
      <c r="N26" s="4">
        <f t="shared" si="19"/>
        <v>0.12964412895413191</v>
      </c>
      <c r="O26" s="4">
        <f t="shared" si="19"/>
        <v>0.20707677928901314</v>
      </c>
      <c r="P26" s="4">
        <f t="shared" si="19"/>
        <v>0.12295874560791042</v>
      </c>
      <c r="Q26" s="4">
        <f t="shared" si="19"/>
        <v>7.3876876735956776E-2</v>
      </c>
      <c r="R26" s="4">
        <f t="shared" si="19"/>
        <v>0.18548885449042585</v>
      </c>
      <c r="S26" s="4">
        <f t="shared" si="19"/>
        <v>0.1243145350541639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47</v>
      </c>
      <c r="D27" s="3">
        <f>IFERROR(D4/D21,"")</f>
        <v>244.45082615074074</v>
      </c>
      <c r="E27" s="3">
        <f>IFERROR(E4/E21,"")</f>
        <v>197.94268145666666</v>
      </c>
      <c r="H27" s="3">
        <f t="shared" ref="H27:X27" si="20">IFERROR(H4/H21,"")</f>
        <v>884.7870152148148</v>
      </c>
      <c r="I27" s="3">
        <f t="shared" si="20"/>
        <v>784.9046101718518</v>
      </c>
      <c r="J27" s="3">
        <f t="shared" si="20"/>
        <v>687.74609726814811</v>
      </c>
      <c r="K27" s="3">
        <f t="shared" si="20"/>
        <v>1224.0713653725925</v>
      </c>
      <c r="L27" s="3">
        <f t="shared" si="20"/>
        <v>1062.0562449287879</v>
      </c>
      <c r="M27" s="3">
        <f t="shared" si="20"/>
        <v>1103.9901005030304</v>
      </c>
      <c r="N27" s="3">
        <f t="shared" si="20"/>
        <v>1005.3826211354545</v>
      </c>
      <c r="O27" s="3">
        <f t="shared" si="20"/>
        <v>996.75983444363635</v>
      </c>
      <c r="P27" s="3">
        <f t="shared" si="20"/>
        <v>1435.7157361327272</v>
      </c>
      <c r="Q27" s="3">
        <f t="shared" si="20"/>
        <v>1288.6191847945454</v>
      </c>
      <c r="R27" s="3">
        <f t="shared" si="20"/>
        <v>1211.6982934763637</v>
      </c>
      <c r="S27" s="3">
        <f t="shared" si="20"/>
        <v>978.84202327272726</v>
      </c>
      <c r="T27" s="3">
        <f t="shared" si="20"/>
        <v>897.96701355272728</v>
      </c>
      <c r="U27" s="3">
        <f t="shared" si="20"/>
        <v>726.08301593272722</v>
      </c>
      <c r="V27" s="3">
        <f t="shared" si="20"/>
        <v>508.37048784909092</v>
      </c>
      <c r="W27" s="3">
        <f t="shared" si="20"/>
        <v>445.09611252181816</v>
      </c>
      <c r="X27" s="3">
        <f t="shared" si="20"/>
        <v>849.09182589615386</v>
      </c>
    </row>
    <row r="28" spans="1:24" ht="15.5" x14ac:dyDescent="0.35">
      <c r="C28" t="s">
        <v>48</v>
      </c>
      <c r="D28" s="4">
        <f>IFERROR(_xlfn.RRI(5,I27,D27),"")</f>
        <v>-0.20809164338611008</v>
      </c>
      <c r="E28" s="4">
        <f>IFERROR(_xlfn.RRI(5,J27,E27),"")</f>
        <v>-0.22048897335468509</v>
      </c>
      <c r="H28" s="4">
        <f t="shared" ref="H28:X28" si="21">IFERROR(_xlfn.RRI(5,M27,H27),"")</f>
        <v>-4.3302338765256354E-2</v>
      </c>
      <c r="I28" s="4">
        <f t="shared" si="21"/>
        <v>-4.8306504156916841E-2</v>
      </c>
      <c r="J28" s="4">
        <f t="shared" si="21"/>
        <v>-7.1530758211696188E-2</v>
      </c>
      <c r="K28" s="4">
        <f t="shared" si="21"/>
        <v>-3.1392883319504961E-2</v>
      </c>
      <c r="L28" s="4">
        <f t="shared" si="21"/>
        <v>-3.7934624371618986E-2</v>
      </c>
      <c r="M28" s="4">
        <f t="shared" si="21"/>
        <v>-1.8446137075562863E-2</v>
      </c>
      <c r="N28" s="4">
        <f t="shared" si="21"/>
        <v>5.3649805363336078E-3</v>
      </c>
      <c r="O28" s="4">
        <f t="shared" si="21"/>
        <v>2.1094716931263635E-2</v>
      </c>
      <c r="P28" s="4">
        <f t="shared" si="21"/>
        <v>0.14608396543234337</v>
      </c>
      <c r="Q28" s="4">
        <f t="shared" si="21"/>
        <v>0.20445021200205171</v>
      </c>
      <c r="R28" s="4">
        <f t="shared" si="21"/>
        <v>0.22176629214099619</v>
      </c>
      <c r="S28" s="4">
        <f t="shared" si="21"/>
        <v>2.8848880154868084E-2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49</v>
      </c>
      <c r="H29" s="4" t="str">
        <f t="shared" ref="H29:X29" si="22">IFERROR(((H25-I25)/I25)*100%,"")</f>
        <v/>
      </c>
      <c r="I29" s="4">
        <f t="shared" si="22"/>
        <v>-5.0624999999999991</v>
      </c>
      <c r="J29" s="4">
        <f t="shared" si="22"/>
        <v>-2.5920398009950252</v>
      </c>
      <c r="K29" s="4">
        <f t="shared" si="22"/>
        <v>-0.95946763460375084</v>
      </c>
      <c r="L29" s="4">
        <f t="shared" si="22"/>
        <v>-0.13921194237111606</v>
      </c>
      <c r="M29" s="4">
        <f t="shared" si="22"/>
        <v>0.25320861431368286</v>
      </c>
      <c r="N29" s="4">
        <f t="shared" si="22"/>
        <v>-0.10214843750000008</v>
      </c>
      <c r="O29" s="4">
        <f t="shared" si="22"/>
        <v>0.16126105692900883</v>
      </c>
      <c r="P29" s="4">
        <f t="shared" si="22"/>
        <v>0.84091858037578304</v>
      </c>
      <c r="Q29" s="4">
        <f t="shared" si="22"/>
        <v>-7.6003086419753174E-2</v>
      </c>
      <c r="R29" s="4">
        <f t="shared" si="22"/>
        <v>3.7214885954381889E-2</v>
      </c>
      <c r="S29" s="4">
        <f t="shared" si="22"/>
        <v>0.25075075075075065</v>
      </c>
      <c r="T29" s="4">
        <f t="shared" si="22"/>
        <v>-0.19076549210206564</v>
      </c>
      <c r="U29" s="4">
        <f t="shared" si="22"/>
        <v>0.47227191413237934</v>
      </c>
      <c r="V29" s="4">
        <f t="shared" si="22"/>
        <v>0.51490514905149043</v>
      </c>
      <c r="W29" s="4">
        <f t="shared" si="22"/>
        <v>-0.20416966211358734</v>
      </c>
      <c r="X29" s="4" t="str">
        <f t="shared" si="22"/>
        <v/>
      </c>
    </row>
    <row r="30" spans="1:24" ht="15.5" x14ac:dyDescent="0.35">
      <c r="C30" t="s">
        <v>50</v>
      </c>
      <c r="H30" s="4">
        <f t="shared" ref="H30:X30" si="23">IFERROR(((H27-I27)/I27)*100%,"")</f>
        <v>0.12725419592209319</v>
      </c>
      <c r="I30" s="4">
        <f t="shared" si="23"/>
        <v>0.14127090402931383</v>
      </c>
      <c r="J30" s="4">
        <f t="shared" si="23"/>
        <v>-0.43814869236908704</v>
      </c>
      <c r="K30" s="4">
        <f t="shared" si="23"/>
        <v>0.15254853141480079</v>
      </c>
      <c r="L30" s="4">
        <f t="shared" si="23"/>
        <v>-3.7983905430977495E-2</v>
      </c>
      <c r="M30" s="4">
        <f t="shared" si="23"/>
        <v>9.8079554285721529E-2</v>
      </c>
      <c r="N30" s="4">
        <f t="shared" si="23"/>
        <v>8.650816770351899E-3</v>
      </c>
      <c r="O30" s="4">
        <f t="shared" si="23"/>
        <v>-0.3057401201657588</v>
      </c>
      <c r="P30" s="4">
        <f t="shared" si="23"/>
        <v>0.11415052101807298</v>
      </c>
      <c r="Q30" s="4">
        <f t="shared" si="23"/>
        <v>6.3481884667424576E-2</v>
      </c>
      <c r="R30" s="4">
        <f t="shared" si="23"/>
        <v>0.23788953137206847</v>
      </c>
      <c r="S30" s="4">
        <f t="shared" si="23"/>
        <v>9.0064566403196863E-2</v>
      </c>
      <c r="T30" s="4">
        <f t="shared" si="23"/>
        <v>0.23672774854704134</v>
      </c>
      <c r="U30" s="4">
        <f t="shared" si="23"/>
        <v>0.42825563892344587</v>
      </c>
      <c r="V30" s="4">
        <f t="shared" si="23"/>
        <v>0.14215890354281879</v>
      </c>
      <c r="W30" s="4">
        <f t="shared" si="23"/>
        <v>-0.4757974356282938</v>
      </c>
      <c r="X30" s="4" t="str">
        <f t="shared" si="23"/>
        <v/>
      </c>
    </row>
    <row r="32" spans="1:2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410.51</v>
      </c>
      <c r="E32" s="3">
        <f>IFERROR(INDEX(E51:E500,MATCH($A$32,$C$51:$C$500,0)),"")</f>
        <v>393.23</v>
      </c>
      <c r="H32" s="3">
        <f>IFERROR(INDEX(D32:G32,COUNT(D32:G32)),"")</f>
        <v>393.23</v>
      </c>
      <c r="I32" s="3">
        <f t="shared" ref="I32:X32" si="24">IFERROR(INDEX(I51:I500,MATCH($C$32,$C$51:$C$500,0)),"")</f>
        <v>388.46</v>
      </c>
      <c r="J32" s="3">
        <f t="shared" si="24"/>
        <v>377.52</v>
      </c>
      <c r="K32" s="3">
        <f t="shared" si="24"/>
        <v>595.04999999999995</v>
      </c>
      <c r="L32" s="3">
        <f t="shared" si="24"/>
        <v>576.34</v>
      </c>
      <c r="M32" s="3">
        <f t="shared" si="24"/>
        <v>529.79</v>
      </c>
      <c r="N32" s="3">
        <f t="shared" si="24"/>
        <v>417.41</v>
      </c>
      <c r="O32" s="3">
        <f t="shared" si="24"/>
        <v>378.24</v>
      </c>
      <c r="P32" s="3">
        <f t="shared" si="24"/>
        <v>322.08</v>
      </c>
      <c r="Q32" s="3">
        <f t="shared" si="24"/>
        <v>279.07</v>
      </c>
      <c r="R32" s="3">
        <f t="shared" si="24"/>
        <v>256.19</v>
      </c>
      <c r="S32" s="3">
        <f t="shared" si="24"/>
        <v>225.36</v>
      </c>
      <c r="T32" s="3">
        <f t="shared" si="24"/>
        <v>210.3</v>
      </c>
      <c r="U32" s="3">
        <f t="shared" si="24"/>
        <v>192.47</v>
      </c>
      <c r="V32" s="3">
        <f t="shared" si="24"/>
        <v>158.69</v>
      </c>
      <c r="W32" s="3">
        <f t="shared" si="24"/>
        <v>141.66</v>
      </c>
      <c r="X32" s="3">
        <f t="shared" si="24"/>
        <v>154.91999999999999</v>
      </c>
    </row>
    <row r="33" spans="1:2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1.69</v>
      </c>
      <c r="E33" s="3">
        <f>IFERROR(INDEX(E51:E500,MATCH($A$33,$C$51:$C$500,0)),"")</f>
        <v>1.45</v>
      </c>
      <c r="H33" s="3">
        <f>IFERROR(INDEX(D33:G33,COUNT(D33:G33)),"")</f>
        <v>1.45</v>
      </c>
      <c r="I33" s="3">
        <f t="shared" ref="I33:X33" si="25">IFERROR(INDEX(I51:I500,MATCH($C$33,$C$51:$C$500,0)),"")</f>
        <v>2.06</v>
      </c>
      <c r="J33" s="3">
        <f t="shared" si="25"/>
        <v>1.71</v>
      </c>
      <c r="K33" s="3">
        <f t="shared" si="25"/>
        <v>1.56</v>
      </c>
      <c r="L33" s="3">
        <f t="shared" si="25"/>
        <v>1.4</v>
      </c>
      <c r="M33" s="3">
        <f t="shared" si="25"/>
        <v>1.89</v>
      </c>
      <c r="N33" s="3">
        <f t="shared" si="25"/>
        <v>1.37</v>
      </c>
      <c r="O33" s="3">
        <f t="shared" si="25"/>
        <v>1.1299999999999999</v>
      </c>
      <c r="P33" s="3">
        <f t="shared" si="25"/>
        <v>1.86</v>
      </c>
      <c r="Q33" s="3">
        <f t="shared" si="25"/>
        <v>1.93</v>
      </c>
      <c r="R33" s="3">
        <f t="shared" si="25"/>
        <v>2.1</v>
      </c>
      <c r="S33" s="3">
        <f t="shared" si="25"/>
        <v>2.93</v>
      </c>
      <c r="T33" s="3">
        <f t="shared" si="25"/>
        <v>3.14</v>
      </c>
      <c r="U33" s="3">
        <f t="shared" si="25"/>
        <v>3.08</v>
      </c>
      <c r="V33" s="3">
        <f t="shared" si="25"/>
        <v>2.65</v>
      </c>
      <c r="W33" s="3">
        <f t="shared" si="25"/>
        <v>2.34</v>
      </c>
      <c r="X33" s="3">
        <f t="shared" si="25"/>
        <v>0</v>
      </c>
    </row>
    <row r="34" spans="1:2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38.78</v>
      </c>
      <c r="E34" s="3">
        <f>IFERROR(INDEX(E51:E500,MATCH($A$34,$C$51:$C$500,0)),"")</f>
        <v>114</v>
      </c>
      <c r="H34" s="3">
        <f>IFERROR(INDEX(D34:G34,COUNT(D34:G34)),"")</f>
        <v>114</v>
      </c>
      <c r="I34" s="3">
        <f t="shared" ref="I34:X34" si="26">IFERROR(INDEX(I51:I500,MATCH($C$34,$C$51:$C$500,0)),"")</f>
        <v>61.54</v>
      </c>
      <c r="J34" s="3">
        <f t="shared" si="26"/>
        <v>-201.56</v>
      </c>
      <c r="K34" s="3">
        <f t="shared" si="26"/>
        <v>462.69</v>
      </c>
      <c r="L34" s="3">
        <f t="shared" si="26"/>
        <v>16.23</v>
      </c>
      <c r="M34" s="3">
        <f t="shared" si="26"/>
        <v>17.36</v>
      </c>
      <c r="N34" s="3">
        <f t="shared" si="26"/>
        <v>12.4</v>
      </c>
      <c r="O34" s="3">
        <f t="shared" si="26"/>
        <v>8.36</v>
      </c>
      <c r="P34" s="3">
        <f t="shared" si="26"/>
        <v>13.61</v>
      </c>
      <c r="Q34" s="3">
        <f t="shared" si="26"/>
        <v>22.51</v>
      </c>
      <c r="R34" s="3">
        <f t="shared" si="26"/>
        <v>20.79</v>
      </c>
      <c r="S34" s="3">
        <f t="shared" si="26"/>
        <v>26.45</v>
      </c>
      <c r="T34" s="3">
        <f t="shared" si="26"/>
        <v>33.08</v>
      </c>
      <c r="U34" s="3">
        <f t="shared" si="26"/>
        <v>24.02</v>
      </c>
      <c r="V34" s="3">
        <f t="shared" si="26"/>
        <v>25.1</v>
      </c>
      <c r="W34" s="3">
        <f t="shared" si="26"/>
        <v>29.99</v>
      </c>
      <c r="X34" s="3">
        <f t="shared" si="26"/>
        <v>0</v>
      </c>
    </row>
    <row r="35" spans="1:2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2.84</v>
      </c>
      <c r="E35" s="3">
        <f>IFERROR(INDEX(E51:E500,MATCH($A$35,$C$51:$C$500,0)),"")</f>
        <v>2.88</v>
      </c>
      <c r="H35" s="3">
        <f>IFERROR(INDEX(D35:G35,COUNT(D35:G35)),"")</f>
        <v>2.88</v>
      </c>
      <c r="I35" s="3">
        <f t="shared" ref="I35:X35" si="27">IFERROR(INDEX(I51:I500,MATCH($C$35,$C$51:$C$500,0)),"")</f>
        <v>1.02</v>
      </c>
      <c r="J35" s="3">
        <f t="shared" si="27"/>
        <v>0.94</v>
      </c>
      <c r="K35" s="3">
        <f t="shared" si="27"/>
        <v>0.76</v>
      </c>
      <c r="L35" s="3">
        <f t="shared" si="27"/>
        <v>0.76</v>
      </c>
      <c r="M35" s="3">
        <f t="shared" si="27"/>
        <v>0.9</v>
      </c>
      <c r="N35" s="3">
        <f t="shared" si="27"/>
        <v>0.56999999999999995</v>
      </c>
      <c r="O35" s="3">
        <f t="shared" si="27"/>
        <v>0.43</v>
      </c>
      <c r="P35" s="3">
        <f t="shared" si="27"/>
        <v>0.42</v>
      </c>
      <c r="Q35" s="3">
        <f t="shared" si="27"/>
        <v>0.42</v>
      </c>
      <c r="R35" s="3">
        <f t="shared" si="27"/>
        <v>0.44</v>
      </c>
      <c r="S35" s="3">
        <f t="shared" si="27"/>
        <v>0.68</v>
      </c>
      <c r="T35" s="3">
        <f t="shared" si="27"/>
        <v>0.74</v>
      </c>
      <c r="U35" s="3">
        <f t="shared" si="27"/>
        <v>0.82</v>
      </c>
      <c r="V35" s="3">
        <f t="shared" si="27"/>
        <v>0.83</v>
      </c>
      <c r="W35" s="3">
        <f t="shared" si="27"/>
        <v>0.75</v>
      </c>
      <c r="X35" s="3">
        <f t="shared" si="27"/>
        <v>0</v>
      </c>
    </row>
    <row r="36" spans="1:2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</row>
    <row r="51" spans="2:24" ht="15.5" x14ac:dyDescent="0.35">
      <c r="B51" t="s">
        <v>71</v>
      </c>
      <c r="C51" t="s">
        <v>6</v>
      </c>
      <c r="D51" s="5">
        <v>660017230607</v>
      </c>
      <c r="E51" s="5">
        <v>534445239933</v>
      </c>
      <c r="F51" s="5">
        <v>562940556709</v>
      </c>
      <c r="G51" s="5">
        <v>554805354527</v>
      </c>
      <c r="I51" s="5">
        <v>2119242447464</v>
      </c>
      <c r="J51" s="5">
        <v>1856914462624</v>
      </c>
      <c r="K51" s="5">
        <v>1652496343253</v>
      </c>
      <c r="L51" s="5">
        <v>1401914243306</v>
      </c>
      <c r="M51" s="5">
        <v>1457266932664</v>
      </c>
      <c r="N51" s="5">
        <v>1105920883249</v>
      </c>
      <c r="O51" s="5">
        <v>1096435817888</v>
      </c>
      <c r="P51" s="5">
        <v>789643654873</v>
      </c>
      <c r="Q51" s="5">
        <v>708740551637</v>
      </c>
      <c r="R51" s="5">
        <v>666434061412</v>
      </c>
      <c r="S51" s="5">
        <v>538363112800</v>
      </c>
      <c r="T51" s="5">
        <v>493881857454</v>
      </c>
      <c r="U51" s="5">
        <v>399345658763</v>
      </c>
      <c r="V51" s="5">
        <v>279603768317</v>
      </c>
      <c r="W51" s="5">
        <v>244802861887</v>
      </c>
      <c r="X51" s="5">
        <v>220763874733</v>
      </c>
    </row>
    <row r="52" spans="2:24" ht="15.5" x14ac:dyDescent="0.35">
      <c r="C52" t="s">
        <v>72</v>
      </c>
      <c r="D52" s="5">
        <v>-520572992828</v>
      </c>
      <c r="E52" s="5">
        <v>-441190099294</v>
      </c>
      <c r="F52" s="5">
        <v>-474667399614</v>
      </c>
      <c r="G52" s="5">
        <v>-470264163045</v>
      </c>
      <c r="I52" s="5">
        <v>-1805361733288</v>
      </c>
      <c r="J52" s="5">
        <v>-1617855308339</v>
      </c>
      <c r="K52" s="5">
        <v>-1424745924821</v>
      </c>
      <c r="L52" s="5">
        <v>-1146503479600</v>
      </c>
      <c r="M52" s="5">
        <v>-1163053476830</v>
      </c>
      <c r="N52" s="5">
        <v>-870991419206</v>
      </c>
      <c r="O52" s="5">
        <v>-821595543791</v>
      </c>
      <c r="P52" s="5">
        <v>-638294546423</v>
      </c>
      <c r="Q52" s="5">
        <v>-588935699382</v>
      </c>
      <c r="R52" s="5">
        <v>-554275328517</v>
      </c>
      <c r="S52" s="5">
        <v>-435203997016</v>
      </c>
      <c r="T52" s="5">
        <v>-408398731266</v>
      </c>
      <c r="U52" s="5">
        <v>-316437023218</v>
      </c>
      <c r="V52" s="5">
        <v>-229653814593</v>
      </c>
      <c r="W52" s="5">
        <v>-204013091248</v>
      </c>
      <c r="X52" s="5">
        <v>-186619712181</v>
      </c>
    </row>
    <row r="53" spans="2:24" ht="15.5" x14ac:dyDescent="0.35">
      <c r="C53" t="s">
        <v>73</v>
      </c>
      <c r="D53" s="5">
        <v>139444237779</v>
      </c>
      <c r="E53" s="5">
        <v>93255140639</v>
      </c>
      <c r="F53" s="5">
        <v>88273157095</v>
      </c>
      <c r="G53" s="5">
        <v>84541191482</v>
      </c>
      <c r="I53" s="5">
        <v>313880714176</v>
      </c>
      <c r="J53" s="5">
        <v>239059154285</v>
      </c>
      <c r="K53" s="5">
        <v>227750418432</v>
      </c>
      <c r="L53" s="5">
        <v>255410763706</v>
      </c>
      <c r="M53" s="5">
        <v>294213455834</v>
      </c>
      <c r="N53" s="5">
        <v>234929464043</v>
      </c>
      <c r="O53" s="5">
        <v>274840274097</v>
      </c>
      <c r="P53" s="5">
        <v>151349108450</v>
      </c>
      <c r="Q53" s="5">
        <v>119804852255</v>
      </c>
      <c r="R53" s="5">
        <v>112158732895</v>
      </c>
      <c r="S53" s="5">
        <v>103159115784</v>
      </c>
      <c r="T53" s="5">
        <v>85483126188</v>
      </c>
      <c r="U53" s="5">
        <v>82908635545</v>
      </c>
      <c r="V53" s="5">
        <v>49949953724</v>
      </c>
      <c r="W53" s="5">
        <v>40789770639</v>
      </c>
      <c r="X53" s="5">
        <v>34144162552</v>
      </c>
    </row>
    <row r="54" spans="2:24" ht="15.5" x14ac:dyDescent="0.35">
      <c r="C54" t="s">
        <v>74</v>
      </c>
      <c r="D54" s="5">
        <v>-64669083033</v>
      </c>
      <c r="E54" s="5">
        <v>-64544275108</v>
      </c>
      <c r="F54" s="5">
        <v>-56882156376</v>
      </c>
      <c r="G54" s="5">
        <v>-55405431552</v>
      </c>
      <c r="I54" s="5">
        <v>-221493743763</v>
      </c>
      <c r="J54" s="5">
        <v>-205568375689</v>
      </c>
      <c r="K54" s="5">
        <v>-182045278136</v>
      </c>
      <c r="L54" s="5">
        <v>-155287148628</v>
      </c>
      <c r="M54" s="5">
        <v>-152036251149</v>
      </c>
      <c r="N54" s="5">
        <v>-134772737335</v>
      </c>
      <c r="O54" s="5">
        <v>-131398320249</v>
      </c>
      <c r="P54" s="5">
        <v>-82789683751</v>
      </c>
      <c r="Q54" s="5">
        <v>-71790420150</v>
      </c>
      <c r="R54" s="5">
        <v>-68731545074</v>
      </c>
      <c r="S54" s="5">
        <v>-60934052578</v>
      </c>
      <c r="T54" s="5">
        <v>-49649815964</v>
      </c>
      <c r="U54" s="5">
        <v>-45053512374</v>
      </c>
      <c r="V54" s="5">
        <v>-29919918204</v>
      </c>
      <c r="W54" s="5">
        <v>-24419136248</v>
      </c>
      <c r="X54" s="5">
        <v>-22135796782</v>
      </c>
    </row>
    <row r="55" spans="2:24" ht="15.5" x14ac:dyDescent="0.35">
      <c r="C55" t="s">
        <v>245</v>
      </c>
      <c r="D55" s="5">
        <v>-62071548701</v>
      </c>
      <c r="E55" s="5">
        <v>-63137824620</v>
      </c>
      <c r="F55" s="5">
        <v>-57248056628</v>
      </c>
      <c r="G55" s="5">
        <v>-52307677648</v>
      </c>
      <c r="I55" s="5">
        <v>-219852050937</v>
      </c>
      <c r="J55" s="5">
        <v>-198353930881</v>
      </c>
      <c r="K55" s="5">
        <v>-182054231838</v>
      </c>
      <c r="L55" s="5">
        <v>-154150443564</v>
      </c>
      <c r="M55" s="5">
        <v>-155359235042</v>
      </c>
      <c r="N55" s="5">
        <v>-141157987955</v>
      </c>
      <c r="O55" s="5">
        <v>-134770148327</v>
      </c>
      <c r="P55" s="5">
        <v>-78154460660</v>
      </c>
      <c r="Q55" s="5">
        <v>-70120926011</v>
      </c>
      <c r="R55" s="5">
        <v>-69230159739</v>
      </c>
      <c r="S55" s="5">
        <v>-55240892094</v>
      </c>
      <c r="T55" s="5">
        <v>-49633842717</v>
      </c>
      <c r="U55" s="5">
        <v>-38950017003</v>
      </c>
      <c r="V55" s="5">
        <v>-30301048283</v>
      </c>
      <c r="W55" s="5">
        <v>-24419136248</v>
      </c>
      <c r="X55" s="5">
        <v>-22135796782</v>
      </c>
    </row>
    <row r="56" spans="2:24" ht="15.5" x14ac:dyDescent="0.35">
      <c r="C56" t="s">
        <v>79</v>
      </c>
      <c r="D56" s="5">
        <v>444330049</v>
      </c>
      <c r="E56" s="5">
        <v>118206059</v>
      </c>
      <c r="F56" s="5">
        <v>100851151</v>
      </c>
      <c r="G56" s="5">
        <v>111151246</v>
      </c>
      <c r="I56" s="5">
        <v>209863294</v>
      </c>
      <c r="J56" s="5">
        <v>752908571</v>
      </c>
      <c r="K56" s="5">
        <v>-319331178</v>
      </c>
      <c r="L56" s="5">
        <v>468502675</v>
      </c>
      <c r="M56" s="5">
        <v>24957799572</v>
      </c>
      <c r="N56" s="5">
        <v>13631872863</v>
      </c>
      <c r="O56" s="5">
        <v>21153325647</v>
      </c>
      <c r="P56" s="5">
        <v>18509758081</v>
      </c>
      <c r="Q56" s="5">
        <v>15808083048</v>
      </c>
      <c r="R56" s="5">
        <v>11042543506</v>
      </c>
      <c r="S56" s="5">
        <v>10238862452</v>
      </c>
      <c r="T56" s="5">
        <v>9732707355</v>
      </c>
      <c r="U56" s="5">
        <v>14050076404</v>
      </c>
      <c r="V56" s="5">
        <v>3108535143</v>
      </c>
    </row>
    <row r="57" spans="2:24" ht="15.5" x14ac:dyDescent="0.35">
      <c r="C57" t="s">
        <v>77</v>
      </c>
      <c r="D57" s="5">
        <v>74775154746</v>
      </c>
      <c r="E57" s="5">
        <v>28710865531</v>
      </c>
      <c r="F57" s="5">
        <v>31391000719</v>
      </c>
      <c r="G57" s="5">
        <v>29135759930</v>
      </c>
      <c r="I57" s="5">
        <v>92386970413</v>
      </c>
      <c r="J57" s="5">
        <v>33490778596</v>
      </c>
      <c r="K57" s="5">
        <v>45705140296</v>
      </c>
      <c r="L57" s="5">
        <v>100123615078</v>
      </c>
      <c r="M57" s="5">
        <v>142177204685</v>
      </c>
      <c r="N57" s="5">
        <v>100156726708</v>
      </c>
      <c r="O57" s="5">
        <v>143441953848</v>
      </c>
      <c r="P57" s="5">
        <v>68559424699</v>
      </c>
      <c r="Q57" s="5">
        <v>48014432105</v>
      </c>
      <c r="R57" s="5">
        <v>43427187821</v>
      </c>
      <c r="S57" s="5">
        <v>42225063206</v>
      </c>
      <c r="T57" s="5">
        <v>35833310224</v>
      </c>
      <c r="U57" s="5">
        <v>37855123171</v>
      </c>
      <c r="V57" s="5">
        <v>20030035520</v>
      </c>
      <c r="W57" s="5">
        <v>16370634391</v>
      </c>
      <c r="X57" s="5">
        <v>12008365770</v>
      </c>
    </row>
    <row r="58" spans="2:24" ht="15.5" x14ac:dyDescent="0.35">
      <c r="C58" t="s">
        <v>78</v>
      </c>
      <c r="D58" s="5">
        <v>-11086299549</v>
      </c>
      <c r="E58" s="5">
        <v>-11158696051</v>
      </c>
      <c r="F58" s="5">
        <v>-10912956778</v>
      </c>
      <c r="G58" s="5">
        <v>-11667863102</v>
      </c>
      <c r="I58" s="5">
        <v>-44942261509</v>
      </c>
      <c r="J58" s="5">
        <v>-43828924305</v>
      </c>
      <c r="K58" s="5">
        <v>-41699645054</v>
      </c>
      <c r="L58" s="5">
        <v>-15279024665</v>
      </c>
      <c r="M58" s="5">
        <v>-12409056450</v>
      </c>
      <c r="N58" s="5">
        <v>-16193490189</v>
      </c>
      <c r="O58" s="5">
        <v>-21504644607</v>
      </c>
      <c r="P58" s="5">
        <v>-11350938555</v>
      </c>
      <c r="Q58" s="5">
        <v>-9392641155</v>
      </c>
      <c r="R58" s="5">
        <v>-9579862463</v>
      </c>
      <c r="S58" s="5">
        <v>-9771148407</v>
      </c>
      <c r="T58" s="5">
        <v>-7631841812</v>
      </c>
      <c r="U58" s="5">
        <v>-4263132858</v>
      </c>
      <c r="V58" s="5">
        <v>-3594219745</v>
      </c>
      <c r="W58" s="5">
        <v>-4019877544</v>
      </c>
      <c r="X58" s="5">
        <v>-2900587247</v>
      </c>
    </row>
    <row r="59" spans="2:24" ht="15.5" x14ac:dyDescent="0.35">
      <c r="C59" t="s">
        <v>247</v>
      </c>
      <c r="D59" s="5">
        <v>293908960</v>
      </c>
      <c r="E59" s="5">
        <v>399309370</v>
      </c>
      <c r="F59" s="5">
        <v>337000813</v>
      </c>
      <c r="G59" s="5">
        <v>332894793</v>
      </c>
      <c r="I59" s="5">
        <v>1662257240</v>
      </c>
      <c r="J59" s="5">
        <v>1274037391</v>
      </c>
      <c r="K59" s="5">
        <v>958574949</v>
      </c>
      <c r="L59" s="5">
        <v>244421245</v>
      </c>
      <c r="M59" s="5">
        <v>350272674</v>
      </c>
      <c r="N59" s="5">
        <v>82531976</v>
      </c>
      <c r="O59" s="5">
        <v>106669998</v>
      </c>
      <c r="P59" s="5">
        <v>29330464</v>
      </c>
      <c r="Q59" s="5">
        <v>28080052</v>
      </c>
      <c r="R59" s="5">
        <v>44057063</v>
      </c>
      <c r="S59" s="5">
        <v>119160903</v>
      </c>
      <c r="T59" s="5">
        <v>45865904</v>
      </c>
      <c r="U59" s="5">
        <v>32830230</v>
      </c>
      <c r="V59" s="5">
        <v>25022458</v>
      </c>
      <c r="W59" s="5">
        <v>45849073</v>
      </c>
      <c r="X59" s="5">
        <v>40471473</v>
      </c>
    </row>
    <row r="60" spans="2:24" ht="15.5" x14ac:dyDescent="0.35">
      <c r="C60" t="s">
        <v>27</v>
      </c>
      <c r="D60" s="5">
        <v>-11380208509</v>
      </c>
      <c r="E60" s="5">
        <v>-11558005421</v>
      </c>
      <c r="F60" s="5">
        <v>-11249957591</v>
      </c>
      <c r="G60" s="5">
        <v>-12000757895</v>
      </c>
      <c r="I60" s="5">
        <v>-46604518749</v>
      </c>
      <c r="J60" s="5">
        <v>-45102961696</v>
      </c>
      <c r="K60" s="5">
        <v>-42658220003</v>
      </c>
      <c r="L60" s="5">
        <v>-15523445910</v>
      </c>
      <c r="M60" s="5">
        <v>-12759329124</v>
      </c>
      <c r="N60" s="5">
        <v>-16276022165</v>
      </c>
      <c r="O60" s="5">
        <v>-21611314605</v>
      </c>
      <c r="P60" s="5">
        <v>-11380269019</v>
      </c>
      <c r="Q60" s="5">
        <v>-9420721207</v>
      </c>
      <c r="R60" s="5">
        <v>-9623919526</v>
      </c>
      <c r="S60" s="5">
        <v>-9890309310</v>
      </c>
      <c r="T60" s="5">
        <v>-7677707716</v>
      </c>
      <c r="U60" s="5">
        <v>-4295963088</v>
      </c>
      <c r="V60" s="5">
        <v>-3619242203</v>
      </c>
      <c r="W60" s="5">
        <v>-4303218655</v>
      </c>
      <c r="X60" s="5">
        <v>-4038564414</v>
      </c>
    </row>
    <row r="61" spans="2:24" ht="15.5" x14ac:dyDescent="0.35">
      <c r="C61" t="s">
        <v>248</v>
      </c>
      <c r="W61" s="5">
        <v>61068072</v>
      </c>
      <c r="X61" s="5">
        <v>89107881</v>
      </c>
    </row>
    <row r="62" spans="2:24" ht="15.5" x14ac:dyDescent="0.35">
      <c r="C62" t="s">
        <v>249</v>
      </c>
      <c r="W62" s="5">
        <v>155605806</v>
      </c>
      <c r="X62" s="5">
        <v>808783596</v>
      </c>
    </row>
    <row r="63" spans="2:24" ht="15.5" x14ac:dyDescent="0.35">
      <c r="C63" t="s">
        <v>80</v>
      </c>
      <c r="D63" s="5">
        <v>-11086299549</v>
      </c>
      <c r="E63" s="5">
        <v>-11158696051</v>
      </c>
      <c r="F63" s="5">
        <v>-10912956778</v>
      </c>
      <c r="G63" s="5">
        <v>-11667863102</v>
      </c>
      <c r="I63" s="5">
        <v>-44942261509</v>
      </c>
      <c r="J63" s="5">
        <v>-43828924305</v>
      </c>
      <c r="K63" s="5">
        <v>-41699645054</v>
      </c>
      <c r="L63" s="5">
        <v>-15279024665</v>
      </c>
      <c r="M63" s="5">
        <v>-12409056450</v>
      </c>
      <c r="N63" s="5">
        <v>-16193490189</v>
      </c>
      <c r="O63" s="5">
        <v>-21504644607</v>
      </c>
      <c r="P63" s="5">
        <v>-11350938555</v>
      </c>
      <c r="Q63" s="5">
        <v>-9392641155</v>
      </c>
      <c r="R63" s="5">
        <v>-9579862463</v>
      </c>
      <c r="S63" s="5">
        <v>-9771148407</v>
      </c>
      <c r="T63" s="5">
        <v>-7631841812</v>
      </c>
      <c r="U63" s="5">
        <v>-4263132858</v>
      </c>
      <c r="V63" s="5">
        <v>-3594219745</v>
      </c>
      <c r="W63" s="5">
        <v>-4019877544</v>
      </c>
      <c r="X63" s="5">
        <v>-2900587247</v>
      </c>
    </row>
    <row r="64" spans="2:24" ht="15.5" x14ac:dyDescent="0.35">
      <c r="C64" t="s">
        <v>29</v>
      </c>
      <c r="D64" s="5">
        <v>63688855197</v>
      </c>
      <c r="E64" s="5">
        <v>17552169480</v>
      </c>
      <c r="F64" s="5">
        <v>20478043941</v>
      </c>
      <c r="G64" s="5">
        <v>17467896828</v>
      </c>
      <c r="I64" s="5">
        <v>47444708904</v>
      </c>
      <c r="J64" s="5">
        <v>-10338145709</v>
      </c>
      <c r="K64" s="5">
        <v>4005495242</v>
      </c>
      <c r="L64" s="5">
        <v>84844590413</v>
      </c>
      <c r="M64" s="5">
        <v>129768148235</v>
      </c>
      <c r="N64" s="5">
        <v>83963236519</v>
      </c>
      <c r="O64" s="5">
        <v>121937309241</v>
      </c>
      <c r="P64" s="5">
        <v>57208486144</v>
      </c>
      <c r="Q64" s="5">
        <v>38621790950</v>
      </c>
      <c r="R64" s="5">
        <v>33847325358</v>
      </c>
      <c r="S64" s="5">
        <v>32453914799</v>
      </c>
      <c r="T64" s="5">
        <v>28201468412</v>
      </c>
      <c r="U64" s="5">
        <v>33591990313</v>
      </c>
      <c r="V64" s="5">
        <v>16435815775</v>
      </c>
      <c r="W64" s="5">
        <v>12350756847</v>
      </c>
      <c r="X64" s="5">
        <v>9107778523</v>
      </c>
    </row>
    <row r="65" spans="2:24" ht="15.5" x14ac:dyDescent="0.35">
      <c r="C65" t="s">
        <v>28</v>
      </c>
      <c r="D65" s="5">
        <v>-14856164377</v>
      </c>
      <c r="E65" s="5">
        <v>-3939327438</v>
      </c>
      <c r="F65" s="5">
        <v>-6500985041</v>
      </c>
      <c r="G65" s="5">
        <v>-3005637429</v>
      </c>
      <c r="I65" s="5">
        <v>-12103724382</v>
      </c>
      <c r="J65" s="5">
        <v>1422371142</v>
      </c>
      <c r="K65" s="5">
        <v>-1573119881</v>
      </c>
      <c r="L65" s="5">
        <v>-19080105177</v>
      </c>
      <c r="M65" s="5">
        <v>-28997138595</v>
      </c>
      <c r="N65" s="5">
        <v>-18632194966</v>
      </c>
      <c r="O65" s="5">
        <v>-31211431854</v>
      </c>
      <c r="P65" s="5">
        <v>-14702210621</v>
      </c>
      <c r="Q65" s="5">
        <v>-9586395553</v>
      </c>
      <c r="R65" s="5">
        <v>-8617820135</v>
      </c>
      <c r="S65" s="5">
        <v>-8374792461</v>
      </c>
      <c r="T65" s="5">
        <v>-7140433800</v>
      </c>
      <c r="U65" s="5">
        <v>-8451226930</v>
      </c>
      <c r="V65" s="5">
        <v>-4191025134</v>
      </c>
      <c r="W65" s="5">
        <v>-3108157324</v>
      </c>
      <c r="X65" s="5">
        <v>-2280546740</v>
      </c>
    </row>
    <row r="66" spans="2:24" ht="15.5" x14ac:dyDescent="0.35">
      <c r="C66" t="s">
        <v>327</v>
      </c>
      <c r="D66" s="5">
        <v>48832690820</v>
      </c>
      <c r="E66" s="5">
        <v>13612842042</v>
      </c>
      <c r="F66" s="5">
        <v>13977058900</v>
      </c>
      <c r="G66" s="5">
        <v>14462259399</v>
      </c>
      <c r="I66" s="5">
        <v>35340984522</v>
      </c>
      <c r="J66" s="5">
        <v>-8915774567</v>
      </c>
      <c r="K66" s="5">
        <v>2432375361</v>
      </c>
      <c r="L66" s="5">
        <v>65764485236</v>
      </c>
      <c r="M66" s="5">
        <v>100771009640</v>
      </c>
      <c r="N66" s="5">
        <v>65331041553</v>
      </c>
      <c r="O66" s="5">
        <v>90725877387</v>
      </c>
      <c r="P66" s="5">
        <v>42506275523</v>
      </c>
      <c r="Q66" s="5">
        <v>29035395397</v>
      </c>
      <c r="R66" s="5">
        <v>25229505223</v>
      </c>
      <c r="S66" s="5">
        <v>24079122338</v>
      </c>
      <c r="T66" s="5">
        <v>21061034612</v>
      </c>
      <c r="U66" s="5">
        <v>25140763383</v>
      </c>
      <c r="V66" s="5">
        <v>12244790641</v>
      </c>
      <c r="W66" s="5">
        <v>9242599523</v>
      </c>
      <c r="X66" s="5">
        <v>6827231783</v>
      </c>
    </row>
    <row r="67" spans="2:24" ht="15.5" x14ac:dyDescent="0.35">
      <c r="C67" t="s">
        <v>85</v>
      </c>
      <c r="O67" s="5">
        <v>-12304142032</v>
      </c>
      <c r="U67" s="5">
        <v>-2551661831</v>
      </c>
      <c r="W67" s="5">
        <v>-1609447033</v>
      </c>
      <c r="X67" s="5">
        <v>-1637515007</v>
      </c>
    </row>
    <row r="68" spans="2:24" ht="15.5" x14ac:dyDescent="0.35">
      <c r="C68" t="s">
        <v>86</v>
      </c>
      <c r="D68" s="5">
        <v>48832690820</v>
      </c>
      <c r="E68" s="5">
        <v>13612842042</v>
      </c>
      <c r="F68" s="5">
        <v>13977058900</v>
      </c>
      <c r="G68" s="5">
        <v>14462259399</v>
      </c>
      <c r="I68" s="5">
        <v>35340984522</v>
      </c>
      <c r="J68" s="5">
        <v>-8915774567</v>
      </c>
      <c r="K68" s="5">
        <v>2432375361</v>
      </c>
      <c r="L68" s="5">
        <v>65764485236</v>
      </c>
      <c r="M68" s="5">
        <v>100771009640</v>
      </c>
      <c r="N68" s="5">
        <v>65331041553</v>
      </c>
      <c r="O68" s="5">
        <v>78421735355</v>
      </c>
      <c r="P68" s="5">
        <v>42506275523</v>
      </c>
      <c r="Q68" s="5">
        <v>29035395397</v>
      </c>
      <c r="R68" s="5">
        <v>25229505223</v>
      </c>
      <c r="S68" s="5">
        <v>24079122338</v>
      </c>
      <c r="T68" s="5">
        <v>21061034612</v>
      </c>
      <c r="U68" s="5">
        <v>22589101552</v>
      </c>
      <c r="V68" s="5">
        <v>12244790641</v>
      </c>
      <c r="W68" s="5">
        <v>7633152490</v>
      </c>
      <c r="X68" s="5">
        <v>5189716776</v>
      </c>
    </row>
    <row r="69" spans="2:24" ht="15.5" x14ac:dyDescent="0.35">
      <c r="C69" t="s">
        <v>87</v>
      </c>
      <c r="D69" s="5">
        <v>-216343668</v>
      </c>
      <c r="E69" s="5">
        <v>-207989272</v>
      </c>
      <c r="F69" s="5">
        <v>-2035245577</v>
      </c>
      <c r="G69" s="5">
        <v>28034473</v>
      </c>
      <c r="I69" s="5">
        <v>-1886849817</v>
      </c>
      <c r="J69" s="5">
        <v>227077730715</v>
      </c>
      <c r="K69" s="5">
        <v>-3683265068</v>
      </c>
      <c r="L69" s="5">
        <v>874175711</v>
      </c>
      <c r="M69" s="5">
        <v>226329629</v>
      </c>
      <c r="N69" s="5">
        <v>-3689147883</v>
      </c>
      <c r="O69" s="5">
        <v>-2729870066</v>
      </c>
      <c r="P69" s="5">
        <v>541118771</v>
      </c>
      <c r="Q69" s="5">
        <v>-800472643</v>
      </c>
      <c r="R69" s="5">
        <v>-68441614</v>
      </c>
      <c r="S69" s="5">
        <v>6105555</v>
      </c>
      <c r="T69" s="5">
        <v>-696678152</v>
      </c>
      <c r="U69" s="5">
        <v>10290478341</v>
      </c>
      <c r="V69" s="5">
        <v>179998753</v>
      </c>
    </row>
    <row r="70" spans="2:24" ht="15.5" x14ac:dyDescent="0.35">
      <c r="C70" t="s">
        <v>89</v>
      </c>
      <c r="D70" s="5">
        <v>48616347152</v>
      </c>
      <c r="E70" s="5">
        <v>13404852770</v>
      </c>
      <c r="F70" s="5">
        <v>11941813323</v>
      </c>
      <c r="G70" s="5">
        <v>14490293872</v>
      </c>
      <c r="I70" s="5">
        <v>33454134705</v>
      </c>
      <c r="J70" s="5">
        <v>218161956148</v>
      </c>
      <c r="K70" s="5">
        <v>-1250889707</v>
      </c>
      <c r="L70" s="5">
        <v>66638660947</v>
      </c>
      <c r="M70" s="5">
        <v>100997339269</v>
      </c>
      <c r="N70" s="5">
        <v>61641893670</v>
      </c>
      <c r="O70" s="5">
        <v>75691865289</v>
      </c>
      <c r="P70" s="5">
        <v>43047394294</v>
      </c>
      <c r="Q70" s="5">
        <v>28234922754</v>
      </c>
      <c r="R70" s="5">
        <v>25161063609</v>
      </c>
      <c r="S70" s="5">
        <v>24085227893</v>
      </c>
      <c r="T70" s="5">
        <v>20364356460</v>
      </c>
      <c r="U70" s="5">
        <v>32879579893</v>
      </c>
      <c r="V70" s="5">
        <v>12424789394</v>
      </c>
    </row>
    <row r="71" spans="2:24" ht="15.5" x14ac:dyDescent="0.35">
      <c r="C71" t="s">
        <v>90</v>
      </c>
      <c r="D71" s="5">
        <v>48832690820</v>
      </c>
      <c r="E71" s="5">
        <v>13612842042</v>
      </c>
      <c r="F71" s="5">
        <v>13977058900</v>
      </c>
      <c r="G71" s="5">
        <v>14462259399</v>
      </c>
      <c r="I71" s="5">
        <v>35340984522</v>
      </c>
      <c r="J71" s="5">
        <v>-8915774567</v>
      </c>
      <c r="K71" s="5">
        <v>2432375361</v>
      </c>
      <c r="L71" s="5">
        <v>65764485236</v>
      </c>
      <c r="M71" s="5">
        <v>100771009640</v>
      </c>
      <c r="N71" s="5">
        <v>65331041553</v>
      </c>
      <c r="O71" s="5">
        <v>78421735355</v>
      </c>
      <c r="P71" s="5">
        <v>42506275523</v>
      </c>
      <c r="Q71" s="5">
        <v>29035395397</v>
      </c>
      <c r="R71" s="5">
        <v>25229505223</v>
      </c>
      <c r="S71" s="5">
        <v>24079122338</v>
      </c>
      <c r="T71" s="5">
        <v>21061034612</v>
      </c>
      <c r="U71" s="5">
        <v>22589101552</v>
      </c>
      <c r="V71" s="5">
        <v>12244790641</v>
      </c>
      <c r="W71" s="5">
        <v>7633152490</v>
      </c>
      <c r="X71" s="5">
        <v>5189716776</v>
      </c>
    </row>
    <row r="72" spans="2:24" ht="15.5" x14ac:dyDescent="0.35">
      <c r="C72" t="s">
        <v>8</v>
      </c>
      <c r="D72" s="5">
        <v>48172017103</v>
      </c>
      <c r="E72" s="5">
        <v>13286646711</v>
      </c>
      <c r="F72" s="5">
        <v>11840962172</v>
      </c>
      <c r="G72" s="5">
        <v>14379142626</v>
      </c>
      <c r="I72" s="5">
        <v>33244271411</v>
      </c>
      <c r="J72" s="5">
        <v>217409047577</v>
      </c>
      <c r="K72" s="5">
        <v>-931558529</v>
      </c>
      <c r="L72" s="5">
        <v>66170158272</v>
      </c>
      <c r="M72" s="5">
        <v>76039539697</v>
      </c>
      <c r="N72" s="5">
        <v>48010020807</v>
      </c>
      <c r="O72" s="5">
        <v>54538539642</v>
      </c>
      <c r="P72" s="5">
        <v>24537636213</v>
      </c>
      <c r="Q72" s="5">
        <v>12426839706</v>
      </c>
      <c r="R72" s="5">
        <v>14118520103</v>
      </c>
      <c r="S72" s="5">
        <v>13846365441</v>
      </c>
      <c r="T72" s="5">
        <v>10631649105</v>
      </c>
      <c r="U72" s="5">
        <v>18829503489</v>
      </c>
      <c r="V72" s="5">
        <v>9316254251</v>
      </c>
    </row>
    <row r="73" spans="2:24" ht="15.5" x14ac:dyDescent="0.35">
      <c r="C73" t="s">
        <v>166</v>
      </c>
    </row>
    <row r="74" spans="2:24" ht="15.5" x14ac:dyDescent="0.35">
      <c r="C74" t="s">
        <v>91</v>
      </c>
      <c r="D74" s="5">
        <v>48832690820</v>
      </c>
      <c r="E74" s="5">
        <v>13612842042</v>
      </c>
      <c r="F74" s="5">
        <v>13977058900</v>
      </c>
      <c r="G74" s="5">
        <v>14462259399</v>
      </c>
      <c r="I74" s="5">
        <v>35340984522</v>
      </c>
      <c r="J74" s="5">
        <v>-8915774567</v>
      </c>
      <c r="K74" s="5">
        <v>2432375361</v>
      </c>
      <c r="L74" s="5">
        <v>65764485236</v>
      </c>
      <c r="M74" s="5">
        <v>100771009640</v>
      </c>
      <c r="N74" s="5">
        <v>65331041553</v>
      </c>
      <c r="O74" s="5">
        <v>78421735355</v>
      </c>
      <c r="P74" s="5">
        <v>42506275523</v>
      </c>
      <c r="Q74" s="5">
        <v>29035395397</v>
      </c>
      <c r="R74" s="5">
        <v>25229505223</v>
      </c>
      <c r="S74" s="5">
        <v>24079122338</v>
      </c>
      <c r="T74" s="5">
        <v>21061034612</v>
      </c>
      <c r="U74" s="5">
        <v>22589101552</v>
      </c>
      <c r="V74" s="5">
        <v>12244790641</v>
      </c>
      <c r="W74" s="5">
        <v>7633152490</v>
      </c>
      <c r="X74" s="5">
        <v>5189716776</v>
      </c>
    </row>
    <row r="75" spans="2:24" ht="15.5" x14ac:dyDescent="0.35">
      <c r="C75" t="s">
        <v>92</v>
      </c>
      <c r="D75" s="5">
        <v>48616347152</v>
      </c>
      <c r="E75" s="5">
        <v>13404852770</v>
      </c>
      <c r="F75" s="5">
        <v>11941813323</v>
      </c>
      <c r="G75" s="5">
        <v>14490293872</v>
      </c>
      <c r="I75" s="5">
        <v>33454134705</v>
      </c>
      <c r="J75" s="5">
        <v>218161956148</v>
      </c>
      <c r="K75" s="5">
        <v>-1250889707</v>
      </c>
      <c r="L75" s="5">
        <v>66638660947</v>
      </c>
      <c r="M75" s="5">
        <v>100997339269</v>
      </c>
      <c r="N75" s="5">
        <v>61641893670</v>
      </c>
      <c r="O75" s="5">
        <v>75691865289</v>
      </c>
      <c r="P75" s="5">
        <v>43047394294</v>
      </c>
      <c r="Q75" s="5">
        <v>28234922754</v>
      </c>
      <c r="R75" s="5">
        <v>25161063609</v>
      </c>
      <c r="S75" s="5">
        <v>24085227893</v>
      </c>
      <c r="T75" s="5">
        <v>20364356460</v>
      </c>
      <c r="U75" s="5">
        <v>32879579893</v>
      </c>
      <c r="V75" s="5">
        <v>12424789394</v>
      </c>
    </row>
    <row r="76" spans="2:24" ht="15.5" x14ac:dyDescent="0.35">
      <c r="C76" t="s">
        <v>93</v>
      </c>
      <c r="D76" s="5">
        <v>48616347152</v>
      </c>
      <c r="E76" s="5">
        <v>13404852770</v>
      </c>
      <c r="F76" s="5">
        <v>11941813323</v>
      </c>
      <c r="G76" s="5">
        <v>14490293872</v>
      </c>
      <c r="I76" s="5">
        <v>33454134705</v>
      </c>
      <c r="J76" s="5">
        <v>218161956148</v>
      </c>
      <c r="K76" s="5">
        <v>-1250889707</v>
      </c>
      <c r="L76" s="5">
        <v>66638660947</v>
      </c>
      <c r="M76" s="5">
        <v>100997339269</v>
      </c>
      <c r="N76" s="5">
        <v>61641893670</v>
      </c>
      <c r="O76" s="5">
        <v>75691865289</v>
      </c>
      <c r="P76" s="5">
        <v>43047394294</v>
      </c>
      <c r="Q76" s="5">
        <v>28234922754</v>
      </c>
      <c r="R76" s="5">
        <v>25161063609</v>
      </c>
      <c r="S76" s="5">
        <v>24085227893</v>
      </c>
      <c r="T76" s="5">
        <v>20364356460</v>
      </c>
      <c r="U76" s="5">
        <v>32879579893</v>
      </c>
      <c r="V76" s="5">
        <v>12424789394</v>
      </c>
    </row>
    <row r="78" spans="2:24" ht="15.5" x14ac:dyDescent="0.35">
      <c r="B78" t="s">
        <v>94</v>
      </c>
      <c r="C78" t="s">
        <v>95</v>
      </c>
    </row>
    <row r="79" spans="2:24" ht="15.5" x14ac:dyDescent="0.35">
      <c r="C79" t="s">
        <v>96</v>
      </c>
    </row>
    <row r="80" spans="2:24" ht="15.5" x14ac:dyDescent="0.35">
      <c r="C80" t="s">
        <v>20</v>
      </c>
      <c r="D80" s="5">
        <v>64926602836</v>
      </c>
      <c r="E80" s="5">
        <v>53744662903</v>
      </c>
      <c r="F80" s="5">
        <v>68858071251</v>
      </c>
      <c r="G80" s="5">
        <v>55367618729</v>
      </c>
      <c r="I80" s="5">
        <v>68858071251</v>
      </c>
      <c r="J80" s="5">
        <v>118926927177</v>
      </c>
      <c r="K80" s="5">
        <v>115840880123</v>
      </c>
      <c r="L80" s="5">
        <v>40360274814</v>
      </c>
      <c r="M80" s="5">
        <v>96169853081</v>
      </c>
      <c r="N80" s="5">
        <v>25095517219</v>
      </c>
      <c r="O80" s="5">
        <v>18838991531</v>
      </c>
      <c r="P80" s="5">
        <v>12089897847</v>
      </c>
      <c r="Q80" s="5">
        <v>9115361639</v>
      </c>
      <c r="R80" s="5">
        <v>9022509790</v>
      </c>
      <c r="S80" s="5">
        <v>8658473828</v>
      </c>
      <c r="T80" s="5">
        <v>9410876110</v>
      </c>
      <c r="U80" s="5">
        <v>7466541491</v>
      </c>
      <c r="V80" s="5">
        <v>5119824303</v>
      </c>
      <c r="W80" s="5">
        <v>4738971003</v>
      </c>
      <c r="X80" s="5">
        <v>1353641452</v>
      </c>
    </row>
    <row r="81" spans="3:24" ht="15.5" x14ac:dyDescent="0.35">
      <c r="C81" t="s">
        <v>97</v>
      </c>
      <c r="D81" s="5">
        <v>530184398715</v>
      </c>
      <c r="E81" s="5">
        <v>461980775191</v>
      </c>
      <c r="F81" s="5">
        <v>434383081308</v>
      </c>
      <c r="G81" s="5">
        <v>409333557387</v>
      </c>
      <c r="I81" s="5">
        <v>434383081308</v>
      </c>
      <c r="J81" s="5">
        <v>368385087868</v>
      </c>
      <c r="K81" s="5">
        <v>336869882908</v>
      </c>
      <c r="L81" s="5">
        <v>250340581319</v>
      </c>
      <c r="M81" s="5">
        <v>319321566151</v>
      </c>
      <c r="N81" s="5">
        <v>288884783528</v>
      </c>
      <c r="O81" s="5">
        <v>230491208522</v>
      </c>
      <c r="P81" s="5">
        <v>203140191255</v>
      </c>
      <c r="Q81" s="5">
        <v>192425624515</v>
      </c>
      <c r="R81" s="5">
        <v>182427385518</v>
      </c>
      <c r="S81" s="5">
        <v>154802310276</v>
      </c>
      <c r="T81" s="5">
        <v>139752113723</v>
      </c>
      <c r="U81" s="5">
        <v>108397947603</v>
      </c>
      <c r="V81" s="5">
        <v>64422120517</v>
      </c>
      <c r="W81" s="5">
        <v>50617329356</v>
      </c>
      <c r="X81" s="5">
        <v>33247759679</v>
      </c>
    </row>
    <row r="82" spans="3:24" ht="15.5" x14ac:dyDescent="0.35">
      <c r="C82" t="s">
        <v>99</v>
      </c>
      <c r="D82" s="5">
        <v>10000000000</v>
      </c>
      <c r="E82" s="5">
        <v>10000000000</v>
      </c>
      <c r="F82" s="5">
        <v>10000000000</v>
      </c>
      <c r="G82" s="5">
        <v>5000000000</v>
      </c>
      <c r="I82" s="5">
        <v>10000000000</v>
      </c>
    </row>
    <row r="83" spans="3:24" ht="15.5" x14ac:dyDescent="0.35">
      <c r="C83" t="s">
        <v>98</v>
      </c>
      <c r="D83" s="5">
        <v>9574799197</v>
      </c>
      <c r="E83" s="5">
        <v>10591525635</v>
      </c>
      <c r="F83" s="5">
        <v>10615316983</v>
      </c>
      <c r="G83" s="5">
        <v>11893194193</v>
      </c>
      <c r="I83" s="5">
        <v>10615316983</v>
      </c>
      <c r="J83" s="5">
        <v>18189082105</v>
      </c>
      <c r="K83" s="5">
        <v>19827552339</v>
      </c>
      <c r="L83" s="5">
        <v>39372801399</v>
      </c>
      <c r="M83" s="5">
        <v>154682344</v>
      </c>
      <c r="N83" s="5">
        <v>123971711</v>
      </c>
      <c r="O83" s="5">
        <v>82148227</v>
      </c>
      <c r="P83" s="5">
        <v>282444026</v>
      </c>
      <c r="Q83" s="5">
        <v>992980168</v>
      </c>
      <c r="R83" s="5">
        <v>1203553156</v>
      </c>
      <c r="S83" s="5">
        <v>50702164</v>
      </c>
      <c r="T83" s="5">
        <v>38701171</v>
      </c>
      <c r="U83" s="5">
        <v>845384959</v>
      </c>
      <c r="V83" s="5">
        <v>876033837</v>
      </c>
      <c r="X83" s="5">
        <v>1295242500</v>
      </c>
    </row>
    <row r="84" spans="3:24" ht="15.5" x14ac:dyDescent="0.35">
      <c r="C84" t="s">
        <v>100</v>
      </c>
      <c r="D84" s="5">
        <v>530184398715</v>
      </c>
      <c r="E84" s="5">
        <v>461980775191</v>
      </c>
      <c r="F84" s="5">
        <v>434383081308</v>
      </c>
      <c r="G84" s="5">
        <v>409333557387</v>
      </c>
      <c r="I84" s="5">
        <v>434383081308</v>
      </c>
      <c r="J84" s="5">
        <v>368385087868</v>
      </c>
      <c r="K84" s="5">
        <v>336869882908</v>
      </c>
      <c r="L84" s="5">
        <v>250340581319</v>
      </c>
      <c r="M84" s="5">
        <v>319321566151</v>
      </c>
      <c r="N84" s="5">
        <v>288884783528</v>
      </c>
      <c r="O84" s="5">
        <v>230491208522</v>
      </c>
      <c r="P84" s="5">
        <v>203140191255</v>
      </c>
      <c r="Q84" s="5">
        <v>192425624515</v>
      </c>
      <c r="R84" s="5">
        <v>182427385518</v>
      </c>
      <c r="S84" s="5">
        <v>154802310276</v>
      </c>
      <c r="T84" s="5">
        <v>139752113723</v>
      </c>
      <c r="U84" s="5">
        <v>108397947603</v>
      </c>
      <c r="V84" s="5">
        <v>64422120517</v>
      </c>
      <c r="W84" s="5">
        <v>50617329356</v>
      </c>
      <c r="X84" s="5">
        <v>33247759679</v>
      </c>
    </row>
    <row r="85" spans="3:24" ht="15.5" x14ac:dyDescent="0.35">
      <c r="C85" t="s">
        <v>101</v>
      </c>
      <c r="D85" s="5">
        <v>466193570</v>
      </c>
      <c r="E85" s="5">
        <v>5492772932</v>
      </c>
      <c r="F85" s="5">
        <v>412264529</v>
      </c>
      <c r="G85" s="5">
        <v>6387154785</v>
      </c>
      <c r="I85" s="5">
        <v>412264529</v>
      </c>
      <c r="J85" s="5">
        <v>257491939</v>
      </c>
      <c r="K85" s="5">
        <v>207452504</v>
      </c>
      <c r="L85" s="5">
        <v>222959091</v>
      </c>
      <c r="M85" s="5">
        <v>182072680</v>
      </c>
      <c r="N85" s="5">
        <v>300328462</v>
      </c>
      <c r="O85" s="5">
        <v>1174775622</v>
      </c>
      <c r="P85" s="5">
        <v>570869273</v>
      </c>
      <c r="Q85" s="5">
        <v>249268986</v>
      </c>
      <c r="R85" s="5">
        <v>122441440</v>
      </c>
      <c r="S85" s="5">
        <v>177066140</v>
      </c>
      <c r="T85" s="5">
        <v>239370821</v>
      </c>
      <c r="U85" s="5">
        <v>493829334</v>
      </c>
      <c r="V85" s="5">
        <v>363449200</v>
      </c>
      <c r="W85" s="5">
        <v>442552248</v>
      </c>
      <c r="X85" s="5">
        <v>2112409900</v>
      </c>
    </row>
    <row r="86" spans="3:24" ht="15.5" x14ac:dyDescent="0.35">
      <c r="C86" t="s">
        <v>102</v>
      </c>
      <c r="D86" s="5">
        <v>466193570</v>
      </c>
      <c r="E86" s="5">
        <v>5492772932</v>
      </c>
      <c r="F86" s="5">
        <v>412264529</v>
      </c>
      <c r="G86" s="5">
        <v>6387154785</v>
      </c>
      <c r="I86" s="5">
        <v>412264529</v>
      </c>
      <c r="J86" s="5">
        <v>257491939</v>
      </c>
      <c r="K86" s="5">
        <v>207452504</v>
      </c>
      <c r="L86" s="5">
        <v>222959091</v>
      </c>
      <c r="M86" s="5">
        <v>182072680</v>
      </c>
      <c r="N86" s="5">
        <v>300328462</v>
      </c>
      <c r="O86" s="5">
        <v>1174775622</v>
      </c>
      <c r="P86" s="5">
        <v>570869273</v>
      </c>
      <c r="Q86" s="5">
        <v>249268986</v>
      </c>
      <c r="R86" s="5">
        <v>122441440</v>
      </c>
      <c r="S86" s="5">
        <v>177066140</v>
      </c>
      <c r="T86" s="5">
        <v>239370821</v>
      </c>
      <c r="U86" s="5">
        <v>493829334</v>
      </c>
      <c r="V86" s="5">
        <v>363449200</v>
      </c>
      <c r="W86" s="5">
        <v>442552248</v>
      </c>
      <c r="X86" s="5">
        <v>2112409900</v>
      </c>
    </row>
    <row r="87" spans="3:24" ht="15.5" x14ac:dyDescent="0.35">
      <c r="C87" t="s">
        <v>103</v>
      </c>
      <c r="D87" s="5">
        <v>479289712039</v>
      </c>
      <c r="E87" s="5">
        <v>457616328156</v>
      </c>
      <c r="F87" s="5">
        <v>457762165879</v>
      </c>
      <c r="G87" s="5">
        <v>424932606542</v>
      </c>
      <c r="I87" s="5">
        <v>457762165879</v>
      </c>
      <c r="J87" s="5">
        <v>418381696358</v>
      </c>
      <c r="K87" s="5">
        <v>371396690624</v>
      </c>
      <c r="L87" s="5">
        <v>362228382554</v>
      </c>
      <c r="M87" s="5">
        <v>258888049512</v>
      </c>
      <c r="N87" s="5">
        <v>207219414600</v>
      </c>
      <c r="O87" s="5">
        <v>257163046834</v>
      </c>
      <c r="P87" s="5">
        <v>144342696536</v>
      </c>
      <c r="Q87" s="5">
        <v>131015702213</v>
      </c>
      <c r="R87" s="5">
        <v>95547717345</v>
      </c>
      <c r="S87" s="5">
        <v>79554208566</v>
      </c>
      <c r="T87" s="5">
        <v>75858974959</v>
      </c>
      <c r="U87" s="5">
        <v>60023256957</v>
      </c>
      <c r="V87" s="5">
        <v>32360684677</v>
      </c>
      <c r="W87" s="5">
        <v>28471849262</v>
      </c>
      <c r="X87" s="5">
        <v>13385459360</v>
      </c>
    </row>
    <row r="88" spans="3:24" ht="15.5" x14ac:dyDescent="0.35">
      <c r="C88" t="s">
        <v>79</v>
      </c>
      <c r="D88" s="5">
        <v>227710400237</v>
      </c>
      <c r="E88" s="5">
        <v>227719030237</v>
      </c>
      <c r="F88" s="5">
        <v>227756215237</v>
      </c>
      <c r="G88" s="5">
        <v>227830225237</v>
      </c>
      <c r="I88" s="5">
        <v>227756215237</v>
      </c>
      <c r="J88" s="5">
        <v>227983920237</v>
      </c>
      <c r="K88" s="5">
        <v>2193000000</v>
      </c>
      <c r="L88" s="5">
        <v>247870000</v>
      </c>
      <c r="M88" s="5">
        <v>621010000</v>
      </c>
      <c r="N88" s="5">
        <v>1279630000</v>
      </c>
      <c r="O88" s="5">
        <v>-475011828</v>
      </c>
      <c r="P88" s="5">
        <v>1301079430</v>
      </c>
      <c r="Q88" s="5">
        <v>1012467214</v>
      </c>
      <c r="R88" s="5">
        <v>1602845331</v>
      </c>
      <c r="S88" s="5">
        <v>-300312028</v>
      </c>
      <c r="T88" s="5">
        <v>5221562301</v>
      </c>
      <c r="U88" s="5">
        <v>5576868159</v>
      </c>
      <c r="V88" s="5">
        <v>141745218</v>
      </c>
      <c r="W88" s="5">
        <v>98996743</v>
      </c>
    </row>
    <row r="89" spans="3:24" ht="15.5" x14ac:dyDescent="0.35">
      <c r="C89" t="s">
        <v>104</v>
      </c>
      <c r="D89" s="5">
        <v>1140892862317</v>
      </c>
      <c r="E89" s="5">
        <v>1053098160358</v>
      </c>
      <c r="F89" s="5">
        <v>1025554589240</v>
      </c>
      <c r="G89" s="5">
        <v>957133509780</v>
      </c>
      <c r="I89" s="5">
        <v>1025554589240</v>
      </c>
      <c r="J89" s="5">
        <v>947105255724</v>
      </c>
      <c r="K89" s="5">
        <v>876816259095</v>
      </c>
      <c r="L89" s="5">
        <v>714110899271</v>
      </c>
      <c r="M89" s="5">
        <v>710233784991</v>
      </c>
      <c r="N89" s="5">
        <v>536525873066</v>
      </c>
      <c r="O89" s="5">
        <v>527212418930</v>
      </c>
      <c r="P89" s="5">
        <v>373344346111</v>
      </c>
      <c r="Q89" s="5">
        <v>348662337262</v>
      </c>
      <c r="R89" s="5">
        <v>298258060232</v>
      </c>
      <c r="S89" s="5">
        <v>247659994988</v>
      </c>
      <c r="T89" s="5">
        <v>245345790174</v>
      </c>
      <c r="U89" s="5">
        <v>195585658856</v>
      </c>
      <c r="V89" s="5">
        <v>104370198410</v>
      </c>
      <c r="W89" s="5">
        <v>84637777234</v>
      </c>
      <c r="X89" s="5">
        <v>51303780106</v>
      </c>
    </row>
    <row r="90" spans="3:24" ht="15.5" x14ac:dyDescent="0.35">
      <c r="C90" t="s">
        <v>105</v>
      </c>
    </row>
    <row r="91" spans="3:24" ht="15.5" x14ac:dyDescent="0.35">
      <c r="C91" t="s">
        <v>106</v>
      </c>
      <c r="D91" s="5">
        <v>1010005424028</v>
      </c>
      <c r="E91" s="5">
        <v>1012291066184</v>
      </c>
      <c r="F91" s="5">
        <v>1023528336342</v>
      </c>
      <c r="G91" s="5">
        <v>1036316222987</v>
      </c>
      <c r="I91" s="5">
        <v>1023528336342</v>
      </c>
      <c r="J91" s="5">
        <v>1060362658079</v>
      </c>
      <c r="K91" s="5">
        <v>852286516379</v>
      </c>
      <c r="L91" s="5">
        <v>849985771718</v>
      </c>
      <c r="M91" s="5">
        <v>495847625081</v>
      </c>
      <c r="N91" s="5">
        <v>411364849072</v>
      </c>
      <c r="O91" s="5">
        <v>393219454865</v>
      </c>
      <c r="P91" s="5">
        <v>149708894516</v>
      </c>
      <c r="Q91" s="5">
        <v>147610455698</v>
      </c>
      <c r="R91" s="5">
        <v>111122445703</v>
      </c>
      <c r="S91" s="5">
        <v>117612199760</v>
      </c>
      <c r="T91" s="5">
        <v>110792833798</v>
      </c>
      <c r="U91" s="5">
        <v>105216294418</v>
      </c>
      <c r="V91" s="5">
        <v>75470395188</v>
      </c>
      <c r="W91" s="5">
        <v>73125377937</v>
      </c>
      <c r="X91" s="5">
        <v>50608954438</v>
      </c>
    </row>
    <row r="92" spans="3:24" ht="15.5" x14ac:dyDescent="0.35">
      <c r="C92" t="s">
        <v>107</v>
      </c>
      <c r="D92" s="5">
        <v>22960246206</v>
      </c>
      <c r="E92" s="5">
        <v>32394231255</v>
      </c>
      <c r="F92" s="5">
        <v>34258171552</v>
      </c>
      <c r="G92" s="5">
        <v>37259770419</v>
      </c>
      <c r="I92" s="5">
        <v>34258171552</v>
      </c>
      <c r="J92" s="5">
        <v>34399784165</v>
      </c>
      <c r="K92" s="5">
        <v>17924628731</v>
      </c>
      <c r="L92" s="5">
        <v>2799437323</v>
      </c>
      <c r="M92" s="5">
        <v>2638483221</v>
      </c>
      <c r="N92" s="5">
        <v>3961339990</v>
      </c>
      <c r="O92" s="5">
        <v>2961481558</v>
      </c>
      <c r="P92" s="5">
        <v>1532265134</v>
      </c>
      <c r="Q92" s="5">
        <v>2416800701</v>
      </c>
      <c r="R92" s="5">
        <v>933483583</v>
      </c>
      <c r="S92" s="5">
        <v>706820965</v>
      </c>
      <c r="T92" s="5">
        <v>570555725</v>
      </c>
      <c r="U92" s="5">
        <v>500314243</v>
      </c>
      <c r="V92" s="5">
        <v>443074089</v>
      </c>
      <c r="W92" s="5">
        <v>359002091</v>
      </c>
      <c r="X92" s="5">
        <v>282579888</v>
      </c>
    </row>
    <row r="93" spans="3:24" ht="15.5" x14ac:dyDescent="0.35">
      <c r="C93" t="s">
        <v>108</v>
      </c>
      <c r="D93" s="5">
        <v>1037711887935</v>
      </c>
      <c r="E93" s="5">
        <v>1049464777640</v>
      </c>
      <c r="F93" s="5">
        <v>1062599250595</v>
      </c>
      <c r="G93" s="5">
        <v>1078653542386</v>
      </c>
      <c r="I93" s="5">
        <v>1062599250595</v>
      </c>
      <c r="J93" s="5">
        <v>1099576022445</v>
      </c>
      <c r="K93" s="5">
        <v>874886308648</v>
      </c>
      <c r="L93" s="5">
        <v>854696050916</v>
      </c>
      <c r="M93" s="5">
        <v>500575657037</v>
      </c>
      <c r="N93" s="5">
        <v>417026094146</v>
      </c>
      <c r="O93" s="5">
        <v>397902030577</v>
      </c>
      <c r="P93" s="5">
        <v>152784969052</v>
      </c>
      <c r="Q93" s="5">
        <v>150039319733</v>
      </c>
      <c r="R93" s="5">
        <v>112072516370</v>
      </c>
      <c r="S93" s="5">
        <v>118350824210</v>
      </c>
      <c r="T93" s="5">
        <v>111468475494</v>
      </c>
      <c r="U93" s="5">
        <v>105893573365</v>
      </c>
      <c r="V93" s="5">
        <v>80526544477</v>
      </c>
      <c r="W93" s="5">
        <v>79884933744</v>
      </c>
      <c r="X93" s="5">
        <v>56214545396</v>
      </c>
    </row>
    <row r="94" spans="3:24" ht="15.5" x14ac:dyDescent="0.35">
      <c r="C94" t="s">
        <v>109</v>
      </c>
      <c r="D94" s="5">
        <v>2178604750252</v>
      </c>
      <c r="E94" s="5">
        <v>2102562937998</v>
      </c>
      <c r="F94" s="5">
        <v>2088153839835</v>
      </c>
      <c r="G94" s="5">
        <v>2035787052166</v>
      </c>
      <c r="I94" s="5">
        <v>2088153839835</v>
      </c>
      <c r="J94" s="5">
        <v>2046681278169</v>
      </c>
      <c r="K94" s="5">
        <v>1751702567743</v>
      </c>
      <c r="L94" s="5">
        <v>1568806950187</v>
      </c>
      <c r="M94" s="5">
        <v>1210809442028</v>
      </c>
      <c r="N94" s="5">
        <v>953551967212</v>
      </c>
      <c r="O94" s="5">
        <v>925114449507</v>
      </c>
      <c r="P94" s="5">
        <v>526129315163</v>
      </c>
      <c r="Q94" s="5">
        <v>498701656995</v>
      </c>
      <c r="R94" s="5">
        <v>410330576602</v>
      </c>
      <c r="S94" s="5">
        <v>366010819198</v>
      </c>
      <c r="T94" s="5">
        <v>356814265668</v>
      </c>
      <c r="U94" s="5">
        <v>301479232221</v>
      </c>
      <c r="V94" s="5">
        <v>184896742887</v>
      </c>
      <c r="W94" s="5">
        <v>164522710978</v>
      </c>
      <c r="X94" s="5">
        <v>107518325502</v>
      </c>
    </row>
    <row r="95" spans="3:24" ht="15.5" x14ac:dyDescent="0.35">
      <c r="C95" t="s">
        <v>110</v>
      </c>
    </row>
    <row r="96" spans="3:24" ht="15.5" x14ac:dyDescent="0.35">
      <c r="C96" t="s">
        <v>111</v>
      </c>
    </row>
    <row r="97" spans="3:24" ht="15.5" x14ac:dyDescent="0.35">
      <c r="C97" t="s">
        <v>112</v>
      </c>
      <c r="D97" s="5">
        <v>919348943133</v>
      </c>
      <c r="E97" s="5">
        <v>872448576802</v>
      </c>
      <c r="F97" s="5">
        <v>851473350517</v>
      </c>
      <c r="G97" s="5">
        <v>793049671898</v>
      </c>
      <c r="I97" s="5">
        <v>851473350517</v>
      </c>
      <c r="J97" s="5">
        <v>767212518685</v>
      </c>
      <c r="K97" s="5">
        <v>680008440675</v>
      </c>
      <c r="L97" s="5">
        <v>508007638970</v>
      </c>
      <c r="M97" s="5">
        <v>387942345634</v>
      </c>
      <c r="N97" s="5">
        <v>303886581958</v>
      </c>
      <c r="O97" s="5">
        <v>291076212712</v>
      </c>
      <c r="P97" s="5">
        <v>231453796427</v>
      </c>
      <c r="Q97" s="5">
        <v>242051192180</v>
      </c>
      <c r="R97" s="5">
        <v>201756667857</v>
      </c>
      <c r="S97" s="5">
        <v>184214469035</v>
      </c>
      <c r="T97" s="5">
        <v>184602687438</v>
      </c>
      <c r="U97" s="5">
        <v>150482940928</v>
      </c>
      <c r="V97" s="5">
        <v>85298205317</v>
      </c>
      <c r="W97" s="5">
        <v>74370689900</v>
      </c>
      <c r="X97" s="5">
        <v>59059297349</v>
      </c>
    </row>
    <row r="98" spans="3:24" ht="15.5" x14ac:dyDescent="0.35">
      <c r="C98" t="s">
        <v>115</v>
      </c>
      <c r="D98" s="5">
        <v>443773573842</v>
      </c>
      <c r="E98" s="5">
        <v>426606023985</v>
      </c>
      <c r="F98" s="5">
        <v>378036605510</v>
      </c>
      <c r="G98" s="5">
        <v>326892699370</v>
      </c>
      <c r="I98" s="5">
        <v>378036605510</v>
      </c>
      <c r="J98" s="5">
        <v>289015706967</v>
      </c>
      <c r="K98" s="5">
        <v>292091220965</v>
      </c>
      <c r="L98" s="5">
        <v>217864904330</v>
      </c>
      <c r="M98" s="5">
        <v>107242074691</v>
      </c>
      <c r="N98" s="5">
        <v>27987000905</v>
      </c>
      <c r="O98" s="5">
        <v>47900219384</v>
      </c>
      <c r="P98" s="5">
        <v>72337346328</v>
      </c>
      <c r="Q98" s="5">
        <v>68511770044</v>
      </c>
      <c r="R98" s="5">
        <v>52372608462</v>
      </c>
      <c r="S98" s="5">
        <v>78295145649</v>
      </c>
      <c r="T98" s="5">
        <v>64925172803</v>
      </c>
      <c r="U98" s="5">
        <v>47468749389</v>
      </c>
      <c r="V98" s="5">
        <v>25324716768</v>
      </c>
      <c r="W98" s="5">
        <v>26483541332</v>
      </c>
      <c r="X98" s="5">
        <v>27165249930</v>
      </c>
    </row>
    <row r="99" spans="3:24" ht="15.5" x14ac:dyDescent="0.35">
      <c r="C99" t="s">
        <v>113</v>
      </c>
    </row>
    <row r="100" spans="3:24" ht="15.5" x14ac:dyDescent="0.35">
      <c r="C100" t="s">
        <v>114</v>
      </c>
      <c r="D100" s="5">
        <v>344628650762</v>
      </c>
      <c r="E100" s="5">
        <v>320075269103</v>
      </c>
      <c r="F100" s="5">
        <v>352283150321</v>
      </c>
      <c r="G100" s="5">
        <v>349790452959</v>
      </c>
      <c r="I100" s="5">
        <v>352283150321</v>
      </c>
      <c r="J100" s="5">
        <v>380154383782</v>
      </c>
      <c r="K100" s="5">
        <v>306861379955</v>
      </c>
      <c r="L100" s="5">
        <v>211343503536</v>
      </c>
      <c r="M100" s="5">
        <v>241048113383</v>
      </c>
      <c r="N100" s="5">
        <v>188420601192</v>
      </c>
      <c r="O100" s="5">
        <v>159834778338</v>
      </c>
      <c r="P100" s="5">
        <v>146727881240</v>
      </c>
      <c r="Q100" s="5">
        <v>158994734911</v>
      </c>
      <c r="R100" s="5">
        <v>136922780390</v>
      </c>
      <c r="S100" s="5">
        <v>94351241096</v>
      </c>
      <c r="T100" s="5">
        <v>109360870350</v>
      </c>
      <c r="U100" s="5">
        <v>92214117601</v>
      </c>
      <c r="V100" s="5">
        <v>52595653030</v>
      </c>
      <c r="W100" s="5">
        <v>38695908756</v>
      </c>
      <c r="X100" s="5">
        <v>26776791138</v>
      </c>
    </row>
    <row r="101" spans="3:24" ht="15.5" x14ac:dyDescent="0.35">
      <c r="C101" t="s">
        <v>117</v>
      </c>
      <c r="D101" s="5">
        <v>11577250058</v>
      </c>
      <c r="E101" s="5">
        <v>11336296121</v>
      </c>
      <c r="F101" s="5">
        <v>6311916438</v>
      </c>
      <c r="G101" s="5">
        <v>9550395913</v>
      </c>
      <c r="I101" s="5">
        <v>6311916438</v>
      </c>
      <c r="J101" s="5">
        <v>7583181965</v>
      </c>
      <c r="K101" s="5">
        <v>6137835507</v>
      </c>
      <c r="L101" s="5">
        <v>6527529033</v>
      </c>
      <c r="M101" s="5">
        <v>11615530896</v>
      </c>
      <c r="N101" s="5">
        <v>10629373555</v>
      </c>
      <c r="O101" s="5">
        <v>15988583982</v>
      </c>
      <c r="P101" s="5">
        <v>3965734679</v>
      </c>
      <c r="Q101" s="5">
        <v>2965100020</v>
      </c>
      <c r="R101" s="5">
        <v>3361637724</v>
      </c>
      <c r="S101" s="5">
        <v>1744359019</v>
      </c>
      <c r="T101" s="5">
        <v>2457336323</v>
      </c>
      <c r="U101" s="5">
        <v>3643094292</v>
      </c>
      <c r="V101" s="5">
        <v>1663413796</v>
      </c>
      <c r="W101" s="5">
        <v>1523469179</v>
      </c>
      <c r="X101" s="5">
        <v>445581123</v>
      </c>
    </row>
    <row r="102" spans="3:24" ht="15.5" x14ac:dyDescent="0.35">
      <c r="C102" t="s">
        <v>206</v>
      </c>
      <c r="W102" s="5">
        <v>2584571349</v>
      </c>
    </row>
    <row r="103" spans="3:24" ht="15.5" x14ac:dyDescent="0.35">
      <c r="C103" t="s">
        <v>207</v>
      </c>
      <c r="D103" s="5">
        <v>19574799197</v>
      </c>
      <c r="E103" s="5">
        <v>20591525635</v>
      </c>
      <c r="F103" s="5">
        <v>20615316983</v>
      </c>
      <c r="G103" s="5">
        <v>16893194193</v>
      </c>
      <c r="I103" s="5">
        <v>20615316983</v>
      </c>
      <c r="J103" s="5">
        <v>18189082105</v>
      </c>
      <c r="K103" s="5">
        <v>19827552339</v>
      </c>
      <c r="L103" s="5">
        <v>39372801399</v>
      </c>
      <c r="M103" s="5">
        <v>154682344</v>
      </c>
      <c r="N103" s="5">
        <v>123971711</v>
      </c>
      <c r="O103" s="5">
        <v>82148227</v>
      </c>
      <c r="P103" s="5">
        <v>282444026</v>
      </c>
      <c r="Q103" s="5">
        <v>992980168</v>
      </c>
      <c r="R103" s="5">
        <v>1203553156</v>
      </c>
      <c r="S103" s="5">
        <v>50702164</v>
      </c>
      <c r="T103" s="5">
        <v>38701171</v>
      </c>
      <c r="U103" s="5">
        <v>845384959</v>
      </c>
      <c r="V103" s="5">
        <v>876033837</v>
      </c>
      <c r="W103" s="5">
        <v>2584571349</v>
      </c>
      <c r="X103" s="5">
        <v>1295242500</v>
      </c>
    </row>
    <row r="104" spans="3:24" ht="15.5" x14ac:dyDescent="0.35">
      <c r="C104" t="s">
        <v>116</v>
      </c>
      <c r="D104" s="5">
        <v>10634919764</v>
      </c>
      <c r="E104" s="5">
        <v>7601434403</v>
      </c>
      <c r="F104" s="5">
        <v>10136071149</v>
      </c>
      <c r="G104" s="5">
        <v>8948675035</v>
      </c>
      <c r="I104" s="5">
        <v>10136071149</v>
      </c>
      <c r="J104" s="5">
        <v>7715990017</v>
      </c>
      <c r="K104" s="5">
        <v>9336557485</v>
      </c>
      <c r="L104" s="5">
        <v>7012559439</v>
      </c>
      <c r="M104" s="5">
        <v>6985969819</v>
      </c>
      <c r="N104" s="5">
        <v>7578046469</v>
      </c>
      <c r="O104" s="5">
        <v>8460245812</v>
      </c>
      <c r="P104" s="5">
        <v>1178890423</v>
      </c>
      <c r="Q104" s="5">
        <v>4439692279</v>
      </c>
      <c r="R104" s="5">
        <v>4254005482</v>
      </c>
      <c r="S104" s="5">
        <v>230963500</v>
      </c>
      <c r="T104" s="5">
        <v>405371877</v>
      </c>
      <c r="U104" s="5">
        <v>319302278</v>
      </c>
      <c r="V104" s="5">
        <v>260194425</v>
      </c>
    </row>
    <row r="105" spans="3:24" ht="15.5" x14ac:dyDescent="0.35">
      <c r="C105" t="s">
        <v>119</v>
      </c>
    </row>
    <row r="106" spans="3:24" ht="15.5" x14ac:dyDescent="0.35">
      <c r="C106" t="s">
        <v>209</v>
      </c>
      <c r="D106" s="5">
        <v>108834356245</v>
      </c>
      <c r="E106" s="5">
        <v>126698111685</v>
      </c>
      <c r="F106" s="5">
        <v>147485866321</v>
      </c>
      <c r="G106" s="5">
        <v>166685109730</v>
      </c>
      <c r="I106" s="5">
        <v>147485866321</v>
      </c>
      <c r="J106" s="5">
        <v>222569226319</v>
      </c>
      <c r="K106" s="5">
        <v>230901257846</v>
      </c>
      <c r="L106" s="5">
        <v>274781241402</v>
      </c>
      <c r="M106" s="5">
        <v>97336305852</v>
      </c>
      <c r="N106" s="5">
        <v>31957802356</v>
      </c>
      <c r="O106" s="5">
        <v>80254071610</v>
      </c>
      <c r="P106" s="5">
        <v>12373333323</v>
      </c>
      <c r="Q106" s="5">
        <v>17493333327</v>
      </c>
      <c r="S106" s="5">
        <v>4159816814</v>
      </c>
      <c r="T106" s="5">
        <v>7191077395</v>
      </c>
      <c r="U106" s="5">
        <v>5610867494</v>
      </c>
      <c r="V106" s="5">
        <v>2105129180</v>
      </c>
      <c r="W106" s="5">
        <v>5803342175</v>
      </c>
      <c r="X106" s="5">
        <v>6943551699</v>
      </c>
    </row>
    <row r="107" spans="3:24" ht="15.5" x14ac:dyDescent="0.35">
      <c r="C107" t="s">
        <v>509</v>
      </c>
      <c r="D107" s="5">
        <v>2319216139</v>
      </c>
      <c r="E107" s="5">
        <v>3174925638</v>
      </c>
      <c r="F107" s="5">
        <v>3347710190</v>
      </c>
      <c r="G107" s="5">
        <v>4784465325</v>
      </c>
      <c r="I107" s="5">
        <v>3347710190</v>
      </c>
      <c r="J107" s="5">
        <v>4959746869</v>
      </c>
      <c r="K107" s="5">
        <v>6760137954</v>
      </c>
      <c r="L107" s="5">
        <v>2241664544</v>
      </c>
      <c r="M107" s="5">
        <v>3418010748</v>
      </c>
      <c r="N107" s="5">
        <v>3276904179</v>
      </c>
      <c r="O107" s="5">
        <v>3573813181</v>
      </c>
      <c r="P107" s="5">
        <v>1682908913</v>
      </c>
      <c r="Q107" s="5">
        <v>816972457</v>
      </c>
      <c r="R107" s="5">
        <v>746098495</v>
      </c>
      <c r="S107" s="5">
        <v>1021949350</v>
      </c>
      <c r="T107" s="5">
        <v>1266888938</v>
      </c>
      <c r="U107" s="5">
        <v>2091382642</v>
      </c>
      <c r="V107" s="5">
        <v>772572265</v>
      </c>
      <c r="W107" s="5">
        <v>799562491</v>
      </c>
      <c r="X107" s="5">
        <v>107742094</v>
      </c>
    </row>
    <row r="108" spans="3:24" ht="15.5" x14ac:dyDescent="0.35">
      <c r="C108" t="s">
        <v>122</v>
      </c>
      <c r="D108" s="5">
        <v>87204746749</v>
      </c>
      <c r="E108" s="5">
        <v>85543585392</v>
      </c>
      <c r="F108" s="5">
        <v>83367306035</v>
      </c>
      <c r="G108" s="5">
        <v>80566213379</v>
      </c>
      <c r="I108" s="5">
        <v>83367306035</v>
      </c>
      <c r="J108" s="5">
        <v>64421443424</v>
      </c>
      <c r="K108" s="5">
        <v>44957123614</v>
      </c>
      <c r="L108" s="5">
        <v>24780972580</v>
      </c>
      <c r="M108" s="5">
        <v>20456952510</v>
      </c>
      <c r="N108" s="5">
        <v>61937460328</v>
      </c>
      <c r="O108" s="5">
        <v>57916790977</v>
      </c>
      <c r="P108" s="5">
        <v>6735540813</v>
      </c>
      <c r="Q108" s="5">
        <v>6146914758</v>
      </c>
      <c r="R108" s="5">
        <v>3642082643</v>
      </c>
      <c r="S108" s="5">
        <v>9542057607</v>
      </c>
      <c r="T108" s="5">
        <v>7415234914</v>
      </c>
      <c r="U108" s="5">
        <v>5992292409</v>
      </c>
      <c r="V108" s="5">
        <v>4578193461</v>
      </c>
      <c r="W108" s="5">
        <v>5083199284</v>
      </c>
      <c r="X108" s="5">
        <v>3376432658</v>
      </c>
    </row>
    <row r="109" spans="3:24" ht="15.5" x14ac:dyDescent="0.35">
      <c r="C109" t="s">
        <v>123</v>
      </c>
      <c r="D109" s="5">
        <v>142612679216</v>
      </c>
      <c r="E109" s="5">
        <v>160587730413</v>
      </c>
      <c r="F109" s="5">
        <v>180151590805</v>
      </c>
      <c r="G109" s="5">
        <v>197319351578</v>
      </c>
      <c r="I109" s="5">
        <v>180151590805</v>
      </c>
      <c r="J109" s="5">
        <v>252694527354</v>
      </c>
      <c r="K109" s="5">
        <v>261756494214</v>
      </c>
      <c r="L109" s="5">
        <v>295630365080</v>
      </c>
      <c r="M109" s="5">
        <v>119464534912</v>
      </c>
      <c r="N109" s="5">
        <v>59541737434</v>
      </c>
      <c r="O109" s="5">
        <v>100631930525</v>
      </c>
      <c r="P109" s="5">
        <v>23085301266</v>
      </c>
      <c r="Q109" s="5">
        <v>27227641639</v>
      </c>
      <c r="R109" s="5">
        <v>7686008323</v>
      </c>
      <c r="S109" s="5">
        <v>10867323350</v>
      </c>
      <c r="T109" s="5">
        <v>12788922608</v>
      </c>
      <c r="U109" s="5">
        <v>11112992131</v>
      </c>
      <c r="V109" s="5">
        <v>5292783793</v>
      </c>
      <c r="W109" s="5">
        <v>8368989742</v>
      </c>
      <c r="X109" s="5">
        <v>8181098918</v>
      </c>
    </row>
    <row r="110" spans="3:24" ht="15.5" x14ac:dyDescent="0.35">
      <c r="C110" t="s">
        <v>124</v>
      </c>
      <c r="D110" s="5">
        <v>142612679216</v>
      </c>
      <c r="E110" s="5">
        <v>160587730413</v>
      </c>
      <c r="F110" s="5">
        <v>180151590805</v>
      </c>
      <c r="G110" s="5">
        <v>197319351578</v>
      </c>
      <c r="I110" s="5">
        <v>180151590805</v>
      </c>
      <c r="J110" s="5">
        <v>252694527354</v>
      </c>
      <c r="K110" s="5">
        <v>261756494214</v>
      </c>
      <c r="L110" s="5">
        <v>295630365080</v>
      </c>
      <c r="M110" s="5">
        <v>119464534912</v>
      </c>
      <c r="N110" s="5">
        <v>59541737434</v>
      </c>
      <c r="O110" s="5">
        <v>100631930525</v>
      </c>
      <c r="P110" s="5">
        <v>23085301266</v>
      </c>
      <c r="Q110" s="5">
        <v>27227641639</v>
      </c>
      <c r="R110" s="5">
        <v>7686008323</v>
      </c>
      <c r="S110" s="5">
        <v>10867323350</v>
      </c>
      <c r="T110" s="5">
        <v>12788922608</v>
      </c>
      <c r="U110" s="5">
        <v>11112992131</v>
      </c>
      <c r="V110" s="5">
        <v>5292783793</v>
      </c>
      <c r="W110" s="5">
        <v>8368989742</v>
      </c>
      <c r="X110" s="5">
        <v>8181098918</v>
      </c>
    </row>
    <row r="111" spans="3:24" ht="15.5" x14ac:dyDescent="0.35">
      <c r="C111" t="s">
        <v>211</v>
      </c>
      <c r="G111" s="5">
        <v>19114131</v>
      </c>
      <c r="J111" s="5">
        <v>71905221</v>
      </c>
      <c r="L111" s="5">
        <v>224960505</v>
      </c>
      <c r="M111" s="5">
        <v>102898027</v>
      </c>
      <c r="O111" s="5">
        <v>132565051</v>
      </c>
      <c r="P111" s="5">
        <v>300855154</v>
      </c>
      <c r="Q111" s="5">
        <v>178454739</v>
      </c>
      <c r="R111" s="5">
        <v>176222532</v>
      </c>
      <c r="S111" s="5">
        <v>270548900</v>
      </c>
      <c r="T111" s="5">
        <v>293280598</v>
      </c>
      <c r="U111" s="5">
        <v>173102316</v>
      </c>
      <c r="V111" s="5">
        <v>34669858</v>
      </c>
      <c r="W111" s="5">
        <v>9175478</v>
      </c>
    </row>
    <row r="112" spans="3:24" ht="15.5" x14ac:dyDescent="0.35">
      <c r="C112" t="s">
        <v>125</v>
      </c>
    </row>
    <row r="113" spans="2:24" ht="15.5" x14ac:dyDescent="0.35">
      <c r="C113" t="s">
        <v>126</v>
      </c>
      <c r="D113" s="5">
        <v>111153572384</v>
      </c>
      <c r="E113" s="5">
        <v>129873037323</v>
      </c>
      <c r="F113" s="5">
        <v>150833576511</v>
      </c>
      <c r="G113" s="5">
        <v>171469575055</v>
      </c>
      <c r="I113" s="5">
        <v>150833576511</v>
      </c>
      <c r="J113" s="5">
        <v>227528973188</v>
      </c>
      <c r="K113" s="5">
        <v>237661395800</v>
      </c>
      <c r="L113" s="5">
        <v>277022905946</v>
      </c>
      <c r="M113" s="5">
        <v>100754316600</v>
      </c>
      <c r="N113" s="5">
        <v>35234706535</v>
      </c>
      <c r="O113" s="5">
        <v>83827884791</v>
      </c>
      <c r="P113" s="5">
        <v>14056242236</v>
      </c>
      <c r="Q113" s="5">
        <v>18310305784</v>
      </c>
      <c r="R113" s="5">
        <v>746098495</v>
      </c>
      <c r="S113" s="5">
        <v>5181766164</v>
      </c>
      <c r="T113" s="5">
        <v>8457966333</v>
      </c>
      <c r="U113" s="5">
        <v>7702250136</v>
      </c>
      <c r="V113" s="5">
        <v>2877701445</v>
      </c>
      <c r="W113" s="5">
        <v>6602904666</v>
      </c>
      <c r="X113" s="5">
        <v>7051293793</v>
      </c>
    </row>
    <row r="114" spans="2:24" ht="15.5" x14ac:dyDescent="0.35">
      <c r="C114" t="s">
        <v>127</v>
      </c>
      <c r="D114" s="5">
        <v>1061961622349</v>
      </c>
      <c r="E114" s="5">
        <v>1033036307215</v>
      </c>
      <c r="F114" s="5">
        <v>1031624941322</v>
      </c>
      <c r="G114" s="5">
        <v>990369023476</v>
      </c>
      <c r="I114" s="5">
        <v>1031624941322</v>
      </c>
      <c r="J114" s="5">
        <v>1019907046039</v>
      </c>
      <c r="K114" s="5">
        <v>941764934889</v>
      </c>
      <c r="L114" s="5">
        <v>803638004050</v>
      </c>
      <c r="M114" s="5">
        <v>507406880546</v>
      </c>
      <c r="N114" s="5">
        <v>363428319392</v>
      </c>
      <c r="O114" s="5">
        <v>391708143237</v>
      </c>
      <c r="P114" s="5">
        <v>254539097693</v>
      </c>
      <c r="Q114" s="5">
        <v>269278833819</v>
      </c>
      <c r="R114" s="5">
        <v>209442676180</v>
      </c>
      <c r="S114" s="5">
        <v>195081792385</v>
      </c>
      <c r="T114" s="5">
        <v>197391610046</v>
      </c>
      <c r="U114" s="5">
        <v>161595933059</v>
      </c>
      <c r="V114" s="5">
        <v>90590989110</v>
      </c>
      <c r="W114" s="5">
        <v>82739679642</v>
      </c>
      <c r="X114" s="5">
        <v>67240396267</v>
      </c>
    </row>
    <row r="115" spans="2:24" ht="15.5" x14ac:dyDescent="0.35">
      <c r="C115" t="s">
        <v>128</v>
      </c>
    </row>
    <row r="116" spans="2:24" ht="15.5" x14ac:dyDescent="0.35">
      <c r="C116" t="s">
        <v>129</v>
      </c>
      <c r="D116" s="5">
        <v>135035687200</v>
      </c>
      <c r="E116" s="5">
        <v>135035687200</v>
      </c>
      <c r="F116" s="5">
        <v>135035687200</v>
      </c>
      <c r="G116" s="5">
        <v>135035687200</v>
      </c>
      <c r="I116" s="5">
        <v>135035687200</v>
      </c>
      <c r="J116" s="5">
        <v>135035687200</v>
      </c>
      <c r="K116" s="5">
        <v>135035687200</v>
      </c>
      <c r="L116" s="5">
        <v>131685630900</v>
      </c>
      <c r="M116" s="5">
        <v>131685602000</v>
      </c>
      <c r="N116" s="5">
        <v>110000000000</v>
      </c>
      <c r="O116" s="5">
        <v>110000000000</v>
      </c>
      <c r="P116" s="5">
        <v>55000000000</v>
      </c>
      <c r="Q116" s="5">
        <v>55000000000</v>
      </c>
      <c r="R116" s="5">
        <v>55000000000</v>
      </c>
      <c r="S116" s="5">
        <v>55000000000</v>
      </c>
      <c r="T116" s="5">
        <v>55000000000</v>
      </c>
      <c r="U116" s="5">
        <v>55000000000</v>
      </c>
      <c r="V116" s="5">
        <v>55000000000</v>
      </c>
      <c r="W116" s="5">
        <v>55000000000</v>
      </c>
      <c r="X116" s="5">
        <v>26000000000</v>
      </c>
    </row>
    <row r="117" spans="2:24" ht="15.5" x14ac:dyDescent="0.35">
      <c r="C117" t="s">
        <v>130</v>
      </c>
      <c r="D117" s="5">
        <v>324548308565</v>
      </c>
      <c r="E117" s="5">
        <v>324637303065</v>
      </c>
      <c r="F117" s="5">
        <v>325007238565</v>
      </c>
      <c r="G117" s="5">
        <v>325764172065</v>
      </c>
      <c r="I117" s="5">
        <v>325007238565</v>
      </c>
      <c r="J117" s="5">
        <v>327129873465</v>
      </c>
      <c r="K117" s="5">
        <v>327129873465</v>
      </c>
      <c r="L117" s="5">
        <v>285637468265</v>
      </c>
      <c r="M117" s="5">
        <v>288054815665</v>
      </c>
      <c r="N117" s="5">
        <v>144983332989</v>
      </c>
      <c r="O117" s="5">
        <v>147789727789</v>
      </c>
      <c r="P117" s="5">
        <v>16913109711</v>
      </c>
      <c r="Q117" s="5">
        <v>16913109711</v>
      </c>
      <c r="R117" s="5">
        <v>16913109711</v>
      </c>
      <c r="S117" s="5">
        <v>16115299711</v>
      </c>
      <c r="T117" s="5">
        <v>16110157268</v>
      </c>
      <c r="U117" s="5">
        <v>16110157268</v>
      </c>
      <c r="V117" s="5">
        <v>16550166557</v>
      </c>
      <c r="W117" s="5">
        <v>16451169815</v>
      </c>
    </row>
    <row r="118" spans="2:24" ht="15.5" x14ac:dyDescent="0.35">
      <c r="C118" t="s">
        <v>131</v>
      </c>
      <c r="D118" s="5">
        <v>421384097316</v>
      </c>
      <c r="E118" s="5">
        <v>374614305745</v>
      </c>
      <c r="F118" s="5">
        <v>361327659034</v>
      </c>
      <c r="G118" s="5">
        <v>349486696862</v>
      </c>
      <c r="I118" s="5">
        <v>361327659034</v>
      </c>
      <c r="J118" s="5">
        <v>329432516045</v>
      </c>
      <c r="K118" s="5">
        <v>339164745577</v>
      </c>
      <c r="L118" s="5">
        <v>341389319182</v>
      </c>
      <c r="M118" s="5">
        <v>277300978702</v>
      </c>
      <c r="N118" s="5">
        <v>202887859155</v>
      </c>
      <c r="O118" s="5">
        <v>158750637496</v>
      </c>
      <c r="P118" s="5">
        <v>103929398597</v>
      </c>
      <c r="Q118" s="5">
        <v>80560374600</v>
      </c>
      <c r="R118" s="5">
        <v>67390156777</v>
      </c>
      <c r="S118" s="5">
        <v>53134794033</v>
      </c>
      <c r="T118" s="5">
        <v>39332519647</v>
      </c>
      <c r="U118" s="5">
        <v>29170564684</v>
      </c>
      <c r="V118" s="5">
        <v>15589205149</v>
      </c>
      <c r="W118" s="5">
        <v>6364750261</v>
      </c>
      <c r="X118" s="5">
        <v>14277929235</v>
      </c>
    </row>
    <row r="119" spans="2:24" ht="15.5" x14ac:dyDescent="0.35">
      <c r="C119" t="s">
        <v>132</v>
      </c>
      <c r="D119" s="5">
        <v>900000000</v>
      </c>
      <c r="E119" s="5">
        <v>800000000</v>
      </c>
      <c r="F119" s="5">
        <v>800000000</v>
      </c>
      <c r="G119" s="5">
        <v>800000000</v>
      </c>
      <c r="I119" s="5">
        <v>800000000</v>
      </c>
      <c r="J119" s="5">
        <v>700000000</v>
      </c>
      <c r="K119" s="5">
        <v>600000000</v>
      </c>
      <c r="L119" s="5">
        <v>500000000</v>
      </c>
      <c r="M119" s="5">
        <v>400000000</v>
      </c>
      <c r="N119" s="5">
        <v>300000000</v>
      </c>
      <c r="O119" s="5">
        <v>200000000</v>
      </c>
      <c r="P119" s="5">
        <v>100000000</v>
      </c>
      <c r="Q119" s="5">
        <v>100000000</v>
      </c>
      <c r="R119" s="5">
        <v>100000000</v>
      </c>
      <c r="S119" s="5">
        <v>100000000</v>
      </c>
      <c r="T119" s="5">
        <v>100000000</v>
      </c>
      <c r="U119" s="5">
        <v>100000000</v>
      </c>
      <c r="V119" s="5">
        <v>100000000</v>
      </c>
      <c r="W119" s="5">
        <v>100000000</v>
      </c>
    </row>
    <row r="120" spans="2:24" ht="15.5" x14ac:dyDescent="0.35">
      <c r="C120" t="s">
        <v>133</v>
      </c>
      <c r="D120" s="5">
        <v>420484097316</v>
      </c>
      <c r="E120" s="5">
        <v>373814305745</v>
      </c>
      <c r="F120" s="5">
        <v>360527659034</v>
      </c>
      <c r="G120" s="5">
        <v>348686696862</v>
      </c>
      <c r="I120" s="5">
        <v>360527659034</v>
      </c>
      <c r="J120" s="5">
        <v>328732516045</v>
      </c>
      <c r="K120" s="5">
        <v>338564745577</v>
      </c>
      <c r="L120" s="5">
        <v>340889319182</v>
      </c>
      <c r="M120" s="5">
        <v>276900978702</v>
      </c>
      <c r="N120" s="5">
        <v>202587859155</v>
      </c>
      <c r="O120" s="5">
        <v>158550637496</v>
      </c>
      <c r="P120" s="5">
        <v>103829398597</v>
      </c>
      <c r="Q120" s="5">
        <v>80460374600</v>
      </c>
      <c r="R120" s="5">
        <v>67290156777</v>
      </c>
      <c r="S120" s="5">
        <v>53034794033</v>
      </c>
      <c r="T120" s="5">
        <v>39232519647</v>
      </c>
      <c r="U120" s="5">
        <v>29070564684</v>
      </c>
      <c r="V120" s="5">
        <v>15489205149</v>
      </c>
      <c r="W120" s="5">
        <v>6264750261</v>
      </c>
      <c r="X120" s="5">
        <v>14277929235</v>
      </c>
    </row>
    <row r="121" spans="2:24" ht="15.5" x14ac:dyDescent="0.35">
      <c r="C121" t="s">
        <v>134</v>
      </c>
      <c r="D121" s="5">
        <v>421384097316</v>
      </c>
      <c r="E121" s="5">
        <v>374614305745</v>
      </c>
      <c r="F121" s="5">
        <v>361327659034</v>
      </c>
      <c r="G121" s="5">
        <v>349486696862</v>
      </c>
      <c r="I121" s="5">
        <v>361327659034</v>
      </c>
      <c r="J121" s="5">
        <v>329432516045</v>
      </c>
      <c r="K121" s="5">
        <v>339164745577</v>
      </c>
      <c r="L121" s="5">
        <v>341389319182</v>
      </c>
      <c r="M121" s="5">
        <v>277300978702</v>
      </c>
      <c r="N121" s="5">
        <v>202887859155</v>
      </c>
      <c r="O121" s="5">
        <v>158750637496</v>
      </c>
      <c r="P121" s="5">
        <v>103929398597</v>
      </c>
      <c r="Q121" s="5">
        <v>80560374600</v>
      </c>
      <c r="R121" s="5">
        <v>67390156777</v>
      </c>
      <c r="S121" s="5">
        <v>53134794033</v>
      </c>
      <c r="T121" s="5">
        <v>39332519647</v>
      </c>
      <c r="U121" s="5">
        <v>29170564684</v>
      </c>
      <c r="V121" s="5">
        <v>15589205149</v>
      </c>
      <c r="W121" s="5">
        <v>6364750261</v>
      </c>
      <c r="X121" s="5">
        <v>14277929235</v>
      </c>
    </row>
    <row r="122" spans="2:24" ht="15.5" x14ac:dyDescent="0.35">
      <c r="C122" t="s">
        <v>212</v>
      </c>
      <c r="D122" s="5">
        <v>7964634585</v>
      </c>
      <c r="E122" s="5">
        <v>7520304536</v>
      </c>
      <c r="F122" s="5">
        <v>7402098477</v>
      </c>
      <c r="G122" s="5">
        <v>7301247326</v>
      </c>
      <c r="I122" s="5">
        <v>7402098477</v>
      </c>
      <c r="J122" s="5">
        <v>7192235183</v>
      </c>
      <c r="K122" s="5">
        <v>6414326612</v>
      </c>
      <c r="L122" s="5">
        <v>6208657790</v>
      </c>
      <c r="M122" s="5">
        <v>5740155115</v>
      </c>
      <c r="N122" s="5">
        <v>130972825676</v>
      </c>
      <c r="O122" s="5">
        <v>117340952813</v>
      </c>
      <c r="P122" s="5">
        <v>94446629732</v>
      </c>
      <c r="Q122" s="5">
        <v>75936871651</v>
      </c>
      <c r="R122" s="5">
        <v>59981788603</v>
      </c>
      <c r="S122" s="5">
        <v>46979245097</v>
      </c>
      <c r="T122" s="5">
        <v>43758416406</v>
      </c>
      <c r="U122" s="5">
        <v>34025709051</v>
      </c>
      <c r="V122" s="5">
        <v>7024636853</v>
      </c>
      <c r="W122" s="5">
        <v>3868114517</v>
      </c>
    </row>
    <row r="123" spans="2:24" ht="15.5" x14ac:dyDescent="0.35">
      <c r="C123" t="s">
        <v>10</v>
      </c>
      <c r="D123" s="5">
        <v>1116643127903</v>
      </c>
      <c r="E123" s="5">
        <v>1069526630783</v>
      </c>
      <c r="F123" s="5">
        <v>1056528898513</v>
      </c>
      <c r="G123" s="5">
        <v>1045418028690</v>
      </c>
      <c r="I123" s="5">
        <v>1056528898513</v>
      </c>
      <c r="J123" s="5">
        <v>1026774232130</v>
      </c>
      <c r="K123" s="5">
        <v>809937632854</v>
      </c>
      <c r="L123" s="5">
        <v>765168946137</v>
      </c>
      <c r="M123" s="5">
        <v>703402561482</v>
      </c>
      <c r="N123" s="5">
        <v>590123647820</v>
      </c>
      <c r="O123" s="5">
        <v>533406306270</v>
      </c>
      <c r="P123" s="5">
        <v>271590217470</v>
      </c>
      <c r="Q123" s="5">
        <v>229422823176</v>
      </c>
      <c r="R123" s="5">
        <v>200887900422</v>
      </c>
      <c r="S123" s="5">
        <v>170929026813</v>
      </c>
      <c r="T123" s="5">
        <v>159422655622</v>
      </c>
      <c r="U123" s="5">
        <v>139883299162</v>
      </c>
      <c r="V123" s="5">
        <v>94305753777</v>
      </c>
      <c r="W123" s="5">
        <v>81783031336</v>
      </c>
      <c r="X123" s="5">
        <v>40277929235</v>
      </c>
    </row>
    <row r="124" spans="2:24" ht="15.5" x14ac:dyDescent="0.35">
      <c r="C124" t="s">
        <v>135</v>
      </c>
      <c r="D124" s="5">
        <v>2178604750252</v>
      </c>
      <c r="E124" s="5">
        <v>2102562937998</v>
      </c>
      <c r="F124" s="5">
        <v>2088153839835</v>
      </c>
      <c r="G124" s="5">
        <v>2035787052166</v>
      </c>
      <c r="I124" s="5">
        <v>2088153839835</v>
      </c>
      <c r="J124" s="5">
        <v>2046681278169</v>
      </c>
      <c r="K124" s="5">
        <v>1751702567743</v>
      </c>
      <c r="L124" s="5">
        <v>1568806950187</v>
      </c>
      <c r="M124" s="5">
        <v>1210809442028</v>
      </c>
      <c r="N124" s="5">
        <v>953551967212</v>
      </c>
      <c r="O124" s="5">
        <v>925114449507</v>
      </c>
      <c r="P124" s="5">
        <v>526129315163</v>
      </c>
      <c r="Q124" s="5">
        <v>498701656995</v>
      </c>
      <c r="R124" s="5">
        <v>410330576602</v>
      </c>
      <c r="S124" s="5">
        <v>366010819198</v>
      </c>
      <c r="T124" s="5">
        <v>356814265668</v>
      </c>
      <c r="U124" s="5">
        <v>301479232221</v>
      </c>
      <c r="V124" s="5">
        <v>184896742887</v>
      </c>
      <c r="W124" s="5">
        <v>164522710978</v>
      </c>
      <c r="X124" s="5">
        <v>107518325502</v>
      </c>
    </row>
    <row r="125" spans="2:24" ht="15.5" x14ac:dyDescent="0.35">
      <c r="C125" t="s">
        <v>136</v>
      </c>
      <c r="D125" s="5">
        <v>2700713744</v>
      </c>
      <c r="E125" s="5">
        <v>2700713744</v>
      </c>
      <c r="F125" s="5">
        <v>2700713744</v>
      </c>
      <c r="G125" s="5">
        <v>2700713744</v>
      </c>
      <c r="I125" s="5">
        <v>2700713744</v>
      </c>
      <c r="J125" s="5">
        <v>2700713744</v>
      </c>
      <c r="K125" s="5">
        <v>1350356472</v>
      </c>
      <c r="L125" s="5">
        <v>1316856309</v>
      </c>
      <c r="M125" s="5">
        <v>1316856020</v>
      </c>
      <c r="N125" s="5">
        <v>1100000000</v>
      </c>
      <c r="O125" s="5">
        <v>1100000000</v>
      </c>
      <c r="P125" s="5">
        <v>550000000</v>
      </c>
      <c r="Q125" s="5">
        <v>550000000</v>
      </c>
      <c r="R125" s="5">
        <v>550000000</v>
      </c>
      <c r="S125" s="5">
        <v>550000000</v>
      </c>
      <c r="T125" s="5">
        <v>550000000</v>
      </c>
      <c r="U125" s="5">
        <v>550000000</v>
      </c>
      <c r="V125" s="5">
        <v>550000000</v>
      </c>
      <c r="W125" s="5">
        <v>550000000</v>
      </c>
      <c r="X125" s="5">
        <v>260000000</v>
      </c>
    </row>
    <row r="127" spans="2:24" ht="15.5" x14ac:dyDescent="0.35">
      <c r="B127" t="s">
        <v>137</v>
      </c>
      <c r="C127" t="s">
        <v>138</v>
      </c>
      <c r="D127" s="5">
        <v>24390118477</v>
      </c>
      <c r="E127" s="5">
        <v>-38099032121</v>
      </c>
      <c r="F127" s="5">
        <v>-15636862444</v>
      </c>
      <c r="G127" s="5">
        <v>84154125634</v>
      </c>
      <c r="I127" s="5">
        <v>-46123416933</v>
      </c>
      <c r="J127" s="5">
        <v>46421534961</v>
      </c>
      <c r="K127" s="5">
        <v>39563187127</v>
      </c>
      <c r="L127" s="5">
        <v>21729400130</v>
      </c>
      <c r="M127" s="5">
        <v>73764543079</v>
      </c>
      <c r="N127" s="5">
        <v>119962516014</v>
      </c>
      <c r="O127" s="5">
        <v>99465554519</v>
      </c>
      <c r="P127" s="5">
        <v>17370720460</v>
      </c>
      <c r="Q127" s="5">
        <v>12706380594</v>
      </c>
      <c r="R127" s="5">
        <v>38255302345</v>
      </c>
      <c r="S127" s="5">
        <v>2204123679</v>
      </c>
      <c r="T127" s="5">
        <v>-29883033</v>
      </c>
      <c r="U127" s="5">
        <v>39652190973</v>
      </c>
      <c r="V127" s="5">
        <v>16843147032</v>
      </c>
      <c r="W127" s="5">
        <v>127074583</v>
      </c>
      <c r="X127" s="5">
        <v>1862332040</v>
      </c>
    </row>
    <row r="128" spans="2:24" ht="15.5" x14ac:dyDescent="0.35">
      <c r="C128" t="s">
        <v>139</v>
      </c>
      <c r="D128" s="5">
        <v>593074167681</v>
      </c>
      <c r="E128" s="5">
        <v>506819004132</v>
      </c>
      <c r="F128" s="5">
        <v>538205975820</v>
      </c>
      <c r="G128" s="5">
        <v>558150239792</v>
      </c>
      <c r="I128" s="5">
        <v>2053834707680</v>
      </c>
      <c r="J128" s="5">
        <v>1824735217279</v>
      </c>
      <c r="K128" s="5">
        <v>1565658443821</v>
      </c>
      <c r="L128" s="5">
        <v>1471561574800</v>
      </c>
      <c r="M128" s="5">
        <v>1420059044234</v>
      </c>
      <c r="N128" s="5">
        <v>1053843990049</v>
      </c>
      <c r="O128" s="5">
        <v>1127411792109</v>
      </c>
      <c r="P128" s="5">
        <v>779155047051</v>
      </c>
      <c r="Q128" s="5">
        <v>698742312640</v>
      </c>
      <c r="R128" s="5">
        <v>638808986170</v>
      </c>
      <c r="S128" s="5">
        <v>523312916247</v>
      </c>
      <c r="T128" s="5">
        <v>462527691334</v>
      </c>
      <c r="U128" s="5">
        <v>365728419955</v>
      </c>
      <c r="V128" s="5">
        <v>265798977154</v>
      </c>
      <c r="W128" s="5">
        <v>241776887789</v>
      </c>
      <c r="X128" s="5">
        <v>213972471857</v>
      </c>
    </row>
    <row r="129" spans="3:24" ht="15.5" x14ac:dyDescent="0.35">
      <c r="C129" t="s">
        <v>292</v>
      </c>
      <c r="D129" s="5">
        <v>-501614029800</v>
      </c>
      <c r="E129" s="5">
        <v>-457260874922</v>
      </c>
      <c r="F129" s="5">
        <v>-488748599291</v>
      </c>
      <c r="G129" s="5">
        <v>-392309744299</v>
      </c>
      <c r="I129" s="5">
        <v>-1808870103473</v>
      </c>
      <c r="J129" s="5">
        <v>-1529593104013</v>
      </c>
      <c r="K129" s="5">
        <v>-1281751465257</v>
      </c>
      <c r="L129" s="5">
        <v>-1249470317907</v>
      </c>
      <c r="M129" s="5">
        <v>-1133867967472</v>
      </c>
      <c r="N129" s="5">
        <v>-766734115957</v>
      </c>
      <c r="O129" s="5">
        <v>-868502413716</v>
      </c>
      <c r="P129" s="5">
        <v>-655488738821</v>
      </c>
      <c r="Q129" s="5">
        <v>-593004399784</v>
      </c>
      <c r="R129" s="5">
        <v>-517947929921</v>
      </c>
      <c r="S129" s="5">
        <v>-445050065282</v>
      </c>
      <c r="T129" s="5">
        <v>-398380531398</v>
      </c>
      <c r="U129" s="5">
        <v>-294014664930</v>
      </c>
      <c r="V129" s="5">
        <v>-214106493210</v>
      </c>
      <c r="W129" s="5">
        <v>-214353980302</v>
      </c>
      <c r="X129" s="5">
        <v>-187627141861</v>
      </c>
    </row>
    <row r="130" spans="3:24" ht="15.5" x14ac:dyDescent="0.35">
      <c r="C130" t="s">
        <v>141</v>
      </c>
    </row>
    <row r="131" spans="3:24" ht="15.5" x14ac:dyDescent="0.35">
      <c r="C131" t="s">
        <v>216</v>
      </c>
      <c r="D131" s="5">
        <v>293908960</v>
      </c>
      <c r="E131" s="5">
        <v>399309370</v>
      </c>
      <c r="F131" s="5">
        <v>337000813</v>
      </c>
      <c r="G131" s="5">
        <v>332894793</v>
      </c>
      <c r="I131" s="5">
        <v>1662257240</v>
      </c>
      <c r="J131" s="5">
        <v>1274037391</v>
      </c>
      <c r="K131" s="5">
        <v>958574949</v>
      </c>
      <c r="L131" s="5">
        <v>244421245</v>
      </c>
      <c r="M131" s="5">
        <v>350272674</v>
      </c>
      <c r="N131" s="5">
        <v>82531976</v>
      </c>
      <c r="O131" s="5">
        <v>106669998</v>
      </c>
      <c r="P131" s="5">
        <v>29330464</v>
      </c>
      <c r="Q131" s="5">
        <v>28080052</v>
      </c>
      <c r="R131" s="5">
        <v>44057063</v>
      </c>
      <c r="S131" s="5">
        <v>119160903</v>
      </c>
      <c r="T131" s="5">
        <v>45865904</v>
      </c>
      <c r="U131" s="5">
        <v>32830230</v>
      </c>
    </row>
    <row r="132" spans="3:24" ht="15.5" x14ac:dyDescent="0.35">
      <c r="C132" t="s">
        <v>298</v>
      </c>
    </row>
    <row r="133" spans="3:24" ht="15.5" x14ac:dyDescent="0.35">
      <c r="C133" t="s">
        <v>1540</v>
      </c>
      <c r="D133" s="5">
        <v>-56683977576</v>
      </c>
      <c r="E133" s="5">
        <v>-70361512465</v>
      </c>
      <c r="F133" s="5">
        <v>-58809641494</v>
      </c>
      <c r="G133" s="5">
        <v>-66840723427</v>
      </c>
      <c r="I133" s="5">
        <v>-241994189390</v>
      </c>
      <c r="J133" s="5">
        <v>-202456831675</v>
      </c>
      <c r="K133" s="5">
        <v>-168798477364</v>
      </c>
      <c r="L133" s="5">
        <v>-143106973769</v>
      </c>
      <c r="M133" s="5">
        <v>-170102699356</v>
      </c>
      <c r="N133" s="5">
        <v>-125991480670</v>
      </c>
      <c r="O133" s="5">
        <v>-115393888047</v>
      </c>
      <c r="P133" s="5">
        <v>-86966441680</v>
      </c>
      <c r="Q133" s="5">
        <v>-72105599912</v>
      </c>
      <c r="R133" s="5">
        <v>-62628871122</v>
      </c>
      <c r="S133" s="5">
        <v>-56662299022</v>
      </c>
      <c r="T133" s="5">
        <v>-46025812671</v>
      </c>
      <c r="U133" s="5">
        <v>-21341528244</v>
      </c>
      <c r="V133" s="5">
        <v>-27274370578</v>
      </c>
      <c r="W133" s="5">
        <v>-19615694256</v>
      </c>
      <c r="X133" s="5">
        <v>-18618271665</v>
      </c>
    </row>
    <row r="134" spans="3:24" ht="15.5" x14ac:dyDescent="0.35">
      <c r="C134" t="s">
        <v>280</v>
      </c>
      <c r="D134" s="5">
        <v>-11380208509</v>
      </c>
      <c r="E134" s="5">
        <v>-11558005421</v>
      </c>
      <c r="F134" s="5">
        <v>-11249957591</v>
      </c>
      <c r="G134" s="5">
        <v>-12000757895</v>
      </c>
      <c r="I134" s="5">
        <v>-46604518749</v>
      </c>
      <c r="J134" s="5">
        <v>-45102961696</v>
      </c>
      <c r="K134" s="5">
        <v>-42658220003</v>
      </c>
      <c r="L134" s="5">
        <v>-15523445910</v>
      </c>
      <c r="M134" s="5">
        <v>-12759329124</v>
      </c>
      <c r="N134" s="5">
        <v>-16276022165</v>
      </c>
      <c r="O134" s="5">
        <v>-21611314605</v>
      </c>
      <c r="V134" s="5">
        <v>-3619242203</v>
      </c>
      <c r="W134" s="5">
        <v>-4303218655</v>
      </c>
      <c r="X134" s="5">
        <v>-4048689512</v>
      </c>
    </row>
    <row r="135" spans="3:24" ht="15.5" x14ac:dyDescent="0.35">
      <c r="C135" t="s">
        <v>265</v>
      </c>
      <c r="D135" s="5">
        <v>700257721</v>
      </c>
      <c r="E135" s="5">
        <v>-6136952815</v>
      </c>
      <c r="F135" s="5">
        <v>4628359299</v>
      </c>
      <c r="G135" s="5">
        <v>-3177783330</v>
      </c>
      <c r="I135" s="5">
        <v>-4151570241</v>
      </c>
      <c r="J135" s="5">
        <v>-2434822325</v>
      </c>
      <c r="K135" s="5">
        <v>-33845669019</v>
      </c>
      <c r="L135" s="5">
        <v>-41975858329</v>
      </c>
      <c r="M135" s="5">
        <v>-29914777877</v>
      </c>
      <c r="N135" s="5">
        <v>-24962387219</v>
      </c>
      <c r="O135" s="5">
        <v>-22545291220</v>
      </c>
      <c r="P135" s="5">
        <v>-7978207535</v>
      </c>
      <c r="Q135" s="5">
        <v>-11533291195</v>
      </c>
      <c r="R135" s="5">
        <v>-10397020319</v>
      </c>
      <c r="S135" s="5">
        <v>-9625279857</v>
      </c>
      <c r="T135" s="5">
        <v>-10519388486</v>
      </c>
      <c r="U135" s="5">
        <v>-6456902950</v>
      </c>
      <c r="V135" s="5">
        <v>-4092257063</v>
      </c>
      <c r="W135" s="5">
        <v>-3020406535</v>
      </c>
      <c r="X135" s="5">
        <v>-2187768325</v>
      </c>
    </row>
    <row r="136" spans="3:24" ht="15.5" x14ac:dyDescent="0.35">
      <c r="C136" t="s">
        <v>1612</v>
      </c>
      <c r="P136" s="5">
        <v>-11380269019</v>
      </c>
      <c r="Q136" s="5">
        <v>-9420721207</v>
      </c>
      <c r="R136" s="5">
        <v>-9623919526</v>
      </c>
      <c r="S136" s="5">
        <v>-9890309310</v>
      </c>
      <c r="T136" s="5">
        <v>-7677707716</v>
      </c>
      <c r="U136" s="5">
        <v>-4295963088</v>
      </c>
      <c r="V136" s="5">
        <v>136532932</v>
      </c>
      <c r="W136" s="5">
        <v>-356513458</v>
      </c>
      <c r="X136" s="5">
        <v>371731546</v>
      </c>
    </row>
    <row r="137" spans="3:24" ht="15.5" x14ac:dyDescent="0.35">
      <c r="C137" t="s">
        <v>1089</v>
      </c>
    </row>
    <row r="138" spans="3:24" ht="15.5" x14ac:dyDescent="0.35">
      <c r="C138" t="s">
        <v>145</v>
      </c>
      <c r="D138" s="5">
        <v>-2149603758</v>
      </c>
      <c r="E138" s="5">
        <v>27525038144</v>
      </c>
      <c r="F138" s="5">
        <v>30979056752</v>
      </c>
      <c r="G138" s="5">
        <v>-70366665119</v>
      </c>
      <c r="I138" s="5">
        <v>17476946155</v>
      </c>
      <c r="J138" s="5">
        <v>-1873198075</v>
      </c>
      <c r="K138" s="5">
        <v>88189541947</v>
      </c>
      <c r="L138" s="5">
        <v>241194076374</v>
      </c>
      <c r="M138" s="5">
        <v>109486196996</v>
      </c>
      <c r="N138" s="5">
        <v>-154950743774</v>
      </c>
      <c r="O138" s="5">
        <v>66895455927</v>
      </c>
      <c r="P138" s="5">
        <v>-4801409203</v>
      </c>
      <c r="Q138" s="5">
        <v>30238920905</v>
      </c>
      <c r="R138" s="5">
        <v>-28095551344</v>
      </c>
      <c r="S138" s="5">
        <v>7943344900</v>
      </c>
      <c r="T138" s="5">
        <v>13957052022</v>
      </c>
      <c r="U138" s="5">
        <v>15754300812</v>
      </c>
      <c r="V138" s="5">
        <v>-8846286816</v>
      </c>
      <c r="W138" s="5">
        <v>26972224711</v>
      </c>
      <c r="X138" s="5">
        <v>12755797356</v>
      </c>
    </row>
    <row r="139" spans="3:24" ht="15.5" x14ac:dyDescent="0.35">
      <c r="C139" t="s">
        <v>146</v>
      </c>
      <c r="D139" s="5">
        <v>-11684707683</v>
      </c>
      <c r="E139" s="5">
        <v>-4608808530</v>
      </c>
      <c r="F139" s="5">
        <v>-2148942011</v>
      </c>
      <c r="G139" s="5">
        <v>-6140931977</v>
      </c>
      <c r="I139" s="5">
        <v>-21980077963</v>
      </c>
      <c r="J139" s="5">
        <v>-41599654445</v>
      </c>
      <c r="K139" s="5">
        <v>-52085365473</v>
      </c>
      <c r="L139" s="5">
        <v>-362014126450</v>
      </c>
      <c r="M139" s="5">
        <v>-112970173922</v>
      </c>
      <c r="N139" s="5">
        <v>-38545662835</v>
      </c>
      <c r="O139" s="5">
        <v>-47428071153</v>
      </c>
      <c r="P139" s="5">
        <v>-9721866652</v>
      </c>
      <c r="Q139" s="5">
        <v>-47209615993</v>
      </c>
      <c r="R139" s="5">
        <v>-4354964692</v>
      </c>
      <c r="S139" s="5">
        <v>-10361348773</v>
      </c>
      <c r="T139" s="5">
        <v>-13902359515</v>
      </c>
      <c r="U139" s="5">
        <v>-53480536098</v>
      </c>
      <c r="V139" s="5">
        <v>-6955260124</v>
      </c>
      <c r="W139" s="5">
        <v>-25161101469</v>
      </c>
      <c r="X139" s="5">
        <v>-17221303870</v>
      </c>
    </row>
    <row r="140" spans="3:24" ht="15.5" x14ac:dyDescent="0.35">
      <c r="C140" t="s">
        <v>222</v>
      </c>
      <c r="D140" s="5">
        <v>1296846846</v>
      </c>
      <c r="E140" s="5">
        <v>800360362</v>
      </c>
      <c r="F140" s="5">
        <v>1708813450</v>
      </c>
      <c r="G140" s="5">
        <v>333333334</v>
      </c>
      <c r="I140" s="5">
        <v>4496579665</v>
      </c>
      <c r="J140" s="5">
        <v>2117914873</v>
      </c>
      <c r="K140" s="5">
        <v>1354090995</v>
      </c>
      <c r="L140" s="5">
        <v>1466976352</v>
      </c>
      <c r="M140" s="5">
        <v>1191553087</v>
      </c>
      <c r="N140" s="5">
        <v>7315502727</v>
      </c>
      <c r="O140" s="5">
        <v>2506484640</v>
      </c>
      <c r="P140" s="5">
        <v>1392272728</v>
      </c>
      <c r="Q140" s="5">
        <v>890636364</v>
      </c>
      <c r="R140" s="5">
        <v>314636364</v>
      </c>
      <c r="S140" s="5">
        <v>837272727</v>
      </c>
      <c r="T140" s="5">
        <v>1653272729</v>
      </c>
      <c r="U140" s="5">
        <v>261090909</v>
      </c>
      <c r="V140" s="5">
        <v>880380791</v>
      </c>
      <c r="W140" s="5">
        <v>2504138177</v>
      </c>
      <c r="X140" s="5">
        <v>2573580000</v>
      </c>
    </row>
    <row r="141" spans="3:24" ht="15.5" x14ac:dyDescent="0.35">
      <c r="C141" t="s">
        <v>1880</v>
      </c>
      <c r="W141" s="5">
        <v>-858063615</v>
      </c>
    </row>
    <row r="142" spans="3:24" ht="15.5" x14ac:dyDescent="0.35">
      <c r="C142" t="s">
        <v>1881</v>
      </c>
      <c r="O142" s="5">
        <v>-2853808500</v>
      </c>
      <c r="U142" s="5">
        <v>-16284300000</v>
      </c>
      <c r="W142" s="5">
        <v>-3927000000</v>
      </c>
    </row>
    <row r="143" spans="3:24" ht="15.5" x14ac:dyDescent="0.35">
      <c r="C143" t="s">
        <v>1882</v>
      </c>
      <c r="F143" s="5">
        <v>415746800</v>
      </c>
      <c r="G143" s="5">
        <v>-415746800</v>
      </c>
      <c r="K143" s="5">
        <v>2728878400</v>
      </c>
      <c r="L143" s="5">
        <v>-15101760000</v>
      </c>
    </row>
    <row r="144" spans="3:24" ht="15.5" x14ac:dyDescent="0.35">
      <c r="C144" t="s">
        <v>1883</v>
      </c>
      <c r="D144" s="5">
        <v>2878556200</v>
      </c>
      <c r="E144" s="5">
        <v>-169348600</v>
      </c>
      <c r="G144" s="5">
        <v>56984600</v>
      </c>
    </row>
    <row r="145" spans="3:24" ht="15.5" x14ac:dyDescent="0.35">
      <c r="C145" t="s">
        <v>226</v>
      </c>
      <c r="K145" s="5">
        <v>-2643280000</v>
      </c>
    </row>
    <row r="146" spans="3:24" ht="15.5" x14ac:dyDescent="0.35">
      <c r="C146" t="s">
        <v>276</v>
      </c>
      <c r="T146" s="5">
        <v>-618411010</v>
      </c>
      <c r="U146" s="5">
        <v>-16499756928</v>
      </c>
      <c r="V146" s="5">
        <v>-1684328638</v>
      </c>
      <c r="X146" s="5">
        <v>-732137130</v>
      </c>
    </row>
    <row r="147" spans="3:24" ht="15.5" x14ac:dyDescent="0.35">
      <c r="C147" t="s">
        <v>147</v>
      </c>
      <c r="D147" s="5">
        <v>-15860110729</v>
      </c>
      <c r="E147" s="5">
        <v>-5239820292</v>
      </c>
      <c r="F147" s="5">
        <v>-4273502261</v>
      </c>
      <c r="G147" s="5">
        <v>-6115503111</v>
      </c>
      <c r="I147" s="5">
        <v>-26476657628</v>
      </c>
      <c r="J147" s="5">
        <v>-43717569318</v>
      </c>
      <c r="K147" s="5">
        <v>-53525054868</v>
      </c>
      <c r="L147" s="5">
        <v>-348379342802</v>
      </c>
      <c r="M147" s="5">
        <v>-114161727009</v>
      </c>
      <c r="N147" s="5">
        <v>-45861165562</v>
      </c>
      <c r="O147" s="5">
        <v>-47080747293</v>
      </c>
      <c r="P147" s="5">
        <v>-11114139380</v>
      </c>
      <c r="Q147" s="5">
        <v>-48100252357</v>
      </c>
      <c r="R147" s="5">
        <v>-4669601056</v>
      </c>
      <c r="S147" s="5">
        <v>-11198621500</v>
      </c>
      <c r="T147" s="5">
        <v>-14937221234</v>
      </c>
      <c r="U147" s="5">
        <v>-20957570079</v>
      </c>
      <c r="V147" s="5">
        <v>-6151312277</v>
      </c>
      <c r="W147" s="5">
        <v>-22880176031</v>
      </c>
      <c r="X147" s="5">
        <v>-19062746740</v>
      </c>
    </row>
    <row r="148" spans="3:24" ht="15.5" x14ac:dyDescent="0.35">
      <c r="C148" t="s">
        <v>152</v>
      </c>
      <c r="D148" s="5">
        <v>-2149603758</v>
      </c>
      <c r="E148" s="5">
        <v>27525038144</v>
      </c>
      <c r="F148" s="5">
        <v>30979056752</v>
      </c>
      <c r="G148" s="5">
        <v>-70366665119</v>
      </c>
      <c r="I148" s="5">
        <v>17476946155</v>
      </c>
      <c r="J148" s="5">
        <v>-1873198075</v>
      </c>
      <c r="K148" s="5">
        <v>88189541947</v>
      </c>
      <c r="L148" s="5">
        <v>241194076374</v>
      </c>
      <c r="M148" s="5">
        <v>109486196996</v>
      </c>
      <c r="N148" s="5">
        <v>-154950743774</v>
      </c>
      <c r="O148" s="5">
        <v>66895455927</v>
      </c>
      <c r="P148" s="5">
        <v>-4801409203</v>
      </c>
      <c r="Q148" s="5">
        <v>30238920905</v>
      </c>
      <c r="R148" s="5">
        <v>-28095551344</v>
      </c>
      <c r="S148" s="5">
        <v>7943344900</v>
      </c>
      <c r="T148" s="5">
        <v>13957052022</v>
      </c>
      <c r="U148" s="5">
        <v>15754300812</v>
      </c>
      <c r="V148" s="5">
        <v>-8846286816</v>
      </c>
      <c r="W148" s="5">
        <v>26972224711</v>
      </c>
      <c r="X148" s="5">
        <v>12755797356</v>
      </c>
    </row>
    <row r="149" spans="3:24" ht="15.5" x14ac:dyDescent="0.35">
      <c r="C149" t="s">
        <v>130</v>
      </c>
      <c r="F149" s="5">
        <v>1365701400</v>
      </c>
      <c r="G149" s="5">
        <v>-274691400</v>
      </c>
      <c r="K149" s="5">
        <v>30150506700</v>
      </c>
      <c r="L149" s="5">
        <v>260100</v>
      </c>
      <c r="M149" s="5">
        <v>14383394143</v>
      </c>
      <c r="O149" s="5">
        <v>2532248682</v>
      </c>
      <c r="Q149" s="5">
        <v>300000000</v>
      </c>
      <c r="R149" s="5">
        <v>4797810000</v>
      </c>
      <c r="W149" s="5">
        <v>33750000000</v>
      </c>
      <c r="X149" s="5">
        <v>21000000000</v>
      </c>
    </row>
    <row r="150" spans="3:24" ht="15.5" x14ac:dyDescent="0.35">
      <c r="C150" t="s">
        <v>1013</v>
      </c>
      <c r="D150" s="5">
        <v>-504745000</v>
      </c>
      <c r="G150" s="5">
        <v>122845000</v>
      </c>
      <c r="K150" s="5">
        <v>13287028500</v>
      </c>
      <c r="L150" s="5">
        <v>-2790747500</v>
      </c>
      <c r="M150" s="5">
        <v>-3112725800</v>
      </c>
      <c r="N150" s="5">
        <v>-3719764800</v>
      </c>
    </row>
    <row r="151" spans="3:24" ht="15.5" x14ac:dyDescent="0.35">
      <c r="C151" t="s">
        <v>1884</v>
      </c>
      <c r="M151" s="5">
        <v>2637326200</v>
      </c>
      <c r="O151" s="5">
        <v>1535290000</v>
      </c>
    </row>
    <row r="152" spans="3:24" ht="15.5" x14ac:dyDescent="0.35">
      <c r="C152" t="s">
        <v>310</v>
      </c>
      <c r="D152" s="5">
        <v>966347005987</v>
      </c>
      <c r="E152" s="5">
        <v>622897420900</v>
      </c>
      <c r="F152" s="5">
        <v>-4629683558572</v>
      </c>
      <c r="G152" s="5">
        <v>699347180935</v>
      </c>
      <c r="I152" s="5">
        <v>-2609111501353</v>
      </c>
      <c r="J152" s="5">
        <v>3405214760809</v>
      </c>
      <c r="K152" s="5">
        <v>3056012238127</v>
      </c>
      <c r="L152" s="5">
        <v>2118360842953</v>
      </c>
      <c r="M152" s="5">
        <v>1552604872331</v>
      </c>
      <c r="N152" s="5">
        <v>955372569523</v>
      </c>
    </row>
    <row r="153" spans="3:24" ht="15.5" x14ac:dyDescent="0.35">
      <c r="C153" t="s">
        <v>231</v>
      </c>
      <c r="D153" s="5">
        <v>-949179456130</v>
      </c>
      <c r="E153" s="5">
        <v>-574328002425</v>
      </c>
      <c r="F153" s="5">
        <v>4680827464712</v>
      </c>
      <c r="G153" s="5">
        <v>-750103785246</v>
      </c>
      <c r="I153" s="5">
        <v>2698132399896</v>
      </c>
      <c r="J153" s="5">
        <v>-3408290274807</v>
      </c>
      <c r="K153" s="5">
        <v>-2981785921492</v>
      </c>
      <c r="L153" s="5">
        <v>-2007738013314</v>
      </c>
      <c r="M153" s="5">
        <v>-1473349798545</v>
      </c>
      <c r="N153" s="5">
        <v>-975285788002</v>
      </c>
    </row>
    <row r="154" spans="3:24" ht="15.5" x14ac:dyDescent="0.35">
      <c r="C154" t="s">
        <v>1885</v>
      </c>
    </row>
    <row r="155" spans="3:24" ht="15.5" x14ac:dyDescent="0.35">
      <c r="C155" t="s">
        <v>1144</v>
      </c>
      <c r="O155" s="5">
        <v>-38559191095</v>
      </c>
      <c r="P155" s="5">
        <v>3825576284</v>
      </c>
      <c r="Q155" s="5">
        <v>16139161582</v>
      </c>
      <c r="R155" s="5">
        <v>-25922537187</v>
      </c>
      <c r="S155" s="5">
        <v>13369972846</v>
      </c>
      <c r="T155" s="5">
        <v>17456423414</v>
      </c>
      <c r="U155" s="5">
        <v>14453422994</v>
      </c>
      <c r="V155" s="5">
        <v>-1158824564</v>
      </c>
      <c r="W155" s="5">
        <v>-681708598</v>
      </c>
      <c r="X155" s="5">
        <v>-6951925182</v>
      </c>
    </row>
    <row r="156" spans="3:24" ht="15.5" x14ac:dyDescent="0.35">
      <c r="C156" t="s">
        <v>235</v>
      </c>
      <c r="D156" s="5">
        <v>-2675790547</v>
      </c>
      <c r="E156" s="5">
        <v>-2863414269</v>
      </c>
      <c r="F156" s="5">
        <v>-3338190724</v>
      </c>
      <c r="G156" s="5">
        <v>-3223564590</v>
      </c>
      <c r="I156" s="5">
        <v>-9721162664</v>
      </c>
      <c r="J156" s="5">
        <v>-7774359077</v>
      </c>
      <c r="K156" s="5">
        <v>-6498063626</v>
      </c>
      <c r="L156" s="5">
        <v>-5352428235</v>
      </c>
      <c r="M156" s="5">
        <v>-5135344594</v>
      </c>
      <c r="N156" s="5">
        <v>-5350855252</v>
      </c>
      <c r="O156" s="5">
        <v>-4666795411</v>
      </c>
      <c r="P156" s="5">
        <v>-2550701438</v>
      </c>
      <c r="Q156" s="5">
        <v>-2252889767</v>
      </c>
      <c r="R156" s="5">
        <v>-2816614450</v>
      </c>
      <c r="S156" s="5">
        <v>-3790117041</v>
      </c>
      <c r="T156" s="5">
        <v>-3875893232</v>
      </c>
      <c r="U156" s="5">
        <v>-3046153601</v>
      </c>
      <c r="V156" s="5">
        <v>-1766148195</v>
      </c>
      <c r="W156" s="5">
        <v>-927888440</v>
      </c>
      <c r="X156" s="5">
        <v>-760536709</v>
      </c>
    </row>
    <row r="157" spans="3:24" ht="15.5" x14ac:dyDescent="0.35">
      <c r="C157" t="s">
        <v>1886</v>
      </c>
      <c r="D157" s="5">
        <v>407120500</v>
      </c>
      <c r="E157" s="5">
        <v>-407120500</v>
      </c>
      <c r="F157" s="5">
        <v>-2196644900</v>
      </c>
      <c r="G157" s="5">
        <v>-153695000</v>
      </c>
      <c r="I157" s="5">
        <v>-2350339900</v>
      </c>
    </row>
    <row r="158" spans="3:24" ht="15.5" x14ac:dyDescent="0.35">
      <c r="C158" t="s">
        <v>430</v>
      </c>
    </row>
    <row r="159" spans="3:24" ht="15.5" x14ac:dyDescent="0.35">
      <c r="C159" t="s">
        <v>1887</v>
      </c>
      <c r="K159" s="5">
        <v>3350056300</v>
      </c>
      <c r="L159" s="5">
        <v>28900</v>
      </c>
    </row>
    <row r="160" spans="3:24" ht="15.5" x14ac:dyDescent="0.35">
      <c r="C160" t="s">
        <v>1226</v>
      </c>
      <c r="K160" s="5">
        <v>25000000</v>
      </c>
    </row>
    <row r="161" spans="2:24" ht="15.5" x14ac:dyDescent="0.35">
      <c r="C161" t="s">
        <v>1888</v>
      </c>
      <c r="J161" s="5">
        <v>25000000</v>
      </c>
      <c r="K161" s="5">
        <v>500000000</v>
      </c>
    </row>
    <row r="162" spans="2:24" ht="15.5" x14ac:dyDescent="0.35">
      <c r="C162" t="s">
        <v>1889</v>
      </c>
      <c r="W162" s="5">
        <v>-2218830185</v>
      </c>
      <c r="X162" s="5">
        <v>-80000000</v>
      </c>
    </row>
    <row r="163" spans="2:24" ht="15.5" x14ac:dyDescent="0.35">
      <c r="C163" t="s">
        <v>868</v>
      </c>
      <c r="S163" s="5">
        <v>-1960000000</v>
      </c>
      <c r="V163" s="5">
        <v>-2340000000</v>
      </c>
      <c r="W163" s="5">
        <v>-3360201462</v>
      </c>
    </row>
    <row r="164" spans="2:24" ht="15.5" x14ac:dyDescent="0.35">
      <c r="C164" t="s">
        <v>339</v>
      </c>
      <c r="D164" s="5">
        <v>-1402225532</v>
      </c>
      <c r="G164" s="5">
        <v>-1349128422</v>
      </c>
      <c r="I164" s="5">
        <v>-1349128422</v>
      </c>
      <c r="J164" s="5">
        <v>-1350356872</v>
      </c>
      <c r="K164" s="5">
        <v>-1293015076</v>
      </c>
      <c r="L164" s="5">
        <v>-2081817792</v>
      </c>
      <c r="M164" s="5">
        <v>-1626420150</v>
      </c>
      <c r="N164" s="5">
        <v>-1204787320</v>
      </c>
      <c r="O164" s="5">
        <v>-1210000000</v>
      </c>
      <c r="P164" s="5">
        <v>-880000000</v>
      </c>
      <c r="T164" s="5">
        <v>-825000000</v>
      </c>
    </row>
    <row r="165" spans="2:24" ht="15.5" x14ac:dyDescent="0.35">
      <c r="C165" t="s">
        <v>166</v>
      </c>
    </row>
    <row r="166" spans="2:24" ht="15.5" x14ac:dyDescent="0.35">
      <c r="C166" t="s">
        <v>167</v>
      </c>
      <c r="D166" s="5">
        <v>10555807036</v>
      </c>
      <c r="E166" s="5">
        <v>-15182802507</v>
      </c>
      <c r="F166" s="5">
        <v>13193252297</v>
      </c>
      <c r="G166" s="5">
        <v>7646528538</v>
      </c>
      <c r="I166" s="5">
        <v>-50626548741</v>
      </c>
      <c r="J166" s="5">
        <v>2948682441</v>
      </c>
      <c r="K166" s="5">
        <v>75667363601</v>
      </c>
      <c r="L166" s="5">
        <v>-99090649946</v>
      </c>
      <c r="M166" s="5">
        <v>70280566153</v>
      </c>
      <c r="N166" s="5">
        <v>-73533890595</v>
      </c>
      <c r="O166" s="5">
        <v>118932939293</v>
      </c>
      <c r="P166" s="5">
        <v>2847444605</v>
      </c>
      <c r="Q166" s="5">
        <v>-4264314494</v>
      </c>
      <c r="R166" s="5">
        <v>5804786309</v>
      </c>
      <c r="S166" s="5">
        <v>-213880194</v>
      </c>
      <c r="T166" s="5">
        <v>24809474</v>
      </c>
      <c r="U166" s="5">
        <v>1925955687</v>
      </c>
      <c r="V166" s="5">
        <v>1041600092</v>
      </c>
      <c r="W166" s="5">
        <v>1938197825</v>
      </c>
      <c r="X166" s="5">
        <v>-2603174474</v>
      </c>
    </row>
    <row r="167" spans="2:24" ht="15.5" x14ac:dyDescent="0.35">
      <c r="C167" t="s">
        <v>242</v>
      </c>
      <c r="D167" s="5">
        <v>626132897</v>
      </c>
      <c r="E167" s="5">
        <v>69394159</v>
      </c>
      <c r="F167" s="5">
        <v>297200225</v>
      </c>
      <c r="G167" s="5">
        <v>213197602</v>
      </c>
      <c r="I167" s="5">
        <v>557692815</v>
      </c>
      <c r="J167" s="5">
        <v>137364613</v>
      </c>
      <c r="K167" s="5">
        <v>-186758292</v>
      </c>
      <c r="L167" s="5">
        <v>1585050290</v>
      </c>
      <c r="M167" s="5">
        <v>69193920</v>
      </c>
      <c r="N167" s="5">
        <v>76130496</v>
      </c>
      <c r="O167" s="5">
        <v>-216456328</v>
      </c>
      <c r="P167" s="5">
        <v>50807558</v>
      </c>
      <c r="Q167" s="5">
        <v>6099482</v>
      </c>
      <c r="R167" s="5">
        <v>-47609144</v>
      </c>
      <c r="S167" s="5">
        <v>271395660</v>
      </c>
      <c r="T167" s="5">
        <v>53338002</v>
      </c>
      <c r="U167" s="5">
        <v>535292538</v>
      </c>
    </row>
    <row r="168" spans="2:24" ht="15.5" x14ac:dyDescent="0.35">
      <c r="C168" t="s">
        <v>168</v>
      </c>
      <c r="E168" s="5">
        <v>68858071251</v>
      </c>
      <c r="I168" s="5">
        <v>118926927177</v>
      </c>
      <c r="J168" s="5">
        <v>115840880123</v>
      </c>
      <c r="K168" s="5">
        <v>40360274814</v>
      </c>
      <c r="L168" s="5">
        <v>96169853081</v>
      </c>
      <c r="M168" s="5">
        <v>25095517219</v>
      </c>
      <c r="N168" s="5">
        <v>18838991531</v>
      </c>
      <c r="O168" s="5">
        <v>23319959817</v>
      </c>
      <c r="P168" s="5">
        <v>9115361639</v>
      </c>
      <c r="Q168" s="5">
        <v>9022509790</v>
      </c>
      <c r="R168" s="5">
        <v>8658473828</v>
      </c>
      <c r="S168" s="5">
        <v>9410876110</v>
      </c>
      <c r="T168" s="5">
        <v>7466541491</v>
      </c>
      <c r="U168" s="5">
        <v>6373711519</v>
      </c>
      <c r="V168" s="5">
        <v>4738971003</v>
      </c>
      <c r="W168" s="5">
        <v>3416711156</v>
      </c>
      <c r="X168" s="5">
        <v>6533520956</v>
      </c>
    </row>
    <row r="169" spans="2:24" ht="15.5" x14ac:dyDescent="0.35">
      <c r="C169" t="s">
        <v>169</v>
      </c>
      <c r="D169" s="5">
        <v>11181939933</v>
      </c>
      <c r="E169" s="5">
        <v>53744662903</v>
      </c>
      <c r="F169" s="5">
        <v>13490452522</v>
      </c>
      <c r="G169" s="5">
        <v>7859726140</v>
      </c>
      <c r="I169" s="5">
        <v>68858071251</v>
      </c>
      <c r="J169" s="5">
        <v>118926927177</v>
      </c>
      <c r="K169" s="5">
        <v>115840880123</v>
      </c>
      <c r="L169" s="5">
        <v>-1335746575</v>
      </c>
      <c r="M169" s="5">
        <v>95445277292</v>
      </c>
      <c r="N169" s="5">
        <v>-54618768568</v>
      </c>
      <c r="O169" s="5">
        <v>142036442782</v>
      </c>
      <c r="P169" s="5">
        <v>12013613802</v>
      </c>
      <c r="Q169" s="5">
        <v>4764294778</v>
      </c>
      <c r="R169" s="5">
        <v>14415650993</v>
      </c>
      <c r="S169" s="5">
        <v>9468391576</v>
      </c>
      <c r="T169" s="5">
        <v>7544688967</v>
      </c>
      <c r="U169" s="5">
        <v>8834959744</v>
      </c>
      <c r="V169" s="5">
        <v>5780571095</v>
      </c>
      <c r="W169" s="5">
        <v>5354908981</v>
      </c>
      <c r="X169" s="5">
        <v>3930346482</v>
      </c>
    </row>
    <row r="171" spans="2:24" ht="15.5" x14ac:dyDescent="0.35">
      <c r="B171" t="s">
        <v>170</v>
      </c>
      <c r="C171" t="s">
        <v>12</v>
      </c>
      <c r="D171" s="5">
        <v>2700000000</v>
      </c>
      <c r="E171" s="5">
        <v>2700000000</v>
      </c>
      <c r="F171" s="5">
        <v>2700000000</v>
      </c>
      <c r="G171" s="5">
        <v>2700000000</v>
      </c>
      <c r="I171" s="5">
        <v>2700000000</v>
      </c>
      <c r="J171" s="5">
        <v>2700000000</v>
      </c>
      <c r="K171" s="5">
        <v>1350000000</v>
      </c>
      <c r="L171" s="5">
        <v>1320000000</v>
      </c>
      <c r="M171" s="5">
        <v>1320000000</v>
      </c>
      <c r="N171" s="5">
        <v>1100000000</v>
      </c>
      <c r="O171" s="5">
        <v>1100000000</v>
      </c>
      <c r="P171" s="5">
        <v>550000000</v>
      </c>
      <c r="Q171" s="5">
        <v>550000000</v>
      </c>
      <c r="R171" s="5">
        <v>550000000</v>
      </c>
      <c r="S171" s="5">
        <v>550000000</v>
      </c>
      <c r="T171" s="5">
        <v>550000000</v>
      </c>
      <c r="U171" s="5">
        <v>550000000</v>
      </c>
      <c r="V171" s="5">
        <v>550000000</v>
      </c>
      <c r="W171" s="5">
        <v>550000000</v>
      </c>
      <c r="X171" s="5">
        <v>260000000</v>
      </c>
    </row>
    <row r="172" spans="2:24" ht="15.5" x14ac:dyDescent="0.35">
      <c r="C172" t="s">
        <v>171</v>
      </c>
      <c r="D172" s="6">
        <v>17.920000000000002</v>
      </c>
      <c r="E172" s="5">
        <v>5</v>
      </c>
      <c r="F172" s="6">
        <v>5.13</v>
      </c>
      <c r="G172" s="6">
        <v>5.31</v>
      </c>
    </row>
    <row r="173" spans="2:24" ht="15.5" x14ac:dyDescent="0.35">
      <c r="C173" t="s">
        <v>172</v>
      </c>
      <c r="D173" s="6">
        <v>38.78</v>
      </c>
      <c r="E173" s="5">
        <v>114</v>
      </c>
      <c r="F173" s="6">
        <v>155.94999999999999</v>
      </c>
      <c r="G173" s="6">
        <v>93.03</v>
      </c>
    </row>
    <row r="174" spans="2:24" ht="15.5" x14ac:dyDescent="0.35">
      <c r="C174" t="s">
        <v>60</v>
      </c>
      <c r="D174" s="6">
        <v>2.84</v>
      </c>
      <c r="E174" s="6">
        <v>2.88</v>
      </c>
      <c r="F174" s="6">
        <v>3.84</v>
      </c>
      <c r="G174" s="6">
        <v>2.4</v>
      </c>
    </row>
    <row r="175" spans="2:24" ht="15.5" x14ac:dyDescent="0.35">
      <c r="C175" t="s">
        <v>173</v>
      </c>
      <c r="D175" s="5">
        <v>92690000000</v>
      </c>
      <c r="E175" s="5">
        <v>46570000000</v>
      </c>
      <c r="F175" s="5">
        <v>49340000000</v>
      </c>
      <c r="G175" s="5">
        <v>46970000000</v>
      </c>
    </row>
    <row r="176" spans="2:24" ht="15.5" x14ac:dyDescent="0.35">
      <c r="C176" t="s">
        <v>174</v>
      </c>
      <c r="D176" s="6">
        <v>2.2200000000000001E-2</v>
      </c>
      <c r="E176" s="6">
        <v>6.4000000000000003E-3</v>
      </c>
      <c r="F176" s="6">
        <v>6.6E-3</v>
      </c>
      <c r="G176" s="6">
        <v>6.9999999999999993E-3</v>
      </c>
    </row>
    <row r="177" spans="3:7" ht="15.5" x14ac:dyDescent="0.35">
      <c r="C177" t="s">
        <v>175</v>
      </c>
      <c r="D177" s="6">
        <v>4.36E-2</v>
      </c>
      <c r="E177" s="6">
        <v>1.2699999999999999E-2</v>
      </c>
      <c r="F177" s="6">
        <v>1.32E-2</v>
      </c>
      <c r="G177" s="6">
        <v>1.38E-2</v>
      </c>
    </row>
    <row r="178" spans="3:7" ht="15.5" x14ac:dyDescent="0.35">
      <c r="C178" t="s">
        <v>176</v>
      </c>
      <c r="D178" s="6">
        <v>6.0100000000000001E-2</v>
      </c>
      <c r="E178" s="6">
        <v>2.3300000000000001E-2</v>
      </c>
      <c r="F178" s="6">
        <v>2.53E-2</v>
      </c>
      <c r="G178" s="6">
        <v>2.3399999999999997E-2</v>
      </c>
    </row>
    <row r="179" spans="3:7" ht="15.5" x14ac:dyDescent="0.35">
      <c r="C179" t="s">
        <v>177</v>
      </c>
      <c r="D179" s="6">
        <v>6.57</v>
      </c>
      <c r="E179" s="6">
        <v>2.48</v>
      </c>
      <c r="F179" s="6">
        <v>2.79</v>
      </c>
      <c r="G179" s="6">
        <v>2.4300000000000002</v>
      </c>
    </row>
    <row r="180" spans="3:7" ht="15.5" x14ac:dyDescent="0.35">
      <c r="C180" t="s">
        <v>178</v>
      </c>
      <c r="D180" s="5">
        <v>1117000000000</v>
      </c>
      <c r="E180" s="5">
        <v>1070000000000</v>
      </c>
      <c r="F180" s="5">
        <v>1057000000000</v>
      </c>
      <c r="G180" s="5">
        <v>1045000000000</v>
      </c>
    </row>
    <row r="181" spans="3:7" ht="15.5" x14ac:dyDescent="0.35">
      <c r="C181" t="s">
        <v>179</v>
      </c>
      <c r="D181" s="6">
        <v>1.69</v>
      </c>
      <c r="E181" s="6">
        <v>1.45</v>
      </c>
      <c r="F181" s="6">
        <v>2.06</v>
      </c>
      <c r="G181" s="6">
        <v>1.29</v>
      </c>
    </row>
    <row r="182" spans="3:7" ht="15.5" x14ac:dyDescent="0.35">
      <c r="C182" t="s">
        <v>180</v>
      </c>
      <c r="D182" s="6">
        <v>410.51</v>
      </c>
      <c r="E182" s="6">
        <v>393.23</v>
      </c>
      <c r="F182" s="6">
        <v>388.46</v>
      </c>
      <c r="G182" s="6">
        <v>384.39</v>
      </c>
    </row>
    <row r="183" spans="3:7" ht="15.5" x14ac:dyDescent="0.35">
      <c r="C183" t="s">
        <v>181</v>
      </c>
      <c r="D183" s="6">
        <v>1.69</v>
      </c>
      <c r="E183" s="6">
        <v>1.45</v>
      </c>
      <c r="F183" s="6">
        <v>2.06</v>
      </c>
      <c r="G183" s="6">
        <v>1.29</v>
      </c>
    </row>
    <row r="184" spans="3:7" ht="15.5" x14ac:dyDescent="0.35">
      <c r="C184" t="s">
        <v>182</v>
      </c>
      <c r="D184" s="6">
        <v>410.51</v>
      </c>
      <c r="E184" s="6">
        <v>393.23</v>
      </c>
      <c r="F184" s="6">
        <v>388.46</v>
      </c>
      <c r="G184" s="6">
        <v>384.39</v>
      </c>
    </row>
    <row r="185" spans="3:7" ht="15.5" x14ac:dyDescent="0.35">
      <c r="C185" t="s">
        <v>183</v>
      </c>
      <c r="D185" s="5">
        <v>531000000000</v>
      </c>
      <c r="E185" s="5">
        <v>512000000000</v>
      </c>
      <c r="F185" s="5">
        <v>461000000000</v>
      </c>
      <c r="G185" s="5">
        <v>407000000000</v>
      </c>
    </row>
    <row r="186" spans="3:7" ht="15.5" x14ac:dyDescent="0.35">
      <c r="C186" t="s">
        <v>184</v>
      </c>
      <c r="D186" s="5">
        <v>111000000000</v>
      </c>
      <c r="E186" s="5">
        <v>130000000000</v>
      </c>
      <c r="F186" s="5">
        <v>151000000000</v>
      </c>
      <c r="G186" s="5">
        <v>171000000000</v>
      </c>
    </row>
    <row r="187" spans="3:7" ht="15.5" x14ac:dyDescent="0.35">
      <c r="C187" t="s">
        <v>185</v>
      </c>
      <c r="D187" s="5">
        <v>1109000000000</v>
      </c>
      <c r="E187" s="5">
        <v>1062000000000</v>
      </c>
      <c r="F187" s="5">
        <v>1049000000000</v>
      </c>
      <c r="G187" s="5">
        <v>1038000000000</v>
      </c>
    </row>
    <row r="188" spans="3:7" ht="15.5" x14ac:dyDescent="0.35">
      <c r="C188" t="s">
        <v>24</v>
      </c>
      <c r="D188" s="5">
        <v>642000000000</v>
      </c>
      <c r="E188" s="5">
        <v>642000000000</v>
      </c>
      <c r="F188" s="5">
        <v>612000000000</v>
      </c>
      <c r="G188" s="5">
        <v>579000000000</v>
      </c>
    </row>
    <row r="189" spans="3:7" ht="15.5" x14ac:dyDescent="0.35">
      <c r="C189" t="s">
        <v>21</v>
      </c>
      <c r="D189" s="5">
        <v>577000000000</v>
      </c>
      <c r="E189" s="5">
        <v>588000000000</v>
      </c>
      <c r="F189" s="5">
        <v>543000000000</v>
      </c>
      <c r="G189" s="5">
        <v>524000000000</v>
      </c>
    </row>
    <row r="190" spans="3:7" ht="15.5" x14ac:dyDescent="0.35">
      <c r="C190" t="s">
        <v>186</v>
      </c>
      <c r="D190" s="5">
        <v>222000000000</v>
      </c>
      <c r="E190" s="5">
        <v>181000000000</v>
      </c>
      <c r="F190" s="5">
        <v>174000000000</v>
      </c>
      <c r="G190" s="5">
        <v>164000000000</v>
      </c>
    </row>
    <row r="191" spans="3:7" ht="15.5" x14ac:dyDescent="0.35">
      <c r="C191" t="s">
        <v>187</v>
      </c>
      <c r="D191" s="5">
        <v>24000000000</v>
      </c>
      <c r="E191" s="5">
        <v>-38000000000</v>
      </c>
      <c r="F191" s="5">
        <v>-16000000000</v>
      </c>
      <c r="G191" s="5">
        <v>84000000000</v>
      </c>
    </row>
    <row r="192" spans="3:7" ht="15.5" x14ac:dyDescent="0.35">
      <c r="C192" t="s">
        <v>188</v>
      </c>
      <c r="D192" s="5">
        <v>-16000000000</v>
      </c>
      <c r="E192" s="5">
        <v>-5000000000</v>
      </c>
      <c r="F192" s="5">
        <v>-4000000000</v>
      </c>
      <c r="G192" s="5">
        <v>-6000000000</v>
      </c>
    </row>
    <row r="193" spans="3:24" ht="15.5" x14ac:dyDescent="0.35">
      <c r="C193" t="s">
        <v>13</v>
      </c>
      <c r="D193" s="5">
        <v>9000000000</v>
      </c>
      <c r="E193" s="5">
        <v>-43000000000</v>
      </c>
      <c r="F193" s="5">
        <v>-20000000000</v>
      </c>
      <c r="G193" s="5">
        <v>78000000000</v>
      </c>
    </row>
    <row r="194" spans="3:24" ht="15.5" x14ac:dyDescent="0.35">
      <c r="C194" t="s">
        <v>16</v>
      </c>
      <c r="D194" s="6">
        <v>3.16</v>
      </c>
      <c r="E194" s="6">
        <v>-16.05</v>
      </c>
      <c r="F194" s="6">
        <v>-7.37</v>
      </c>
      <c r="G194" s="6">
        <v>28.9</v>
      </c>
    </row>
    <row r="195" spans="3:24" ht="15.5" x14ac:dyDescent="0.35">
      <c r="C195" t="s">
        <v>45</v>
      </c>
      <c r="I195" s="5">
        <v>13</v>
      </c>
      <c r="J195" s="6">
        <v>-3.2</v>
      </c>
      <c r="K195" s="6">
        <v>2.0099999999999998</v>
      </c>
      <c r="L195" s="6">
        <v>49.59</v>
      </c>
      <c r="M195" s="6">
        <v>57.61</v>
      </c>
      <c r="N195" s="6">
        <v>45.97</v>
      </c>
      <c r="O195" s="6">
        <v>51.2</v>
      </c>
      <c r="P195" s="6">
        <v>44.09</v>
      </c>
      <c r="Q195" s="6">
        <v>23.95</v>
      </c>
      <c r="R195" s="6">
        <v>25.92</v>
      </c>
      <c r="S195" s="6">
        <v>24.99</v>
      </c>
      <c r="T195" s="6">
        <v>19.98</v>
      </c>
      <c r="U195" s="6">
        <v>24.69</v>
      </c>
      <c r="V195" s="6">
        <v>16.77</v>
      </c>
      <c r="W195" s="6">
        <v>11.07</v>
      </c>
      <c r="X195" s="6">
        <v>13.91</v>
      </c>
    </row>
    <row r="196" spans="3:24" ht="15.5" x14ac:dyDescent="0.35">
      <c r="C196" t="s">
        <v>59</v>
      </c>
      <c r="I196" s="6">
        <v>61.54</v>
      </c>
      <c r="J196" s="6">
        <v>-201.56</v>
      </c>
      <c r="K196" s="6">
        <v>462.69</v>
      </c>
      <c r="L196" s="6">
        <v>16.23</v>
      </c>
      <c r="M196" s="6">
        <v>17.36</v>
      </c>
      <c r="N196" s="6">
        <v>12.4</v>
      </c>
      <c r="O196" s="6">
        <v>8.36</v>
      </c>
      <c r="P196" s="6">
        <v>13.61</v>
      </c>
      <c r="Q196" s="6">
        <v>22.51</v>
      </c>
      <c r="R196" s="6">
        <v>20.79</v>
      </c>
      <c r="S196" s="6">
        <v>26.45</v>
      </c>
      <c r="T196" s="6">
        <v>33.08</v>
      </c>
      <c r="U196" s="6">
        <v>24.02</v>
      </c>
      <c r="V196" s="6">
        <v>25.1</v>
      </c>
      <c r="W196" s="6">
        <v>29.99</v>
      </c>
      <c r="X196" s="5">
        <v>0</v>
      </c>
    </row>
    <row r="197" spans="3:24" ht="15.5" x14ac:dyDescent="0.35">
      <c r="C197" t="s">
        <v>62</v>
      </c>
      <c r="I197" s="6">
        <v>1.02</v>
      </c>
      <c r="J197" s="6">
        <v>0.94</v>
      </c>
      <c r="K197" s="6">
        <v>0.76</v>
      </c>
      <c r="L197" s="6">
        <v>0.76</v>
      </c>
      <c r="M197" s="6">
        <v>0.9</v>
      </c>
      <c r="N197" s="6">
        <v>0.56999999999999995</v>
      </c>
      <c r="O197" s="6">
        <v>0.43</v>
      </c>
      <c r="P197" s="6">
        <v>0.42</v>
      </c>
      <c r="Q197" s="6">
        <v>0.42</v>
      </c>
      <c r="R197" s="6">
        <v>0.44</v>
      </c>
      <c r="S197" s="6">
        <v>0.68</v>
      </c>
      <c r="T197" s="6">
        <v>0.74</v>
      </c>
      <c r="U197" s="6">
        <v>0.82</v>
      </c>
      <c r="V197" s="6">
        <v>0.83</v>
      </c>
      <c r="W197" s="6">
        <v>0.75</v>
      </c>
      <c r="X197" s="5">
        <v>0</v>
      </c>
    </row>
    <row r="198" spans="3:24" ht="15.5" x14ac:dyDescent="0.35">
      <c r="C198" t="s">
        <v>189</v>
      </c>
      <c r="I198" s="5">
        <v>163220000000</v>
      </c>
      <c r="J198" s="5">
        <v>102040000000</v>
      </c>
      <c r="K198" s="5">
        <v>108870000000</v>
      </c>
      <c r="L198" s="5">
        <v>136720000000</v>
      </c>
      <c r="M198" s="5">
        <v>176640000000</v>
      </c>
      <c r="N198" s="5">
        <v>132070000000</v>
      </c>
      <c r="O198" s="5">
        <v>173710000000</v>
      </c>
      <c r="P198" s="5">
        <v>96960000000</v>
      </c>
    </row>
    <row r="199" spans="3:24" ht="15.5" x14ac:dyDescent="0.35">
      <c r="C199" t="s">
        <v>190</v>
      </c>
      <c r="I199" s="6">
        <v>1.6799999999999999E-2</v>
      </c>
      <c r="J199" s="6">
        <v>-4.1999999999999997E-3</v>
      </c>
      <c r="K199" s="6">
        <v>1.6000000000000001E-3</v>
      </c>
      <c r="L199" s="6">
        <v>4.1599999999999998E-2</v>
      </c>
      <c r="M199" s="6">
        <v>6.2699999999999992E-2</v>
      </c>
      <c r="N199" s="6">
        <v>5.2999999999999999E-2</v>
      </c>
      <c r="O199" s="6">
        <v>6.0899999999999996E-2</v>
      </c>
      <c r="P199" s="6">
        <v>4.6100000000000002E-2</v>
      </c>
      <c r="Q199" s="6">
        <v>2.64E-2</v>
      </c>
      <c r="R199" s="6">
        <v>3.4700000000000002E-2</v>
      </c>
      <c r="S199" s="6">
        <v>3.7599999999999995E-2</v>
      </c>
      <c r="T199" s="6">
        <v>3.0800000000000001E-2</v>
      </c>
      <c r="U199" s="6">
        <v>4.4999999999999998E-2</v>
      </c>
      <c r="V199" s="6">
        <v>4.99E-2</v>
      </c>
      <c r="W199" s="6">
        <v>3.7000000000000005E-2</v>
      </c>
      <c r="X199" s="6">
        <v>3.3599999999999998E-2</v>
      </c>
    </row>
    <row r="200" spans="3:24" ht="15.5" x14ac:dyDescent="0.35">
      <c r="C200" t="s">
        <v>191</v>
      </c>
      <c r="I200" s="6">
        <v>3.3500000000000002E-2</v>
      </c>
      <c r="J200" s="6">
        <v>-8.5000000000000006E-3</v>
      </c>
      <c r="K200" s="6">
        <v>3.4000000000000002E-3</v>
      </c>
      <c r="L200" s="6">
        <v>8.5999999999999993E-2</v>
      </c>
      <c r="M200" s="6">
        <v>0.10869999999999999</v>
      </c>
      <c r="N200" s="6">
        <v>0.1101</v>
      </c>
      <c r="O200" s="6">
        <v>0.13539999999999999</v>
      </c>
      <c r="P200" s="6">
        <v>0.13689999999999999</v>
      </c>
      <c r="Q200" s="6">
        <v>8.5800000000000001E-2</v>
      </c>
      <c r="R200" s="6">
        <v>0.1012</v>
      </c>
      <c r="S200" s="6">
        <v>0.1109</v>
      </c>
      <c r="T200" s="6">
        <v>9.5000000000000001E-2</v>
      </c>
      <c r="U200" s="6">
        <v>0.1283</v>
      </c>
      <c r="V200" s="6">
        <v>0.1057</v>
      </c>
      <c r="W200" s="6">
        <v>7.8100000000000003E-2</v>
      </c>
      <c r="X200" s="6">
        <v>8.9800000000000005E-2</v>
      </c>
    </row>
    <row r="201" spans="3:24" ht="15.5" x14ac:dyDescent="0.35">
      <c r="C201" t="s">
        <v>192</v>
      </c>
      <c r="I201" s="6">
        <v>7.3399999999999993E-2</v>
      </c>
      <c r="J201" s="6">
        <v>2.8500000000000001E-2</v>
      </c>
      <c r="K201" s="6">
        <v>4.2900000000000001E-2</v>
      </c>
      <c r="L201" s="6">
        <v>0.10630000000000001</v>
      </c>
      <c r="M201" s="6">
        <v>0.19309999999999999</v>
      </c>
      <c r="N201" s="6">
        <v>0.156</v>
      </c>
      <c r="O201" s="6">
        <v>0.30890000000000001</v>
      </c>
      <c r="P201" s="6">
        <v>0.2487</v>
      </c>
      <c r="Q201" s="6">
        <v>0.2064</v>
      </c>
      <c r="R201" s="6">
        <v>0.2225</v>
      </c>
      <c r="S201" s="6">
        <v>0.23860000000000001</v>
      </c>
      <c r="T201" s="6">
        <v>0.22170000000000001</v>
      </c>
      <c r="U201" s="6">
        <v>0.30210000000000004</v>
      </c>
      <c r="V201" s="6">
        <v>0.21109999999999998</v>
      </c>
      <c r="W201" s="6">
        <v>0.23620000000000002</v>
      </c>
      <c r="X201" s="6">
        <v>0.29570000000000002</v>
      </c>
    </row>
    <row r="202" spans="3:24" ht="15.5" x14ac:dyDescent="0.35">
      <c r="C202" t="s">
        <v>193</v>
      </c>
      <c r="I202" s="6">
        <v>1.98</v>
      </c>
      <c r="J202" s="6">
        <v>0.74</v>
      </c>
      <c r="K202" s="6">
        <v>1.07</v>
      </c>
      <c r="L202" s="6">
        <v>6.45</v>
      </c>
      <c r="M202" s="6">
        <v>11.14</v>
      </c>
      <c r="N202" s="6">
        <v>6.15</v>
      </c>
      <c r="O202" s="6">
        <v>6.64</v>
      </c>
      <c r="P202" s="6">
        <v>6.02</v>
      </c>
      <c r="Q202" s="6">
        <v>5.0999999999999996</v>
      </c>
      <c r="R202" s="6">
        <v>4.51</v>
      </c>
      <c r="S202" s="6">
        <v>4.2699999999999996</v>
      </c>
      <c r="T202" s="6">
        <v>4.67</v>
      </c>
      <c r="U202" s="6">
        <v>8.81</v>
      </c>
      <c r="V202" s="6">
        <v>5.53</v>
      </c>
      <c r="W202" s="6">
        <v>3.8</v>
      </c>
      <c r="X202" s="6">
        <v>2.97</v>
      </c>
    </row>
    <row r="203" spans="3:24" ht="15.5" x14ac:dyDescent="0.35">
      <c r="C203" t="s">
        <v>56</v>
      </c>
      <c r="I203" s="6">
        <v>2.06</v>
      </c>
      <c r="J203" s="6">
        <v>1.71</v>
      </c>
      <c r="K203" s="6">
        <v>1.56</v>
      </c>
      <c r="L203" s="6">
        <v>1.4</v>
      </c>
      <c r="M203" s="6">
        <v>1.89</v>
      </c>
      <c r="N203" s="6">
        <v>1.37</v>
      </c>
      <c r="O203" s="6">
        <v>1.1299999999999999</v>
      </c>
      <c r="P203" s="6">
        <v>1.86</v>
      </c>
      <c r="Q203" s="6">
        <v>1.93</v>
      </c>
      <c r="R203" s="6">
        <v>2.1</v>
      </c>
      <c r="S203" s="6">
        <v>2.93</v>
      </c>
      <c r="T203" s="6">
        <v>3.14</v>
      </c>
      <c r="U203" s="6">
        <v>3.08</v>
      </c>
      <c r="V203" s="6">
        <v>2.65</v>
      </c>
      <c r="W203" s="6">
        <v>2.34</v>
      </c>
      <c r="X203" s="5">
        <v>0</v>
      </c>
    </row>
    <row r="204" spans="3:24" ht="15.5" x14ac:dyDescent="0.35">
      <c r="C204" t="s">
        <v>53</v>
      </c>
      <c r="I204" s="6">
        <v>388.46</v>
      </c>
      <c r="J204" s="6">
        <v>377.52</v>
      </c>
      <c r="K204" s="6">
        <v>595.04999999999995</v>
      </c>
      <c r="L204" s="6">
        <v>576.34</v>
      </c>
      <c r="M204" s="6">
        <v>529.79</v>
      </c>
      <c r="N204" s="6">
        <v>417.41</v>
      </c>
      <c r="O204" s="6">
        <v>378.24</v>
      </c>
      <c r="P204" s="6">
        <v>322.08</v>
      </c>
      <c r="Q204" s="6">
        <v>279.07</v>
      </c>
      <c r="R204" s="6">
        <v>256.19</v>
      </c>
      <c r="S204" s="6">
        <v>225.36</v>
      </c>
      <c r="T204" s="6">
        <v>210.3</v>
      </c>
      <c r="U204" s="6">
        <v>192.47</v>
      </c>
      <c r="V204" s="6">
        <v>158.69</v>
      </c>
      <c r="W204" s="6">
        <v>141.66</v>
      </c>
      <c r="X204" s="6">
        <v>154.91999999999999</v>
      </c>
    </row>
    <row r="205" spans="3:24" ht="15.5" x14ac:dyDescent="0.35">
      <c r="C205" t="s">
        <v>194</v>
      </c>
      <c r="I205" s="6">
        <v>2.06</v>
      </c>
      <c r="J205" s="6">
        <v>1.71</v>
      </c>
      <c r="K205" s="6">
        <v>1.56</v>
      </c>
      <c r="L205" s="6">
        <v>1.4</v>
      </c>
      <c r="M205" s="6">
        <v>1.89</v>
      </c>
      <c r="N205" s="6">
        <v>1.37</v>
      </c>
      <c r="O205" s="6">
        <v>1.1299999999999999</v>
      </c>
      <c r="P205" s="6">
        <v>1.86</v>
      </c>
      <c r="Q205" s="6">
        <v>1.93</v>
      </c>
      <c r="R205" s="6">
        <v>2.1</v>
      </c>
      <c r="S205" s="6">
        <v>2.93</v>
      </c>
      <c r="T205" s="6">
        <v>3.14</v>
      </c>
      <c r="U205" s="6">
        <v>3.08</v>
      </c>
      <c r="V205" s="6">
        <v>2.65</v>
      </c>
      <c r="W205" s="6">
        <v>2.34</v>
      </c>
      <c r="X205" s="5">
        <v>0</v>
      </c>
    </row>
    <row r="206" spans="3:24" ht="15.5" x14ac:dyDescent="0.35">
      <c r="C206" t="s">
        <v>195</v>
      </c>
      <c r="I206" s="6">
        <v>388.46</v>
      </c>
      <c r="J206" s="6">
        <v>377.52</v>
      </c>
      <c r="K206" s="6">
        <v>595.04999999999995</v>
      </c>
      <c r="L206" s="6">
        <v>576.34</v>
      </c>
      <c r="M206" s="6">
        <v>529.79</v>
      </c>
      <c r="N206" s="6">
        <v>417.41</v>
      </c>
      <c r="O206" s="6">
        <v>378.24</v>
      </c>
      <c r="P206" s="6">
        <v>322.08</v>
      </c>
      <c r="Q206" s="6">
        <v>279.07</v>
      </c>
      <c r="R206" s="6">
        <v>256.19</v>
      </c>
      <c r="S206" s="6">
        <v>225.36</v>
      </c>
      <c r="T206" s="6">
        <v>210.3</v>
      </c>
      <c r="U206" s="6">
        <v>192.47</v>
      </c>
      <c r="V206" s="6">
        <v>158.69</v>
      </c>
      <c r="W206" s="6">
        <v>141.66</v>
      </c>
      <c r="X206" s="6">
        <v>154.91999999999999</v>
      </c>
    </row>
    <row r="207" spans="3:24" ht="15.5" x14ac:dyDescent="0.35">
      <c r="C207" t="s">
        <v>196</v>
      </c>
      <c r="I207" s="5">
        <v>461000000000</v>
      </c>
      <c r="J207" s="5">
        <v>353000000000</v>
      </c>
      <c r="K207" s="5">
        <v>337000000000</v>
      </c>
      <c r="L207" s="5">
        <v>243000000000</v>
      </c>
      <c r="M207" s="5">
        <v>128000000000</v>
      </c>
      <c r="N207" s="5">
        <v>90000000000</v>
      </c>
      <c r="O207" s="5">
        <v>106000000000</v>
      </c>
      <c r="P207" s="5">
        <v>79000000000</v>
      </c>
      <c r="Q207" s="5">
        <v>75000000000</v>
      </c>
      <c r="R207" s="5">
        <v>56000000000</v>
      </c>
      <c r="S207" s="5">
        <v>88000000000</v>
      </c>
      <c r="T207" s="5">
        <v>72000000000</v>
      </c>
      <c r="U207" s="5">
        <v>53000000000</v>
      </c>
      <c r="V207" s="5">
        <v>30000000000</v>
      </c>
      <c r="W207" s="5">
        <v>32000000000</v>
      </c>
      <c r="X207" s="5">
        <v>31000000000</v>
      </c>
    </row>
    <row r="208" spans="3:24" ht="15.5" x14ac:dyDescent="0.35">
      <c r="C208" t="s">
        <v>197</v>
      </c>
      <c r="I208" s="5">
        <v>151000000000</v>
      </c>
      <c r="J208" s="5">
        <v>228000000000</v>
      </c>
      <c r="K208" s="5">
        <v>238000000000</v>
      </c>
      <c r="L208" s="5">
        <v>277000000000</v>
      </c>
      <c r="M208" s="5">
        <v>101000000000</v>
      </c>
      <c r="N208" s="5">
        <v>35000000000</v>
      </c>
      <c r="O208" s="5">
        <v>84000000000</v>
      </c>
      <c r="P208" s="5">
        <v>14000000000</v>
      </c>
      <c r="Q208" s="5">
        <v>18000000000</v>
      </c>
      <c r="R208" s="5">
        <v>1000000000</v>
      </c>
      <c r="S208" s="5">
        <v>5000000000</v>
      </c>
      <c r="T208" s="5">
        <v>8000000000</v>
      </c>
      <c r="U208" s="5">
        <v>8000000000</v>
      </c>
      <c r="V208" s="5">
        <v>3000000000</v>
      </c>
      <c r="W208" s="5">
        <v>7000000000</v>
      </c>
      <c r="X208" s="5">
        <v>7000000000</v>
      </c>
    </row>
    <row r="209" spans="3:24" ht="15.5" x14ac:dyDescent="0.35">
      <c r="C209" t="s">
        <v>26</v>
      </c>
      <c r="I209" s="5">
        <v>612000000000</v>
      </c>
      <c r="J209" s="5">
        <v>581000000000</v>
      </c>
      <c r="K209" s="5">
        <v>575000000000</v>
      </c>
      <c r="L209" s="5">
        <v>520000000000</v>
      </c>
      <c r="M209" s="5">
        <v>228000000000</v>
      </c>
      <c r="N209" s="5">
        <v>125000000000</v>
      </c>
      <c r="O209" s="5">
        <v>190000000000</v>
      </c>
      <c r="P209" s="5">
        <v>93000000000</v>
      </c>
      <c r="Q209" s="5">
        <v>93000000000</v>
      </c>
      <c r="R209" s="5">
        <v>57000000000</v>
      </c>
      <c r="S209" s="5">
        <v>93000000000</v>
      </c>
      <c r="T209" s="5">
        <v>81000000000</v>
      </c>
      <c r="U209" s="5">
        <v>61000000000</v>
      </c>
      <c r="V209" s="5">
        <v>33000000000</v>
      </c>
      <c r="W209" s="5">
        <v>38000000000</v>
      </c>
      <c r="X209" s="5">
        <v>38000000000</v>
      </c>
    </row>
    <row r="210" spans="3:24" ht="15.5" x14ac:dyDescent="0.35">
      <c r="C210" t="s">
        <v>23</v>
      </c>
      <c r="I210" s="5">
        <v>543000000000</v>
      </c>
      <c r="J210" s="5">
        <v>462000000000</v>
      </c>
      <c r="K210" s="5">
        <v>459000000000</v>
      </c>
      <c r="L210" s="5">
        <v>479000000000</v>
      </c>
      <c r="M210" s="5">
        <v>132000000000</v>
      </c>
      <c r="N210" s="5">
        <v>100000000000</v>
      </c>
      <c r="O210" s="5">
        <v>171000000000</v>
      </c>
      <c r="P210" s="5">
        <v>81000000000</v>
      </c>
      <c r="Q210" s="5">
        <v>84000000000</v>
      </c>
      <c r="R210" s="5">
        <v>48000000000</v>
      </c>
      <c r="S210" s="5">
        <v>84000000000</v>
      </c>
      <c r="T210" s="5">
        <v>71000000000</v>
      </c>
      <c r="U210" s="5">
        <v>54000000000</v>
      </c>
      <c r="V210" s="5">
        <v>28000000000</v>
      </c>
      <c r="W210" s="5">
        <v>33000000000</v>
      </c>
      <c r="X210" s="5">
        <v>36000000000</v>
      </c>
    </row>
    <row r="211" spans="3:24" ht="15.5" x14ac:dyDescent="0.35">
      <c r="C211" t="s">
        <v>198</v>
      </c>
      <c r="I211" s="5">
        <v>174000000000</v>
      </c>
      <c r="J211" s="5">
        <v>180000000000</v>
      </c>
      <c r="K211" s="5">
        <v>197000000000</v>
      </c>
      <c r="L211" s="5">
        <v>206000000000</v>
      </c>
      <c r="M211" s="5">
        <v>322000000000</v>
      </c>
      <c r="N211" s="5">
        <v>233000000000</v>
      </c>
      <c r="O211" s="5">
        <v>236000000000</v>
      </c>
      <c r="P211" s="5">
        <v>142000000000</v>
      </c>
      <c r="Q211" s="5">
        <v>107000000000</v>
      </c>
      <c r="R211" s="5">
        <v>97000000000</v>
      </c>
      <c r="S211" s="5">
        <v>63000000000</v>
      </c>
      <c r="T211" s="5">
        <v>61000000000</v>
      </c>
      <c r="U211" s="5">
        <v>45000000000</v>
      </c>
      <c r="V211" s="5">
        <v>19000000000</v>
      </c>
      <c r="W211" s="5">
        <v>10000000000</v>
      </c>
      <c r="X211" s="5">
        <v>-8000000000</v>
      </c>
    </row>
    <row r="212" spans="3:24" ht="15.5" x14ac:dyDescent="0.35">
      <c r="C212" t="s">
        <v>199</v>
      </c>
      <c r="I212" s="5">
        <v>-46000000000</v>
      </c>
      <c r="J212" s="5">
        <v>46000000000</v>
      </c>
      <c r="K212" s="5">
        <v>40000000000</v>
      </c>
      <c r="L212" s="5">
        <v>22000000000</v>
      </c>
      <c r="M212" s="5">
        <v>74000000000</v>
      </c>
      <c r="N212" s="5">
        <v>120000000000</v>
      </c>
      <c r="O212" s="5">
        <v>99000000000</v>
      </c>
      <c r="P212" s="5">
        <v>17000000000</v>
      </c>
      <c r="Q212" s="5">
        <v>13000000000</v>
      </c>
      <c r="R212" s="5">
        <v>38000000000</v>
      </c>
      <c r="S212" s="5">
        <v>2000000000</v>
      </c>
      <c r="T212" s="5">
        <v>0</v>
      </c>
      <c r="U212" s="5">
        <v>40000000000</v>
      </c>
      <c r="V212" s="5">
        <v>17000000000</v>
      </c>
      <c r="W212" s="5">
        <v>0</v>
      </c>
      <c r="X212" s="5">
        <v>2000000000</v>
      </c>
    </row>
    <row r="213" spans="3:24" ht="15.5" x14ac:dyDescent="0.35">
      <c r="C213" t="s">
        <v>200</v>
      </c>
      <c r="I213" s="5">
        <v>-26000000000</v>
      </c>
      <c r="J213" s="5">
        <v>-44000000000</v>
      </c>
      <c r="K213" s="5">
        <v>-54000000000</v>
      </c>
      <c r="L213" s="5">
        <v>-348000000000</v>
      </c>
      <c r="M213" s="5">
        <v>-114000000000</v>
      </c>
      <c r="N213" s="5">
        <v>-46000000000</v>
      </c>
      <c r="O213" s="5">
        <v>-47000000000</v>
      </c>
      <c r="P213" s="5">
        <v>-11000000000</v>
      </c>
      <c r="Q213" s="5">
        <v>-48000000000</v>
      </c>
      <c r="R213" s="5">
        <v>-5000000000</v>
      </c>
      <c r="S213" s="5">
        <v>-11000000000</v>
      </c>
      <c r="T213" s="5">
        <v>-16000000000</v>
      </c>
      <c r="U213" s="5">
        <v>-37000000000</v>
      </c>
      <c r="V213" s="5">
        <v>-8000000000</v>
      </c>
      <c r="W213" s="5">
        <v>-24000000000</v>
      </c>
      <c r="X213" s="5">
        <v>-20000000000</v>
      </c>
    </row>
    <row r="214" spans="3:24" ht="15.5" x14ac:dyDescent="0.35">
      <c r="C214" t="s">
        <v>15</v>
      </c>
      <c r="I214" s="5">
        <v>-73000000000</v>
      </c>
      <c r="J214" s="5">
        <v>3000000000</v>
      </c>
      <c r="K214" s="5">
        <v>-14000000000</v>
      </c>
      <c r="L214" s="5">
        <v>-327000000000</v>
      </c>
      <c r="M214" s="5">
        <v>-40000000000</v>
      </c>
      <c r="N214" s="5">
        <v>74000000000</v>
      </c>
      <c r="O214" s="5">
        <v>52000000000</v>
      </c>
      <c r="P214" s="5">
        <v>6000000000</v>
      </c>
      <c r="Q214" s="5">
        <v>-35000000000</v>
      </c>
      <c r="R214" s="5">
        <v>34000000000</v>
      </c>
      <c r="S214" s="5">
        <v>-9000000000</v>
      </c>
      <c r="T214" s="5">
        <v>-16000000000</v>
      </c>
      <c r="U214" s="5">
        <v>2000000000</v>
      </c>
      <c r="V214" s="5">
        <v>9000000000</v>
      </c>
      <c r="W214" s="5">
        <v>-24000000000</v>
      </c>
      <c r="X214" s="5">
        <v>-18000000000</v>
      </c>
    </row>
    <row r="215" spans="3:24" ht="15.5" x14ac:dyDescent="0.35">
      <c r="C215" t="s">
        <v>17</v>
      </c>
      <c r="I215" s="6">
        <v>-26.88</v>
      </c>
      <c r="J215" s="5">
        <v>1</v>
      </c>
      <c r="K215" s="6">
        <v>-10.34</v>
      </c>
      <c r="L215" s="6">
        <v>-248.05</v>
      </c>
      <c r="M215" s="6">
        <v>-30.68</v>
      </c>
      <c r="N215" s="6">
        <v>67.36</v>
      </c>
      <c r="O215" s="6">
        <v>47.62</v>
      </c>
      <c r="P215" s="6">
        <v>11.38</v>
      </c>
      <c r="Q215" s="6">
        <v>-64.349999999999994</v>
      </c>
      <c r="R215" s="6">
        <v>61.06</v>
      </c>
      <c r="S215" s="6">
        <v>-16.350000000000001</v>
      </c>
      <c r="T215" s="6">
        <v>-28.34</v>
      </c>
      <c r="U215" s="6">
        <v>3.99</v>
      </c>
      <c r="V215" s="6">
        <v>16.38</v>
      </c>
      <c r="W215" s="6">
        <v>-42.93</v>
      </c>
      <c r="X215" s="6">
        <v>-68.97</v>
      </c>
    </row>
  </sheetData>
  <pageMargins left="0.7" right="0.7" top="0.75" bottom="0.75" header="0.3" footer="0.3"/>
  <ignoredErrors>
    <ignoredError sqref="A1:X216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U2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1890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1891</v>
      </c>
      <c r="D2" s="2" vm="75">
        <f ca="1">IFERROR(_xlfn.STOCKHISTORY("XIDX:" &amp; $C$1, D3, , 0, 0, 1), "Libur")</f>
        <v>600</v>
      </c>
      <c r="E2" s="2" vm="468">
        <f ca="1">IFERROR(_xlfn.STOCKHISTORY("XIDX:" &amp; $C$1, E3, , 0, 0, 1), "Libur")</f>
        <v>480</v>
      </c>
      <c r="H2" s="2" vm="468">
        <f ca="1">IFERROR(INDEX(D2:G2,COUNT(D2:G2)),"")</f>
        <v>480</v>
      </c>
      <c r="I2" s="2" vm="469">
        <f t="shared" ref="I2:U2" ca="1" si="0">IFERROR(_xlfn.STOCKHISTORY("XIDX:" &amp; $C$1, I1, , 0, 0, 1), "Libur")</f>
        <v>366</v>
      </c>
      <c r="J2" s="2" vm="58">
        <f t="shared" ca="1" si="0"/>
        <v>362</v>
      </c>
      <c r="K2" s="2" vm="470">
        <f t="shared" ca="1" si="0"/>
        <v>486</v>
      </c>
      <c r="L2" s="2" vm="471">
        <f t="shared" ca="1" si="0"/>
        <v>266</v>
      </c>
      <c r="M2" s="2" vm="472">
        <f t="shared" ca="1" si="0"/>
        <v>256</v>
      </c>
      <c r="N2" s="2" vm="473">
        <f t="shared" ca="1" si="0"/>
        <v>262</v>
      </c>
      <c r="O2" s="2" vm="474">
        <f t="shared" ca="1" si="0"/>
        <v>418</v>
      </c>
      <c r="P2" s="2" vm="372">
        <f t="shared" ca="1" si="0"/>
        <v>300</v>
      </c>
      <c r="Q2" s="2" vm="475">
        <f t="shared" ca="1" si="0"/>
        <v>306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30483441000</v>
      </c>
      <c r="E4" s="2">
        <f>IFERROR(INDEX(E51:E500,MATCH($C$4,$C$51:$C$500,0)),"")</f>
        <v>18594315000</v>
      </c>
      <c r="H4" s="2">
        <f>IFERROR(SUM(D4:G4)*(4/MAX(1,COUNT(D4:G4))),"")</f>
        <v>98155512000</v>
      </c>
      <c r="I4" s="2">
        <f t="shared" ref="I4:U4" si="1">IFERROR(INDEX(I51:I500,MATCH($C$4,$C$51:$C$500,0)),"")</f>
        <v>170523601000</v>
      </c>
      <c r="J4" s="2">
        <f t="shared" si="1"/>
        <v>78893845000</v>
      </c>
      <c r="K4" s="2">
        <f t="shared" si="1"/>
        <v>1891073803000</v>
      </c>
      <c r="L4" s="2">
        <f t="shared" si="1"/>
        <v>4131540432000</v>
      </c>
      <c r="M4" s="2">
        <f t="shared" si="1"/>
        <v>3470467000000</v>
      </c>
      <c r="N4" s="2">
        <f t="shared" si="1"/>
        <v>2044133000000</v>
      </c>
      <c r="O4" s="2">
        <f t="shared" si="1"/>
        <v>2218385509000</v>
      </c>
      <c r="P4" s="2">
        <f t="shared" si="1"/>
        <v>3592798235000</v>
      </c>
      <c r="Q4" s="2">
        <f t="shared" si="1"/>
        <v>1932783905000</v>
      </c>
      <c r="R4" s="2">
        <f t="shared" si="1"/>
        <v>1151605756000</v>
      </c>
      <c r="S4" s="2">
        <f t="shared" si="1"/>
        <v>749146492000</v>
      </c>
      <c r="T4" s="2">
        <f t="shared" si="1"/>
        <v>1230364713000</v>
      </c>
      <c r="U4" s="2">
        <f t="shared" si="1"/>
        <v>1099620270000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4236923000</v>
      </c>
      <c r="E5" s="2">
        <f>IFERROR(INDEX(E51:E500,MATCH($C$5,$C$51:$C$500,0)),"")</f>
        <v>-3819153000</v>
      </c>
      <c r="H5" s="2">
        <f>IFERROR(SUM(D5:G5)*(4/MAX(1,COUNT(D5:G5))),"")</f>
        <v>835540000</v>
      </c>
      <c r="I5" s="2">
        <f t="shared" ref="I5:U5" si="2">IFERROR(INDEX(I51:I500,MATCH($C$5,$C$51:$C$500,0)),"")</f>
        <v>19409833000</v>
      </c>
      <c r="J5" s="2">
        <f t="shared" si="2"/>
        <v>-3671934000</v>
      </c>
      <c r="K5" s="2">
        <f t="shared" si="2"/>
        <v>41261837000</v>
      </c>
      <c r="L5" s="2">
        <f t="shared" si="2"/>
        <v>50857154000</v>
      </c>
      <c r="M5" s="2">
        <f t="shared" si="2"/>
        <v>24025000000</v>
      </c>
      <c r="N5" s="2">
        <f t="shared" si="2"/>
        <v>1636000000</v>
      </c>
      <c r="O5" s="2">
        <f t="shared" si="2"/>
        <v>7453209000</v>
      </c>
      <c r="P5" s="2">
        <f t="shared" si="2"/>
        <v>21609655000</v>
      </c>
      <c r="Q5" s="2">
        <f t="shared" si="2"/>
        <v>12856402000</v>
      </c>
      <c r="R5" s="2">
        <f t="shared" si="2"/>
        <v>-928004000</v>
      </c>
      <c r="S5" s="2">
        <f t="shared" si="2"/>
        <v>47074000</v>
      </c>
      <c r="T5" s="2">
        <f t="shared" si="2"/>
        <v>3580410000</v>
      </c>
      <c r="U5" s="2">
        <f t="shared" si="2"/>
        <v>4720784000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235313720000</v>
      </c>
      <c r="E6" s="2">
        <f>IFERROR(INDEX(E51:E500,MATCH($C$6,$C$51:$C$500,0)),"")</f>
        <v>231026466000</v>
      </c>
      <c r="H6" s="2">
        <f>IFERROR(INDEX(D6:G6,COUNT(D6:G6)),"")</f>
        <v>231026466000</v>
      </c>
      <c r="I6" s="2">
        <f t="shared" ref="I6:U6" si="3">IFERROR(INDEX(I51:I500,MATCH($C$6,$C$51:$C$500,0)),"")</f>
        <v>233065028000</v>
      </c>
      <c r="J6" s="2">
        <f t="shared" si="3"/>
        <v>211913369000</v>
      </c>
      <c r="K6" s="2">
        <f t="shared" si="3"/>
        <v>208358088000</v>
      </c>
      <c r="L6" s="2">
        <f t="shared" si="3"/>
        <v>183770843000</v>
      </c>
      <c r="M6" s="2">
        <f t="shared" si="3"/>
        <v>128823000000</v>
      </c>
      <c r="N6" s="2">
        <f t="shared" si="3"/>
        <v>105204000000</v>
      </c>
      <c r="O6" s="2">
        <f t="shared" si="3"/>
        <v>104792363000</v>
      </c>
      <c r="P6" s="2">
        <f t="shared" si="3"/>
        <v>100731483000</v>
      </c>
      <c r="Q6" s="2">
        <f t="shared" si="3"/>
        <v>78490877000</v>
      </c>
      <c r="R6" s="2">
        <f t="shared" si="3"/>
        <v>61104431000</v>
      </c>
      <c r="S6" s="2">
        <f t="shared" si="3"/>
        <v>62032301000</v>
      </c>
      <c r="T6" s="2">
        <f t="shared" si="3"/>
        <v>63235904000</v>
      </c>
      <c r="U6" s="2">
        <f t="shared" si="3"/>
        <v>59659143000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0.51</v>
      </c>
      <c r="E7" s="3">
        <f>IFERROR(INDEX(E51:E500,MATCH($C$7,$C$51:$C$500,0))/1000000000,"")</f>
        <v>0.51</v>
      </c>
      <c r="H7" s="3">
        <f>IFERROR(INDEX(D7:G7,COUNT(D7:G7)),"")</f>
        <v>0.51</v>
      </c>
      <c r="I7" s="3">
        <f t="shared" ref="I7:U7" si="4">IFERROR(INDEX(I51:I500,MATCH($C$7,$C$51:$C$500,0))/1000000000,"")</f>
        <v>0.51</v>
      </c>
      <c r="J7" s="3">
        <f t="shared" si="4"/>
        <v>0.51</v>
      </c>
      <c r="K7" s="3">
        <f t="shared" si="4"/>
        <v>0.51</v>
      </c>
      <c r="L7" s="3">
        <f t="shared" si="4"/>
        <v>0.51</v>
      </c>
      <c r="M7" s="3">
        <f t="shared" si="4"/>
        <v>0.51</v>
      </c>
      <c r="N7" s="3">
        <f t="shared" si="4"/>
        <v>0.51</v>
      </c>
      <c r="O7" s="3">
        <f t="shared" si="4"/>
        <v>0.51</v>
      </c>
      <c r="P7" s="3">
        <f t="shared" si="4"/>
        <v>0.51</v>
      </c>
      <c r="Q7" s="3">
        <f t="shared" si="4"/>
        <v>0.51</v>
      </c>
      <c r="R7" s="3">
        <f t="shared" si="4"/>
        <v>0.51</v>
      </c>
      <c r="S7" s="3">
        <f t="shared" si="4"/>
        <v>0.51</v>
      </c>
      <c r="T7" s="3">
        <f t="shared" si="4"/>
        <v>0.1</v>
      </c>
      <c r="U7" s="3">
        <f t="shared" si="4"/>
        <v>0.1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U8" si="5">IFERROR(INDEX(I51:I500,MATCH($C$8,$C$51:$C$500,0)),"")</f>
        <v>-18000000000</v>
      </c>
      <c r="J8" s="2">
        <f t="shared" si="5"/>
        <v>-277000000000</v>
      </c>
      <c r="K8" s="2">
        <f t="shared" si="5"/>
        <v>-111000000000</v>
      </c>
      <c r="L8" s="2">
        <f t="shared" si="5"/>
        <v>176000000000</v>
      </c>
      <c r="M8" s="2">
        <f t="shared" si="5"/>
        <v>66000000000</v>
      </c>
      <c r="N8" s="2">
        <f t="shared" si="5"/>
        <v>-107000000000</v>
      </c>
      <c r="O8" s="2">
        <f t="shared" si="5"/>
        <v>229000000000</v>
      </c>
      <c r="P8" s="2">
        <f t="shared" si="5"/>
        <v>71000000000</v>
      </c>
      <c r="Q8" s="2">
        <f t="shared" si="5"/>
        <v>-4000000000</v>
      </c>
      <c r="R8" s="2">
        <f t="shared" si="5"/>
        <v>3000000000</v>
      </c>
      <c r="S8" s="2">
        <f t="shared" si="5"/>
        <v>-6000000000</v>
      </c>
      <c r="T8" s="2">
        <f t="shared" si="5"/>
        <v>-25000000000</v>
      </c>
      <c r="U8" s="2">
        <f t="shared" si="5"/>
        <v>-4000000000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1.73</v>
      </c>
      <c r="E9" s="3">
        <f>IFERROR(INDEX(E51:E500,MATCH("Free cash flow per share (Quarter)",$C$51:$C$500,0)),"")</f>
        <v>5.31</v>
      </c>
      <c r="H9" s="3">
        <f>IFERROR(INDEX(D9:G9,COUNT(D9:G9)),"")</f>
        <v>5.31</v>
      </c>
      <c r="I9" s="3">
        <f t="shared" ref="I9:U9" si="6">IFERROR(INDEX(I51:I500,MATCH($C$9,$C$51:$C$500,0)),"")</f>
        <v>-35.549999999999997</v>
      </c>
      <c r="J9" s="3">
        <f t="shared" si="6"/>
        <v>-546.47</v>
      </c>
      <c r="K9" s="3">
        <f t="shared" si="6"/>
        <v>-218.73</v>
      </c>
      <c r="L9" s="3">
        <f t="shared" si="6"/>
        <v>347.43</v>
      </c>
      <c r="M9" s="3">
        <f t="shared" si="6"/>
        <v>129.5</v>
      </c>
      <c r="N9" s="3">
        <f t="shared" si="6"/>
        <v>-211.53</v>
      </c>
      <c r="O9" s="3">
        <f t="shared" si="6"/>
        <v>450.55</v>
      </c>
      <c r="P9" s="3">
        <f t="shared" si="6"/>
        <v>139.31</v>
      </c>
      <c r="Q9" s="3">
        <f t="shared" si="6"/>
        <v>-8.34</v>
      </c>
      <c r="R9" s="3">
        <f t="shared" si="6"/>
        <v>5.59</v>
      </c>
      <c r="S9" s="3">
        <f t="shared" si="6"/>
        <v>-12.21</v>
      </c>
      <c r="T9" s="3">
        <f t="shared" si="6"/>
        <v>-245.81</v>
      </c>
      <c r="U9" s="3">
        <f t="shared" si="6"/>
        <v>-35.799999999999997</v>
      </c>
    </row>
    <row r="10" spans="1:21" ht="15.5" x14ac:dyDescent="0.35">
      <c r="C10" t="s">
        <v>18</v>
      </c>
      <c r="D10" s="3">
        <f ca="1">IFERROR(IF(D9=0,"",D2/D9),"")</f>
        <v>346.82080924855489</v>
      </c>
      <c r="E10" s="3">
        <f ca="1">IFERROR(IF(E9=0,"",E2/E9),"")</f>
        <v>90.395480225988706</v>
      </c>
      <c r="I10" s="3">
        <f t="shared" ref="I10:U10" ca="1" si="7">IFERROR(IF(I9=0,"",I2/I9),"")</f>
        <v>-10.29535864978903</v>
      </c>
      <c r="J10" s="3">
        <f t="shared" ca="1" si="7"/>
        <v>-0.66243343641919961</v>
      </c>
      <c r="K10" s="3">
        <f t="shared" ca="1" si="7"/>
        <v>-2.221917432450967</v>
      </c>
      <c r="L10" s="3">
        <f t="shared" ca="1" si="7"/>
        <v>0.76562185188383269</v>
      </c>
      <c r="M10" s="3">
        <f t="shared" ca="1" si="7"/>
        <v>1.9768339768339769</v>
      </c>
      <c r="N10" s="3">
        <f t="shared" ca="1" si="7"/>
        <v>-1.2385949983453883</v>
      </c>
      <c r="O10" s="3">
        <f t="shared" ca="1" si="7"/>
        <v>0.92775496615248032</v>
      </c>
      <c r="P10" s="3">
        <f t="shared" ca="1" si="7"/>
        <v>2.1534706769076162</v>
      </c>
      <c r="Q10" s="3">
        <f t="shared" ca="1" si="7"/>
        <v>-36.690647482014391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22896624000</v>
      </c>
      <c r="E11" s="2">
        <f>IFERROR(INDEX(E51:E500,MATCH($C$11,$C$51:$C$500,0)),"")</f>
        <v>22049739000</v>
      </c>
      <c r="H11" s="2">
        <f>IFERROR(INDEX(D11:G11,COUNT(D11:G11)),"")</f>
        <v>22049739000</v>
      </c>
      <c r="I11" s="2">
        <f t="shared" ref="I11:U11" si="8">IFERROR(INDEX(I51:I500,MATCH($C$11,$C$51:$C$500,0)),"")</f>
        <v>19305504000</v>
      </c>
      <c r="J11" s="2">
        <f t="shared" si="8"/>
        <v>37931345000</v>
      </c>
      <c r="K11" s="2">
        <f t="shared" si="8"/>
        <v>316108438000</v>
      </c>
      <c r="L11" s="2">
        <f t="shared" si="8"/>
        <v>427980949000</v>
      </c>
      <c r="M11" s="2">
        <f t="shared" si="8"/>
        <v>248484000000</v>
      </c>
      <c r="N11" s="2">
        <f t="shared" si="8"/>
        <v>181131000000</v>
      </c>
      <c r="O11" s="2">
        <f t="shared" si="8"/>
        <v>284097327000</v>
      </c>
      <c r="P11" s="2">
        <f t="shared" si="8"/>
        <v>88950095000</v>
      </c>
      <c r="Q11" s="2">
        <f t="shared" si="8"/>
        <v>20746931000</v>
      </c>
      <c r="R11" s="2">
        <f t="shared" si="8"/>
        <v>10535932000</v>
      </c>
      <c r="S11" s="2">
        <f t="shared" si="8"/>
        <v>7870164000</v>
      </c>
      <c r="T11" s="2">
        <f t="shared" si="8"/>
        <v>5744755000</v>
      </c>
      <c r="U11" s="2">
        <f t="shared" si="8"/>
        <v>19755514000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-23000000000</v>
      </c>
      <c r="E12" s="2">
        <f>IFERROR(INDEX(E51:E500,MATCH("Net Debt (Quarter)",$C$51:$C$500,0)),"")</f>
        <v>-22000000000</v>
      </c>
      <c r="H12" s="2">
        <f>IFERROR(INDEX(D12:G12,COUNT(D12:G12)),"")</f>
        <v>-22000000000</v>
      </c>
      <c r="I12" s="2">
        <f t="shared" ref="I12:U12" si="9">IFERROR(INDEX(I51:I500,MATCH($C$12,$C$51:$C$500,0)),"")</f>
        <v>-19000000000</v>
      </c>
      <c r="J12" s="2">
        <f t="shared" si="9"/>
        <v>-38000000000</v>
      </c>
      <c r="K12" s="2">
        <f t="shared" si="9"/>
        <v>-316000000000</v>
      </c>
      <c r="L12" s="2">
        <f t="shared" si="9"/>
        <v>-428000000000</v>
      </c>
      <c r="M12" s="2">
        <f t="shared" si="9"/>
        <v>-248000000000</v>
      </c>
      <c r="N12" s="2">
        <f t="shared" si="9"/>
        <v>-181000000000</v>
      </c>
      <c r="O12" s="2">
        <f t="shared" si="9"/>
        <v>-284000000000</v>
      </c>
      <c r="P12" s="2">
        <f t="shared" si="9"/>
        <v>-47000000000</v>
      </c>
      <c r="Q12" s="2">
        <f t="shared" si="9"/>
        <v>24000000000</v>
      </c>
      <c r="R12" s="2">
        <f t="shared" si="9"/>
        <v>26000000000</v>
      </c>
      <c r="S12" s="2">
        <f t="shared" si="9"/>
        <v>26000000000</v>
      </c>
      <c r="T12" s="2">
        <f t="shared" si="9"/>
        <v>19000000000</v>
      </c>
      <c r="U12" s="2">
        <f t="shared" si="9"/>
        <v>-3000000000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42000000000</v>
      </c>
      <c r="Q13" s="2">
        <f t="shared" si="10"/>
        <v>45000000000</v>
      </c>
      <c r="R13" s="2">
        <f t="shared" si="10"/>
        <v>36000000000</v>
      </c>
      <c r="S13" s="2">
        <f t="shared" si="10"/>
        <v>34000000000</v>
      </c>
      <c r="T13" s="2">
        <f t="shared" si="10"/>
        <v>25000000000</v>
      </c>
      <c r="U13" s="2">
        <f t="shared" si="10"/>
        <v>16000000000</v>
      </c>
    </row>
    <row r="14" spans="1:21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-934000</v>
      </c>
      <c r="H14" s="2">
        <f>IFERROR(SUM(D14:G14)*(4/MAX(1,COUNT(D14:G14))),"")</f>
        <v>-1868000</v>
      </c>
      <c r="I14" s="2">
        <f t="shared" ref="I14:U14" si="11">IFERROR(INDEX(I51:I500,MATCH($C$14,$C$51:$C$500,0)),"")</f>
        <v>-404282000</v>
      </c>
      <c r="J14" s="2">
        <f t="shared" si="11"/>
        <v>-187784000</v>
      </c>
      <c r="K14" s="2">
        <f t="shared" si="11"/>
        <v>-1317872000</v>
      </c>
      <c r="L14" s="2">
        <f t="shared" si="11"/>
        <v>-151304000</v>
      </c>
      <c r="M14" s="2">
        <f t="shared" si="11"/>
        <v>-10000000</v>
      </c>
      <c r="N14" s="2">
        <f t="shared" si="11"/>
        <v>-6000000</v>
      </c>
      <c r="O14" s="2">
        <f t="shared" si="11"/>
        <v>-866151000</v>
      </c>
      <c r="P14" s="2">
        <f t="shared" si="11"/>
        <v>-4581164000</v>
      </c>
      <c r="Q14" s="2">
        <f t="shared" si="11"/>
        <v>-5613797000</v>
      </c>
      <c r="R14" s="2">
        <f t="shared" si="11"/>
        <v>-4306218000</v>
      </c>
      <c r="S14" s="2">
        <f t="shared" si="11"/>
        <v>-6041224000</v>
      </c>
      <c r="T14" s="2">
        <f t="shared" si="11"/>
        <v>-2717959000</v>
      </c>
      <c r="U14" s="2">
        <f t="shared" si="11"/>
        <v>-1839121000</v>
      </c>
    </row>
    <row r="15" spans="1:21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U15" si="12">IFERROR(INDEX(I51:I500,MATCH($C$15,$C$51:$C$500,0)),"")</f>
        <v>-2416434000</v>
      </c>
      <c r="J15" s="2">
        <f t="shared" si="12"/>
        <v>-1256843000</v>
      </c>
      <c r="K15" s="2">
        <f t="shared" si="12"/>
        <v>-1283645000</v>
      </c>
      <c r="L15" s="2">
        <f t="shared" si="12"/>
        <v>-503530000</v>
      </c>
      <c r="M15" s="2">
        <f t="shared" si="12"/>
        <v>183000000</v>
      </c>
      <c r="N15" s="2">
        <f t="shared" si="12"/>
        <v>-1493000000</v>
      </c>
      <c r="O15" s="2">
        <f t="shared" si="12"/>
        <v>-2589412000</v>
      </c>
      <c r="P15" s="2">
        <f t="shared" si="12"/>
        <v>20675000</v>
      </c>
      <c r="Q15" s="2">
        <f t="shared" si="12"/>
        <v>-657133000</v>
      </c>
      <c r="R15" s="2">
        <f t="shared" si="12"/>
        <v>239519000</v>
      </c>
      <c r="S15" s="2">
        <f t="shared" si="12"/>
        <v>-1591922000</v>
      </c>
      <c r="T15" s="2">
        <f t="shared" si="12"/>
        <v>-1275189000</v>
      </c>
      <c r="U15" s="2">
        <f t="shared" si="12"/>
        <v>261706000</v>
      </c>
    </row>
    <row r="16" spans="1:21" ht="15.5" x14ac:dyDescent="0.35">
      <c r="C16" t="s">
        <v>29</v>
      </c>
      <c r="D16" s="2">
        <f>IFERROR(INDEX(D51:D500,MATCH($C$16,$C$51:$C$500,0)),"")</f>
        <v>3660508000</v>
      </c>
      <c r="E16" s="2">
        <f>IFERROR(INDEX(E51:E500,MATCH($C$16,$C$51:$C$500,0)),"")</f>
        <v>-3798158000</v>
      </c>
      <c r="H16" s="2">
        <f>IFERROR(SUM(D16:G16)*(4/MAX(1,COUNT(D16:G16))),"")</f>
        <v>-275300000</v>
      </c>
      <c r="I16" s="2">
        <f t="shared" ref="I16:U16" si="13">IFERROR(INDEX(I51:I500,MATCH($C$16,$C$51:$C$500,0)),"")</f>
        <v>21763666000</v>
      </c>
      <c r="J16" s="2">
        <f t="shared" si="13"/>
        <v>-3119747000</v>
      </c>
      <c r="K16" s="2">
        <f t="shared" si="13"/>
        <v>43295137000</v>
      </c>
      <c r="L16" s="2">
        <f t="shared" si="13"/>
        <v>48544749000</v>
      </c>
      <c r="M16" s="2">
        <f t="shared" si="13"/>
        <v>17262000000</v>
      </c>
      <c r="N16" s="2">
        <f t="shared" si="13"/>
        <v>8177000000</v>
      </c>
      <c r="O16" s="2">
        <f t="shared" si="13"/>
        <v>9944133000</v>
      </c>
      <c r="P16" s="2">
        <f t="shared" si="13"/>
        <v>22922823000</v>
      </c>
      <c r="Q16" s="2">
        <f t="shared" si="13"/>
        <v>16063389000</v>
      </c>
      <c r="R16" s="2">
        <f t="shared" si="13"/>
        <v>276648000</v>
      </c>
      <c r="S16" s="2">
        <f t="shared" si="13"/>
        <v>416384000</v>
      </c>
      <c r="T16" s="2">
        <f t="shared" si="13"/>
        <v>3934443000</v>
      </c>
      <c r="U16" s="2">
        <f t="shared" si="13"/>
        <v>-577200000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</row>
    <row r="19" spans="1:21" ht="15.5" x14ac:dyDescent="0.35">
      <c r="A19" t="s">
        <v>37</v>
      </c>
      <c r="C19" t="s">
        <v>38</v>
      </c>
    </row>
    <row r="20" spans="1:21" ht="15.5" x14ac:dyDescent="0.35">
      <c r="A20" t="s">
        <v>39</v>
      </c>
      <c r="C20" t="s">
        <v>40</v>
      </c>
      <c r="D20" s="2">
        <f ca="1">IFERROR(D21*D2,"")</f>
        <v>306000000000</v>
      </c>
      <c r="E20" s="2">
        <f ca="1">IFERROR(E21*E2,"")</f>
        <v>244800000000</v>
      </c>
      <c r="H20" s="2">
        <f t="shared" ref="H20:U20" ca="1" si="14">IFERROR(H21*H2,"")</f>
        <v>244800000000</v>
      </c>
      <c r="I20" s="2">
        <f t="shared" ca="1" si="14"/>
        <v>186660000000</v>
      </c>
      <c r="J20" s="2">
        <f t="shared" ca="1" si="14"/>
        <v>184620000000</v>
      </c>
      <c r="K20" s="2">
        <f t="shared" ca="1" si="14"/>
        <v>247860000000</v>
      </c>
      <c r="L20" s="2">
        <f t="shared" ca="1" si="14"/>
        <v>135660000000</v>
      </c>
      <c r="M20" s="2">
        <f t="shared" ca="1" si="14"/>
        <v>130560000000</v>
      </c>
      <c r="N20" s="2">
        <f t="shared" ca="1" si="14"/>
        <v>133620000000</v>
      </c>
      <c r="O20" s="2">
        <f t="shared" ca="1" si="14"/>
        <v>213180000000</v>
      </c>
      <c r="P20" s="2">
        <f t="shared" ca="1" si="14"/>
        <v>153000000000</v>
      </c>
      <c r="Q20" s="2">
        <f t="shared" ca="1" si="14"/>
        <v>156060000000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510000000</v>
      </c>
      <c r="E21" s="2">
        <f>IFERROR(INDEX(E51:E500,MATCH($C$7,$C$51:$C$500,0)),"")</f>
        <v>510000000</v>
      </c>
      <c r="H21" s="2">
        <f>IFERROR(INDEX(D21:G21,COUNT(D21:G21)),"")</f>
        <v>510000000</v>
      </c>
      <c r="I21" s="2">
        <f t="shared" ref="I21:U21" si="15">IFERROR(INDEX(I51:I500,MATCH($C$7,$C$51:$C$500,0)),"")</f>
        <v>510000000</v>
      </c>
      <c r="J21" s="2">
        <f t="shared" si="15"/>
        <v>510000000</v>
      </c>
      <c r="K21" s="2">
        <f t="shared" si="15"/>
        <v>510000000</v>
      </c>
      <c r="L21" s="2">
        <f t="shared" si="15"/>
        <v>510000000</v>
      </c>
      <c r="M21" s="2">
        <f t="shared" si="15"/>
        <v>510000000</v>
      </c>
      <c r="N21" s="2">
        <f t="shared" si="15"/>
        <v>510000000</v>
      </c>
      <c r="O21" s="2">
        <f t="shared" si="15"/>
        <v>510000000</v>
      </c>
      <c r="P21" s="2">
        <f t="shared" si="15"/>
        <v>510000000</v>
      </c>
      <c r="Q21" s="2">
        <f t="shared" si="15"/>
        <v>510000000</v>
      </c>
      <c r="R21" s="2">
        <f t="shared" si="15"/>
        <v>510000000</v>
      </c>
      <c r="S21" s="2">
        <f t="shared" si="15"/>
        <v>510000000</v>
      </c>
      <c r="T21" s="2">
        <f t="shared" si="15"/>
        <v>100000000</v>
      </c>
      <c r="U21" s="2">
        <f t="shared" si="15"/>
        <v>100000000</v>
      </c>
    </row>
    <row r="23" spans="1:21" ht="15.5" x14ac:dyDescent="0.35">
      <c r="B23" t="s">
        <v>41</v>
      </c>
      <c r="C23" t="s">
        <v>42</v>
      </c>
      <c r="D23" s="3">
        <f>IFERROR(D5/D6*100,"")</f>
        <v>1.8005422718233344</v>
      </c>
      <c r="E23" s="3">
        <f>IFERROR(E5/E6*100,"")</f>
        <v>-1.6531235862821014</v>
      </c>
      <c r="H23" s="3">
        <f t="shared" ref="H23:U23" si="16">IFERROR(H5/H6*100,"")</f>
        <v>0.36166419132256472</v>
      </c>
      <c r="I23" s="3">
        <f t="shared" si="16"/>
        <v>8.3280761453408605</v>
      </c>
      <c r="J23" s="3">
        <f t="shared" si="16"/>
        <v>-1.7327524060079476</v>
      </c>
      <c r="K23" s="3">
        <f t="shared" si="16"/>
        <v>19.803328680958142</v>
      </c>
      <c r="L23" s="3">
        <f t="shared" si="16"/>
        <v>27.674223598136294</v>
      </c>
      <c r="M23" s="3">
        <f t="shared" si="16"/>
        <v>18.649620021269495</v>
      </c>
      <c r="N23" s="3">
        <f t="shared" si="16"/>
        <v>1.555073951560777</v>
      </c>
      <c r="O23" s="3">
        <f t="shared" si="16"/>
        <v>7.112358941653028</v>
      </c>
      <c r="P23" s="3">
        <f t="shared" si="16"/>
        <v>21.452731913020678</v>
      </c>
      <c r="Q23" s="3">
        <f t="shared" si="16"/>
        <v>16.379485733099912</v>
      </c>
      <c r="R23" s="3">
        <f t="shared" si="16"/>
        <v>-1.5187180124465933</v>
      </c>
      <c r="S23" s="3">
        <f t="shared" si="16"/>
        <v>7.588627092843131E-2</v>
      </c>
      <c r="T23" s="3">
        <f t="shared" si="16"/>
        <v>5.6619891130203497</v>
      </c>
      <c r="U23" s="3">
        <f t="shared" si="16"/>
        <v>7.9129262718373266</v>
      </c>
    </row>
    <row r="24" spans="1:21" ht="15.5" x14ac:dyDescent="0.35">
      <c r="C24" t="s">
        <v>43</v>
      </c>
      <c r="D24" s="4">
        <f>IFERROR(_xlfn.RRI(5,I23,D23),"")</f>
        <v>-0.26384082892050986</v>
      </c>
      <c r="E24" s="4">
        <f>IFERROR(_xlfn.RRI(5,J23,E23),"")</f>
        <v>-9.3647846017740344E-3</v>
      </c>
      <c r="H24" s="4">
        <f t="shared" ref="H24:U24" si="17">IFERROR(_xlfn.RRI(5,M23,H23),"")</f>
        <v>-0.54550709840129663</v>
      </c>
      <c r="I24" s="4">
        <f t="shared" si="17"/>
        <v>0.39880999914879922</v>
      </c>
      <c r="J24" s="4" t="str">
        <f t="shared" si="17"/>
        <v/>
      </c>
      <c r="K24" s="4">
        <f t="shared" si="17"/>
        <v>-1.5873065802450625E-2</v>
      </c>
      <c r="L24" s="4">
        <f t="shared" si="17"/>
        <v>0.11059326820735627</v>
      </c>
      <c r="M24" s="4" t="str">
        <f t="shared" si="17"/>
        <v/>
      </c>
      <c r="N24" s="4">
        <f t="shared" si="17"/>
        <v>0.82943745742125219</v>
      </c>
      <c r="O24" s="4">
        <f t="shared" si="17"/>
        <v>4.666795336961238E-2</v>
      </c>
      <c r="P24" s="4">
        <f t="shared" si="17"/>
        <v>0.22075664581557297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38.29</v>
      </c>
      <c r="J25" s="3">
        <f t="shared" si="18"/>
        <v>-8.5299999999999994</v>
      </c>
      <c r="K25" s="3">
        <f t="shared" si="18"/>
        <v>82.67</v>
      </c>
      <c r="L25" s="3">
        <f t="shared" si="18"/>
        <v>94.56</v>
      </c>
      <c r="M25" s="3">
        <f t="shared" si="18"/>
        <v>37.06</v>
      </c>
      <c r="N25" s="3">
        <f t="shared" si="18"/>
        <v>14.24</v>
      </c>
      <c r="O25" s="3">
        <f t="shared" si="18"/>
        <v>14.16</v>
      </c>
      <c r="P25" s="3">
        <f t="shared" si="18"/>
        <v>45.21</v>
      </c>
      <c r="Q25" s="3">
        <f t="shared" si="18"/>
        <v>30.38</v>
      </c>
      <c r="R25" s="3">
        <f t="shared" si="18"/>
        <v>1.02</v>
      </c>
      <c r="S25" s="3">
        <f t="shared" si="18"/>
        <v>-2.3199999999999998</v>
      </c>
      <c r="T25" s="3">
        <f t="shared" si="18"/>
        <v>26.23</v>
      </c>
      <c r="U25" s="3">
        <f t="shared" si="18"/>
        <v>-3.1</v>
      </c>
    </row>
    <row r="26" spans="1:21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0.21875125357173952</v>
      </c>
      <c r="J26" s="4" t="str">
        <f t="shared" si="19"/>
        <v/>
      </c>
      <c r="K26" s="4">
        <f t="shared" si="19"/>
        <v>0.12829505854125722</v>
      </c>
      <c r="L26" s="4">
        <f t="shared" si="19"/>
        <v>0.25494282188899176</v>
      </c>
      <c r="M26" s="4">
        <f t="shared" si="19"/>
        <v>1.0514505303399924</v>
      </c>
      <c r="N26" s="4" t="str">
        <f t="shared" si="19"/>
        <v/>
      </c>
      <c r="O26" s="4">
        <f t="shared" si="19"/>
        <v>-0.11599851910264247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47</v>
      </c>
      <c r="D27" s="3">
        <f>IFERROR(D4/D21,"")</f>
        <v>59.77145294117647</v>
      </c>
      <c r="E27" s="3">
        <f>IFERROR(E4/E21,"")</f>
        <v>36.459441176470591</v>
      </c>
      <c r="H27" s="3">
        <f t="shared" ref="H27:U27" si="20">IFERROR(H4/H21,"")</f>
        <v>192.46178823529411</v>
      </c>
      <c r="I27" s="3">
        <f t="shared" si="20"/>
        <v>334.3600019607843</v>
      </c>
      <c r="J27" s="3">
        <f t="shared" si="20"/>
        <v>154.6938137254902</v>
      </c>
      <c r="K27" s="3">
        <f t="shared" si="20"/>
        <v>3707.9878490196079</v>
      </c>
      <c r="L27" s="3">
        <f t="shared" si="20"/>
        <v>8101.0596705882353</v>
      </c>
      <c r="M27" s="3">
        <f t="shared" si="20"/>
        <v>6804.8372549019605</v>
      </c>
      <c r="N27" s="3">
        <f t="shared" si="20"/>
        <v>4008.1039215686274</v>
      </c>
      <c r="O27" s="3">
        <f t="shared" si="20"/>
        <v>4349.7755078431373</v>
      </c>
      <c r="P27" s="3">
        <f t="shared" si="20"/>
        <v>7044.7024215686279</v>
      </c>
      <c r="Q27" s="3">
        <f t="shared" si="20"/>
        <v>3789.7723627450982</v>
      </c>
      <c r="R27" s="3">
        <f t="shared" si="20"/>
        <v>2258.0505019607845</v>
      </c>
      <c r="S27" s="3">
        <f t="shared" si="20"/>
        <v>1468.9146901960785</v>
      </c>
      <c r="T27" s="3">
        <f t="shared" si="20"/>
        <v>12303.647129999999</v>
      </c>
      <c r="U27" s="3">
        <f t="shared" si="20"/>
        <v>10996.2027</v>
      </c>
    </row>
    <row r="28" spans="1:21" ht="15.5" x14ac:dyDescent="0.35">
      <c r="C28" t="s">
        <v>48</v>
      </c>
      <c r="D28" s="4">
        <f>IFERROR(_xlfn.RRI(5,I27,D27),"")</f>
        <v>-0.29131066237573067</v>
      </c>
      <c r="E28" s="4">
        <f>IFERROR(_xlfn.RRI(5,J27,E27),"")</f>
        <v>-0.25102484369416933</v>
      </c>
      <c r="H28" s="4">
        <f t="shared" ref="H28:U28" si="21">IFERROR(_xlfn.RRI(5,M27,H27),"")</f>
        <v>-0.50987669348519737</v>
      </c>
      <c r="I28" s="4">
        <f t="shared" si="21"/>
        <v>-0.39150772491878338</v>
      </c>
      <c r="J28" s="4">
        <f t="shared" si="21"/>
        <v>-0.48690093817728086</v>
      </c>
      <c r="K28" s="4">
        <f t="shared" si="21"/>
        <v>-0.12046094230333149</v>
      </c>
      <c r="L28" s="4">
        <f t="shared" si="21"/>
        <v>0.16408780974845816</v>
      </c>
      <c r="M28" s="4">
        <f t="shared" si="21"/>
        <v>0.24685748989544076</v>
      </c>
      <c r="N28" s="4">
        <f t="shared" si="21"/>
        <v>0.22233002515537903</v>
      </c>
      <c r="O28" s="4">
        <f t="shared" si="21"/>
        <v>-0.18775584403968559</v>
      </c>
      <c r="P28" s="4">
        <f t="shared" si="21"/>
        <v>-8.5204576759808637E-2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49</v>
      </c>
      <c r="H29" s="4" t="str">
        <f t="shared" ref="H29:U29" si="22">IFERROR(((H25-I25)/I25)*100%,"")</f>
        <v/>
      </c>
      <c r="I29" s="4">
        <f t="shared" si="22"/>
        <v>-5.4888628370457218</v>
      </c>
      <c r="J29" s="4">
        <f t="shared" si="22"/>
        <v>-1.1031813233337366</v>
      </c>
      <c r="K29" s="4">
        <f t="shared" si="22"/>
        <v>-0.12574027072758037</v>
      </c>
      <c r="L29" s="4">
        <f t="shared" si="22"/>
        <v>1.5515380464112249</v>
      </c>
      <c r="M29" s="4">
        <f t="shared" si="22"/>
        <v>1.6025280898876404</v>
      </c>
      <c r="N29" s="4">
        <f t="shared" si="22"/>
        <v>5.649717514124299E-3</v>
      </c>
      <c r="O29" s="4">
        <f t="shared" si="22"/>
        <v>-0.68679495686794956</v>
      </c>
      <c r="P29" s="4">
        <f t="shared" si="22"/>
        <v>0.48815009874917714</v>
      </c>
      <c r="Q29" s="4">
        <f t="shared" si="22"/>
        <v>28.784313725490193</v>
      </c>
      <c r="R29" s="4">
        <f t="shared" si="22"/>
        <v>-1.4396551724137931</v>
      </c>
      <c r="S29" s="4">
        <f t="shared" si="22"/>
        <v>-1.088448341593595</v>
      </c>
      <c r="T29" s="4">
        <f t="shared" si="22"/>
        <v>-9.4612903225806448</v>
      </c>
      <c r="U29" s="4" t="str">
        <f t="shared" si="22"/>
        <v/>
      </c>
    </row>
    <row r="30" spans="1:21" ht="15.5" x14ac:dyDescent="0.35">
      <c r="C30" t="s">
        <v>50</v>
      </c>
      <c r="H30" s="4">
        <f t="shared" ref="H30:U30" si="23">IFERROR(((H27-I27)/I27)*100%,"")</f>
        <v>-0.4243875251027569</v>
      </c>
      <c r="I30" s="4">
        <f t="shared" si="23"/>
        <v>1.1614309836210923</v>
      </c>
      <c r="J30" s="4">
        <f t="shared" si="23"/>
        <v>-0.95828092754770189</v>
      </c>
      <c r="K30" s="4">
        <f t="shared" si="23"/>
        <v>-0.54228360241785967</v>
      </c>
      <c r="L30" s="4">
        <f t="shared" si="23"/>
        <v>0.19048543956764327</v>
      </c>
      <c r="M30" s="4">
        <f t="shared" si="23"/>
        <v>0.69776966567243903</v>
      </c>
      <c r="N30" s="4">
        <f t="shared" si="23"/>
        <v>-7.854924596877183E-2</v>
      </c>
      <c r="O30" s="4">
        <f t="shared" si="23"/>
        <v>-0.38254659351890941</v>
      </c>
      <c r="P30" s="4">
        <f t="shared" si="23"/>
        <v>0.85887218209218275</v>
      </c>
      <c r="Q30" s="4">
        <f t="shared" si="23"/>
        <v>0.67833817687170361</v>
      </c>
      <c r="R30" s="4">
        <f t="shared" si="23"/>
        <v>0.53722371832183657</v>
      </c>
      <c r="S30" s="4">
        <f t="shared" si="23"/>
        <v>-0.88061144190209883</v>
      </c>
      <c r="T30" s="4">
        <f t="shared" si="23"/>
        <v>0.11889962977855979</v>
      </c>
      <c r="U30" s="4" t="str">
        <f t="shared" si="23"/>
        <v/>
      </c>
    </row>
    <row r="32" spans="1:21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461.04</v>
      </c>
      <c r="E32" s="3">
        <f>IFERROR(INDEX(E51:E500,MATCH($A$32,$C$51:$C$500,0)),"")</f>
        <v>452.69</v>
      </c>
      <c r="H32" s="3">
        <f>IFERROR(INDEX(D32:G32,COUNT(D32:G32)),"")</f>
        <v>452.69</v>
      </c>
      <c r="I32" s="3">
        <f t="shared" ref="I32:U32" si="24">IFERROR(INDEX(I51:I500,MATCH($C$32,$C$51:$C$500,0)),"")</f>
        <v>460.21</v>
      </c>
      <c r="J32" s="3">
        <f t="shared" si="24"/>
        <v>418.36</v>
      </c>
      <c r="K32" s="3">
        <f t="shared" si="24"/>
        <v>411.27</v>
      </c>
      <c r="L32" s="3">
        <f t="shared" si="24"/>
        <v>347.05</v>
      </c>
      <c r="M32" s="3">
        <f t="shared" si="24"/>
        <v>246.88</v>
      </c>
      <c r="N32" s="3">
        <f t="shared" si="24"/>
        <v>199.55</v>
      </c>
      <c r="O32" s="3">
        <f t="shared" si="24"/>
        <v>196.33</v>
      </c>
      <c r="P32" s="3">
        <f t="shared" si="24"/>
        <v>189.61</v>
      </c>
      <c r="Q32" s="3">
        <f t="shared" si="24"/>
        <v>145.79</v>
      </c>
      <c r="R32" s="3">
        <f t="shared" si="24"/>
        <v>120.14</v>
      </c>
      <c r="S32" s="3">
        <f t="shared" si="24"/>
        <v>121.97</v>
      </c>
      <c r="T32" s="3">
        <f t="shared" si="24"/>
        <v>621.74</v>
      </c>
      <c r="U32" s="3">
        <f t="shared" si="24"/>
        <v>586.48</v>
      </c>
    </row>
    <row r="33" spans="1:21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1.04</v>
      </c>
      <c r="E33" s="3">
        <f>IFERROR(INDEX(E51:E500,MATCH($A$33,$C$51:$C$500,0)),"")</f>
        <v>1.28</v>
      </c>
      <c r="H33" s="3">
        <f>IFERROR(INDEX(D33:G33,COUNT(D33:G33)),"")</f>
        <v>1.28</v>
      </c>
      <c r="I33" s="3">
        <f t="shared" ref="I33:U33" si="25">IFERROR(INDEX(I51:I500,MATCH($C$33,$C$51:$C$500,0)),"")</f>
        <v>0.8</v>
      </c>
      <c r="J33" s="3">
        <f t="shared" si="25"/>
        <v>0.87</v>
      </c>
      <c r="K33" s="3">
        <f t="shared" si="25"/>
        <v>1.18</v>
      </c>
      <c r="L33" s="3">
        <f t="shared" si="25"/>
        <v>0.77</v>
      </c>
      <c r="M33" s="3">
        <f t="shared" si="25"/>
        <v>1.04</v>
      </c>
      <c r="N33" s="3">
        <f t="shared" si="25"/>
        <v>1.31</v>
      </c>
      <c r="O33" s="3">
        <f t="shared" si="25"/>
        <v>2.13</v>
      </c>
      <c r="P33" s="3">
        <f t="shared" si="25"/>
        <v>1.58</v>
      </c>
      <c r="Q33" s="3">
        <f t="shared" si="25"/>
        <v>2.1</v>
      </c>
      <c r="R33" s="3">
        <f t="shared" si="25"/>
        <v>2.33</v>
      </c>
      <c r="S33" s="3">
        <f t="shared" si="25"/>
        <v>6.03</v>
      </c>
      <c r="T33" s="3">
        <f t="shared" si="25"/>
        <v>1.45</v>
      </c>
      <c r="U33" s="3">
        <f t="shared" si="25"/>
        <v>1.02</v>
      </c>
    </row>
    <row r="34" spans="1:21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67.510000000000005</v>
      </c>
      <c r="E34" s="3">
        <f>IFERROR(INDEX(E51:E500,MATCH($A$34,$C$51:$C$500,0)),"")</f>
        <v>-75.92</v>
      </c>
      <c r="H34" s="3">
        <f>IFERROR(INDEX(D34:G34,COUNT(D34:G34)),"")</f>
        <v>-75.92</v>
      </c>
      <c r="I34" s="3">
        <f t="shared" ref="I34:U34" si="26">IFERROR(INDEX(I51:I500,MATCH($C$34,$C$51:$C$500,0)),"")</f>
        <v>9.56</v>
      </c>
      <c r="J34" s="3">
        <f t="shared" si="26"/>
        <v>-42.44</v>
      </c>
      <c r="K34" s="3">
        <f t="shared" si="26"/>
        <v>5.88</v>
      </c>
      <c r="L34" s="3">
        <f t="shared" si="26"/>
        <v>2.81</v>
      </c>
      <c r="M34" s="3">
        <f t="shared" si="26"/>
        <v>6.91</v>
      </c>
      <c r="N34" s="3">
        <f t="shared" si="26"/>
        <v>18.399999999999999</v>
      </c>
      <c r="O34" s="3">
        <f t="shared" si="26"/>
        <v>29.52</v>
      </c>
      <c r="P34" s="3">
        <f t="shared" si="26"/>
        <v>6.64</v>
      </c>
      <c r="Q34" s="3">
        <f t="shared" si="26"/>
        <v>10.07</v>
      </c>
      <c r="R34" s="3">
        <f t="shared" si="26"/>
        <v>274.51</v>
      </c>
      <c r="S34" s="3">
        <f t="shared" si="26"/>
        <v>-316.81</v>
      </c>
      <c r="T34" s="3">
        <f t="shared" si="26"/>
        <v>34.31</v>
      </c>
      <c r="U34" s="3">
        <f t="shared" si="26"/>
        <v>-193.55</v>
      </c>
    </row>
    <row r="35" spans="1:21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7.99</v>
      </c>
      <c r="E35" s="3">
        <f>IFERROR(INDEX(E51:E500,MATCH($A$35,$C$51:$C$500,0)),"")</f>
        <v>15.84</v>
      </c>
      <c r="H35" s="3">
        <f>IFERROR(INDEX(D35:G35,COUNT(D35:G35)),"")</f>
        <v>15.84</v>
      </c>
      <c r="I35" s="3">
        <f t="shared" ref="I35:U35" si="27">IFERROR(INDEX(I51:I500,MATCH($C$35,$C$51:$C$500,0)),"")</f>
        <v>1.0900000000000001</v>
      </c>
      <c r="J35" s="3">
        <f t="shared" si="27"/>
        <v>2.33</v>
      </c>
      <c r="K35" s="3">
        <f t="shared" si="27"/>
        <v>0.13</v>
      </c>
      <c r="L35" s="3">
        <f t="shared" si="27"/>
        <v>0.03</v>
      </c>
      <c r="M35" s="3">
        <f t="shared" si="27"/>
        <v>0.04</v>
      </c>
      <c r="N35" s="3">
        <f t="shared" si="27"/>
        <v>7.0000000000000007E-2</v>
      </c>
      <c r="O35" s="3">
        <f t="shared" si="27"/>
        <v>0.1</v>
      </c>
      <c r="P35" s="3">
        <f t="shared" si="27"/>
        <v>0.04</v>
      </c>
      <c r="Q35" s="3">
        <f t="shared" si="27"/>
        <v>0.08</v>
      </c>
      <c r="R35" s="3">
        <f t="shared" si="27"/>
        <v>0.12</v>
      </c>
      <c r="S35" s="3">
        <f t="shared" si="27"/>
        <v>0.5</v>
      </c>
      <c r="T35" s="3">
        <f t="shared" si="27"/>
        <v>7.0000000000000007E-2</v>
      </c>
      <c r="U35" s="3">
        <f t="shared" si="27"/>
        <v>0.06</v>
      </c>
    </row>
    <row r="36" spans="1:21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</row>
    <row r="51" spans="2:21" ht="15.5" x14ac:dyDescent="0.35">
      <c r="B51" t="s">
        <v>71</v>
      </c>
      <c r="C51" t="s">
        <v>6</v>
      </c>
      <c r="D51" s="5">
        <v>30483441000</v>
      </c>
      <c r="E51" s="5">
        <v>18594315000</v>
      </c>
      <c r="F51" s="5">
        <v>62363072000</v>
      </c>
      <c r="G51" s="5">
        <v>28703875000</v>
      </c>
      <c r="I51" s="5">
        <v>170523601000</v>
      </c>
      <c r="J51" s="5">
        <v>78893845000</v>
      </c>
      <c r="K51" s="5">
        <v>1891073803000</v>
      </c>
      <c r="L51" s="5">
        <v>4131540432000</v>
      </c>
      <c r="M51" s="5">
        <v>3470467000000</v>
      </c>
      <c r="N51" s="5">
        <v>2044133000000</v>
      </c>
      <c r="O51" s="5">
        <v>2218385509000</v>
      </c>
      <c r="P51" s="5">
        <v>3592798235000</v>
      </c>
      <c r="Q51" s="5">
        <v>1932783905000</v>
      </c>
      <c r="R51" s="5">
        <v>1151605756000</v>
      </c>
      <c r="S51" s="5">
        <v>749146492000</v>
      </c>
      <c r="T51" s="5">
        <v>1230364713000</v>
      </c>
      <c r="U51" s="5">
        <v>1099620270000</v>
      </c>
    </row>
    <row r="52" spans="2:21" ht="15.5" x14ac:dyDescent="0.35">
      <c r="C52" t="s">
        <v>72</v>
      </c>
      <c r="D52" s="5">
        <v>-20656957000</v>
      </c>
      <c r="E52" s="5">
        <v>-17310599000</v>
      </c>
      <c r="F52" s="5">
        <v>-17378028000</v>
      </c>
      <c r="G52" s="5">
        <v>-26467209000</v>
      </c>
      <c r="I52" s="5">
        <v>-118435039000</v>
      </c>
      <c r="J52" s="5">
        <v>-56080869000</v>
      </c>
      <c r="K52" s="5">
        <v>-1831878695000</v>
      </c>
      <c r="L52" s="5">
        <v>-4060257837000</v>
      </c>
      <c r="M52" s="5">
        <v>-3427956000000</v>
      </c>
      <c r="N52" s="5">
        <v>-1997197000000</v>
      </c>
      <c r="O52" s="5">
        <v>-2166718175000</v>
      </c>
      <c r="P52" s="5">
        <v>-3532801547000</v>
      </c>
      <c r="Q52" s="5">
        <v>-1888767962000</v>
      </c>
      <c r="R52" s="5">
        <v>-1121597912000</v>
      </c>
      <c r="S52" s="5">
        <v>-730559426000</v>
      </c>
      <c r="T52" s="5">
        <v>-1208701425000</v>
      </c>
      <c r="U52" s="5">
        <v>-1078155970000</v>
      </c>
    </row>
    <row r="53" spans="2:21" ht="15.5" x14ac:dyDescent="0.35">
      <c r="C53" t="s">
        <v>73</v>
      </c>
      <c r="D53" s="5">
        <v>9826484000</v>
      </c>
      <c r="E53" s="5">
        <v>1283716000</v>
      </c>
      <c r="F53" s="5">
        <v>44985044000</v>
      </c>
      <c r="G53" s="5">
        <v>2236666000</v>
      </c>
      <c r="I53" s="5">
        <v>52088562000</v>
      </c>
      <c r="J53" s="5">
        <v>22812976000</v>
      </c>
      <c r="K53" s="5">
        <v>59195108000</v>
      </c>
      <c r="L53" s="5">
        <v>71282595000</v>
      </c>
      <c r="M53" s="5">
        <v>42511000000</v>
      </c>
      <c r="N53" s="5">
        <v>46936000000</v>
      </c>
      <c r="O53" s="5">
        <v>51667334000</v>
      </c>
      <c r="P53" s="5">
        <v>59996688000</v>
      </c>
      <c r="Q53" s="5">
        <v>44015943000</v>
      </c>
      <c r="R53" s="5">
        <v>30007844000</v>
      </c>
      <c r="S53" s="5">
        <v>18587066000</v>
      </c>
      <c r="T53" s="5">
        <v>21663288000</v>
      </c>
      <c r="U53" s="5">
        <v>21464300000</v>
      </c>
    </row>
    <row r="54" spans="2:21" ht="15.5" x14ac:dyDescent="0.35">
      <c r="C54" t="s">
        <v>74</v>
      </c>
      <c r="D54" s="5">
        <v>-4471599000</v>
      </c>
      <c r="E54" s="5">
        <v>-6520992000</v>
      </c>
      <c r="F54" s="5">
        <v>-16910559000</v>
      </c>
      <c r="G54" s="5">
        <v>-10085108000</v>
      </c>
      <c r="I54" s="5">
        <v>-30027497000</v>
      </c>
      <c r="J54" s="5">
        <v>-31596377000</v>
      </c>
      <c r="K54" s="5">
        <v>-15974850000</v>
      </c>
      <c r="L54" s="5">
        <v>-22590510000</v>
      </c>
      <c r="M54" s="5">
        <v>-25941000000</v>
      </c>
      <c r="N54" s="5">
        <v>-38887000000</v>
      </c>
      <c r="O54" s="5">
        <v>-40901734000</v>
      </c>
      <c r="P54" s="5">
        <v>-32522134000</v>
      </c>
      <c r="Q54" s="5">
        <v>-22377337000</v>
      </c>
      <c r="R54" s="5">
        <v>-19972512000</v>
      </c>
      <c r="S54" s="5">
        <v>-17242948000</v>
      </c>
      <c r="T54" s="5">
        <v>-19760110000</v>
      </c>
      <c r="U54" s="5">
        <v>-17706636000</v>
      </c>
    </row>
    <row r="55" spans="2:21" ht="15.5" x14ac:dyDescent="0.35">
      <c r="C55" t="s">
        <v>75</v>
      </c>
      <c r="D55" s="5">
        <v>-148962000</v>
      </c>
      <c r="E55" s="5">
        <v>-180807000</v>
      </c>
      <c r="F55" s="5">
        <v>755953000</v>
      </c>
      <c r="G55" s="5">
        <v>-680075000</v>
      </c>
      <c r="R55" s="5">
        <v>-19972512000</v>
      </c>
      <c r="S55" s="5">
        <v>-17242948000</v>
      </c>
      <c r="T55" s="5">
        <v>-1517747000</v>
      </c>
      <c r="U55" s="5">
        <v>-1078928000</v>
      </c>
    </row>
    <row r="56" spans="2:21" ht="15.5" x14ac:dyDescent="0.35">
      <c r="C56" t="s">
        <v>76</v>
      </c>
      <c r="D56" s="5">
        <v>-4322637000</v>
      </c>
      <c r="E56" s="5">
        <v>-6340185000</v>
      </c>
      <c r="F56" s="5">
        <v>12360985000</v>
      </c>
      <c r="G56" s="5">
        <v>-9405033000</v>
      </c>
      <c r="T56" s="5">
        <v>-18242363000</v>
      </c>
      <c r="U56" s="5">
        <v>-16627708000</v>
      </c>
    </row>
    <row r="57" spans="2:21" ht="15.5" x14ac:dyDescent="0.35">
      <c r="C57" t="s">
        <v>79</v>
      </c>
      <c r="D57" s="5">
        <v>50331000</v>
      </c>
      <c r="E57" s="5">
        <v>78408000</v>
      </c>
      <c r="F57" s="5">
        <v>-195693000</v>
      </c>
      <c r="G57" s="5">
        <v>76403000</v>
      </c>
      <c r="I57" s="5">
        <v>-93166000</v>
      </c>
      <c r="J57" s="5">
        <v>-44784000</v>
      </c>
      <c r="K57" s="5">
        <v>43654000</v>
      </c>
      <c r="L57" s="5">
        <v>34454000</v>
      </c>
      <c r="M57" s="5">
        <v>-1367000000</v>
      </c>
      <c r="N57" s="5">
        <v>-547000000</v>
      </c>
      <c r="O57" s="5">
        <v>166106000</v>
      </c>
      <c r="P57" s="5">
        <v>-6555000</v>
      </c>
      <c r="Q57" s="5">
        <v>-18590000</v>
      </c>
      <c r="R57" s="5">
        <v>134000</v>
      </c>
      <c r="S57" s="5">
        <v>4343000</v>
      </c>
      <c r="T57" s="5">
        <v>-3649000</v>
      </c>
      <c r="U57" s="5">
        <v>-320000</v>
      </c>
    </row>
    <row r="58" spans="2:21" ht="15.5" x14ac:dyDescent="0.35">
      <c r="C58" t="s">
        <v>77</v>
      </c>
      <c r="D58" s="5">
        <v>5354885000</v>
      </c>
      <c r="E58" s="5">
        <v>-5237276000</v>
      </c>
      <c r="F58" s="5">
        <v>28074485000</v>
      </c>
      <c r="G58" s="5">
        <v>-7848442000</v>
      </c>
      <c r="I58" s="5">
        <v>22061065000</v>
      </c>
      <c r="J58" s="5">
        <v>-8783401000</v>
      </c>
      <c r="K58" s="5">
        <v>43220258000</v>
      </c>
      <c r="L58" s="5">
        <v>48692085000</v>
      </c>
      <c r="M58" s="5">
        <v>16570000000</v>
      </c>
      <c r="N58" s="5">
        <v>8049000000</v>
      </c>
      <c r="O58" s="5">
        <v>10765600000</v>
      </c>
      <c r="P58" s="5">
        <v>27474554000</v>
      </c>
      <c r="Q58" s="5">
        <v>21638606000</v>
      </c>
      <c r="R58" s="5">
        <v>10035332000</v>
      </c>
      <c r="S58" s="5">
        <v>1344118000</v>
      </c>
      <c r="T58" s="5">
        <v>1903178000</v>
      </c>
      <c r="U58" s="5">
        <v>3757664000</v>
      </c>
    </row>
    <row r="59" spans="2:21" ht="15.5" x14ac:dyDescent="0.35">
      <c r="C59" t="s">
        <v>78</v>
      </c>
      <c r="D59" s="5">
        <v>-1694377000</v>
      </c>
      <c r="E59" s="5">
        <v>1439118000</v>
      </c>
      <c r="F59" s="5">
        <v>-8020779000</v>
      </c>
      <c r="G59" s="5">
        <v>10049186000</v>
      </c>
      <c r="I59" s="5">
        <v>-297399000</v>
      </c>
      <c r="J59" s="5">
        <v>5663654000</v>
      </c>
      <c r="K59" s="5">
        <v>74879000</v>
      </c>
      <c r="L59" s="5">
        <v>-147336000</v>
      </c>
      <c r="M59" s="5">
        <v>692000000</v>
      </c>
      <c r="N59" s="5">
        <v>128000000</v>
      </c>
      <c r="O59" s="5">
        <v>-821467000</v>
      </c>
      <c r="P59" s="5">
        <v>-4551731000</v>
      </c>
      <c r="Q59" s="5">
        <v>-5575217000</v>
      </c>
      <c r="R59" s="5">
        <v>-9758684000</v>
      </c>
      <c r="S59" s="5">
        <v>-927734000</v>
      </c>
      <c r="T59" s="5">
        <v>2031265000</v>
      </c>
      <c r="U59" s="5">
        <v>-4334864000</v>
      </c>
    </row>
    <row r="60" spans="2:21" ht="15.5" x14ac:dyDescent="0.35">
      <c r="C60" t="s">
        <v>247</v>
      </c>
      <c r="D60" s="5">
        <v>48031000</v>
      </c>
      <c r="E60" s="5">
        <v>59250000</v>
      </c>
      <c r="F60" s="5">
        <v>3274000</v>
      </c>
      <c r="G60" s="5">
        <v>52339000</v>
      </c>
      <c r="I60" s="5">
        <v>106883000</v>
      </c>
      <c r="J60" s="5">
        <v>5851438000</v>
      </c>
      <c r="K60" s="5">
        <v>1392751000</v>
      </c>
      <c r="L60" s="5">
        <v>3968000</v>
      </c>
      <c r="M60" s="5">
        <v>702000000</v>
      </c>
      <c r="N60" s="5">
        <v>134000000</v>
      </c>
      <c r="O60" s="5">
        <v>44684000</v>
      </c>
      <c r="P60" s="5">
        <v>29433000</v>
      </c>
      <c r="Q60" s="5">
        <v>38580000</v>
      </c>
      <c r="R60" s="5">
        <v>24149000</v>
      </c>
      <c r="S60" s="5">
        <v>28643000</v>
      </c>
      <c r="T60" s="5">
        <v>40486000</v>
      </c>
      <c r="U60" s="5">
        <v>17433000</v>
      </c>
    </row>
    <row r="61" spans="2:21" ht="15.5" x14ac:dyDescent="0.35">
      <c r="C61" t="s">
        <v>27</v>
      </c>
      <c r="E61" s="5">
        <v>-934000</v>
      </c>
      <c r="F61" s="5">
        <v>-374698000</v>
      </c>
      <c r="I61" s="5">
        <v>-404282000</v>
      </c>
      <c r="J61" s="5">
        <v>-187784000</v>
      </c>
      <c r="K61" s="5">
        <v>-1317872000</v>
      </c>
      <c r="L61" s="5">
        <v>-151304000</v>
      </c>
      <c r="M61" s="5">
        <v>-10000000</v>
      </c>
      <c r="N61" s="5">
        <v>-6000000</v>
      </c>
      <c r="O61" s="5">
        <v>-866151000</v>
      </c>
      <c r="P61" s="5">
        <v>-4581164000</v>
      </c>
      <c r="Q61" s="5">
        <v>-5613797000</v>
      </c>
      <c r="R61" s="5">
        <v>-4306218000</v>
      </c>
      <c r="S61" s="5">
        <v>-6041224000</v>
      </c>
      <c r="T61" s="5">
        <v>-2717959000</v>
      </c>
      <c r="U61" s="5">
        <v>-1839121000</v>
      </c>
    </row>
    <row r="62" spans="2:21" ht="15.5" x14ac:dyDescent="0.35">
      <c r="C62" t="s">
        <v>249</v>
      </c>
      <c r="T62" s="5">
        <v>359434000</v>
      </c>
      <c r="U62" s="5">
        <v>52323000</v>
      </c>
    </row>
    <row r="63" spans="2:21" ht="15.5" x14ac:dyDescent="0.35">
      <c r="C63" t="s">
        <v>248</v>
      </c>
      <c r="D63" s="5">
        <v>-1743068000</v>
      </c>
      <c r="E63" s="5">
        <v>1845155000</v>
      </c>
      <c r="F63" s="5">
        <v>-7549353000</v>
      </c>
      <c r="G63" s="5">
        <v>9186902000</v>
      </c>
      <c r="T63" s="5">
        <v>-419674000</v>
      </c>
      <c r="U63" s="5">
        <v>395267000</v>
      </c>
    </row>
    <row r="64" spans="2:21" ht="15.5" x14ac:dyDescent="0.35">
      <c r="C64" t="s">
        <v>80</v>
      </c>
      <c r="D64" s="5">
        <v>-1694377000</v>
      </c>
      <c r="E64" s="5">
        <v>1439118000</v>
      </c>
      <c r="F64" s="5">
        <v>-8020779000</v>
      </c>
      <c r="G64" s="5">
        <v>10049186000</v>
      </c>
      <c r="I64" s="5">
        <v>-297399000</v>
      </c>
      <c r="J64" s="5">
        <v>5663654000</v>
      </c>
      <c r="K64" s="5">
        <v>74879000</v>
      </c>
      <c r="L64" s="5">
        <v>-147336000</v>
      </c>
      <c r="M64" s="5">
        <v>692000000</v>
      </c>
      <c r="N64" s="5">
        <v>128000000</v>
      </c>
      <c r="O64" s="5">
        <v>-821467000</v>
      </c>
      <c r="P64" s="5">
        <v>-4551731000</v>
      </c>
      <c r="Q64" s="5">
        <v>-5575217000</v>
      </c>
      <c r="R64" s="5">
        <v>-9758684000</v>
      </c>
      <c r="S64" s="5">
        <v>-927734000</v>
      </c>
      <c r="T64" s="5">
        <v>2031265000</v>
      </c>
      <c r="U64" s="5">
        <v>-4334864000</v>
      </c>
    </row>
    <row r="65" spans="2:21" ht="15.5" x14ac:dyDescent="0.35">
      <c r="C65" t="s">
        <v>29</v>
      </c>
      <c r="D65" s="5">
        <v>3660508000</v>
      </c>
      <c r="E65" s="5">
        <v>-3798158000</v>
      </c>
      <c r="F65" s="5">
        <v>20053706000</v>
      </c>
      <c r="G65" s="5">
        <v>2200744000</v>
      </c>
      <c r="I65" s="5">
        <v>21763666000</v>
      </c>
      <c r="J65" s="5">
        <v>-3119747000</v>
      </c>
      <c r="K65" s="5">
        <v>43295137000</v>
      </c>
      <c r="L65" s="5">
        <v>48544749000</v>
      </c>
      <c r="M65" s="5">
        <v>17262000000</v>
      </c>
      <c r="N65" s="5">
        <v>8177000000</v>
      </c>
      <c r="O65" s="5">
        <v>9944133000</v>
      </c>
      <c r="P65" s="5">
        <v>22922823000</v>
      </c>
      <c r="Q65" s="5">
        <v>16063389000</v>
      </c>
      <c r="R65" s="5">
        <v>276648000</v>
      </c>
      <c r="S65" s="5">
        <v>416384000</v>
      </c>
      <c r="T65" s="5">
        <v>3934443000</v>
      </c>
      <c r="U65" s="5">
        <v>-577200000</v>
      </c>
    </row>
    <row r="66" spans="2:21" ht="15.5" x14ac:dyDescent="0.35">
      <c r="C66" t="s">
        <v>28</v>
      </c>
      <c r="F66" s="5">
        <v>-2416434000</v>
      </c>
      <c r="I66" s="5">
        <v>-2416434000</v>
      </c>
      <c r="J66" s="5">
        <v>-1256843000</v>
      </c>
      <c r="K66" s="5">
        <v>-1283645000</v>
      </c>
      <c r="L66" s="5">
        <v>-503530000</v>
      </c>
      <c r="M66" s="5">
        <v>183000000</v>
      </c>
      <c r="N66" s="5">
        <v>-1493000000</v>
      </c>
      <c r="O66" s="5">
        <v>-2589412000</v>
      </c>
      <c r="P66" s="5">
        <v>20675000</v>
      </c>
      <c r="Q66" s="5">
        <v>-657133000</v>
      </c>
      <c r="R66" s="5">
        <v>239519000</v>
      </c>
      <c r="S66" s="5">
        <v>-1591922000</v>
      </c>
      <c r="T66" s="5">
        <v>-1275189000</v>
      </c>
      <c r="U66" s="5">
        <v>261706000</v>
      </c>
    </row>
    <row r="67" spans="2:21" ht="15.5" x14ac:dyDescent="0.35">
      <c r="C67" t="s">
        <v>86</v>
      </c>
      <c r="D67" s="5">
        <v>3660508000</v>
      </c>
      <c r="E67" s="5">
        <v>-3798158000</v>
      </c>
      <c r="F67" s="5">
        <v>17637272000</v>
      </c>
      <c r="G67" s="5">
        <v>2200744000</v>
      </c>
      <c r="I67" s="5">
        <v>19347232000</v>
      </c>
      <c r="J67" s="5">
        <v>-4376590000</v>
      </c>
      <c r="K67" s="5">
        <v>42011492000</v>
      </c>
      <c r="L67" s="5">
        <v>48041219000</v>
      </c>
      <c r="M67" s="5">
        <v>17445000000</v>
      </c>
      <c r="N67" s="5">
        <v>6684000000</v>
      </c>
      <c r="O67" s="5">
        <v>7354721000</v>
      </c>
      <c r="P67" s="5">
        <v>22943498000</v>
      </c>
      <c r="Q67" s="5">
        <v>15406256000</v>
      </c>
      <c r="R67" s="5">
        <v>516167000</v>
      </c>
      <c r="S67" s="5">
        <v>-1175538000</v>
      </c>
      <c r="T67" s="5">
        <v>2659254000</v>
      </c>
      <c r="U67" s="5">
        <v>-315494000</v>
      </c>
    </row>
    <row r="68" spans="2:21" ht="15.5" x14ac:dyDescent="0.35">
      <c r="C68" t="s">
        <v>87</v>
      </c>
      <c r="D68" s="5">
        <v>626746000</v>
      </c>
      <c r="E68" s="5">
        <v>57412000</v>
      </c>
      <c r="F68" s="5">
        <v>-341937000</v>
      </c>
      <c r="G68" s="5">
        <v>311372000</v>
      </c>
      <c r="I68" s="5">
        <v>-30565000</v>
      </c>
      <c r="J68" s="5">
        <v>659872000</v>
      </c>
      <c r="K68" s="5">
        <v>-706001000</v>
      </c>
      <c r="L68" s="5">
        <v>2850389000</v>
      </c>
      <c r="M68" s="5">
        <v>5213000000</v>
      </c>
      <c r="N68" s="5">
        <v>-5595000000</v>
      </c>
      <c r="O68" s="5">
        <v>264594000</v>
      </c>
      <c r="P68" s="5">
        <v>-1340398000</v>
      </c>
      <c r="Q68" s="5">
        <v>-2568444000</v>
      </c>
      <c r="R68" s="5">
        <v>-1444037000</v>
      </c>
      <c r="S68" s="5">
        <v>1226955000</v>
      </c>
      <c r="T68" s="5">
        <v>917507000</v>
      </c>
      <c r="U68" s="5">
        <v>5035958000</v>
      </c>
    </row>
    <row r="69" spans="2:21" ht="15.5" x14ac:dyDescent="0.35">
      <c r="C69" t="s">
        <v>89</v>
      </c>
      <c r="D69" s="5">
        <v>4287254000</v>
      </c>
      <c r="E69" s="5">
        <v>-3740746000</v>
      </c>
      <c r="F69" s="5">
        <v>17295335000</v>
      </c>
      <c r="G69" s="5">
        <v>2512116000</v>
      </c>
      <c r="I69" s="5">
        <v>19316667000</v>
      </c>
      <c r="J69" s="5">
        <v>-3716718000</v>
      </c>
      <c r="K69" s="5">
        <v>41305491000</v>
      </c>
      <c r="L69" s="5">
        <v>50891608000</v>
      </c>
      <c r="M69" s="5">
        <v>22658000000</v>
      </c>
      <c r="N69" s="5">
        <v>1089000000</v>
      </c>
      <c r="O69" s="5">
        <v>7619315000</v>
      </c>
      <c r="P69" s="5">
        <v>21603100000</v>
      </c>
      <c r="Q69" s="5">
        <v>12837812000</v>
      </c>
      <c r="R69" s="5">
        <v>-927870000</v>
      </c>
      <c r="S69" s="5">
        <v>51417000</v>
      </c>
      <c r="T69" s="5">
        <v>3576761000</v>
      </c>
      <c r="U69" s="5">
        <v>4720464000</v>
      </c>
    </row>
    <row r="70" spans="2:21" ht="15.5" x14ac:dyDescent="0.35">
      <c r="C70" t="s">
        <v>90</v>
      </c>
      <c r="D70" s="5">
        <v>3660507000</v>
      </c>
      <c r="E70" s="5">
        <v>-3798157000</v>
      </c>
      <c r="F70" s="5">
        <v>17637272000</v>
      </c>
      <c r="G70" s="5">
        <v>2200745000</v>
      </c>
      <c r="I70" s="5">
        <v>19347232000</v>
      </c>
      <c r="J70" s="5">
        <v>-4376590000</v>
      </c>
      <c r="K70" s="5">
        <v>42011492000</v>
      </c>
      <c r="L70" s="5">
        <v>48041219000</v>
      </c>
      <c r="M70" s="5">
        <v>17445000000</v>
      </c>
      <c r="N70" s="5">
        <v>6684000000</v>
      </c>
      <c r="O70" s="5">
        <v>7354721000</v>
      </c>
      <c r="P70" s="5">
        <v>22943498000</v>
      </c>
      <c r="Q70" s="5">
        <v>15406256000</v>
      </c>
      <c r="R70" s="5">
        <v>516167000</v>
      </c>
      <c r="S70" s="5">
        <v>-1175538000</v>
      </c>
      <c r="T70" s="5">
        <v>2659254000</v>
      </c>
      <c r="U70" s="5">
        <v>-315494000</v>
      </c>
    </row>
    <row r="71" spans="2:21" ht="15.5" x14ac:dyDescent="0.35">
      <c r="C71" t="s">
        <v>8</v>
      </c>
      <c r="D71" s="5">
        <v>4236923000</v>
      </c>
      <c r="E71" s="5">
        <v>-3819153000</v>
      </c>
      <c r="F71" s="5">
        <v>17491028000</v>
      </c>
      <c r="G71" s="5">
        <v>2435713000</v>
      </c>
      <c r="I71" s="5">
        <v>19409833000</v>
      </c>
      <c r="J71" s="5">
        <v>-3671934000</v>
      </c>
      <c r="K71" s="5">
        <v>41261837000</v>
      </c>
      <c r="L71" s="5">
        <v>50857154000</v>
      </c>
      <c r="M71" s="5">
        <v>24025000000</v>
      </c>
      <c r="N71" s="5">
        <v>1636000000</v>
      </c>
      <c r="O71" s="5">
        <v>7453209000</v>
      </c>
      <c r="P71" s="5">
        <v>21609655000</v>
      </c>
      <c r="Q71" s="5">
        <v>12856402000</v>
      </c>
      <c r="R71" s="5">
        <v>-928004000</v>
      </c>
      <c r="S71" s="5">
        <v>47074000</v>
      </c>
      <c r="T71" s="5">
        <v>3580410000</v>
      </c>
      <c r="U71" s="5">
        <v>4720784000</v>
      </c>
    </row>
    <row r="72" spans="2:21" ht="15.5" x14ac:dyDescent="0.35">
      <c r="C72" t="s">
        <v>91</v>
      </c>
      <c r="D72" s="5">
        <v>3660507000</v>
      </c>
      <c r="E72" s="5">
        <v>-3798157000</v>
      </c>
      <c r="F72" s="5">
        <v>17637272000</v>
      </c>
      <c r="G72" s="5">
        <v>2200745000</v>
      </c>
      <c r="I72" s="5">
        <v>19347232000</v>
      </c>
      <c r="J72" s="5">
        <v>-4376590000</v>
      </c>
      <c r="K72" s="5">
        <v>42011492000</v>
      </c>
      <c r="L72" s="5">
        <v>48041219000</v>
      </c>
      <c r="M72" s="5">
        <v>17445000000</v>
      </c>
      <c r="N72" s="5">
        <v>6684000000</v>
      </c>
      <c r="O72" s="5">
        <v>7354721000</v>
      </c>
      <c r="P72" s="5">
        <v>22943498000</v>
      </c>
      <c r="Q72" s="5">
        <v>15406256000</v>
      </c>
      <c r="R72" s="5">
        <v>516167000</v>
      </c>
      <c r="S72" s="5">
        <v>-1175538000</v>
      </c>
      <c r="T72" s="5">
        <v>2659254000</v>
      </c>
      <c r="U72" s="5">
        <v>-315494000</v>
      </c>
    </row>
    <row r="73" spans="2:21" ht="15.5" x14ac:dyDescent="0.35">
      <c r="C73" t="s">
        <v>92</v>
      </c>
      <c r="D73" s="5">
        <v>4287254000</v>
      </c>
      <c r="E73" s="5">
        <v>-3740745000</v>
      </c>
      <c r="F73" s="5">
        <v>17295335000</v>
      </c>
      <c r="G73" s="5">
        <v>2512116000</v>
      </c>
      <c r="I73" s="5">
        <v>19316667000</v>
      </c>
      <c r="J73" s="5">
        <v>-3716718000</v>
      </c>
      <c r="K73" s="5">
        <v>41305491000</v>
      </c>
      <c r="L73" s="5">
        <v>50891608000</v>
      </c>
      <c r="M73" s="5">
        <v>22658000000</v>
      </c>
      <c r="N73" s="5">
        <v>1089000000</v>
      </c>
      <c r="O73" s="5">
        <v>7619315000</v>
      </c>
      <c r="P73" s="5">
        <v>21603100000</v>
      </c>
      <c r="Q73" s="5">
        <v>12837812000</v>
      </c>
      <c r="R73" s="5">
        <v>-927870000</v>
      </c>
      <c r="S73" s="5">
        <v>51417000</v>
      </c>
      <c r="T73" s="5">
        <v>3576761000</v>
      </c>
      <c r="U73" s="5">
        <v>4720464000</v>
      </c>
    </row>
    <row r="74" spans="2:21" ht="15.5" x14ac:dyDescent="0.35">
      <c r="C74" t="s">
        <v>166</v>
      </c>
    </row>
    <row r="75" spans="2:21" ht="15.5" x14ac:dyDescent="0.35">
      <c r="C75" t="s">
        <v>93</v>
      </c>
      <c r="D75" s="5">
        <v>4287254000</v>
      </c>
      <c r="E75" s="5">
        <v>-3740745000</v>
      </c>
      <c r="F75" s="5">
        <v>17295335000</v>
      </c>
      <c r="G75" s="5">
        <v>2512116000</v>
      </c>
      <c r="I75" s="5">
        <v>19316667000</v>
      </c>
      <c r="J75" s="5">
        <v>-3716718000</v>
      </c>
      <c r="K75" s="5">
        <v>41305491000</v>
      </c>
      <c r="L75" s="5">
        <v>50891608000</v>
      </c>
      <c r="M75" s="5">
        <v>22658000000</v>
      </c>
      <c r="N75" s="5">
        <v>1089000000</v>
      </c>
      <c r="O75" s="5">
        <v>7619315000</v>
      </c>
      <c r="P75" s="5">
        <v>21603100000</v>
      </c>
      <c r="Q75" s="5">
        <v>12837812000</v>
      </c>
      <c r="R75" s="5">
        <v>-927870000</v>
      </c>
      <c r="S75" s="5">
        <v>51417000</v>
      </c>
      <c r="T75" s="5">
        <v>3576761000</v>
      </c>
      <c r="U75" s="5">
        <v>4720464000</v>
      </c>
    </row>
    <row r="77" spans="2:21" ht="15.5" x14ac:dyDescent="0.35">
      <c r="B77" t="s">
        <v>94</v>
      </c>
      <c r="C77" t="s">
        <v>95</v>
      </c>
    </row>
    <row r="78" spans="2:21" ht="15.5" x14ac:dyDescent="0.35">
      <c r="C78" t="s">
        <v>96</v>
      </c>
    </row>
    <row r="79" spans="2:21" ht="15.5" x14ac:dyDescent="0.35">
      <c r="C79" t="s">
        <v>20</v>
      </c>
      <c r="D79" s="5">
        <v>22896624000</v>
      </c>
      <c r="E79" s="5">
        <v>22049739000</v>
      </c>
      <c r="F79" s="5">
        <v>19305504000</v>
      </c>
      <c r="G79" s="5">
        <v>20133316000</v>
      </c>
      <c r="I79" s="5">
        <v>19305504000</v>
      </c>
      <c r="J79" s="5">
        <v>37931345000</v>
      </c>
      <c r="K79" s="5">
        <v>316108438000</v>
      </c>
      <c r="L79" s="5">
        <v>427980949000</v>
      </c>
      <c r="M79" s="5">
        <v>248484000000</v>
      </c>
      <c r="N79" s="5">
        <v>181131000000</v>
      </c>
      <c r="O79" s="5">
        <v>284097327000</v>
      </c>
      <c r="P79" s="5">
        <v>88950095000</v>
      </c>
      <c r="Q79" s="5">
        <v>20746931000</v>
      </c>
      <c r="R79" s="5">
        <v>10535932000</v>
      </c>
      <c r="S79" s="5">
        <v>7870164000</v>
      </c>
      <c r="T79" s="5">
        <v>5744755000</v>
      </c>
      <c r="U79" s="5">
        <v>19755514000</v>
      </c>
    </row>
    <row r="80" spans="2:21" ht="15.5" x14ac:dyDescent="0.35">
      <c r="C80" t="s">
        <v>256</v>
      </c>
      <c r="P80" s="5">
        <v>439000000</v>
      </c>
      <c r="Q80" s="5">
        <v>439000000</v>
      </c>
      <c r="R80" s="5">
        <v>439000000</v>
      </c>
      <c r="S80" s="5">
        <v>439000000</v>
      </c>
      <c r="U80" s="5">
        <v>1843675000</v>
      </c>
    </row>
    <row r="81" spans="3:21" ht="15.5" x14ac:dyDescent="0.35">
      <c r="C81" t="s">
        <v>97</v>
      </c>
      <c r="D81" s="5">
        <v>69250954000</v>
      </c>
      <c r="E81" s="5">
        <v>59883891000</v>
      </c>
      <c r="F81" s="5">
        <v>57784995000</v>
      </c>
      <c r="G81" s="5">
        <v>36701797000</v>
      </c>
      <c r="I81" s="5">
        <v>57784995000</v>
      </c>
      <c r="J81" s="5">
        <v>39849428000</v>
      </c>
      <c r="K81" s="5">
        <v>7432566000</v>
      </c>
      <c r="L81" s="5">
        <v>194575472000</v>
      </c>
      <c r="M81" s="5">
        <v>235738000000</v>
      </c>
      <c r="N81" s="5">
        <v>216330000000</v>
      </c>
      <c r="O81" s="5">
        <v>273956123000</v>
      </c>
      <c r="P81" s="5">
        <v>478422117000</v>
      </c>
      <c r="Q81" s="5">
        <v>154582741000</v>
      </c>
      <c r="R81" s="5">
        <v>15007989000</v>
      </c>
      <c r="S81" s="5">
        <v>27848317000</v>
      </c>
      <c r="T81" s="5">
        <v>163445167000</v>
      </c>
      <c r="U81" s="5">
        <v>148530055000</v>
      </c>
    </row>
    <row r="82" spans="3:21" ht="15.5" x14ac:dyDescent="0.35">
      <c r="C82" t="s">
        <v>99</v>
      </c>
    </row>
    <row r="83" spans="3:21" ht="15.5" x14ac:dyDescent="0.35">
      <c r="C83" t="s">
        <v>98</v>
      </c>
      <c r="K83" s="5">
        <v>543532000</v>
      </c>
      <c r="L83" s="5">
        <v>156095000</v>
      </c>
      <c r="M83" s="5">
        <v>733000000</v>
      </c>
      <c r="N83" s="5">
        <v>537000000</v>
      </c>
      <c r="O83" s="5">
        <v>677315000</v>
      </c>
      <c r="P83" s="5">
        <v>2772478000</v>
      </c>
      <c r="Q83" s="5">
        <v>583730000</v>
      </c>
      <c r="R83" s="5">
        <v>1172490000</v>
      </c>
      <c r="S83" s="5">
        <v>2191245000</v>
      </c>
      <c r="T83" s="5">
        <v>2962866000</v>
      </c>
      <c r="U83" s="5">
        <v>1237359000</v>
      </c>
    </row>
    <row r="84" spans="3:21" ht="15.5" x14ac:dyDescent="0.35">
      <c r="C84" t="s">
        <v>100</v>
      </c>
      <c r="D84" s="5">
        <v>69250954000</v>
      </c>
      <c r="E84" s="5">
        <v>59883891000</v>
      </c>
      <c r="F84" s="5">
        <v>57784995000</v>
      </c>
      <c r="G84" s="5">
        <v>36701797000</v>
      </c>
      <c r="I84" s="5">
        <v>57784995000</v>
      </c>
      <c r="J84" s="5">
        <v>39849428000</v>
      </c>
      <c r="K84" s="5">
        <v>7432566000</v>
      </c>
      <c r="L84" s="5">
        <v>194575472000</v>
      </c>
      <c r="M84" s="5">
        <v>235738000000</v>
      </c>
      <c r="N84" s="5">
        <v>216330000000</v>
      </c>
      <c r="O84" s="5">
        <v>273956123000</v>
      </c>
      <c r="P84" s="5">
        <v>478422117000</v>
      </c>
      <c r="Q84" s="5">
        <v>154582741000</v>
      </c>
      <c r="R84" s="5">
        <v>15007989000</v>
      </c>
      <c r="S84" s="5">
        <v>27848317000</v>
      </c>
      <c r="T84" s="5">
        <v>163445167000</v>
      </c>
      <c r="U84" s="5">
        <v>148530055000</v>
      </c>
    </row>
    <row r="85" spans="3:21" ht="15.5" x14ac:dyDescent="0.35">
      <c r="C85" t="s">
        <v>101</v>
      </c>
      <c r="D85" s="5">
        <v>144029928000</v>
      </c>
      <c r="E85" s="5">
        <v>147886676000</v>
      </c>
      <c r="F85" s="5">
        <v>151828733000</v>
      </c>
      <c r="G85" s="5">
        <v>149169656000</v>
      </c>
      <c r="I85" s="5">
        <v>151828733000</v>
      </c>
      <c r="J85" s="5">
        <v>129648398000</v>
      </c>
      <c r="K85" s="5">
        <v>527978000</v>
      </c>
      <c r="L85" s="5">
        <v>518932000</v>
      </c>
      <c r="M85" s="5">
        <v>720000000</v>
      </c>
      <c r="N85" s="5">
        <v>3297000000</v>
      </c>
      <c r="O85" s="5">
        <v>3419637000</v>
      </c>
      <c r="P85" s="5">
        <v>3418832000</v>
      </c>
      <c r="Q85" s="5">
        <v>3552521000</v>
      </c>
      <c r="R85" s="5">
        <v>4109001000</v>
      </c>
      <c r="S85" s="5">
        <v>5405535000</v>
      </c>
      <c r="T85" s="5">
        <v>3589737000</v>
      </c>
      <c r="U85" s="5">
        <v>3717201000</v>
      </c>
    </row>
    <row r="86" spans="3:21" ht="15.5" x14ac:dyDescent="0.35">
      <c r="C86" t="s">
        <v>102</v>
      </c>
      <c r="D86" s="5">
        <v>144029928000</v>
      </c>
      <c r="E86" s="5">
        <v>147886676000</v>
      </c>
      <c r="F86" s="5">
        <v>151828733000</v>
      </c>
      <c r="G86" s="5">
        <v>149169656000</v>
      </c>
      <c r="I86" s="5">
        <v>151828733000</v>
      </c>
      <c r="J86" s="5">
        <v>129648398000</v>
      </c>
      <c r="K86" s="5">
        <v>527978000</v>
      </c>
      <c r="L86" s="5">
        <v>518932000</v>
      </c>
      <c r="M86" s="5">
        <v>720000000</v>
      </c>
      <c r="N86" s="5">
        <v>3297000000</v>
      </c>
      <c r="O86" s="5">
        <v>3419637000</v>
      </c>
      <c r="P86" s="5">
        <v>3418832000</v>
      </c>
      <c r="Q86" s="5">
        <v>3552521000</v>
      </c>
      <c r="R86" s="5">
        <v>4109001000</v>
      </c>
      <c r="S86" s="5">
        <v>5405535000</v>
      </c>
      <c r="T86" s="5">
        <v>3589737000</v>
      </c>
      <c r="U86" s="5">
        <v>3717201000</v>
      </c>
    </row>
    <row r="87" spans="3:21" ht="15.5" x14ac:dyDescent="0.35">
      <c r="C87" t="s">
        <v>545</v>
      </c>
      <c r="P87" s="5">
        <v>161192000</v>
      </c>
      <c r="Q87" s="5">
        <v>161192000</v>
      </c>
      <c r="R87" s="5">
        <v>49772991000</v>
      </c>
      <c r="S87" s="5">
        <v>51047389000</v>
      </c>
      <c r="T87" s="5">
        <v>7421661000</v>
      </c>
      <c r="U87" s="5">
        <v>7113975000</v>
      </c>
    </row>
    <row r="88" spans="3:21" ht="15.5" x14ac:dyDescent="0.35">
      <c r="C88" t="s">
        <v>103</v>
      </c>
      <c r="D88" s="5">
        <v>6851800000</v>
      </c>
      <c r="E88" s="5">
        <v>12680732000</v>
      </c>
      <c r="F88" s="5">
        <v>7547331000</v>
      </c>
      <c r="G88" s="5">
        <v>7645589000</v>
      </c>
      <c r="I88" s="5">
        <v>7547331000</v>
      </c>
      <c r="J88" s="5">
        <v>3238401000</v>
      </c>
      <c r="K88" s="5">
        <v>2782630000</v>
      </c>
      <c r="L88" s="5">
        <v>2330080000</v>
      </c>
      <c r="M88" s="5">
        <v>1591000000</v>
      </c>
      <c r="N88" s="5">
        <v>5238000000</v>
      </c>
      <c r="O88" s="5">
        <v>19744395000</v>
      </c>
      <c r="P88" s="5">
        <v>33013581000</v>
      </c>
      <c r="Q88" s="5">
        <v>37760806000</v>
      </c>
      <c r="R88" s="5">
        <v>21163233000</v>
      </c>
      <c r="S88" s="5">
        <v>22665145000</v>
      </c>
      <c r="T88" s="5">
        <v>16738946000</v>
      </c>
      <c r="U88" s="5">
        <v>18107176000</v>
      </c>
    </row>
    <row r="89" spans="3:21" ht="15.5" x14ac:dyDescent="0.35">
      <c r="C89" t="s">
        <v>79</v>
      </c>
      <c r="D89" s="5">
        <v>4370224000</v>
      </c>
      <c r="E89" s="5">
        <v>3743478000</v>
      </c>
      <c r="F89" s="5">
        <v>3686066000</v>
      </c>
      <c r="G89" s="5">
        <v>4076500000</v>
      </c>
      <c r="I89" s="5">
        <v>3686066000</v>
      </c>
      <c r="J89" s="5">
        <v>3765128000</v>
      </c>
      <c r="K89" s="5">
        <v>3259057000</v>
      </c>
      <c r="L89" s="5">
        <v>3114345000</v>
      </c>
      <c r="M89" s="5">
        <v>948000000</v>
      </c>
      <c r="N89" s="5">
        <v>-4265000000</v>
      </c>
      <c r="O89" s="5">
        <v>1330329000</v>
      </c>
      <c r="P89" s="5">
        <v>1595304000</v>
      </c>
      <c r="Q89" s="5">
        <v>2935702000</v>
      </c>
      <c r="R89" s="5">
        <v>5340627000</v>
      </c>
      <c r="S89" s="5">
        <v>6784519000</v>
      </c>
      <c r="T89" s="5">
        <v>6713175000</v>
      </c>
      <c r="U89" s="5">
        <v>5795760000</v>
      </c>
    </row>
    <row r="90" spans="3:21" ht="15.5" x14ac:dyDescent="0.35">
      <c r="C90" t="s">
        <v>104</v>
      </c>
      <c r="D90" s="5">
        <v>246864831000</v>
      </c>
      <c r="E90" s="5">
        <v>249347536000</v>
      </c>
      <c r="F90" s="5">
        <v>237653316000</v>
      </c>
      <c r="G90" s="5">
        <v>215670000000</v>
      </c>
      <c r="I90" s="5">
        <v>237653316000</v>
      </c>
      <c r="J90" s="5">
        <v>211887914000</v>
      </c>
      <c r="K90" s="5">
        <v>327422815000</v>
      </c>
      <c r="L90" s="5">
        <v>626370439000</v>
      </c>
      <c r="M90" s="5">
        <v>488110000000</v>
      </c>
      <c r="N90" s="5">
        <v>407951000000</v>
      </c>
      <c r="O90" s="5">
        <v>586263457000</v>
      </c>
      <c r="P90" s="5">
        <v>622859287000</v>
      </c>
      <c r="Q90" s="5">
        <v>277157394000</v>
      </c>
      <c r="R90" s="5">
        <v>58323930000</v>
      </c>
      <c r="S90" s="5">
        <v>71782862000</v>
      </c>
      <c r="T90" s="5">
        <v>219581260000</v>
      </c>
      <c r="U90" s="5">
        <v>219941926000</v>
      </c>
    </row>
    <row r="91" spans="3:21" ht="15.5" x14ac:dyDescent="0.35">
      <c r="C91" t="s">
        <v>105</v>
      </c>
    </row>
    <row r="92" spans="3:21" ht="15.5" x14ac:dyDescent="0.35">
      <c r="C92" t="s">
        <v>107</v>
      </c>
      <c r="D92" s="5">
        <v>602384000</v>
      </c>
      <c r="E92" s="5">
        <v>602384000</v>
      </c>
      <c r="F92" s="5">
        <v>602384000</v>
      </c>
      <c r="G92" s="5">
        <v>540592000</v>
      </c>
      <c r="I92" s="5">
        <v>602384000</v>
      </c>
      <c r="J92" s="5">
        <v>540592000</v>
      </c>
      <c r="K92" s="5">
        <v>521793000</v>
      </c>
      <c r="L92" s="5">
        <v>189249000</v>
      </c>
      <c r="M92" s="5">
        <v>340000000</v>
      </c>
      <c r="N92" s="5">
        <v>39000000</v>
      </c>
      <c r="O92" s="5">
        <v>1437737000</v>
      </c>
      <c r="P92" s="5">
        <v>3840483000</v>
      </c>
      <c r="Q92" s="5">
        <v>3966111000</v>
      </c>
      <c r="R92" s="5">
        <v>3591952000</v>
      </c>
      <c r="S92" s="5">
        <v>2972111000</v>
      </c>
      <c r="T92" s="5">
        <v>3480594000</v>
      </c>
      <c r="U92" s="5">
        <v>4755783000</v>
      </c>
    </row>
    <row r="93" spans="3:21" ht="15.5" x14ac:dyDescent="0.35">
      <c r="C93" t="s">
        <v>677</v>
      </c>
      <c r="D93" s="5">
        <v>7181440000</v>
      </c>
      <c r="E93" s="5">
        <v>7864840000</v>
      </c>
      <c r="F93" s="5">
        <v>7248318000</v>
      </c>
      <c r="G93" s="5">
        <v>7937807000</v>
      </c>
      <c r="I93" s="5">
        <v>7248318000</v>
      </c>
      <c r="J93" s="5">
        <v>7694623000</v>
      </c>
      <c r="K93" s="5">
        <v>7585452000</v>
      </c>
    </row>
    <row r="94" spans="3:21" ht="15.5" x14ac:dyDescent="0.35">
      <c r="C94" t="s">
        <v>106</v>
      </c>
      <c r="D94" s="5">
        <v>1865357000</v>
      </c>
      <c r="E94" s="5">
        <v>2080067000</v>
      </c>
      <c r="F94" s="5">
        <v>2298155000</v>
      </c>
      <c r="G94" s="5">
        <v>2485414000</v>
      </c>
      <c r="I94" s="5">
        <v>2298155000</v>
      </c>
      <c r="J94" s="5">
        <v>2876805000</v>
      </c>
      <c r="K94" s="5">
        <v>2963656000</v>
      </c>
      <c r="L94" s="5">
        <v>11086794000</v>
      </c>
      <c r="M94" s="5">
        <v>10682000000</v>
      </c>
      <c r="N94" s="5">
        <v>9930000000</v>
      </c>
      <c r="O94" s="5">
        <v>16739396000</v>
      </c>
      <c r="P94" s="5">
        <v>20228835000</v>
      </c>
      <c r="Q94" s="5">
        <v>22603493000</v>
      </c>
      <c r="R94" s="5">
        <v>24056278000</v>
      </c>
      <c r="S94" s="5">
        <v>15757855000</v>
      </c>
      <c r="T94" s="5">
        <v>14343585000</v>
      </c>
      <c r="U94" s="5">
        <v>9530157000</v>
      </c>
    </row>
    <row r="95" spans="3:21" ht="15.5" x14ac:dyDescent="0.35">
      <c r="C95" t="s">
        <v>108</v>
      </c>
      <c r="D95" s="5">
        <v>10650984000</v>
      </c>
      <c r="E95" s="5">
        <v>11787612000</v>
      </c>
      <c r="F95" s="5">
        <v>11152824000</v>
      </c>
      <c r="G95" s="5">
        <v>12122051000</v>
      </c>
      <c r="I95" s="5">
        <v>11152824000</v>
      </c>
      <c r="J95" s="5">
        <v>12357750000</v>
      </c>
      <c r="K95" s="5">
        <v>12320958000</v>
      </c>
      <c r="L95" s="5">
        <v>12582362000</v>
      </c>
      <c r="M95" s="5">
        <v>11283000000</v>
      </c>
      <c r="N95" s="5">
        <v>10680000000</v>
      </c>
      <c r="O95" s="5">
        <v>18561157000</v>
      </c>
      <c r="P95" s="5">
        <v>26109008000</v>
      </c>
      <c r="Q95" s="5">
        <v>28051309000</v>
      </c>
      <c r="R95" s="5">
        <v>78294925000</v>
      </c>
      <c r="S95" s="5">
        <v>72845543000</v>
      </c>
      <c r="T95" s="5">
        <v>25298137000</v>
      </c>
      <c r="U95" s="5">
        <v>21970880000</v>
      </c>
    </row>
    <row r="96" spans="3:21" ht="15.5" x14ac:dyDescent="0.35">
      <c r="C96" t="s">
        <v>109</v>
      </c>
      <c r="D96" s="5">
        <v>257515815000</v>
      </c>
      <c r="E96" s="5">
        <v>261135148000</v>
      </c>
      <c r="F96" s="5">
        <v>248806140000</v>
      </c>
      <c r="G96" s="5">
        <v>227792051000</v>
      </c>
      <c r="I96" s="5">
        <v>248806140000</v>
      </c>
      <c r="J96" s="5">
        <v>224245664000</v>
      </c>
      <c r="K96" s="5">
        <v>339743773000</v>
      </c>
      <c r="L96" s="5">
        <v>638952801000</v>
      </c>
      <c r="M96" s="5">
        <v>499393000000</v>
      </c>
      <c r="N96" s="5">
        <v>418631000000</v>
      </c>
      <c r="O96" s="5">
        <v>604824614000</v>
      </c>
      <c r="P96" s="5">
        <v>648968295000</v>
      </c>
      <c r="Q96" s="5">
        <v>305208703000</v>
      </c>
      <c r="R96" s="5">
        <v>136618855000</v>
      </c>
      <c r="S96" s="5">
        <v>144628405000</v>
      </c>
      <c r="T96" s="5">
        <v>244879397000</v>
      </c>
      <c r="U96" s="5">
        <v>241912806000</v>
      </c>
    </row>
    <row r="97" spans="3:21" ht="15.5" x14ac:dyDescent="0.35">
      <c r="C97" t="s">
        <v>110</v>
      </c>
    </row>
    <row r="98" spans="3:21" ht="15.5" x14ac:dyDescent="0.35">
      <c r="C98" t="s">
        <v>111</v>
      </c>
    </row>
    <row r="99" spans="3:21" ht="15.5" x14ac:dyDescent="0.35">
      <c r="C99" t="s">
        <v>112</v>
      </c>
      <c r="D99" s="5">
        <v>19463984000</v>
      </c>
      <c r="E99" s="5">
        <v>27080004000</v>
      </c>
      <c r="F99" s="5">
        <v>13003001000</v>
      </c>
      <c r="G99" s="5">
        <v>10398449000</v>
      </c>
      <c r="I99" s="5">
        <v>13003001000</v>
      </c>
      <c r="J99" s="5">
        <v>9860057000</v>
      </c>
      <c r="K99" s="5">
        <v>128984204000</v>
      </c>
      <c r="L99" s="5">
        <v>454365258000</v>
      </c>
      <c r="M99" s="5">
        <v>368953000000</v>
      </c>
      <c r="N99" s="5">
        <v>313064000000</v>
      </c>
      <c r="O99" s="5">
        <v>498178849000</v>
      </c>
      <c r="P99" s="5">
        <v>536128557000</v>
      </c>
      <c r="Q99" s="5">
        <v>213515571000</v>
      </c>
      <c r="R99" s="5">
        <v>63472099000</v>
      </c>
      <c r="S99" s="5">
        <v>70739218000</v>
      </c>
      <c r="T99" s="5">
        <v>173276661000</v>
      </c>
      <c r="U99" s="5">
        <v>173184454000</v>
      </c>
    </row>
    <row r="100" spans="3:21" ht="15.5" x14ac:dyDescent="0.35">
      <c r="C100" t="s">
        <v>113</v>
      </c>
    </row>
    <row r="101" spans="3:21" ht="15.5" x14ac:dyDescent="0.35">
      <c r="C101" t="s">
        <v>114</v>
      </c>
      <c r="D101" s="5">
        <v>8859331000</v>
      </c>
      <c r="E101" s="5">
        <v>8331936000</v>
      </c>
      <c r="F101" s="5">
        <v>4001914000</v>
      </c>
      <c r="G101" s="5">
        <v>1705674000</v>
      </c>
      <c r="I101" s="5">
        <v>4001914000</v>
      </c>
      <c r="J101" s="5">
        <v>1936619000</v>
      </c>
      <c r="K101" s="5">
        <v>119799308000</v>
      </c>
      <c r="L101" s="5">
        <v>445572543000</v>
      </c>
      <c r="M101" s="5">
        <v>362756000000</v>
      </c>
      <c r="N101" s="5">
        <v>307408000000</v>
      </c>
      <c r="O101" s="5">
        <v>489549583000</v>
      </c>
      <c r="P101" s="5">
        <v>483557985000</v>
      </c>
      <c r="Q101" s="5">
        <v>153314921000</v>
      </c>
      <c r="R101" s="5">
        <v>9089939000</v>
      </c>
      <c r="S101" s="5">
        <v>14576752000</v>
      </c>
      <c r="T101" s="5">
        <v>111013915000</v>
      </c>
      <c r="U101" s="5">
        <v>106306331000</v>
      </c>
    </row>
    <row r="102" spans="3:21" ht="15.5" x14ac:dyDescent="0.35">
      <c r="C102" t="s">
        <v>206</v>
      </c>
    </row>
    <row r="103" spans="3:21" ht="15.5" x14ac:dyDescent="0.35">
      <c r="C103" t="s">
        <v>207</v>
      </c>
      <c r="K103" s="5">
        <v>543532000</v>
      </c>
      <c r="L103" s="5">
        <v>156095000</v>
      </c>
      <c r="M103" s="5">
        <v>733000000</v>
      </c>
      <c r="N103" s="5">
        <v>537000000</v>
      </c>
      <c r="O103" s="5">
        <v>677315000</v>
      </c>
      <c r="P103" s="5">
        <v>2772478000</v>
      </c>
      <c r="Q103" s="5">
        <v>583730000</v>
      </c>
      <c r="R103" s="5">
        <v>1172490000</v>
      </c>
      <c r="S103" s="5">
        <v>2191245000</v>
      </c>
      <c r="T103" s="5">
        <v>2962866000</v>
      </c>
      <c r="U103" s="5">
        <v>1237359000</v>
      </c>
    </row>
    <row r="104" spans="3:21" ht="15.5" x14ac:dyDescent="0.35">
      <c r="C104" t="s">
        <v>466</v>
      </c>
      <c r="D104" s="5">
        <v>8021526000</v>
      </c>
      <c r="E104" s="5">
        <v>9927734000</v>
      </c>
      <c r="F104" s="5">
        <v>4771397000</v>
      </c>
      <c r="G104" s="5">
        <v>4404517000</v>
      </c>
      <c r="I104" s="5">
        <v>4771397000</v>
      </c>
      <c r="J104" s="5">
        <v>4806038000</v>
      </c>
      <c r="K104" s="5">
        <v>1380154000</v>
      </c>
      <c r="L104" s="5">
        <v>2060695000</v>
      </c>
      <c r="M104" s="5">
        <v>789000000</v>
      </c>
      <c r="N104" s="5">
        <v>687000000</v>
      </c>
      <c r="O104" s="5">
        <v>3109782000</v>
      </c>
      <c r="P104" s="5">
        <v>1929782000</v>
      </c>
      <c r="Q104" s="5">
        <v>1699782000</v>
      </c>
      <c r="R104" s="5">
        <v>2245585000</v>
      </c>
      <c r="S104" s="5">
        <v>5779585000</v>
      </c>
      <c r="T104" s="5">
        <v>18876149000</v>
      </c>
      <c r="U104" s="5">
        <v>20565220000</v>
      </c>
    </row>
    <row r="105" spans="3:21" ht="15.5" x14ac:dyDescent="0.35">
      <c r="C105" t="s">
        <v>117</v>
      </c>
      <c r="D105" s="5">
        <v>794606000</v>
      </c>
      <c r="E105" s="5">
        <v>2225009000</v>
      </c>
      <c r="F105" s="5">
        <v>2008529000</v>
      </c>
      <c r="G105" s="5">
        <v>1184158000</v>
      </c>
      <c r="I105" s="5">
        <v>2008529000</v>
      </c>
      <c r="J105" s="5">
        <v>1534044000</v>
      </c>
      <c r="K105" s="5">
        <v>1734026000</v>
      </c>
      <c r="L105" s="5">
        <v>820561000</v>
      </c>
      <c r="M105" s="5">
        <v>90000000</v>
      </c>
      <c r="N105" s="5">
        <v>195000000</v>
      </c>
      <c r="O105" s="5">
        <v>654162000</v>
      </c>
      <c r="P105" s="5">
        <v>1382063000</v>
      </c>
      <c r="Q105" s="5">
        <v>111327000</v>
      </c>
      <c r="R105" s="5">
        <v>61386000</v>
      </c>
      <c r="S105" s="5">
        <v>737434000</v>
      </c>
      <c r="T105" s="5">
        <v>233486000</v>
      </c>
      <c r="U105" s="5">
        <v>171455000</v>
      </c>
    </row>
    <row r="106" spans="3:21" ht="15.5" x14ac:dyDescent="0.35">
      <c r="C106" t="s">
        <v>116</v>
      </c>
      <c r="K106" s="5">
        <v>3957387000</v>
      </c>
      <c r="L106" s="5">
        <v>3957387000</v>
      </c>
      <c r="M106" s="5">
        <v>3907000000</v>
      </c>
      <c r="N106" s="5">
        <v>4008000000</v>
      </c>
      <c r="O106" s="5">
        <v>3080193000</v>
      </c>
      <c r="P106" s="5">
        <v>2052223000</v>
      </c>
      <c r="Q106" s="5">
        <v>11415698000</v>
      </c>
      <c r="R106" s="5">
        <v>14550524000</v>
      </c>
      <c r="S106" s="5">
        <v>15212037000</v>
      </c>
      <c r="T106" s="5">
        <v>14477972000</v>
      </c>
      <c r="U106" s="5">
        <v>26511039000</v>
      </c>
    </row>
    <row r="107" spans="3:21" ht="15.5" x14ac:dyDescent="0.35">
      <c r="C107" t="s">
        <v>119</v>
      </c>
    </row>
    <row r="108" spans="3:21" ht="15.5" x14ac:dyDescent="0.35">
      <c r="C108" t="s">
        <v>209</v>
      </c>
      <c r="P108" s="5">
        <v>1649614000</v>
      </c>
      <c r="Q108" s="5">
        <v>2159982000</v>
      </c>
      <c r="R108" s="5">
        <v>3305941000</v>
      </c>
      <c r="S108" s="5">
        <v>2070038000</v>
      </c>
      <c r="T108" s="5">
        <v>2718619000</v>
      </c>
    </row>
    <row r="109" spans="3:21" ht="15.5" x14ac:dyDescent="0.35">
      <c r="C109" t="s">
        <v>258</v>
      </c>
      <c r="J109" s="5">
        <v>15000000</v>
      </c>
      <c r="K109" s="5">
        <v>75000000</v>
      </c>
      <c r="M109" s="5">
        <v>77000000</v>
      </c>
      <c r="N109" s="5">
        <v>238000000</v>
      </c>
      <c r="O109" s="5">
        <v>191489000</v>
      </c>
    </row>
    <row r="110" spans="3:21" ht="15.5" x14ac:dyDescent="0.35">
      <c r="C110" t="s">
        <v>122</v>
      </c>
      <c r="D110" s="5">
        <v>290569000</v>
      </c>
      <c r="E110" s="5">
        <v>5000000</v>
      </c>
      <c r="F110" s="5">
        <v>355662000</v>
      </c>
      <c r="I110" s="5">
        <v>355662000</v>
      </c>
      <c r="J110" s="5">
        <v>665015000</v>
      </c>
      <c r="K110" s="5">
        <v>483470000</v>
      </c>
      <c r="L110" s="5">
        <v>283186000</v>
      </c>
      <c r="M110" s="5">
        <v>315000000</v>
      </c>
      <c r="N110" s="5">
        <v>229000000</v>
      </c>
      <c r="O110" s="5">
        <v>1107814000</v>
      </c>
      <c r="P110" s="5">
        <v>44434026000</v>
      </c>
      <c r="Q110" s="5">
        <v>45753828000</v>
      </c>
      <c r="R110" s="5">
        <v>35715890000</v>
      </c>
      <c r="S110" s="5">
        <v>31605880000</v>
      </c>
      <c r="T110" s="5">
        <v>25075988000</v>
      </c>
      <c r="U110" s="5">
        <v>17756765000</v>
      </c>
    </row>
    <row r="111" spans="3:21" ht="15.5" x14ac:dyDescent="0.35">
      <c r="C111" t="s">
        <v>123</v>
      </c>
      <c r="D111" s="5">
        <v>2738111000</v>
      </c>
      <c r="E111" s="5">
        <v>3028680000</v>
      </c>
      <c r="F111" s="5">
        <v>2738111000</v>
      </c>
      <c r="G111" s="5">
        <v>2457238000</v>
      </c>
      <c r="I111" s="5">
        <v>2738111000</v>
      </c>
      <c r="J111" s="5">
        <v>2472238000</v>
      </c>
      <c r="K111" s="5">
        <v>2401481000</v>
      </c>
      <c r="L111" s="5">
        <v>816700000</v>
      </c>
      <c r="M111" s="5">
        <v>1617000000</v>
      </c>
      <c r="N111" s="5">
        <v>363000000</v>
      </c>
      <c r="O111" s="5">
        <v>1853402000</v>
      </c>
      <c r="P111" s="5">
        <v>12108255000</v>
      </c>
      <c r="Q111" s="5">
        <v>13202255000</v>
      </c>
      <c r="R111" s="5">
        <v>12042325000</v>
      </c>
      <c r="S111" s="5">
        <v>11856886000</v>
      </c>
      <c r="T111" s="5">
        <v>8366832000</v>
      </c>
      <c r="U111" s="5">
        <v>9069209000</v>
      </c>
    </row>
    <row r="112" spans="3:21" ht="15.5" x14ac:dyDescent="0.35">
      <c r="C112" t="s">
        <v>124</v>
      </c>
      <c r="D112" s="5">
        <v>2738111000</v>
      </c>
      <c r="E112" s="5">
        <v>3028680000</v>
      </c>
      <c r="F112" s="5">
        <v>2738111000</v>
      </c>
      <c r="G112" s="5">
        <v>2457238000</v>
      </c>
      <c r="I112" s="5">
        <v>2738111000</v>
      </c>
      <c r="J112" s="5">
        <v>2472238000</v>
      </c>
      <c r="K112" s="5">
        <v>2401481000</v>
      </c>
      <c r="L112" s="5">
        <v>816700000</v>
      </c>
      <c r="M112" s="5">
        <v>1617000000</v>
      </c>
      <c r="N112" s="5">
        <v>363000000</v>
      </c>
      <c r="O112" s="5">
        <v>1853402000</v>
      </c>
      <c r="P112" s="5">
        <v>12108255000</v>
      </c>
      <c r="Q112" s="5">
        <v>13202255000</v>
      </c>
      <c r="R112" s="5">
        <v>12042325000</v>
      </c>
      <c r="S112" s="5">
        <v>11856886000</v>
      </c>
      <c r="T112" s="5">
        <v>8366832000</v>
      </c>
      <c r="U112" s="5">
        <v>9069209000</v>
      </c>
    </row>
    <row r="113" spans="3:21" ht="15.5" x14ac:dyDescent="0.35">
      <c r="C113" t="s">
        <v>125</v>
      </c>
    </row>
    <row r="114" spans="3:21" ht="15.5" x14ac:dyDescent="0.35">
      <c r="C114" t="s">
        <v>126</v>
      </c>
      <c r="E114" s="5">
        <v>290569000</v>
      </c>
      <c r="J114" s="5">
        <v>15000000</v>
      </c>
      <c r="K114" s="5">
        <v>75000000</v>
      </c>
      <c r="M114" s="5">
        <v>77000000</v>
      </c>
      <c r="N114" s="5">
        <v>238000000</v>
      </c>
      <c r="O114" s="5">
        <v>1587169000</v>
      </c>
      <c r="P114" s="5">
        <v>3578912000</v>
      </c>
      <c r="Q114" s="5">
        <v>4515974000</v>
      </c>
      <c r="R114" s="5">
        <v>4669012000</v>
      </c>
      <c r="S114" s="5">
        <v>3039590000</v>
      </c>
      <c r="T114" s="5">
        <v>3109230000</v>
      </c>
      <c r="U114" s="5">
        <v>3444985000</v>
      </c>
    </row>
    <row r="115" spans="3:21" ht="15.5" x14ac:dyDescent="0.35">
      <c r="C115" t="s">
        <v>211</v>
      </c>
    </row>
    <row r="116" spans="3:21" ht="15.5" x14ac:dyDescent="0.35">
      <c r="C116" t="s">
        <v>127</v>
      </c>
      <c r="D116" s="5">
        <v>22202095000</v>
      </c>
      <c r="E116" s="5">
        <v>30108684000</v>
      </c>
      <c r="F116" s="5">
        <v>15741112000</v>
      </c>
      <c r="G116" s="5">
        <v>12855687000</v>
      </c>
      <c r="I116" s="5">
        <v>15741112000</v>
      </c>
      <c r="J116" s="5">
        <v>12332295000</v>
      </c>
      <c r="K116" s="5">
        <v>131385685000</v>
      </c>
      <c r="L116" s="5">
        <v>455181958000</v>
      </c>
      <c r="M116" s="5">
        <v>370570000000</v>
      </c>
      <c r="N116" s="5">
        <v>313427000000</v>
      </c>
      <c r="O116" s="5">
        <v>500032251000</v>
      </c>
      <c r="P116" s="5">
        <v>548236812000</v>
      </c>
      <c r="Q116" s="5">
        <v>226717826000</v>
      </c>
      <c r="R116" s="5">
        <v>75514424000</v>
      </c>
      <c r="S116" s="5">
        <v>82596104000</v>
      </c>
      <c r="T116" s="5">
        <v>181643493000</v>
      </c>
      <c r="U116" s="5">
        <v>182253663000</v>
      </c>
    </row>
    <row r="117" spans="3:21" ht="15.5" x14ac:dyDescent="0.35">
      <c r="C117" t="s">
        <v>128</v>
      </c>
    </row>
    <row r="118" spans="3:21" ht="15.5" x14ac:dyDescent="0.35">
      <c r="C118" t="s">
        <v>129</v>
      </c>
      <c r="D118" s="5">
        <v>73503957000</v>
      </c>
      <c r="E118" s="5">
        <v>73503957000</v>
      </c>
      <c r="F118" s="5">
        <v>73503957000</v>
      </c>
      <c r="G118" s="5">
        <v>73503957000</v>
      </c>
      <c r="I118" s="5">
        <v>73503957000</v>
      </c>
      <c r="J118" s="5">
        <v>73503957000</v>
      </c>
      <c r="K118" s="5">
        <v>73503957000</v>
      </c>
      <c r="L118" s="5">
        <v>73503957000</v>
      </c>
      <c r="M118" s="5">
        <v>73504000000</v>
      </c>
      <c r="N118" s="5">
        <v>73504000000</v>
      </c>
      <c r="O118" s="5">
        <v>73503957000</v>
      </c>
      <c r="P118" s="5">
        <v>73503957000</v>
      </c>
      <c r="Q118" s="5">
        <v>73503957000</v>
      </c>
      <c r="R118" s="5">
        <v>73503957000</v>
      </c>
      <c r="S118" s="5">
        <v>73503957000</v>
      </c>
      <c r="T118" s="5">
        <v>73503957000</v>
      </c>
      <c r="U118" s="5">
        <v>73503957000</v>
      </c>
    </row>
    <row r="119" spans="3:21" ht="15.5" x14ac:dyDescent="0.35">
      <c r="C119" t="s">
        <v>130</v>
      </c>
    </row>
    <row r="120" spans="3:21" ht="15.5" x14ac:dyDescent="0.35">
      <c r="C120" t="s">
        <v>131</v>
      </c>
      <c r="D120" s="5">
        <v>156177443000</v>
      </c>
      <c r="E120" s="5">
        <v>152567266000</v>
      </c>
      <c r="F120" s="5">
        <v>156443831000</v>
      </c>
      <c r="G120" s="5">
        <v>136727380000</v>
      </c>
      <c r="I120" s="5">
        <v>156443831000</v>
      </c>
      <c r="J120" s="5">
        <v>135119947000</v>
      </c>
      <c r="K120" s="5">
        <v>132025887000</v>
      </c>
      <c r="L120" s="5">
        <v>99569209000</v>
      </c>
      <c r="M120" s="5">
        <v>50878000000</v>
      </c>
      <c r="N120" s="5">
        <v>32066000000</v>
      </c>
      <c r="O120" s="5">
        <v>24835096000</v>
      </c>
      <c r="P120" s="5">
        <v>21157720000</v>
      </c>
      <c r="Q120" s="5">
        <v>-2428484000</v>
      </c>
      <c r="R120" s="5">
        <v>-17853074000</v>
      </c>
      <c r="S120" s="5">
        <v>-18368962000</v>
      </c>
      <c r="T120" s="5">
        <v>-17089759000</v>
      </c>
      <c r="U120" s="5">
        <v>-19752754000</v>
      </c>
    </row>
    <row r="121" spans="3:21" ht="15.5" x14ac:dyDescent="0.35">
      <c r="C121" t="s">
        <v>132</v>
      </c>
      <c r="D121" s="5">
        <v>1536285000</v>
      </c>
      <c r="E121" s="5">
        <v>1536285000</v>
      </c>
      <c r="F121" s="5">
        <v>1536285000</v>
      </c>
      <c r="G121" s="5">
        <v>1536285000</v>
      </c>
      <c r="I121" s="5">
        <v>1536285000</v>
      </c>
      <c r="J121" s="5">
        <v>1536285000</v>
      </c>
      <c r="K121" s="5">
        <v>1536285000</v>
      </c>
      <c r="L121" s="5">
        <v>1536285000</v>
      </c>
      <c r="M121" s="5">
        <v>1536000000</v>
      </c>
      <c r="N121" s="5">
        <v>1536000000</v>
      </c>
      <c r="O121" s="5">
        <v>1536285000</v>
      </c>
      <c r="P121" s="5">
        <v>1536285000</v>
      </c>
      <c r="Q121" s="5">
        <v>900000000</v>
      </c>
      <c r="R121" s="5">
        <v>900000000</v>
      </c>
      <c r="S121" s="5">
        <v>900000000</v>
      </c>
      <c r="T121" s="5">
        <v>900000000</v>
      </c>
      <c r="U121" s="5">
        <v>900000000</v>
      </c>
    </row>
    <row r="122" spans="3:21" ht="15.5" x14ac:dyDescent="0.35">
      <c r="C122" t="s">
        <v>133</v>
      </c>
      <c r="D122" s="5">
        <v>154641158000</v>
      </c>
      <c r="E122" s="5">
        <v>151030981000</v>
      </c>
      <c r="F122" s="5">
        <v>154907546000</v>
      </c>
      <c r="G122" s="5">
        <v>135191095000</v>
      </c>
      <c r="I122" s="5">
        <v>154907546000</v>
      </c>
      <c r="J122" s="5">
        <v>133583662000</v>
      </c>
      <c r="K122" s="5">
        <v>130489602000</v>
      </c>
      <c r="L122" s="5">
        <v>98032924000</v>
      </c>
      <c r="M122" s="5">
        <v>49342000000</v>
      </c>
      <c r="N122" s="5">
        <v>30530000000</v>
      </c>
      <c r="O122" s="5">
        <v>23298811000</v>
      </c>
      <c r="P122" s="5">
        <v>19621435000</v>
      </c>
      <c r="Q122" s="5">
        <v>-3328484000</v>
      </c>
      <c r="R122" s="5">
        <v>-18753074000</v>
      </c>
      <c r="S122" s="5">
        <v>-19268962000</v>
      </c>
      <c r="T122" s="5">
        <v>-17989759000</v>
      </c>
      <c r="U122" s="5">
        <v>-20652754000</v>
      </c>
    </row>
    <row r="123" spans="3:21" ht="15.5" x14ac:dyDescent="0.35">
      <c r="C123" t="s">
        <v>134</v>
      </c>
      <c r="D123" s="5">
        <v>156177443000</v>
      </c>
      <c r="E123" s="5">
        <v>152567266000</v>
      </c>
      <c r="F123" s="5">
        <v>156443831000</v>
      </c>
      <c r="G123" s="5">
        <v>136727380000</v>
      </c>
      <c r="I123" s="5">
        <v>156443831000</v>
      </c>
      <c r="J123" s="5">
        <v>135119947000</v>
      </c>
      <c r="K123" s="5">
        <v>132025887000</v>
      </c>
      <c r="L123" s="5">
        <v>99569209000</v>
      </c>
      <c r="M123" s="5">
        <v>50878000000</v>
      </c>
      <c r="N123" s="5">
        <v>32066000000</v>
      </c>
      <c r="O123" s="5">
        <v>24835096000</v>
      </c>
      <c r="P123" s="5">
        <v>21157720000</v>
      </c>
      <c r="Q123" s="5">
        <v>-2428484000</v>
      </c>
      <c r="R123" s="5">
        <v>-17853074000</v>
      </c>
      <c r="S123" s="5">
        <v>-18368962000</v>
      </c>
      <c r="T123" s="5">
        <v>-17089759000</v>
      </c>
      <c r="U123" s="5">
        <v>-19752754000</v>
      </c>
    </row>
    <row r="124" spans="3:21" ht="15.5" x14ac:dyDescent="0.35">
      <c r="C124" t="s">
        <v>212</v>
      </c>
      <c r="D124" s="5">
        <v>1262096000</v>
      </c>
      <c r="E124" s="5">
        <v>1211765000</v>
      </c>
      <c r="F124" s="5">
        <v>-568826000</v>
      </c>
      <c r="G124" s="5">
        <v>628527000</v>
      </c>
      <c r="I124" s="5">
        <v>-568826000</v>
      </c>
      <c r="J124" s="5">
        <v>-475663000</v>
      </c>
      <c r="K124" s="5">
        <v>-430813000</v>
      </c>
      <c r="L124" s="5">
        <v>7583332000</v>
      </c>
      <c r="M124" s="5">
        <v>3493000000</v>
      </c>
      <c r="N124" s="5">
        <v>3899000000</v>
      </c>
      <c r="O124" s="5">
        <v>5122981000</v>
      </c>
      <c r="P124" s="5">
        <v>4474502000</v>
      </c>
      <c r="Q124" s="5">
        <v>4479702000</v>
      </c>
      <c r="R124" s="5">
        <v>112921000</v>
      </c>
      <c r="S124" s="5">
        <v>112787000</v>
      </c>
      <c r="T124" s="5">
        <v>108531000</v>
      </c>
      <c r="U124" s="5">
        <v>112180000</v>
      </c>
    </row>
    <row r="125" spans="3:21" ht="15.5" x14ac:dyDescent="0.35">
      <c r="C125" t="s">
        <v>10</v>
      </c>
      <c r="D125" s="5">
        <v>235313720000</v>
      </c>
      <c r="E125" s="5">
        <v>231026466000</v>
      </c>
      <c r="F125" s="5">
        <v>233065028000</v>
      </c>
      <c r="G125" s="5">
        <v>214936364000</v>
      </c>
      <c r="I125" s="5">
        <v>233065028000</v>
      </c>
      <c r="J125" s="5">
        <v>211913369000</v>
      </c>
      <c r="K125" s="5">
        <v>208358088000</v>
      </c>
      <c r="L125" s="5">
        <v>183770843000</v>
      </c>
      <c r="M125" s="5">
        <v>128823000000</v>
      </c>
      <c r="N125" s="5">
        <v>105204000000</v>
      </c>
      <c r="O125" s="5">
        <v>104792363000</v>
      </c>
      <c r="P125" s="5">
        <v>100731483000</v>
      </c>
      <c r="Q125" s="5">
        <v>78490877000</v>
      </c>
      <c r="R125" s="5">
        <v>61104431000</v>
      </c>
      <c r="S125" s="5">
        <v>62032301000</v>
      </c>
      <c r="T125" s="5">
        <v>63235904000</v>
      </c>
      <c r="U125" s="5">
        <v>59659143000</v>
      </c>
    </row>
    <row r="126" spans="3:21" ht="15.5" x14ac:dyDescent="0.35">
      <c r="C126" t="s">
        <v>135</v>
      </c>
      <c r="D126" s="5">
        <v>257515815000</v>
      </c>
      <c r="E126" s="5">
        <v>261135150000</v>
      </c>
      <c r="F126" s="5">
        <v>248806140000</v>
      </c>
      <c r="G126" s="5">
        <v>227792051000</v>
      </c>
      <c r="I126" s="5">
        <v>248806140000</v>
      </c>
      <c r="J126" s="5">
        <v>224245664000</v>
      </c>
      <c r="K126" s="5">
        <v>339743773000</v>
      </c>
      <c r="L126" s="5">
        <v>638952801000</v>
      </c>
      <c r="M126" s="5">
        <v>499393000000</v>
      </c>
      <c r="N126" s="5">
        <v>418631000000</v>
      </c>
      <c r="O126" s="5">
        <v>604824614000</v>
      </c>
      <c r="P126" s="5">
        <v>648968295000</v>
      </c>
      <c r="Q126" s="5">
        <v>305208703000</v>
      </c>
      <c r="R126" s="5">
        <v>136618855000</v>
      </c>
      <c r="S126" s="5">
        <v>144628405000</v>
      </c>
      <c r="T126" s="5">
        <v>244879397000</v>
      </c>
      <c r="U126" s="5">
        <v>241912806000</v>
      </c>
    </row>
    <row r="127" spans="3:21" ht="15.5" x14ac:dyDescent="0.35">
      <c r="C127" t="s">
        <v>136</v>
      </c>
      <c r="D127" s="5">
        <v>507665055</v>
      </c>
      <c r="E127" s="5">
        <v>507665055</v>
      </c>
      <c r="F127" s="5">
        <v>507665055</v>
      </c>
      <c r="G127" s="5">
        <v>507665055</v>
      </c>
      <c r="I127" s="5">
        <v>507665055</v>
      </c>
      <c r="J127" s="5">
        <v>507665055</v>
      </c>
      <c r="K127" s="5">
        <v>507665055</v>
      </c>
      <c r="L127" s="5">
        <v>507665055</v>
      </c>
      <c r="M127" s="5">
        <v>507665055</v>
      </c>
      <c r="N127" s="5">
        <v>507665055</v>
      </c>
      <c r="O127" s="5">
        <v>507665055</v>
      </c>
      <c r="P127" s="5">
        <v>507665055</v>
      </c>
      <c r="Q127" s="5">
        <v>507665055</v>
      </c>
      <c r="R127" s="5">
        <v>507665056</v>
      </c>
      <c r="S127" s="5">
        <v>507665057</v>
      </c>
      <c r="T127" s="5">
        <v>101533011</v>
      </c>
      <c r="U127" s="5">
        <v>101533011</v>
      </c>
    </row>
    <row r="129" spans="2:21" ht="15.5" x14ac:dyDescent="0.35">
      <c r="B129" t="s">
        <v>137</v>
      </c>
      <c r="C129" t="s">
        <v>138</v>
      </c>
      <c r="D129" s="5">
        <v>880100000</v>
      </c>
      <c r="E129" s="5">
        <v>2696824000</v>
      </c>
      <c r="F129" s="5">
        <v>-12573000</v>
      </c>
      <c r="G129" s="5">
        <v>7310473000</v>
      </c>
      <c r="I129" s="5">
        <v>-17772945000</v>
      </c>
      <c r="J129" s="5">
        <v>-276637791000</v>
      </c>
      <c r="K129" s="5">
        <v>-110585111000</v>
      </c>
      <c r="L129" s="5">
        <v>177714193000</v>
      </c>
      <c r="M129" s="5">
        <v>67117000000</v>
      </c>
      <c r="N129" s="5">
        <v>-106773000000</v>
      </c>
      <c r="O129" s="5">
        <v>233260999000</v>
      </c>
      <c r="P129" s="5">
        <v>71626223000</v>
      </c>
      <c r="Q129" s="5">
        <v>-3678215000</v>
      </c>
      <c r="R129" s="5">
        <v>12555800000</v>
      </c>
      <c r="S129" s="5">
        <v>-2880134000</v>
      </c>
      <c r="T129" s="5">
        <v>-18833943000</v>
      </c>
      <c r="U129" s="5">
        <v>-507543000</v>
      </c>
    </row>
    <row r="130" spans="2:21" ht="15.5" x14ac:dyDescent="0.35">
      <c r="C130" t="s">
        <v>291</v>
      </c>
      <c r="D130" s="5">
        <v>21116378000</v>
      </c>
      <c r="E130" s="5">
        <v>16495419000</v>
      </c>
      <c r="F130" s="5">
        <v>49529929000</v>
      </c>
      <c r="G130" s="5">
        <v>38590804000</v>
      </c>
      <c r="I130" s="5">
        <v>160838089000</v>
      </c>
      <c r="J130" s="5">
        <v>37187431000</v>
      </c>
      <c r="K130" s="5">
        <v>2086439945000</v>
      </c>
      <c r="L130" s="5">
        <v>4165569656000</v>
      </c>
      <c r="M130" s="5">
        <v>3453416000000</v>
      </c>
      <c r="N130" s="5">
        <v>2096147000000</v>
      </c>
      <c r="O130" s="5">
        <v>2423144075000</v>
      </c>
      <c r="P130" s="5">
        <v>3269268882000</v>
      </c>
      <c r="Q130" s="5">
        <v>1797628342000</v>
      </c>
      <c r="R130" s="5">
        <v>1170852379000</v>
      </c>
      <c r="S130" s="5">
        <v>893766145000</v>
      </c>
      <c r="T130" s="5">
        <v>1211710039000</v>
      </c>
      <c r="U130" s="5">
        <v>1093838270000</v>
      </c>
    </row>
    <row r="131" spans="2:21" ht="15.5" x14ac:dyDescent="0.35">
      <c r="C131" t="s">
        <v>458</v>
      </c>
      <c r="D131" s="5">
        <v>-18408227000</v>
      </c>
      <c r="E131" s="5">
        <v>-11116569000</v>
      </c>
      <c r="F131" s="5">
        <v>-75348690000</v>
      </c>
      <c r="G131" s="5">
        <v>-27583089000</v>
      </c>
      <c r="I131" s="5">
        <v>-178313635000</v>
      </c>
      <c r="J131" s="5">
        <v>-319488876000</v>
      </c>
      <c r="K131" s="5">
        <v>-2197099935000</v>
      </c>
      <c r="L131" s="5">
        <v>-3987708127000</v>
      </c>
      <c r="M131" s="5">
        <v>-3386991000000</v>
      </c>
      <c r="N131" s="5">
        <v>-2203048000000</v>
      </c>
      <c r="O131" s="5">
        <v>-2189061609000</v>
      </c>
      <c r="P131" s="5">
        <v>-3193090928000</v>
      </c>
      <c r="Q131" s="5">
        <v>-1794450611000</v>
      </c>
      <c r="R131" s="5">
        <v>-1154332747000</v>
      </c>
      <c r="S131" s="5">
        <v>-894052694000</v>
      </c>
      <c r="T131" s="5">
        <v>-1226300210000</v>
      </c>
      <c r="U131" s="5">
        <v>-1090529224000</v>
      </c>
    </row>
    <row r="132" spans="2:21" ht="15.5" x14ac:dyDescent="0.35">
      <c r="C132" t="s">
        <v>1892</v>
      </c>
      <c r="E132" s="5">
        <v>-934000</v>
      </c>
      <c r="F132" s="5">
        <v>-374698000</v>
      </c>
      <c r="I132" s="5">
        <v>-404282000</v>
      </c>
      <c r="J132" s="5">
        <v>-187784000</v>
      </c>
      <c r="K132" s="5">
        <v>-1317872000</v>
      </c>
      <c r="L132" s="5">
        <v>-151304000</v>
      </c>
      <c r="M132" s="5">
        <v>-10000000</v>
      </c>
      <c r="N132" s="5">
        <v>-6000000</v>
      </c>
      <c r="O132" s="5">
        <v>-866151000</v>
      </c>
      <c r="P132" s="5">
        <v>-4581164000</v>
      </c>
      <c r="Q132" s="5">
        <v>-5613797000</v>
      </c>
      <c r="R132" s="5">
        <v>-4306218000</v>
      </c>
      <c r="S132" s="5">
        <v>-3489007000</v>
      </c>
      <c r="T132" s="5">
        <v>-2659998000</v>
      </c>
      <c r="U132" s="5">
        <v>-1856554000</v>
      </c>
    </row>
    <row r="133" spans="2:21" ht="15.5" x14ac:dyDescent="0.35">
      <c r="C133" t="s">
        <v>265</v>
      </c>
      <c r="Q133" s="5">
        <v>-829593000</v>
      </c>
      <c r="R133" s="5">
        <v>-1208230000</v>
      </c>
      <c r="S133" s="5">
        <v>-1300495000</v>
      </c>
      <c r="T133" s="5">
        <v>-1558260000</v>
      </c>
      <c r="U133" s="5">
        <v>-1977468000</v>
      </c>
    </row>
    <row r="134" spans="2:21" ht="15.5" x14ac:dyDescent="0.35">
      <c r="C134" t="s">
        <v>515</v>
      </c>
      <c r="Q134" s="5">
        <v>-412556000</v>
      </c>
      <c r="R134" s="5">
        <v>1526467000</v>
      </c>
      <c r="S134" s="5">
        <v>2167274000</v>
      </c>
    </row>
    <row r="135" spans="2:21" ht="15.5" x14ac:dyDescent="0.35">
      <c r="C135" t="s">
        <v>216</v>
      </c>
      <c r="D135" s="5">
        <v>48031000</v>
      </c>
      <c r="E135" s="5">
        <v>59250000</v>
      </c>
      <c r="F135" s="5">
        <v>3274000</v>
      </c>
      <c r="G135" s="5">
        <v>52339000</v>
      </c>
      <c r="I135" s="5">
        <v>106883000</v>
      </c>
      <c r="J135" s="5">
        <v>5851438000</v>
      </c>
      <c r="K135" s="5">
        <v>1392751000</v>
      </c>
      <c r="L135" s="5">
        <v>3968000</v>
      </c>
      <c r="M135" s="5">
        <v>702000000</v>
      </c>
      <c r="N135" s="5">
        <v>134000000</v>
      </c>
      <c r="O135" s="5">
        <v>44684000</v>
      </c>
      <c r="P135" s="5">
        <v>29433000</v>
      </c>
      <c r="R135" s="5">
        <v>24149000</v>
      </c>
      <c r="S135" s="5">
        <v>28643000</v>
      </c>
      <c r="T135" s="5">
        <v>40486000</v>
      </c>
      <c r="U135" s="5">
        <v>17433000</v>
      </c>
    </row>
    <row r="136" spans="2:21" ht="15.5" x14ac:dyDescent="0.35">
      <c r="C136" t="s">
        <v>593</v>
      </c>
      <c r="T136" s="5">
        <v>-66000000</v>
      </c>
    </row>
    <row r="137" spans="2:21" ht="15.5" x14ac:dyDescent="0.35">
      <c r="C137" t="s">
        <v>1151</v>
      </c>
      <c r="D137" s="5">
        <v>-1876082000</v>
      </c>
      <c r="E137" s="5">
        <v>-2740342000</v>
      </c>
      <c r="F137" s="5">
        <v>26177612000</v>
      </c>
      <c r="G137" s="5">
        <v>-3749581000</v>
      </c>
    </row>
    <row r="138" spans="2:21" ht="15.5" x14ac:dyDescent="0.35">
      <c r="C138" t="s">
        <v>145</v>
      </c>
      <c r="D138" s="5">
        <v>-5000000</v>
      </c>
      <c r="E138" s="5">
        <v>-10000000</v>
      </c>
      <c r="F138" s="5">
        <v>15000000</v>
      </c>
      <c r="G138" s="5">
        <v>-45000000</v>
      </c>
      <c r="I138" s="5">
        <v>-60000000</v>
      </c>
      <c r="J138" s="5">
        <v>-60000000</v>
      </c>
      <c r="K138" s="5">
        <v>-122198000</v>
      </c>
      <c r="L138" s="5">
        <v>-160812000</v>
      </c>
      <c r="M138" s="5">
        <v>-131000000</v>
      </c>
      <c r="N138" s="5">
        <v>-131000000</v>
      </c>
      <c r="O138" s="5">
        <v>-41859685000</v>
      </c>
      <c r="P138" s="5">
        <v>-533881000</v>
      </c>
      <c r="Q138" s="5">
        <v>9937099000</v>
      </c>
      <c r="R138" s="5">
        <v>-455157000</v>
      </c>
      <c r="S138" s="5">
        <v>-619110000</v>
      </c>
      <c r="T138" s="5">
        <v>3534205000</v>
      </c>
      <c r="U138" s="5">
        <v>16332017000</v>
      </c>
    </row>
    <row r="139" spans="2:21" ht="15.5" x14ac:dyDescent="0.35">
      <c r="C139" t="s">
        <v>146</v>
      </c>
      <c r="D139" s="5">
        <v>-2917000</v>
      </c>
      <c r="F139" s="5">
        <v>-2876000</v>
      </c>
      <c r="G139" s="5">
        <v>358210000</v>
      </c>
      <c r="I139" s="5">
        <v>-276905000</v>
      </c>
      <c r="J139" s="5">
        <v>-785486000</v>
      </c>
      <c r="K139" s="5">
        <v>-365443000</v>
      </c>
      <c r="L139" s="5">
        <v>-1334850000</v>
      </c>
      <c r="M139" s="5">
        <v>-171000000</v>
      </c>
      <c r="N139" s="5">
        <v>2586000000</v>
      </c>
      <c r="O139" s="5">
        <v>3918499000</v>
      </c>
      <c r="P139" s="5">
        <v>-452505000</v>
      </c>
      <c r="Q139" s="5">
        <v>3827762000</v>
      </c>
      <c r="R139" s="5">
        <v>-9720095000</v>
      </c>
      <c r="S139" s="5">
        <v>-3758675000</v>
      </c>
      <c r="T139" s="5">
        <v>-3921254000</v>
      </c>
      <c r="U139" s="5">
        <v>-3425701000</v>
      </c>
    </row>
    <row r="140" spans="2:21" ht="15.5" x14ac:dyDescent="0.35">
      <c r="C140" t="s">
        <v>1893</v>
      </c>
      <c r="S140" s="5">
        <v>-439000000</v>
      </c>
      <c r="T140" s="5">
        <v>1843675000</v>
      </c>
      <c r="U140" s="5">
        <v>-382244000</v>
      </c>
    </row>
    <row r="141" spans="2:21" ht="15.5" x14ac:dyDescent="0.35">
      <c r="C141" t="s">
        <v>1894</v>
      </c>
      <c r="P141" s="5">
        <v>1221000</v>
      </c>
      <c r="Q141" s="5">
        <v>4385115000</v>
      </c>
    </row>
    <row r="142" spans="2:21" ht="15.5" x14ac:dyDescent="0.35">
      <c r="C142" t="s">
        <v>1895</v>
      </c>
    </row>
    <row r="143" spans="2:21" ht="15.5" x14ac:dyDescent="0.35">
      <c r="C143" t="s">
        <v>222</v>
      </c>
      <c r="K143" s="5">
        <v>90000000</v>
      </c>
      <c r="M143" s="5">
        <v>1202000000</v>
      </c>
      <c r="N143" s="5">
        <v>3200000000</v>
      </c>
      <c r="O143" s="5">
        <v>8451649000</v>
      </c>
      <c r="P143" s="5">
        <v>452000000</v>
      </c>
      <c r="T143" s="5">
        <v>359434000</v>
      </c>
      <c r="U143" s="5">
        <v>84000000</v>
      </c>
    </row>
    <row r="144" spans="2:21" ht="15.5" x14ac:dyDescent="0.35">
      <c r="C144" t="s">
        <v>147</v>
      </c>
      <c r="D144" s="5">
        <v>-2917000</v>
      </c>
      <c r="F144" s="5">
        <v>-2876000</v>
      </c>
      <c r="G144" s="5">
        <v>358210000</v>
      </c>
      <c r="I144" s="5">
        <v>-276905000</v>
      </c>
      <c r="J144" s="5">
        <v>-785486000</v>
      </c>
      <c r="K144" s="5">
        <v>-455443000</v>
      </c>
      <c r="L144" s="5">
        <v>-1334850000</v>
      </c>
      <c r="M144" s="5">
        <v>-1373000000</v>
      </c>
      <c r="N144" s="5">
        <v>-614000000</v>
      </c>
      <c r="O144" s="5">
        <v>-4533150000</v>
      </c>
      <c r="P144" s="5">
        <v>-905726000</v>
      </c>
      <c r="Q144" s="5">
        <v>-557353000</v>
      </c>
      <c r="R144" s="5">
        <v>-9720095000</v>
      </c>
      <c r="S144" s="5">
        <v>-3319675000</v>
      </c>
      <c r="T144" s="5">
        <v>-6124363000</v>
      </c>
      <c r="U144" s="5">
        <v>-3127457000</v>
      </c>
    </row>
    <row r="145" spans="2:21" ht="15.5" x14ac:dyDescent="0.35">
      <c r="C145" t="s">
        <v>152</v>
      </c>
      <c r="D145" s="5">
        <v>-5000000</v>
      </c>
      <c r="E145" s="5">
        <v>-10000000</v>
      </c>
      <c r="F145" s="5">
        <v>15000000</v>
      </c>
      <c r="G145" s="5">
        <v>-45000000</v>
      </c>
      <c r="I145" s="5">
        <v>-60000000</v>
      </c>
      <c r="J145" s="5">
        <v>-60000000</v>
      </c>
      <c r="K145" s="5">
        <v>-122198000</v>
      </c>
      <c r="L145" s="5">
        <v>-160812000</v>
      </c>
      <c r="M145" s="5">
        <v>-131000000</v>
      </c>
      <c r="N145" s="5">
        <v>-131000000</v>
      </c>
      <c r="O145" s="5">
        <v>-41859685000</v>
      </c>
      <c r="P145" s="5">
        <v>-533881000</v>
      </c>
      <c r="Q145" s="5">
        <v>9937099000</v>
      </c>
      <c r="R145" s="5">
        <v>-455157000</v>
      </c>
      <c r="S145" s="5">
        <v>-619110000</v>
      </c>
      <c r="T145" s="5">
        <v>3534205000</v>
      </c>
      <c r="U145" s="5">
        <v>16332017000</v>
      </c>
    </row>
    <row r="146" spans="2:21" ht="15.5" x14ac:dyDescent="0.35">
      <c r="C146" t="s">
        <v>153</v>
      </c>
      <c r="P146" s="5">
        <v>19950000000</v>
      </c>
      <c r="Q146" s="5">
        <v>21083057000</v>
      </c>
      <c r="R146" s="5">
        <v>780746000</v>
      </c>
      <c r="S146" s="5">
        <v>206300000</v>
      </c>
      <c r="T146" s="5">
        <v>4028000000</v>
      </c>
    </row>
    <row r="147" spans="2:21" ht="15.5" x14ac:dyDescent="0.35">
      <c r="C147" t="s">
        <v>154</v>
      </c>
      <c r="O147" s="5">
        <v>-41821387000</v>
      </c>
      <c r="P147" s="5">
        <v>-20483881000</v>
      </c>
      <c r="Q147" s="5">
        <v>-11145958000</v>
      </c>
      <c r="R147" s="5">
        <v>-1235903000</v>
      </c>
      <c r="S147" s="5">
        <v>-825410000</v>
      </c>
      <c r="T147" s="5">
        <v>-493795000</v>
      </c>
    </row>
    <row r="148" spans="2:21" ht="15.5" x14ac:dyDescent="0.35">
      <c r="C148" t="s">
        <v>1742</v>
      </c>
      <c r="U148" s="5">
        <v>16332017000</v>
      </c>
    </row>
    <row r="149" spans="2:21" ht="15.5" x14ac:dyDescent="0.35">
      <c r="C149" t="s">
        <v>1896</v>
      </c>
    </row>
    <row r="150" spans="2:21" ht="15.5" x14ac:dyDescent="0.35">
      <c r="C150" t="s">
        <v>606</v>
      </c>
      <c r="D150" s="5">
        <v>-5000000</v>
      </c>
      <c r="E150" s="5">
        <v>-10000000</v>
      </c>
      <c r="F150" s="5">
        <v>15000000</v>
      </c>
      <c r="G150" s="5">
        <v>-45000000</v>
      </c>
      <c r="I150" s="5">
        <v>-60000000</v>
      </c>
      <c r="J150" s="5">
        <v>-60000000</v>
      </c>
      <c r="K150" s="5">
        <v>-122198000</v>
      </c>
      <c r="L150" s="5">
        <v>-160812000</v>
      </c>
      <c r="M150" s="5">
        <v>-131000000</v>
      </c>
      <c r="N150" s="5">
        <v>-131000000</v>
      </c>
      <c r="O150" s="5">
        <v>-38298000</v>
      </c>
    </row>
    <row r="151" spans="2:21" ht="15.5" x14ac:dyDescent="0.35">
      <c r="C151" t="s">
        <v>167</v>
      </c>
      <c r="D151" s="5">
        <v>872184000</v>
      </c>
      <c r="E151" s="5">
        <v>2686823000</v>
      </c>
      <c r="F151" s="5">
        <v>-449000</v>
      </c>
      <c r="G151" s="5">
        <v>7623683000</v>
      </c>
      <c r="I151" s="5">
        <v>-18109850000</v>
      </c>
      <c r="J151" s="5">
        <v>-277483277000</v>
      </c>
      <c r="K151" s="5">
        <v>-111072752000</v>
      </c>
      <c r="L151" s="5">
        <v>176218531000</v>
      </c>
      <c r="M151" s="5">
        <v>66815000000</v>
      </c>
      <c r="N151" s="5">
        <v>-104318000000</v>
      </c>
      <c r="O151" s="5">
        <v>195319813000</v>
      </c>
      <c r="P151" s="5">
        <v>70639837000</v>
      </c>
      <c r="Q151" s="5">
        <v>10086646000</v>
      </c>
      <c r="R151" s="5">
        <v>2380548000</v>
      </c>
      <c r="S151" s="5">
        <v>-7257919000</v>
      </c>
      <c r="T151" s="5">
        <v>-19220992000</v>
      </c>
      <c r="U151" s="5">
        <v>12398773000</v>
      </c>
    </row>
    <row r="152" spans="2:21" ht="15.5" x14ac:dyDescent="0.35">
      <c r="C152" t="s">
        <v>168</v>
      </c>
      <c r="E152" s="5">
        <v>19305504000</v>
      </c>
      <c r="I152" s="5">
        <v>37931345000</v>
      </c>
      <c r="J152" s="5">
        <v>316108438000</v>
      </c>
      <c r="K152" s="5">
        <v>427980949000</v>
      </c>
      <c r="L152" s="5">
        <v>248483874000</v>
      </c>
      <c r="M152" s="5">
        <v>181131000000</v>
      </c>
      <c r="N152" s="5">
        <v>284097000000</v>
      </c>
      <c r="O152" s="5">
        <v>88950095000</v>
      </c>
      <c r="P152" s="5">
        <v>20746931000</v>
      </c>
      <c r="Q152" s="5">
        <v>10535932000</v>
      </c>
      <c r="R152" s="5">
        <v>7870164000</v>
      </c>
      <c r="S152" s="5">
        <v>5744755000</v>
      </c>
      <c r="T152" s="5">
        <v>19755514000</v>
      </c>
      <c r="U152" s="5">
        <v>3565108000</v>
      </c>
    </row>
    <row r="153" spans="2:21" ht="15.5" x14ac:dyDescent="0.35">
      <c r="C153" t="s">
        <v>242</v>
      </c>
      <c r="D153" s="5">
        <v>-25299000</v>
      </c>
      <c r="E153" s="5">
        <v>57412000</v>
      </c>
      <c r="F153" s="5">
        <v>-827363000</v>
      </c>
      <c r="G153" s="5">
        <v>311372000</v>
      </c>
      <c r="I153" s="5">
        <v>-515991000</v>
      </c>
      <c r="J153" s="5">
        <v>-693814000</v>
      </c>
      <c r="K153" s="5">
        <v>-799759000</v>
      </c>
      <c r="L153" s="5">
        <v>3278544000</v>
      </c>
      <c r="M153" s="5">
        <v>538000000</v>
      </c>
      <c r="N153" s="5">
        <v>1352000000</v>
      </c>
      <c r="O153" s="5">
        <v>-172581000</v>
      </c>
      <c r="P153" s="5">
        <v>290725000</v>
      </c>
      <c r="Q153" s="5">
        <v>34217000</v>
      </c>
      <c r="R153" s="5">
        <v>-495526000</v>
      </c>
      <c r="S153" s="5">
        <v>223262000</v>
      </c>
      <c r="T153" s="5">
        <v>-8355000</v>
      </c>
      <c r="U153" s="5">
        <v>5189754000</v>
      </c>
    </row>
    <row r="154" spans="2:21" ht="15.5" x14ac:dyDescent="0.35">
      <c r="C154" t="s">
        <v>1897</v>
      </c>
      <c r="P154" s="5">
        <v>-2727397000</v>
      </c>
      <c r="Q154" s="5">
        <v>90136000</v>
      </c>
      <c r="R154" s="5">
        <v>780746000</v>
      </c>
      <c r="S154" s="5">
        <v>9160066000</v>
      </c>
      <c r="T154" s="5">
        <v>5218588000</v>
      </c>
      <c r="U154" s="5">
        <v>-1398121000</v>
      </c>
    </row>
    <row r="155" spans="2:21" ht="15.5" x14ac:dyDescent="0.35">
      <c r="C155" t="s">
        <v>166</v>
      </c>
    </row>
    <row r="156" spans="2:21" ht="15.5" x14ac:dyDescent="0.35">
      <c r="C156" t="s">
        <v>169</v>
      </c>
      <c r="D156" s="5">
        <v>846885000</v>
      </c>
      <c r="E156" s="5">
        <v>22049739000</v>
      </c>
      <c r="F156" s="5">
        <v>-827812000</v>
      </c>
      <c r="G156" s="5">
        <v>7935055000</v>
      </c>
      <c r="I156" s="5">
        <v>19305504000</v>
      </c>
      <c r="J156" s="5">
        <v>37931347000</v>
      </c>
      <c r="K156" s="5">
        <v>316108438000</v>
      </c>
      <c r="L156" s="5">
        <v>427980949000</v>
      </c>
      <c r="M156" s="5">
        <v>248484000000</v>
      </c>
      <c r="N156" s="5">
        <v>181131000000</v>
      </c>
      <c r="O156" s="5">
        <v>284097327000</v>
      </c>
      <c r="P156" s="5">
        <v>88950096000</v>
      </c>
      <c r="Q156" s="5">
        <v>20746931000</v>
      </c>
      <c r="R156" s="5">
        <v>10535932000</v>
      </c>
      <c r="S156" s="5">
        <v>7870164000</v>
      </c>
      <c r="T156" s="5">
        <v>5744755000</v>
      </c>
      <c r="U156" s="5">
        <v>19755514000</v>
      </c>
    </row>
    <row r="158" spans="2:21" ht="15.5" x14ac:dyDescent="0.35">
      <c r="B158" t="s">
        <v>170</v>
      </c>
      <c r="C158" t="s">
        <v>12</v>
      </c>
      <c r="D158" s="5">
        <v>510000000</v>
      </c>
      <c r="E158" s="5">
        <v>510000000</v>
      </c>
      <c r="F158" s="5">
        <v>510000000</v>
      </c>
      <c r="G158" s="5">
        <v>510000000</v>
      </c>
      <c r="I158" s="5">
        <v>510000000</v>
      </c>
      <c r="J158" s="5">
        <v>510000000</v>
      </c>
      <c r="K158" s="5">
        <v>510000000</v>
      </c>
      <c r="L158" s="5">
        <v>510000000</v>
      </c>
      <c r="M158" s="5">
        <v>510000000</v>
      </c>
      <c r="N158" s="5">
        <v>510000000</v>
      </c>
      <c r="O158" s="5">
        <v>510000000</v>
      </c>
      <c r="P158" s="5">
        <v>510000000</v>
      </c>
      <c r="Q158" s="5">
        <v>510000000</v>
      </c>
      <c r="R158" s="5">
        <v>510000000</v>
      </c>
      <c r="S158" s="5">
        <v>510000000</v>
      </c>
      <c r="T158" s="5">
        <v>100000000</v>
      </c>
      <c r="U158" s="5">
        <v>100000000</v>
      </c>
    </row>
    <row r="159" spans="2:21" ht="15.5" x14ac:dyDescent="0.35">
      <c r="C159" t="s">
        <v>171</v>
      </c>
      <c r="D159" s="6">
        <v>7.11</v>
      </c>
      <c r="E159" s="6">
        <v>-7.64</v>
      </c>
      <c r="F159" s="6">
        <v>35.130000000000003</v>
      </c>
      <c r="G159" s="6">
        <v>4.18</v>
      </c>
    </row>
    <row r="160" spans="2:21" ht="15.5" x14ac:dyDescent="0.35">
      <c r="C160" t="s">
        <v>172</v>
      </c>
      <c r="D160" s="6">
        <v>67.510000000000005</v>
      </c>
      <c r="E160" s="6">
        <v>-75.92</v>
      </c>
      <c r="F160" s="6">
        <v>10.42</v>
      </c>
      <c r="G160" s="6">
        <v>78.47</v>
      </c>
    </row>
    <row r="161" spans="3:7" ht="15.5" x14ac:dyDescent="0.35">
      <c r="C161" t="s">
        <v>60</v>
      </c>
      <c r="D161" s="6">
        <v>7.99</v>
      </c>
      <c r="E161" s="6">
        <v>15.84</v>
      </c>
      <c r="F161" s="6">
        <v>2.98</v>
      </c>
      <c r="G161" s="6">
        <v>5.8</v>
      </c>
    </row>
    <row r="162" spans="3:7" ht="15.5" x14ac:dyDescent="0.35">
      <c r="C162" t="s">
        <v>173</v>
      </c>
      <c r="D162" s="5">
        <v>5570000000</v>
      </c>
      <c r="E162" s="5">
        <v>-5020000000</v>
      </c>
      <c r="F162" s="5">
        <v>28260000000</v>
      </c>
      <c r="G162" s="5">
        <v>-8020000000</v>
      </c>
    </row>
    <row r="163" spans="3:7" ht="15.5" x14ac:dyDescent="0.35">
      <c r="C163" t="s">
        <v>174</v>
      </c>
      <c r="D163" s="6">
        <v>1.3999999999999999E-2</v>
      </c>
      <c r="E163" s="6">
        <v>-1.4800000000000001E-2</v>
      </c>
      <c r="F163" s="6">
        <v>7.17E-2</v>
      </c>
      <c r="G163" s="6">
        <v>9.300000000000001E-3</v>
      </c>
    </row>
    <row r="164" spans="3:7" ht="15.5" x14ac:dyDescent="0.35">
      <c r="C164" t="s">
        <v>175</v>
      </c>
      <c r="D164" s="6">
        <v>1.54E-2</v>
      </c>
      <c r="E164" s="6">
        <v>-1.6899999999999998E-2</v>
      </c>
      <c r="F164" s="6">
        <v>7.6299999999999993E-2</v>
      </c>
      <c r="G164" s="6">
        <v>9.8999999999999991E-3</v>
      </c>
    </row>
    <row r="165" spans="3:7" ht="15.5" x14ac:dyDescent="0.35">
      <c r="C165" t="s">
        <v>176</v>
      </c>
      <c r="D165" s="6">
        <v>2.2700000000000001E-2</v>
      </c>
      <c r="E165" s="6">
        <v>-2.23E-2</v>
      </c>
      <c r="F165" s="6">
        <v>0.12390000000000001</v>
      </c>
      <c r="G165" s="6">
        <v>-3.6400000000000002E-2</v>
      </c>
    </row>
    <row r="166" spans="3:7" ht="15.5" x14ac:dyDescent="0.35">
      <c r="C166" t="s">
        <v>177</v>
      </c>
      <c r="E166" s="6">
        <v>-5607.36</v>
      </c>
      <c r="F166" s="6">
        <v>74.930000000000007</v>
      </c>
    </row>
    <row r="167" spans="3:7" ht="15.5" x14ac:dyDescent="0.35">
      <c r="C167" t="s">
        <v>178</v>
      </c>
      <c r="D167" s="5">
        <v>235000000000</v>
      </c>
      <c r="E167" s="5">
        <v>231000000000</v>
      </c>
      <c r="F167" s="5">
        <v>233000000000</v>
      </c>
      <c r="G167" s="5">
        <v>215000000000</v>
      </c>
    </row>
    <row r="168" spans="3:7" ht="15.5" x14ac:dyDescent="0.35">
      <c r="C168" t="s">
        <v>179</v>
      </c>
      <c r="D168" s="6">
        <v>1.04</v>
      </c>
      <c r="E168" s="6">
        <v>1.28</v>
      </c>
      <c r="F168" s="6">
        <v>0.8</v>
      </c>
      <c r="G168" s="6">
        <v>0.78</v>
      </c>
    </row>
    <row r="169" spans="3:7" ht="15.5" x14ac:dyDescent="0.35">
      <c r="C169" t="s">
        <v>180</v>
      </c>
      <c r="D169" s="6">
        <v>461.04</v>
      </c>
      <c r="E169" s="6">
        <v>452.69</v>
      </c>
      <c r="F169" s="6">
        <v>460.21</v>
      </c>
      <c r="G169" s="6">
        <v>422.14</v>
      </c>
    </row>
    <row r="170" spans="3:7" ht="15.5" x14ac:dyDescent="0.35">
      <c r="C170" t="s">
        <v>181</v>
      </c>
      <c r="D170" s="6">
        <v>1.04</v>
      </c>
      <c r="E170" s="6">
        <v>1.28</v>
      </c>
      <c r="F170" s="6">
        <v>0.8</v>
      </c>
      <c r="G170" s="6">
        <v>0.78</v>
      </c>
    </row>
    <row r="171" spans="3:7" ht="15.5" x14ac:dyDescent="0.35">
      <c r="C171" t="s">
        <v>182</v>
      </c>
      <c r="D171" s="6">
        <v>461.04</v>
      </c>
      <c r="E171" s="6">
        <v>452.69</v>
      </c>
      <c r="F171" s="6">
        <v>460.21</v>
      </c>
      <c r="G171" s="6">
        <v>422.14</v>
      </c>
    </row>
    <row r="172" spans="3:7" ht="15.5" x14ac:dyDescent="0.35">
      <c r="C172" t="s">
        <v>183</v>
      </c>
      <c r="E172" s="5">
        <v>0</v>
      </c>
      <c r="F172" s="5">
        <v>0</v>
      </c>
    </row>
    <row r="173" spans="3:7" ht="15.5" x14ac:dyDescent="0.35">
      <c r="C173" t="s">
        <v>184</v>
      </c>
    </row>
    <row r="174" spans="3:7" ht="15.5" x14ac:dyDescent="0.35">
      <c r="C174" t="s">
        <v>185</v>
      </c>
      <c r="D174" s="5">
        <v>234000000000</v>
      </c>
      <c r="E174" s="5">
        <v>230000000000</v>
      </c>
      <c r="F174" s="5">
        <v>234000000000</v>
      </c>
      <c r="G174" s="5">
        <v>214000000000</v>
      </c>
    </row>
    <row r="175" spans="3:7" ht="15.5" x14ac:dyDescent="0.35">
      <c r="C175" t="s">
        <v>24</v>
      </c>
      <c r="E175" s="5">
        <v>0</v>
      </c>
      <c r="F175" s="5">
        <v>0</v>
      </c>
    </row>
    <row r="176" spans="3:7" ht="15.5" x14ac:dyDescent="0.35">
      <c r="C176" t="s">
        <v>21</v>
      </c>
      <c r="D176" s="5">
        <v>-23000000000</v>
      </c>
      <c r="E176" s="5">
        <v>-22000000000</v>
      </c>
      <c r="F176" s="5">
        <v>-19000000000</v>
      </c>
      <c r="G176" s="5">
        <v>-20000000000</v>
      </c>
    </row>
    <row r="177" spans="3:21" ht="15.5" x14ac:dyDescent="0.35">
      <c r="C177" t="s">
        <v>186</v>
      </c>
      <c r="D177" s="5">
        <v>227000000000</v>
      </c>
      <c r="E177" s="5">
        <v>222000000000</v>
      </c>
      <c r="F177" s="5">
        <v>225000000000</v>
      </c>
      <c r="G177" s="5">
        <v>205000000000</v>
      </c>
    </row>
    <row r="178" spans="3:21" ht="15.5" x14ac:dyDescent="0.35">
      <c r="C178" t="s">
        <v>187</v>
      </c>
      <c r="D178" s="5">
        <v>1000000000</v>
      </c>
      <c r="E178" s="5">
        <v>3000000000</v>
      </c>
      <c r="F178" s="5">
        <v>0</v>
      </c>
      <c r="G178" s="5">
        <v>7000000000</v>
      </c>
    </row>
    <row r="179" spans="3:21" ht="15.5" x14ac:dyDescent="0.35">
      <c r="C179" t="s">
        <v>188</v>
      </c>
      <c r="D179" s="5">
        <v>0</v>
      </c>
      <c r="F179" s="5">
        <v>0</v>
      </c>
      <c r="G179" s="5">
        <v>0</v>
      </c>
    </row>
    <row r="180" spans="3:21" ht="15.5" x14ac:dyDescent="0.35">
      <c r="C180" t="s">
        <v>13</v>
      </c>
      <c r="D180" s="5">
        <v>1000000000</v>
      </c>
      <c r="E180" s="5">
        <v>3000000000</v>
      </c>
      <c r="F180" s="5">
        <v>0</v>
      </c>
      <c r="G180" s="5">
        <v>8000000000</v>
      </c>
    </row>
    <row r="181" spans="3:21" ht="15.5" x14ac:dyDescent="0.35">
      <c r="C181" t="s">
        <v>16</v>
      </c>
      <c r="D181" s="6">
        <v>1.73</v>
      </c>
      <c r="E181" s="6">
        <v>5.31</v>
      </c>
      <c r="F181" s="6">
        <v>-0.03</v>
      </c>
      <c r="G181" s="6">
        <v>15.11</v>
      </c>
    </row>
    <row r="182" spans="3:21" ht="15.5" x14ac:dyDescent="0.35">
      <c r="C182" t="s">
        <v>45</v>
      </c>
      <c r="I182" s="6">
        <v>38.29</v>
      </c>
      <c r="J182" s="6">
        <v>-8.5299999999999994</v>
      </c>
      <c r="K182" s="6">
        <v>82.67</v>
      </c>
      <c r="L182" s="6">
        <v>94.56</v>
      </c>
      <c r="M182" s="6">
        <v>37.06</v>
      </c>
      <c r="N182" s="6">
        <v>14.24</v>
      </c>
      <c r="O182" s="6">
        <v>14.16</v>
      </c>
      <c r="P182" s="6">
        <v>45.21</v>
      </c>
      <c r="Q182" s="6">
        <v>30.38</v>
      </c>
      <c r="R182" s="6">
        <v>1.02</v>
      </c>
      <c r="S182" s="6">
        <v>-2.3199999999999998</v>
      </c>
      <c r="T182" s="6">
        <v>26.23</v>
      </c>
      <c r="U182" s="6">
        <v>-3.1</v>
      </c>
    </row>
    <row r="183" spans="3:21" ht="15.5" x14ac:dyDescent="0.35">
      <c r="C183" t="s">
        <v>59</v>
      </c>
      <c r="I183" s="6">
        <v>9.56</v>
      </c>
      <c r="J183" s="6">
        <v>-42.44</v>
      </c>
      <c r="K183" s="6">
        <v>5.88</v>
      </c>
      <c r="L183" s="6">
        <v>2.81</v>
      </c>
      <c r="M183" s="6">
        <v>6.91</v>
      </c>
      <c r="N183" s="6">
        <v>18.399999999999999</v>
      </c>
      <c r="O183" s="6">
        <v>29.52</v>
      </c>
      <c r="P183" s="6">
        <v>6.64</v>
      </c>
      <c r="Q183" s="6">
        <v>10.07</v>
      </c>
      <c r="R183" s="6">
        <v>274.51</v>
      </c>
      <c r="S183" s="6">
        <v>-316.81</v>
      </c>
      <c r="T183" s="6">
        <v>34.31</v>
      </c>
      <c r="U183" s="6">
        <v>-193.55</v>
      </c>
    </row>
    <row r="184" spans="3:21" ht="15.5" x14ac:dyDescent="0.35">
      <c r="C184" t="s">
        <v>62</v>
      </c>
      <c r="I184" s="6">
        <v>1.0900000000000001</v>
      </c>
      <c r="J184" s="6">
        <v>2.33</v>
      </c>
      <c r="K184" s="6">
        <v>0.13</v>
      </c>
      <c r="L184" s="6">
        <v>0.03</v>
      </c>
      <c r="M184" s="6">
        <v>0.04</v>
      </c>
      <c r="N184" s="6">
        <v>7.0000000000000007E-2</v>
      </c>
      <c r="O184" s="6">
        <v>0.1</v>
      </c>
      <c r="P184" s="6">
        <v>0.04</v>
      </c>
      <c r="Q184" s="6">
        <v>0.08</v>
      </c>
      <c r="R184" s="6">
        <v>0.12</v>
      </c>
      <c r="S184" s="6">
        <v>0.5</v>
      </c>
      <c r="T184" s="6">
        <v>7.0000000000000007E-2</v>
      </c>
      <c r="U184" s="6">
        <v>0.06</v>
      </c>
    </row>
    <row r="185" spans="3:21" ht="15.5" x14ac:dyDescent="0.35">
      <c r="C185" t="s">
        <v>189</v>
      </c>
      <c r="I185" s="5">
        <v>22920000000</v>
      </c>
      <c r="J185" s="5">
        <v>-7910000000</v>
      </c>
      <c r="K185" s="5">
        <v>44140000000</v>
      </c>
      <c r="L185" s="5">
        <v>49620000000</v>
      </c>
      <c r="M185" s="5">
        <v>17650000000</v>
      </c>
      <c r="N185" s="5">
        <v>10030000000</v>
      </c>
      <c r="O185" s="5">
        <v>14720000000</v>
      </c>
      <c r="P185" s="5">
        <v>30560000000</v>
      </c>
    </row>
    <row r="186" spans="3:21" ht="15.5" x14ac:dyDescent="0.35">
      <c r="C186" t="s">
        <v>190</v>
      </c>
      <c r="I186" s="6">
        <v>7.8100000000000003E-2</v>
      </c>
      <c r="J186" s="6">
        <v>-1.9299999999999998E-2</v>
      </c>
      <c r="K186" s="6">
        <v>0.1235</v>
      </c>
      <c r="L186" s="6">
        <v>7.51E-2</v>
      </c>
      <c r="M186" s="6">
        <v>3.7699999999999997E-2</v>
      </c>
      <c r="N186" s="6">
        <v>1.7299999999999999E-2</v>
      </c>
      <c r="O186" s="6">
        <v>1.1899999999999999E-2</v>
      </c>
      <c r="P186" s="6">
        <v>3.5400000000000001E-2</v>
      </c>
      <c r="Q186" s="6">
        <v>5.0499999999999996E-2</v>
      </c>
      <c r="R186" s="6">
        <v>3.8E-3</v>
      </c>
      <c r="S186" s="6">
        <v>-8.199999999999999E-3</v>
      </c>
      <c r="T186" s="6">
        <v>1.09E-2</v>
      </c>
      <c r="U186" s="6">
        <v>-1.2999999999999999E-3</v>
      </c>
    </row>
    <row r="187" spans="3:21" ht="15.5" x14ac:dyDescent="0.35">
      <c r="C187" t="s">
        <v>191</v>
      </c>
      <c r="I187" s="6">
        <v>8.3199999999999996E-2</v>
      </c>
      <c r="J187" s="6">
        <v>-2.0400000000000001E-2</v>
      </c>
      <c r="K187" s="6">
        <v>0.20100000000000001</v>
      </c>
      <c r="L187" s="6">
        <v>0.27250000000000002</v>
      </c>
      <c r="M187" s="6">
        <v>0.15010000000000001</v>
      </c>
      <c r="N187" s="6">
        <v>7.1399999999999991E-2</v>
      </c>
      <c r="O187" s="6">
        <v>7.2099999999999997E-2</v>
      </c>
      <c r="P187" s="6">
        <v>0.2384</v>
      </c>
      <c r="Q187" s="6">
        <v>0.2084</v>
      </c>
      <c r="R187" s="6">
        <v>8.5000000000000006E-3</v>
      </c>
      <c r="S187" s="6">
        <v>-1.9099999999999999E-2</v>
      </c>
      <c r="T187" s="6">
        <v>4.2199999999999994E-2</v>
      </c>
      <c r="U187" s="6">
        <v>-5.3E-3</v>
      </c>
    </row>
    <row r="188" spans="3:21" ht="15.5" x14ac:dyDescent="0.35">
      <c r="C188" t="s">
        <v>192</v>
      </c>
      <c r="I188" s="6">
        <v>9.8000000000000004E-2</v>
      </c>
      <c r="J188" s="6">
        <v>-4.1299999999999996E-2</v>
      </c>
      <c r="K188" s="6">
        <v>0.21859999999999999</v>
      </c>
      <c r="L188" s="6">
        <v>0.30909999999999999</v>
      </c>
      <c r="M188" s="6">
        <v>0.1404</v>
      </c>
      <c r="N188" s="6">
        <v>7.5899999999999995E-2</v>
      </c>
      <c r="O188" s="6">
        <v>9.8100000000000007E-2</v>
      </c>
      <c r="P188" s="6">
        <v>0.26869999999999999</v>
      </c>
      <c r="Q188" s="6">
        <v>0.26250000000000001</v>
      </c>
      <c r="R188" s="6">
        <v>0.13650000000000001</v>
      </c>
      <c r="S188" s="6">
        <v>1.8500000000000003E-2</v>
      </c>
      <c r="T188" s="6">
        <v>2.7099999999999999E-2</v>
      </c>
      <c r="U188" s="6">
        <v>0.10929999999999999</v>
      </c>
    </row>
    <row r="189" spans="3:21" ht="15.5" x14ac:dyDescent="0.35">
      <c r="C189" t="s">
        <v>193</v>
      </c>
      <c r="I189" s="6">
        <v>54.57</v>
      </c>
      <c r="J189" s="6">
        <v>-46.77</v>
      </c>
      <c r="K189" s="6">
        <v>32.799999999999997</v>
      </c>
      <c r="L189" s="6">
        <v>321.82</v>
      </c>
      <c r="M189" s="5">
        <v>1657</v>
      </c>
      <c r="N189" s="6">
        <v>1341.5</v>
      </c>
      <c r="O189" s="6">
        <v>12.43</v>
      </c>
      <c r="P189" s="5">
        <v>6</v>
      </c>
      <c r="Q189" s="6">
        <v>3.85</v>
      </c>
      <c r="R189" s="6">
        <v>2.33</v>
      </c>
      <c r="S189" s="6">
        <v>0.22</v>
      </c>
      <c r="T189" s="6">
        <v>0.7</v>
      </c>
      <c r="U189" s="6">
        <v>2.04</v>
      </c>
    </row>
    <row r="190" spans="3:21" ht="15.5" x14ac:dyDescent="0.35">
      <c r="C190" t="s">
        <v>56</v>
      </c>
      <c r="I190" s="6">
        <v>0.8</v>
      </c>
      <c r="J190" s="6">
        <v>0.87</v>
      </c>
      <c r="K190" s="6">
        <v>1.18</v>
      </c>
      <c r="L190" s="6">
        <v>0.77</v>
      </c>
      <c r="M190" s="6">
        <v>1.04</v>
      </c>
      <c r="N190" s="6">
        <v>1.31</v>
      </c>
      <c r="O190" s="6">
        <v>2.13</v>
      </c>
      <c r="P190" s="6">
        <v>1.58</v>
      </c>
      <c r="Q190" s="6">
        <v>2.1</v>
      </c>
      <c r="R190" s="6">
        <v>2.33</v>
      </c>
      <c r="S190" s="6">
        <v>6.03</v>
      </c>
      <c r="T190" s="6">
        <v>1.45</v>
      </c>
      <c r="U190" s="6">
        <v>1.02</v>
      </c>
    </row>
    <row r="191" spans="3:21" ht="15.5" x14ac:dyDescent="0.35">
      <c r="C191" t="s">
        <v>53</v>
      </c>
      <c r="I191" s="6">
        <v>460.21</v>
      </c>
      <c r="J191" s="6">
        <v>418.36</v>
      </c>
      <c r="K191" s="6">
        <v>411.27</v>
      </c>
      <c r="L191" s="6">
        <v>347.05</v>
      </c>
      <c r="M191" s="6">
        <v>246.88</v>
      </c>
      <c r="N191" s="6">
        <v>199.55</v>
      </c>
      <c r="O191" s="6">
        <v>196.33</v>
      </c>
      <c r="P191" s="6">
        <v>189.61</v>
      </c>
      <c r="Q191" s="6">
        <v>145.79</v>
      </c>
      <c r="R191" s="6">
        <v>120.14</v>
      </c>
      <c r="S191" s="6">
        <v>121.97</v>
      </c>
      <c r="T191" s="6">
        <v>621.74</v>
      </c>
      <c r="U191" s="6">
        <v>586.48</v>
      </c>
    </row>
    <row r="192" spans="3:21" ht="15.5" x14ac:dyDescent="0.35">
      <c r="C192" t="s">
        <v>194</v>
      </c>
      <c r="I192" s="6">
        <v>0.8</v>
      </c>
      <c r="J192" s="6">
        <v>0.87</v>
      </c>
      <c r="K192" s="6">
        <v>1.18</v>
      </c>
      <c r="L192" s="6">
        <v>0.77</v>
      </c>
      <c r="M192" s="6">
        <v>1.04</v>
      </c>
      <c r="N192" s="6">
        <v>1.31</v>
      </c>
      <c r="O192" s="6">
        <v>2.13</v>
      </c>
      <c r="P192" s="6">
        <v>1.58</v>
      </c>
      <c r="Q192" s="6">
        <v>2.1</v>
      </c>
      <c r="R192" s="6">
        <v>2.33</v>
      </c>
      <c r="S192" s="6">
        <v>6.03</v>
      </c>
      <c r="T192" s="6">
        <v>1.45</v>
      </c>
      <c r="U192" s="6">
        <v>1.02</v>
      </c>
    </row>
    <row r="193" spans="3:21" ht="15.5" x14ac:dyDescent="0.35">
      <c r="C193" t="s">
        <v>195</v>
      </c>
      <c r="I193" s="6">
        <v>460.21</v>
      </c>
      <c r="J193" s="6">
        <v>418.36</v>
      </c>
      <c r="K193" s="6">
        <v>411.27</v>
      </c>
      <c r="L193" s="6">
        <v>347.05</v>
      </c>
      <c r="M193" s="6">
        <v>246.88</v>
      </c>
      <c r="N193" s="6">
        <v>199.55</v>
      </c>
      <c r="O193" s="6">
        <v>196.33</v>
      </c>
      <c r="P193" s="6">
        <v>189.61</v>
      </c>
      <c r="Q193" s="6">
        <v>145.79</v>
      </c>
      <c r="R193" s="6">
        <v>120.14</v>
      </c>
      <c r="S193" s="6">
        <v>121.97</v>
      </c>
      <c r="T193" s="6">
        <v>621.74</v>
      </c>
      <c r="U193" s="6">
        <v>586.48</v>
      </c>
    </row>
    <row r="194" spans="3:21" ht="15.5" x14ac:dyDescent="0.35">
      <c r="C194" t="s">
        <v>196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40000000000</v>
      </c>
      <c r="Q194" s="5">
        <v>43000000000</v>
      </c>
      <c r="R194" s="5">
        <v>33000000000</v>
      </c>
      <c r="S194" s="5">
        <v>32000000000</v>
      </c>
      <c r="T194" s="5">
        <v>22000000000</v>
      </c>
      <c r="U194" s="5">
        <v>16000000000</v>
      </c>
    </row>
    <row r="195" spans="3:21" ht="15.5" x14ac:dyDescent="0.35">
      <c r="C195" t="s">
        <v>197</v>
      </c>
      <c r="J195" s="5">
        <v>0</v>
      </c>
      <c r="K195" s="5">
        <v>0</v>
      </c>
      <c r="M195" s="5">
        <v>0</v>
      </c>
      <c r="N195" s="5">
        <v>0</v>
      </c>
      <c r="O195" s="5">
        <v>0</v>
      </c>
      <c r="P195" s="5">
        <v>2000000000</v>
      </c>
      <c r="Q195" s="5">
        <v>2000000000</v>
      </c>
      <c r="R195" s="5">
        <v>3000000000</v>
      </c>
      <c r="S195" s="5">
        <v>2000000000</v>
      </c>
      <c r="T195" s="5">
        <v>3000000000</v>
      </c>
    </row>
    <row r="196" spans="3:21" ht="15.5" x14ac:dyDescent="0.35">
      <c r="C196" t="s">
        <v>26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42000000000</v>
      </c>
      <c r="Q196" s="5">
        <v>45000000000</v>
      </c>
      <c r="R196" s="5">
        <v>36000000000</v>
      </c>
      <c r="S196" s="5">
        <v>34000000000</v>
      </c>
      <c r="T196" s="5">
        <v>25000000000</v>
      </c>
      <c r="U196" s="5">
        <v>16000000000</v>
      </c>
    </row>
    <row r="197" spans="3:21" ht="15.5" x14ac:dyDescent="0.35">
      <c r="C197" t="s">
        <v>23</v>
      </c>
      <c r="I197" s="5">
        <v>-19000000000</v>
      </c>
      <c r="J197" s="5">
        <v>-38000000000</v>
      </c>
      <c r="K197" s="5">
        <v>-316000000000</v>
      </c>
      <c r="L197" s="5">
        <v>-428000000000</v>
      </c>
      <c r="M197" s="5">
        <v>-248000000000</v>
      </c>
      <c r="N197" s="5">
        <v>-181000000000</v>
      </c>
      <c r="O197" s="5">
        <v>-284000000000</v>
      </c>
      <c r="P197" s="5">
        <v>-47000000000</v>
      </c>
      <c r="Q197" s="5">
        <v>24000000000</v>
      </c>
      <c r="R197" s="5">
        <v>26000000000</v>
      </c>
      <c r="S197" s="5">
        <v>26000000000</v>
      </c>
      <c r="T197" s="5">
        <v>19000000000</v>
      </c>
      <c r="U197" s="5">
        <v>-3000000000</v>
      </c>
    </row>
    <row r="198" spans="3:21" ht="15.5" x14ac:dyDescent="0.35">
      <c r="C198" t="s">
        <v>198</v>
      </c>
      <c r="I198" s="5">
        <v>225000000000</v>
      </c>
      <c r="J198" s="5">
        <v>202000000000</v>
      </c>
      <c r="K198" s="5">
        <v>198000000000</v>
      </c>
      <c r="L198" s="5">
        <v>172000000000</v>
      </c>
      <c r="M198" s="5">
        <v>119000000000</v>
      </c>
      <c r="N198" s="5">
        <v>95000000000</v>
      </c>
      <c r="O198" s="5">
        <v>88000000000</v>
      </c>
      <c r="P198" s="5">
        <v>87000000000</v>
      </c>
      <c r="Q198" s="5">
        <v>64000000000</v>
      </c>
      <c r="R198" s="5">
        <v>-5000000000</v>
      </c>
      <c r="S198" s="5">
        <v>1000000000</v>
      </c>
      <c r="T198" s="5">
        <v>46000000000</v>
      </c>
      <c r="U198" s="5">
        <v>47000000000</v>
      </c>
    </row>
    <row r="199" spans="3:21" ht="15.5" x14ac:dyDescent="0.35">
      <c r="C199" t="s">
        <v>199</v>
      </c>
      <c r="I199" s="5">
        <v>-18000000000</v>
      </c>
      <c r="J199" s="5">
        <v>-277000000000</v>
      </c>
      <c r="K199" s="5">
        <v>-111000000000</v>
      </c>
      <c r="L199" s="5">
        <v>178000000000</v>
      </c>
      <c r="M199" s="5">
        <v>67000000000</v>
      </c>
      <c r="N199" s="5">
        <v>-107000000000</v>
      </c>
      <c r="O199" s="5">
        <v>233000000000</v>
      </c>
      <c r="P199" s="5">
        <v>72000000000</v>
      </c>
      <c r="Q199" s="5">
        <v>-4000000000</v>
      </c>
      <c r="R199" s="5">
        <v>13000000000</v>
      </c>
      <c r="S199" s="5">
        <v>-3000000000</v>
      </c>
      <c r="T199" s="5">
        <v>-19000000000</v>
      </c>
      <c r="U199" s="5">
        <v>-1000000000</v>
      </c>
    </row>
    <row r="200" spans="3:21" ht="15.5" x14ac:dyDescent="0.35">
      <c r="C200" t="s">
        <v>200</v>
      </c>
      <c r="I200" s="5">
        <v>0</v>
      </c>
      <c r="J200" s="5">
        <v>-1000000000</v>
      </c>
      <c r="K200" s="5">
        <v>0</v>
      </c>
      <c r="L200" s="5">
        <v>-1000000000</v>
      </c>
      <c r="M200" s="5">
        <v>-1000000000</v>
      </c>
      <c r="N200" s="5">
        <v>-1000000000</v>
      </c>
      <c r="O200" s="5">
        <v>-5000000000</v>
      </c>
      <c r="P200" s="5">
        <v>-1000000000</v>
      </c>
      <c r="Q200" s="5">
        <v>-1000000000</v>
      </c>
      <c r="R200" s="5">
        <v>-10000000000</v>
      </c>
      <c r="S200" s="5">
        <v>-3000000000</v>
      </c>
      <c r="T200" s="5">
        <v>-6000000000</v>
      </c>
      <c r="U200" s="5">
        <v>-3000000000</v>
      </c>
    </row>
    <row r="201" spans="3:21" ht="15.5" x14ac:dyDescent="0.35">
      <c r="C201" t="s">
        <v>15</v>
      </c>
      <c r="I201" s="5">
        <v>-18000000000</v>
      </c>
      <c r="J201" s="5">
        <v>-277000000000</v>
      </c>
      <c r="K201" s="5">
        <v>-111000000000</v>
      </c>
      <c r="L201" s="5">
        <v>176000000000</v>
      </c>
      <c r="M201" s="5">
        <v>66000000000</v>
      </c>
      <c r="N201" s="5">
        <v>-107000000000</v>
      </c>
      <c r="O201" s="5">
        <v>229000000000</v>
      </c>
      <c r="P201" s="5">
        <v>71000000000</v>
      </c>
      <c r="Q201" s="5">
        <v>-4000000000</v>
      </c>
      <c r="R201" s="5">
        <v>3000000000</v>
      </c>
      <c r="S201" s="5">
        <v>-6000000000</v>
      </c>
      <c r="T201" s="5">
        <v>-25000000000</v>
      </c>
      <c r="U201" s="5">
        <v>-4000000000</v>
      </c>
    </row>
    <row r="202" spans="3:21" ht="15.5" x14ac:dyDescent="0.35">
      <c r="C202" t="s">
        <v>17</v>
      </c>
      <c r="I202" s="6">
        <v>-35.549999999999997</v>
      </c>
      <c r="J202" s="6">
        <v>-546.47</v>
      </c>
      <c r="K202" s="6">
        <v>-218.73</v>
      </c>
      <c r="L202" s="6">
        <v>347.43</v>
      </c>
      <c r="M202" s="6">
        <v>129.5</v>
      </c>
      <c r="N202" s="6">
        <v>-211.53</v>
      </c>
      <c r="O202" s="6">
        <v>450.55</v>
      </c>
      <c r="P202" s="6">
        <v>139.31</v>
      </c>
      <c r="Q202" s="6">
        <v>-8.34</v>
      </c>
      <c r="R202" s="6">
        <v>5.59</v>
      </c>
      <c r="S202" s="6">
        <v>-12.21</v>
      </c>
      <c r="T202" s="6">
        <v>-245.81</v>
      </c>
      <c r="U202" s="6">
        <v>-35.799999999999997</v>
      </c>
    </row>
  </sheetData>
  <pageMargins left="0.7" right="0.7" top="0.75" bottom="0.75" header="0.3" footer="0.3"/>
  <ignoredErrors>
    <ignoredError sqref="A1:U203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U2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1898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1899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413">
        <f t="shared" ca="1" si="0"/>
        <v>192</v>
      </c>
      <c r="L2" s="2" vm="476">
        <f t="shared" ca="1" si="0"/>
        <v>272</v>
      </c>
      <c r="M2" s="2" vm="372">
        <f t="shared" ca="1" si="0"/>
        <v>300</v>
      </c>
      <c r="N2" s="2" vm="108">
        <f t="shared" ca="1" si="0"/>
        <v>248</v>
      </c>
      <c r="O2" s="2" t="str">
        <f t="shared" ca="1" si="0"/>
        <v>Libur</v>
      </c>
      <c r="P2" s="2" vm="477">
        <f t="shared" ca="1" si="0"/>
        <v>400</v>
      </c>
      <c r="Q2" s="2" t="str">
        <f t="shared" ca="1" si="0"/>
        <v>Libur</v>
      </c>
      <c r="R2" s="2" vm="478">
        <f t="shared" ca="1" si="0"/>
        <v>183</v>
      </c>
      <c r="S2" s="2" t="str">
        <f t="shared" ca="1" si="0"/>
        <v>Libur</v>
      </c>
      <c r="T2" s="2" vm="217">
        <f t="shared" ca="1" si="0"/>
        <v>268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517431</v>
      </c>
      <c r="E4" s="2">
        <f>IFERROR(INDEX(E51:E500,MATCH($C$4,$C$51:$C$500,0)),"")</f>
        <v>0</v>
      </c>
      <c r="H4" s="2">
        <f>IFERROR(SUM(D4:G4)*(4/MAX(1,COUNT(D4:G4))),"")</f>
        <v>1034862</v>
      </c>
      <c r="I4" s="2">
        <f t="shared" ref="I4:U4" si="1">IFERROR(INDEX(I51:I500,MATCH($C$4,$C$51:$C$500,0)),"")</f>
        <v>76756</v>
      </c>
      <c r="J4" s="2">
        <f t="shared" si="1"/>
        <v>18352116</v>
      </c>
      <c r="K4" s="2">
        <f t="shared" si="1"/>
        <v>56737863</v>
      </c>
      <c r="L4" s="2">
        <f t="shared" si="1"/>
        <v>80712837</v>
      </c>
      <c r="M4" s="2">
        <f t="shared" si="1"/>
        <v>102389792</v>
      </c>
      <c r="N4" s="2">
        <f t="shared" si="1"/>
        <v>68013921</v>
      </c>
      <c r="O4" s="2">
        <f t="shared" si="1"/>
        <v>2234124975480</v>
      </c>
      <c r="P4" s="2">
        <f t="shared" si="1"/>
        <v>4422880456073</v>
      </c>
      <c r="Q4" s="2">
        <f t="shared" si="1"/>
        <v>3484905171484</v>
      </c>
      <c r="R4" s="2">
        <f t="shared" si="1"/>
        <v>2461800368336</v>
      </c>
      <c r="S4" s="2">
        <f t="shared" si="1"/>
        <v>3333329653540</v>
      </c>
      <c r="T4" s="2">
        <f t="shared" si="1"/>
        <v>3336087554837</v>
      </c>
      <c r="U4" s="2">
        <f t="shared" si="1"/>
        <v>2871313447075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-9353</v>
      </c>
      <c r="E5" s="2">
        <f>IFERROR(INDEX(E51:E500,MATCH($C$5,$C$51:$C$500,0)),"")</f>
        <v>-727503</v>
      </c>
      <c r="H5" s="2">
        <f>IFERROR(SUM(D5:G5)*(4/MAX(1,COUNT(D5:G5))),"")</f>
        <v>-1473712</v>
      </c>
      <c r="I5" s="2">
        <f t="shared" ref="I5:U5" si="2">IFERROR(INDEX(I51:I500,MATCH($C$5,$C$51:$C$500,0)),"")</f>
        <v>-2481126</v>
      </c>
      <c r="J5" s="2">
        <f t="shared" si="2"/>
        <v>-15062231</v>
      </c>
      <c r="K5" s="2">
        <f t="shared" si="2"/>
        <v>-10685681</v>
      </c>
      <c r="L5" s="2">
        <f t="shared" si="2"/>
        <v>-3164178</v>
      </c>
      <c r="M5" s="2">
        <f t="shared" si="2"/>
        <v>36470</v>
      </c>
      <c r="N5" s="2">
        <f t="shared" si="2"/>
        <v>-18917908</v>
      </c>
      <c r="O5" s="2">
        <f t="shared" si="2"/>
        <v>-325010593783</v>
      </c>
      <c r="P5" s="2">
        <f t="shared" si="2"/>
        <v>-51669856459</v>
      </c>
      <c r="Q5" s="2">
        <f t="shared" si="2"/>
        <v>-24823789672</v>
      </c>
      <c r="R5" s="2">
        <f t="shared" si="2"/>
        <v>-167302658521</v>
      </c>
      <c r="S5" s="2">
        <f t="shared" si="2"/>
        <v>-49498997063</v>
      </c>
      <c r="T5" s="2">
        <f t="shared" si="2"/>
        <v>-3985778218</v>
      </c>
      <c r="U5" s="2">
        <f t="shared" si="2"/>
        <v>75618535427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4593008</v>
      </c>
      <c r="E6" s="2">
        <f>IFERROR(INDEX(E51:E500,MATCH($C$6,$C$51:$C$500,0)),"")</f>
        <v>4602361</v>
      </c>
      <c r="H6" s="2">
        <f>IFERROR(INDEX(D6:G6,COUNT(D6:G6)),"")</f>
        <v>4602361</v>
      </c>
      <c r="I6" s="2">
        <f t="shared" ref="I6:U6" si="3">IFERROR(INDEX(I51:I500,MATCH($C$6,$C$51:$C$500,0)),"")</f>
        <v>5329864</v>
      </c>
      <c r="J6" s="2">
        <f t="shared" si="3"/>
        <v>7810990</v>
      </c>
      <c r="K6" s="2">
        <f t="shared" si="3"/>
        <v>22873221</v>
      </c>
      <c r="L6" s="2">
        <f t="shared" si="3"/>
        <v>33558902</v>
      </c>
      <c r="M6" s="2">
        <f t="shared" si="3"/>
        <v>36723080</v>
      </c>
      <c r="N6" s="2">
        <f t="shared" si="3"/>
        <v>-19082867</v>
      </c>
      <c r="O6" s="2">
        <f t="shared" si="3"/>
        <v>2190102147</v>
      </c>
      <c r="P6" s="2">
        <f t="shared" si="3"/>
        <v>327200695930</v>
      </c>
      <c r="Q6" s="2">
        <f t="shared" si="3"/>
        <v>378870552389</v>
      </c>
      <c r="R6" s="2">
        <f t="shared" si="3"/>
        <v>403694342061</v>
      </c>
      <c r="S6" s="2">
        <f t="shared" si="3"/>
        <v>565111000582</v>
      </c>
      <c r="T6" s="2">
        <f t="shared" si="3"/>
        <v>641035778235</v>
      </c>
      <c r="U6" s="2">
        <f t="shared" si="3"/>
        <v>657341556453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3.82</v>
      </c>
      <c r="E7" s="3">
        <f>IFERROR(INDEX(E51:E500,MATCH($C$7,$C$51:$C$500,0))/1000000000,"")</f>
        <v>3.82</v>
      </c>
      <c r="H7" s="3">
        <f>IFERROR(INDEX(D7:G7,COUNT(D7:G7)),"")</f>
        <v>3.82</v>
      </c>
      <c r="I7" s="3">
        <f t="shared" ref="I7:U7" si="4">IFERROR(INDEX(I51:I500,MATCH($C$7,$C$51:$C$500,0))/1000000000,"")</f>
        <v>3.82</v>
      </c>
      <c r="J7" s="3">
        <f t="shared" si="4"/>
        <v>3.82</v>
      </c>
      <c r="K7" s="3">
        <f t="shared" si="4"/>
        <v>3.82</v>
      </c>
      <c r="L7" s="3">
        <f t="shared" si="4"/>
        <v>3.82</v>
      </c>
      <c r="M7" s="3">
        <f t="shared" si="4"/>
        <v>3.82</v>
      </c>
      <c r="N7" s="3">
        <f t="shared" si="4"/>
        <v>0.62</v>
      </c>
      <c r="O7" s="3">
        <f t="shared" si="4"/>
        <v>0.62</v>
      </c>
      <c r="P7" s="3">
        <f t="shared" si="4"/>
        <v>0.62</v>
      </c>
      <c r="Q7" s="3">
        <f t="shared" si="4"/>
        <v>0.62</v>
      </c>
      <c r="R7" s="3">
        <f t="shared" si="4"/>
        <v>0.84</v>
      </c>
      <c r="S7" s="3">
        <f t="shared" si="4"/>
        <v>0.62</v>
      </c>
      <c r="T7" s="3">
        <f t="shared" si="4"/>
        <v>0.62</v>
      </c>
      <c r="U7" s="3">
        <f t="shared" si="4"/>
        <v>0.31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-10000000000</v>
      </c>
      <c r="H8" s="2">
        <f>IFERROR(INDEX(D8:G8,COUNT(D8:G8)),"")</f>
        <v>-10000000000</v>
      </c>
      <c r="I8" s="2">
        <f t="shared" ref="I8:U8" si="5">IFERROR(INDEX(I51:I500,MATCH($C$8,$C$51:$C$500,0)),"")</f>
        <v>-36000000000</v>
      </c>
      <c r="J8" s="2">
        <f t="shared" si="5"/>
        <v>196000000000</v>
      </c>
      <c r="K8" s="2">
        <f t="shared" si="5"/>
        <v>-85000000000</v>
      </c>
      <c r="L8" s="2">
        <f t="shared" si="5"/>
        <v>-92000000000</v>
      </c>
      <c r="M8" s="2">
        <f t="shared" si="5"/>
        <v>230000000000</v>
      </c>
      <c r="N8" s="2">
        <f t="shared" si="5"/>
        <v>184000000000</v>
      </c>
      <c r="O8" s="2">
        <f t="shared" si="5"/>
        <v>-269000000000</v>
      </c>
      <c r="P8" s="2">
        <f t="shared" si="5"/>
        <v>-476000000000</v>
      </c>
      <c r="Q8" s="2">
        <f t="shared" si="5"/>
        <v>-383000000000</v>
      </c>
      <c r="R8" s="2">
        <f t="shared" si="5"/>
        <v>47000000000</v>
      </c>
      <c r="S8" s="2">
        <f t="shared" si="5"/>
        <v>1749000000000</v>
      </c>
      <c r="T8" s="2">
        <f t="shared" si="5"/>
        <v>-949000000000</v>
      </c>
      <c r="U8" s="2">
        <f t="shared" si="5"/>
        <v>-724000000000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0.5</v>
      </c>
      <c r="E9" s="3">
        <f>IFERROR(INDEX(E51:E500,MATCH("Free cash flow per share (Quarter)",$C$51:$C$500,0)),"")</f>
        <v>-2.56</v>
      </c>
      <c r="H9" s="3">
        <f>IFERROR(INDEX(D9:G9,COUNT(D9:G9)),"")</f>
        <v>-2.56</v>
      </c>
      <c r="I9" s="3">
        <f t="shared" ref="I9:U9" si="6">IFERROR(INDEX(I51:I500,MATCH($C$9,$C$51:$C$500,0)),"")</f>
        <v>-9.43</v>
      </c>
      <c r="J9" s="3">
        <f t="shared" si="6"/>
        <v>51.25</v>
      </c>
      <c r="K9" s="3">
        <f t="shared" si="6"/>
        <v>-22.31</v>
      </c>
      <c r="L9" s="3">
        <f t="shared" si="6"/>
        <v>-24.09</v>
      </c>
      <c r="M9" s="3">
        <f t="shared" si="6"/>
        <v>60.23</v>
      </c>
      <c r="N9" s="3">
        <f t="shared" si="6"/>
        <v>298.69</v>
      </c>
      <c r="O9" s="3">
        <f t="shared" si="6"/>
        <v>-436.71</v>
      </c>
      <c r="P9" s="3">
        <f t="shared" si="6"/>
        <v>-772.56</v>
      </c>
      <c r="Q9" s="3">
        <f t="shared" si="6"/>
        <v>-621.78</v>
      </c>
      <c r="R9" s="3">
        <f t="shared" si="6"/>
        <v>55.78</v>
      </c>
      <c r="S9" s="3">
        <f t="shared" si="6"/>
        <v>2839.52</v>
      </c>
      <c r="T9" s="3">
        <f t="shared" si="6"/>
        <v>-1540.57</v>
      </c>
      <c r="U9" s="3">
        <f t="shared" si="6"/>
        <v>-2349.8000000000002</v>
      </c>
    </row>
    <row r="10" spans="1:2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-8.6060062752129092</v>
      </c>
      <c r="L10" s="3">
        <f t="shared" ca="1" si="7"/>
        <v>-11.290992112909921</v>
      </c>
      <c r="M10" s="3">
        <f t="shared" ca="1" si="7"/>
        <v>4.9809065249875477</v>
      </c>
      <c r="N10" s="3">
        <f t="shared" ca="1" si="7"/>
        <v>0.83029227627305902</v>
      </c>
      <c r="O10" s="3" t="str">
        <f t="shared" ca="1" si="7"/>
        <v/>
      </c>
      <c r="P10" s="3">
        <f t="shared" ca="1" si="7"/>
        <v>-0.51775913844879362</v>
      </c>
      <c r="Q10" s="3" t="str">
        <f t="shared" ca="1" si="7"/>
        <v/>
      </c>
      <c r="R10" s="3">
        <f t="shared" ca="1" si="7"/>
        <v>3.2807457870204373</v>
      </c>
      <c r="S10" s="3" t="str">
        <f t="shared" ca="1" si="7"/>
        <v/>
      </c>
      <c r="T10" s="3">
        <f t="shared" ca="1" si="7"/>
        <v>-0.17396158564687098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151884</v>
      </c>
      <c r="E11" s="2">
        <f>IFERROR(INDEX(E51:E500,MATCH($C$11,$C$51:$C$500,0)),"")</f>
        <v>4858</v>
      </c>
      <c r="H11" s="2">
        <f>IFERROR(INDEX(D11:G11,COUNT(D11:G11)),"")</f>
        <v>4858</v>
      </c>
      <c r="I11" s="2">
        <f t="shared" ref="I11:U11" si="8">IFERROR(INDEX(I51:I500,MATCH($C$11,$C$51:$C$500,0)),"")</f>
        <v>9335</v>
      </c>
      <c r="J11" s="2">
        <f t="shared" si="8"/>
        <v>27337</v>
      </c>
      <c r="K11" s="2">
        <f t="shared" si="8"/>
        <v>507776</v>
      </c>
      <c r="L11" s="2">
        <f t="shared" si="8"/>
        <v>557076</v>
      </c>
      <c r="M11" s="2">
        <f t="shared" si="8"/>
        <v>6367341</v>
      </c>
      <c r="N11" s="2">
        <f t="shared" si="8"/>
        <v>821146</v>
      </c>
      <c r="O11" s="2">
        <f t="shared" si="8"/>
        <v>7944591361</v>
      </c>
      <c r="P11" s="2">
        <f t="shared" si="8"/>
        <v>71000352993</v>
      </c>
      <c r="Q11" s="2">
        <f t="shared" si="8"/>
        <v>51808282103</v>
      </c>
      <c r="R11" s="2">
        <f t="shared" si="8"/>
        <v>46166334726</v>
      </c>
      <c r="S11" s="2">
        <f t="shared" si="8"/>
        <v>31773447971</v>
      </c>
      <c r="T11" s="2">
        <f t="shared" si="8"/>
        <v>51502003307</v>
      </c>
      <c r="U11" s="2">
        <f t="shared" si="8"/>
        <v>27850189137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15000000000</v>
      </c>
      <c r="K12" s="2">
        <f t="shared" si="9"/>
        <v>175000000000</v>
      </c>
      <c r="L12" s="2">
        <f t="shared" si="9"/>
        <v>308000000000</v>
      </c>
      <c r="M12" s="2">
        <f t="shared" si="9"/>
        <v>327000000000</v>
      </c>
      <c r="N12" s="2">
        <f t="shared" si="9"/>
        <v>581000000000</v>
      </c>
      <c r="O12" s="2">
        <f t="shared" si="9"/>
        <v>918000000000</v>
      </c>
      <c r="P12" s="2">
        <f t="shared" si="9"/>
        <v>1237000000000</v>
      </c>
      <c r="Q12" s="2">
        <f t="shared" si="9"/>
        <v>649000000000</v>
      </c>
      <c r="R12" s="2">
        <f t="shared" si="9"/>
        <v>599000000000</v>
      </c>
      <c r="S12" s="2">
        <f t="shared" si="9"/>
        <v>457000000000</v>
      </c>
      <c r="T12" s="2">
        <f t="shared" si="9"/>
        <v>2327000000000</v>
      </c>
      <c r="U12" s="2">
        <f t="shared" si="9"/>
        <v>1222000000000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16000000000</v>
      </c>
      <c r="K13" s="2">
        <f t="shared" si="10"/>
        <v>183000000000</v>
      </c>
      <c r="L13" s="2">
        <f t="shared" si="10"/>
        <v>317000000000</v>
      </c>
      <c r="M13" s="2">
        <f t="shared" si="10"/>
        <v>417000000000</v>
      </c>
      <c r="N13" s="2">
        <f t="shared" si="10"/>
        <v>592000000000</v>
      </c>
      <c r="O13" s="2">
        <f t="shared" si="10"/>
        <v>926000000000</v>
      </c>
      <c r="P13" s="2">
        <f t="shared" si="10"/>
        <v>1308000000000</v>
      </c>
      <c r="Q13" s="2">
        <f t="shared" si="10"/>
        <v>701000000000</v>
      </c>
      <c r="R13" s="2">
        <f t="shared" si="10"/>
        <v>645000000000</v>
      </c>
      <c r="S13" s="2">
        <f t="shared" si="10"/>
        <v>488000000000</v>
      </c>
      <c r="T13" s="2">
        <f t="shared" si="10"/>
        <v>2378000000000</v>
      </c>
      <c r="U13" s="2">
        <f t="shared" si="10"/>
        <v>1250000000000</v>
      </c>
    </row>
    <row r="14" spans="1:21" ht="15.5" x14ac:dyDescent="0.35">
      <c r="C14" t="s">
        <v>27</v>
      </c>
      <c r="D14" s="2">
        <f>IFERROR(INDEX(D51:D500,MATCH($C$14,$C$51:$C$500,0)),"")</f>
        <v>-490260</v>
      </c>
      <c r="E14" s="2">
        <f>IFERROR(INDEX(E51:E500,MATCH($C$14,$C$51:$C$500,0)),"")</f>
        <v>-502985</v>
      </c>
      <c r="H14" s="2">
        <f>IFERROR(SUM(D14:G14)*(4/MAX(1,COUNT(D14:G14))),"")</f>
        <v>-1986490</v>
      </c>
      <c r="I14" s="2">
        <f t="shared" ref="I14:U14" si="11">IFERROR(INDEX(I51:I500,MATCH($C$14,$C$51:$C$500,0)),"")</f>
        <v>-1921462</v>
      </c>
      <c r="J14" s="2">
        <f t="shared" si="11"/>
        <v>-2239131</v>
      </c>
      <c r="K14" s="2">
        <f t="shared" si="11"/>
        <v>-2628254</v>
      </c>
      <c r="L14" s="2">
        <f t="shared" si="11"/>
        <v>-2168757</v>
      </c>
      <c r="M14" s="2">
        <f t="shared" si="11"/>
        <v>-6890812</v>
      </c>
      <c r="N14" s="2">
        <f t="shared" si="11"/>
        <v>-8570512</v>
      </c>
      <c r="O14" s="2">
        <f t="shared" si="11"/>
        <v>-106595964030</v>
      </c>
      <c r="P14" s="2">
        <f t="shared" si="11"/>
        <v>-91848277580</v>
      </c>
      <c r="Q14" s="2">
        <f t="shared" si="11"/>
        <v>-51880212801</v>
      </c>
      <c r="R14" s="2">
        <f t="shared" si="11"/>
        <v>-44196441226</v>
      </c>
      <c r="S14" s="2">
        <f t="shared" si="11"/>
        <v>-64526434556</v>
      </c>
      <c r="T14" s="2">
        <f t="shared" si="11"/>
        <v>-87477557573</v>
      </c>
      <c r="U14" s="2">
        <f t="shared" si="11"/>
        <v>-47051082345</v>
      </c>
    </row>
    <row r="15" spans="1:21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U15" si="12">IFERROR(INDEX(I51:I500,MATCH($C$15,$C$51:$C$500,0)),"")</f>
        <v>0</v>
      </c>
      <c r="J15" s="2">
        <f t="shared" si="12"/>
        <v>-4288460</v>
      </c>
      <c r="K15" s="2">
        <f t="shared" si="12"/>
        <v>262329</v>
      </c>
      <c r="L15" s="2">
        <f t="shared" si="12"/>
        <v>341941</v>
      </c>
      <c r="M15" s="2">
        <f t="shared" si="12"/>
        <v>4413017</v>
      </c>
      <c r="N15" s="2">
        <f t="shared" si="12"/>
        <v>-467795</v>
      </c>
      <c r="O15" s="2">
        <f t="shared" si="12"/>
        <v>-18517761173</v>
      </c>
      <c r="P15" s="2">
        <f t="shared" si="12"/>
        <v>-7356244381</v>
      </c>
      <c r="Q15" s="2">
        <f t="shared" si="12"/>
        <v>3729904090</v>
      </c>
      <c r="R15" s="2">
        <f t="shared" si="12"/>
        <v>-8890501302</v>
      </c>
      <c r="S15" s="2">
        <f t="shared" si="12"/>
        <v>20263542471</v>
      </c>
      <c r="T15" s="2">
        <f t="shared" si="12"/>
        <v>314142827</v>
      </c>
      <c r="U15" s="2">
        <f t="shared" si="12"/>
        <v>3179681857</v>
      </c>
    </row>
    <row r="16" spans="1:21" ht="15.5" x14ac:dyDescent="0.35">
      <c r="C16" t="s">
        <v>29</v>
      </c>
      <c r="D16" s="2">
        <f>IFERROR(INDEX(D51:D500,MATCH($C$16,$C$51:$C$500,0)),"")</f>
        <v>-8246</v>
      </c>
      <c r="E16" s="2">
        <f>IFERROR(INDEX(E51:E500,MATCH($C$16,$C$51:$C$500,0)),"")</f>
        <v>-728200</v>
      </c>
      <c r="H16" s="2">
        <f>IFERROR(SUM(D16:G16)*(4/MAX(1,COUNT(D16:G16))),"")</f>
        <v>-1472892</v>
      </c>
      <c r="I16" s="2">
        <f t="shared" ref="I16:U16" si="13">IFERROR(INDEX(I51:I500,MATCH($C$16,$C$51:$C$500,0)),"")</f>
        <v>-2481938</v>
      </c>
      <c r="J16" s="2">
        <f t="shared" si="13"/>
        <v>-10772510</v>
      </c>
      <c r="K16" s="2">
        <f t="shared" si="13"/>
        <v>-10947213</v>
      </c>
      <c r="L16" s="2">
        <f t="shared" si="13"/>
        <v>-3505291</v>
      </c>
      <c r="M16" s="2">
        <f t="shared" si="13"/>
        <v>-4375688</v>
      </c>
      <c r="N16" s="2">
        <f t="shared" si="13"/>
        <v>-18448831</v>
      </c>
      <c r="O16" s="2">
        <f t="shared" si="13"/>
        <v>-280291141624</v>
      </c>
      <c r="P16" s="2">
        <f t="shared" si="13"/>
        <v>13900879443</v>
      </c>
      <c r="Q16" s="2">
        <f t="shared" si="13"/>
        <v>4716551594</v>
      </c>
      <c r="R16" s="2">
        <f t="shared" si="13"/>
        <v>-91041353107</v>
      </c>
      <c r="S16" s="2">
        <f t="shared" si="13"/>
        <v>-73877448238</v>
      </c>
      <c r="T16" s="2">
        <f t="shared" si="13"/>
        <v>1634820237</v>
      </c>
      <c r="U16" s="2">
        <f t="shared" si="13"/>
        <v>22939050450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</row>
    <row r="19" spans="1:21" ht="15.5" x14ac:dyDescent="0.35">
      <c r="A19" t="s">
        <v>37</v>
      </c>
      <c r="C19" t="s">
        <v>38</v>
      </c>
    </row>
    <row r="20" spans="1:21" ht="15.5" x14ac:dyDescent="0.35">
      <c r="A20" t="s">
        <v>39</v>
      </c>
      <c r="C20" t="s">
        <v>40</v>
      </c>
      <c r="D20" s="2" t="str">
        <f ca="1">IFERROR(D21*D2,"")</f>
        <v/>
      </c>
      <c r="E20" s="2" t="str">
        <f ca="1">IFERROR(E21*E2,"")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733440000000</v>
      </c>
      <c r="L20" s="2">
        <f t="shared" ca="1" si="14"/>
        <v>1039040000000</v>
      </c>
      <c r="M20" s="2">
        <f t="shared" ca="1" si="14"/>
        <v>1146000000000</v>
      </c>
      <c r="N20" s="2">
        <f t="shared" ca="1" si="14"/>
        <v>153760000000</v>
      </c>
      <c r="O20" s="2" t="str">
        <f t="shared" ca="1" si="14"/>
        <v/>
      </c>
      <c r="P20" s="2">
        <f t="shared" ca="1" si="14"/>
        <v>248000000000</v>
      </c>
      <c r="Q20" s="2" t="str">
        <f t="shared" ca="1" si="14"/>
        <v/>
      </c>
      <c r="R20" s="2">
        <f t="shared" ca="1" si="14"/>
        <v>153720000000</v>
      </c>
      <c r="S20" s="2" t="str">
        <f t="shared" ca="1" si="14"/>
        <v/>
      </c>
      <c r="T20" s="2">
        <f t="shared" ca="1" si="14"/>
        <v>166160000000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3820000000</v>
      </c>
      <c r="E21" s="2">
        <f>IFERROR(INDEX(E51:E500,MATCH($C$7,$C$51:$C$500,0)),"")</f>
        <v>3820000000</v>
      </c>
      <c r="H21" s="2">
        <f>IFERROR(INDEX(D21:G21,COUNT(D21:G21)),"")</f>
        <v>3820000000</v>
      </c>
      <c r="I21" s="2">
        <f t="shared" ref="I21:U21" si="15">IFERROR(INDEX(I51:I500,MATCH($C$7,$C$51:$C$500,0)),"")</f>
        <v>3820000000</v>
      </c>
      <c r="J21" s="2">
        <f t="shared" si="15"/>
        <v>3820000000</v>
      </c>
      <c r="K21" s="2">
        <f t="shared" si="15"/>
        <v>3820000000</v>
      </c>
      <c r="L21" s="2">
        <f t="shared" si="15"/>
        <v>3820000000</v>
      </c>
      <c r="M21" s="2">
        <f t="shared" si="15"/>
        <v>3820000000</v>
      </c>
      <c r="N21" s="2">
        <f t="shared" si="15"/>
        <v>620000000</v>
      </c>
      <c r="O21" s="2">
        <f t="shared" si="15"/>
        <v>620000000</v>
      </c>
      <c r="P21" s="2">
        <f t="shared" si="15"/>
        <v>620000000</v>
      </c>
      <c r="Q21" s="2">
        <f t="shared" si="15"/>
        <v>620000000</v>
      </c>
      <c r="R21" s="2">
        <f t="shared" si="15"/>
        <v>840000000</v>
      </c>
      <c r="S21" s="2">
        <f t="shared" si="15"/>
        <v>620000000</v>
      </c>
      <c r="T21" s="2">
        <f t="shared" si="15"/>
        <v>620000000</v>
      </c>
      <c r="U21" s="2">
        <f t="shared" si="15"/>
        <v>310000000</v>
      </c>
    </row>
    <row r="23" spans="1:21" ht="15.5" x14ac:dyDescent="0.35">
      <c r="B23" t="s">
        <v>41</v>
      </c>
      <c r="C23" t="s">
        <v>42</v>
      </c>
      <c r="D23" s="3">
        <f>IFERROR(D5/D6*100,"")</f>
        <v>-0.20363561308841613</v>
      </c>
      <c r="E23" s="3">
        <f>IFERROR(E5/E6*100,"")</f>
        <v>-15.807169407180357</v>
      </c>
      <c r="H23" s="3">
        <f t="shared" ref="H23:U23" si="16">IFERROR(H5/H6*100,"")</f>
        <v>-32.020782376697525</v>
      </c>
      <c r="I23" s="3">
        <f t="shared" si="16"/>
        <v>-46.551394181915335</v>
      </c>
      <c r="J23" s="3">
        <f t="shared" si="16"/>
        <v>-192.83382772222214</v>
      </c>
      <c r="K23" s="3">
        <f t="shared" si="16"/>
        <v>-46.716992766344539</v>
      </c>
      <c r="L23" s="3">
        <f t="shared" si="16"/>
        <v>-9.4287292236200102</v>
      </c>
      <c r="M23" s="3">
        <f t="shared" si="16"/>
        <v>9.9310842118907242E-2</v>
      </c>
      <c r="N23" s="3">
        <f t="shared" si="16"/>
        <v>99.135564902275945</v>
      </c>
      <c r="O23" s="3">
        <f t="shared" si="16"/>
        <v>-14839.974209796526</v>
      </c>
      <c r="P23" s="3">
        <f t="shared" si="16"/>
        <v>-15.791487335361303</v>
      </c>
      <c r="Q23" s="3">
        <f t="shared" si="16"/>
        <v>-6.5520504339731636</v>
      </c>
      <c r="R23" s="3">
        <f t="shared" si="16"/>
        <v>-41.442903972065039</v>
      </c>
      <c r="S23" s="3">
        <f t="shared" si="16"/>
        <v>-8.7591636000753237</v>
      </c>
      <c r="T23" s="3">
        <f t="shared" si="16"/>
        <v>-0.6217715692834288</v>
      </c>
      <c r="U23" s="3">
        <f t="shared" si="16"/>
        <v>11.50369008085171</v>
      </c>
    </row>
    <row r="24" spans="1:21" ht="15.5" x14ac:dyDescent="0.35">
      <c r="C24" t="s">
        <v>43</v>
      </c>
      <c r="D24" s="4">
        <f>IFERROR(_xlfn.RRI(5,I23,D23),"")</f>
        <v>-0.66256959901126677</v>
      </c>
      <c r="E24" s="4">
        <f>IFERROR(_xlfn.RRI(5,J23,E23),"")</f>
        <v>-0.3936349278091672</v>
      </c>
      <c r="H24" s="4" t="str">
        <f t="shared" ref="H24:U24" si="17">IFERROR(_xlfn.RRI(5,M23,H23),"")</f>
        <v/>
      </c>
      <c r="I24" s="4" t="str">
        <f t="shared" si="17"/>
        <v/>
      </c>
      <c r="J24" s="4">
        <f t="shared" si="17"/>
        <v>-0.5804825645199958</v>
      </c>
      <c r="K24" s="4">
        <f t="shared" si="17"/>
        <v>0.24225389897923355</v>
      </c>
      <c r="L24" s="4">
        <f t="shared" si="17"/>
        <v>7.5511816804393783E-2</v>
      </c>
      <c r="M24" s="4" t="str">
        <f t="shared" si="17"/>
        <v/>
      </c>
      <c r="N24" s="4" t="str">
        <f t="shared" si="17"/>
        <v/>
      </c>
      <c r="O24" s="4">
        <f t="shared" si="17"/>
        <v>6.5086257290784717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-10.72</v>
      </c>
      <c r="J25" s="3">
        <f t="shared" si="18"/>
        <v>-62.56</v>
      </c>
      <c r="K25" s="3">
        <f t="shared" si="18"/>
        <v>-42.71</v>
      </c>
      <c r="L25" s="3">
        <f t="shared" si="18"/>
        <v>-12.33</v>
      </c>
      <c r="M25" s="3">
        <f t="shared" si="18"/>
        <v>0.14000000000000001</v>
      </c>
      <c r="N25" s="3">
        <f t="shared" si="18"/>
        <v>-447.64</v>
      </c>
      <c r="O25" s="3">
        <f t="shared" si="18"/>
        <v>-485.08</v>
      </c>
      <c r="P25" s="3">
        <f t="shared" si="18"/>
        <v>10.62</v>
      </c>
      <c r="Q25" s="3">
        <f t="shared" si="18"/>
        <v>13.71</v>
      </c>
      <c r="R25" s="3">
        <f t="shared" si="18"/>
        <v>-119.54</v>
      </c>
      <c r="S25" s="3">
        <f t="shared" si="18"/>
        <v>-87.04</v>
      </c>
      <c r="T25" s="3">
        <f t="shared" si="18"/>
        <v>3.16</v>
      </c>
      <c r="U25" s="3">
        <f t="shared" si="18"/>
        <v>84.8</v>
      </c>
    </row>
    <row r="26" spans="1:21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-0.52591831289066016</v>
      </c>
      <c r="J26" s="4">
        <f t="shared" si="19"/>
        <v>-0.33610916351827447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0.3875287830563976</v>
      </c>
      <c r="O26" s="4" t="str">
        <f t="shared" si="19"/>
        <v/>
      </c>
      <c r="P26" s="4">
        <f t="shared" si="19"/>
        <v>-0.33999726854154499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47</v>
      </c>
      <c r="D27" s="3">
        <f>IFERROR(D4/D21,"")</f>
        <v>1.3545314136125655E-4</v>
      </c>
      <c r="E27" s="3">
        <f>IFERROR(E4/E21,"")</f>
        <v>0</v>
      </c>
      <c r="H27" s="3">
        <f t="shared" ref="H27:U27" si="20">IFERROR(H4/H21,"")</f>
        <v>2.7090628272251311E-4</v>
      </c>
      <c r="I27" s="3">
        <f t="shared" si="20"/>
        <v>2.0093193717277488E-5</v>
      </c>
      <c r="J27" s="3">
        <f t="shared" si="20"/>
        <v>4.8042188481675395E-3</v>
      </c>
      <c r="K27" s="3">
        <f t="shared" si="20"/>
        <v>1.4852843717277487E-2</v>
      </c>
      <c r="L27" s="3">
        <f t="shared" si="20"/>
        <v>2.1129014921465968E-2</v>
      </c>
      <c r="M27" s="3">
        <f t="shared" si="20"/>
        <v>2.6803610471204189E-2</v>
      </c>
      <c r="N27" s="3">
        <f t="shared" si="20"/>
        <v>0.10969987258064516</v>
      </c>
      <c r="O27" s="3">
        <f t="shared" si="20"/>
        <v>3603.4273798064514</v>
      </c>
      <c r="P27" s="3">
        <f t="shared" si="20"/>
        <v>7133.6781549564512</v>
      </c>
      <c r="Q27" s="3">
        <f t="shared" si="20"/>
        <v>5620.814792716129</v>
      </c>
      <c r="R27" s="3">
        <f t="shared" si="20"/>
        <v>2930.7147242095239</v>
      </c>
      <c r="S27" s="3">
        <f t="shared" si="20"/>
        <v>5376.3381508709681</v>
      </c>
      <c r="T27" s="3">
        <f t="shared" si="20"/>
        <v>5380.786378769355</v>
      </c>
      <c r="U27" s="3">
        <f t="shared" si="20"/>
        <v>9262.3014421774187</v>
      </c>
    </row>
    <row r="28" spans="1:21" ht="15.5" x14ac:dyDescent="0.35">
      <c r="C28" t="s">
        <v>48</v>
      </c>
      <c r="D28" s="4">
        <f>IFERROR(_xlfn.RRI(5,I27,D27),"")</f>
        <v>0.46469777567850445</v>
      </c>
      <c r="E28" s="4">
        <f>IFERROR(_xlfn.RRI(5,J27,E27),"")</f>
        <v>-1</v>
      </c>
      <c r="H28" s="4">
        <f t="shared" ref="H28:U28" si="21">IFERROR(_xlfn.RRI(5,M27,H27),"")</f>
        <v>-0.6010438576788385</v>
      </c>
      <c r="I28" s="4">
        <f t="shared" si="21"/>
        <v>-0.82111720597887194</v>
      </c>
      <c r="J28" s="4">
        <f t="shared" si="21"/>
        <v>-0.93316847030499839</v>
      </c>
      <c r="K28" s="4">
        <f t="shared" si="21"/>
        <v>-0.92693671074330697</v>
      </c>
      <c r="L28" s="4">
        <f t="shared" si="21"/>
        <v>-0.91777270666503608</v>
      </c>
      <c r="M28" s="4">
        <f t="shared" si="21"/>
        <v>-0.90177004381900061</v>
      </c>
      <c r="N28" s="4">
        <f t="shared" si="21"/>
        <v>-0.88466957050608719</v>
      </c>
      <c r="O28" s="4">
        <f t="shared" si="21"/>
        <v>-7.7058860723435596E-2</v>
      </c>
      <c r="P28" s="4">
        <f t="shared" si="21"/>
        <v>-5.0884818597130232E-2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49</v>
      </c>
      <c r="H29" s="4" t="str">
        <f t="shared" ref="H29:U29" si="22">IFERROR(((H25-I25)/I25)*100%,"")</f>
        <v/>
      </c>
      <c r="I29" s="4">
        <f t="shared" si="22"/>
        <v>-0.82864450127877243</v>
      </c>
      <c r="J29" s="4">
        <f t="shared" si="22"/>
        <v>0.46476235073753219</v>
      </c>
      <c r="K29" s="4">
        <f t="shared" si="22"/>
        <v>2.4639091646390918</v>
      </c>
      <c r="L29" s="4">
        <f t="shared" si="22"/>
        <v>-89.071428571428569</v>
      </c>
      <c r="M29" s="4">
        <f t="shared" si="22"/>
        <v>-1.0003127513180234</v>
      </c>
      <c r="N29" s="4">
        <f t="shared" si="22"/>
        <v>-7.7183145048239463E-2</v>
      </c>
      <c r="O29" s="4">
        <f t="shared" si="22"/>
        <v>-46.676082862523543</v>
      </c>
      <c r="P29" s="4">
        <f t="shared" si="22"/>
        <v>-0.22538293216630206</v>
      </c>
      <c r="Q29" s="4">
        <f t="shared" si="22"/>
        <v>-1.11468964363393</v>
      </c>
      <c r="R29" s="4">
        <f t="shared" si="22"/>
        <v>0.37339154411764702</v>
      </c>
      <c r="S29" s="4">
        <f t="shared" si="22"/>
        <v>-28.544303797468356</v>
      </c>
      <c r="T29" s="4">
        <f t="shared" si="22"/>
        <v>-0.96273584905660381</v>
      </c>
      <c r="U29" s="4" t="str">
        <f t="shared" si="22"/>
        <v/>
      </c>
    </row>
    <row r="30" spans="1:21" ht="15.5" x14ac:dyDescent="0.35">
      <c r="C30" t="s">
        <v>50</v>
      </c>
      <c r="H30" s="4">
        <f t="shared" ref="H30:U30" si="23">IFERROR(((H27-I27)/I27)*100%,"")</f>
        <v>12.482489968210952</v>
      </c>
      <c r="I30" s="4">
        <f t="shared" si="23"/>
        <v>-0.99581759400387404</v>
      </c>
      <c r="J30" s="4">
        <f t="shared" si="23"/>
        <v>-0.67654551952370845</v>
      </c>
      <c r="K30" s="4">
        <f t="shared" si="23"/>
        <v>-0.29704040758720945</v>
      </c>
      <c r="L30" s="4">
        <f t="shared" si="23"/>
        <v>-0.21171011852431543</v>
      </c>
      <c r="M30" s="4">
        <f t="shared" si="23"/>
        <v>-0.75566416039818374</v>
      </c>
      <c r="N30" s="4">
        <f t="shared" si="23"/>
        <v>-0.99996955679662214</v>
      </c>
      <c r="O30" s="4">
        <f t="shared" si="23"/>
        <v>-0.49487104666997006</v>
      </c>
      <c r="P30" s="4">
        <f t="shared" si="23"/>
        <v>0.26915374692665617</v>
      </c>
      <c r="Q30" s="4">
        <f t="shared" si="23"/>
        <v>0.91789898425961003</v>
      </c>
      <c r="R30" s="4">
        <f t="shared" si="23"/>
        <v>-0.45488645952547696</v>
      </c>
      <c r="S30" s="4">
        <f t="shared" si="23"/>
        <v>-8.2668732509768629E-4</v>
      </c>
      <c r="T30" s="4">
        <f t="shared" si="23"/>
        <v>-0.41906594032158617</v>
      </c>
      <c r="U30" s="4" t="str">
        <f t="shared" si="23"/>
        <v/>
      </c>
    </row>
    <row r="32" spans="1:21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21.54</v>
      </c>
      <c r="E32" s="3">
        <f>IFERROR(INDEX(E51:E500,MATCH($A$32,$C$51:$C$500,0)),"")</f>
        <v>20.5</v>
      </c>
      <c r="H32" s="3">
        <f>IFERROR(INDEX(D32:G32,COUNT(D32:G32)),"")</f>
        <v>20.5</v>
      </c>
      <c r="I32" s="3">
        <f t="shared" ref="I32:U32" si="24">IFERROR(INDEX(I51:I500,MATCH($C$32,$C$51:$C$500,0)),"")</f>
        <v>23.35</v>
      </c>
      <c r="J32" s="3">
        <f t="shared" si="24"/>
        <v>33.07</v>
      </c>
      <c r="K32" s="3">
        <f t="shared" si="24"/>
        <v>92.54</v>
      </c>
      <c r="L32" s="3">
        <f t="shared" si="24"/>
        <v>137.12</v>
      </c>
      <c r="M32" s="3">
        <f t="shared" si="24"/>
        <v>137.4</v>
      </c>
      <c r="N32" s="3">
        <f t="shared" si="24"/>
        <v>-436.95</v>
      </c>
      <c r="O32" s="3">
        <f t="shared" si="24"/>
        <v>3.56</v>
      </c>
      <c r="P32" s="3">
        <f t="shared" si="24"/>
        <v>531.16999999999996</v>
      </c>
      <c r="Q32" s="3">
        <f t="shared" si="24"/>
        <v>615.04999999999995</v>
      </c>
      <c r="R32" s="3">
        <f t="shared" si="24"/>
        <v>482.89</v>
      </c>
      <c r="S32" s="3">
        <f t="shared" si="24"/>
        <v>917.39</v>
      </c>
      <c r="T32" s="3">
        <f t="shared" si="24"/>
        <v>1040.6400000000001</v>
      </c>
      <c r="U32" s="3">
        <f t="shared" si="24"/>
        <v>2134.23</v>
      </c>
    </row>
    <row r="33" spans="1:21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3.44</v>
      </c>
      <c r="E33" s="3">
        <f>IFERROR(INDEX(E51:E500,MATCH($A$33,$C$51:$C$500,0)),"")</f>
        <v>3.61</v>
      </c>
      <c r="H33" s="3">
        <f>IFERROR(INDEX(D33:G33,COUNT(D33:G33)),"")</f>
        <v>3.61</v>
      </c>
      <c r="I33" s="3">
        <f t="shared" ref="I33:U33" si="25">IFERROR(INDEX(I51:I500,MATCH($C$33,$C$51:$C$500,0)),"")</f>
        <v>3.17</v>
      </c>
      <c r="J33" s="3">
        <f t="shared" si="25"/>
        <v>2.2400000000000002</v>
      </c>
      <c r="K33" s="3">
        <f t="shared" si="25"/>
        <v>2.0699999999999998</v>
      </c>
      <c r="L33" s="3">
        <f t="shared" si="25"/>
        <v>1.98</v>
      </c>
      <c r="M33" s="3">
        <f t="shared" si="25"/>
        <v>2.1800000000000002</v>
      </c>
      <c r="N33" s="3">
        <f t="shared" si="25"/>
        <v>-0.56999999999999995</v>
      </c>
      <c r="O33" s="3">
        <f t="shared" si="25"/>
        <v>100.56</v>
      </c>
      <c r="P33" s="3">
        <f t="shared" si="25"/>
        <v>0.75</v>
      </c>
      <c r="Q33" s="3">
        <f t="shared" si="25"/>
        <v>0.36</v>
      </c>
      <c r="R33" s="3">
        <f t="shared" si="25"/>
        <v>0.38</v>
      </c>
      <c r="S33" s="3">
        <f t="shared" si="25"/>
        <v>0.22</v>
      </c>
      <c r="T33" s="3">
        <f t="shared" si="25"/>
        <v>0.26</v>
      </c>
      <c r="U33" s="3">
        <f t="shared" si="25"/>
        <v>0.28000000000000003</v>
      </c>
    </row>
    <row r="34" spans="1:21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-1850</v>
      </c>
      <c r="E34" s="3">
        <f>IFERROR(INDEX(E51:E500,MATCH($A$34,$C$51:$C$500,0)),"")</f>
        <v>-22.98</v>
      </c>
      <c r="H34" s="3">
        <f>IFERROR(INDEX(D34:G34,COUNT(D34:G34)),"")</f>
        <v>-22.98</v>
      </c>
      <c r="I34" s="3">
        <f t="shared" ref="I34:U34" si="26">IFERROR(INDEX(I51:I500,MATCH($C$34,$C$51:$C$500,0)),"")</f>
        <v>-6.9</v>
      </c>
      <c r="J34" s="3">
        <f t="shared" si="26"/>
        <v>-1.18</v>
      </c>
      <c r="K34" s="3">
        <f t="shared" si="26"/>
        <v>-4.5</v>
      </c>
      <c r="L34" s="3">
        <f t="shared" si="26"/>
        <v>-22.06</v>
      </c>
      <c r="M34" s="3">
        <f t="shared" si="26"/>
        <v>2142.86</v>
      </c>
      <c r="N34" s="3">
        <f t="shared" si="26"/>
        <v>-0.55000000000000004</v>
      </c>
      <c r="O34" s="3">
        <f t="shared" si="26"/>
        <v>-0.74</v>
      </c>
      <c r="P34" s="3">
        <f t="shared" si="26"/>
        <v>37.659999999999997</v>
      </c>
      <c r="Q34" s="3">
        <f t="shared" si="26"/>
        <v>16.05</v>
      </c>
      <c r="R34" s="3">
        <f t="shared" si="26"/>
        <v>-1.53</v>
      </c>
      <c r="S34" s="3">
        <f t="shared" si="26"/>
        <v>-2.27</v>
      </c>
      <c r="T34" s="3">
        <f t="shared" si="26"/>
        <v>84.81</v>
      </c>
      <c r="U34" s="3">
        <f t="shared" si="26"/>
        <v>7.08</v>
      </c>
    </row>
    <row r="35" spans="1:21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31.11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U35" si="27">IFERROR(INDEX(I51:I500,MATCH($C$35,$C$51:$C$500,0)),"")</f>
        <v>223.27</v>
      </c>
      <c r="J35" s="3">
        <f t="shared" si="27"/>
        <v>0.97</v>
      </c>
      <c r="K35" s="3">
        <f t="shared" si="27"/>
        <v>0.85</v>
      </c>
      <c r="L35" s="3">
        <f t="shared" si="27"/>
        <v>0.86</v>
      </c>
      <c r="M35" s="3">
        <f t="shared" si="27"/>
        <v>0.78</v>
      </c>
      <c r="N35" s="3">
        <f t="shared" si="27"/>
        <v>0.15</v>
      </c>
      <c r="O35" s="3">
        <f t="shared" si="27"/>
        <v>0.1</v>
      </c>
      <c r="P35" s="3">
        <f t="shared" si="27"/>
        <v>0.06</v>
      </c>
      <c r="Q35" s="3">
        <f t="shared" si="27"/>
        <v>0.04</v>
      </c>
      <c r="R35" s="3">
        <f t="shared" si="27"/>
        <v>0.06</v>
      </c>
      <c r="S35" s="3">
        <f t="shared" si="27"/>
        <v>0.04</v>
      </c>
      <c r="T35" s="3">
        <f t="shared" si="27"/>
        <v>0.05</v>
      </c>
      <c r="U35" s="3">
        <f t="shared" si="27"/>
        <v>0.06</v>
      </c>
    </row>
    <row r="36" spans="1:21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</row>
    <row r="51" spans="2:21" ht="15.5" x14ac:dyDescent="0.35">
      <c r="B51" t="s">
        <v>71</v>
      </c>
      <c r="C51" t="s">
        <v>6</v>
      </c>
      <c r="D51" s="5">
        <v>517431</v>
      </c>
      <c r="F51" s="5">
        <v>36</v>
      </c>
      <c r="I51" s="5">
        <v>76756</v>
      </c>
      <c r="J51" s="5">
        <v>18352116</v>
      </c>
      <c r="K51" s="5">
        <v>56737863</v>
      </c>
      <c r="L51" s="5">
        <v>80712837</v>
      </c>
      <c r="M51" s="5">
        <v>102389792</v>
      </c>
      <c r="N51" s="5">
        <v>68013921</v>
      </c>
      <c r="O51" s="5">
        <v>2234124975480</v>
      </c>
      <c r="P51" s="5">
        <v>4422880456073</v>
      </c>
      <c r="Q51" s="5">
        <v>3484905171484</v>
      </c>
      <c r="R51" s="5">
        <v>2461800368336</v>
      </c>
      <c r="S51" s="5">
        <v>3333329653540</v>
      </c>
      <c r="T51" s="5">
        <v>3336087554837</v>
      </c>
      <c r="U51" s="5">
        <v>2871313447075</v>
      </c>
    </row>
    <row r="52" spans="2:21" ht="15.5" x14ac:dyDescent="0.35">
      <c r="C52" t="s">
        <v>72</v>
      </c>
      <c r="D52" s="5">
        <v>-604581</v>
      </c>
      <c r="F52" s="5">
        <v>166895</v>
      </c>
      <c r="G52" s="5">
        <v>-54349</v>
      </c>
      <c r="I52" s="5">
        <v>-126896</v>
      </c>
      <c r="J52" s="5">
        <v>-23005939</v>
      </c>
      <c r="K52" s="5">
        <v>-63588012</v>
      </c>
      <c r="L52" s="5">
        <v>-82330485</v>
      </c>
      <c r="M52" s="5">
        <v>-99120016</v>
      </c>
      <c r="N52" s="5">
        <v>-76840998</v>
      </c>
      <c r="O52" s="5">
        <v>-2314796368653</v>
      </c>
      <c r="P52" s="5">
        <v>-4211082034359</v>
      </c>
      <c r="Q52" s="5">
        <v>-3351275672816</v>
      </c>
      <c r="R52" s="5">
        <v>-2398715233863</v>
      </c>
      <c r="S52" s="5">
        <v>-3265954379057</v>
      </c>
      <c r="T52" s="5">
        <v>-3170079666494</v>
      </c>
      <c r="U52" s="5">
        <v>-2697872674840</v>
      </c>
    </row>
    <row r="53" spans="2:21" ht="15.5" x14ac:dyDescent="0.35">
      <c r="C53" t="s">
        <v>73</v>
      </c>
      <c r="D53" s="5">
        <v>-87150</v>
      </c>
      <c r="F53" s="5">
        <v>166931</v>
      </c>
      <c r="G53" s="5">
        <v>-54349</v>
      </c>
      <c r="I53" s="5">
        <v>-50140</v>
      </c>
      <c r="J53" s="5">
        <v>-4653823</v>
      </c>
      <c r="K53" s="5">
        <v>-6850149</v>
      </c>
      <c r="L53" s="5">
        <v>-1617648</v>
      </c>
      <c r="M53" s="5">
        <v>3269776</v>
      </c>
      <c r="N53" s="5">
        <v>-8827077</v>
      </c>
      <c r="O53" s="5">
        <v>-80671393173</v>
      </c>
      <c r="P53" s="5">
        <v>211798421714</v>
      </c>
      <c r="Q53" s="5">
        <v>133629498668</v>
      </c>
      <c r="R53" s="5">
        <v>63085134473</v>
      </c>
      <c r="S53" s="5">
        <v>67375274483</v>
      </c>
      <c r="T53" s="5">
        <v>166007888343</v>
      </c>
      <c r="U53" s="5">
        <v>173440772235</v>
      </c>
    </row>
    <row r="54" spans="2:21" ht="15.5" x14ac:dyDescent="0.35">
      <c r="C54" t="s">
        <v>74</v>
      </c>
      <c r="D54" s="5">
        <v>-473803</v>
      </c>
      <c r="E54" s="5">
        <v>-493380</v>
      </c>
      <c r="F54" s="5">
        <v>-1918470</v>
      </c>
      <c r="G54" s="5">
        <v>-35837</v>
      </c>
      <c r="I54" s="5">
        <v>-2994597</v>
      </c>
      <c r="J54" s="5">
        <v>-431946</v>
      </c>
      <c r="K54" s="5">
        <v>-1271174</v>
      </c>
      <c r="L54" s="5">
        <v>-1311619</v>
      </c>
      <c r="M54" s="5">
        <v>-2540784</v>
      </c>
      <c r="N54" s="5">
        <v>-1616821</v>
      </c>
      <c r="O54" s="5">
        <v>-79298797488</v>
      </c>
      <c r="P54" s="5">
        <v>-106503819566</v>
      </c>
      <c r="Q54" s="5">
        <v>-89753569766</v>
      </c>
      <c r="R54" s="5">
        <v>-91733940882</v>
      </c>
      <c r="S54" s="5">
        <v>-92912045908</v>
      </c>
      <c r="T54" s="5">
        <v>-94990184025</v>
      </c>
      <c r="U54" s="5">
        <v>-82904022916</v>
      </c>
    </row>
    <row r="55" spans="2:21" ht="15.5" x14ac:dyDescent="0.35">
      <c r="C55" t="s">
        <v>75</v>
      </c>
      <c r="D55" s="5">
        <v>-6393</v>
      </c>
      <c r="E55" s="5">
        <v>-19</v>
      </c>
      <c r="F55" s="5">
        <v>-19</v>
      </c>
      <c r="G55" s="5">
        <v>-28</v>
      </c>
      <c r="I55" s="5">
        <v>-334</v>
      </c>
      <c r="J55" s="5">
        <v>-161461</v>
      </c>
      <c r="K55" s="5">
        <v>-558988</v>
      </c>
      <c r="L55" s="5">
        <v>-768752</v>
      </c>
      <c r="M55" s="5">
        <v>-1336061</v>
      </c>
      <c r="N55" s="5">
        <v>-666575</v>
      </c>
      <c r="O55" s="5">
        <v>-24980553462</v>
      </c>
      <c r="P55" s="5">
        <v>-43710827714</v>
      </c>
      <c r="Q55" s="5">
        <v>-35372526007</v>
      </c>
      <c r="R55" s="5">
        <v>-32983765282</v>
      </c>
      <c r="S55" s="5">
        <v>-33708993211</v>
      </c>
      <c r="T55" s="5">
        <v>-39088794928</v>
      </c>
      <c r="U55" s="5">
        <v>-33908470244</v>
      </c>
    </row>
    <row r="56" spans="2:21" ht="15.5" x14ac:dyDescent="0.35">
      <c r="C56" t="s">
        <v>76</v>
      </c>
      <c r="D56" s="5">
        <v>-467410</v>
      </c>
      <c r="E56" s="5">
        <v>-493361</v>
      </c>
      <c r="F56" s="5">
        <v>-1918451</v>
      </c>
      <c r="G56" s="5">
        <v>-35809</v>
      </c>
      <c r="I56" s="5">
        <v>-2994263</v>
      </c>
      <c r="J56" s="5">
        <v>-270485</v>
      </c>
      <c r="K56" s="5">
        <v>-712186</v>
      </c>
      <c r="L56" s="5">
        <v>-542867</v>
      </c>
      <c r="M56" s="5">
        <v>-1204723</v>
      </c>
      <c r="N56" s="5">
        <v>-950246</v>
      </c>
      <c r="O56" s="5">
        <v>-54318244026</v>
      </c>
      <c r="P56" s="5">
        <v>-62792991852</v>
      </c>
      <c r="Q56" s="5">
        <v>-54381043759</v>
      </c>
      <c r="R56" s="5">
        <v>-58750175600</v>
      </c>
      <c r="S56" s="5">
        <v>-59203052697</v>
      </c>
      <c r="T56" s="5">
        <v>-55901389097</v>
      </c>
      <c r="U56" s="5">
        <v>-48995552672</v>
      </c>
    </row>
    <row r="57" spans="2:21" ht="15.5" x14ac:dyDescent="0.35">
      <c r="C57" t="s">
        <v>77</v>
      </c>
      <c r="D57" s="5">
        <v>-560953</v>
      </c>
      <c r="E57" s="5">
        <v>-493380</v>
      </c>
      <c r="F57" s="5">
        <v>-1751539</v>
      </c>
      <c r="G57" s="5">
        <v>-90186</v>
      </c>
      <c r="I57" s="5">
        <v>-3044737</v>
      </c>
      <c r="J57" s="5">
        <v>-5085769</v>
      </c>
      <c r="K57" s="5">
        <v>-8121323</v>
      </c>
      <c r="L57" s="5">
        <v>-2929267</v>
      </c>
      <c r="M57" s="5">
        <v>728992</v>
      </c>
      <c r="N57" s="5">
        <v>-10443898</v>
      </c>
      <c r="O57" s="5">
        <v>-159970190661</v>
      </c>
      <c r="P57" s="5">
        <v>105294602148</v>
      </c>
      <c r="Q57" s="5">
        <v>43875928902</v>
      </c>
      <c r="R57" s="5">
        <v>-28648806409</v>
      </c>
      <c r="S57" s="5">
        <v>-25536771425</v>
      </c>
      <c r="T57" s="5">
        <v>71017704318</v>
      </c>
      <c r="U57" s="5">
        <v>90536749319</v>
      </c>
    </row>
    <row r="58" spans="2:21" ht="15.5" x14ac:dyDescent="0.35">
      <c r="C58" t="s">
        <v>78</v>
      </c>
      <c r="D58" s="5">
        <v>552707</v>
      </c>
      <c r="E58" s="5">
        <v>-234820</v>
      </c>
      <c r="F58" s="5">
        <v>1293444</v>
      </c>
      <c r="G58" s="5">
        <v>122078</v>
      </c>
      <c r="I58" s="5">
        <v>562799</v>
      </c>
      <c r="J58" s="5">
        <v>-5686741</v>
      </c>
      <c r="K58" s="5">
        <v>-2825890</v>
      </c>
      <c r="L58" s="5">
        <v>-576024</v>
      </c>
      <c r="M58" s="5">
        <v>-5104680</v>
      </c>
      <c r="N58" s="5">
        <v>-8004933</v>
      </c>
      <c r="O58" s="5">
        <v>-120320950963</v>
      </c>
      <c r="P58" s="5">
        <v>-91393722705</v>
      </c>
      <c r="Q58" s="5">
        <v>-39159377308</v>
      </c>
      <c r="R58" s="5">
        <v>-62392546698</v>
      </c>
      <c r="S58" s="5">
        <v>-48340676813</v>
      </c>
      <c r="T58" s="5">
        <v>-69382884081</v>
      </c>
      <c r="U58" s="5">
        <v>-67597698869</v>
      </c>
    </row>
    <row r="59" spans="2:21" ht="15.5" x14ac:dyDescent="0.35">
      <c r="C59" t="s">
        <v>247</v>
      </c>
      <c r="D59" s="5">
        <v>3</v>
      </c>
      <c r="E59" s="5">
        <v>2</v>
      </c>
      <c r="F59" s="5">
        <v>2</v>
      </c>
      <c r="G59" s="5">
        <v>10</v>
      </c>
      <c r="I59" s="5">
        <v>67</v>
      </c>
      <c r="J59" s="5">
        <v>417</v>
      </c>
      <c r="K59" s="5">
        <v>1369</v>
      </c>
      <c r="L59" s="5">
        <v>1264369</v>
      </c>
      <c r="M59" s="5">
        <v>262028</v>
      </c>
      <c r="N59" s="5">
        <v>242309</v>
      </c>
      <c r="O59" s="5">
        <v>2855172580</v>
      </c>
      <c r="P59" s="5">
        <v>3538244109</v>
      </c>
      <c r="Q59" s="5">
        <v>5705631805</v>
      </c>
      <c r="R59" s="5">
        <v>7134657719</v>
      </c>
      <c r="S59" s="5">
        <v>9661187921</v>
      </c>
      <c r="T59" s="5">
        <v>4951535601</v>
      </c>
      <c r="U59" s="5">
        <v>7915389728</v>
      </c>
    </row>
    <row r="60" spans="2:21" ht="15.5" x14ac:dyDescent="0.35">
      <c r="C60" t="s">
        <v>27</v>
      </c>
      <c r="D60" s="5">
        <v>-490260</v>
      </c>
      <c r="E60" s="5">
        <v>-502985</v>
      </c>
      <c r="F60" s="5">
        <v>-494232</v>
      </c>
      <c r="G60" s="5">
        <v>-484578</v>
      </c>
      <c r="I60" s="5">
        <v>-1921462</v>
      </c>
      <c r="J60" s="5">
        <v>-2239131</v>
      </c>
      <c r="K60" s="5">
        <v>-2628254</v>
      </c>
      <c r="L60" s="5">
        <v>-2168757</v>
      </c>
      <c r="M60" s="5">
        <v>-6890812</v>
      </c>
      <c r="N60" s="5">
        <v>-8570512</v>
      </c>
      <c r="O60" s="5">
        <v>-106595964030</v>
      </c>
      <c r="P60" s="5">
        <v>-91848277580</v>
      </c>
      <c r="Q60" s="5">
        <v>-51880212801</v>
      </c>
      <c r="R60" s="5">
        <v>-44196441226</v>
      </c>
      <c r="S60" s="5">
        <v>-64526434556</v>
      </c>
      <c r="T60" s="5">
        <v>-87477557573</v>
      </c>
      <c r="U60" s="5">
        <v>-47051082345</v>
      </c>
    </row>
    <row r="61" spans="2:21" ht="15.5" x14ac:dyDescent="0.35">
      <c r="C61" t="s">
        <v>249</v>
      </c>
      <c r="F61" s="5">
        <v>-78620</v>
      </c>
      <c r="G61" s="5">
        <v>42694</v>
      </c>
      <c r="L61" s="5">
        <v>7808</v>
      </c>
      <c r="N61" s="5">
        <v>16159</v>
      </c>
      <c r="P61" s="5">
        <v>548636364</v>
      </c>
      <c r="Q61" s="5">
        <v>24114808</v>
      </c>
      <c r="S61" s="5">
        <v>90914378</v>
      </c>
      <c r="U61" s="5">
        <v>-300916848</v>
      </c>
    </row>
    <row r="62" spans="2:21" ht="15.5" x14ac:dyDescent="0.35">
      <c r="C62" t="s">
        <v>248</v>
      </c>
      <c r="D62" s="5">
        <v>1042964</v>
      </c>
      <c r="E62" s="5">
        <v>268163</v>
      </c>
      <c r="F62" s="5">
        <v>129576</v>
      </c>
      <c r="G62" s="5">
        <v>563952</v>
      </c>
      <c r="I62" s="5">
        <v>747476</v>
      </c>
      <c r="J62" s="5">
        <v>127544</v>
      </c>
      <c r="K62" s="5">
        <v>-266238</v>
      </c>
      <c r="L62" s="5">
        <v>138367</v>
      </c>
      <c r="M62" s="5">
        <v>1163876</v>
      </c>
      <c r="N62" s="5">
        <v>-884555</v>
      </c>
      <c r="O62" s="5">
        <v>-3187909101</v>
      </c>
      <c r="P62" s="5">
        <v>-10276650269</v>
      </c>
      <c r="Q62" s="5">
        <v>2343668187</v>
      </c>
      <c r="R62" s="5">
        <v>-28507406056</v>
      </c>
      <c r="S62" s="5">
        <v>-19067301275</v>
      </c>
      <c r="T62" s="5">
        <v>10180607659</v>
      </c>
      <c r="U62" s="5">
        <v>-31313078337</v>
      </c>
    </row>
    <row r="63" spans="2:21" ht="15.5" x14ac:dyDescent="0.35">
      <c r="C63" t="s">
        <v>79</v>
      </c>
    </row>
    <row r="64" spans="2:21" ht="15.5" x14ac:dyDescent="0.35">
      <c r="C64" t="s">
        <v>80</v>
      </c>
      <c r="D64" s="5">
        <v>552707</v>
      </c>
      <c r="E64" s="5">
        <v>-234820</v>
      </c>
      <c r="F64" s="5">
        <v>1293444</v>
      </c>
      <c r="G64" s="5">
        <v>122078</v>
      </c>
      <c r="I64" s="5">
        <v>562799</v>
      </c>
      <c r="J64" s="5">
        <v>-5686741</v>
      </c>
      <c r="K64" s="5">
        <v>-2825890</v>
      </c>
      <c r="L64" s="5">
        <v>-576024</v>
      </c>
      <c r="M64" s="5">
        <v>-5104680</v>
      </c>
      <c r="N64" s="5">
        <v>-8004933</v>
      </c>
      <c r="O64" s="5">
        <v>-120320950963</v>
      </c>
      <c r="P64" s="5">
        <v>-91393722705</v>
      </c>
      <c r="Q64" s="5">
        <v>-39159377308</v>
      </c>
      <c r="R64" s="5">
        <v>-62392546698</v>
      </c>
      <c r="S64" s="5">
        <v>-48340676813</v>
      </c>
      <c r="T64" s="5">
        <v>-69382884081</v>
      </c>
      <c r="U64" s="5">
        <v>-67597698869</v>
      </c>
    </row>
    <row r="65" spans="2:21" ht="15.5" x14ac:dyDescent="0.35">
      <c r="C65" t="s">
        <v>29</v>
      </c>
      <c r="D65" s="5">
        <v>-8246</v>
      </c>
      <c r="E65" s="5">
        <v>-728200</v>
      </c>
      <c r="F65" s="5">
        <v>-458095</v>
      </c>
      <c r="G65" s="5">
        <v>31892</v>
      </c>
      <c r="I65" s="5">
        <v>-2481938</v>
      </c>
      <c r="J65" s="5">
        <v>-10772510</v>
      </c>
      <c r="K65" s="5">
        <v>-10947213</v>
      </c>
      <c r="L65" s="5">
        <v>-3505291</v>
      </c>
      <c r="M65" s="5">
        <v>-4375688</v>
      </c>
      <c r="N65" s="5">
        <v>-18448831</v>
      </c>
      <c r="O65" s="5">
        <v>-280291141624</v>
      </c>
      <c r="P65" s="5">
        <v>13900879443</v>
      </c>
      <c r="Q65" s="5">
        <v>4716551594</v>
      </c>
      <c r="R65" s="5">
        <v>-91041353107</v>
      </c>
      <c r="S65" s="5">
        <v>-73877448238</v>
      </c>
      <c r="T65" s="5">
        <v>1634820237</v>
      </c>
      <c r="U65" s="5">
        <v>22939050450</v>
      </c>
    </row>
    <row r="66" spans="2:21" ht="15.5" x14ac:dyDescent="0.35">
      <c r="C66" t="s">
        <v>28</v>
      </c>
      <c r="J66" s="5">
        <v>-4288460</v>
      </c>
      <c r="K66" s="5">
        <v>262329</v>
      </c>
      <c r="L66" s="5">
        <v>341941</v>
      </c>
      <c r="M66" s="5">
        <v>4413017</v>
      </c>
      <c r="N66" s="5">
        <v>-467795</v>
      </c>
      <c r="O66" s="5">
        <v>-18517761173</v>
      </c>
      <c r="P66" s="5">
        <v>-7356244381</v>
      </c>
      <c r="Q66" s="5">
        <v>3729904090</v>
      </c>
      <c r="R66" s="5">
        <v>-8890501302</v>
      </c>
      <c r="S66" s="5">
        <v>20263542471</v>
      </c>
      <c r="T66" s="5">
        <v>314142827</v>
      </c>
      <c r="U66" s="5">
        <v>3179681857</v>
      </c>
    </row>
    <row r="67" spans="2:21" ht="15.5" x14ac:dyDescent="0.35">
      <c r="C67" t="s">
        <v>86</v>
      </c>
      <c r="D67" s="5">
        <v>-8246</v>
      </c>
      <c r="E67" s="5">
        <v>-728200</v>
      </c>
      <c r="F67" s="5">
        <v>-458095</v>
      </c>
      <c r="G67" s="5">
        <v>31892</v>
      </c>
      <c r="I67" s="5">
        <v>-2481938</v>
      </c>
      <c r="J67" s="5">
        <v>-15060970</v>
      </c>
      <c r="K67" s="5">
        <v>-10684884</v>
      </c>
      <c r="L67" s="5">
        <v>-3163350</v>
      </c>
      <c r="M67" s="5">
        <v>37329</v>
      </c>
      <c r="N67" s="5">
        <v>-18916626</v>
      </c>
      <c r="O67" s="5">
        <v>-298808902797</v>
      </c>
      <c r="P67" s="5">
        <v>6544635062</v>
      </c>
      <c r="Q67" s="5">
        <v>8446455684</v>
      </c>
      <c r="R67" s="5">
        <v>-99931854409</v>
      </c>
      <c r="S67" s="5">
        <v>-53613905767</v>
      </c>
      <c r="T67" s="5">
        <v>1948963064</v>
      </c>
      <c r="U67" s="5">
        <v>26118732307</v>
      </c>
    </row>
    <row r="68" spans="2:21" ht="15.5" x14ac:dyDescent="0.35">
      <c r="C68" t="s">
        <v>87</v>
      </c>
      <c r="D68" s="5">
        <v>-1107</v>
      </c>
      <c r="E68" s="5">
        <v>697</v>
      </c>
      <c r="F68" s="5">
        <v>-153</v>
      </c>
      <c r="G68" s="5">
        <v>-56</v>
      </c>
      <c r="I68" s="5">
        <v>812</v>
      </c>
      <c r="J68" s="5">
        <v>-1261</v>
      </c>
      <c r="K68" s="5">
        <v>-797</v>
      </c>
      <c r="L68" s="5">
        <v>-828</v>
      </c>
      <c r="M68" s="5">
        <v>-859</v>
      </c>
      <c r="N68" s="5">
        <v>-1282</v>
      </c>
      <c r="O68" s="5">
        <v>-26201690986</v>
      </c>
      <c r="P68" s="5">
        <v>-58214491521</v>
      </c>
      <c r="Q68" s="5">
        <v>-33270245356</v>
      </c>
      <c r="R68" s="5">
        <v>-67370804112</v>
      </c>
      <c r="S68" s="5">
        <v>4114908704</v>
      </c>
      <c r="T68" s="5">
        <v>-5934741282</v>
      </c>
      <c r="U68" s="5">
        <v>49499803120</v>
      </c>
    </row>
    <row r="69" spans="2:21" ht="15.5" x14ac:dyDescent="0.35">
      <c r="C69" t="s">
        <v>89</v>
      </c>
      <c r="D69" s="5">
        <v>-9353</v>
      </c>
      <c r="E69" s="5">
        <v>-727503</v>
      </c>
      <c r="F69" s="5">
        <v>-458248</v>
      </c>
      <c r="G69" s="5">
        <v>31836</v>
      </c>
      <c r="I69" s="5">
        <v>-2481126</v>
      </c>
      <c r="J69" s="5">
        <v>-15062231</v>
      </c>
      <c r="K69" s="5">
        <v>-10685681</v>
      </c>
      <c r="L69" s="5">
        <v>-3164178</v>
      </c>
      <c r="M69" s="5">
        <v>36470</v>
      </c>
      <c r="N69" s="5">
        <v>-18917908</v>
      </c>
      <c r="O69" s="5">
        <v>-325010593783</v>
      </c>
      <c r="P69" s="5">
        <v>-51669856459</v>
      </c>
      <c r="Q69" s="5">
        <v>-24823789672</v>
      </c>
      <c r="R69" s="5">
        <v>-167302658521</v>
      </c>
      <c r="S69" s="5">
        <v>-49498997063</v>
      </c>
      <c r="T69" s="5">
        <v>-3985778218</v>
      </c>
      <c r="U69" s="5">
        <v>75618535427</v>
      </c>
    </row>
    <row r="70" spans="2:21" ht="15.5" x14ac:dyDescent="0.35">
      <c r="C70" t="s">
        <v>90</v>
      </c>
      <c r="D70" s="5">
        <v>-8246</v>
      </c>
      <c r="E70" s="5">
        <v>-728200</v>
      </c>
      <c r="F70" s="5">
        <v>-458095</v>
      </c>
      <c r="G70" s="5">
        <v>31892</v>
      </c>
      <c r="I70" s="5">
        <v>-2481938</v>
      </c>
      <c r="J70" s="5">
        <v>-15060970</v>
      </c>
      <c r="K70" s="5">
        <v>-10684884</v>
      </c>
      <c r="L70" s="5">
        <v>-3163350</v>
      </c>
      <c r="M70" s="5">
        <v>37329</v>
      </c>
      <c r="N70" s="5">
        <v>-18916626</v>
      </c>
      <c r="O70" s="5">
        <v>-298808902797</v>
      </c>
      <c r="P70" s="5">
        <v>6544635062</v>
      </c>
      <c r="Q70" s="5">
        <v>8446455684</v>
      </c>
      <c r="R70" s="5">
        <v>-99931854409</v>
      </c>
      <c r="S70" s="5">
        <v>-53613905767</v>
      </c>
      <c r="T70" s="5">
        <v>1948963064</v>
      </c>
      <c r="U70" s="5">
        <v>26118732307</v>
      </c>
    </row>
    <row r="71" spans="2:21" ht="15.5" x14ac:dyDescent="0.35">
      <c r="C71" t="s">
        <v>8</v>
      </c>
      <c r="D71" s="5">
        <v>-9353</v>
      </c>
      <c r="E71" s="5">
        <v>-727503</v>
      </c>
      <c r="F71" s="5">
        <v>-458248</v>
      </c>
      <c r="G71" s="5">
        <v>31836</v>
      </c>
      <c r="I71" s="5">
        <v>-2481126</v>
      </c>
      <c r="J71" s="5">
        <v>-15062231</v>
      </c>
      <c r="K71" s="5">
        <v>-10685681</v>
      </c>
      <c r="L71" s="5">
        <v>-3164178</v>
      </c>
      <c r="M71" s="5">
        <v>36470</v>
      </c>
      <c r="N71" s="5">
        <v>-18917908</v>
      </c>
      <c r="O71" s="5">
        <v>-325010593783</v>
      </c>
      <c r="P71" s="5">
        <v>-51669856459</v>
      </c>
      <c r="Q71" s="5">
        <v>-24823789672</v>
      </c>
      <c r="R71" s="5">
        <v>-167302658521</v>
      </c>
      <c r="S71" s="5">
        <v>-49498997063</v>
      </c>
      <c r="T71" s="5">
        <v>-3985778218</v>
      </c>
      <c r="U71" s="5">
        <v>75618535427</v>
      </c>
    </row>
    <row r="72" spans="2:21" ht="15.5" x14ac:dyDescent="0.35">
      <c r="C72" t="s">
        <v>91</v>
      </c>
      <c r="D72" s="5">
        <v>-8246</v>
      </c>
      <c r="E72" s="5">
        <v>-728200</v>
      </c>
      <c r="F72" s="5">
        <v>-458095</v>
      </c>
      <c r="G72" s="5">
        <v>31892</v>
      </c>
      <c r="I72" s="5">
        <v>-2481938</v>
      </c>
      <c r="J72" s="5">
        <v>-15060970</v>
      </c>
      <c r="K72" s="5">
        <v>-10684884</v>
      </c>
      <c r="L72" s="5">
        <v>-3163350</v>
      </c>
      <c r="M72" s="5">
        <v>37329</v>
      </c>
      <c r="N72" s="5">
        <v>-18916626</v>
      </c>
      <c r="O72" s="5">
        <v>-298808902797</v>
      </c>
      <c r="P72" s="5">
        <v>6544635062</v>
      </c>
      <c r="Q72" s="5">
        <v>8446455684</v>
      </c>
      <c r="R72" s="5">
        <v>-99931854409</v>
      </c>
      <c r="S72" s="5">
        <v>-53613905767</v>
      </c>
      <c r="T72" s="5">
        <v>1948963064</v>
      </c>
      <c r="U72" s="5">
        <v>26118732307</v>
      </c>
    </row>
    <row r="73" spans="2:21" ht="15.5" x14ac:dyDescent="0.35">
      <c r="C73" t="s">
        <v>92</v>
      </c>
      <c r="D73" s="5">
        <v>-9353</v>
      </c>
      <c r="E73" s="5">
        <v>-727503</v>
      </c>
      <c r="F73" s="5">
        <v>-458248</v>
      </c>
      <c r="G73" s="5">
        <v>31836</v>
      </c>
      <c r="I73" s="5">
        <v>-2481126</v>
      </c>
      <c r="J73" s="5">
        <v>-15062231</v>
      </c>
      <c r="K73" s="5">
        <v>-10685681</v>
      </c>
      <c r="L73" s="5">
        <v>-3164178</v>
      </c>
      <c r="M73" s="5">
        <v>36470</v>
      </c>
      <c r="N73" s="5">
        <v>-18917908</v>
      </c>
      <c r="O73" s="5">
        <v>-325010593783</v>
      </c>
      <c r="P73" s="5">
        <v>-51669856459</v>
      </c>
      <c r="Q73" s="5">
        <v>-24823789672</v>
      </c>
      <c r="R73" s="5">
        <v>-167302658521</v>
      </c>
      <c r="S73" s="5">
        <v>-49498997063</v>
      </c>
      <c r="T73" s="5">
        <v>-3985778218</v>
      </c>
      <c r="U73" s="5">
        <v>75618535427</v>
      </c>
    </row>
    <row r="74" spans="2:21" ht="15.5" x14ac:dyDescent="0.35">
      <c r="C74" t="s">
        <v>93</v>
      </c>
      <c r="D74" s="5">
        <v>-9353</v>
      </c>
      <c r="E74" s="5">
        <v>-727503</v>
      </c>
      <c r="F74" s="5">
        <v>-458248</v>
      </c>
      <c r="G74" s="5">
        <v>31836</v>
      </c>
      <c r="I74" s="5">
        <v>-2481126</v>
      </c>
      <c r="J74" s="5">
        <v>-15062231</v>
      </c>
      <c r="K74" s="5">
        <v>-10685681</v>
      </c>
      <c r="L74" s="5">
        <v>-3164178</v>
      </c>
      <c r="M74" s="5">
        <v>36470</v>
      </c>
      <c r="N74" s="5">
        <v>-18917908</v>
      </c>
      <c r="O74" s="5">
        <v>-325010593783</v>
      </c>
      <c r="P74" s="5">
        <v>-51669856459</v>
      </c>
      <c r="Q74" s="5">
        <v>-24823789672</v>
      </c>
      <c r="R74" s="5">
        <v>-167302658521</v>
      </c>
      <c r="S74" s="5">
        <v>-49498997063</v>
      </c>
      <c r="T74" s="5">
        <v>-3985778218</v>
      </c>
      <c r="U74" s="5">
        <v>75618535427</v>
      </c>
    </row>
    <row r="76" spans="2:21" ht="15.5" x14ac:dyDescent="0.35">
      <c r="B76" t="s">
        <v>94</v>
      </c>
      <c r="C76" t="s">
        <v>95</v>
      </c>
    </row>
    <row r="77" spans="2:21" ht="15.5" x14ac:dyDescent="0.35">
      <c r="C77" t="s">
        <v>96</v>
      </c>
    </row>
    <row r="78" spans="2:21" ht="15.5" x14ac:dyDescent="0.35">
      <c r="C78" t="s">
        <v>20</v>
      </c>
      <c r="D78" s="5">
        <v>151884</v>
      </c>
      <c r="E78" s="5">
        <v>4858</v>
      </c>
      <c r="F78" s="5">
        <v>9335</v>
      </c>
      <c r="G78" s="5">
        <v>9344</v>
      </c>
      <c r="I78" s="5">
        <v>9335</v>
      </c>
      <c r="J78" s="5">
        <v>27337</v>
      </c>
      <c r="K78" s="5">
        <v>507776</v>
      </c>
      <c r="L78" s="5">
        <v>557076</v>
      </c>
      <c r="M78" s="5">
        <v>6367341</v>
      </c>
      <c r="N78" s="5">
        <v>821146</v>
      </c>
      <c r="O78" s="5">
        <v>7944591361</v>
      </c>
      <c r="P78" s="5">
        <v>71000352993</v>
      </c>
      <c r="Q78" s="5">
        <v>51808282103</v>
      </c>
      <c r="R78" s="5">
        <v>46166334726</v>
      </c>
      <c r="S78" s="5">
        <v>31773447971</v>
      </c>
      <c r="T78" s="5">
        <v>51502003307</v>
      </c>
      <c r="U78" s="5">
        <v>27850189137</v>
      </c>
    </row>
    <row r="79" spans="2:21" ht="15.5" x14ac:dyDescent="0.35">
      <c r="C79" t="s">
        <v>289</v>
      </c>
      <c r="O79" s="5">
        <v>11946866925</v>
      </c>
      <c r="P79" s="5">
        <v>105302102853</v>
      </c>
      <c r="Q79" s="5">
        <v>106048326155</v>
      </c>
      <c r="R79" s="5">
        <v>196298089476</v>
      </c>
      <c r="S79" s="5">
        <v>125237728303</v>
      </c>
      <c r="T79" s="5">
        <v>210340535808</v>
      </c>
      <c r="U79" s="5">
        <v>222197822518</v>
      </c>
    </row>
    <row r="80" spans="2:21" ht="15.5" x14ac:dyDescent="0.35">
      <c r="C80" t="s">
        <v>97</v>
      </c>
      <c r="K80" s="5">
        <v>1886522</v>
      </c>
      <c r="L80" s="5">
        <v>1816683</v>
      </c>
      <c r="M80" s="5">
        <v>9744296</v>
      </c>
      <c r="N80" s="5">
        <v>7066437</v>
      </c>
      <c r="O80" s="5">
        <v>69355724666</v>
      </c>
      <c r="P80" s="5">
        <v>183718940720</v>
      </c>
      <c r="Q80" s="5">
        <v>272641438893</v>
      </c>
      <c r="R80" s="5">
        <v>129840434328</v>
      </c>
      <c r="S80" s="5">
        <v>143680551292</v>
      </c>
      <c r="T80" s="5">
        <v>278752811664</v>
      </c>
      <c r="U80" s="5">
        <v>200674846338</v>
      </c>
    </row>
    <row r="81" spans="3:21" ht="15.5" x14ac:dyDescent="0.35">
      <c r="C81" t="s">
        <v>99</v>
      </c>
      <c r="K81" s="5">
        <v>154438</v>
      </c>
      <c r="L81" s="5">
        <v>1246975</v>
      </c>
      <c r="M81" s="5">
        <v>5621133</v>
      </c>
      <c r="N81" s="5">
        <v>480459</v>
      </c>
      <c r="O81" s="5">
        <v>15933859164</v>
      </c>
      <c r="P81" s="5">
        <v>84310852706</v>
      </c>
      <c r="Q81" s="5">
        <v>15437472100</v>
      </c>
      <c r="R81" s="5">
        <v>87879086040</v>
      </c>
      <c r="S81" s="5">
        <v>21583573923</v>
      </c>
      <c r="T81" s="5">
        <v>27550397900</v>
      </c>
      <c r="U81" s="5">
        <v>18529497161</v>
      </c>
    </row>
    <row r="82" spans="3:21" ht="15.5" x14ac:dyDescent="0.35">
      <c r="C82" t="s">
        <v>98</v>
      </c>
      <c r="J82" s="5">
        <v>16485</v>
      </c>
      <c r="K82" s="5">
        <v>1357498</v>
      </c>
      <c r="L82" s="5">
        <v>11384671</v>
      </c>
      <c r="M82" s="5">
        <v>21288616</v>
      </c>
      <c r="N82" s="5">
        <v>22003653</v>
      </c>
      <c r="O82" s="5">
        <v>93363258498</v>
      </c>
      <c r="P82" s="5">
        <v>835114245093</v>
      </c>
      <c r="Q82" s="5">
        <v>973721525021</v>
      </c>
      <c r="R82" s="5">
        <v>919410499454</v>
      </c>
      <c r="S82" s="5">
        <v>974429200634</v>
      </c>
      <c r="T82" s="5">
        <v>117142490440</v>
      </c>
      <c r="U82" s="5">
        <v>660972996156</v>
      </c>
    </row>
    <row r="83" spans="3:21" ht="15.5" x14ac:dyDescent="0.35">
      <c r="C83" t="s">
        <v>100</v>
      </c>
      <c r="K83" s="5">
        <v>1886522</v>
      </c>
      <c r="L83" s="5">
        <v>1816683</v>
      </c>
      <c r="M83" s="5">
        <v>9744296</v>
      </c>
      <c r="N83" s="5">
        <v>7066437</v>
      </c>
      <c r="O83" s="5">
        <v>69355724666</v>
      </c>
      <c r="P83" s="5">
        <v>183718940720</v>
      </c>
      <c r="Q83" s="5">
        <v>272641438893</v>
      </c>
      <c r="R83" s="5">
        <v>129840434328</v>
      </c>
      <c r="S83" s="5">
        <v>143680551292</v>
      </c>
      <c r="T83" s="5">
        <v>278752811664</v>
      </c>
      <c r="U83" s="5">
        <v>200674846338</v>
      </c>
    </row>
    <row r="84" spans="3:21" ht="15.5" x14ac:dyDescent="0.35">
      <c r="C84" t="s">
        <v>101</v>
      </c>
      <c r="K84" s="5">
        <v>28289</v>
      </c>
      <c r="L84" s="5">
        <v>2072</v>
      </c>
      <c r="M84" s="5">
        <v>138892</v>
      </c>
      <c r="N84" s="5">
        <v>121098</v>
      </c>
      <c r="O84" s="5">
        <v>1707714286</v>
      </c>
      <c r="P84" s="5">
        <v>2169570498</v>
      </c>
      <c r="Q84" s="5">
        <v>1699371432</v>
      </c>
      <c r="R84" s="5">
        <v>3886566719</v>
      </c>
      <c r="S84" s="5">
        <v>1405837513</v>
      </c>
      <c r="T84" s="5">
        <v>35123006028</v>
      </c>
      <c r="U84" s="5">
        <v>491238618</v>
      </c>
    </row>
    <row r="85" spans="3:21" ht="15.5" x14ac:dyDescent="0.35">
      <c r="C85" t="s">
        <v>103</v>
      </c>
      <c r="D85" s="5">
        <v>8043539</v>
      </c>
      <c r="E85" s="5">
        <v>8648120</v>
      </c>
      <c r="F85" s="5">
        <v>8648120</v>
      </c>
      <c r="G85" s="5">
        <v>9910793</v>
      </c>
      <c r="I85" s="5">
        <v>8648120</v>
      </c>
      <c r="J85" s="5">
        <v>8775017</v>
      </c>
      <c r="K85" s="5">
        <v>19640676</v>
      </c>
      <c r="L85" s="5">
        <v>31488614</v>
      </c>
      <c r="M85" s="5">
        <v>30978608</v>
      </c>
      <c r="N85" s="5">
        <v>44876814</v>
      </c>
      <c r="O85" s="5">
        <v>796506004780</v>
      </c>
      <c r="P85" s="5">
        <v>1382113970257</v>
      </c>
      <c r="Q85" s="5">
        <v>991753212184</v>
      </c>
      <c r="R85" s="5">
        <v>840062055130</v>
      </c>
      <c r="S85" s="5">
        <v>729659654409</v>
      </c>
      <c r="T85" s="5">
        <v>1330722084741</v>
      </c>
      <c r="U85" s="5">
        <v>1004084975166</v>
      </c>
    </row>
    <row r="86" spans="3:21" ht="15.5" x14ac:dyDescent="0.35">
      <c r="C86" t="s">
        <v>545</v>
      </c>
      <c r="R86" s="5">
        <v>1563944388</v>
      </c>
      <c r="T86" s="5">
        <v>1961441546</v>
      </c>
      <c r="U86" s="5">
        <v>543490630</v>
      </c>
    </row>
    <row r="87" spans="3:21" ht="15.5" x14ac:dyDescent="0.35">
      <c r="C87" t="s">
        <v>79</v>
      </c>
      <c r="D87" s="5">
        <v>1107</v>
      </c>
      <c r="E87" s="5">
        <v>2214</v>
      </c>
      <c r="F87" s="5">
        <v>1517</v>
      </c>
      <c r="G87" s="5">
        <v>1670</v>
      </c>
      <c r="I87" s="5">
        <v>1517</v>
      </c>
      <c r="J87" s="5">
        <v>705</v>
      </c>
      <c r="K87" s="5">
        <v>1966</v>
      </c>
      <c r="L87" s="5">
        <v>2763</v>
      </c>
      <c r="M87" s="5">
        <v>3591</v>
      </c>
      <c r="N87" s="5">
        <v>4450</v>
      </c>
      <c r="O87" s="5">
        <v>-79853717538</v>
      </c>
      <c r="P87" s="5">
        <v>-53652026552</v>
      </c>
      <c r="Q87" s="5">
        <v>10112159127</v>
      </c>
      <c r="R87" s="5">
        <v>38419764338</v>
      </c>
      <c r="S87" s="5">
        <v>100471665313</v>
      </c>
      <c r="T87" s="5">
        <v>93885256021</v>
      </c>
      <c r="U87" s="5">
        <v>99819997303</v>
      </c>
    </row>
    <row r="88" spans="3:21" ht="15.5" x14ac:dyDescent="0.35">
      <c r="C88" t="s">
        <v>104</v>
      </c>
      <c r="D88" s="5">
        <v>8298786</v>
      </c>
      <c r="E88" s="5">
        <v>8754507</v>
      </c>
      <c r="F88" s="5">
        <v>8756434</v>
      </c>
      <c r="G88" s="5">
        <v>10016748</v>
      </c>
      <c r="I88" s="5">
        <v>8756434</v>
      </c>
      <c r="J88" s="5">
        <v>9754533</v>
      </c>
      <c r="K88" s="5">
        <v>29946138</v>
      </c>
      <c r="L88" s="5">
        <v>43135358</v>
      </c>
      <c r="M88" s="5">
        <v>58924100</v>
      </c>
      <c r="N88" s="5">
        <v>65009326</v>
      </c>
      <c r="O88" s="5">
        <v>1160620662903</v>
      </c>
      <c r="P88" s="5">
        <v>2115994105157</v>
      </c>
      <c r="Q88" s="5">
        <v>1701281476100</v>
      </c>
      <c r="R88" s="5">
        <v>1424711407181</v>
      </c>
      <c r="S88" s="5">
        <v>1370783812492</v>
      </c>
      <c r="T88" s="5">
        <v>2428476989941</v>
      </c>
      <c r="U88" s="5">
        <v>1934929088675</v>
      </c>
    </row>
    <row r="89" spans="3:21" ht="15.5" x14ac:dyDescent="0.35">
      <c r="C89" t="s">
        <v>105</v>
      </c>
    </row>
    <row r="90" spans="3:21" ht="15.5" x14ac:dyDescent="0.35">
      <c r="C90" t="s">
        <v>106</v>
      </c>
      <c r="D90" s="5">
        <v>16521037</v>
      </c>
      <c r="E90" s="5">
        <v>16942706</v>
      </c>
      <c r="F90" s="5">
        <v>17371266</v>
      </c>
      <c r="G90" s="5">
        <v>16620115</v>
      </c>
      <c r="I90" s="5">
        <v>17371266</v>
      </c>
      <c r="J90" s="5">
        <v>17627231</v>
      </c>
      <c r="K90" s="5">
        <v>23049476</v>
      </c>
      <c r="L90" s="5">
        <v>25962845</v>
      </c>
      <c r="M90" s="5">
        <v>30743681</v>
      </c>
      <c r="N90" s="5">
        <v>35679718</v>
      </c>
      <c r="O90" s="5">
        <v>564902241975</v>
      </c>
      <c r="P90" s="5">
        <v>644184195044</v>
      </c>
      <c r="Q90" s="5">
        <v>644735905720</v>
      </c>
      <c r="R90" s="5">
        <v>701939227149</v>
      </c>
      <c r="S90" s="5">
        <v>792208520867</v>
      </c>
      <c r="T90" s="5">
        <v>781940149737</v>
      </c>
      <c r="U90" s="5">
        <v>816552450402</v>
      </c>
    </row>
    <row r="91" spans="3:21" ht="15.5" x14ac:dyDescent="0.35">
      <c r="C91" t="s">
        <v>107</v>
      </c>
      <c r="K91" s="5">
        <v>4287621</v>
      </c>
      <c r="L91" s="5">
        <v>4025067</v>
      </c>
      <c r="M91" s="5">
        <v>3682892</v>
      </c>
      <c r="P91" s="5">
        <v>14806374131</v>
      </c>
      <c r="Q91" s="5">
        <v>24014820530</v>
      </c>
      <c r="R91" s="5">
        <v>18635239058</v>
      </c>
      <c r="S91" s="5">
        <v>25760872648</v>
      </c>
    </row>
    <row r="92" spans="3:21" ht="15.5" x14ac:dyDescent="0.35">
      <c r="C92" t="s">
        <v>108</v>
      </c>
      <c r="D92" s="5">
        <v>16976407</v>
      </c>
      <c r="E92" s="5">
        <v>17399183</v>
      </c>
      <c r="F92" s="5">
        <v>17827046</v>
      </c>
      <c r="G92" s="5">
        <v>16622791</v>
      </c>
      <c r="I92" s="5">
        <v>17827046</v>
      </c>
      <c r="J92" s="5">
        <v>18082199</v>
      </c>
      <c r="K92" s="5">
        <v>27340908</v>
      </c>
      <c r="L92" s="5">
        <v>30446002</v>
      </c>
      <c r="M92" s="5">
        <v>34885724</v>
      </c>
      <c r="N92" s="5">
        <v>36139795</v>
      </c>
      <c r="O92" s="5">
        <v>565028961975</v>
      </c>
      <c r="P92" s="5">
        <v>665672268860</v>
      </c>
      <c r="Q92" s="5">
        <v>675000320828</v>
      </c>
      <c r="R92" s="5">
        <v>728319096350</v>
      </c>
      <c r="S92" s="5">
        <v>818253773565</v>
      </c>
      <c r="T92" s="5">
        <v>783961991283</v>
      </c>
      <c r="U92" s="5">
        <v>817149141032</v>
      </c>
    </row>
    <row r="93" spans="3:21" ht="15.5" x14ac:dyDescent="0.35">
      <c r="C93" t="s">
        <v>109</v>
      </c>
      <c r="D93" s="5">
        <v>25275193</v>
      </c>
      <c r="E93" s="5">
        <v>26153690</v>
      </c>
      <c r="F93" s="5">
        <v>26583480</v>
      </c>
      <c r="G93" s="5">
        <v>26639539</v>
      </c>
      <c r="I93" s="5">
        <v>26583480</v>
      </c>
      <c r="J93" s="5">
        <v>27836732</v>
      </c>
      <c r="K93" s="5">
        <v>57287046</v>
      </c>
      <c r="L93" s="5">
        <v>73581360</v>
      </c>
      <c r="M93" s="5">
        <v>93809824</v>
      </c>
      <c r="N93" s="5">
        <v>101149121</v>
      </c>
      <c r="O93" s="5">
        <v>1725649624878</v>
      </c>
      <c r="P93" s="5">
        <v>2781666374017</v>
      </c>
      <c r="Q93" s="5">
        <v>2376281796928</v>
      </c>
      <c r="R93" s="5">
        <v>2153030503531</v>
      </c>
      <c r="S93" s="5">
        <v>2189037586057</v>
      </c>
      <c r="T93" s="5">
        <v>3212438981224</v>
      </c>
      <c r="U93" s="5">
        <v>2752078229707</v>
      </c>
    </row>
    <row r="94" spans="3:21" ht="15.5" x14ac:dyDescent="0.35">
      <c r="C94" t="s">
        <v>110</v>
      </c>
    </row>
    <row r="95" spans="3:21" ht="15.5" x14ac:dyDescent="0.35">
      <c r="C95" t="s">
        <v>111</v>
      </c>
    </row>
    <row r="96" spans="3:21" ht="15.5" x14ac:dyDescent="0.35">
      <c r="C96" t="s">
        <v>112</v>
      </c>
      <c r="D96" s="5">
        <v>20682185</v>
      </c>
      <c r="E96" s="5">
        <v>21551329</v>
      </c>
      <c r="F96" s="5">
        <v>21253616</v>
      </c>
      <c r="G96" s="5">
        <v>20851427</v>
      </c>
      <c r="I96" s="5">
        <v>21253616</v>
      </c>
      <c r="J96" s="5">
        <v>20025742</v>
      </c>
      <c r="K96" s="5">
        <v>34413825</v>
      </c>
      <c r="L96" s="5">
        <v>33987411</v>
      </c>
      <c r="M96" s="5">
        <v>41756304</v>
      </c>
      <c r="N96" s="5">
        <v>99946499</v>
      </c>
      <c r="O96" s="5">
        <v>1573757483662</v>
      </c>
      <c r="P96" s="5">
        <v>2144650311300</v>
      </c>
      <c r="Q96" s="5">
        <v>1747767173359</v>
      </c>
      <c r="R96" s="5">
        <v>1667249369925</v>
      </c>
      <c r="S96" s="5">
        <v>1520673338662</v>
      </c>
      <c r="T96" s="5">
        <v>2370051137523</v>
      </c>
      <c r="U96" s="5">
        <v>1826964300132</v>
      </c>
    </row>
    <row r="97" spans="3:21" ht="15.5" x14ac:dyDescent="0.35">
      <c r="C97" t="s">
        <v>113</v>
      </c>
    </row>
    <row r="98" spans="3:21" ht="15.5" x14ac:dyDescent="0.35">
      <c r="C98" t="s">
        <v>114</v>
      </c>
      <c r="J98" s="5">
        <v>16485</v>
      </c>
      <c r="K98" s="5">
        <v>1511936</v>
      </c>
      <c r="L98" s="5">
        <v>12631646</v>
      </c>
      <c r="M98" s="5">
        <v>26909749</v>
      </c>
      <c r="N98" s="5">
        <v>22484112</v>
      </c>
      <c r="O98" s="5">
        <v>109297117662</v>
      </c>
      <c r="P98" s="5">
        <v>919425097799</v>
      </c>
      <c r="Q98" s="5">
        <v>989158997121</v>
      </c>
      <c r="R98" s="5">
        <v>1007289585494</v>
      </c>
      <c r="S98" s="5">
        <v>996012774557</v>
      </c>
      <c r="T98" s="5">
        <v>144692888340</v>
      </c>
      <c r="U98" s="5">
        <v>679502493317</v>
      </c>
    </row>
    <row r="99" spans="3:21" ht="15.5" x14ac:dyDescent="0.35">
      <c r="C99" t="s">
        <v>206</v>
      </c>
      <c r="D99" s="5">
        <v>2379</v>
      </c>
      <c r="E99" s="5">
        <v>4273</v>
      </c>
      <c r="F99" s="5">
        <v>7120</v>
      </c>
      <c r="G99" s="5">
        <v>4834</v>
      </c>
      <c r="I99" s="5">
        <v>7120</v>
      </c>
      <c r="J99" s="5">
        <v>7605</v>
      </c>
      <c r="K99" s="5">
        <v>4780</v>
      </c>
      <c r="L99" s="5">
        <v>4661</v>
      </c>
      <c r="M99" s="5">
        <v>9430</v>
      </c>
      <c r="N99" s="5">
        <v>358182</v>
      </c>
      <c r="O99" s="5">
        <v>74829130680</v>
      </c>
      <c r="P99" s="5">
        <v>44025979</v>
      </c>
      <c r="Q99" s="5">
        <v>967304013</v>
      </c>
      <c r="R99" s="5">
        <v>772938144</v>
      </c>
      <c r="S99" s="5">
        <v>1653489945</v>
      </c>
      <c r="T99" s="5">
        <v>455436362</v>
      </c>
      <c r="U99" s="5">
        <v>484542603</v>
      </c>
    </row>
    <row r="100" spans="3:21" ht="15.5" x14ac:dyDescent="0.35">
      <c r="C100" t="s">
        <v>117</v>
      </c>
      <c r="D100" s="5">
        <v>48914</v>
      </c>
      <c r="E100" s="5">
        <v>26070</v>
      </c>
      <c r="F100" s="5">
        <v>25622</v>
      </c>
      <c r="G100" s="5">
        <v>167800</v>
      </c>
      <c r="I100" s="5">
        <v>25622</v>
      </c>
      <c r="J100" s="5">
        <v>43946</v>
      </c>
      <c r="K100" s="5">
        <v>22684</v>
      </c>
      <c r="L100" s="5">
        <v>10872</v>
      </c>
      <c r="M100" s="5">
        <v>23965</v>
      </c>
      <c r="N100" s="5">
        <v>62230</v>
      </c>
      <c r="O100" s="5">
        <v>1881069255</v>
      </c>
      <c r="P100" s="5">
        <v>730632193</v>
      </c>
      <c r="Q100" s="5">
        <v>719485236</v>
      </c>
      <c r="R100" s="5">
        <v>615709940</v>
      </c>
      <c r="S100" s="5">
        <v>832669787</v>
      </c>
      <c r="T100" s="5">
        <v>852012986</v>
      </c>
      <c r="U100" s="5">
        <v>716932034</v>
      </c>
    </row>
    <row r="101" spans="3:21" ht="15.5" x14ac:dyDescent="0.35">
      <c r="C101" t="s">
        <v>116</v>
      </c>
      <c r="D101" s="5">
        <v>284080</v>
      </c>
      <c r="E101" s="5">
        <v>143141</v>
      </c>
      <c r="F101" s="5">
        <v>145907</v>
      </c>
      <c r="G101" s="5">
        <v>438116</v>
      </c>
      <c r="I101" s="5">
        <v>145907</v>
      </c>
      <c r="J101" s="5">
        <v>158627</v>
      </c>
      <c r="K101" s="5">
        <v>378703</v>
      </c>
      <c r="L101" s="5">
        <v>346328</v>
      </c>
      <c r="M101" s="5">
        <v>853592</v>
      </c>
      <c r="N101" s="5">
        <v>699166</v>
      </c>
      <c r="O101" s="5">
        <v>11156316221</v>
      </c>
      <c r="P101" s="5">
        <v>12006732366</v>
      </c>
      <c r="Q101" s="5">
        <v>12108557835</v>
      </c>
      <c r="R101" s="5">
        <v>10024905135</v>
      </c>
      <c r="S101" s="5">
        <v>9168924459</v>
      </c>
      <c r="T101" s="5">
        <v>12593474002</v>
      </c>
      <c r="U101" s="5">
        <v>10748400817</v>
      </c>
    </row>
    <row r="102" spans="3:21" ht="15.5" x14ac:dyDescent="0.35">
      <c r="C102" t="s">
        <v>466</v>
      </c>
      <c r="D102" s="5">
        <v>20346812</v>
      </c>
      <c r="E102" s="5">
        <v>21377845</v>
      </c>
      <c r="F102" s="5">
        <v>21074967</v>
      </c>
      <c r="G102" s="5">
        <v>20240677</v>
      </c>
      <c r="I102" s="5">
        <v>21074967</v>
      </c>
      <c r="J102" s="5">
        <v>18825474</v>
      </c>
      <c r="K102" s="5">
        <v>20607136</v>
      </c>
      <c r="L102" s="5">
        <v>6678105</v>
      </c>
      <c r="N102" s="5">
        <v>53866359</v>
      </c>
      <c r="O102" s="5">
        <v>595675999980</v>
      </c>
      <c r="P102" s="5">
        <v>131667127187</v>
      </c>
      <c r="Q102" s="5">
        <v>204868060900</v>
      </c>
      <c r="R102" s="5">
        <v>2426363707</v>
      </c>
      <c r="S102" s="5">
        <v>57698000000</v>
      </c>
      <c r="U102" s="5">
        <v>122184000000</v>
      </c>
    </row>
    <row r="103" spans="3:21" ht="15.5" x14ac:dyDescent="0.35">
      <c r="C103" t="s">
        <v>115</v>
      </c>
      <c r="J103" s="5">
        <v>973605</v>
      </c>
      <c r="K103" s="5">
        <v>6343605</v>
      </c>
      <c r="L103" s="5">
        <v>8046472</v>
      </c>
      <c r="M103" s="5">
        <v>9680763</v>
      </c>
      <c r="N103" s="5">
        <v>19942067</v>
      </c>
      <c r="O103" s="5">
        <v>706984882457</v>
      </c>
      <c r="P103" s="5">
        <v>1003791095664</v>
      </c>
      <c r="Q103" s="5">
        <v>498530988102</v>
      </c>
      <c r="R103" s="5">
        <v>611772804949</v>
      </c>
      <c r="S103" s="5">
        <v>305091867806</v>
      </c>
      <c r="T103" s="5">
        <v>2041897508110</v>
      </c>
      <c r="U103" s="5">
        <v>885981504956</v>
      </c>
    </row>
    <row r="104" spans="3:21" ht="15.5" x14ac:dyDescent="0.35">
      <c r="C104" t="s">
        <v>119</v>
      </c>
    </row>
    <row r="105" spans="3:21" ht="15.5" x14ac:dyDescent="0.35">
      <c r="C105" t="s">
        <v>209</v>
      </c>
      <c r="L105" s="5">
        <v>6035047</v>
      </c>
      <c r="M105" s="5">
        <v>15330440</v>
      </c>
      <c r="N105" s="5">
        <v>19555297</v>
      </c>
      <c r="O105" s="5">
        <v>145988492027</v>
      </c>
      <c r="P105" s="5">
        <v>228099862313</v>
      </c>
      <c r="Q105" s="5">
        <v>161781612299</v>
      </c>
      <c r="S105" s="5">
        <v>33911943796</v>
      </c>
      <c r="T105" s="5">
        <v>167519217000</v>
      </c>
      <c r="U105" s="5">
        <v>237337587667</v>
      </c>
    </row>
    <row r="106" spans="3:21" ht="15.5" x14ac:dyDescent="0.35">
      <c r="C106" t="s">
        <v>122</v>
      </c>
      <c r="K106" s="5">
        <v>5495047</v>
      </c>
      <c r="L106" s="5">
        <v>6220393</v>
      </c>
      <c r="M106" s="5">
        <v>4224857</v>
      </c>
      <c r="N106" s="5">
        <v>2479808</v>
      </c>
      <c r="O106" s="5">
        <v>73163187160</v>
      </c>
      <c r="P106" s="5">
        <v>76215819960</v>
      </c>
      <c r="Q106" s="5">
        <v>40644000000</v>
      </c>
      <c r="R106" s="5">
        <v>33577282409</v>
      </c>
      <c r="S106" s="5">
        <v>149445831933</v>
      </c>
      <c r="T106" s="5">
        <v>168790037489</v>
      </c>
      <c r="U106" s="5">
        <v>126630166558</v>
      </c>
    </row>
    <row r="107" spans="3:21" ht="15.5" x14ac:dyDescent="0.35">
      <c r="C107" t="s">
        <v>123</v>
      </c>
      <c r="L107" s="5">
        <v>6035047</v>
      </c>
      <c r="M107" s="5">
        <v>15330440</v>
      </c>
      <c r="N107" s="5">
        <v>20285489</v>
      </c>
      <c r="O107" s="5">
        <v>149702039069</v>
      </c>
      <c r="P107" s="5">
        <v>309815366787</v>
      </c>
      <c r="Q107" s="5">
        <v>249644071180</v>
      </c>
      <c r="R107" s="5">
        <v>82086791545</v>
      </c>
      <c r="S107" s="5">
        <v>103253246813</v>
      </c>
      <c r="T107" s="5">
        <v>201352065466</v>
      </c>
      <c r="U107" s="5">
        <v>267772373122</v>
      </c>
    </row>
    <row r="108" spans="3:21" ht="15.5" x14ac:dyDescent="0.35">
      <c r="C108" t="s">
        <v>124</v>
      </c>
      <c r="L108" s="5">
        <v>6035047</v>
      </c>
      <c r="M108" s="5">
        <v>15330440</v>
      </c>
      <c r="N108" s="5">
        <v>20285489</v>
      </c>
      <c r="O108" s="5">
        <v>149702039069</v>
      </c>
      <c r="P108" s="5">
        <v>309815366787</v>
      </c>
      <c r="Q108" s="5">
        <v>249644071180</v>
      </c>
      <c r="R108" s="5">
        <v>82086791545</v>
      </c>
      <c r="S108" s="5">
        <v>103253246813</v>
      </c>
      <c r="T108" s="5">
        <v>201352065466</v>
      </c>
      <c r="U108" s="5">
        <v>267772373122</v>
      </c>
    </row>
    <row r="109" spans="3:21" ht="15.5" x14ac:dyDescent="0.35">
      <c r="C109" t="s">
        <v>125</v>
      </c>
    </row>
    <row r="110" spans="3:21" ht="15.5" x14ac:dyDescent="0.35">
      <c r="C110" t="s">
        <v>126</v>
      </c>
      <c r="L110" s="5">
        <v>6035047</v>
      </c>
      <c r="M110" s="5">
        <v>15330440</v>
      </c>
      <c r="N110" s="5">
        <v>19555297</v>
      </c>
      <c r="O110" s="5">
        <v>145988492027</v>
      </c>
      <c r="P110" s="5">
        <v>228099862313</v>
      </c>
      <c r="Q110" s="5">
        <v>161781612299</v>
      </c>
      <c r="S110" s="5">
        <v>33911943796</v>
      </c>
      <c r="T110" s="5">
        <v>167519217000</v>
      </c>
      <c r="U110" s="5">
        <v>237337587667</v>
      </c>
    </row>
    <row r="111" spans="3:21" ht="15.5" x14ac:dyDescent="0.35">
      <c r="C111" t="s">
        <v>211</v>
      </c>
      <c r="N111" s="5">
        <v>730192</v>
      </c>
      <c r="O111" s="5">
        <v>3713547042</v>
      </c>
      <c r="T111" s="5">
        <v>4133716882</v>
      </c>
      <c r="U111" s="5">
        <v>4447859709</v>
      </c>
    </row>
    <row r="112" spans="3:21" ht="15.5" x14ac:dyDescent="0.35">
      <c r="C112" t="s">
        <v>127</v>
      </c>
      <c r="D112" s="5">
        <v>20682185</v>
      </c>
      <c r="E112" s="5">
        <v>21551329</v>
      </c>
      <c r="F112" s="5">
        <v>21253616</v>
      </c>
      <c r="G112" s="5">
        <v>20851427</v>
      </c>
      <c r="I112" s="5">
        <v>21253616</v>
      </c>
      <c r="J112" s="5">
        <v>20025742</v>
      </c>
      <c r="K112" s="5">
        <v>34413825</v>
      </c>
      <c r="L112" s="5">
        <v>40022458</v>
      </c>
      <c r="M112" s="5">
        <v>57086744</v>
      </c>
      <c r="N112" s="5">
        <v>120231988</v>
      </c>
      <c r="O112" s="5">
        <v>1723459522731</v>
      </c>
      <c r="P112" s="5">
        <v>2454465678087</v>
      </c>
      <c r="Q112" s="5">
        <v>1997411244539</v>
      </c>
      <c r="R112" s="5">
        <v>1749336161470</v>
      </c>
      <c r="S112" s="5">
        <v>1623926585475</v>
      </c>
      <c r="T112" s="5">
        <v>2571403202989</v>
      </c>
      <c r="U112" s="5">
        <v>2094736673254</v>
      </c>
    </row>
    <row r="113" spans="2:21" ht="15.5" x14ac:dyDescent="0.35">
      <c r="C113" t="s">
        <v>128</v>
      </c>
    </row>
    <row r="114" spans="2:21" ht="15.5" x14ac:dyDescent="0.35">
      <c r="C114" t="s">
        <v>129</v>
      </c>
      <c r="D114" s="5">
        <v>128658141</v>
      </c>
      <c r="E114" s="5">
        <v>128658141</v>
      </c>
      <c r="F114" s="5">
        <v>128658141</v>
      </c>
      <c r="G114" s="5">
        <v>128658141</v>
      </c>
      <c r="I114" s="5">
        <v>128658141</v>
      </c>
      <c r="J114" s="5">
        <v>128658141</v>
      </c>
      <c r="K114" s="5">
        <v>128658141</v>
      </c>
      <c r="L114" s="5">
        <v>128658141</v>
      </c>
      <c r="M114" s="5">
        <v>128658141</v>
      </c>
      <c r="N114" s="5">
        <v>72888664</v>
      </c>
      <c r="O114" s="5">
        <v>154000000000</v>
      </c>
      <c r="P114" s="5">
        <v>154000000000</v>
      </c>
      <c r="Q114" s="5">
        <v>154000000000</v>
      </c>
      <c r="R114" s="5">
        <v>154000000000</v>
      </c>
      <c r="S114" s="5">
        <v>154000000000</v>
      </c>
      <c r="T114" s="5">
        <v>154000000000</v>
      </c>
      <c r="U114" s="5">
        <v>154000000000</v>
      </c>
    </row>
    <row r="115" spans="2:21" ht="15.5" x14ac:dyDescent="0.35">
      <c r="C115" t="s">
        <v>130</v>
      </c>
      <c r="D115" s="5">
        <v>28067077</v>
      </c>
      <c r="E115" s="5">
        <v>28067077</v>
      </c>
      <c r="F115" s="5">
        <v>28067077</v>
      </c>
      <c r="G115" s="5">
        <v>28067077</v>
      </c>
      <c r="I115" s="5">
        <v>28067077</v>
      </c>
      <c r="J115" s="5">
        <v>28067077</v>
      </c>
      <c r="K115" s="5">
        <v>28067077</v>
      </c>
      <c r="L115" s="5">
        <v>28067077</v>
      </c>
      <c r="M115" s="5">
        <v>28067077</v>
      </c>
      <c r="N115" s="5">
        <v>28067077</v>
      </c>
      <c r="O115" s="5">
        <v>72324850615</v>
      </c>
      <c r="P115" s="5">
        <v>72324850615</v>
      </c>
      <c r="Q115" s="5">
        <v>72324850615</v>
      </c>
      <c r="R115" s="5">
        <v>72324850615</v>
      </c>
      <c r="S115" s="5">
        <v>66438850615</v>
      </c>
      <c r="T115" s="5">
        <v>66438850615</v>
      </c>
      <c r="U115" s="5">
        <v>66438850615</v>
      </c>
    </row>
    <row r="116" spans="2:21" ht="15.5" x14ac:dyDescent="0.35">
      <c r="C116" t="s">
        <v>131</v>
      </c>
      <c r="D116" s="5">
        <v>-152133317</v>
      </c>
      <c r="E116" s="5">
        <v>-152125071</v>
      </c>
      <c r="F116" s="5">
        <v>-151396871</v>
      </c>
      <c r="G116" s="5">
        <v>-150938776</v>
      </c>
      <c r="I116" s="5">
        <v>-151396871</v>
      </c>
      <c r="J116" s="5">
        <v>-148914933</v>
      </c>
      <c r="K116" s="5">
        <v>-133853963</v>
      </c>
      <c r="L116" s="5">
        <v>-123169079</v>
      </c>
      <c r="M116" s="5">
        <v>-120005729</v>
      </c>
      <c r="N116" s="5">
        <v>-120043058</v>
      </c>
      <c r="O116" s="5">
        <v>-144281030930</v>
      </c>
      <c r="P116" s="5">
        <v>154527871867</v>
      </c>
      <c r="Q116" s="5">
        <v>142433542647</v>
      </c>
      <c r="R116" s="5">
        <v>138949727108</v>
      </c>
      <c r="S116" s="5">
        <v>244200484654</v>
      </c>
      <c r="T116" s="5">
        <v>326711671599</v>
      </c>
      <c r="U116" s="5">
        <v>337082708535</v>
      </c>
    </row>
    <row r="117" spans="2:21" ht="15.5" x14ac:dyDescent="0.35">
      <c r="C117" t="s">
        <v>132</v>
      </c>
      <c r="P117" s="5">
        <v>285351334592</v>
      </c>
      <c r="Q117" s="5">
        <v>285351334592</v>
      </c>
      <c r="R117" s="5">
        <v>285351334592</v>
      </c>
      <c r="S117" s="5">
        <v>285351334592</v>
      </c>
      <c r="T117" s="5">
        <v>285351334592</v>
      </c>
    </row>
    <row r="118" spans="2:21" ht="15.5" x14ac:dyDescent="0.35">
      <c r="C118" t="s">
        <v>133</v>
      </c>
      <c r="P118" s="5">
        <v>-130823462725</v>
      </c>
      <c r="Q118" s="5">
        <v>-142917791945</v>
      </c>
      <c r="R118" s="5">
        <v>-146401607484</v>
      </c>
      <c r="S118" s="5">
        <v>-41150849938</v>
      </c>
      <c r="T118" s="5">
        <v>41360337007</v>
      </c>
    </row>
    <row r="119" spans="2:21" ht="15.5" x14ac:dyDescent="0.35">
      <c r="C119" t="s">
        <v>134</v>
      </c>
      <c r="D119" s="5">
        <v>-152133317</v>
      </c>
      <c r="E119" s="5">
        <v>-152125071</v>
      </c>
      <c r="F119" s="5">
        <v>-151396871</v>
      </c>
      <c r="G119" s="5">
        <v>-150938776</v>
      </c>
      <c r="I119" s="5">
        <v>-151396871</v>
      </c>
      <c r="J119" s="5">
        <v>-148914933</v>
      </c>
      <c r="K119" s="5">
        <v>-133853963</v>
      </c>
      <c r="L119" s="5">
        <v>-123169079</v>
      </c>
      <c r="M119" s="5">
        <v>-120005729</v>
      </c>
      <c r="N119" s="5">
        <v>-120043058</v>
      </c>
      <c r="O119" s="5">
        <v>-144281030930</v>
      </c>
      <c r="P119" s="5">
        <v>154527871867</v>
      </c>
      <c r="Q119" s="5">
        <v>142433542647</v>
      </c>
      <c r="R119" s="5">
        <v>138949727108</v>
      </c>
      <c r="S119" s="5">
        <v>244200484654</v>
      </c>
      <c r="T119" s="5">
        <v>326711671599</v>
      </c>
      <c r="U119" s="5">
        <v>337082708535</v>
      </c>
    </row>
    <row r="120" spans="2:21" ht="15.5" x14ac:dyDescent="0.35">
      <c r="C120" t="s">
        <v>10</v>
      </c>
      <c r="D120" s="5">
        <v>4593008</v>
      </c>
      <c r="E120" s="5">
        <v>4602361</v>
      </c>
      <c r="F120" s="5">
        <v>5329864</v>
      </c>
      <c r="G120" s="5">
        <v>5788112</v>
      </c>
      <c r="I120" s="5">
        <v>5329864</v>
      </c>
      <c r="J120" s="5">
        <v>7810990</v>
      </c>
      <c r="K120" s="5">
        <v>22873221</v>
      </c>
      <c r="L120" s="5">
        <v>33558902</v>
      </c>
      <c r="M120" s="5">
        <v>36723080</v>
      </c>
      <c r="N120" s="5">
        <v>-19082867</v>
      </c>
      <c r="O120" s="5">
        <v>2190102147</v>
      </c>
      <c r="P120" s="5">
        <v>327200695930</v>
      </c>
      <c r="Q120" s="5">
        <v>378870552389</v>
      </c>
      <c r="R120" s="5">
        <v>403694342061</v>
      </c>
      <c r="S120" s="5">
        <v>565111000582</v>
      </c>
      <c r="T120" s="5">
        <v>641035778235</v>
      </c>
      <c r="U120" s="5">
        <v>657341556453</v>
      </c>
    </row>
    <row r="121" spans="2:21" ht="15.5" x14ac:dyDescent="0.35">
      <c r="C121" t="s">
        <v>135</v>
      </c>
      <c r="D121" s="5">
        <v>25275193</v>
      </c>
      <c r="E121" s="5">
        <v>26153690</v>
      </c>
      <c r="F121" s="5">
        <v>26583480</v>
      </c>
      <c r="G121" s="5">
        <v>26639539</v>
      </c>
      <c r="I121" s="5">
        <v>26583480</v>
      </c>
      <c r="J121" s="5">
        <v>27836732</v>
      </c>
      <c r="K121" s="5">
        <v>57287046</v>
      </c>
      <c r="L121" s="5">
        <v>73581360</v>
      </c>
      <c r="M121" s="5">
        <v>93809824</v>
      </c>
      <c r="N121" s="5">
        <v>101149121</v>
      </c>
      <c r="O121" s="5">
        <v>1725649624878</v>
      </c>
      <c r="P121" s="5">
        <v>2781666374017</v>
      </c>
      <c r="Q121" s="5">
        <v>2376281796928</v>
      </c>
      <c r="R121" s="5">
        <v>2153030503531</v>
      </c>
      <c r="S121" s="5">
        <v>2189037586057</v>
      </c>
      <c r="T121" s="5">
        <v>3212438981224</v>
      </c>
      <c r="U121" s="5">
        <v>2752078229707</v>
      </c>
    </row>
    <row r="122" spans="2:21" ht="15.5" x14ac:dyDescent="0.35">
      <c r="C122" t="s">
        <v>136</v>
      </c>
      <c r="D122" s="5">
        <v>3816000000</v>
      </c>
      <c r="E122" s="5">
        <v>3816000000</v>
      </c>
      <c r="F122" s="5">
        <v>3816000000</v>
      </c>
      <c r="G122" s="5">
        <v>3816000000</v>
      </c>
      <c r="I122" s="5">
        <v>3816000000</v>
      </c>
      <c r="J122" s="5">
        <v>3816000000</v>
      </c>
      <c r="K122" s="5">
        <v>3816000000</v>
      </c>
      <c r="L122" s="5">
        <v>3816000000</v>
      </c>
      <c r="M122" s="5">
        <v>3816000000</v>
      </c>
      <c r="N122" s="5">
        <v>616000000</v>
      </c>
      <c r="O122" s="5">
        <v>616000000</v>
      </c>
      <c r="P122" s="5">
        <v>616000000</v>
      </c>
      <c r="Q122" s="5">
        <v>616000000</v>
      </c>
      <c r="R122" s="5">
        <v>836000000</v>
      </c>
      <c r="S122" s="5">
        <v>616000000</v>
      </c>
      <c r="T122" s="5">
        <v>616000000</v>
      </c>
      <c r="U122" s="5">
        <v>308000000</v>
      </c>
    </row>
    <row r="124" spans="2:21" ht="15.5" x14ac:dyDescent="0.35">
      <c r="B124" t="s">
        <v>137</v>
      </c>
      <c r="C124" t="s">
        <v>138</v>
      </c>
      <c r="D124" s="5">
        <v>135095</v>
      </c>
      <c r="E124" s="5">
        <v>-575518</v>
      </c>
      <c r="F124" s="5">
        <v>-963874</v>
      </c>
      <c r="G124" s="5">
        <v>-842451</v>
      </c>
      <c r="I124" s="5">
        <v>-2151611</v>
      </c>
      <c r="J124" s="5">
        <v>12115863</v>
      </c>
      <c r="K124" s="5">
        <v>-5369467</v>
      </c>
      <c r="L124" s="5">
        <v>-5568948</v>
      </c>
      <c r="M124" s="5">
        <v>16312255</v>
      </c>
      <c r="N124" s="5">
        <v>13710889</v>
      </c>
      <c r="O124" s="5">
        <v>-253724256753</v>
      </c>
      <c r="P124" s="5">
        <v>-444151604001</v>
      </c>
      <c r="Q124" s="5">
        <v>-373368308766</v>
      </c>
      <c r="R124" s="5">
        <v>49190107633</v>
      </c>
      <c r="S124" s="5">
        <v>1749582272593</v>
      </c>
      <c r="T124" s="5">
        <v>-935671862182</v>
      </c>
      <c r="U124" s="5">
        <v>-705788130271</v>
      </c>
    </row>
    <row r="125" spans="2:21" ht="15.5" x14ac:dyDescent="0.35">
      <c r="C125" t="s">
        <v>139</v>
      </c>
      <c r="D125" s="5">
        <v>517431</v>
      </c>
      <c r="F125" s="5">
        <v>36</v>
      </c>
      <c r="I125" s="5">
        <v>76756</v>
      </c>
      <c r="J125" s="5">
        <v>20238638</v>
      </c>
      <c r="K125" s="5">
        <v>56668024</v>
      </c>
      <c r="L125" s="5">
        <v>88640450</v>
      </c>
      <c r="M125" s="5">
        <v>99711934</v>
      </c>
      <c r="N125" s="5">
        <v>65936746</v>
      </c>
      <c r="O125" s="5">
        <v>2299046244502</v>
      </c>
      <c r="P125" s="5">
        <v>4594032502033</v>
      </c>
      <c r="Q125" s="5">
        <v>3342104166919</v>
      </c>
      <c r="R125" s="5">
        <v>2475640485300</v>
      </c>
      <c r="S125" s="5">
        <v>3468401914411</v>
      </c>
      <c r="T125" s="5">
        <v>3258009429714</v>
      </c>
      <c r="U125" s="5">
        <v>2945791746747</v>
      </c>
    </row>
    <row r="126" spans="2:21" ht="15.5" x14ac:dyDescent="0.35">
      <c r="C126" t="s">
        <v>1900</v>
      </c>
      <c r="D126" s="5">
        <v>-54024</v>
      </c>
      <c r="E126" s="5">
        <v>-63975</v>
      </c>
      <c r="F126" s="5">
        <v>-36474</v>
      </c>
      <c r="G126" s="5">
        <v>-36753</v>
      </c>
      <c r="I126" s="5">
        <v>-1132062</v>
      </c>
      <c r="J126" s="5">
        <v>-668968</v>
      </c>
      <c r="K126" s="5">
        <v>-1301792</v>
      </c>
      <c r="L126" s="5">
        <v>-1690801</v>
      </c>
      <c r="M126" s="5">
        <v>-2160752</v>
      </c>
      <c r="N126" s="5">
        <v>-1720511</v>
      </c>
      <c r="O126" s="5">
        <v>-128093131376</v>
      </c>
      <c r="P126" s="5">
        <v>-66267227857</v>
      </c>
      <c r="Q126" s="5">
        <v>-89585853567</v>
      </c>
      <c r="R126" s="5">
        <v>-84110133628</v>
      </c>
      <c r="S126" s="5">
        <v>-94184637789</v>
      </c>
      <c r="T126" s="5">
        <v>-87265025626</v>
      </c>
      <c r="U126" s="5">
        <v>-77839976677</v>
      </c>
    </row>
    <row r="127" spans="2:21" ht="15.5" x14ac:dyDescent="0.35">
      <c r="C127" t="s">
        <v>140</v>
      </c>
      <c r="O127" s="5">
        <v>-2415258947570</v>
      </c>
      <c r="P127" s="5">
        <v>-4800309064084</v>
      </c>
      <c r="Q127" s="5">
        <v>-3482831286303</v>
      </c>
      <c r="R127" s="5">
        <v>-2313139156865</v>
      </c>
      <c r="S127" s="5">
        <v>-1755473541060</v>
      </c>
      <c r="T127" s="5">
        <v>-4134637212240</v>
      </c>
      <c r="U127" s="5">
        <v>-3327795757156</v>
      </c>
    </row>
    <row r="128" spans="2:21" ht="15.5" x14ac:dyDescent="0.35">
      <c r="C128" t="s">
        <v>436</v>
      </c>
      <c r="J128" s="5">
        <v>-1134320</v>
      </c>
      <c r="K128" s="5">
        <v>-3016450</v>
      </c>
      <c r="L128" s="5">
        <v>-3752225</v>
      </c>
      <c r="M128" s="5">
        <v>-4105575</v>
      </c>
      <c r="N128" s="5">
        <v>-9433119</v>
      </c>
    </row>
    <row r="129" spans="3:21" ht="15.5" x14ac:dyDescent="0.35">
      <c r="C129" t="s">
        <v>216</v>
      </c>
    </row>
    <row r="130" spans="3:21" ht="15.5" x14ac:dyDescent="0.35">
      <c r="C130" t="s">
        <v>517</v>
      </c>
      <c r="D130" s="5">
        <v>-352172</v>
      </c>
      <c r="E130" s="5">
        <v>-506596</v>
      </c>
      <c r="F130" s="5">
        <v>-784059</v>
      </c>
      <c r="G130" s="5">
        <v>-874411</v>
      </c>
      <c r="I130" s="5">
        <v>-1909340</v>
      </c>
      <c r="J130" s="5">
        <v>-2215320</v>
      </c>
      <c r="K130" s="5">
        <v>-2543105</v>
      </c>
      <c r="L130" s="5">
        <v>-2273593</v>
      </c>
      <c r="M130" s="5">
        <v>-7091835</v>
      </c>
      <c r="N130" s="5">
        <v>-8543455</v>
      </c>
      <c r="O130" s="5">
        <v>-99503850704</v>
      </c>
      <c r="P130" s="5">
        <v>-93546364205</v>
      </c>
      <c r="Q130" s="5">
        <v>-50471922648</v>
      </c>
      <c r="R130" s="5">
        <v>-44850253363</v>
      </c>
      <c r="S130" s="5">
        <v>-64658193780</v>
      </c>
      <c r="T130" s="5">
        <v>-88318814135</v>
      </c>
      <c r="U130" s="5">
        <v>-46268579061</v>
      </c>
    </row>
    <row r="131" spans="3:21" ht="15.5" x14ac:dyDescent="0.35">
      <c r="C131" t="s">
        <v>1509</v>
      </c>
      <c r="F131" s="5">
        <v>15098</v>
      </c>
      <c r="I131" s="5">
        <v>15098</v>
      </c>
      <c r="J131" s="5">
        <v>77009</v>
      </c>
      <c r="K131" s="5">
        <v>67233</v>
      </c>
      <c r="L131" s="5">
        <v>182189</v>
      </c>
      <c r="M131" s="5">
        <v>360228</v>
      </c>
      <c r="N131" s="5">
        <v>1191666</v>
      </c>
      <c r="O131" s="5">
        <v>2660088979</v>
      </c>
      <c r="P131" s="5">
        <v>6723572612</v>
      </c>
      <c r="Q131" s="5">
        <v>4647420693</v>
      </c>
      <c r="R131" s="5">
        <v>3176642865</v>
      </c>
      <c r="S131" s="5">
        <v>25500957078</v>
      </c>
      <c r="T131" s="5">
        <v>2962530234</v>
      </c>
      <c r="U131" s="5">
        <v>3151988932</v>
      </c>
    </row>
    <row r="132" spans="3:21" ht="15.5" x14ac:dyDescent="0.35">
      <c r="C132" t="s">
        <v>605</v>
      </c>
      <c r="O132" s="5">
        <v>469282468066</v>
      </c>
      <c r="P132" s="5">
        <v>-87309429399</v>
      </c>
      <c r="Q132" s="5">
        <v>202441697193</v>
      </c>
      <c r="R132" s="5">
        <v>-55271636293</v>
      </c>
      <c r="S132" s="5">
        <v>57698000000</v>
      </c>
      <c r="T132" s="5">
        <v>-122184000000</v>
      </c>
      <c r="U132" s="5">
        <v>122184000000</v>
      </c>
    </row>
    <row r="133" spans="3:21" ht="15.5" x14ac:dyDescent="0.35">
      <c r="C133" t="s">
        <v>214</v>
      </c>
      <c r="D133" s="5">
        <v>21010</v>
      </c>
      <c r="E133" s="5">
        <v>-2102</v>
      </c>
      <c r="F133" s="5">
        <v>-124222</v>
      </c>
      <c r="G133" s="5">
        <v>72473</v>
      </c>
      <c r="I133" s="5">
        <v>836127</v>
      </c>
      <c r="J133" s="5">
        <v>2460229</v>
      </c>
      <c r="K133" s="5">
        <v>3953612</v>
      </c>
      <c r="L133" s="5">
        <v>560313</v>
      </c>
      <c r="M133" s="5">
        <v>2712967</v>
      </c>
      <c r="N133" s="5">
        <v>8031914</v>
      </c>
    </row>
    <row r="134" spans="3:21" ht="15.5" x14ac:dyDescent="0.35">
      <c r="C134" t="s">
        <v>166</v>
      </c>
    </row>
    <row r="135" spans="3:21" ht="15.5" x14ac:dyDescent="0.35">
      <c r="C135" t="s">
        <v>145</v>
      </c>
      <c r="D135" s="5">
        <v>11931</v>
      </c>
      <c r="E135" s="5">
        <v>571041</v>
      </c>
      <c r="F135" s="5">
        <v>963865</v>
      </c>
      <c r="G135" s="5">
        <v>770585</v>
      </c>
      <c r="I135" s="5">
        <v>2023363</v>
      </c>
      <c r="J135" s="5">
        <v>-12646709</v>
      </c>
      <c r="K135" s="5">
        <v>5465770</v>
      </c>
      <c r="L135" s="5">
        <v>-2256043</v>
      </c>
      <c r="M135" s="5">
        <v>-10837994</v>
      </c>
      <c r="N135" s="5">
        <v>-13631512</v>
      </c>
      <c r="O135" s="5">
        <v>139705175688</v>
      </c>
      <c r="P135" s="5">
        <v>471568493419</v>
      </c>
      <c r="Q135" s="5">
        <v>258048210236</v>
      </c>
      <c r="R135" s="5">
        <v>101628807502</v>
      </c>
      <c r="S135" s="5">
        <v>-1832059100356</v>
      </c>
      <c r="T135" s="5">
        <v>993807023806</v>
      </c>
      <c r="U135" s="5">
        <v>734675550476</v>
      </c>
    </row>
    <row r="136" spans="3:21" ht="15.5" x14ac:dyDescent="0.35">
      <c r="C136" t="s">
        <v>146</v>
      </c>
      <c r="G136" s="5">
        <v>74320</v>
      </c>
      <c r="I136" s="5">
        <v>110246</v>
      </c>
      <c r="J136" s="5">
        <v>50407</v>
      </c>
      <c r="K136" s="5">
        <v>-145603</v>
      </c>
      <c r="L136" s="5">
        <v>2014726</v>
      </c>
      <c r="M136" s="5">
        <v>71934</v>
      </c>
      <c r="N136" s="5">
        <v>170256</v>
      </c>
      <c r="O136" s="5">
        <v>53807059833</v>
      </c>
      <c r="P136" s="5">
        <v>-11792660807</v>
      </c>
      <c r="Q136" s="5">
        <v>132299999549</v>
      </c>
      <c r="R136" s="5">
        <v>-117192746745</v>
      </c>
      <c r="S136" s="5">
        <v>116560131479</v>
      </c>
      <c r="T136" s="5">
        <v>-27545252972</v>
      </c>
      <c r="U136" s="5">
        <v>-156664969866</v>
      </c>
    </row>
    <row r="137" spans="3:21" ht="15.5" x14ac:dyDescent="0.35">
      <c r="C137" t="s">
        <v>1901</v>
      </c>
    </row>
    <row r="138" spans="3:21" ht="15.5" x14ac:dyDescent="0.35">
      <c r="C138" t="s">
        <v>1902</v>
      </c>
      <c r="M138" s="5">
        <v>926</v>
      </c>
      <c r="N138" s="5">
        <v>861720</v>
      </c>
      <c r="O138" s="5">
        <v>89137625289</v>
      </c>
      <c r="P138" s="5">
        <v>8049374195</v>
      </c>
      <c r="Q138" s="5">
        <v>90249763321</v>
      </c>
      <c r="R138" s="5">
        <v>-71060361173</v>
      </c>
      <c r="S138" s="5">
        <v>85102807527</v>
      </c>
      <c r="T138" s="5">
        <v>11855486710</v>
      </c>
      <c r="U138" s="5">
        <v>-139000160266</v>
      </c>
    </row>
    <row r="139" spans="3:21" ht="15.5" x14ac:dyDescent="0.35">
      <c r="C139" t="s">
        <v>1903</v>
      </c>
    </row>
    <row r="140" spans="3:21" ht="15.5" x14ac:dyDescent="0.35">
      <c r="C140" t="s">
        <v>147</v>
      </c>
      <c r="J140" s="5">
        <v>-11146</v>
      </c>
      <c r="K140" s="5">
        <v>-145603</v>
      </c>
      <c r="L140" s="5">
        <v>-325768</v>
      </c>
      <c r="M140" s="5">
        <v>-215094</v>
      </c>
      <c r="N140" s="5">
        <v>-666275</v>
      </c>
      <c r="O140" s="5">
        <v>-15291742243</v>
      </c>
      <c r="P140" s="5">
        <v>-31743145693</v>
      </c>
      <c r="Q140" s="5">
        <v>-9648708106</v>
      </c>
      <c r="R140" s="5">
        <v>-2557937540</v>
      </c>
      <c r="S140" s="5">
        <v>-437535496</v>
      </c>
      <c r="T140" s="5">
        <v>-13317788766</v>
      </c>
      <c r="U140" s="5">
        <v>-17948877491</v>
      </c>
    </row>
    <row r="141" spans="3:21" ht="15.5" x14ac:dyDescent="0.35">
      <c r="C141" t="s">
        <v>521</v>
      </c>
      <c r="G141" s="5">
        <v>74320</v>
      </c>
      <c r="I141" s="5">
        <v>110246</v>
      </c>
      <c r="J141" s="5">
        <v>61553</v>
      </c>
      <c r="L141" s="5">
        <v>7808</v>
      </c>
      <c r="N141" s="5">
        <v>16159</v>
      </c>
      <c r="P141" s="5">
        <v>547830566</v>
      </c>
      <c r="Q141" s="5">
        <v>430000000</v>
      </c>
      <c r="S141" s="5">
        <v>90914378</v>
      </c>
      <c r="U141" s="5">
        <v>3661363636</v>
      </c>
    </row>
    <row r="142" spans="3:21" ht="15.5" x14ac:dyDescent="0.35">
      <c r="C142" t="s">
        <v>1378</v>
      </c>
      <c r="L142" s="5">
        <v>2494013</v>
      </c>
      <c r="M142" s="5">
        <v>2984314</v>
      </c>
      <c r="N142" s="5">
        <v>4426450</v>
      </c>
      <c r="O142" s="5">
        <v>-20038823213</v>
      </c>
      <c r="P142" s="5">
        <v>11353280125</v>
      </c>
      <c r="Q142" s="5">
        <v>51268944334</v>
      </c>
      <c r="R142" s="5">
        <v>-43584448032</v>
      </c>
      <c r="S142" s="5">
        <v>31803945070</v>
      </c>
      <c r="T142" s="5">
        <v>-26082950916</v>
      </c>
      <c r="U142" s="5">
        <v>-3377295745</v>
      </c>
    </row>
    <row r="143" spans="3:21" ht="15.5" x14ac:dyDescent="0.35">
      <c r="C143" t="s">
        <v>1904</v>
      </c>
    </row>
    <row r="144" spans="3:21" ht="15.5" x14ac:dyDescent="0.35">
      <c r="C144" t="s">
        <v>1905</v>
      </c>
      <c r="R144" s="5">
        <v>10000000</v>
      </c>
    </row>
    <row r="145" spans="3:21" ht="15.5" x14ac:dyDescent="0.35">
      <c r="C145" t="s">
        <v>1906</v>
      </c>
    </row>
    <row r="146" spans="3:21" ht="15.5" x14ac:dyDescent="0.35">
      <c r="C146" t="s">
        <v>152</v>
      </c>
      <c r="D146" s="5">
        <v>11931</v>
      </c>
      <c r="E146" s="5">
        <v>571041</v>
      </c>
      <c r="F146" s="5">
        <v>963865</v>
      </c>
      <c r="G146" s="5">
        <v>770585</v>
      </c>
      <c r="I146" s="5">
        <v>2023363</v>
      </c>
      <c r="J146" s="5">
        <v>-12646709</v>
      </c>
      <c r="K146" s="5">
        <v>5465770</v>
      </c>
      <c r="L146" s="5">
        <v>-2256043</v>
      </c>
      <c r="M146" s="5">
        <v>-10837994</v>
      </c>
      <c r="N146" s="5">
        <v>-13631512</v>
      </c>
      <c r="O146" s="5">
        <v>139705175688</v>
      </c>
      <c r="P146" s="5">
        <v>471568493419</v>
      </c>
      <c r="Q146" s="5">
        <v>258048210236</v>
      </c>
      <c r="R146" s="5">
        <v>101628807502</v>
      </c>
      <c r="S146" s="5">
        <v>-1832059100356</v>
      </c>
      <c r="T146" s="5">
        <v>993807023806</v>
      </c>
      <c r="U146" s="5">
        <v>734675550476</v>
      </c>
    </row>
    <row r="147" spans="3:21" ht="15.5" x14ac:dyDescent="0.35">
      <c r="C147" t="s">
        <v>1742</v>
      </c>
      <c r="D147" s="5">
        <v>504551</v>
      </c>
      <c r="E147" s="5">
        <v>607929</v>
      </c>
      <c r="F147" s="5">
        <v>1008093</v>
      </c>
      <c r="G147" s="5">
        <v>877043</v>
      </c>
      <c r="I147" s="5">
        <v>6089282</v>
      </c>
      <c r="J147" s="5">
        <v>32235374</v>
      </c>
      <c r="K147" s="5">
        <v>61111567</v>
      </c>
      <c r="L147" s="5">
        <v>108362578</v>
      </c>
      <c r="M147" s="5">
        <v>122233423</v>
      </c>
      <c r="N147" s="5">
        <v>191964471</v>
      </c>
    </row>
    <row r="148" spans="3:21" ht="15.5" x14ac:dyDescent="0.35">
      <c r="C148" t="s">
        <v>1896</v>
      </c>
      <c r="D148" s="5">
        <v>-492620</v>
      </c>
      <c r="E148" s="5">
        <v>-36888</v>
      </c>
      <c r="F148" s="5">
        <v>-44228</v>
      </c>
      <c r="G148" s="5">
        <v>-106458</v>
      </c>
      <c r="I148" s="5">
        <v>-3092314</v>
      </c>
      <c r="J148" s="5">
        <v>-34017036</v>
      </c>
      <c r="K148" s="5">
        <v>-47182537</v>
      </c>
      <c r="L148" s="5">
        <v>-101684473</v>
      </c>
      <c r="M148" s="5">
        <v>-176099782</v>
      </c>
      <c r="N148" s="5">
        <v>-180949418</v>
      </c>
    </row>
    <row r="149" spans="3:21" ht="15.5" x14ac:dyDescent="0.35">
      <c r="C149" t="s">
        <v>278</v>
      </c>
      <c r="J149" s="5">
        <v>48164655</v>
      </c>
      <c r="K149" s="5">
        <v>72545415</v>
      </c>
      <c r="L149" s="5">
        <v>70589980</v>
      </c>
      <c r="M149" s="5">
        <v>101375968</v>
      </c>
      <c r="N149" s="5">
        <v>314140404</v>
      </c>
    </row>
    <row r="150" spans="3:21" ht="15.5" x14ac:dyDescent="0.35">
      <c r="C150" t="s">
        <v>670</v>
      </c>
      <c r="G150" s="5">
        <v>-973605</v>
      </c>
      <c r="I150" s="5">
        <v>-973605</v>
      </c>
      <c r="J150" s="5">
        <v>-53534655</v>
      </c>
      <c r="K150" s="5">
        <v>-74248282</v>
      </c>
      <c r="L150" s="5">
        <v>-72224271</v>
      </c>
      <c r="M150" s="5">
        <v>-111637272</v>
      </c>
      <c r="N150" s="5">
        <v>-345056900</v>
      </c>
    </row>
    <row r="151" spans="3:21" ht="15.5" x14ac:dyDescent="0.35">
      <c r="C151" t="s">
        <v>1907</v>
      </c>
      <c r="M151" s="5">
        <v>55769477</v>
      </c>
    </row>
    <row r="152" spans="3:21" ht="15.5" x14ac:dyDescent="0.35">
      <c r="C152" t="s">
        <v>1908</v>
      </c>
      <c r="T152" s="5">
        <v>-12266479613</v>
      </c>
      <c r="U152" s="5">
        <v>-6134875321</v>
      </c>
    </row>
    <row r="153" spans="3:21" ht="15.5" x14ac:dyDescent="0.35">
      <c r="C153" t="s">
        <v>1909</v>
      </c>
      <c r="G153" s="5">
        <v>973605</v>
      </c>
      <c r="O153" s="5">
        <v>-256601887850</v>
      </c>
      <c r="P153" s="5">
        <v>470928146246</v>
      </c>
      <c r="Q153" s="5">
        <v>-113241816847</v>
      </c>
      <c r="R153" s="5">
        <v>306680937115</v>
      </c>
      <c r="S153" s="5">
        <v>-1736805640304</v>
      </c>
      <c r="T153" s="5">
        <v>1155916003155</v>
      </c>
      <c r="U153" s="5">
        <v>687053262444</v>
      </c>
    </row>
    <row r="154" spans="3:21" ht="15.5" x14ac:dyDescent="0.35">
      <c r="C154" t="s">
        <v>1910</v>
      </c>
      <c r="N154" s="5">
        <v>22035105</v>
      </c>
      <c r="P154" s="5">
        <v>139787500000</v>
      </c>
      <c r="Q154" s="5">
        <v>168848329890</v>
      </c>
      <c r="T154" s="5">
        <v>124400000000</v>
      </c>
    </row>
    <row r="155" spans="3:21" ht="15.5" x14ac:dyDescent="0.35">
      <c r="C155" t="s">
        <v>1911</v>
      </c>
      <c r="J155" s="5">
        <v>-5495047</v>
      </c>
      <c r="K155" s="5">
        <v>-6760393</v>
      </c>
      <c r="L155" s="5">
        <v>-7299857</v>
      </c>
      <c r="M155" s="5">
        <v>-2479808</v>
      </c>
      <c r="N155" s="5">
        <v>-15765174</v>
      </c>
      <c r="O155" s="5">
        <v>-72975404528</v>
      </c>
      <c r="P155" s="5">
        <v>-51837723428</v>
      </c>
      <c r="R155" s="5">
        <v>-149780493320</v>
      </c>
      <c r="S155" s="5">
        <v>-152951460052</v>
      </c>
      <c r="T155" s="5">
        <v>-152058499736</v>
      </c>
      <c r="U155" s="5">
        <v>-68426836647</v>
      </c>
    </row>
    <row r="156" spans="3:21" ht="15.5" x14ac:dyDescent="0.35">
      <c r="C156" t="s">
        <v>167</v>
      </c>
      <c r="D156" s="5">
        <v>147026</v>
      </c>
      <c r="E156" s="5">
        <v>-4477</v>
      </c>
      <c r="F156" s="5">
        <v>-9</v>
      </c>
      <c r="G156" s="5">
        <v>2454</v>
      </c>
      <c r="I156" s="5">
        <v>-18002</v>
      </c>
      <c r="J156" s="5">
        <v>-480439</v>
      </c>
      <c r="K156" s="5">
        <v>-49300</v>
      </c>
      <c r="L156" s="5">
        <v>-5810265</v>
      </c>
      <c r="M156" s="5">
        <v>5546195</v>
      </c>
      <c r="N156" s="5">
        <v>249633</v>
      </c>
      <c r="O156" s="5">
        <v>-60212021232</v>
      </c>
      <c r="P156" s="5">
        <v>15624228611</v>
      </c>
      <c r="Q156" s="5">
        <v>16979901019</v>
      </c>
      <c r="R156" s="5">
        <v>33626168390</v>
      </c>
      <c r="S156" s="5">
        <v>34083303716</v>
      </c>
      <c r="T156" s="5">
        <v>30589908652</v>
      </c>
      <c r="U156" s="5">
        <v>-127777549661</v>
      </c>
    </row>
    <row r="157" spans="3:21" ht="15.5" x14ac:dyDescent="0.35">
      <c r="C157" t="s">
        <v>168</v>
      </c>
      <c r="E157" s="5">
        <v>9335</v>
      </c>
      <c r="I157" s="5">
        <v>27337</v>
      </c>
      <c r="J157" s="5">
        <v>507776</v>
      </c>
      <c r="K157" s="5">
        <v>557076</v>
      </c>
      <c r="L157" s="5">
        <v>6367341</v>
      </c>
      <c r="M157" s="5">
        <v>821146</v>
      </c>
      <c r="N157" s="5">
        <v>571513</v>
      </c>
      <c r="O157" s="5">
        <v>71000352993</v>
      </c>
      <c r="P157" s="5">
        <v>51808282103</v>
      </c>
      <c r="Q157" s="5">
        <v>46166334726</v>
      </c>
      <c r="R157" s="5">
        <v>31773447971</v>
      </c>
      <c r="S157" s="5">
        <v>51502003307</v>
      </c>
      <c r="T157" s="5">
        <v>27850189137</v>
      </c>
      <c r="U157" s="5">
        <v>47687508876</v>
      </c>
    </row>
    <row r="158" spans="3:21" ht="15.5" x14ac:dyDescent="0.35">
      <c r="C158" t="s">
        <v>242</v>
      </c>
      <c r="O158" s="5">
        <v>-2843740400</v>
      </c>
      <c r="P158" s="5">
        <v>3567842279</v>
      </c>
      <c r="Q158" s="5">
        <v>-11337953642</v>
      </c>
      <c r="R158" s="5">
        <v>-19233281635</v>
      </c>
      <c r="S158" s="5">
        <v>-53811859052</v>
      </c>
      <c r="T158" s="5">
        <v>-6938094482</v>
      </c>
      <c r="U158" s="5">
        <v>107940229922</v>
      </c>
    </row>
    <row r="159" spans="3:21" ht="15.5" x14ac:dyDescent="0.35">
      <c r="C159" t="s">
        <v>169</v>
      </c>
      <c r="D159" s="5">
        <v>147026</v>
      </c>
      <c r="E159" s="5">
        <v>4858</v>
      </c>
      <c r="F159" s="5">
        <v>-9</v>
      </c>
      <c r="G159" s="5">
        <v>2454</v>
      </c>
      <c r="I159" s="5">
        <v>9335</v>
      </c>
      <c r="J159" s="5">
        <v>27337</v>
      </c>
      <c r="K159" s="5">
        <v>507776</v>
      </c>
      <c r="L159" s="5">
        <v>557076</v>
      </c>
      <c r="M159" s="5">
        <v>6367341</v>
      </c>
      <c r="N159" s="5">
        <v>821146</v>
      </c>
      <c r="O159" s="5">
        <v>7944591361</v>
      </c>
      <c r="P159" s="5">
        <v>71000352993</v>
      </c>
      <c r="Q159" s="5">
        <v>51808282103</v>
      </c>
      <c r="R159" s="5">
        <v>46166334726</v>
      </c>
      <c r="S159" s="5">
        <v>31773447971</v>
      </c>
      <c r="T159" s="5">
        <v>51502003307</v>
      </c>
      <c r="U159" s="5">
        <v>27850189137</v>
      </c>
    </row>
    <row r="161" spans="2:21" ht="15.5" x14ac:dyDescent="0.35">
      <c r="B161" t="s">
        <v>170</v>
      </c>
      <c r="C161" t="s">
        <v>12</v>
      </c>
      <c r="D161" s="5">
        <v>3820000000</v>
      </c>
      <c r="E161" s="5">
        <v>3820000000</v>
      </c>
      <c r="F161" s="5">
        <v>3820000000</v>
      </c>
      <c r="G161" s="5">
        <v>3820000000</v>
      </c>
      <c r="I161" s="5">
        <v>3820000000</v>
      </c>
      <c r="J161" s="5">
        <v>3820000000</v>
      </c>
      <c r="K161" s="5">
        <v>3820000000</v>
      </c>
      <c r="L161" s="5">
        <v>3820000000</v>
      </c>
      <c r="M161" s="5">
        <v>3820000000</v>
      </c>
      <c r="N161" s="5">
        <v>620000000</v>
      </c>
      <c r="O161" s="5">
        <v>620000000</v>
      </c>
      <c r="P161" s="5">
        <v>620000000</v>
      </c>
      <c r="Q161" s="5">
        <v>620000000</v>
      </c>
      <c r="R161" s="5">
        <v>840000000</v>
      </c>
      <c r="S161" s="5">
        <v>620000000</v>
      </c>
      <c r="T161" s="5">
        <v>620000000</v>
      </c>
      <c r="U161" s="5">
        <v>310000000</v>
      </c>
    </row>
    <row r="162" spans="2:21" ht="15.5" x14ac:dyDescent="0.35">
      <c r="C162" t="s">
        <v>171</v>
      </c>
      <c r="D162" s="6">
        <v>-0.04</v>
      </c>
      <c r="E162" s="6">
        <v>-3.22</v>
      </c>
      <c r="F162" s="5">
        <v>-2</v>
      </c>
      <c r="G162" s="6">
        <v>0.14000000000000001</v>
      </c>
    </row>
    <row r="163" spans="2:21" ht="15.5" x14ac:dyDescent="0.35">
      <c r="C163" t="s">
        <v>172</v>
      </c>
      <c r="D163" s="5">
        <v>-1850</v>
      </c>
      <c r="E163" s="6">
        <v>-22.98</v>
      </c>
      <c r="F163" s="5">
        <v>-37</v>
      </c>
      <c r="G163" s="6">
        <v>528.57000000000005</v>
      </c>
    </row>
    <row r="164" spans="2:21" ht="15.5" x14ac:dyDescent="0.35">
      <c r="C164" t="s">
        <v>60</v>
      </c>
      <c r="D164" s="6">
        <v>31.11</v>
      </c>
      <c r="E164" s="5">
        <v>0</v>
      </c>
      <c r="F164" s="6">
        <v>470606.76</v>
      </c>
      <c r="G164" s="5">
        <v>0</v>
      </c>
    </row>
    <row r="165" spans="2:21" ht="15.5" x14ac:dyDescent="0.35">
      <c r="C165" t="s">
        <v>173</v>
      </c>
      <c r="D165" s="5">
        <v>-2440000000</v>
      </c>
      <c r="E165" s="5">
        <v>-1090000000</v>
      </c>
      <c r="F165" s="5">
        <v>-21550000000</v>
      </c>
      <c r="G165" s="5">
        <v>6140000000</v>
      </c>
    </row>
    <row r="166" spans="2:21" ht="15.5" x14ac:dyDescent="0.35">
      <c r="C166" t="s">
        <v>174</v>
      </c>
      <c r="D166" s="6">
        <v>-2.9999999999999997E-4</v>
      </c>
      <c r="E166" s="6">
        <v>-2.76E-2</v>
      </c>
      <c r="F166" s="6">
        <v>-1.72E-2</v>
      </c>
      <c r="G166" s="6">
        <v>1.1999999999999999E-3</v>
      </c>
    </row>
    <row r="167" spans="2:21" ht="15.5" x14ac:dyDescent="0.35">
      <c r="C167" t="s">
        <v>175</v>
      </c>
      <c r="D167" s="6">
        <v>-1.8E-3</v>
      </c>
      <c r="E167" s="6">
        <v>-0.15689999999999998</v>
      </c>
      <c r="F167" s="6">
        <v>-8.5699999999999998E-2</v>
      </c>
      <c r="G167" s="6">
        <v>5.4000000000000003E-3</v>
      </c>
    </row>
    <row r="168" spans="2:21" ht="15.5" x14ac:dyDescent="0.35">
      <c r="C168" t="s">
        <v>176</v>
      </c>
      <c r="D168" s="6">
        <v>-0.12269999999999999</v>
      </c>
      <c r="E168" s="6">
        <v>-9.9399999999999988E-2</v>
      </c>
      <c r="F168" s="6">
        <v>-0.31440000000000001</v>
      </c>
      <c r="G168" s="6">
        <v>-1.55E-2</v>
      </c>
    </row>
    <row r="169" spans="2:21" ht="15.5" x14ac:dyDescent="0.35">
      <c r="C169" t="s">
        <v>177</v>
      </c>
      <c r="D169" s="6">
        <v>-1.1399999999999999</v>
      </c>
      <c r="E169" s="6">
        <v>-0.98</v>
      </c>
      <c r="F169" s="6">
        <v>-3.54</v>
      </c>
      <c r="G169" s="6">
        <v>-0.19</v>
      </c>
    </row>
    <row r="170" spans="2:21" ht="15.5" x14ac:dyDescent="0.35">
      <c r="C170" t="s">
        <v>178</v>
      </c>
      <c r="D170" s="5">
        <v>82000000000</v>
      </c>
      <c r="E170" s="5">
        <v>78000000000</v>
      </c>
      <c r="F170" s="5">
        <v>89000000000</v>
      </c>
      <c r="G170" s="5">
        <v>97000000000</v>
      </c>
    </row>
    <row r="171" spans="2:21" ht="15.5" x14ac:dyDescent="0.35">
      <c r="C171" t="s">
        <v>179</v>
      </c>
      <c r="D171" s="6">
        <v>3.44</v>
      </c>
      <c r="E171" s="6">
        <v>3.61</v>
      </c>
      <c r="F171" s="6">
        <v>3.17</v>
      </c>
      <c r="G171" s="6">
        <v>2.92</v>
      </c>
    </row>
    <row r="172" spans="2:21" ht="15.5" x14ac:dyDescent="0.35">
      <c r="C172" t="s">
        <v>180</v>
      </c>
      <c r="D172" s="6">
        <v>21.54</v>
      </c>
      <c r="E172" s="6">
        <v>20.5</v>
      </c>
      <c r="F172" s="6">
        <v>23.35</v>
      </c>
      <c r="G172" s="6">
        <v>25.32</v>
      </c>
    </row>
    <row r="173" spans="2:21" ht="15.5" x14ac:dyDescent="0.35">
      <c r="C173" t="s">
        <v>181</v>
      </c>
      <c r="D173" s="6">
        <v>3.44</v>
      </c>
      <c r="E173" s="6">
        <v>3.61</v>
      </c>
      <c r="F173" s="6">
        <v>3.17</v>
      </c>
      <c r="G173" s="6">
        <v>2.92</v>
      </c>
    </row>
    <row r="174" spans="2:21" ht="15.5" x14ac:dyDescent="0.35">
      <c r="C174" t="s">
        <v>182</v>
      </c>
      <c r="D174" s="6">
        <v>21.54</v>
      </c>
      <c r="E174" s="6">
        <v>20.5</v>
      </c>
      <c r="F174" s="6">
        <v>23.35</v>
      </c>
      <c r="G174" s="6">
        <v>25.32</v>
      </c>
    </row>
    <row r="175" spans="2:21" ht="15.5" x14ac:dyDescent="0.35">
      <c r="C175" t="s">
        <v>183</v>
      </c>
    </row>
    <row r="176" spans="2:21" ht="15.5" x14ac:dyDescent="0.35">
      <c r="C176" t="s">
        <v>184</v>
      </c>
    </row>
    <row r="177" spans="3:21" ht="15.5" x14ac:dyDescent="0.35">
      <c r="C177" t="s">
        <v>185</v>
      </c>
      <c r="D177" s="5">
        <v>82000000000</v>
      </c>
      <c r="E177" s="5">
        <v>78000000000</v>
      </c>
      <c r="F177" s="5">
        <v>89000000000</v>
      </c>
      <c r="G177" s="5">
        <v>97000000000</v>
      </c>
    </row>
    <row r="178" spans="3:21" ht="15.5" x14ac:dyDescent="0.35">
      <c r="C178" t="s">
        <v>24</v>
      </c>
    </row>
    <row r="179" spans="3:21" ht="15.5" x14ac:dyDescent="0.35">
      <c r="C179" t="s">
        <v>21</v>
      </c>
      <c r="D179" s="5">
        <v>-3000000000</v>
      </c>
      <c r="E179" s="5">
        <v>0</v>
      </c>
      <c r="F179" s="5">
        <v>0</v>
      </c>
      <c r="G179" s="5">
        <v>0</v>
      </c>
    </row>
    <row r="180" spans="3:21" ht="15.5" x14ac:dyDescent="0.35">
      <c r="C180" t="s">
        <v>186</v>
      </c>
      <c r="D180" s="5">
        <v>-222000000000</v>
      </c>
      <c r="E180" s="5">
        <v>-218000000000</v>
      </c>
      <c r="F180" s="5">
        <v>-209000000000</v>
      </c>
      <c r="G180" s="5">
        <v>-181000000000</v>
      </c>
    </row>
    <row r="181" spans="3:21" ht="15.5" x14ac:dyDescent="0.35">
      <c r="C181" t="s">
        <v>187</v>
      </c>
      <c r="D181" s="5">
        <v>2000000000</v>
      </c>
      <c r="E181" s="5">
        <v>-10000000000</v>
      </c>
      <c r="F181" s="5">
        <v>-16000000000</v>
      </c>
      <c r="G181" s="5">
        <v>-14000000000</v>
      </c>
    </row>
    <row r="182" spans="3:21" ht="15.5" x14ac:dyDescent="0.35">
      <c r="C182" t="s">
        <v>188</v>
      </c>
    </row>
    <row r="183" spans="3:21" ht="15.5" x14ac:dyDescent="0.35">
      <c r="C183" t="s">
        <v>13</v>
      </c>
      <c r="D183" s="5">
        <v>2000000000</v>
      </c>
      <c r="E183" s="5">
        <v>-10000000000</v>
      </c>
      <c r="F183" s="5">
        <v>-16000000000</v>
      </c>
      <c r="G183" s="5">
        <v>-14000000000</v>
      </c>
    </row>
    <row r="184" spans="3:21" ht="15.5" x14ac:dyDescent="0.35">
      <c r="C184" t="s">
        <v>16</v>
      </c>
      <c r="D184" s="6">
        <v>0.5</v>
      </c>
      <c r="E184" s="6">
        <v>-2.56</v>
      </c>
      <c r="F184" s="6">
        <v>-4.2300000000000004</v>
      </c>
      <c r="G184" s="6">
        <v>-3.73</v>
      </c>
    </row>
    <row r="185" spans="3:21" ht="15.5" x14ac:dyDescent="0.35">
      <c r="C185" t="s">
        <v>45</v>
      </c>
      <c r="I185" s="6">
        <v>-10.72</v>
      </c>
      <c r="J185" s="6">
        <v>-62.56</v>
      </c>
      <c r="K185" s="6">
        <v>-42.71</v>
      </c>
      <c r="L185" s="6">
        <v>-12.33</v>
      </c>
      <c r="M185" s="6">
        <v>0.14000000000000001</v>
      </c>
      <c r="N185" s="6">
        <v>-447.64</v>
      </c>
      <c r="O185" s="6">
        <v>-485.08</v>
      </c>
      <c r="P185" s="6">
        <v>10.62</v>
      </c>
      <c r="Q185" s="6">
        <v>13.71</v>
      </c>
      <c r="R185" s="6">
        <v>-119.54</v>
      </c>
      <c r="S185" s="6">
        <v>-87.04</v>
      </c>
      <c r="T185" s="6">
        <v>3.16</v>
      </c>
      <c r="U185" s="6">
        <v>84.8</v>
      </c>
    </row>
    <row r="186" spans="3:21" ht="15.5" x14ac:dyDescent="0.35">
      <c r="C186" t="s">
        <v>59</v>
      </c>
      <c r="I186" s="6">
        <v>-6.9</v>
      </c>
      <c r="J186" s="6">
        <v>-1.18</v>
      </c>
      <c r="K186" s="6">
        <v>-4.5</v>
      </c>
      <c r="L186" s="6">
        <v>-22.06</v>
      </c>
      <c r="M186" s="6">
        <v>2142.86</v>
      </c>
      <c r="N186" s="6">
        <v>-0.55000000000000004</v>
      </c>
      <c r="O186" s="6">
        <v>-0.74</v>
      </c>
      <c r="P186" s="6">
        <v>37.659999999999997</v>
      </c>
      <c r="Q186" s="6">
        <v>16.05</v>
      </c>
      <c r="R186" s="6">
        <v>-1.53</v>
      </c>
      <c r="S186" s="6">
        <v>-2.27</v>
      </c>
      <c r="T186" s="6">
        <v>84.81</v>
      </c>
      <c r="U186" s="6">
        <v>7.08</v>
      </c>
    </row>
    <row r="187" spans="3:21" ht="15.5" x14ac:dyDescent="0.35">
      <c r="C187" t="s">
        <v>62</v>
      </c>
      <c r="I187" s="6">
        <v>223.27</v>
      </c>
      <c r="J187" s="6">
        <v>0.97</v>
      </c>
      <c r="K187" s="6">
        <v>0.85</v>
      </c>
      <c r="L187" s="6">
        <v>0.86</v>
      </c>
      <c r="M187" s="6">
        <v>0.78</v>
      </c>
      <c r="N187" s="6">
        <v>0.15</v>
      </c>
      <c r="O187" s="6">
        <v>0.1</v>
      </c>
      <c r="P187" s="6">
        <v>0.06</v>
      </c>
      <c r="Q187" s="6">
        <v>0.04</v>
      </c>
      <c r="R187" s="6">
        <v>0.06</v>
      </c>
      <c r="S187" s="6">
        <v>0.04</v>
      </c>
      <c r="T187" s="6">
        <v>0.05</v>
      </c>
      <c r="U187" s="6">
        <v>0.06</v>
      </c>
    </row>
    <row r="188" spans="3:21" ht="15.5" x14ac:dyDescent="0.35">
      <c r="C188" t="s">
        <v>189</v>
      </c>
      <c r="I188" s="5">
        <v>-19070000000</v>
      </c>
      <c r="J188" s="5">
        <v>-28010000000</v>
      </c>
      <c r="K188" s="5">
        <v>-70370000000</v>
      </c>
      <c r="L188" s="6">
        <v>32259999999.999996</v>
      </c>
      <c r="M188" s="5">
        <v>84140000000</v>
      </c>
      <c r="N188" s="5">
        <v>-76860000000</v>
      </c>
      <c r="O188" s="5">
        <v>-108280000000</v>
      </c>
      <c r="P188" s="5">
        <v>155750000000</v>
      </c>
    </row>
    <row r="189" spans="3:21" ht="15.5" x14ac:dyDescent="0.35">
      <c r="C189" t="s">
        <v>190</v>
      </c>
      <c r="I189" s="6">
        <v>-9.1999999999999998E-2</v>
      </c>
      <c r="J189" s="6">
        <v>-0.53079999999999994</v>
      </c>
      <c r="K189" s="6">
        <v>-0.18429999999999999</v>
      </c>
      <c r="L189" s="6">
        <v>-4.0999999999999995E-2</v>
      </c>
      <c r="M189" s="6">
        <v>4.0000000000000002E-4</v>
      </c>
      <c r="N189" s="6">
        <v>-0.19329999999999997</v>
      </c>
      <c r="O189" s="6">
        <v>-0.17319999999999999</v>
      </c>
      <c r="P189" s="6">
        <v>2.3999999999999998E-3</v>
      </c>
      <c r="Q189" s="6">
        <v>3.5999999999999999E-3</v>
      </c>
      <c r="R189" s="6">
        <v>-4.6399999999999997E-2</v>
      </c>
      <c r="S189" s="6">
        <v>-2.4500000000000001E-2</v>
      </c>
      <c r="T189" s="6">
        <v>5.9999999999999995E-4</v>
      </c>
      <c r="U189" s="6">
        <v>9.4999999999999998E-3</v>
      </c>
    </row>
    <row r="190" spans="3:21" ht="15.5" x14ac:dyDescent="0.35">
      <c r="C190" t="s">
        <v>191</v>
      </c>
      <c r="I190" s="6">
        <v>-0.45890000000000003</v>
      </c>
      <c r="J190" s="6">
        <v>-1.8915</v>
      </c>
      <c r="K190" s="6">
        <v>-0.46149999999999997</v>
      </c>
      <c r="L190" s="6">
        <v>-8.9900000000000008E-2</v>
      </c>
      <c r="M190" s="6">
        <v>1E-3</v>
      </c>
      <c r="N190" s="6">
        <v>1.0244</v>
      </c>
      <c r="O190" s="6">
        <v>-136.43610000000001</v>
      </c>
      <c r="P190" s="6">
        <v>0.02</v>
      </c>
      <c r="Q190" s="6">
        <v>2.23E-2</v>
      </c>
      <c r="R190" s="6">
        <v>-0.2475</v>
      </c>
      <c r="S190" s="6">
        <v>-9.4899999999999998E-2</v>
      </c>
      <c r="T190" s="6">
        <v>3.0000000000000001E-3</v>
      </c>
      <c r="U190" s="6">
        <v>3.9699999999999999E-2</v>
      </c>
    </row>
    <row r="191" spans="3:21" ht="15.5" x14ac:dyDescent="0.35">
      <c r="C191" t="s">
        <v>192</v>
      </c>
      <c r="I191" s="6">
        <v>-0.46600000000000003</v>
      </c>
      <c r="J191" s="6">
        <v>-0.33630000000000004</v>
      </c>
      <c r="K191" s="6">
        <v>-0.25530000000000003</v>
      </c>
      <c r="L191" s="6">
        <v>-6.4100000000000004E-2</v>
      </c>
      <c r="M191" s="6">
        <v>2.7400000000000001E-2</v>
      </c>
      <c r="N191" s="6">
        <v>-1.8031999999999999</v>
      </c>
      <c r="O191" s="6">
        <v>-0.40549999999999997</v>
      </c>
      <c r="P191" s="6">
        <v>0.16639999999999999</v>
      </c>
      <c r="Q191" s="6">
        <v>7.8799999999999995E-2</v>
      </c>
      <c r="R191" s="6">
        <v>-4.9599999999999998E-2</v>
      </c>
      <c r="S191" s="6">
        <v>-3.3799999999999997E-2</v>
      </c>
      <c r="T191" s="6">
        <v>8.0399999999999985E-2</v>
      </c>
      <c r="U191" s="6">
        <v>0.19570000000000001</v>
      </c>
    </row>
    <row r="192" spans="3:21" ht="15.5" x14ac:dyDescent="0.35">
      <c r="C192" t="s">
        <v>193</v>
      </c>
      <c r="I192" s="6">
        <v>-1.58</v>
      </c>
      <c r="J192" s="6">
        <v>-2.27</v>
      </c>
      <c r="K192" s="6">
        <v>-3.09</v>
      </c>
      <c r="L192" s="6">
        <v>-1.35</v>
      </c>
      <c r="M192" s="6">
        <v>0.11</v>
      </c>
      <c r="N192" s="6">
        <v>-1.22</v>
      </c>
      <c r="O192" s="6">
        <v>-1.5</v>
      </c>
      <c r="P192" s="6">
        <v>1.1499999999999999</v>
      </c>
      <c r="Q192" s="6">
        <v>0.85</v>
      </c>
      <c r="R192" s="6">
        <v>-0.65</v>
      </c>
      <c r="S192" s="6">
        <v>-0.4</v>
      </c>
      <c r="T192" s="6">
        <v>0.81</v>
      </c>
      <c r="U192" s="6">
        <v>1.92</v>
      </c>
    </row>
    <row r="193" spans="3:21" ht="15.5" x14ac:dyDescent="0.35">
      <c r="C193" t="s">
        <v>56</v>
      </c>
      <c r="I193" s="6">
        <v>3.17</v>
      </c>
      <c r="J193" s="6">
        <v>2.2400000000000002</v>
      </c>
      <c r="K193" s="6">
        <v>2.0699999999999998</v>
      </c>
      <c r="L193" s="6">
        <v>1.98</v>
      </c>
      <c r="M193" s="6">
        <v>2.1800000000000002</v>
      </c>
      <c r="N193" s="6">
        <v>-0.56999999999999995</v>
      </c>
      <c r="O193" s="6">
        <v>100.56</v>
      </c>
      <c r="P193" s="6">
        <v>0.75</v>
      </c>
      <c r="Q193" s="6">
        <v>0.36</v>
      </c>
      <c r="R193" s="6">
        <v>0.38</v>
      </c>
      <c r="S193" s="6">
        <v>0.22</v>
      </c>
      <c r="T193" s="6">
        <v>0.26</v>
      </c>
      <c r="U193" s="6">
        <v>0.28000000000000003</v>
      </c>
    </row>
    <row r="194" spans="3:21" ht="15.5" x14ac:dyDescent="0.35">
      <c r="C194" t="s">
        <v>53</v>
      </c>
      <c r="I194" s="6">
        <v>23.35</v>
      </c>
      <c r="J194" s="6">
        <v>33.07</v>
      </c>
      <c r="K194" s="6">
        <v>92.54</v>
      </c>
      <c r="L194" s="6">
        <v>137.12</v>
      </c>
      <c r="M194" s="6">
        <v>137.4</v>
      </c>
      <c r="N194" s="6">
        <v>-436.95</v>
      </c>
      <c r="O194" s="6">
        <v>3.56</v>
      </c>
      <c r="P194" s="6">
        <v>531.16999999999996</v>
      </c>
      <c r="Q194" s="6">
        <v>615.04999999999995</v>
      </c>
      <c r="R194" s="6">
        <v>482.89</v>
      </c>
      <c r="S194" s="6">
        <v>917.39</v>
      </c>
      <c r="T194" s="6">
        <v>1040.6400000000001</v>
      </c>
      <c r="U194" s="6">
        <v>2134.23</v>
      </c>
    </row>
    <row r="195" spans="3:21" ht="15.5" x14ac:dyDescent="0.35">
      <c r="C195" t="s">
        <v>194</v>
      </c>
      <c r="I195" s="6">
        <v>3.17</v>
      </c>
      <c r="J195" s="6">
        <v>2.2400000000000002</v>
      </c>
      <c r="K195" s="6">
        <v>2.0699999999999998</v>
      </c>
      <c r="L195" s="6">
        <v>1.98</v>
      </c>
      <c r="M195" s="6">
        <v>2.1800000000000002</v>
      </c>
      <c r="N195" s="6">
        <v>-0.56999999999999995</v>
      </c>
      <c r="O195" s="6">
        <v>100.56</v>
      </c>
      <c r="P195" s="6">
        <v>0.75</v>
      </c>
      <c r="Q195" s="6">
        <v>0.36</v>
      </c>
      <c r="R195" s="6">
        <v>0.38</v>
      </c>
      <c r="S195" s="6">
        <v>0.22</v>
      </c>
      <c r="T195" s="6">
        <v>0.26</v>
      </c>
      <c r="U195" s="6">
        <v>0.28000000000000003</v>
      </c>
    </row>
    <row r="196" spans="3:21" ht="15.5" x14ac:dyDescent="0.35">
      <c r="C196" t="s">
        <v>195</v>
      </c>
      <c r="I196" s="6">
        <v>23.35</v>
      </c>
      <c r="J196" s="6">
        <v>33.07</v>
      </c>
      <c r="K196" s="6">
        <v>92.54</v>
      </c>
      <c r="L196" s="6">
        <v>137.12</v>
      </c>
      <c r="M196" s="6">
        <v>137.4</v>
      </c>
      <c r="N196" s="6">
        <v>-436.95</v>
      </c>
      <c r="O196" s="6">
        <v>3.56</v>
      </c>
      <c r="P196" s="6">
        <v>531.16999999999996</v>
      </c>
      <c r="Q196" s="6">
        <v>615.04999999999995</v>
      </c>
      <c r="R196" s="6">
        <v>482.89</v>
      </c>
      <c r="S196" s="6">
        <v>917.39</v>
      </c>
      <c r="T196" s="6">
        <v>1040.6400000000001</v>
      </c>
      <c r="U196" s="6">
        <v>2134.23</v>
      </c>
    </row>
    <row r="197" spans="3:21" ht="15.5" x14ac:dyDescent="0.35">
      <c r="C197" t="s">
        <v>196</v>
      </c>
      <c r="J197" s="5">
        <v>16000000000</v>
      </c>
      <c r="K197" s="5">
        <v>183000000000</v>
      </c>
      <c r="L197" s="5">
        <v>222000000000</v>
      </c>
      <c r="M197" s="5">
        <v>199000000000</v>
      </c>
      <c r="N197" s="5">
        <v>316000000000</v>
      </c>
      <c r="O197" s="5">
        <v>780000000000</v>
      </c>
      <c r="P197" s="5">
        <v>1080000000000</v>
      </c>
      <c r="Q197" s="5">
        <v>539000000000</v>
      </c>
      <c r="R197" s="5">
        <v>645000000000</v>
      </c>
      <c r="S197" s="5">
        <v>455000000000</v>
      </c>
      <c r="T197" s="5">
        <v>2211000000000</v>
      </c>
      <c r="U197" s="5">
        <v>1013000000000</v>
      </c>
    </row>
    <row r="198" spans="3:21" ht="15.5" x14ac:dyDescent="0.35">
      <c r="C198" t="s">
        <v>197</v>
      </c>
      <c r="L198" s="5">
        <v>94000000000</v>
      </c>
      <c r="M198" s="5">
        <v>219000000000</v>
      </c>
      <c r="N198" s="5">
        <v>276000000000</v>
      </c>
      <c r="O198" s="5">
        <v>146000000000</v>
      </c>
      <c r="P198" s="5">
        <v>228000000000</v>
      </c>
      <c r="Q198" s="5">
        <v>162000000000</v>
      </c>
      <c r="S198" s="5">
        <v>34000000000</v>
      </c>
      <c r="T198" s="5">
        <v>168000000000</v>
      </c>
      <c r="U198" s="5">
        <v>237000000000</v>
      </c>
    </row>
    <row r="199" spans="3:21" ht="15.5" x14ac:dyDescent="0.35">
      <c r="C199" t="s">
        <v>26</v>
      </c>
      <c r="J199" s="5">
        <v>16000000000</v>
      </c>
      <c r="K199" s="5">
        <v>183000000000</v>
      </c>
      <c r="L199" s="5">
        <v>317000000000</v>
      </c>
      <c r="M199" s="5">
        <v>417000000000</v>
      </c>
      <c r="N199" s="5">
        <v>592000000000</v>
      </c>
      <c r="O199" s="5">
        <v>926000000000</v>
      </c>
      <c r="P199" s="5">
        <v>1308000000000</v>
      </c>
      <c r="Q199" s="5">
        <v>701000000000</v>
      </c>
      <c r="R199" s="5">
        <v>645000000000</v>
      </c>
      <c r="S199" s="5">
        <v>488000000000</v>
      </c>
      <c r="T199" s="5">
        <v>2378000000000</v>
      </c>
      <c r="U199" s="5">
        <v>1250000000000</v>
      </c>
    </row>
    <row r="200" spans="3:21" ht="15.5" x14ac:dyDescent="0.35">
      <c r="C200" t="s">
        <v>23</v>
      </c>
      <c r="I200" s="5">
        <v>0</v>
      </c>
      <c r="J200" s="5">
        <v>15000000000</v>
      </c>
      <c r="K200" s="5">
        <v>175000000000</v>
      </c>
      <c r="L200" s="5">
        <v>308000000000</v>
      </c>
      <c r="M200" s="5">
        <v>327000000000</v>
      </c>
      <c r="N200" s="5">
        <v>581000000000</v>
      </c>
      <c r="O200" s="5">
        <v>918000000000</v>
      </c>
      <c r="P200" s="5">
        <v>1237000000000</v>
      </c>
      <c r="Q200" s="5">
        <v>649000000000</v>
      </c>
      <c r="R200" s="5">
        <v>599000000000</v>
      </c>
      <c r="S200" s="5">
        <v>457000000000</v>
      </c>
      <c r="T200" s="5">
        <v>2327000000000</v>
      </c>
      <c r="U200" s="5">
        <v>1222000000000</v>
      </c>
    </row>
    <row r="201" spans="3:21" ht="15.5" x14ac:dyDescent="0.35">
      <c r="C201" t="s">
        <v>198</v>
      </c>
      <c r="I201" s="5">
        <v>-209000000000</v>
      </c>
      <c r="J201" s="5">
        <v>-166000000000</v>
      </c>
      <c r="K201" s="5">
        <v>-69000000000</v>
      </c>
      <c r="L201" s="5">
        <v>143000000000</v>
      </c>
      <c r="M201" s="5">
        <v>245000000000</v>
      </c>
      <c r="N201" s="5">
        <v>-493000000000</v>
      </c>
      <c r="O201" s="5">
        <v>-413000000000</v>
      </c>
      <c r="P201" s="5">
        <v>-29000000000</v>
      </c>
      <c r="Q201" s="5">
        <v>-46000000000</v>
      </c>
      <c r="R201" s="5">
        <v>-243000000000</v>
      </c>
      <c r="S201" s="5">
        <v>-150000000000</v>
      </c>
      <c r="T201" s="5">
        <v>58000000000</v>
      </c>
      <c r="U201" s="5">
        <v>108000000000</v>
      </c>
    </row>
    <row r="202" spans="3:21" ht="15.5" x14ac:dyDescent="0.35">
      <c r="C202" t="s">
        <v>199</v>
      </c>
      <c r="I202" s="5">
        <v>-36000000000</v>
      </c>
      <c r="J202" s="5">
        <v>196000000000</v>
      </c>
      <c r="K202" s="5">
        <v>-83000000000</v>
      </c>
      <c r="L202" s="5">
        <v>-87000000000</v>
      </c>
      <c r="M202" s="5">
        <v>233000000000</v>
      </c>
      <c r="N202" s="5">
        <v>193000000000</v>
      </c>
      <c r="O202" s="5">
        <v>-254000000000</v>
      </c>
      <c r="P202" s="5">
        <v>-444000000000</v>
      </c>
      <c r="Q202" s="5">
        <v>-373000000000</v>
      </c>
      <c r="R202" s="5">
        <v>49000000000</v>
      </c>
      <c r="S202" s="5">
        <v>1750000000000</v>
      </c>
      <c r="T202" s="5">
        <v>-936000000000</v>
      </c>
      <c r="U202" s="5">
        <v>-706000000000</v>
      </c>
    </row>
    <row r="203" spans="3:21" ht="15.5" x14ac:dyDescent="0.35">
      <c r="C203" t="s">
        <v>200</v>
      </c>
      <c r="J203" s="5">
        <v>0</v>
      </c>
      <c r="K203" s="5">
        <v>-2000000000</v>
      </c>
      <c r="L203" s="5">
        <v>-5000000000</v>
      </c>
      <c r="M203" s="5">
        <v>-3000000000</v>
      </c>
      <c r="N203" s="5">
        <v>-9000000000</v>
      </c>
      <c r="O203" s="5">
        <v>-15000000000</v>
      </c>
      <c r="P203" s="5">
        <v>-32000000000</v>
      </c>
      <c r="Q203" s="5">
        <v>-10000000000</v>
      </c>
      <c r="R203" s="5">
        <v>-3000000000</v>
      </c>
      <c r="S203" s="5">
        <v>0</v>
      </c>
      <c r="T203" s="5">
        <v>-13000000000</v>
      </c>
      <c r="U203" s="5">
        <v>-18000000000</v>
      </c>
    </row>
    <row r="204" spans="3:21" ht="15.5" x14ac:dyDescent="0.35">
      <c r="C204" t="s">
        <v>15</v>
      </c>
      <c r="I204" s="5">
        <v>-36000000000</v>
      </c>
      <c r="J204" s="5">
        <v>196000000000</v>
      </c>
      <c r="K204" s="5">
        <v>-85000000000</v>
      </c>
      <c r="L204" s="5">
        <v>-92000000000</v>
      </c>
      <c r="M204" s="5">
        <v>230000000000</v>
      </c>
      <c r="N204" s="5">
        <v>184000000000</v>
      </c>
      <c r="O204" s="5">
        <v>-269000000000</v>
      </c>
      <c r="P204" s="5">
        <v>-476000000000</v>
      </c>
      <c r="Q204" s="5">
        <v>-383000000000</v>
      </c>
      <c r="R204" s="5">
        <v>47000000000</v>
      </c>
      <c r="S204" s="5">
        <v>1749000000000</v>
      </c>
      <c r="T204" s="5">
        <v>-949000000000</v>
      </c>
      <c r="U204" s="5">
        <v>-724000000000</v>
      </c>
    </row>
    <row r="205" spans="3:21" ht="15.5" x14ac:dyDescent="0.35">
      <c r="C205" t="s">
        <v>17</v>
      </c>
      <c r="I205" s="6">
        <v>-9.43</v>
      </c>
      <c r="J205" s="6">
        <v>51.25</v>
      </c>
      <c r="K205" s="6">
        <v>-22.31</v>
      </c>
      <c r="L205" s="6">
        <v>-24.09</v>
      </c>
      <c r="M205" s="6">
        <v>60.23</v>
      </c>
      <c r="N205" s="6">
        <v>298.69</v>
      </c>
      <c r="O205" s="6">
        <v>-436.71</v>
      </c>
      <c r="P205" s="6">
        <v>-772.56</v>
      </c>
      <c r="Q205" s="6">
        <v>-621.78</v>
      </c>
      <c r="R205" s="6">
        <v>55.78</v>
      </c>
      <c r="S205" s="6">
        <v>2839.52</v>
      </c>
      <c r="T205" s="6">
        <v>-1540.57</v>
      </c>
      <c r="U205" s="6">
        <v>-2349.8000000000002</v>
      </c>
    </row>
  </sheetData>
  <pageMargins left="0.7" right="0.7" top="0.75" bottom="0.75" header="0.3" footer="0.3"/>
  <ignoredErrors>
    <ignoredError sqref="A1:U206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U2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1912</v>
      </c>
      <c r="D1" t="s">
        <v>1</v>
      </c>
      <c r="E1" t="s">
        <v>2</v>
      </c>
      <c r="H1" t="s">
        <v>3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  <c r="O1" s="1">
        <v>43098</v>
      </c>
      <c r="P1" s="1">
        <v>42734</v>
      </c>
      <c r="Q1" s="1">
        <v>42368</v>
      </c>
      <c r="R1" s="1">
        <v>42003</v>
      </c>
      <c r="S1" s="1">
        <v>41638</v>
      </c>
      <c r="T1" s="1">
        <v>41271</v>
      </c>
      <c r="U1" s="1">
        <v>40907</v>
      </c>
    </row>
    <row r="2" spans="1:21" ht="15.5" x14ac:dyDescent="0.35">
      <c r="C2" t="s">
        <v>1913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144">
        <f t="shared" ref="I2:U2" ca="1" si="0">IFERROR(_xlfn.STOCKHISTORY("XIDX:" &amp; $C$1, I1, , 0, 0, 1), "Libur")</f>
        <v>50</v>
      </c>
      <c r="J2" s="2" vm="144">
        <f t="shared" ca="1" si="0"/>
        <v>50</v>
      </c>
      <c r="K2" s="2" vm="59">
        <f t="shared" ca="1" si="0"/>
        <v>280</v>
      </c>
      <c r="L2" s="2" vm="479">
        <f t="shared" ca="1" si="0"/>
        <v>308</v>
      </c>
      <c r="M2" s="2" vm="480">
        <f t="shared" ca="1" si="0"/>
        <v>398</v>
      </c>
      <c r="N2" s="2" vm="477">
        <f t="shared" ca="1" si="0"/>
        <v>400</v>
      </c>
      <c r="O2" s="2" vm="66">
        <f t="shared" ca="1" si="0"/>
        <v>388</v>
      </c>
      <c r="P2" s="2" vm="466">
        <f t="shared" ca="1" si="0"/>
        <v>330</v>
      </c>
      <c r="Q2" s="2" vm="481">
        <f t="shared" ca="1" si="0"/>
        <v>325</v>
      </c>
      <c r="R2" s="2" vm="482">
        <f t="shared" ca="1" si="0"/>
        <v>352</v>
      </c>
      <c r="S2" s="2" vm="21">
        <f t="shared" ca="1" si="0"/>
        <v>570</v>
      </c>
      <c r="T2" s="2" vm="483">
        <f t="shared" ca="1" si="0"/>
        <v>300.23439999999999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14828415815</v>
      </c>
      <c r="E4" s="2">
        <f>IFERROR(INDEX(E51:E500,MATCH($C$4,$C$51:$C$500,0)),"")</f>
        <v>16384826572</v>
      </c>
      <c r="H4" s="2">
        <f>IFERROR(SUM(D4:G4)*(4/MAX(1,COUNT(D4:G4))),"")</f>
        <v>62426484774</v>
      </c>
      <c r="I4" s="2">
        <f t="shared" ref="I4:U4" si="1">IFERROR(INDEX(I51:I500,MATCH($C$4,$C$51:$C$500,0)),"")</f>
        <v>286654013487</v>
      </c>
      <c r="J4" s="2">
        <f t="shared" si="1"/>
        <v>409161010323</v>
      </c>
      <c r="K4" s="2">
        <f t="shared" si="1"/>
        <v>366966569109</v>
      </c>
      <c r="L4" s="2">
        <f t="shared" si="1"/>
        <v>321502485934</v>
      </c>
      <c r="M4" s="2">
        <f t="shared" si="1"/>
        <v>343971642312</v>
      </c>
      <c r="N4" s="2">
        <f t="shared" si="1"/>
        <v>290274839317</v>
      </c>
      <c r="O4" s="2">
        <f t="shared" si="1"/>
        <v>262143990839</v>
      </c>
      <c r="P4" s="2">
        <f t="shared" si="1"/>
        <v>296471502365</v>
      </c>
      <c r="Q4" s="2">
        <f t="shared" si="1"/>
        <v>301781831914</v>
      </c>
      <c r="R4" s="2">
        <f t="shared" si="1"/>
        <v>332402373397</v>
      </c>
      <c r="S4" s="2">
        <f t="shared" si="1"/>
        <v>487200477334</v>
      </c>
      <c r="T4" s="2">
        <f t="shared" si="1"/>
        <v>233675793803</v>
      </c>
      <c r="U4" s="2">
        <f t="shared" si="1"/>
        <v>129525779348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-14731928248</v>
      </c>
      <c r="E5" s="2">
        <f>IFERROR(INDEX(E51:E500,MATCH($C$5,$C$51:$C$500,0)),"")</f>
        <v>-8669122767</v>
      </c>
      <c r="H5" s="2">
        <f>IFERROR(SUM(D5:G5)*(4/MAX(1,COUNT(D5:G5))),"")</f>
        <v>-46802102030</v>
      </c>
      <c r="I5" s="2">
        <f t="shared" ref="I5:U5" si="2">IFERROR(INDEX(I51:I500,MATCH($C$5,$C$51:$C$500,0)),"")</f>
        <v>-25072982562</v>
      </c>
      <c r="J5" s="2">
        <f t="shared" si="2"/>
        <v>-14845226152</v>
      </c>
      <c r="K5" s="2">
        <f t="shared" si="2"/>
        <v>-9011924370</v>
      </c>
      <c r="L5" s="2">
        <f t="shared" si="2"/>
        <v>-7827103872</v>
      </c>
      <c r="M5" s="2">
        <f t="shared" si="2"/>
        <v>-6379173111</v>
      </c>
      <c r="N5" s="2">
        <f t="shared" si="2"/>
        <v>-32011335901</v>
      </c>
      <c r="O5" s="2">
        <f t="shared" si="2"/>
        <v>-62411606647</v>
      </c>
      <c r="P5" s="2">
        <f t="shared" si="2"/>
        <v>-26081798411</v>
      </c>
      <c r="Q5" s="2">
        <f t="shared" si="2"/>
        <v>-24120698773</v>
      </c>
      <c r="R5" s="2">
        <f t="shared" si="2"/>
        <v>-10135298976</v>
      </c>
      <c r="S5" s="2">
        <f t="shared" si="2"/>
        <v>12058794054</v>
      </c>
      <c r="T5" s="2">
        <f t="shared" si="2"/>
        <v>16167317065</v>
      </c>
      <c r="U5" s="2">
        <f t="shared" si="2"/>
        <v>3242426738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298241183688</v>
      </c>
      <c r="E6" s="2">
        <f>IFERROR(INDEX(E51:E500,MATCH($C$6,$C$51:$C$500,0)),"")</f>
        <v>312994753687</v>
      </c>
      <c r="H6" s="2">
        <f>IFERROR(INDEX(D6:G6,COUNT(D6:G6)),"")</f>
        <v>312994753687</v>
      </c>
      <c r="I6" s="2">
        <f t="shared" ref="I6:U6" si="3">IFERROR(INDEX(I51:I500,MATCH($C$6,$C$51:$C$500,0)),"")</f>
        <v>322302717292</v>
      </c>
      <c r="J6" s="2">
        <f t="shared" si="3"/>
        <v>348916160333</v>
      </c>
      <c r="K6" s="2">
        <f t="shared" si="3"/>
        <v>363835661084</v>
      </c>
      <c r="L6" s="2">
        <f t="shared" si="3"/>
        <v>372883080340</v>
      </c>
      <c r="M6" s="2">
        <f t="shared" si="3"/>
        <v>380730523614</v>
      </c>
      <c r="N6" s="2">
        <f t="shared" si="3"/>
        <v>387126677545</v>
      </c>
      <c r="O6" s="2">
        <f t="shared" si="3"/>
        <v>419284788700</v>
      </c>
      <c r="P6" s="2">
        <f t="shared" si="3"/>
        <v>480841418401</v>
      </c>
      <c r="Q6" s="2">
        <f t="shared" si="3"/>
        <v>506972183527</v>
      </c>
      <c r="R6" s="2">
        <f t="shared" si="3"/>
        <v>532650909040</v>
      </c>
      <c r="S6" s="2">
        <f t="shared" si="3"/>
        <v>542329398166</v>
      </c>
      <c r="T6" s="2">
        <f t="shared" si="3"/>
        <v>188921883796</v>
      </c>
      <c r="U6" s="2">
        <f t="shared" si="3"/>
        <v>112306066731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2.19</v>
      </c>
      <c r="E7" s="3">
        <f>IFERROR(INDEX(E51:E500,MATCH($C$7,$C$51:$C$500,0))/1000000000,"")</f>
        <v>2.19</v>
      </c>
      <c r="H7" s="3">
        <f>IFERROR(INDEX(D7:G7,COUNT(D7:G7)),"")</f>
        <v>2.19</v>
      </c>
      <c r="I7" s="3">
        <f t="shared" ref="I7:U7" si="4">IFERROR(INDEX(I51:I500,MATCH($C$7,$C$51:$C$500,0))/1000000000,"")</f>
        <v>2.19</v>
      </c>
      <c r="J7" s="3">
        <f t="shared" si="4"/>
        <v>2.19</v>
      </c>
      <c r="K7" s="3">
        <f t="shared" si="4"/>
        <v>2.19</v>
      </c>
      <c r="L7" s="3">
        <f t="shared" si="4"/>
        <v>2.19</v>
      </c>
      <c r="M7" s="3">
        <f t="shared" si="4"/>
        <v>2.19</v>
      </c>
      <c r="N7" s="3">
        <f t="shared" si="4"/>
        <v>2.19</v>
      </c>
      <c r="O7" s="3">
        <f t="shared" si="4"/>
        <v>2.19</v>
      </c>
      <c r="P7" s="3">
        <f t="shared" si="4"/>
        <v>2.19</v>
      </c>
      <c r="Q7" s="3">
        <f t="shared" si="4"/>
        <v>2.19</v>
      </c>
      <c r="R7" s="3">
        <f t="shared" si="4"/>
        <v>2.19</v>
      </c>
      <c r="S7" s="3">
        <f t="shared" si="4"/>
        <v>2.1800000000000002</v>
      </c>
      <c r="T7" s="3">
        <f t="shared" si="4"/>
        <v>1.55</v>
      </c>
      <c r="U7" s="3">
        <f t="shared" si="4"/>
        <v>0.12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U8" si="5">IFERROR(INDEX(I51:I500,MATCH($C$8,$C$51:$C$500,0)),"")</f>
        <v>-4000000000</v>
      </c>
      <c r="J8" s="2">
        <f t="shared" si="5"/>
        <v>-3000000000</v>
      </c>
      <c r="K8" s="2">
        <f t="shared" si="5"/>
        <v>15000000000</v>
      </c>
      <c r="L8" s="2">
        <f t="shared" si="5"/>
        <v>25000000000</v>
      </c>
      <c r="M8" s="2">
        <f t="shared" si="5"/>
        <v>25000000000</v>
      </c>
      <c r="N8" s="2">
        <f t="shared" si="5"/>
        <v>-17000000000</v>
      </c>
      <c r="O8" s="2">
        <f t="shared" si="5"/>
        <v>-32000000000</v>
      </c>
      <c r="P8" s="2">
        <f t="shared" si="5"/>
        <v>-18000000000</v>
      </c>
      <c r="Q8" s="2">
        <f t="shared" si="5"/>
        <v>-80000000000</v>
      </c>
      <c r="R8" s="2">
        <f t="shared" si="5"/>
        <v>-125000000000</v>
      </c>
      <c r="S8" s="2">
        <f t="shared" si="5"/>
        <v>-171000000000</v>
      </c>
      <c r="T8" s="2">
        <f t="shared" si="5"/>
        <v>-44000000000</v>
      </c>
      <c r="U8" s="2">
        <f t="shared" si="5"/>
        <v>-6000000000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0.39</v>
      </c>
      <c r="E9" s="3">
        <f>IFERROR(INDEX(E51:E500,MATCH("Free cash flow per share (Quarter)",$C$51:$C$500,0)),"")</f>
        <v>-1.97</v>
      </c>
      <c r="H9" s="3">
        <f>IFERROR(INDEX(D9:G9,COUNT(D9:G9)),"")</f>
        <v>-1.97</v>
      </c>
      <c r="I9" s="3">
        <f t="shared" ref="I9:U9" si="6">IFERROR(INDEX(I51:I500,MATCH($C$9,$C$51:$C$500,0)),"")</f>
        <v>-1.93</v>
      </c>
      <c r="J9" s="3">
        <f t="shared" si="6"/>
        <v>-1.27</v>
      </c>
      <c r="K9" s="3">
        <f t="shared" si="6"/>
        <v>6.83</v>
      </c>
      <c r="L9" s="3">
        <f t="shared" si="6"/>
        <v>11.5</v>
      </c>
      <c r="M9" s="3">
        <f t="shared" si="6"/>
        <v>11.33</v>
      </c>
      <c r="N9" s="3">
        <f t="shared" si="6"/>
        <v>-7.58</v>
      </c>
      <c r="O9" s="3">
        <f t="shared" si="6"/>
        <v>-14.53</v>
      </c>
      <c r="P9" s="3">
        <f t="shared" si="6"/>
        <v>-8.09</v>
      </c>
      <c r="Q9" s="3">
        <f t="shared" si="6"/>
        <v>-36.53</v>
      </c>
      <c r="R9" s="3">
        <f t="shared" si="6"/>
        <v>-56.95</v>
      </c>
      <c r="S9" s="3">
        <f t="shared" si="6"/>
        <v>-78.28</v>
      </c>
      <c r="T9" s="3">
        <f t="shared" si="6"/>
        <v>-28.09</v>
      </c>
      <c r="U9" s="3">
        <f t="shared" si="6"/>
        <v>-51.11</v>
      </c>
    </row>
    <row r="10" spans="1:2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U10" ca="1" si="7">IFERROR(IF(I9=0,"",I2/I9),"")</f>
        <v>-25.906735751295336</v>
      </c>
      <c r="J10" s="3">
        <f t="shared" ca="1" si="7"/>
        <v>-39.370078740157481</v>
      </c>
      <c r="K10" s="3">
        <f t="shared" ca="1" si="7"/>
        <v>40.995607613469986</v>
      </c>
      <c r="L10" s="3">
        <f t="shared" ca="1" si="7"/>
        <v>26.782608695652176</v>
      </c>
      <c r="M10" s="3">
        <f t="shared" ca="1" si="7"/>
        <v>35.127978817299208</v>
      </c>
      <c r="N10" s="3">
        <f t="shared" ca="1" si="7"/>
        <v>-52.770448548812666</v>
      </c>
      <c r="O10" s="3">
        <f t="shared" ca="1" si="7"/>
        <v>-26.703372333103925</v>
      </c>
      <c r="P10" s="3">
        <f t="shared" ca="1" si="7"/>
        <v>-40.791100123609397</v>
      </c>
      <c r="Q10" s="3">
        <f t="shared" ca="1" si="7"/>
        <v>-8.8967971530249113</v>
      </c>
      <c r="R10" s="3">
        <f t="shared" ca="1" si="7"/>
        <v>-6.1808604038630373</v>
      </c>
      <c r="S10" s="3">
        <f t="shared" ca="1" si="7"/>
        <v>-7.2815533980582527</v>
      </c>
      <c r="T10" s="3">
        <f t="shared" ca="1" si="7"/>
        <v>-10.688301886792452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1616827176</v>
      </c>
      <c r="E11" s="2">
        <f>IFERROR(INDEX(E51:E500,MATCH($C$11,$C$51:$C$500,0)),"")</f>
        <v>3407027966</v>
      </c>
      <c r="H11" s="2">
        <f>IFERROR(INDEX(D11:G11,COUNT(D11:G11)),"")</f>
        <v>3407027966</v>
      </c>
      <c r="I11" s="2">
        <f t="shared" ref="I11:U11" si="8">IFERROR(INDEX(I51:I500,MATCH($C$11,$C$51:$C$500,0)),"")</f>
        <v>7671883964</v>
      </c>
      <c r="J11" s="2">
        <f t="shared" si="8"/>
        <v>1373763715</v>
      </c>
      <c r="K11" s="2">
        <f t="shared" si="8"/>
        <v>15903784073</v>
      </c>
      <c r="L11" s="2">
        <f t="shared" si="8"/>
        <v>24388817920</v>
      </c>
      <c r="M11" s="2">
        <f t="shared" si="8"/>
        <v>2979885392</v>
      </c>
      <c r="N11" s="2">
        <f t="shared" si="8"/>
        <v>3844646054</v>
      </c>
      <c r="O11" s="2">
        <f t="shared" si="8"/>
        <v>5547508722</v>
      </c>
      <c r="P11" s="2">
        <f t="shared" si="8"/>
        <v>5320071620</v>
      </c>
      <c r="Q11" s="2">
        <f t="shared" si="8"/>
        <v>2933495039</v>
      </c>
      <c r="R11" s="2">
        <f t="shared" si="8"/>
        <v>105374675114</v>
      </c>
      <c r="S11" s="2">
        <f t="shared" si="8"/>
        <v>72784839717</v>
      </c>
      <c r="T11" s="2">
        <f t="shared" si="8"/>
        <v>31170628472</v>
      </c>
      <c r="U11" s="2">
        <f t="shared" si="8"/>
        <v>1814710250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457000000000</v>
      </c>
      <c r="E12" s="2">
        <f>IFERROR(INDEX(E51:E500,MATCH("Net Debt (Quarter)",$C$51:$C$500,0)),"")</f>
        <v>455000000000</v>
      </c>
      <c r="H12" s="2">
        <f>IFERROR(INDEX(D12:G12,COUNT(D12:G12)),"")</f>
        <v>455000000000</v>
      </c>
      <c r="I12" s="2">
        <f t="shared" ref="I12:U12" si="9">IFERROR(INDEX(I51:I500,MATCH($C$12,$C$51:$C$500,0)),"")</f>
        <v>451000000000</v>
      </c>
      <c r="J12" s="2">
        <f t="shared" si="9"/>
        <v>457000000000</v>
      </c>
      <c r="K12" s="2">
        <f t="shared" si="9"/>
        <v>443000000000</v>
      </c>
      <c r="L12" s="2">
        <f t="shared" si="9"/>
        <v>476000000000</v>
      </c>
      <c r="M12" s="2">
        <f t="shared" si="9"/>
        <v>515000000000</v>
      </c>
      <c r="N12" s="2">
        <f t="shared" si="9"/>
        <v>463000000000</v>
      </c>
      <c r="O12" s="2">
        <f t="shared" si="9"/>
        <v>507000000000</v>
      </c>
      <c r="P12" s="2">
        <f t="shared" si="9"/>
        <v>377000000000</v>
      </c>
      <c r="Q12" s="2">
        <f t="shared" si="9"/>
        <v>367000000000</v>
      </c>
      <c r="R12" s="2">
        <f t="shared" si="9"/>
        <v>464000000000</v>
      </c>
      <c r="S12" s="2">
        <f t="shared" si="9"/>
        <v>399000000000</v>
      </c>
      <c r="T12" s="2">
        <f t="shared" si="9"/>
        <v>54000000000</v>
      </c>
      <c r="U12" s="2">
        <f t="shared" si="9"/>
        <v>70000000000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458000000000</v>
      </c>
      <c r="E13" s="2">
        <f>IFERROR(INDEX(E51:E500,MATCH("Total Debt (Quarter)",$C$51:$C$500,0)),"")</f>
        <v>458000000000</v>
      </c>
      <c r="H13" s="2">
        <f>IFERROR(INDEX(D13:G13,COUNT(D13:G13)),"")</f>
        <v>458000000000</v>
      </c>
      <c r="I13" s="2">
        <f t="shared" ref="I13:U13" si="10">IFERROR(INDEX(I51:I500,MATCH($C$13,$C$51:$C$500,0)),"")</f>
        <v>458000000000</v>
      </c>
      <c r="J13" s="2">
        <f t="shared" si="10"/>
        <v>458000000000</v>
      </c>
      <c r="K13" s="2">
        <f t="shared" si="10"/>
        <v>458000000000</v>
      </c>
      <c r="L13" s="2">
        <f t="shared" si="10"/>
        <v>501000000000</v>
      </c>
      <c r="M13" s="2">
        <f t="shared" si="10"/>
        <v>518000000000</v>
      </c>
      <c r="N13" s="2">
        <f t="shared" si="10"/>
        <v>467000000000</v>
      </c>
      <c r="O13" s="2">
        <f t="shared" si="10"/>
        <v>512000000000</v>
      </c>
      <c r="P13" s="2">
        <f t="shared" si="10"/>
        <v>383000000000</v>
      </c>
      <c r="Q13" s="2">
        <f t="shared" si="10"/>
        <v>370000000000</v>
      </c>
      <c r="R13" s="2">
        <f t="shared" si="10"/>
        <v>569000000000</v>
      </c>
      <c r="S13" s="2">
        <f t="shared" si="10"/>
        <v>471000000000</v>
      </c>
      <c r="T13" s="2">
        <f t="shared" si="10"/>
        <v>86000000000</v>
      </c>
      <c r="U13" s="2">
        <f t="shared" si="10"/>
        <v>72000000000</v>
      </c>
    </row>
    <row r="14" spans="1:21" ht="15.5" x14ac:dyDescent="0.35">
      <c r="C14" t="s">
        <v>27</v>
      </c>
      <c r="D14" s="2">
        <f>IFERROR(INDEX(D51:D500,MATCH($C$14,$C$51:$C$500,0)),"")</f>
        <v>-1163937934</v>
      </c>
      <c r="E14" s="2">
        <f>IFERROR(INDEX(E51:E500,MATCH($C$14,$C$51:$C$500,0)),"")</f>
        <v>-691333672</v>
      </c>
      <c r="H14" s="2">
        <f>IFERROR(SUM(D14:G14)*(4/MAX(1,COUNT(D14:G14))),"")</f>
        <v>-3710543212</v>
      </c>
      <c r="I14" s="2">
        <f t="shared" ref="I14:U14" si="11">IFERROR(INDEX(I51:I500,MATCH($C$14,$C$51:$C$500,0)),"")</f>
        <v>-11113138879</v>
      </c>
      <c r="J14" s="2">
        <f t="shared" si="11"/>
        <v>-10661163788</v>
      </c>
      <c r="K14" s="2">
        <f t="shared" si="11"/>
        <v>-12173760697</v>
      </c>
      <c r="L14" s="2">
        <f t="shared" si="11"/>
        <v>-9151747838</v>
      </c>
      <c r="M14" s="2">
        <f t="shared" si="11"/>
        <v>-5534119082</v>
      </c>
      <c r="N14" s="2">
        <f t="shared" si="11"/>
        <v>-18767131696</v>
      </c>
      <c r="O14" s="2">
        <f t="shared" si="11"/>
        <v>-36208246527</v>
      </c>
      <c r="P14" s="2">
        <f t="shared" si="11"/>
        <v>-43062441922</v>
      </c>
      <c r="Q14" s="2">
        <f t="shared" si="11"/>
        <v>-48907380739</v>
      </c>
      <c r="R14" s="2">
        <f t="shared" si="11"/>
        <v>-43913605159</v>
      </c>
      <c r="S14" s="2">
        <f t="shared" si="11"/>
        <v>-45522107753</v>
      </c>
      <c r="T14" s="2">
        <f t="shared" si="11"/>
        <v>-9639677720</v>
      </c>
      <c r="U14" s="2">
        <f t="shared" si="11"/>
        <v>-7107087406</v>
      </c>
    </row>
    <row r="15" spans="1:21" ht="15.5" x14ac:dyDescent="0.35">
      <c r="C15" t="s">
        <v>28</v>
      </c>
      <c r="D15" s="2">
        <f>IFERROR(INDEX(D51:D500,MATCH($C$15,$C$51:$C$500,0)),"")</f>
        <v>2765049453</v>
      </c>
      <c r="E15" s="2">
        <f>IFERROR(INDEX(E51:E500,MATCH($C$15,$C$51:$C$500,0)),"")</f>
        <v>443601164</v>
      </c>
      <c r="H15" s="2">
        <f>IFERROR(SUM(D15:G15)*(4/MAX(1,COUNT(D15:G15))),"")</f>
        <v>6417301234</v>
      </c>
      <c r="I15" s="2">
        <f t="shared" ref="I15:U15" si="12">IFERROR(INDEX(I51:I500,MATCH($C$15,$C$51:$C$500,0)),"")</f>
        <v>-3277613627</v>
      </c>
      <c r="J15" s="2">
        <f t="shared" si="12"/>
        <v>-9383784540</v>
      </c>
      <c r="K15" s="2">
        <f t="shared" si="12"/>
        <v>-1677511075</v>
      </c>
      <c r="L15" s="2">
        <f t="shared" si="12"/>
        <v>-1666357682</v>
      </c>
      <c r="M15" s="2">
        <f t="shared" si="12"/>
        <v>3706273005</v>
      </c>
      <c r="N15" s="2">
        <f t="shared" si="12"/>
        <v>12653972351</v>
      </c>
      <c r="O15" s="2">
        <f t="shared" si="12"/>
        <v>6879122522</v>
      </c>
      <c r="P15" s="2">
        <f t="shared" si="12"/>
        <v>-11880908965</v>
      </c>
      <c r="Q15" s="2">
        <f t="shared" si="12"/>
        <v>14771648172</v>
      </c>
      <c r="R15" s="2">
        <f t="shared" si="12"/>
        <v>-35576868</v>
      </c>
      <c r="S15" s="2">
        <f t="shared" si="12"/>
        <v>-7051116190</v>
      </c>
      <c r="T15" s="2">
        <f t="shared" si="12"/>
        <v>-5788439527</v>
      </c>
      <c r="U15" s="2">
        <f t="shared" si="12"/>
        <v>-1143386640</v>
      </c>
    </row>
    <row r="16" spans="1:21" ht="15.5" x14ac:dyDescent="0.35">
      <c r="C16" t="s">
        <v>29</v>
      </c>
      <c r="D16" s="2">
        <f>IFERROR(INDEX(D51:D500,MATCH($C$16,$C$51:$C$500,0)),"")</f>
        <v>-17518619452</v>
      </c>
      <c r="E16" s="2">
        <f>IFERROR(INDEX(E51:E500,MATCH($C$16,$C$51:$C$500,0)),"")</f>
        <v>-9155619095</v>
      </c>
      <c r="H16" s="2">
        <f>IFERROR(SUM(D16:G16)*(4/MAX(1,COUNT(D16:G16))),"")</f>
        <v>-53348477094</v>
      </c>
      <c r="I16" s="2">
        <f t="shared" ref="I16:U16" si="13">IFERROR(INDEX(I51:I500,MATCH($C$16,$C$51:$C$500,0)),"")</f>
        <v>-22640151958</v>
      </c>
      <c r="J16" s="2">
        <f t="shared" si="13"/>
        <v>-6745242208</v>
      </c>
      <c r="K16" s="2">
        <f t="shared" si="13"/>
        <v>-7254686643</v>
      </c>
      <c r="L16" s="2">
        <f t="shared" si="13"/>
        <v>-8840581507</v>
      </c>
      <c r="M16" s="2">
        <f t="shared" si="13"/>
        <v>-11089562244</v>
      </c>
      <c r="N16" s="2">
        <f t="shared" si="13"/>
        <v>-45675193213</v>
      </c>
      <c r="O16" s="2">
        <f t="shared" si="13"/>
        <v>-69728704187</v>
      </c>
      <c r="P16" s="2">
        <f t="shared" si="13"/>
        <v>-14619656798</v>
      </c>
      <c r="Q16" s="2">
        <f t="shared" si="13"/>
        <v>-39117374969</v>
      </c>
      <c r="R16" s="2">
        <f t="shared" si="13"/>
        <v>-10099722108</v>
      </c>
      <c r="S16" s="2">
        <f t="shared" si="13"/>
        <v>23889167908</v>
      </c>
      <c r="T16" s="2">
        <f t="shared" si="13"/>
        <v>21955756592</v>
      </c>
      <c r="U16" s="2">
        <f t="shared" si="13"/>
        <v>4385813378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34</v>
      </c>
      <c r="J18" t="s">
        <v>35</v>
      </c>
      <c r="K18" t="s">
        <v>36</v>
      </c>
      <c r="L18" t="s">
        <v>1100</v>
      </c>
      <c r="M18" t="s">
        <v>1101</v>
      </c>
      <c r="N18" t="s">
        <v>1102</v>
      </c>
      <c r="O18" t="s">
        <v>1103</v>
      </c>
      <c r="P18" t="s">
        <v>1104</v>
      </c>
      <c r="Q18" t="s">
        <v>1105</v>
      </c>
      <c r="R18" t="s">
        <v>1106</v>
      </c>
      <c r="S18" t="s">
        <v>1107</v>
      </c>
      <c r="T18" t="s">
        <v>1108</v>
      </c>
      <c r="U18" t="s">
        <v>1109</v>
      </c>
    </row>
    <row r="19" spans="1:21" ht="15.5" x14ac:dyDescent="0.35">
      <c r="A19" t="s">
        <v>37</v>
      </c>
      <c r="C19" t="s">
        <v>38</v>
      </c>
    </row>
    <row r="20" spans="1:21" ht="15.5" x14ac:dyDescent="0.35">
      <c r="A20" t="s">
        <v>39</v>
      </c>
      <c r="C20" t="s">
        <v>40</v>
      </c>
      <c r="D20" s="2" t="str">
        <f ca="1">IFERROR(D21*D2,"")</f>
        <v/>
      </c>
      <c r="E20" s="2" t="str">
        <f ca="1">IFERROR(E21*E2,"")</f>
        <v/>
      </c>
      <c r="H20" s="2" t="str">
        <f t="shared" ref="H20:U20" ca="1" si="14">IFERROR(H21*H2,"")</f>
        <v/>
      </c>
      <c r="I20" s="2">
        <f t="shared" ca="1" si="14"/>
        <v>109500000000</v>
      </c>
      <c r="J20" s="2">
        <f t="shared" ca="1" si="14"/>
        <v>109500000000</v>
      </c>
      <c r="K20" s="2">
        <f t="shared" ca="1" si="14"/>
        <v>613200000000</v>
      </c>
      <c r="L20" s="2">
        <f t="shared" ca="1" si="14"/>
        <v>674520000000</v>
      </c>
      <c r="M20" s="2">
        <f t="shared" ca="1" si="14"/>
        <v>871620000000</v>
      </c>
      <c r="N20" s="2">
        <f t="shared" ca="1" si="14"/>
        <v>876000000000</v>
      </c>
      <c r="O20" s="2">
        <f t="shared" ca="1" si="14"/>
        <v>849720000000</v>
      </c>
      <c r="P20" s="2">
        <f t="shared" ca="1" si="14"/>
        <v>722700000000</v>
      </c>
      <c r="Q20" s="2">
        <f t="shared" ca="1" si="14"/>
        <v>711750000000</v>
      </c>
      <c r="R20" s="2">
        <f t="shared" ca="1" si="14"/>
        <v>770880000000</v>
      </c>
      <c r="S20" s="2">
        <f t="shared" ca="1" si="14"/>
        <v>1242600000000</v>
      </c>
      <c r="T20" s="2">
        <f t="shared" ca="1" si="14"/>
        <v>465363320000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2190000000</v>
      </c>
      <c r="E21" s="2">
        <f>IFERROR(INDEX(E51:E500,MATCH($C$7,$C$51:$C$500,0)),"")</f>
        <v>2190000000</v>
      </c>
      <c r="H21" s="2">
        <f>IFERROR(INDEX(D21:G21,COUNT(D21:G21)),"")</f>
        <v>2190000000</v>
      </c>
      <c r="I21" s="2">
        <f t="shared" ref="I21:U21" si="15">IFERROR(INDEX(I51:I500,MATCH($C$7,$C$51:$C$500,0)),"")</f>
        <v>2190000000</v>
      </c>
      <c r="J21" s="2">
        <f t="shared" si="15"/>
        <v>2190000000</v>
      </c>
      <c r="K21" s="2">
        <f t="shared" si="15"/>
        <v>2190000000</v>
      </c>
      <c r="L21" s="2">
        <f t="shared" si="15"/>
        <v>2190000000</v>
      </c>
      <c r="M21" s="2">
        <f t="shared" si="15"/>
        <v>2190000000</v>
      </c>
      <c r="N21" s="2">
        <f t="shared" si="15"/>
        <v>2190000000</v>
      </c>
      <c r="O21" s="2">
        <f t="shared" si="15"/>
        <v>2190000000</v>
      </c>
      <c r="P21" s="2">
        <f t="shared" si="15"/>
        <v>2190000000</v>
      </c>
      <c r="Q21" s="2">
        <f t="shared" si="15"/>
        <v>2190000000</v>
      </c>
      <c r="R21" s="2">
        <f t="shared" si="15"/>
        <v>2190000000</v>
      </c>
      <c r="S21" s="2">
        <f t="shared" si="15"/>
        <v>2180000000</v>
      </c>
      <c r="T21" s="2">
        <f t="shared" si="15"/>
        <v>1550000000</v>
      </c>
      <c r="U21" s="2">
        <f t="shared" si="15"/>
        <v>120000000</v>
      </c>
    </row>
    <row r="23" spans="1:21" ht="15.5" x14ac:dyDescent="0.35">
      <c r="B23" t="s">
        <v>41</v>
      </c>
      <c r="C23" t="s">
        <v>42</v>
      </c>
      <c r="D23" s="3">
        <f>IFERROR(D5/D6*100,"")</f>
        <v>-4.9396022594289182</v>
      </c>
      <c r="E23" s="3">
        <f>IFERROR(E5/E6*100,"")</f>
        <v>-2.7697342095609909</v>
      </c>
      <c r="H23" s="3">
        <f t="shared" ref="H23:U23" si="16">IFERROR(H5/H6*100,"")</f>
        <v>-14.952998885343263</v>
      </c>
      <c r="I23" s="3">
        <f t="shared" si="16"/>
        <v>-7.7793270787985218</v>
      </c>
      <c r="J23" s="3">
        <f t="shared" si="16"/>
        <v>-4.2546685535665514</v>
      </c>
      <c r="K23" s="3">
        <f t="shared" si="16"/>
        <v>-2.4769216802855909</v>
      </c>
      <c r="L23" s="3">
        <f t="shared" si="16"/>
        <v>-2.0990772402070741</v>
      </c>
      <c r="M23" s="3">
        <f t="shared" si="16"/>
        <v>-1.6755087168864515</v>
      </c>
      <c r="N23" s="3">
        <f t="shared" si="16"/>
        <v>-8.2689563281980138</v>
      </c>
      <c r="O23" s="3">
        <f t="shared" si="16"/>
        <v>-14.885254206456738</v>
      </c>
      <c r="P23" s="3">
        <f t="shared" si="16"/>
        <v>-5.4241996244277271</v>
      </c>
      <c r="Q23" s="3">
        <f t="shared" si="16"/>
        <v>-4.7577953104236528</v>
      </c>
      <c r="R23" s="3">
        <f t="shared" si="16"/>
        <v>-1.902803281471332</v>
      </c>
      <c r="S23" s="3">
        <f t="shared" si="16"/>
        <v>2.2235184179171052</v>
      </c>
      <c r="T23" s="3">
        <f t="shared" si="16"/>
        <v>8.5576730128615761</v>
      </c>
      <c r="U23" s="3">
        <f t="shared" si="16"/>
        <v>2.8871340902414389</v>
      </c>
    </row>
    <row r="24" spans="1:21" ht="15.5" x14ac:dyDescent="0.35">
      <c r="C24" t="s">
        <v>43</v>
      </c>
      <c r="D24" s="4">
        <f>IFERROR(_xlfn.RRI(5,I23,D23),"")</f>
        <v>-8.6833460024275499E-2</v>
      </c>
      <c r="E24" s="4">
        <f>IFERROR(_xlfn.RRI(5,J23,E23),"")</f>
        <v>-8.2270964445618322E-2</v>
      </c>
      <c r="H24" s="4">
        <f t="shared" ref="H24:U24" si="17">IFERROR(_xlfn.RRI(5,M23,H23),"")</f>
        <v>0.54923151105632906</v>
      </c>
      <c r="I24" s="4">
        <f t="shared" si="17"/>
        <v>-1.2133480540667874E-2</v>
      </c>
      <c r="J24" s="4">
        <f t="shared" si="17"/>
        <v>-0.22156582259537527</v>
      </c>
      <c r="K24" s="4">
        <f t="shared" si="17"/>
        <v>-0.14509999023635056</v>
      </c>
      <c r="L24" s="4">
        <f t="shared" si="17"/>
        <v>-0.15096707323608261</v>
      </c>
      <c r="M24" s="4">
        <f t="shared" si="17"/>
        <v>-2.5121348642885732E-2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-11.79</v>
      </c>
      <c r="J25" s="3">
        <f t="shared" si="18"/>
        <v>-7.32</v>
      </c>
      <c r="K25" s="3">
        <f t="shared" si="18"/>
        <v>-4.0599999999999996</v>
      </c>
      <c r="L25" s="3">
        <f t="shared" si="18"/>
        <v>-4.78</v>
      </c>
      <c r="M25" s="3">
        <f t="shared" si="18"/>
        <v>-3.36</v>
      </c>
      <c r="N25" s="3">
        <f t="shared" si="18"/>
        <v>-15</v>
      </c>
      <c r="O25" s="3">
        <f t="shared" si="18"/>
        <v>-28.48</v>
      </c>
      <c r="P25" s="3">
        <f t="shared" si="18"/>
        <v>-12.09</v>
      </c>
      <c r="Q25" s="3">
        <f t="shared" si="18"/>
        <v>-11.11</v>
      </c>
      <c r="R25" s="3">
        <f t="shared" si="18"/>
        <v>-4.6100000000000003</v>
      </c>
      <c r="S25" s="3">
        <f t="shared" si="18"/>
        <v>5.51</v>
      </c>
      <c r="T25" s="3">
        <f t="shared" si="18"/>
        <v>10.43</v>
      </c>
      <c r="U25" s="3">
        <f t="shared" si="18"/>
        <v>25.94</v>
      </c>
    </row>
    <row r="26" spans="1:21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-4.7018413671571668E-2</v>
      </c>
      <c r="J26" s="4">
        <f t="shared" si="19"/>
        <v>-0.23793113374325925</v>
      </c>
      <c r="K26" s="4">
        <f t="shared" si="19"/>
        <v>-0.1960668324552749</v>
      </c>
      <c r="L26" s="4">
        <f t="shared" si="19"/>
        <v>-0.15522166495568879</v>
      </c>
      <c r="M26" s="4">
        <f t="shared" si="19"/>
        <v>-6.1298157299581657E-2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47</v>
      </c>
      <c r="D27" s="3">
        <f>IFERROR(D4/D21,"")</f>
        <v>6.7709661255707765</v>
      </c>
      <c r="E27" s="3">
        <f>IFERROR(E4/E21,"")</f>
        <v>7.4816559689497719</v>
      </c>
      <c r="H27" s="3">
        <f t="shared" ref="H27:U27" si="20">IFERROR(H4/H21,"")</f>
        <v>28.505244189041097</v>
      </c>
      <c r="I27" s="3">
        <f t="shared" si="20"/>
        <v>130.89224360136987</v>
      </c>
      <c r="J27" s="3">
        <f t="shared" si="20"/>
        <v>186.83151156301369</v>
      </c>
      <c r="K27" s="3">
        <f t="shared" si="20"/>
        <v>167.56464342876711</v>
      </c>
      <c r="L27" s="3">
        <f t="shared" si="20"/>
        <v>146.80478809771691</v>
      </c>
      <c r="M27" s="3">
        <f t="shared" si="20"/>
        <v>157.06467685479453</v>
      </c>
      <c r="N27" s="3">
        <f t="shared" si="20"/>
        <v>132.54558872922374</v>
      </c>
      <c r="O27" s="3">
        <f t="shared" si="20"/>
        <v>119.70045243789954</v>
      </c>
      <c r="P27" s="3">
        <f t="shared" si="20"/>
        <v>135.37511523515983</v>
      </c>
      <c r="Q27" s="3">
        <f t="shared" si="20"/>
        <v>137.79992324840183</v>
      </c>
      <c r="R27" s="3">
        <f t="shared" si="20"/>
        <v>151.78190566073059</v>
      </c>
      <c r="S27" s="3">
        <f t="shared" si="20"/>
        <v>223.48645749266055</v>
      </c>
      <c r="T27" s="3">
        <f t="shared" si="20"/>
        <v>150.75857664709679</v>
      </c>
      <c r="U27" s="3">
        <f t="shared" si="20"/>
        <v>1079.3814945666666</v>
      </c>
    </row>
    <row r="28" spans="1:21" ht="15.5" x14ac:dyDescent="0.35">
      <c r="C28" t="s">
        <v>48</v>
      </c>
      <c r="D28" s="4">
        <f>IFERROR(_xlfn.RRI(5,I27,D27),"")</f>
        <v>-0.4469717128683921</v>
      </c>
      <c r="E28" s="4">
        <f>IFERROR(_xlfn.RRI(5,J27,E27),"")</f>
        <v>-0.47457646582527369</v>
      </c>
      <c r="H28" s="4">
        <f t="shared" ref="H28:U28" si="21">IFERROR(_xlfn.RRI(5,M27,H27),"")</f>
        <v>-0.28916427209330331</v>
      </c>
      <c r="I28" s="4">
        <f t="shared" si="21"/>
        <v>-2.5072985334647635E-3</v>
      </c>
      <c r="J28" s="4">
        <f t="shared" si="21"/>
        <v>9.3127618418593627E-2</v>
      </c>
      <c r="K28" s="4">
        <f t="shared" si="21"/>
        <v>4.3587117834925193E-2</v>
      </c>
      <c r="L28" s="4">
        <f t="shared" si="21"/>
        <v>1.2740665528996109E-2</v>
      </c>
      <c r="M28" s="4">
        <f t="shared" si="21"/>
        <v>6.8660672361477992E-3</v>
      </c>
      <c r="N28" s="4">
        <f t="shared" si="21"/>
        <v>-9.921154083696937E-2</v>
      </c>
      <c r="O28" s="4">
        <f t="shared" si="21"/>
        <v>-4.508931551034856E-2</v>
      </c>
      <c r="P28" s="4">
        <f t="shared" si="21"/>
        <v>-0.339804173967585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49</v>
      </c>
      <c r="H29" s="4" t="str">
        <f t="shared" ref="H29:U29" si="22">IFERROR(((H25-I25)/I25)*100%,"")</f>
        <v/>
      </c>
      <c r="I29" s="4">
        <f t="shared" si="22"/>
        <v>0.61065573770491788</v>
      </c>
      <c r="J29" s="4">
        <f t="shared" si="22"/>
        <v>0.80295566502463078</v>
      </c>
      <c r="K29" s="4">
        <f t="shared" si="22"/>
        <v>-0.15062761506276162</v>
      </c>
      <c r="L29" s="4">
        <f t="shared" si="22"/>
        <v>0.42261904761904773</v>
      </c>
      <c r="M29" s="4">
        <f t="shared" si="22"/>
        <v>-0.77600000000000002</v>
      </c>
      <c r="N29" s="4">
        <f t="shared" si="22"/>
        <v>-0.47331460674157305</v>
      </c>
      <c r="O29" s="4">
        <f t="shared" si="22"/>
        <v>1.3556658395368073</v>
      </c>
      <c r="P29" s="4">
        <f t="shared" si="22"/>
        <v>8.8208820882088257E-2</v>
      </c>
      <c r="Q29" s="4">
        <f t="shared" si="22"/>
        <v>1.40997830802603</v>
      </c>
      <c r="R29" s="4">
        <f t="shared" si="22"/>
        <v>-1.8366606170598914</v>
      </c>
      <c r="S29" s="4">
        <f t="shared" si="22"/>
        <v>-0.47171620325982744</v>
      </c>
      <c r="T29" s="4">
        <f t="shared" si="22"/>
        <v>-0.59791827293754818</v>
      </c>
      <c r="U29" s="4" t="str">
        <f t="shared" si="22"/>
        <v/>
      </c>
    </row>
    <row r="30" spans="1:21" ht="15.5" x14ac:dyDescent="0.35">
      <c r="C30" t="s">
        <v>50</v>
      </c>
      <c r="H30" s="4">
        <f t="shared" ref="H30:U30" si="23">IFERROR(((H27-I27)/I27)*100%,"")</f>
        <v>-0.7822235802156976</v>
      </c>
      <c r="I30" s="4">
        <f t="shared" si="23"/>
        <v>-0.29941024131133726</v>
      </c>
      <c r="J30" s="4">
        <f t="shared" si="23"/>
        <v>0.11498170341905724</v>
      </c>
      <c r="K30" s="4">
        <f t="shared" si="23"/>
        <v>0.14141129591244619</v>
      </c>
      <c r="L30" s="4">
        <f t="shared" si="23"/>
        <v>-6.532269993820973E-2</v>
      </c>
      <c r="M30" s="4">
        <f t="shared" si="23"/>
        <v>0.18498607430580452</v>
      </c>
      <c r="N30" s="4">
        <f t="shared" si="23"/>
        <v>0.10731067451886397</v>
      </c>
      <c r="O30" s="4">
        <f t="shared" si="23"/>
        <v>-0.11578688424406405</v>
      </c>
      <c r="P30" s="4">
        <f t="shared" si="23"/>
        <v>-1.7596584643018824E-2</v>
      </c>
      <c r="Q30" s="4">
        <f t="shared" si="23"/>
        <v>-9.2118901468939834E-2</v>
      </c>
      <c r="R30" s="4">
        <f t="shared" si="23"/>
        <v>-0.32084517619724134</v>
      </c>
      <c r="S30" s="4">
        <f t="shared" si="23"/>
        <v>0.48241289127986942</v>
      </c>
      <c r="T30" s="4">
        <f t="shared" si="23"/>
        <v>-0.86032873696095646</v>
      </c>
      <c r="U30" s="4" t="str">
        <f t="shared" si="23"/>
        <v/>
      </c>
    </row>
    <row r="32" spans="1:21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136.07</v>
      </c>
      <c r="E32" s="3">
        <f>IFERROR(INDEX(E51:E500,MATCH($A$32,$C$51:$C$500,0)),"")</f>
        <v>142.80000000000001</v>
      </c>
      <c r="H32" s="3">
        <f>IFERROR(INDEX(D32:G32,COUNT(D32:G32)),"")</f>
        <v>142.80000000000001</v>
      </c>
      <c r="I32" s="3">
        <f t="shared" ref="I32:U32" si="24">IFERROR(INDEX(I51:I500,MATCH($C$32,$C$51:$C$500,0)),"")</f>
        <v>147.04</v>
      </c>
      <c r="J32" s="3">
        <f t="shared" si="24"/>
        <v>159.19</v>
      </c>
      <c r="K32" s="3">
        <f t="shared" si="24"/>
        <v>165.99</v>
      </c>
      <c r="L32" s="3">
        <f t="shared" si="24"/>
        <v>170.12</v>
      </c>
      <c r="M32" s="3">
        <f t="shared" si="24"/>
        <v>173.7</v>
      </c>
      <c r="N32" s="3">
        <f t="shared" si="24"/>
        <v>176.62</v>
      </c>
      <c r="O32" s="3">
        <f t="shared" si="24"/>
        <v>191.29</v>
      </c>
      <c r="P32" s="3">
        <f t="shared" si="24"/>
        <v>219.9</v>
      </c>
      <c r="Q32" s="3">
        <f t="shared" si="24"/>
        <v>231.86</v>
      </c>
      <c r="R32" s="3">
        <f t="shared" si="24"/>
        <v>243.61</v>
      </c>
      <c r="S32" s="3">
        <f t="shared" si="24"/>
        <v>248.24</v>
      </c>
      <c r="T32" s="3">
        <f t="shared" si="24"/>
        <v>121.89</v>
      </c>
      <c r="U32" s="3">
        <f t="shared" si="24"/>
        <v>898.45</v>
      </c>
    </row>
    <row r="33" spans="1:21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0.12</v>
      </c>
      <c r="E33" s="3">
        <f>IFERROR(INDEX(E51:E500,MATCH($A$33,$C$51:$C$500,0)),"")</f>
        <v>0.08</v>
      </c>
      <c r="H33" s="3">
        <f>IFERROR(INDEX(D33:G33,COUNT(D33:G33)),"")</f>
        <v>0.08</v>
      </c>
      <c r="I33" s="3">
        <f t="shared" ref="I33:U33" si="25">IFERROR(INDEX(I51:I500,MATCH($C$33,$C$51:$C$500,0)),"")</f>
        <v>0.34</v>
      </c>
      <c r="J33" s="3">
        <f t="shared" si="25"/>
        <v>0.31</v>
      </c>
      <c r="K33" s="3">
        <f t="shared" si="25"/>
        <v>1.69</v>
      </c>
      <c r="L33" s="3">
        <f t="shared" si="25"/>
        <v>1.81</v>
      </c>
      <c r="M33" s="3">
        <f t="shared" si="25"/>
        <v>2.29</v>
      </c>
      <c r="N33" s="3">
        <f t="shared" si="25"/>
        <v>2.2599999999999998</v>
      </c>
      <c r="O33" s="3">
        <f t="shared" si="25"/>
        <v>2.0299999999999998</v>
      </c>
      <c r="P33" s="3">
        <f t="shared" si="25"/>
        <v>1.5</v>
      </c>
      <c r="Q33" s="3">
        <f t="shared" si="25"/>
        <v>1.4</v>
      </c>
      <c r="R33" s="3">
        <f t="shared" si="25"/>
        <v>1.44</v>
      </c>
      <c r="S33" s="3">
        <f t="shared" si="25"/>
        <v>2.2999999999999998</v>
      </c>
      <c r="T33" s="3">
        <f t="shared" si="25"/>
        <v>2.48</v>
      </c>
      <c r="U33" s="3">
        <f t="shared" si="25"/>
        <v>0</v>
      </c>
    </row>
    <row r="34" spans="1:21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-2.38</v>
      </c>
      <c r="E34" s="3">
        <f>IFERROR(INDEX(E51:E500,MATCH($A$34,$C$51:$C$500,0)),"")</f>
        <v>-2.78</v>
      </c>
      <c r="H34" s="3">
        <f>IFERROR(INDEX(D34:G34,COUNT(D34:G34)),"")</f>
        <v>-2.78</v>
      </c>
      <c r="I34" s="3">
        <f t="shared" ref="I34:U34" si="26">IFERROR(INDEX(I51:I500,MATCH($C$34,$C$51:$C$500,0)),"")</f>
        <v>-4.24</v>
      </c>
      <c r="J34" s="3">
        <f t="shared" si="26"/>
        <v>-6.83</v>
      </c>
      <c r="K34" s="3">
        <f t="shared" si="26"/>
        <v>-68.97</v>
      </c>
      <c r="L34" s="3">
        <f t="shared" si="26"/>
        <v>-64.44</v>
      </c>
      <c r="M34" s="3">
        <f t="shared" si="26"/>
        <v>-118.45</v>
      </c>
      <c r="N34" s="3">
        <f t="shared" si="26"/>
        <v>-26.67</v>
      </c>
      <c r="O34" s="3">
        <f t="shared" si="26"/>
        <v>-13.62</v>
      </c>
      <c r="P34" s="3">
        <f t="shared" si="26"/>
        <v>-27.3</v>
      </c>
      <c r="Q34" s="3">
        <f t="shared" si="26"/>
        <v>-29.25</v>
      </c>
      <c r="R34" s="3">
        <f t="shared" si="26"/>
        <v>-76.36</v>
      </c>
      <c r="S34" s="3">
        <f t="shared" si="26"/>
        <v>103.45</v>
      </c>
      <c r="T34" s="3">
        <f t="shared" si="26"/>
        <v>28.95</v>
      </c>
      <c r="U34" s="3">
        <f t="shared" si="26"/>
        <v>0</v>
      </c>
    </row>
    <row r="35" spans="1:21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2.37</v>
      </c>
      <c r="E35" s="3">
        <f>IFERROR(INDEX(E51:E500,MATCH($A$35,$C$51:$C$500,0)),"")</f>
        <v>1.47</v>
      </c>
      <c r="H35" s="3">
        <f>IFERROR(INDEX(D35:G35,COUNT(D35:G35)),"")</f>
        <v>1.47</v>
      </c>
      <c r="I35" s="3">
        <f t="shared" ref="I35:U35" si="27">IFERROR(INDEX(I51:I500,MATCH($C$35,$C$51:$C$500,0)),"")</f>
        <v>0.38</v>
      </c>
      <c r="J35" s="3">
        <f t="shared" si="27"/>
        <v>0.27</v>
      </c>
      <c r="K35" s="3">
        <f t="shared" si="27"/>
        <v>1.67</v>
      </c>
      <c r="L35" s="3">
        <f t="shared" si="27"/>
        <v>2.1</v>
      </c>
      <c r="M35" s="3">
        <f t="shared" si="27"/>
        <v>2.54</v>
      </c>
      <c r="N35" s="3">
        <f t="shared" si="27"/>
        <v>3.02</v>
      </c>
      <c r="O35" s="3">
        <f t="shared" si="27"/>
        <v>3.24</v>
      </c>
      <c r="P35" s="3">
        <f t="shared" si="27"/>
        <v>2.4300000000000002</v>
      </c>
      <c r="Q35" s="3">
        <f t="shared" si="27"/>
        <v>2.35</v>
      </c>
      <c r="R35" s="3">
        <f t="shared" si="27"/>
        <v>2.3199999999999998</v>
      </c>
      <c r="S35" s="3">
        <f t="shared" si="27"/>
        <v>2.56</v>
      </c>
      <c r="T35" s="3">
        <f t="shared" si="27"/>
        <v>2</v>
      </c>
      <c r="U35" s="3">
        <f t="shared" si="27"/>
        <v>0</v>
      </c>
    </row>
    <row r="36" spans="1:21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1914</v>
      </c>
      <c r="E50" t="s">
        <v>1915</v>
      </c>
      <c r="F50" t="s">
        <v>1916</v>
      </c>
      <c r="G50" t="s">
        <v>1917</v>
      </c>
      <c r="I50" t="s">
        <v>34</v>
      </c>
      <c r="J50" t="s">
        <v>35</v>
      </c>
      <c r="K50" t="s">
        <v>36</v>
      </c>
      <c r="L50" t="s">
        <v>1100</v>
      </c>
      <c r="M50" t="s">
        <v>1101</v>
      </c>
      <c r="N50" t="s">
        <v>1102</v>
      </c>
      <c r="O50" t="s">
        <v>1103</v>
      </c>
      <c r="P50" t="s">
        <v>1104</v>
      </c>
      <c r="Q50" t="s">
        <v>1105</v>
      </c>
      <c r="R50" t="s">
        <v>1106</v>
      </c>
      <c r="S50" t="s">
        <v>1107</v>
      </c>
      <c r="T50" t="s">
        <v>1108</v>
      </c>
      <c r="U50" t="s">
        <v>1109</v>
      </c>
    </row>
    <row r="51" spans="2:21" ht="15.5" x14ac:dyDescent="0.35">
      <c r="B51" t="s">
        <v>71</v>
      </c>
      <c r="C51" t="s">
        <v>6</v>
      </c>
      <c r="D51" s="5">
        <v>14828415815</v>
      </c>
      <c r="E51" s="5">
        <v>16384826572</v>
      </c>
      <c r="F51" s="5">
        <v>27984849521</v>
      </c>
      <c r="G51" s="5">
        <v>53973606947</v>
      </c>
      <c r="I51" s="5">
        <v>286654013487</v>
      </c>
      <c r="J51" s="5">
        <v>409161010323</v>
      </c>
      <c r="K51" s="5">
        <v>366966569109</v>
      </c>
      <c r="L51" s="5">
        <v>321502485934</v>
      </c>
      <c r="M51" s="5">
        <v>343971642312</v>
      </c>
      <c r="N51" s="5">
        <v>290274839317</v>
      </c>
      <c r="O51" s="5">
        <v>262143990839</v>
      </c>
      <c r="P51" s="5">
        <v>296471502365</v>
      </c>
      <c r="Q51" s="5">
        <v>301781831914</v>
      </c>
      <c r="R51" s="5">
        <v>332402373397</v>
      </c>
      <c r="S51" s="5">
        <v>487200477334</v>
      </c>
      <c r="T51" s="5">
        <v>233675793803</v>
      </c>
      <c r="U51" s="5">
        <v>129525779348</v>
      </c>
    </row>
    <row r="52" spans="2:21" ht="15.5" x14ac:dyDescent="0.35">
      <c r="C52" t="s">
        <v>72</v>
      </c>
      <c r="D52" s="5">
        <v>-31660811785</v>
      </c>
      <c r="E52" s="5">
        <v>-18451619389</v>
      </c>
      <c r="F52" s="5">
        <v>-21873695693</v>
      </c>
      <c r="G52" s="5">
        <v>-43668874228</v>
      </c>
      <c r="I52" s="5">
        <v>-253520640572</v>
      </c>
      <c r="J52" s="5">
        <v>-375416556467</v>
      </c>
      <c r="K52" s="5">
        <v>-330905451303</v>
      </c>
      <c r="L52" s="5">
        <v>-284121002771</v>
      </c>
      <c r="M52" s="5">
        <v>-302040144585</v>
      </c>
      <c r="N52" s="5">
        <v>-261497951567</v>
      </c>
      <c r="O52" s="5">
        <v>-220973146395</v>
      </c>
      <c r="P52" s="5">
        <v>-208446575236</v>
      </c>
      <c r="Q52" s="5">
        <v>-213327773588</v>
      </c>
      <c r="R52" s="5">
        <v>-209569908889</v>
      </c>
      <c r="S52" s="5">
        <v>-347278786235</v>
      </c>
      <c r="T52" s="5">
        <v>-186709508830</v>
      </c>
      <c r="U52" s="5">
        <v>-107754729824</v>
      </c>
    </row>
    <row r="53" spans="2:21" ht="15.5" x14ac:dyDescent="0.35">
      <c r="C53" t="s">
        <v>73</v>
      </c>
      <c r="D53" s="5">
        <v>-16832395970</v>
      </c>
      <c r="E53" s="5">
        <v>-2066792817</v>
      </c>
      <c r="F53" s="5">
        <v>6111153828</v>
      </c>
      <c r="G53" s="5">
        <v>10304732719</v>
      </c>
      <c r="I53" s="5">
        <v>33133372915</v>
      </c>
      <c r="J53" s="5">
        <v>33744453856</v>
      </c>
      <c r="K53" s="5">
        <v>36061117806</v>
      </c>
      <c r="L53" s="5">
        <v>37381483163</v>
      </c>
      <c r="M53" s="5">
        <v>41931497727</v>
      </c>
      <c r="N53" s="5">
        <v>28776887750</v>
      </c>
      <c r="O53" s="5">
        <v>41170844444</v>
      </c>
      <c r="P53" s="5">
        <v>88024927129</v>
      </c>
      <c r="Q53" s="5">
        <v>88454058326</v>
      </c>
      <c r="R53" s="5">
        <v>122832464508</v>
      </c>
      <c r="S53" s="5">
        <v>139921691099</v>
      </c>
      <c r="T53" s="5">
        <v>46966284973</v>
      </c>
      <c r="U53" s="5">
        <v>21771049524</v>
      </c>
    </row>
    <row r="54" spans="2:21" ht="15.5" x14ac:dyDescent="0.35">
      <c r="C54" t="s">
        <v>74</v>
      </c>
      <c r="D54" s="5">
        <v>-4132408379</v>
      </c>
      <c r="E54" s="5">
        <v>-7642081343</v>
      </c>
      <c r="F54" s="5">
        <v>-6098476876</v>
      </c>
      <c r="G54" s="5">
        <v>-16638745207</v>
      </c>
      <c r="I54" s="5">
        <v>-40243823648</v>
      </c>
      <c r="J54" s="5">
        <v>-31908104716</v>
      </c>
      <c r="K54" s="5">
        <v>-30437849675</v>
      </c>
      <c r="L54" s="5">
        <v>-35164294425</v>
      </c>
      <c r="M54" s="5">
        <v>-49851657372</v>
      </c>
      <c r="N54" s="5">
        <v>-51717386683</v>
      </c>
      <c r="O54" s="5">
        <v>-75168409306</v>
      </c>
      <c r="P54" s="5">
        <v>-59963947829</v>
      </c>
      <c r="Q54" s="5">
        <v>-78501064628</v>
      </c>
      <c r="R54" s="5">
        <v>-89738923508</v>
      </c>
      <c r="S54" s="5">
        <v>-78657350776</v>
      </c>
      <c r="T54" s="5">
        <v>-16289221794</v>
      </c>
      <c r="U54" s="5">
        <v>-10598637030</v>
      </c>
    </row>
    <row r="55" spans="2:21" ht="15.5" x14ac:dyDescent="0.35">
      <c r="C55" t="s">
        <v>75</v>
      </c>
      <c r="D55" s="5">
        <v>-419717578</v>
      </c>
      <c r="E55" s="5">
        <v>-2984940747</v>
      </c>
      <c r="F55" s="5">
        <v>-3028596252</v>
      </c>
      <c r="G55" s="5">
        <v>-3066306738</v>
      </c>
      <c r="I55" s="5">
        <v>-13368590787</v>
      </c>
      <c r="J55" s="5">
        <v>-14150172510</v>
      </c>
      <c r="K55" s="5">
        <v>-11643011732</v>
      </c>
      <c r="L55" s="5">
        <v>-16106381016</v>
      </c>
      <c r="M55" s="5">
        <v>-19535607685</v>
      </c>
      <c r="N55" s="5">
        <v>-24169544768</v>
      </c>
      <c r="O55" s="5">
        <v>-23941275960</v>
      </c>
      <c r="P55" s="5">
        <v>-24728935173</v>
      </c>
      <c r="Q55" s="5">
        <v>-33356149072</v>
      </c>
      <c r="R55" s="5">
        <v>-42899663198</v>
      </c>
      <c r="S55" s="5">
        <v>-32271566372</v>
      </c>
      <c r="T55" s="5">
        <v>-8134365346</v>
      </c>
      <c r="U55" s="5">
        <v>-5724574070</v>
      </c>
    </row>
    <row r="56" spans="2:21" ht="15.5" x14ac:dyDescent="0.35">
      <c r="C56" t="s">
        <v>76</v>
      </c>
      <c r="D56" s="5">
        <v>-3712690801</v>
      </c>
      <c r="E56" s="5">
        <v>-4657140596</v>
      </c>
      <c r="F56" s="5">
        <v>-3069880624</v>
      </c>
      <c r="G56" s="5">
        <v>-13572438469</v>
      </c>
      <c r="I56" s="5">
        <v>-26875232861</v>
      </c>
      <c r="J56" s="5">
        <v>-17757932206</v>
      </c>
      <c r="K56" s="5">
        <v>-18794837943</v>
      </c>
      <c r="L56" s="5">
        <v>-19057913409</v>
      </c>
      <c r="M56" s="5">
        <v>-30316049687</v>
      </c>
      <c r="N56" s="5">
        <v>-27547841915</v>
      </c>
      <c r="O56" s="5">
        <v>-51227133346</v>
      </c>
      <c r="P56" s="5">
        <v>-35235012656</v>
      </c>
      <c r="Q56" s="5">
        <v>-45144915556</v>
      </c>
      <c r="R56" s="5">
        <v>-46839260310</v>
      </c>
      <c r="S56" s="5">
        <v>-46385784404</v>
      </c>
      <c r="T56" s="5">
        <v>-8154856448</v>
      </c>
      <c r="U56" s="5">
        <v>-4874062960</v>
      </c>
    </row>
    <row r="57" spans="2:21" ht="15.5" x14ac:dyDescent="0.35">
      <c r="C57" t="s">
        <v>77</v>
      </c>
      <c r="D57" s="5">
        <v>-20964804349</v>
      </c>
      <c r="E57" s="5">
        <v>-9708874160</v>
      </c>
      <c r="F57" s="5">
        <v>12676952</v>
      </c>
      <c r="G57" s="5">
        <v>-6334012488</v>
      </c>
      <c r="I57" s="5">
        <v>-7110450733</v>
      </c>
      <c r="J57" s="5">
        <v>1836349140</v>
      </c>
      <c r="K57" s="5">
        <v>5623268131</v>
      </c>
      <c r="L57" s="5">
        <v>2217188738</v>
      </c>
      <c r="M57" s="5">
        <v>-7920159645</v>
      </c>
      <c r="N57" s="5">
        <v>-22940498933</v>
      </c>
      <c r="O57" s="5">
        <v>-33997564862</v>
      </c>
      <c r="P57" s="5">
        <v>28060979300</v>
      </c>
      <c r="Q57" s="5">
        <v>9952993698</v>
      </c>
      <c r="R57" s="5">
        <v>33093541000</v>
      </c>
      <c r="S57" s="5">
        <v>61264340323</v>
      </c>
      <c r="T57" s="5">
        <v>30677063179</v>
      </c>
      <c r="U57" s="5">
        <v>11172412494</v>
      </c>
    </row>
    <row r="58" spans="2:21" ht="15.5" x14ac:dyDescent="0.35">
      <c r="C58" t="s">
        <v>78</v>
      </c>
      <c r="D58" s="5">
        <v>3446184897</v>
      </c>
      <c r="E58" s="5">
        <v>553255065</v>
      </c>
      <c r="F58" s="5">
        <v>613927315</v>
      </c>
      <c r="G58" s="5">
        <v>-7345578967</v>
      </c>
      <c r="I58" s="5">
        <v>-15529701225</v>
      </c>
      <c r="J58" s="5">
        <v>-8581591348</v>
      </c>
      <c r="K58" s="5">
        <v>-12877954774</v>
      </c>
      <c r="L58" s="5">
        <v>-11057770245</v>
      </c>
      <c r="M58" s="5">
        <v>-3169402599</v>
      </c>
      <c r="N58" s="5">
        <v>-22734694280</v>
      </c>
      <c r="O58" s="5">
        <v>-35731139325</v>
      </c>
      <c r="P58" s="5">
        <v>-42680636098</v>
      </c>
      <c r="Q58" s="5">
        <v>-49070368667</v>
      </c>
      <c r="R58" s="5">
        <v>-43193263108</v>
      </c>
      <c r="S58" s="5">
        <v>-37375172415</v>
      </c>
      <c r="T58" s="5">
        <v>-8721306587</v>
      </c>
      <c r="U58" s="5">
        <v>-6786599116</v>
      </c>
    </row>
    <row r="59" spans="2:21" ht="15.5" x14ac:dyDescent="0.35">
      <c r="C59" t="s">
        <v>247</v>
      </c>
      <c r="D59" s="5">
        <v>8414503</v>
      </c>
      <c r="E59" s="5">
        <v>23611816</v>
      </c>
      <c r="F59" s="5">
        <v>56398703</v>
      </c>
      <c r="G59" s="5">
        <v>10612707</v>
      </c>
      <c r="I59" s="5">
        <v>18402471</v>
      </c>
      <c r="J59" s="5">
        <v>55186847</v>
      </c>
      <c r="K59" s="5">
        <v>69947319</v>
      </c>
      <c r="L59" s="5">
        <v>98669725</v>
      </c>
      <c r="M59" s="5">
        <v>24280052</v>
      </c>
      <c r="N59" s="5">
        <v>25810662</v>
      </c>
      <c r="O59" s="5">
        <v>21868524</v>
      </c>
      <c r="P59" s="5">
        <v>22356312</v>
      </c>
      <c r="Q59" s="5">
        <v>62283331</v>
      </c>
      <c r="R59" s="5">
        <v>15250476291</v>
      </c>
      <c r="S59" s="5">
        <v>9424311823</v>
      </c>
      <c r="T59" s="5">
        <v>661517920</v>
      </c>
      <c r="U59" s="5">
        <v>1910793</v>
      </c>
    </row>
    <row r="60" spans="2:21" ht="15.5" x14ac:dyDescent="0.35">
      <c r="C60" t="s">
        <v>248</v>
      </c>
      <c r="N60" s="5">
        <v>-8013414216</v>
      </c>
      <c r="O60" s="5">
        <v>457304</v>
      </c>
      <c r="P60" s="5">
        <v>-7155350</v>
      </c>
      <c r="Q60" s="5">
        <v>-159047300</v>
      </c>
      <c r="R60" s="5">
        <v>162621573</v>
      </c>
      <c r="S60" s="5">
        <v>-1593318926</v>
      </c>
      <c r="T60" s="5">
        <v>11757719</v>
      </c>
      <c r="U60" s="5">
        <v>27831853</v>
      </c>
    </row>
    <row r="61" spans="2:21" ht="15.5" x14ac:dyDescent="0.35">
      <c r="C61" t="s">
        <v>27</v>
      </c>
      <c r="D61" s="5">
        <v>-1163937934</v>
      </c>
      <c r="E61" s="5">
        <v>-691333672</v>
      </c>
      <c r="F61" s="5">
        <v>-624378714</v>
      </c>
      <c r="G61" s="5">
        <v>-2580687079</v>
      </c>
      <c r="I61" s="5">
        <v>-11113138879</v>
      </c>
      <c r="J61" s="5">
        <v>-10661163788</v>
      </c>
      <c r="K61" s="5">
        <v>-12173760697</v>
      </c>
      <c r="L61" s="5">
        <v>-9151747838</v>
      </c>
      <c r="M61" s="5">
        <v>-5534119082</v>
      </c>
      <c r="N61" s="5">
        <v>-18767131696</v>
      </c>
      <c r="O61" s="5">
        <v>-36208246527</v>
      </c>
      <c r="P61" s="5">
        <v>-43062441922</v>
      </c>
      <c r="Q61" s="5">
        <v>-48907380739</v>
      </c>
      <c r="R61" s="5">
        <v>-43913605159</v>
      </c>
      <c r="S61" s="5">
        <v>-45522107753</v>
      </c>
      <c r="T61" s="5">
        <v>-9639677720</v>
      </c>
      <c r="U61" s="5">
        <v>-7107087406</v>
      </c>
    </row>
    <row r="62" spans="2:21" ht="15.5" x14ac:dyDescent="0.35">
      <c r="C62" t="s">
        <v>249</v>
      </c>
      <c r="N62" s="5">
        <v>2591975854</v>
      </c>
      <c r="O62" s="5">
        <v>502486619</v>
      </c>
      <c r="P62" s="5">
        <v>-7121075</v>
      </c>
      <c r="Q62" s="5">
        <v>2397571963</v>
      </c>
      <c r="R62" s="5">
        <v>46248190</v>
      </c>
      <c r="S62" s="5">
        <v>1115026667</v>
      </c>
      <c r="T62" s="5">
        <v>44636252</v>
      </c>
      <c r="U62" s="5">
        <v>41843750</v>
      </c>
    </row>
    <row r="63" spans="2:21" ht="15.5" x14ac:dyDescent="0.35">
      <c r="C63" t="s">
        <v>79</v>
      </c>
      <c r="G63" s="5">
        <v>767495748</v>
      </c>
      <c r="I63" s="5">
        <v>767495748</v>
      </c>
      <c r="J63" s="5">
        <v>1209525997</v>
      </c>
      <c r="K63" s="5">
        <v>-115221538</v>
      </c>
      <c r="L63" s="5">
        <v>2659495915</v>
      </c>
      <c r="M63" s="5">
        <v>987135308</v>
      </c>
      <c r="N63" s="5">
        <v>863109707</v>
      </c>
      <c r="O63" s="5">
        <v>2422304</v>
      </c>
      <c r="P63" s="5">
        <v>351405057</v>
      </c>
      <c r="Q63" s="5">
        <v>182295172</v>
      </c>
    </row>
    <row r="64" spans="2:21" ht="15.5" x14ac:dyDescent="0.35">
      <c r="C64" t="s">
        <v>80</v>
      </c>
      <c r="D64" s="5">
        <v>3446184897</v>
      </c>
      <c r="E64" s="5">
        <v>553255065</v>
      </c>
      <c r="F64" s="5">
        <v>613927315</v>
      </c>
      <c r="G64" s="5">
        <v>-7345578967</v>
      </c>
      <c r="I64" s="5">
        <v>-15529701225</v>
      </c>
      <c r="J64" s="5">
        <v>-8581591348</v>
      </c>
      <c r="K64" s="5">
        <v>-12877954774</v>
      </c>
      <c r="L64" s="5">
        <v>-11057770245</v>
      </c>
      <c r="M64" s="5">
        <v>-3169402599</v>
      </c>
      <c r="N64" s="5">
        <v>-22734694280</v>
      </c>
      <c r="O64" s="5">
        <v>-35731139325</v>
      </c>
      <c r="P64" s="5">
        <v>-42680636098</v>
      </c>
      <c r="Q64" s="5">
        <v>-49070368667</v>
      </c>
      <c r="R64" s="5">
        <v>-43193263108</v>
      </c>
      <c r="S64" s="5">
        <v>-37375172415</v>
      </c>
      <c r="T64" s="5">
        <v>-8721306587</v>
      </c>
      <c r="U64" s="5">
        <v>-6786599116</v>
      </c>
    </row>
    <row r="65" spans="3:21" ht="15.5" x14ac:dyDescent="0.35">
      <c r="C65" t="s">
        <v>29</v>
      </c>
      <c r="D65" s="5">
        <v>-17518619452</v>
      </c>
      <c r="E65" s="5">
        <v>-9155619095</v>
      </c>
      <c r="F65" s="5">
        <v>626604267</v>
      </c>
      <c r="G65" s="5">
        <v>-13679591455</v>
      </c>
      <c r="I65" s="5">
        <v>-22640151958</v>
      </c>
      <c r="J65" s="5">
        <v>-6745242208</v>
      </c>
      <c r="K65" s="5">
        <v>-7254686643</v>
      </c>
      <c r="L65" s="5">
        <v>-8840581507</v>
      </c>
      <c r="M65" s="5">
        <v>-11089562244</v>
      </c>
      <c r="N65" s="5">
        <v>-45675193213</v>
      </c>
      <c r="O65" s="5">
        <v>-69728704187</v>
      </c>
      <c r="P65" s="5">
        <v>-14619656798</v>
      </c>
      <c r="Q65" s="5">
        <v>-39117374969</v>
      </c>
      <c r="R65" s="5">
        <v>-10099722108</v>
      </c>
      <c r="S65" s="5">
        <v>23889167908</v>
      </c>
      <c r="T65" s="5">
        <v>21955756592</v>
      </c>
      <c r="U65" s="5">
        <v>4385813378</v>
      </c>
    </row>
    <row r="66" spans="3:21" ht="15.5" x14ac:dyDescent="0.35">
      <c r="C66" t="s">
        <v>28</v>
      </c>
      <c r="D66" s="5">
        <v>2765049453</v>
      </c>
      <c r="E66" s="5">
        <v>443601164</v>
      </c>
      <c r="F66" s="5">
        <v>-2685723145</v>
      </c>
      <c r="G66" s="5">
        <v>-3453517484</v>
      </c>
      <c r="I66" s="5">
        <v>-3277613627</v>
      </c>
      <c r="J66" s="5">
        <v>-9383784540</v>
      </c>
      <c r="K66" s="5">
        <v>-1677511075</v>
      </c>
      <c r="L66" s="5">
        <v>-1666357682</v>
      </c>
      <c r="M66" s="5">
        <v>3706273005</v>
      </c>
      <c r="N66" s="5">
        <v>12653972351</v>
      </c>
      <c r="O66" s="5">
        <v>6879122522</v>
      </c>
      <c r="P66" s="5">
        <v>-11880908965</v>
      </c>
      <c r="Q66" s="5">
        <v>14771648172</v>
      </c>
      <c r="R66" s="5">
        <v>-35576868</v>
      </c>
      <c r="S66" s="5">
        <v>-7051116190</v>
      </c>
      <c r="T66" s="5">
        <v>-5788439527</v>
      </c>
      <c r="U66" s="5">
        <v>-1143386640</v>
      </c>
    </row>
    <row r="67" spans="3:21" ht="15.5" x14ac:dyDescent="0.35">
      <c r="C67" t="s">
        <v>81</v>
      </c>
      <c r="T67" s="5">
        <v>-5891574578</v>
      </c>
      <c r="U67" s="5">
        <v>-1202175155</v>
      </c>
    </row>
    <row r="68" spans="3:21" ht="15.5" x14ac:dyDescent="0.35">
      <c r="C68" t="s">
        <v>82</v>
      </c>
      <c r="D68" s="5">
        <v>2765049453</v>
      </c>
      <c r="E68" s="5">
        <v>443601164</v>
      </c>
      <c r="F68" s="5">
        <v>-2685723145</v>
      </c>
      <c r="G68" s="5">
        <v>-3453517484</v>
      </c>
      <c r="I68" s="5">
        <v>-3277613627</v>
      </c>
      <c r="J68" s="5">
        <v>-9383784540</v>
      </c>
      <c r="K68" s="5">
        <v>-1677511075</v>
      </c>
      <c r="L68" s="5">
        <v>-1666357682</v>
      </c>
      <c r="M68" s="5">
        <v>3706273005</v>
      </c>
      <c r="N68" s="5">
        <v>12653972351</v>
      </c>
      <c r="O68" s="5">
        <v>6879122522</v>
      </c>
      <c r="P68" s="5">
        <v>-11880908965</v>
      </c>
      <c r="Q68" s="5">
        <v>14771648172</v>
      </c>
      <c r="T68" s="5">
        <v>103135051</v>
      </c>
      <c r="U68" s="5">
        <v>58788515</v>
      </c>
    </row>
    <row r="69" spans="3:21" ht="15.5" x14ac:dyDescent="0.35">
      <c r="C69" t="s">
        <v>84</v>
      </c>
      <c r="D69" s="5">
        <v>2765049453</v>
      </c>
      <c r="E69" s="5">
        <v>443601164</v>
      </c>
      <c r="F69" s="5">
        <v>-2685723145</v>
      </c>
      <c r="G69" s="5">
        <v>-3453517484</v>
      </c>
      <c r="I69" s="5">
        <v>-3277613627</v>
      </c>
      <c r="J69" s="5">
        <v>-9383784540</v>
      </c>
      <c r="K69" s="5">
        <v>-1677511075</v>
      </c>
      <c r="L69" s="5">
        <v>-1666357682</v>
      </c>
      <c r="M69" s="5">
        <v>3706273005</v>
      </c>
      <c r="N69" s="5">
        <v>12653972351</v>
      </c>
      <c r="O69" s="5">
        <v>6879122522</v>
      </c>
      <c r="P69" s="5">
        <v>-11880908965</v>
      </c>
      <c r="Q69" s="5">
        <v>14771648172</v>
      </c>
      <c r="R69" s="5">
        <v>-35576868</v>
      </c>
      <c r="S69" s="5">
        <v>-7051116190</v>
      </c>
      <c r="T69" s="5">
        <v>-5788439527</v>
      </c>
      <c r="U69" s="5">
        <v>-1143386640</v>
      </c>
    </row>
    <row r="70" spans="3:21" ht="15.5" x14ac:dyDescent="0.35">
      <c r="C70" t="s">
        <v>327</v>
      </c>
      <c r="D70" s="5">
        <v>-14753569999</v>
      </c>
      <c r="E70" s="5">
        <v>-8712017931</v>
      </c>
      <c r="F70" s="5">
        <v>-2059118878</v>
      </c>
      <c r="G70" s="5">
        <v>-17133108939</v>
      </c>
      <c r="I70" s="5">
        <v>-25917765585</v>
      </c>
      <c r="J70" s="5">
        <v>-16129026748</v>
      </c>
      <c r="K70" s="5">
        <v>-8932197718</v>
      </c>
      <c r="L70" s="5">
        <v>-10506939189</v>
      </c>
      <c r="M70" s="5">
        <v>-7383289239</v>
      </c>
      <c r="N70" s="5">
        <v>-33021220862</v>
      </c>
      <c r="O70" s="5">
        <v>-62849581665</v>
      </c>
      <c r="P70" s="5">
        <v>-26500565763</v>
      </c>
      <c r="Q70" s="5">
        <v>-24345726797</v>
      </c>
      <c r="R70" s="5">
        <v>-10135298976</v>
      </c>
      <c r="S70" s="5">
        <v>16838051718</v>
      </c>
      <c r="T70" s="5">
        <v>16167317065</v>
      </c>
      <c r="U70" s="5">
        <v>3242426738</v>
      </c>
    </row>
    <row r="71" spans="3:21" ht="15.5" x14ac:dyDescent="0.35">
      <c r="C71" t="s">
        <v>85</v>
      </c>
      <c r="S71" s="5">
        <v>-4779257664</v>
      </c>
    </row>
    <row r="72" spans="3:21" ht="15.5" x14ac:dyDescent="0.35">
      <c r="C72" t="s">
        <v>86</v>
      </c>
      <c r="D72" s="5">
        <v>-14753569999</v>
      </c>
      <c r="E72" s="5">
        <v>-8712017931</v>
      </c>
      <c r="F72" s="5">
        <v>-2059118878</v>
      </c>
      <c r="G72" s="5">
        <v>-17133108939</v>
      </c>
      <c r="I72" s="5">
        <v>-25917765585</v>
      </c>
      <c r="J72" s="5">
        <v>-16129026748</v>
      </c>
      <c r="K72" s="5">
        <v>-8932197718</v>
      </c>
      <c r="L72" s="5">
        <v>-10506939189</v>
      </c>
      <c r="M72" s="5">
        <v>-7383289239</v>
      </c>
      <c r="N72" s="5">
        <v>-33021220862</v>
      </c>
      <c r="O72" s="5">
        <v>-62849581665</v>
      </c>
      <c r="P72" s="5">
        <v>-26500565763</v>
      </c>
      <c r="Q72" s="5">
        <v>-24345726797</v>
      </c>
      <c r="R72" s="5">
        <v>-10135298976</v>
      </c>
      <c r="S72" s="5">
        <v>12058794054</v>
      </c>
      <c r="T72" s="5">
        <v>16167317065</v>
      </c>
      <c r="U72" s="5">
        <v>3242426738</v>
      </c>
    </row>
    <row r="73" spans="3:21" ht="15.5" x14ac:dyDescent="0.35">
      <c r="C73" t="s">
        <v>87</v>
      </c>
      <c r="G73" s="5">
        <v>767495748</v>
      </c>
      <c r="I73" s="5">
        <v>767495748</v>
      </c>
      <c r="J73" s="5">
        <v>1209525997</v>
      </c>
      <c r="K73" s="5">
        <v>-115221538</v>
      </c>
      <c r="L73" s="5">
        <v>2659495915</v>
      </c>
      <c r="M73" s="5">
        <v>987135308</v>
      </c>
      <c r="N73" s="5">
        <v>863109707</v>
      </c>
      <c r="O73" s="5">
        <v>2422304</v>
      </c>
      <c r="P73" s="5">
        <v>351405057</v>
      </c>
      <c r="Q73" s="5">
        <v>182295172</v>
      </c>
    </row>
    <row r="74" spans="3:21" ht="15.5" x14ac:dyDescent="0.35">
      <c r="C74" t="s">
        <v>88</v>
      </c>
      <c r="G74" s="5">
        <v>767495748</v>
      </c>
      <c r="I74" s="5">
        <v>767495748</v>
      </c>
      <c r="J74" s="5">
        <v>1209525997</v>
      </c>
      <c r="K74" s="5">
        <v>-115221538</v>
      </c>
      <c r="L74" s="5">
        <v>2659495915</v>
      </c>
      <c r="M74" s="5">
        <v>987135308</v>
      </c>
      <c r="N74" s="5">
        <v>863109707</v>
      </c>
      <c r="O74" s="5">
        <v>2422304</v>
      </c>
      <c r="P74" s="5">
        <v>351405057</v>
      </c>
      <c r="Q74" s="5">
        <v>182295172</v>
      </c>
    </row>
    <row r="75" spans="3:21" ht="15.5" x14ac:dyDescent="0.35">
      <c r="C75" t="s">
        <v>89</v>
      </c>
      <c r="D75" s="5">
        <v>-14753569999</v>
      </c>
      <c r="E75" s="5">
        <v>-8712017931</v>
      </c>
      <c r="F75" s="5">
        <v>-2059118878</v>
      </c>
      <c r="G75" s="5">
        <v>-16365613191</v>
      </c>
      <c r="I75" s="5">
        <v>-25150269837</v>
      </c>
      <c r="J75" s="5">
        <v>-14919500751</v>
      </c>
      <c r="K75" s="5">
        <v>-9047419256</v>
      </c>
      <c r="L75" s="5">
        <v>-7847443274</v>
      </c>
      <c r="M75" s="5">
        <v>-6396153931</v>
      </c>
      <c r="N75" s="5">
        <v>-32158111155</v>
      </c>
      <c r="O75" s="5">
        <v>-62847159361</v>
      </c>
      <c r="P75" s="5">
        <v>-26149160706</v>
      </c>
      <c r="Q75" s="5">
        <v>-24163431625</v>
      </c>
      <c r="R75" s="5">
        <v>-10135298976</v>
      </c>
      <c r="S75" s="5">
        <v>12058794054</v>
      </c>
      <c r="T75" s="5">
        <v>16167317065</v>
      </c>
      <c r="U75" s="5">
        <v>3242426738</v>
      </c>
    </row>
    <row r="76" spans="3:21" ht="15.5" x14ac:dyDescent="0.35">
      <c r="C76" t="s">
        <v>90</v>
      </c>
      <c r="D76" s="5">
        <v>-14753569999</v>
      </c>
      <c r="E76" s="5">
        <v>-8712017931</v>
      </c>
      <c r="F76" s="5">
        <v>-2059118878</v>
      </c>
      <c r="G76" s="5">
        <v>-17133108939</v>
      </c>
      <c r="I76" s="5">
        <v>-25917765585</v>
      </c>
      <c r="J76" s="5">
        <v>-16129026748</v>
      </c>
      <c r="K76" s="5">
        <v>-8932197718</v>
      </c>
      <c r="L76" s="5">
        <v>-10506939189</v>
      </c>
      <c r="M76" s="5">
        <v>-7383289239</v>
      </c>
      <c r="N76" s="5">
        <v>-33021220862</v>
      </c>
      <c r="O76" s="5">
        <v>-62849581665</v>
      </c>
      <c r="P76" s="5">
        <v>-26500565763</v>
      </c>
      <c r="Q76" s="5">
        <v>-24345726796</v>
      </c>
      <c r="R76" s="5">
        <v>-10135298976</v>
      </c>
      <c r="S76" s="5">
        <v>12058794054</v>
      </c>
      <c r="T76" s="5">
        <v>16167317065</v>
      </c>
      <c r="U76" s="5">
        <v>3242426738</v>
      </c>
    </row>
    <row r="77" spans="3:21" ht="15.5" x14ac:dyDescent="0.35">
      <c r="C77" t="s">
        <v>8</v>
      </c>
      <c r="D77" s="5">
        <v>-14731928248</v>
      </c>
      <c r="E77" s="5">
        <v>-8669122767</v>
      </c>
      <c r="F77" s="5">
        <v>-2053848125</v>
      </c>
      <c r="G77" s="5">
        <v>-16323234298</v>
      </c>
      <c r="I77" s="5">
        <v>-25072982562</v>
      </c>
      <c r="J77" s="5">
        <v>-14845226152</v>
      </c>
      <c r="K77" s="5">
        <v>-9011924370</v>
      </c>
      <c r="L77" s="5">
        <v>-7827103872</v>
      </c>
      <c r="M77" s="5">
        <v>-6379173111</v>
      </c>
      <c r="N77" s="5">
        <v>-32011335901</v>
      </c>
      <c r="O77" s="5">
        <v>-62411606647</v>
      </c>
      <c r="P77" s="5">
        <v>-26081798411</v>
      </c>
      <c r="Q77" s="5">
        <v>-24120698773</v>
      </c>
      <c r="R77" s="5">
        <v>-10135298976</v>
      </c>
      <c r="S77" s="5">
        <v>12058794054</v>
      </c>
      <c r="T77" s="5">
        <v>16167317065</v>
      </c>
      <c r="U77" s="5">
        <v>3242426738</v>
      </c>
    </row>
    <row r="78" spans="3:21" ht="15.5" x14ac:dyDescent="0.35">
      <c r="C78" t="s">
        <v>203</v>
      </c>
      <c r="D78" s="5">
        <v>-21641751</v>
      </c>
      <c r="E78" s="5">
        <v>-42895164</v>
      </c>
      <c r="F78" s="5">
        <v>-5270753</v>
      </c>
      <c r="G78" s="5">
        <v>-42378893</v>
      </c>
      <c r="I78" s="5">
        <v>-77287275</v>
      </c>
      <c r="J78" s="5">
        <v>-74274599</v>
      </c>
      <c r="K78" s="5">
        <v>-35494886</v>
      </c>
      <c r="L78" s="5">
        <v>-20339402</v>
      </c>
      <c r="M78" s="5">
        <v>-16980820</v>
      </c>
      <c r="N78" s="5">
        <v>-146775254</v>
      </c>
      <c r="O78" s="5">
        <v>-435552714</v>
      </c>
      <c r="P78" s="5">
        <v>-67362295</v>
      </c>
      <c r="Q78" s="5">
        <v>-42732852</v>
      </c>
    </row>
    <row r="79" spans="3:21" ht="15.5" x14ac:dyDescent="0.35">
      <c r="C79" t="s">
        <v>91</v>
      </c>
      <c r="D79" s="5">
        <v>-14753569999</v>
      </c>
      <c r="E79" s="5">
        <v>-8712017931</v>
      </c>
      <c r="F79" s="5">
        <v>-2059118878</v>
      </c>
      <c r="G79" s="5">
        <v>-17133108939</v>
      </c>
      <c r="I79" s="5">
        <v>-25917765585</v>
      </c>
      <c r="J79" s="5">
        <v>-16129026748</v>
      </c>
      <c r="K79" s="5">
        <v>-8932197718</v>
      </c>
      <c r="L79" s="5">
        <v>-10506939189</v>
      </c>
      <c r="M79" s="5">
        <v>-7383289239</v>
      </c>
      <c r="N79" s="5">
        <v>-33021220862</v>
      </c>
      <c r="O79" s="5">
        <v>-62849581665</v>
      </c>
      <c r="P79" s="5">
        <v>-26500565763</v>
      </c>
      <c r="Q79" s="5">
        <v>-24345726796</v>
      </c>
      <c r="R79" s="5">
        <v>-10135298976</v>
      </c>
      <c r="S79" s="5">
        <v>12058794054</v>
      </c>
      <c r="T79" s="5">
        <v>16167317065</v>
      </c>
      <c r="U79" s="5">
        <v>3242426738</v>
      </c>
    </row>
    <row r="80" spans="3:21" ht="15.5" x14ac:dyDescent="0.35">
      <c r="C80" t="s">
        <v>92</v>
      </c>
      <c r="D80" s="5">
        <v>-14753569999</v>
      </c>
      <c r="E80" s="5">
        <v>-8712017931</v>
      </c>
      <c r="F80" s="5">
        <v>-2059118878</v>
      </c>
      <c r="G80" s="5">
        <v>-16365613191</v>
      </c>
      <c r="I80" s="5">
        <v>-25150269837</v>
      </c>
      <c r="J80" s="5">
        <v>-14919500751</v>
      </c>
      <c r="K80" s="5">
        <v>-9047419256</v>
      </c>
      <c r="L80" s="5">
        <v>-7847443274</v>
      </c>
      <c r="M80" s="5">
        <v>-6396153931</v>
      </c>
      <c r="N80" s="5">
        <v>-32158111155</v>
      </c>
      <c r="O80" s="5">
        <v>-62847159361</v>
      </c>
      <c r="P80" s="5">
        <v>-26149160706</v>
      </c>
      <c r="Q80" s="5">
        <v>-24163431625</v>
      </c>
      <c r="R80" s="5">
        <v>-10135298976</v>
      </c>
      <c r="S80" s="5">
        <v>12058794054</v>
      </c>
      <c r="T80" s="5">
        <v>16167317065</v>
      </c>
      <c r="U80" s="5">
        <v>3242426738</v>
      </c>
    </row>
    <row r="81" spans="2:21" ht="15.5" x14ac:dyDescent="0.35">
      <c r="C81" t="s">
        <v>93</v>
      </c>
      <c r="D81" s="5">
        <v>-14753569999</v>
      </c>
      <c r="E81" s="5">
        <v>-8712017931</v>
      </c>
      <c r="F81" s="5">
        <v>-2059118878</v>
      </c>
      <c r="G81" s="5">
        <v>-16365613191</v>
      </c>
      <c r="I81" s="5">
        <v>-25150269837</v>
      </c>
      <c r="J81" s="5">
        <v>-14919500751</v>
      </c>
      <c r="K81" s="5">
        <v>-9047419256</v>
      </c>
      <c r="L81" s="5">
        <v>-7847443274</v>
      </c>
      <c r="M81" s="5">
        <v>-6396153931</v>
      </c>
      <c r="N81" s="5">
        <v>-32158111155</v>
      </c>
      <c r="O81" s="5">
        <v>-62847159361</v>
      </c>
      <c r="P81" s="5">
        <v>-26149160706</v>
      </c>
      <c r="Q81" s="5">
        <v>-24163431625</v>
      </c>
      <c r="R81" s="5">
        <v>-10135298976</v>
      </c>
      <c r="S81" s="5">
        <v>12058794054</v>
      </c>
      <c r="T81" s="5">
        <v>16167317065</v>
      </c>
      <c r="U81" s="5">
        <v>3242426738</v>
      </c>
    </row>
    <row r="83" spans="2:21" ht="15.5" x14ac:dyDescent="0.35">
      <c r="B83" t="s">
        <v>94</v>
      </c>
      <c r="C83" t="s">
        <v>95</v>
      </c>
    </row>
    <row r="84" spans="2:21" ht="15.5" x14ac:dyDescent="0.35">
      <c r="C84" t="s">
        <v>96</v>
      </c>
    </row>
    <row r="85" spans="2:21" ht="15.5" x14ac:dyDescent="0.35">
      <c r="C85" t="s">
        <v>20</v>
      </c>
      <c r="D85" s="5">
        <v>1616827176</v>
      </c>
      <c r="E85" s="5">
        <v>3407027966</v>
      </c>
      <c r="F85" s="5">
        <v>6720511127</v>
      </c>
      <c r="G85" s="5">
        <v>7671883964</v>
      </c>
      <c r="I85" s="5">
        <v>7671883964</v>
      </c>
      <c r="J85" s="5">
        <v>1373763715</v>
      </c>
      <c r="K85" s="5">
        <v>15903784073</v>
      </c>
      <c r="L85" s="5">
        <v>24388817920</v>
      </c>
      <c r="M85" s="5">
        <v>2979885392</v>
      </c>
      <c r="N85" s="5">
        <v>3844646054</v>
      </c>
      <c r="O85" s="5">
        <v>5547508722</v>
      </c>
      <c r="P85" s="5">
        <v>5320071620</v>
      </c>
      <c r="Q85" s="5">
        <v>2933495039</v>
      </c>
      <c r="R85" s="5">
        <v>105374675114</v>
      </c>
      <c r="S85" s="5">
        <v>72784839717</v>
      </c>
      <c r="T85" s="5">
        <v>31170628472</v>
      </c>
      <c r="U85" s="5">
        <v>1814710250</v>
      </c>
    </row>
    <row r="86" spans="2:21" ht="15.5" x14ac:dyDescent="0.35">
      <c r="C86" t="s">
        <v>97</v>
      </c>
      <c r="D86" s="5">
        <v>14037235262</v>
      </c>
      <c r="E86" s="5">
        <v>14028560719</v>
      </c>
      <c r="F86" s="5">
        <v>19975008367</v>
      </c>
      <c r="G86" s="5">
        <v>20746316046</v>
      </c>
      <c r="I86" s="5">
        <v>20746316046</v>
      </c>
      <c r="J86" s="5">
        <v>30304627036</v>
      </c>
      <c r="K86" s="5">
        <v>35888198261</v>
      </c>
      <c r="L86" s="5">
        <v>37287011454</v>
      </c>
      <c r="M86" s="5">
        <v>44532793246</v>
      </c>
      <c r="N86" s="5">
        <v>49839466350</v>
      </c>
      <c r="O86" s="5">
        <v>41149558556</v>
      </c>
      <c r="P86" s="5">
        <v>55614107682</v>
      </c>
      <c r="Q86" s="5">
        <v>60403987121</v>
      </c>
      <c r="R86" s="5">
        <v>73441619292</v>
      </c>
      <c r="S86" s="5">
        <v>147918894410</v>
      </c>
      <c r="T86" s="5">
        <v>81700032737</v>
      </c>
      <c r="U86" s="5">
        <v>22499125907</v>
      </c>
    </row>
    <row r="87" spans="2:21" ht="15.5" x14ac:dyDescent="0.35">
      <c r="C87" t="s">
        <v>99</v>
      </c>
      <c r="D87" s="5">
        <v>337695359</v>
      </c>
      <c r="N87" s="5">
        <v>44247194847</v>
      </c>
      <c r="O87" s="5">
        <v>39681477381</v>
      </c>
      <c r="P87" s="5">
        <v>53542494872</v>
      </c>
      <c r="Q87" s="5">
        <v>20341860844</v>
      </c>
    </row>
    <row r="88" spans="2:21" ht="15.5" x14ac:dyDescent="0.35">
      <c r="C88" t="s">
        <v>98</v>
      </c>
      <c r="D88" s="5">
        <v>455569706</v>
      </c>
      <c r="E88" s="5">
        <v>621631956</v>
      </c>
      <c r="F88" s="5">
        <v>1721411610</v>
      </c>
      <c r="G88" s="5">
        <v>2261689159</v>
      </c>
      <c r="I88" s="5">
        <v>2261689159</v>
      </c>
      <c r="J88" s="5">
        <v>3205387068</v>
      </c>
      <c r="K88" s="5">
        <v>3324581973</v>
      </c>
      <c r="L88" s="5">
        <v>4119995785</v>
      </c>
      <c r="M88" s="5">
        <v>941795128</v>
      </c>
      <c r="N88" s="5">
        <v>99154099742</v>
      </c>
      <c r="O88" s="5">
        <v>6580516789</v>
      </c>
      <c r="P88" s="5">
        <v>8389546932</v>
      </c>
      <c r="Q88" s="5">
        <v>5024192351</v>
      </c>
    </row>
    <row r="89" spans="2:21" ht="15.5" x14ac:dyDescent="0.35">
      <c r="C89" t="s">
        <v>100</v>
      </c>
      <c r="D89" s="5">
        <v>14037235262</v>
      </c>
      <c r="E89" s="5">
        <v>14028560719</v>
      </c>
      <c r="F89" s="5">
        <v>19975008367</v>
      </c>
      <c r="G89" s="5">
        <v>20746316046</v>
      </c>
      <c r="I89" s="5">
        <v>20746316046</v>
      </c>
      <c r="J89" s="5">
        <v>30304627036</v>
      </c>
      <c r="K89" s="5">
        <v>35888198261</v>
      </c>
      <c r="L89" s="5">
        <v>37287011454</v>
      </c>
      <c r="M89" s="5">
        <v>44532793246</v>
      </c>
      <c r="N89" s="5">
        <v>49839466350</v>
      </c>
      <c r="O89" s="5">
        <v>41149558556</v>
      </c>
      <c r="P89" s="5">
        <v>55614107682</v>
      </c>
      <c r="Q89" s="5">
        <v>60403987121</v>
      </c>
      <c r="R89" s="5">
        <v>73441619292</v>
      </c>
      <c r="S89" s="5">
        <v>147918894410</v>
      </c>
      <c r="T89" s="5">
        <v>81700032737</v>
      </c>
      <c r="U89" s="5">
        <v>22499125907</v>
      </c>
    </row>
    <row r="90" spans="2:21" ht="15.5" x14ac:dyDescent="0.35">
      <c r="C90" t="s">
        <v>101</v>
      </c>
      <c r="S90" s="5">
        <v>3350000000</v>
      </c>
    </row>
    <row r="91" spans="2:21" ht="15.5" x14ac:dyDescent="0.35">
      <c r="C91" t="s">
        <v>102</v>
      </c>
      <c r="S91" s="5">
        <v>3350000000</v>
      </c>
    </row>
    <row r="92" spans="2:21" ht="15.5" x14ac:dyDescent="0.35">
      <c r="C92" t="s">
        <v>103</v>
      </c>
      <c r="D92" s="5">
        <v>66917940014</v>
      </c>
      <c r="E92" s="5">
        <v>85669247025</v>
      </c>
      <c r="F92" s="5">
        <v>88349832863</v>
      </c>
      <c r="G92" s="5">
        <v>89395373815</v>
      </c>
      <c r="I92" s="5">
        <v>89395373815</v>
      </c>
      <c r="J92" s="5">
        <v>100959005793</v>
      </c>
      <c r="K92" s="5">
        <v>114346121020</v>
      </c>
      <c r="L92" s="5">
        <v>112134962507</v>
      </c>
      <c r="M92" s="5">
        <v>115601575304</v>
      </c>
      <c r="N92" s="5">
        <v>121306183449</v>
      </c>
      <c r="O92" s="5">
        <v>125753902334</v>
      </c>
      <c r="P92" s="5">
        <v>117649171147</v>
      </c>
      <c r="Q92" s="5">
        <v>117443478389</v>
      </c>
      <c r="R92" s="5">
        <v>110303981853</v>
      </c>
      <c r="S92" s="5">
        <v>82438634333</v>
      </c>
      <c r="T92" s="5">
        <v>70699845687</v>
      </c>
      <c r="U92" s="5">
        <v>67837953621</v>
      </c>
    </row>
    <row r="93" spans="2:21" ht="15.5" x14ac:dyDescent="0.35">
      <c r="C93" t="s">
        <v>79</v>
      </c>
      <c r="D93" s="5">
        <v>6570816153</v>
      </c>
      <c r="E93" s="5">
        <v>6592457904</v>
      </c>
      <c r="F93" s="5">
        <v>6635353068</v>
      </c>
      <c r="G93" s="5">
        <v>5177450617</v>
      </c>
      <c r="I93" s="5">
        <v>5177450617</v>
      </c>
      <c r="J93" s="5">
        <v>5952808509</v>
      </c>
      <c r="K93" s="5">
        <v>4820290472</v>
      </c>
      <c r="L93" s="5">
        <v>4968254992</v>
      </c>
      <c r="M93" s="5">
        <v>2335465871</v>
      </c>
      <c r="N93" s="5">
        <v>1687550186</v>
      </c>
      <c r="O93" s="5">
        <v>1834325440</v>
      </c>
      <c r="P93" s="5">
        <v>2269878154</v>
      </c>
      <c r="Q93" s="5">
        <v>2337240449</v>
      </c>
      <c r="R93" s="5">
        <v>2377570523</v>
      </c>
      <c r="S93" s="5">
        <v>2424207009</v>
      </c>
    </row>
    <row r="94" spans="2:21" ht="15.5" x14ac:dyDescent="0.35">
      <c r="C94" t="s">
        <v>104</v>
      </c>
      <c r="D94" s="5">
        <v>95261555559</v>
      </c>
      <c r="E94" s="5">
        <v>116355291971</v>
      </c>
      <c r="F94" s="5">
        <v>127113625035</v>
      </c>
      <c r="G94" s="5">
        <v>131467573004</v>
      </c>
      <c r="I94" s="5">
        <v>131467573004</v>
      </c>
      <c r="J94" s="5">
        <v>152626394141</v>
      </c>
      <c r="K94" s="5">
        <v>189509211466</v>
      </c>
      <c r="L94" s="5">
        <v>192738872245</v>
      </c>
      <c r="M94" s="5">
        <v>176818868579</v>
      </c>
      <c r="N94" s="5">
        <v>188531394038</v>
      </c>
      <c r="O94" s="5">
        <v>192943940639</v>
      </c>
      <c r="P94" s="5">
        <v>249820943200</v>
      </c>
      <c r="Q94" s="5">
        <v>555759090584</v>
      </c>
      <c r="R94" s="5">
        <v>733468016986</v>
      </c>
      <c r="S94" s="5">
        <v>1056508696939</v>
      </c>
      <c r="T94" s="5">
        <v>201292911935</v>
      </c>
      <c r="U94" s="5">
        <v>94124323776</v>
      </c>
    </row>
    <row r="95" spans="2:21" ht="15.5" x14ac:dyDescent="0.35">
      <c r="C95" t="s">
        <v>105</v>
      </c>
    </row>
    <row r="96" spans="2:21" ht="15.5" x14ac:dyDescent="0.35">
      <c r="C96" t="s">
        <v>106</v>
      </c>
      <c r="D96" s="5">
        <v>822711101930</v>
      </c>
      <c r="E96" s="5">
        <v>826934778388</v>
      </c>
      <c r="F96" s="5">
        <v>831619459603</v>
      </c>
      <c r="G96" s="5">
        <v>835827324671</v>
      </c>
      <c r="I96" s="5">
        <v>835827324671</v>
      </c>
      <c r="J96" s="5">
        <v>851900053043</v>
      </c>
      <c r="K96" s="5">
        <v>871177959259</v>
      </c>
      <c r="L96" s="5">
        <v>874144213406</v>
      </c>
      <c r="M96" s="5">
        <v>885151767583</v>
      </c>
      <c r="N96" s="5">
        <v>883204636248</v>
      </c>
      <c r="O96" s="5">
        <v>893121939349</v>
      </c>
      <c r="P96" s="5">
        <v>605273515445</v>
      </c>
      <c r="Q96" s="5">
        <v>583093655136</v>
      </c>
      <c r="R96" s="5">
        <v>502483397341</v>
      </c>
      <c r="S96" s="5">
        <v>438154959274</v>
      </c>
      <c r="T96" s="5">
        <v>122976573963</v>
      </c>
      <c r="U96" s="5">
        <v>118312239882</v>
      </c>
    </row>
    <row r="97" spans="3:21" ht="15.5" x14ac:dyDescent="0.35">
      <c r="C97" t="s">
        <v>107</v>
      </c>
      <c r="D97" s="5">
        <v>11176437328</v>
      </c>
      <c r="E97" s="5">
        <v>8411387875</v>
      </c>
      <c r="F97" s="5">
        <v>8405574762</v>
      </c>
      <c r="G97" s="5">
        <v>10653509856</v>
      </c>
      <c r="I97" s="5">
        <v>10653509856</v>
      </c>
      <c r="J97" s="5">
        <v>13457121123</v>
      </c>
      <c r="K97" s="5">
        <v>23182054022</v>
      </c>
      <c r="L97" s="5">
        <v>24827066716</v>
      </c>
      <c r="M97" s="5">
        <v>27208933657</v>
      </c>
      <c r="N97" s="5">
        <v>23825198707</v>
      </c>
      <c r="O97" s="5">
        <v>11458929593</v>
      </c>
      <c r="P97" s="5">
        <v>4783316598</v>
      </c>
      <c r="Q97" s="5">
        <v>16781360580</v>
      </c>
      <c r="R97" s="5">
        <v>774634321</v>
      </c>
      <c r="S97" s="5">
        <v>948862547</v>
      </c>
      <c r="T97" s="5">
        <v>349568442</v>
      </c>
      <c r="U97" s="5">
        <v>246433391</v>
      </c>
    </row>
    <row r="98" spans="3:21" ht="15.5" x14ac:dyDescent="0.35">
      <c r="C98" t="s">
        <v>108</v>
      </c>
      <c r="D98" s="5">
        <v>839227279886</v>
      </c>
      <c r="E98" s="5">
        <v>840685906891</v>
      </c>
      <c r="F98" s="5">
        <v>845364774993</v>
      </c>
      <c r="G98" s="5">
        <v>851820575155</v>
      </c>
      <c r="I98" s="5">
        <v>851820575155</v>
      </c>
      <c r="J98" s="5">
        <v>870696914794</v>
      </c>
      <c r="K98" s="5">
        <v>899699753909</v>
      </c>
      <c r="L98" s="5">
        <v>913135543011</v>
      </c>
      <c r="M98" s="5">
        <v>926631218585</v>
      </c>
      <c r="N98" s="5">
        <v>921312128306</v>
      </c>
      <c r="O98" s="5">
        <v>916440030472</v>
      </c>
      <c r="P98" s="5">
        <v>915272689623</v>
      </c>
      <c r="Q98" s="5">
        <v>624468981580</v>
      </c>
      <c r="R98" s="5">
        <v>505585609872</v>
      </c>
      <c r="S98" s="5">
        <v>446010692820</v>
      </c>
      <c r="T98" s="5">
        <v>123327042405</v>
      </c>
      <c r="U98" s="5">
        <v>119076194058</v>
      </c>
    </row>
    <row r="99" spans="3:21" ht="15.5" x14ac:dyDescent="0.35">
      <c r="C99" t="s">
        <v>109</v>
      </c>
      <c r="D99" s="5">
        <v>934488835445</v>
      </c>
      <c r="E99" s="5">
        <v>957041198862</v>
      </c>
      <c r="F99" s="5">
        <v>972478400028</v>
      </c>
      <c r="G99" s="5">
        <v>983288148159</v>
      </c>
      <c r="I99" s="5">
        <v>983288148159</v>
      </c>
      <c r="J99" s="5">
        <v>1023323308935</v>
      </c>
      <c r="K99" s="5">
        <v>1089208965375</v>
      </c>
      <c r="L99" s="5">
        <v>1105874415256</v>
      </c>
      <c r="M99" s="5">
        <v>1103450087164</v>
      </c>
      <c r="N99" s="5">
        <v>1109843522344</v>
      </c>
      <c r="O99" s="5">
        <v>1109383971111</v>
      </c>
      <c r="P99" s="5">
        <v>1165093632823</v>
      </c>
      <c r="Q99" s="5">
        <v>1180228072164</v>
      </c>
      <c r="R99" s="5">
        <v>1239053626858</v>
      </c>
      <c r="S99" s="5">
        <v>1502519389759</v>
      </c>
      <c r="T99" s="5">
        <v>324619954340</v>
      </c>
      <c r="U99" s="5">
        <v>213200517834</v>
      </c>
    </row>
    <row r="100" spans="3:21" ht="15.5" x14ac:dyDescent="0.35">
      <c r="C100" t="s">
        <v>110</v>
      </c>
    </row>
    <row r="101" spans="3:21" ht="15.5" x14ac:dyDescent="0.35">
      <c r="C101" t="s">
        <v>111</v>
      </c>
    </row>
    <row r="102" spans="3:21" ht="15.5" x14ac:dyDescent="0.35">
      <c r="C102" t="s">
        <v>112</v>
      </c>
      <c r="D102" s="5">
        <v>147890497215</v>
      </c>
      <c r="E102" s="5">
        <v>155896661082</v>
      </c>
      <c r="F102" s="5">
        <v>163557807106</v>
      </c>
      <c r="G102" s="5">
        <v>172611062041</v>
      </c>
      <c r="I102" s="5">
        <v>172611062041</v>
      </c>
      <c r="J102" s="5">
        <v>187318300982</v>
      </c>
      <c r="K102" s="5">
        <v>232428387396</v>
      </c>
      <c r="L102" s="5">
        <v>232807819931</v>
      </c>
      <c r="M102" s="5">
        <v>200070083238</v>
      </c>
      <c r="N102" s="5">
        <v>246962435572</v>
      </c>
      <c r="O102" s="5">
        <v>179485187884</v>
      </c>
      <c r="P102" s="5">
        <v>331532658228</v>
      </c>
      <c r="Q102" s="5">
        <v>351136317401</v>
      </c>
      <c r="R102" s="5">
        <v>238474789272</v>
      </c>
      <c r="S102" s="5">
        <v>575436437982</v>
      </c>
      <c r="T102" s="5">
        <v>93929237540</v>
      </c>
      <c r="U102" s="5">
        <v>50396092265</v>
      </c>
    </row>
    <row r="103" spans="3:21" ht="15.5" x14ac:dyDescent="0.35">
      <c r="C103" t="s">
        <v>113</v>
      </c>
    </row>
    <row r="104" spans="3:21" ht="15.5" x14ac:dyDescent="0.35">
      <c r="C104" t="s">
        <v>114</v>
      </c>
      <c r="D104" s="5">
        <v>48835973086</v>
      </c>
      <c r="E104" s="5">
        <v>52788601053</v>
      </c>
      <c r="F104" s="5">
        <v>57793769457</v>
      </c>
      <c r="G104" s="5">
        <v>64183027485</v>
      </c>
      <c r="I104" s="5">
        <v>64183027485</v>
      </c>
      <c r="J104" s="5">
        <v>84984630194</v>
      </c>
      <c r="K104" s="5">
        <v>120143228372</v>
      </c>
      <c r="L104" s="5">
        <v>89920861395</v>
      </c>
      <c r="M104" s="5">
        <v>80426056672</v>
      </c>
      <c r="N104" s="5">
        <v>81380552541</v>
      </c>
      <c r="O104" s="5">
        <v>58441540294</v>
      </c>
      <c r="P104" s="5">
        <v>44611471643</v>
      </c>
      <c r="Q104" s="5">
        <v>54317127920</v>
      </c>
      <c r="R104" s="5">
        <v>68930304223</v>
      </c>
      <c r="S104" s="5">
        <v>96120472384</v>
      </c>
      <c r="T104" s="5">
        <v>38649094188</v>
      </c>
      <c r="U104" s="5">
        <v>26451272747</v>
      </c>
    </row>
    <row r="105" spans="3:21" ht="15.5" x14ac:dyDescent="0.35">
      <c r="C105" t="s">
        <v>206</v>
      </c>
      <c r="R105" s="5">
        <v>54717600570</v>
      </c>
      <c r="S105" s="5">
        <v>108945000</v>
      </c>
      <c r="T105" s="5">
        <v>458360000</v>
      </c>
      <c r="U105" s="5">
        <v>239670000</v>
      </c>
    </row>
    <row r="106" spans="3:21" ht="15.5" x14ac:dyDescent="0.35">
      <c r="C106" t="s">
        <v>207</v>
      </c>
      <c r="D106" s="5">
        <v>793265065</v>
      </c>
      <c r="E106" s="5">
        <v>621631956</v>
      </c>
      <c r="F106" s="5">
        <v>1721411610</v>
      </c>
      <c r="G106" s="5">
        <v>2261689159</v>
      </c>
      <c r="I106" s="5">
        <v>2261689159</v>
      </c>
      <c r="J106" s="5">
        <v>3205387068</v>
      </c>
      <c r="K106" s="5">
        <v>3324581973</v>
      </c>
      <c r="L106" s="5">
        <v>4119995785</v>
      </c>
      <c r="M106" s="5">
        <v>941795128</v>
      </c>
      <c r="N106" s="5">
        <v>143401294589</v>
      </c>
      <c r="O106" s="5">
        <v>46261994170</v>
      </c>
      <c r="P106" s="5">
        <v>61932041804</v>
      </c>
      <c r="Q106" s="5">
        <v>25366053195</v>
      </c>
      <c r="R106" s="5">
        <v>54717600570</v>
      </c>
      <c r="S106" s="5">
        <v>108945000</v>
      </c>
      <c r="T106" s="5">
        <v>458360000</v>
      </c>
      <c r="U106" s="5">
        <v>239670000</v>
      </c>
    </row>
    <row r="107" spans="3:21" ht="15.5" x14ac:dyDescent="0.35">
      <c r="C107" t="s">
        <v>117</v>
      </c>
      <c r="D107" s="5">
        <v>1288327016</v>
      </c>
      <c r="E107" s="5">
        <v>465883276</v>
      </c>
      <c r="F107" s="5">
        <v>1435301330</v>
      </c>
      <c r="G107" s="5">
        <v>1309545165</v>
      </c>
      <c r="I107" s="5">
        <v>1309545165</v>
      </c>
      <c r="J107" s="5">
        <v>2016144992</v>
      </c>
      <c r="K107" s="5">
        <v>1259322144</v>
      </c>
      <c r="L107" s="5">
        <v>438567091</v>
      </c>
      <c r="M107" s="5">
        <v>690769869</v>
      </c>
      <c r="N107" s="5">
        <v>558498877</v>
      </c>
      <c r="O107" s="5">
        <v>2785568464</v>
      </c>
      <c r="P107" s="5">
        <v>600453010</v>
      </c>
      <c r="Q107" s="5">
        <v>3015988256</v>
      </c>
      <c r="R107" s="5">
        <v>3445253891</v>
      </c>
      <c r="S107" s="5">
        <v>4490284968</v>
      </c>
      <c r="T107" s="5">
        <v>9636420356</v>
      </c>
      <c r="U107" s="5">
        <v>1502436875</v>
      </c>
    </row>
    <row r="108" spans="3:21" ht="15.5" x14ac:dyDescent="0.35">
      <c r="C108" t="s">
        <v>116</v>
      </c>
      <c r="D108" s="5">
        <v>1081558952</v>
      </c>
      <c r="E108" s="5">
        <v>1085737204</v>
      </c>
      <c r="F108" s="5">
        <v>1207480822</v>
      </c>
      <c r="G108" s="5">
        <v>2660802651</v>
      </c>
      <c r="I108" s="5">
        <v>2660802651</v>
      </c>
      <c r="J108" s="5">
        <v>2688263466</v>
      </c>
      <c r="K108" s="5">
        <v>2707366922</v>
      </c>
      <c r="L108" s="5">
        <v>6296529609</v>
      </c>
      <c r="M108" s="5">
        <v>6926953528</v>
      </c>
      <c r="N108" s="5">
        <v>8013303816</v>
      </c>
      <c r="O108" s="5">
        <v>7039921795</v>
      </c>
      <c r="P108" s="5">
        <v>3943107192</v>
      </c>
      <c r="Q108" s="5">
        <v>2318177829</v>
      </c>
      <c r="R108" s="5">
        <v>635408561</v>
      </c>
      <c r="S108" s="5">
        <v>9463094537</v>
      </c>
      <c r="T108" s="5">
        <v>46482058</v>
      </c>
      <c r="U108" s="5">
        <v>46482058</v>
      </c>
    </row>
    <row r="109" spans="3:21" ht="15.5" x14ac:dyDescent="0.35">
      <c r="C109" t="s">
        <v>119</v>
      </c>
    </row>
    <row r="110" spans="3:21" ht="15.5" x14ac:dyDescent="0.35">
      <c r="C110" t="s">
        <v>121</v>
      </c>
      <c r="N110" s="5">
        <v>315971742597</v>
      </c>
      <c r="O110" s="5">
        <v>486578947545</v>
      </c>
      <c r="P110" s="5">
        <v>321541621975</v>
      </c>
      <c r="Q110" s="5">
        <v>288449797760</v>
      </c>
      <c r="R110" s="5">
        <v>452520721591</v>
      </c>
      <c r="S110" s="5">
        <v>275098795187</v>
      </c>
      <c r="T110" s="5">
        <v>39191368671</v>
      </c>
      <c r="U110" s="5">
        <v>48712672340</v>
      </c>
    </row>
    <row r="111" spans="3:21" ht="15.5" x14ac:dyDescent="0.35">
      <c r="C111" t="s">
        <v>258</v>
      </c>
      <c r="L111" s="5">
        <v>75242853</v>
      </c>
      <c r="M111" s="5">
        <v>588894530</v>
      </c>
      <c r="N111" s="5">
        <v>1163708881</v>
      </c>
      <c r="O111" s="5">
        <v>157748609</v>
      </c>
      <c r="P111" s="5">
        <v>252862133</v>
      </c>
      <c r="Q111" s="5">
        <v>882179847</v>
      </c>
      <c r="R111" s="5">
        <v>2940970813</v>
      </c>
      <c r="S111" s="5">
        <v>6321086593</v>
      </c>
      <c r="T111" s="5">
        <v>1179190567</v>
      </c>
      <c r="U111" s="5">
        <v>799952935</v>
      </c>
    </row>
    <row r="112" spans="3:21" ht="15.5" x14ac:dyDescent="0.35">
      <c r="C112" t="s">
        <v>509</v>
      </c>
      <c r="L112" s="5">
        <v>22283452992</v>
      </c>
      <c r="M112" s="5">
        <v>14446643155</v>
      </c>
      <c r="N112" s="5">
        <v>23855997423</v>
      </c>
      <c r="O112" s="5">
        <v>9626962351</v>
      </c>
      <c r="P112" s="5">
        <v>19084541514</v>
      </c>
      <c r="Q112" s="5">
        <v>23203619557</v>
      </c>
    </row>
    <row r="113" spans="3:21" ht="15.5" x14ac:dyDescent="0.35">
      <c r="C113" t="s">
        <v>122</v>
      </c>
      <c r="D113" s="5">
        <v>4919366948</v>
      </c>
      <c r="E113" s="5">
        <v>4962801445</v>
      </c>
      <c r="F113" s="5">
        <v>5424592766</v>
      </c>
      <c r="G113" s="5">
        <v>6200198563</v>
      </c>
      <c r="I113" s="5">
        <v>6200198563</v>
      </c>
      <c r="J113" s="5">
        <v>5328264045</v>
      </c>
      <c r="K113" s="5">
        <v>5944384473</v>
      </c>
      <c r="L113" s="5">
        <v>15553254210</v>
      </c>
      <c r="M113" s="5">
        <v>11082440383</v>
      </c>
      <c r="N113" s="5">
        <v>5206200759</v>
      </c>
      <c r="O113" s="5">
        <v>15753928457</v>
      </c>
      <c r="P113" s="5">
        <v>41830567708</v>
      </c>
      <c r="Q113" s="5">
        <v>57212337533</v>
      </c>
      <c r="R113" s="5">
        <v>107446222027</v>
      </c>
      <c r="S113" s="5">
        <v>90499419143</v>
      </c>
      <c r="T113" s="5">
        <v>45138880938</v>
      </c>
      <c r="U113" s="5">
        <v>22156230585</v>
      </c>
    </row>
    <row r="114" spans="3:21" ht="15.5" x14ac:dyDescent="0.35">
      <c r="C114" t="s">
        <v>123</v>
      </c>
      <c r="D114" s="5">
        <v>488357154542</v>
      </c>
      <c r="E114" s="5">
        <v>488149784093</v>
      </c>
      <c r="F114" s="5">
        <v>487213821304</v>
      </c>
      <c r="G114" s="5">
        <v>486911195622</v>
      </c>
      <c r="I114" s="5">
        <v>486911195622</v>
      </c>
      <c r="J114" s="5">
        <v>487088847620</v>
      </c>
      <c r="K114" s="5">
        <v>492944916895</v>
      </c>
      <c r="L114" s="5">
        <v>500183514985</v>
      </c>
      <c r="M114" s="5">
        <v>522649480312</v>
      </c>
      <c r="N114" s="5">
        <v>475754409227</v>
      </c>
      <c r="O114" s="5">
        <v>510613994527</v>
      </c>
      <c r="P114" s="5">
        <v>352719556194</v>
      </c>
      <c r="Q114" s="5">
        <v>322119571236</v>
      </c>
      <c r="R114" s="5">
        <v>467927928546</v>
      </c>
      <c r="S114" s="5">
        <v>384753553611</v>
      </c>
      <c r="T114" s="5">
        <v>41768833004</v>
      </c>
      <c r="U114" s="5">
        <v>50498358838</v>
      </c>
    </row>
    <row r="115" spans="3:21" ht="15.5" x14ac:dyDescent="0.35">
      <c r="C115" t="s">
        <v>124</v>
      </c>
      <c r="D115" s="5">
        <v>488357154542</v>
      </c>
      <c r="E115" s="5">
        <v>488149784093</v>
      </c>
      <c r="F115" s="5">
        <v>487213821304</v>
      </c>
      <c r="G115" s="5">
        <v>486911195622</v>
      </c>
      <c r="I115" s="5">
        <v>486911195622</v>
      </c>
      <c r="J115" s="5">
        <v>487088847620</v>
      </c>
      <c r="K115" s="5">
        <v>492944916895</v>
      </c>
      <c r="L115" s="5">
        <v>500183514985</v>
      </c>
      <c r="M115" s="5">
        <v>522649480312</v>
      </c>
      <c r="N115" s="5">
        <v>475754409227</v>
      </c>
      <c r="O115" s="5">
        <v>510613994527</v>
      </c>
      <c r="P115" s="5">
        <v>352719556194</v>
      </c>
      <c r="Q115" s="5">
        <v>322119571236</v>
      </c>
      <c r="R115" s="5">
        <v>467927928546</v>
      </c>
      <c r="S115" s="5">
        <v>384753553611</v>
      </c>
      <c r="T115" s="5">
        <v>41768833004</v>
      </c>
      <c r="U115" s="5">
        <v>50498358838</v>
      </c>
    </row>
    <row r="116" spans="3:21" ht="15.5" x14ac:dyDescent="0.35">
      <c r="C116" t="s">
        <v>125</v>
      </c>
    </row>
    <row r="117" spans="3:21" ht="15.5" x14ac:dyDescent="0.35">
      <c r="C117" t="s">
        <v>126</v>
      </c>
      <c r="D117" s="5">
        <v>16114516512</v>
      </c>
      <c r="E117" s="5">
        <v>16114516512</v>
      </c>
      <c r="F117" s="5">
        <v>16114516512</v>
      </c>
      <c r="G117" s="5">
        <v>15767649454</v>
      </c>
      <c r="I117" s="5">
        <v>15767649454</v>
      </c>
      <c r="J117" s="5">
        <v>16676605950</v>
      </c>
      <c r="K117" s="5">
        <v>18300508409</v>
      </c>
      <c r="L117" s="5">
        <v>22627823626</v>
      </c>
      <c r="M117" s="5">
        <v>15035537685</v>
      </c>
      <c r="N117" s="5">
        <v>340991448901</v>
      </c>
      <c r="O117" s="5">
        <v>496363658505</v>
      </c>
      <c r="P117" s="5">
        <v>340879025622</v>
      </c>
      <c r="Q117" s="5">
        <v>312535597164</v>
      </c>
      <c r="R117" s="5">
        <v>455461692404</v>
      </c>
      <c r="S117" s="5">
        <v>281419881780</v>
      </c>
      <c r="T117" s="5">
        <v>40370559238</v>
      </c>
      <c r="U117" s="5">
        <v>49512625275</v>
      </c>
    </row>
    <row r="118" spans="3:21" ht="15.5" x14ac:dyDescent="0.35">
      <c r="C118" t="s">
        <v>680</v>
      </c>
      <c r="S118" s="5">
        <v>3350000000</v>
      </c>
    </row>
    <row r="119" spans="3:21" ht="15.5" x14ac:dyDescent="0.35">
      <c r="C119" t="s">
        <v>1186</v>
      </c>
      <c r="D119" s="5">
        <v>458443606061</v>
      </c>
      <c r="E119" s="5">
        <v>458443606061</v>
      </c>
      <c r="F119" s="5">
        <v>458443606061</v>
      </c>
      <c r="G119" s="5">
        <v>458443606061</v>
      </c>
      <c r="I119" s="5">
        <v>458443606061</v>
      </c>
      <c r="J119" s="5">
        <v>458443606061</v>
      </c>
      <c r="K119" s="5">
        <v>458443606061</v>
      </c>
      <c r="L119" s="5">
        <v>463048912231</v>
      </c>
      <c r="M119" s="5">
        <v>491709885879</v>
      </c>
      <c r="N119" s="5">
        <v>121058714449</v>
      </c>
      <c r="R119" s="5">
        <v>6553938440</v>
      </c>
      <c r="S119" s="5">
        <v>96188221644</v>
      </c>
    </row>
    <row r="120" spans="3:21" ht="15.5" x14ac:dyDescent="0.35">
      <c r="C120" t="s">
        <v>211</v>
      </c>
      <c r="D120" s="5">
        <v>690475519</v>
      </c>
      <c r="E120" s="5">
        <v>690475519</v>
      </c>
      <c r="F120" s="5">
        <v>690475519</v>
      </c>
      <c r="G120" s="5">
        <v>690475519</v>
      </c>
      <c r="I120" s="5">
        <v>690475519</v>
      </c>
    </row>
    <row r="121" spans="3:21" ht="15.5" x14ac:dyDescent="0.35">
      <c r="C121" t="s">
        <v>127</v>
      </c>
      <c r="D121" s="5">
        <v>636247651757</v>
      </c>
      <c r="E121" s="5">
        <v>644046445175</v>
      </c>
      <c r="F121" s="5">
        <v>650771628410</v>
      </c>
      <c r="G121" s="5">
        <v>659522257663</v>
      </c>
      <c r="I121" s="5">
        <v>659522257663</v>
      </c>
      <c r="J121" s="5">
        <v>674407148602</v>
      </c>
      <c r="K121" s="5">
        <v>725373304291</v>
      </c>
      <c r="L121" s="5">
        <v>732991334916</v>
      </c>
      <c r="M121" s="5">
        <v>722719563550</v>
      </c>
      <c r="N121" s="5">
        <v>722716844799</v>
      </c>
      <c r="O121" s="5">
        <v>690099182411</v>
      </c>
      <c r="P121" s="5">
        <v>684252214422</v>
      </c>
      <c r="Q121" s="5">
        <v>673255888637</v>
      </c>
      <c r="R121" s="5">
        <v>706402717818</v>
      </c>
      <c r="S121" s="5">
        <v>960189991593</v>
      </c>
      <c r="T121" s="5">
        <v>135698070544</v>
      </c>
      <c r="U121" s="5">
        <v>100894451103</v>
      </c>
    </row>
    <row r="122" spans="3:21" ht="15.5" x14ac:dyDescent="0.35">
      <c r="C122" t="s">
        <v>128</v>
      </c>
    </row>
    <row r="123" spans="3:21" ht="15.5" x14ac:dyDescent="0.35">
      <c r="C123" t="s">
        <v>129</v>
      </c>
      <c r="D123" s="5">
        <v>219187055800</v>
      </c>
      <c r="E123" s="5">
        <v>219187055800</v>
      </c>
      <c r="F123" s="5">
        <v>219187055800</v>
      </c>
      <c r="G123" s="5">
        <v>219187055800</v>
      </c>
      <c r="I123" s="5">
        <v>219187055800</v>
      </c>
      <c r="J123" s="5">
        <v>219187055800</v>
      </c>
      <c r="K123" s="5">
        <v>219187055800</v>
      </c>
      <c r="L123" s="5">
        <v>219187055800</v>
      </c>
      <c r="M123" s="5">
        <v>219187055800</v>
      </c>
      <c r="N123" s="5">
        <v>219187055800</v>
      </c>
      <c r="O123" s="5">
        <v>219187055800</v>
      </c>
      <c r="P123" s="5">
        <v>218660309000</v>
      </c>
      <c r="Q123" s="5">
        <v>218652800600</v>
      </c>
      <c r="R123" s="5">
        <v>218652777700</v>
      </c>
      <c r="S123" s="5">
        <v>218466324700</v>
      </c>
      <c r="T123" s="5">
        <v>155000000000</v>
      </c>
      <c r="U123" s="5">
        <v>125000000000</v>
      </c>
    </row>
    <row r="124" spans="3:21" ht="15.5" x14ac:dyDescent="0.35">
      <c r="C124" t="s">
        <v>130</v>
      </c>
      <c r="D124" s="5">
        <v>306963031468</v>
      </c>
      <c r="E124" s="5">
        <v>306963031468</v>
      </c>
      <c r="F124" s="5">
        <v>306963031468</v>
      </c>
      <c r="G124" s="5">
        <v>306963031468</v>
      </c>
      <c r="I124" s="5">
        <v>306963031468</v>
      </c>
      <c r="J124" s="5">
        <v>306963031468</v>
      </c>
      <c r="K124" s="5">
        <v>306963031468</v>
      </c>
      <c r="L124" s="5">
        <v>306963031468</v>
      </c>
      <c r="M124" s="5">
        <v>306963031468</v>
      </c>
      <c r="N124" s="5">
        <v>306963031468</v>
      </c>
      <c r="O124" s="5">
        <v>306963031468</v>
      </c>
      <c r="P124" s="5">
        <v>306199248608</v>
      </c>
      <c r="Q124" s="5">
        <v>306188361428</v>
      </c>
      <c r="R124" s="5">
        <v>306188328223</v>
      </c>
      <c r="S124" s="5">
        <v>305917971373</v>
      </c>
      <c r="T124" s="5">
        <v>30448500000</v>
      </c>
    </row>
    <row r="125" spans="3:21" ht="15.5" x14ac:dyDescent="0.35">
      <c r="C125" t="s">
        <v>131</v>
      </c>
      <c r="D125" s="5">
        <v>-234479719733</v>
      </c>
      <c r="E125" s="5">
        <v>-219747791485</v>
      </c>
      <c r="F125" s="5">
        <v>-211078668718</v>
      </c>
      <c r="G125" s="5">
        <v>-209024820593</v>
      </c>
      <c r="I125" s="5">
        <v>-209024820593</v>
      </c>
      <c r="J125" s="5">
        <v>-183186735444</v>
      </c>
      <c r="K125" s="5">
        <v>-167134716656</v>
      </c>
      <c r="L125" s="5">
        <v>-158235261920</v>
      </c>
      <c r="M125" s="5">
        <v>-147755029525</v>
      </c>
      <c r="N125" s="5">
        <v>-140710959909</v>
      </c>
      <c r="O125" s="5">
        <v>-108699624008</v>
      </c>
      <c r="P125" s="5">
        <v>-46288017361</v>
      </c>
      <c r="Q125" s="5">
        <v>-20206218950</v>
      </c>
      <c r="R125" s="5">
        <v>5432232594</v>
      </c>
      <c r="S125" s="5">
        <v>15520895084</v>
      </c>
      <c r="T125" s="5">
        <v>3473383796</v>
      </c>
      <c r="U125" s="5">
        <v>-12693933269</v>
      </c>
    </row>
    <row r="126" spans="3:21" ht="15.5" x14ac:dyDescent="0.35">
      <c r="C126" t="s">
        <v>132</v>
      </c>
      <c r="D126" s="5">
        <v>1000000000</v>
      </c>
      <c r="E126" s="5">
        <v>1000000000</v>
      </c>
      <c r="F126" s="5">
        <v>1000000000</v>
      </c>
      <c r="G126" s="5">
        <v>1000000000</v>
      </c>
      <c r="I126" s="5">
        <v>1000000000</v>
      </c>
      <c r="J126" s="5">
        <v>1000000000</v>
      </c>
      <c r="K126" s="5">
        <v>1000000000</v>
      </c>
      <c r="L126" s="5">
        <v>1000000000</v>
      </c>
      <c r="M126" s="5">
        <v>1000000000</v>
      </c>
      <c r="N126" s="5">
        <v>1000000000</v>
      </c>
      <c r="O126" s="5">
        <v>1000000000</v>
      </c>
      <c r="P126" s="5">
        <v>1000000000</v>
      </c>
      <c r="Q126" s="5">
        <v>1000000000</v>
      </c>
      <c r="R126" s="5">
        <v>1000000000</v>
      </c>
      <c r="S126" s="5">
        <v>500000000</v>
      </c>
    </row>
    <row r="127" spans="3:21" ht="15.5" x14ac:dyDescent="0.35">
      <c r="C127" t="s">
        <v>133</v>
      </c>
      <c r="D127" s="5">
        <v>-235479719733</v>
      </c>
      <c r="E127" s="5">
        <v>-220747791485</v>
      </c>
      <c r="F127" s="5">
        <v>-212078668718</v>
      </c>
      <c r="G127" s="5">
        <v>-210024820593</v>
      </c>
      <c r="I127" s="5">
        <v>-210024820593</v>
      </c>
      <c r="J127" s="5">
        <v>-184186735444</v>
      </c>
      <c r="K127" s="5">
        <v>-168134716656</v>
      </c>
      <c r="L127" s="5">
        <v>-159235261920</v>
      </c>
      <c r="M127" s="5">
        <v>-148755029525</v>
      </c>
      <c r="N127" s="5">
        <v>-141710959909</v>
      </c>
      <c r="O127" s="5">
        <v>-109699624008</v>
      </c>
      <c r="P127" s="5">
        <v>-47288017361</v>
      </c>
      <c r="Q127" s="5">
        <v>-21206218950</v>
      </c>
      <c r="R127" s="5">
        <v>4432232594</v>
      </c>
      <c r="S127" s="5">
        <v>15020895084</v>
      </c>
    </row>
    <row r="128" spans="3:21" ht="15.5" x14ac:dyDescent="0.35">
      <c r="C128" t="s">
        <v>134</v>
      </c>
      <c r="D128" s="5">
        <v>-234479719733</v>
      </c>
      <c r="E128" s="5">
        <v>-219747791485</v>
      </c>
      <c r="F128" s="5">
        <v>-211078668718</v>
      </c>
      <c r="G128" s="5">
        <v>-209024820593</v>
      </c>
      <c r="I128" s="5">
        <v>-209024820593</v>
      </c>
      <c r="J128" s="5">
        <v>-183186735444</v>
      </c>
      <c r="K128" s="5">
        <v>-167134716656</v>
      </c>
      <c r="L128" s="5">
        <v>-158235261920</v>
      </c>
      <c r="M128" s="5">
        <v>-147755029525</v>
      </c>
      <c r="N128" s="5">
        <v>-140710959909</v>
      </c>
      <c r="O128" s="5">
        <v>-108699624008</v>
      </c>
      <c r="P128" s="5">
        <v>-46288017361</v>
      </c>
      <c r="Q128" s="5">
        <v>-20206218950</v>
      </c>
      <c r="R128" s="5">
        <v>5432232594</v>
      </c>
      <c r="S128" s="5">
        <v>15520895084</v>
      </c>
      <c r="T128" s="5">
        <v>3473383796</v>
      </c>
      <c r="U128" s="5">
        <v>-12693933269</v>
      </c>
    </row>
    <row r="129" spans="2:21" ht="15.5" x14ac:dyDescent="0.35">
      <c r="C129" t="s">
        <v>10</v>
      </c>
      <c r="D129" s="5">
        <v>298241183688</v>
      </c>
      <c r="E129" s="5">
        <v>312994753687</v>
      </c>
      <c r="F129" s="5">
        <v>321706771618</v>
      </c>
      <c r="G129" s="5">
        <v>322302717292</v>
      </c>
      <c r="I129" s="5">
        <v>322302717292</v>
      </c>
      <c r="J129" s="5">
        <v>348916160333</v>
      </c>
      <c r="K129" s="5">
        <v>363835661084</v>
      </c>
      <c r="L129" s="5">
        <v>372883080340</v>
      </c>
      <c r="M129" s="5">
        <v>380730523614</v>
      </c>
      <c r="N129" s="5">
        <v>387126677545</v>
      </c>
      <c r="O129" s="5">
        <v>419284788700</v>
      </c>
      <c r="P129" s="5">
        <v>480841418401</v>
      </c>
      <c r="Q129" s="5">
        <v>506972183527</v>
      </c>
      <c r="R129" s="5">
        <v>532650909040</v>
      </c>
      <c r="S129" s="5">
        <v>542329398166</v>
      </c>
      <c r="T129" s="5">
        <v>188921883796</v>
      </c>
      <c r="U129" s="5">
        <v>112306066731</v>
      </c>
    </row>
    <row r="130" spans="2:21" ht="15.5" x14ac:dyDescent="0.35">
      <c r="C130" t="s">
        <v>135</v>
      </c>
      <c r="D130" s="5">
        <v>934488835445</v>
      </c>
      <c r="E130" s="5">
        <v>957041198862</v>
      </c>
      <c r="F130" s="5">
        <v>972478400028</v>
      </c>
      <c r="G130" s="5">
        <v>981824974955</v>
      </c>
      <c r="I130" s="5">
        <v>981824974955</v>
      </c>
      <c r="J130" s="5">
        <v>1023323308935</v>
      </c>
      <c r="K130" s="5">
        <v>1089208965375</v>
      </c>
      <c r="L130" s="5">
        <v>1105874415256</v>
      </c>
      <c r="M130" s="5">
        <v>1103450087164</v>
      </c>
      <c r="N130" s="5">
        <v>1109843522344</v>
      </c>
      <c r="O130" s="5">
        <v>1109383971111</v>
      </c>
      <c r="P130" s="5">
        <v>1165093632823</v>
      </c>
      <c r="Q130" s="5">
        <v>1180228072164</v>
      </c>
      <c r="R130" s="5">
        <v>1239053626858</v>
      </c>
      <c r="S130" s="5">
        <v>1502519389759</v>
      </c>
      <c r="T130" s="5">
        <v>324619954340</v>
      </c>
      <c r="U130" s="5">
        <v>213200517834</v>
      </c>
    </row>
    <row r="131" spans="2:21" ht="15.5" x14ac:dyDescent="0.35">
      <c r="C131" t="s">
        <v>136</v>
      </c>
      <c r="D131" s="5">
        <v>2191870558</v>
      </c>
      <c r="E131" s="5">
        <v>2191870558</v>
      </c>
      <c r="F131" s="5">
        <v>2191870558</v>
      </c>
      <c r="G131" s="5">
        <v>2191870558</v>
      </c>
      <c r="I131" s="5">
        <v>2191870558</v>
      </c>
      <c r="J131" s="5">
        <v>2191870558</v>
      </c>
      <c r="K131" s="5">
        <v>2191870558</v>
      </c>
      <c r="L131" s="5">
        <v>2191870558</v>
      </c>
      <c r="M131" s="5">
        <v>2191870558</v>
      </c>
      <c r="N131" s="5">
        <v>2191870558</v>
      </c>
      <c r="O131" s="5">
        <v>2191870558</v>
      </c>
      <c r="P131" s="5">
        <v>2186603090</v>
      </c>
      <c r="Q131" s="5">
        <v>2186528006</v>
      </c>
      <c r="R131" s="5">
        <v>2186527777</v>
      </c>
      <c r="S131" s="5">
        <v>2184663247</v>
      </c>
      <c r="T131" s="5">
        <v>1550000000</v>
      </c>
      <c r="U131" s="5">
        <v>125000000</v>
      </c>
    </row>
    <row r="133" spans="2:21" ht="15.5" x14ac:dyDescent="0.35">
      <c r="B133" t="s">
        <v>137</v>
      </c>
      <c r="C133" t="s">
        <v>138</v>
      </c>
      <c r="D133" s="5">
        <v>1078276618</v>
      </c>
      <c r="E133" s="5">
        <v>-4326993309</v>
      </c>
      <c r="F133" s="5">
        <v>-842764569</v>
      </c>
      <c r="G133" s="5">
        <v>-3598343265</v>
      </c>
      <c r="I133" s="5">
        <v>-2260306664</v>
      </c>
      <c r="J133" s="5">
        <v>1440523783</v>
      </c>
      <c r="K133" s="5">
        <v>41942240191</v>
      </c>
      <c r="L133" s="5">
        <v>30788406788</v>
      </c>
      <c r="M133" s="5">
        <v>33552221386</v>
      </c>
      <c r="N133" s="5">
        <v>7723486943</v>
      </c>
      <c r="O133" s="5">
        <v>5602423448</v>
      </c>
      <c r="P133" s="5">
        <v>20444874139</v>
      </c>
      <c r="Q133" s="5">
        <v>-11384467878</v>
      </c>
      <c r="R133" s="5">
        <v>-30575376304</v>
      </c>
      <c r="S133" s="5">
        <v>-134573908546</v>
      </c>
      <c r="T133" s="5">
        <v>-29292223029</v>
      </c>
      <c r="U133" s="5">
        <v>31116957526</v>
      </c>
    </row>
    <row r="134" spans="2:21" ht="15.5" x14ac:dyDescent="0.35">
      <c r="C134" t="s">
        <v>291</v>
      </c>
      <c r="D134" s="5">
        <v>14819741272</v>
      </c>
      <c r="E134" s="5">
        <v>23108564636</v>
      </c>
      <c r="F134" s="5">
        <v>28578758900</v>
      </c>
      <c r="G134" s="5">
        <v>70771153382</v>
      </c>
      <c r="I134" s="5">
        <v>301882867409</v>
      </c>
      <c r="J134" s="5">
        <v>412263419592</v>
      </c>
      <c r="K134" s="5">
        <v>362593378494</v>
      </c>
      <c r="L134" s="5">
        <v>346042170635</v>
      </c>
      <c r="M134" s="5">
        <v>349279380094</v>
      </c>
      <c r="N134" s="5">
        <v>281598686503</v>
      </c>
      <c r="O134" s="5">
        <v>276756621965</v>
      </c>
      <c r="P134" s="5">
        <v>301446681804</v>
      </c>
      <c r="Q134" s="5">
        <v>315031754183</v>
      </c>
      <c r="R134" s="5">
        <v>406879648515</v>
      </c>
      <c r="S134" s="5">
        <v>485000038424</v>
      </c>
      <c r="T134" s="5">
        <v>174474886973</v>
      </c>
      <c r="U134" s="5">
        <v>124488239912</v>
      </c>
    </row>
    <row r="135" spans="2:21" ht="15.5" x14ac:dyDescent="0.35">
      <c r="C135" t="s">
        <v>458</v>
      </c>
      <c r="T135" s="5">
        <v>-197288212318</v>
      </c>
      <c r="U135" s="5">
        <v>-85903745306</v>
      </c>
    </row>
    <row r="136" spans="2:21" ht="15.5" x14ac:dyDescent="0.35">
      <c r="C136" t="s">
        <v>1918</v>
      </c>
      <c r="D136" s="5">
        <v>-9292428014</v>
      </c>
      <c r="E136" s="5">
        <v>-13610688580</v>
      </c>
      <c r="F136" s="5">
        <v>-20240086359</v>
      </c>
      <c r="G136" s="5">
        <v>-50051098770</v>
      </c>
      <c r="I136" s="5">
        <v>-218314441089</v>
      </c>
      <c r="J136" s="5">
        <v>-331311870796</v>
      </c>
      <c r="K136" s="5">
        <v>-238974204852</v>
      </c>
      <c r="L136" s="5">
        <v>-219642666986</v>
      </c>
      <c r="M136" s="5">
        <v>-225028070094</v>
      </c>
      <c r="N136" s="5">
        <v>-160062467571</v>
      </c>
      <c r="O136" s="5">
        <v>-149477288761</v>
      </c>
      <c r="P136" s="5">
        <v>-155445651396</v>
      </c>
      <c r="Q136" s="5">
        <v>-176591622104</v>
      </c>
      <c r="R136" s="5">
        <v>-264625424570</v>
      </c>
      <c r="S136" s="5">
        <v>-305283970146</v>
      </c>
    </row>
    <row r="137" spans="2:21" ht="15.5" x14ac:dyDescent="0.35">
      <c r="C137" t="s">
        <v>1919</v>
      </c>
      <c r="D137" s="5">
        <v>-5286280588</v>
      </c>
      <c r="E137" s="5">
        <v>-6279469180</v>
      </c>
      <c r="F137" s="5">
        <v>-4620594230</v>
      </c>
      <c r="G137" s="5">
        <v>-17083583706</v>
      </c>
      <c r="I137" s="5">
        <v>-52549067350</v>
      </c>
      <c r="J137" s="5">
        <v>-57812282709</v>
      </c>
      <c r="K137" s="5">
        <v>-55126846779</v>
      </c>
      <c r="L137" s="5">
        <v>-53043755520</v>
      </c>
      <c r="M137" s="5">
        <v>-60300544713</v>
      </c>
      <c r="N137" s="5">
        <v>-53700409447</v>
      </c>
      <c r="O137" s="5">
        <v>-56550074507</v>
      </c>
      <c r="P137" s="5">
        <v>-57550909924</v>
      </c>
      <c r="Q137" s="5">
        <v>-62916696613</v>
      </c>
    </row>
    <row r="138" spans="2:21" ht="15.5" x14ac:dyDescent="0.35">
      <c r="C138" t="s">
        <v>1580</v>
      </c>
      <c r="D138" s="5">
        <v>-14578708602</v>
      </c>
      <c r="E138" s="5">
        <v>-19890157760</v>
      </c>
      <c r="F138" s="5">
        <v>-24860680589</v>
      </c>
      <c r="G138" s="5">
        <v>-67134682476</v>
      </c>
      <c r="I138" s="5">
        <v>-270863508439</v>
      </c>
      <c r="J138" s="5">
        <v>-389124153505</v>
      </c>
      <c r="K138" s="5">
        <v>-294101051631</v>
      </c>
      <c r="L138" s="5">
        <v>-272686422506</v>
      </c>
      <c r="M138" s="5">
        <v>-285328614807</v>
      </c>
      <c r="N138" s="5">
        <v>-213762877018</v>
      </c>
      <c r="O138" s="5">
        <v>-206027363268</v>
      </c>
      <c r="P138" s="5">
        <v>-212996561320</v>
      </c>
      <c r="Q138" s="5">
        <v>-239508318717</v>
      </c>
      <c r="R138" s="5">
        <v>-264625424570</v>
      </c>
      <c r="S138" s="5">
        <v>-305283970146</v>
      </c>
      <c r="T138" s="5">
        <v>-197288212318</v>
      </c>
      <c r="U138" s="5">
        <v>-85903745306</v>
      </c>
    </row>
    <row r="139" spans="2:21" ht="15.5" x14ac:dyDescent="0.35">
      <c r="C139" t="s">
        <v>1920</v>
      </c>
      <c r="D139" s="5">
        <v>2890412747</v>
      </c>
      <c r="E139" s="5">
        <v>-4923713728</v>
      </c>
      <c r="F139" s="5">
        <v>-1025828204</v>
      </c>
      <c r="G139" s="5">
        <v>-2549388006</v>
      </c>
      <c r="I139" s="5">
        <v>-8301322012</v>
      </c>
      <c r="J139" s="5">
        <v>3347537014</v>
      </c>
      <c r="K139" s="5">
        <v>-735330893</v>
      </c>
      <c r="L139" s="5">
        <v>-27177076027</v>
      </c>
      <c r="M139" s="5">
        <v>-17826224996</v>
      </c>
      <c r="N139" s="5">
        <v>-41371001508</v>
      </c>
      <c r="O139" s="5">
        <v>-28940457246</v>
      </c>
      <c r="P139" s="5">
        <v>-24460863636</v>
      </c>
      <c r="Q139" s="5">
        <v>-37515847223</v>
      </c>
      <c r="R139" s="5">
        <v>-128786559773</v>
      </c>
      <c r="S139" s="5">
        <v>-255340365843</v>
      </c>
    </row>
    <row r="140" spans="2:21" ht="15.5" x14ac:dyDescent="0.35">
      <c r="C140" t="s">
        <v>1921</v>
      </c>
      <c r="R140" s="5">
        <v>-28663128868</v>
      </c>
      <c r="S140" s="5">
        <v>-35372514706</v>
      </c>
      <c r="T140" s="5">
        <v>-8721306587</v>
      </c>
      <c r="U140" s="5">
        <v>-6265361925</v>
      </c>
    </row>
    <row r="141" spans="2:21" ht="15.5" x14ac:dyDescent="0.35">
      <c r="C141" t="s">
        <v>1922</v>
      </c>
      <c r="D141" s="5">
        <v>8414503</v>
      </c>
      <c r="E141" s="5">
        <v>23611816</v>
      </c>
      <c r="F141" s="5">
        <v>56398703</v>
      </c>
      <c r="G141" s="5">
        <v>10612707</v>
      </c>
      <c r="I141" s="5">
        <v>18402471</v>
      </c>
      <c r="J141" s="5">
        <v>55186847</v>
      </c>
      <c r="K141" s="5">
        <v>69947319</v>
      </c>
      <c r="L141" s="5">
        <v>98669725</v>
      </c>
      <c r="M141" s="5">
        <v>24280052</v>
      </c>
      <c r="N141" s="5">
        <v>25810662</v>
      </c>
      <c r="O141" s="5">
        <v>21868524</v>
      </c>
      <c r="P141" s="5">
        <v>22356312</v>
      </c>
      <c r="Q141" s="5">
        <v>62283331</v>
      </c>
    </row>
    <row r="142" spans="2:21" ht="15.5" x14ac:dyDescent="0.35">
      <c r="C142" t="s">
        <v>1923</v>
      </c>
      <c r="D142" s="5">
        <v>-1163937934</v>
      </c>
      <c r="E142" s="5">
        <v>-691333672</v>
      </c>
      <c r="F142" s="5">
        <v>-624378714</v>
      </c>
      <c r="G142" s="5">
        <v>-2580687079</v>
      </c>
      <c r="I142" s="5">
        <v>-11113138879</v>
      </c>
      <c r="J142" s="5">
        <v>-10661163788</v>
      </c>
      <c r="K142" s="5">
        <v>-12173760697</v>
      </c>
      <c r="L142" s="5">
        <v>-9151747838</v>
      </c>
      <c r="M142" s="5">
        <v>-5534119082</v>
      </c>
      <c r="N142" s="5">
        <v>-18767131696</v>
      </c>
      <c r="O142" s="5">
        <v>-36208246527</v>
      </c>
      <c r="P142" s="5">
        <v>-43062441922</v>
      </c>
      <c r="Q142" s="5">
        <v>-48907380739</v>
      </c>
    </row>
    <row r="143" spans="2:21" ht="15.5" x14ac:dyDescent="0.35">
      <c r="C143" t="s">
        <v>1924</v>
      </c>
      <c r="D143" s="5">
        <v>-1155523431</v>
      </c>
      <c r="E143" s="5">
        <v>-667721856</v>
      </c>
      <c r="F143" s="5">
        <v>-567980011</v>
      </c>
      <c r="G143" s="5">
        <v>-2570074372</v>
      </c>
      <c r="I143" s="5">
        <v>-11094736408</v>
      </c>
      <c r="J143" s="5">
        <v>-10605976941</v>
      </c>
      <c r="K143" s="5">
        <v>-12103813378</v>
      </c>
      <c r="L143" s="5">
        <v>-9053078113</v>
      </c>
      <c r="M143" s="5">
        <v>-5509839030</v>
      </c>
      <c r="N143" s="5">
        <v>-18741321034</v>
      </c>
      <c r="O143" s="5">
        <v>-36186378003</v>
      </c>
      <c r="P143" s="5">
        <v>-43040085610</v>
      </c>
      <c r="Q143" s="5">
        <v>-48845097408</v>
      </c>
      <c r="R143" s="5">
        <v>-28663128868</v>
      </c>
      <c r="S143" s="5">
        <v>-35372514706</v>
      </c>
      <c r="T143" s="5">
        <v>-8721306587</v>
      </c>
      <c r="U143" s="5">
        <v>-6265361925</v>
      </c>
    </row>
    <row r="144" spans="2:21" ht="15.5" x14ac:dyDescent="0.35">
      <c r="C144" t="s">
        <v>605</v>
      </c>
      <c r="D144" s="5">
        <v>-3040358611</v>
      </c>
      <c r="E144" s="5">
        <v>-500000000</v>
      </c>
      <c r="G144" s="5">
        <v>7900690410</v>
      </c>
      <c r="I144" s="5">
        <v>3702303726</v>
      </c>
      <c r="J144" s="5">
        <v>-561703402</v>
      </c>
      <c r="K144" s="5">
        <v>-3140600324</v>
      </c>
      <c r="M144" s="5">
        <v>1640500000</v>
      </c>
      <c r="N144" s="5">
        <v>-800806950</v>
      </c>
      <c r="O144" s="5">
        <v>43601187633</v>
      </c>
      <c r="P144" s="5">
        <v>13679077089</v>
      </c>
      <c r="Q144" s="5">
        <v>20110853685</v>
      </c>
      <c r="R144" s="5">
        <v>54710732695</v>
      </c>
    </row>
    <row r="145" spans="3:21" ht="15.5" x14ac:dyDescent="0.35">
      <c r="C145" t="s">
        <v>145</v>
      </c>
      <c r="D145" s="5">
        <v>-7746097749</v>
      </c>
      <c r="E145" s="5">
        <v>-942326710</v>
      </c>
      <c r="F145" s="5">
        <v>-448500161</v>
      </c>
      <c r="G145" s="5">
        <v>10161615083</v>
      </c>
      <c r="I145" s="5">
        <v>10530187661</v>
      </c>
      <c r="J145" s="5">
        <v>-12804019154</v>
      </c>
      <c r="K145" s="5">
        <v>-41173327315</v>
      </c>
      <c r="L145" s="5">
        <v>-3993552535</v>
      </c>
      <c r="M145" s="5">
        <v>-28403645001</v>
      </c>
      <c r="N145" s="5">
        <v>10692453422</v>
      </c>
      <c r="O145" s="5">
        <v>31010075767</v>
      </c>
      <c r="P145" s="5">
        <v>16823662194</v>
      </c>
      <c r="Q145" s="5">
        <v>-27595659253</v>
      </c>
      <c r="R145" s="5">
        <v>156521872849</v>
      </c>
      <c r="S145" s="5">
        <v>509036552350</v>
      </c>
      <c r="T145" s="5">
        <v>72024903340</v>
      </c>
      <c r="U145" s="5">
        <v>3131037021</v>
      </c>
    </row>
    <row r="146" spans="3:21" ht="15.5" x14ac:dyDescent="0.35">
      <c r="C146" t="s">
        <v>146</v>
      </c>
      <c r="D146" s="5">
        <v>4877620341</v>
      </c>
      <c r="E146" s="5">
        <v>1955836858</v>
      </c>
      <c r="F146" s="5">
        <v>339891893</v>
      </c>
      <c r="G146" s="5">
        <v>-17454956</v>
      </c>
      <c r="I146" s="5">
        <v>-1971760748</v>
      </c>
      <c r="J146" s="5">
        <v>-3166524987</v>
      </c>
      <c r="K146" s="5">
        <v>-9253946723</v>
      </c>
      <c r="L146" s="5">
        <v>-5385921725</v>
      </c>
      <c r="M146" s="5">
        <v>-6013337047</v>
      </c>
      <c r="N146" s="5">
        <v>-20118803033</v>
      </c>
      <c r="O146" s="5">
        <v>-36385062113</v>
      </c>
      <c r="P146" s="5">
        <v>-34881959752</v>
      </c>
      <c r="Q146" s="5">
        <v>-63461052944</v>
      </c>
      <c r="R146" s="5">
        <v>-93356661148</v>
      </c>
      <c r="S146" s="5">
        <v>-334940154644</v>
      </c>
      <c r="T146" s="5">
        <v>-13376762089</v>
      </c>
      <c r="U146" s="5">
        <v>-37506077662</v>
      </c>
    </row>
    <row r="147" spans="3:21" ht="15.5" x14ac:dyDescent="0.35">
      <c r="C147" t="s">
        <v>147</v>
      </c>
      <c r="D147" s="5">
        <v>-222613888</v>
      </c>
      <c r="E147" s="5">
        <v>-419000</v>
      </c>
      <c r="G147" s="5">
        <v>-17454956</v>
      </c>
      <c r="I147" s="5">
        <v>-1971760748</v>
      </c>
      <c r="J147" s="5">
        <v>-4217691653</v>
      </c>
      <c r="K147" s="5">
        <v>-26981776450</v>
      </c>
      <c r="L147" s="5">
        <v>-5591205181</v>
      </c>
      <c r="M147" s="5">
        <v>-8446476973</v>
      </c>
      <c r="N147" s="5">
        <v>-24342189413</v>
      </c>
      <c r="O147" s="5">
        <v>-37440238461</v>
      </c>
      <c r="P147" s="5">
        <v>-38134959752</v>
      </c>
      <c r="Q147" s="5">
        <v>-68480136081</v>
      </c>
      <c r="R147" s="5">
        <v>-93940297512</v>
      </c>
      <c r="S147" s="5">
        <v>-36444394644</v>
      </c>
      <c r="T147" s="5">
        <v>-14249537089</v>
      </c>
      <c r="U147" s="5">
        <v>-37506077662</v>
      </c>
    </row>
    <row r="148" spans="3:21" ht="15.5" x14ac:dyDescent="0.35">
      <c r="C148" t="s">
        <v>304</v>
      </c>
      <c r="D148" s="5">
        <v>5100234229</v>
      </c>
      <c r="E148" s="5">
        <v>1956255858</v>
      </c>
      <c r="F148" s="5">
        <v>339891893</v>
      </c>
      <c r="J148" s="5">
        <v>1051166666</v>
      </c>
      <c r="K148" s="5">
        <v>17727829727</v>
      </c>
      <c r="L148" s="5">
        <v>352480000</v>
      </c>
      <c r="M148" s="5">
        <v>2844700000</v>
      </c>
      <c r="N148" s="5">
        <v>4223386380</v>
      </c>
      <c r="O148" s="5">
        <v>1055176348</v>
      </c>
      <c r="P148" s="5">
        <v>3253000000</v>
      </c>
      <c r="Q148" s="5">
        <v>5019083137</v>
      </c>
      <c r="R148" s="5">
        <v>583636364</v>
      </c>
      <c r="S148" s="5">
        <v>16823360000</v>
      </c>
      <c r="T148" s="5">
        <v>872775000</v>
      </c>
    </row>
    <row r="149" spans="3:21" ht="15.5" x14ac:dyDescent="0.35">
      <c r="C149" t="s">
        <v>1925</v>
      </c>
    </row>
    <row r="150" spans="3:21" ht="15.5" x14ac:dyDescent="0.35">
      <c r="C150" t="s">
        <v>276</v>
      </c>
      <c r="M150" s="5">
        <v>-268359350</v>
      </c>
    </row>
    <row r="151" spans="3:21" ht="15.5" x14ac:dyDescent="0.35">
      <c r="C151" t="s">
        <v>1926</v>
      </c>
      <c r="L151" s="5">
        <v>-147196544</v>
      </c>
      <c r="M151" s="5">
        <v>-143200724</v>
      </c>
    </row>
    <row r="152" spans="3:21" ht="15.5" x14ac:dyDescent="0.35">
      <c r="C152" t="s">
        <v>1927</v>
      </c>
    </row>
    <row r="153" spans="3:21" ht="15.5" x14ac:dyDescent="0.35">
      <c r="C153" t="s">
        <v>1928</v>
      </c>
      <c r="S153" s="5">
        <v>-315319120000</v>
      </c>
    </row>
    <row r="154" spans="3:21" ht="15.5" x14ac:dyDescent="0.35">
      <c r="C154" t="s">
        <v>152</v>
      </c>
      <c r="D154" s="5">
        <v>-7746097749</v>
      </c>
      <c r="E154" s="5">
        <v>-942326710</v>
      </c>
      <c r="F154" s="5">
        <v>-448500161</v>
      </c>
      <c r="G154" s="5">
        <v>10161615083</v>
      </c>
      <c r="I154" s="5">
        <v>10530187661</v>
      </c>
      <c r="J154" s="5">
        <v>-12804019154</v>
      </c>
      <c r="K154" s="5">
        <v>-41173327315</v>
      </c>
      <c r="L154" s="5">
        <v>-3993552535</v>
      </c>
      <c r="M154" s="5">
        <v>-28403645001</v>
      </c>
      <c r="N154" s="5">
        <v>10692453422</v>
      </c>
      <c r="O154" s="5">
        <v>31010075767</v>
      </c>
      <c r="P154" s="5">
        <v>16823662194</v>
      </c>
      <c r="Q154" s="5">
        <v>-27595659253</v>
      </c>
      <c r="R154" s="5">
        <v>156521872849</v>
      </c>
      <c r="S154" s="5">
        <v>509036552350</v>
      </c>
      <c r="T154" s="5">
        <v>72024903340</v>
      </c>
      <c r="U154" s="5">
        <v>3131037021</v>
      </c>
    </row>
    <row r="155" spans="3:21" ht="15.5" x14ac:dyDescent="0.35">
      <c r="C155" t="s">
        <v>1929</v>
      </c>
      <c r="M155" s="5">
        <v>-21661815917</v>
      </c>
      <c r="N155" s="5">
        <v>4565717466</v>
      </c>
      <c r="O155" s="5">
        <v>-13861017491</v>
      </c>
      <c r="P155" s="5">
        <v>33200634028</v>
      </c>
      <c r="Q155" s="5">
        <v>-32360919074</v>
      </c>
      <c r="R155" s="5">
        <v>-89634283204</v>
      </c>
      <c r="S155" s="5">
        <v>40776771220</v>
      </c>
    </row>
    <row r="156" spans="3:21" ht="15.5" x14ac:dyDescent="0.35">
      <c r="C156" t="s">
        <v>606</v>
      </c>
      <c r="L156" s="5">
        <v>-1006842823</v>
      </c>
      <c r="M156" s="5">
        <v>-1033903743</v>
      </c>
      <c r="N156" s="5">
        <v>1534075210</v>
      </c>
      <c r="O156" s="5">
        <v>-452611667</v>
      </c>
      <c r="P156" s="5">
        <v>-2703794036</v>
      </c>
      <c r="Q156" s="5">
        <v>-5540314338</v>
      </c>
      <c r="R156" s="5">
        <v>-4567663317</v>
      </c>
      <c r="S156" s="5">
        <v>-4113220854</v>
      </c>
      <c r="T156" s="5">
        <v>-1323858817</v>
      </c>
      <c r="U156" s="5">
        <v>222455500</v>
      </c>
    </row>
    <row r="157" spans="3:21" ht="15.5" x14ac:dyDescent="0.35">
      <c r="C157" t="s">
        <v>1627</v>
      </c>
      <c r="K157" s="5">
        <v>-4119995785</v>
      </c>
      <c r="L157" s="5">
        <v>3178200657</v>
      </c>
    </row>
    <row r="158" spans="3:21" ht="15.5" x14ac:dyDescent="0.35">
      <c r="C158" t="s">
        <v>1623</v>
      </c>
      <c r="S158" s="5">
        <v>63466324700</v>
      </c>
      <c r="U158" s="5">
        <v>27600000000</v>
      </c>
    </row>
    <row r="159" spans="3:21" ht="15.5" x14ac:dyDescent="0.35">
      <c r="C159" t="s">
        <v>1930</v>
      </c>
      <c r="T159" s="5">
        <v>30000000000</v>
      </c>
    </row>
    <row r="160" spans="3:21" ht="15.5" x14ac:dyDescent="0.35">
      <c r="C160" t="s">
        <v>828</v>
      </c>
      <c r="S160" s="5">
        <v>343304223350</v>
      </c>
      <c r="T160" s="5">
        <v>33000000000</v>
      </c>
    </row>
    <row r="161" spans="3:21" ht="15.5" x14ac:dyDescent="0.35">
      <c r="C161" t="s">
        <v>1626</v>
      </c>
      <c r="S161" s="5">
        <v>1675800000</v>
      </c>
    </row>
    <row r="162" spans="3:21" ht="15.5" x14ac:dyDescent="0.35">
      <c r="C162" t="s">
        <v>731</v>
      </c>
      <c r="S162" s="5">
        <v>-3161818945</v>
      </c>
      <c r="T162" s="5">
        <v>-2551500000</v>
      </c>
    </row>
    <row r="163" spans="3:21" ht="15.5" x14ac:dyDescent="0.35">
      <c r="C163" t="s">
        <v>1931</v>
      </c>
      <c r="O163" s="5">
        <v>1290529660</v>
      </c>
      <c r="P163" s="5">
        <v>18395580</v>
      </c>
      <c r="Q163" s="5">
        <v>56105</v>
      </c>
      <c r="R163" s="5">
        <v>186453000</v>
      </c>
    </row>
    <row r="164" spans="3:21" ht="15.5" x14ac:dyDescent="0.35">
      <c r="C164" t="s">
        <v>1932</v>
      </c>
      <c r="R164" s="5">
        <v>270356850</v>
      </c>
    </row>
    <row r="165" spans="3:21" ht="15.5" x14ac:dyDescent="0.35">
      <c r="C165" t="s">
        <v>321</v>
      </c>
      <c r="S165" s="5">
        <v>378104221950</v>
      </c>
    </row>
    <row r="166" spans="3:21" ht="15.5" x14ac:dyDescent="0.35">
      <c r="C166" t="s">
        <v>1933</v>
      </c>
      <c r="S166" s="5">
        <v>-378104221950</v>
      </c>
    </row>
    <row r="167" spans="3:21" ht="15.5" x14ac:dyDescent="0.35">
      <c r="C167" t="s">
        <v>286</v>
      </c>
      <c r="I167" s="5">
        <v>19990288470</v>
      </c>
      <c r="J167" s="5">
        <v>11419159119</v>
      </c>
      <c r="K167" s="5">
        <v>-11439034521</v>
      </c>
      <c r="L167" s="5">
        <v>10475946473</v>
      </c>
      <c r="M167" s="5">
        <v>99906500000</v>
      </c>
      <c r="N167" s="5">
        <v>-40784817195</v>
      </c>
      <c r="O167" s="5">
        <v>8527311265</v>
      </c>
      <c r="P167" s="5">
        <v>-30291615797</v>
      </c>
      <c r="Q167" s="5">
        <v>7903642835</v>
      </c>
      <c r="R167" s="5">
        <v>289802226354</v>
      </c>
      <c r="S167" s="5">
        <v>644703410302</v>
      </c>
    </row>
    <row r="168" spans="3:21" ht="15.5" x14ac:dyDescent="0.35">
      <c r="C168" t="s">
        <v>285</v>
      </c>
      <c r="I168" s="5">
        <v>-13125382557</v>
      </c>
      <c r="J168" s="5">
        <v>-21421451984</v>
      </c>
      <c r="M168" s="5">
        <v>-1442366888</v>
      </c>
      <c r="N168" s="5">
        <v>-176387269124</v>
      </c>
      <c r="O168" s="5">
        <v>3652431096</v>
      </c>
      <c r="P168" s="5">
        <v>15000000000</v>
      </c>
      <c r="Q168" s="5">
        <v>-15499607228</v>
      </c>
      <c r="R168" s="5">
        <v>-94245949529</v>
      </c>
      <c r="S168" s="5">
        <v>-577614937423</v>
      </c>
    </row>
    <row r="169" spans="3:21" ht="15.5" x14ac:dyDescent="0.35">
      <c r="C169" t="s">
        <v>1934</v>
      </c>
      <c r="D169" s="5">
        <v>-5000296811</v>
      </c>
      <c r="G169" s="5">
        <v>2680963597</v>
      </c>
      <c r="I169" s="5">
        <v>6864905913</v>
      </c>
      <c r="J169" s="5">
        <v>-10002292865</v>
      </c>
      <c r="K169" s="5">
        <v>-11439034521</v>
      </c>
      <c r="L169" s="5">
        <v>10475946473</v>
      </c>
      <c r="M169" s="5">
        <v>98464133112</v>
      </c>
      <c r="N169" s="5">
        <v>-217172086319</v>
      </c>
      <c r="O169" s="5">
        <v>12179742361</v>
      </c>
      <c r="P169" s="5">
        <v>-15291615797</v>
      </c>
      <c r="Q169" s="5">
        <v>-7595964393</v>
      </c>
      <c r="R169" s="5">
        <v>195556276825</v>
      </c>
      <c r="S169" s="5">
        <v>67088472879</v>
      </c>
      <c r="T169" s="5">
        <v>12900262157</v>
      </c>
      <c r="U169" s="5">
        <v>-24691418479</v>
      </c>
    </row>
    <row r="170" spans="3:21" ht="15.5" x14ac:dyDescent="0.35">
      <c r="C170" t="s">
        <v>1935</v>
      </c>
      <c r="M170" s="5">
        <v>-100849946201</v>
      </c>
      <c r="N170" s="5">
        <v>213632297402</v>
      </c>
    </row>
    <row r="171" spans="3:21" ht="15.5" x14ac:dyDescent="0.35">
      <c r="C171" t="s">
        <v>158</v>
      </c>
      <c r="D171" s="5">
        <v>-43434497</v>
      </c>
      <c r="E171" s="5">
        <v>-461791321</v>
      </c>
      <c r="F171" s="5">
        <v>-428738739</v>
      </c>
      <c r="G171" s="5">
        <v>-420038924</v>
      </c>
      <c r="I171" s="5">
        <v>-37021978</v>
      </c>
      <c r="J171" s="5">
        <v>-2240022887</v>
      </c>
      <c r="K171" s="5">
        <v>-13936184954</v>
      </c>
      <c r="L171" s="5">
        <v>-74363327</v>
      </c>
    </row>
    <row r="172" spans="3:21" ht="15.5" x14ac:dyDescent="0.35">
      <c r="C172" t="s">
        <v>536</v>
      </c>
      <c r="O172" s="5">
        <v>-11747754729</v>
      </c>
      <c r="P172" s="5">
        <v>-12079034670</v>
      </c>
      <c r="Q172" s="5">
        <v>-2209371238</v>
      </c>
    </row>
    <row r="173" spans="3:21" ht="15.5" x14ac:dyDescent="0.35">
      <c r="C173" t="s">
        <v>150</v>
      </c>
      <c r="L173" s="5">
        <v>12094480133</v>
      </c>
      <c r="N173" s="5">
        <v>16808389511</v>
      </c>
    </row>
    <row r="174" spans="3:21" ht="15.5" x14ac:dyDescent="0.35">
      <c r="C174" t="s">
        <v>156</v>
      </c>
      <c r="M174" s="5">
        <v>-4962612252</v>
      </c>
      <c r="N174" s="5">
        <v>-7875132898</v>
      </c>
    </row>
    <row r="175" spans="3:21" ht="15.5" x14ac:dyDescent="0.35">
      <c r="C175" t="s">
        <v>450</v>
      </c>
      <c r="L175" s="5">
        <v>12094480133</v>
      </c>
      <c r="M175" s="5">
        <v>-4962612252</v>
      </c>
      <c r="N175" s="5">
        <v>8933256613</v>
      </c>
      <c r="O175" s="5">
        <v>-11747754729</v>
      </c>
      <c r="P175" s="5">
        <v>-12079034670</v>
      </c>
      <c r="Q175" s="5">
        <v>-2209371238</v>
      </c>
    </row>
    <row r="176" spans="3:21" ht="15.5" x14ac:dyDescent="0.35">
      <c r="C176" t="s">
        <v>167</v>
      </c>
      <c r="D176" s="5">
        <v>-1790200790</v>
      </c>
      <c r="E176" s="5">
        <v>-3313483161</v>
      </c>
      <c r="F176" s="5">
        <v>-951372837</v>
      </c>
      <c r="G176" s="5">
        <v>6545816862</v>
      </c>
      <c r="I176" s="5">
        <v>6298120249</v>
      </c>
      <c r="J176" s="5">
        <v>-14530020358</v>
      </c>
      <c r="K176" s="5">
        <v>-8485033847</v>
      </c>
      <c r="L176" s="5">
        <v>21408932528</v>
      </c>
      <c r="M176" s="5">
        <v>-864760662</v>
      </c>
      <c r="N176" s="5">
        <v>-1702862668</v>
      </c>
      <c r="O176" s="5">
        <v>227437102</v>
      </c>
      <c r="P176" s="5">
        <v>2386576581</v>
      </c>
      <c r="Q176" s="5">
        <v>-102441180075</v>
      </c>
      <c r="R176" s="5">
        <v>32589835397</v>
      </c>
      <c r="S176" s="5">
        <v>39522489160</v>
      </c>
      <c r="T176" s="5">
        <v>29355918222</v>
      </c>
      <c r="U176" s="5">
        <v>-3258083115</v>
      </c>
    </row>
    <row r="177" spans="2:21" ht="15.5" x14ac:dyDescent="0.35">
      <c r="C177" t="s">
        <v>168</v>
      </c>
      <c r="F177" s="5">
        <v>7671883964</v>
      </c>
      <c r="I177" s="5">
        <v>1373763715</v>
      </c>
      <c r="J177" s="5">
        <v>15903784073</v>
      </c>
      <c r="K177" s="5">
        <v>24388817920</v>
      </c>
      <c r="L177" s="5">
        <v>2979885392</v>
      </c>
      <c r="M177" s="5">
        <v>3844646054</v>
      </c>
      <c r="N177" s="5">
        <v>5547508722</v>
      </c>
      <c r="O177" s="5">
        <v>5320071620</v>
      </c>
      <c r="P177" s="5">
        <v>2933495039</v>
      </c>
      <c r="Q177" s="5">
        <v>105374675114</v>
      </c>
      <c r="R177" s="5">
        <v>72784839717</v>
      </c>
      <c r="S177" s="5">
        <v>33262350557</v>
      </c>
      <c r="T177" s="5">
        <v>1814710250</v>
      </c>
      <c r="U177" s="5">
        <v>5072793365</v>
      </c>
    </row>
    <row r="178" spans="2:21" ht="15.5" x14ac:dyDescent="0.35">
      <c r="C178" t="s">
        <v>169</v>
      </c>
      <c r="D178" s="5">
        <v>-1790200790</v>
      </c>
      <c r="E178" s="5">
        <v>-3313483161</v>
      </c>
      <c r="F178" s="5">
        <v>6720511127</v>
      </c>
      <c r="G178" s="5">
        <v>6545816862</v>
      </c>
      <c r="I178" s="5">
        <v>7671883964</v>
      </c>
      <c r="J178" s="5">
        <v>1373763715</v>
      </c>
      <c r="K178" s="5">
        <v>15903784073</v>
      </c>
      <c r="L178" s="5">
        <v>24388817920</v>
      </c>
      <c r="M178" s="5">
        <v>2979885392</v>
      </c>
      <c r="N178" s="5">
        <v>3844646054</v>
      </c>
      <c r="O178" s="5">
        <v>5547508722</v>
      </c>
      <c r="P178" s="5">
        <v>5320071620</v>
      </c>
      <c r="Q178" s="5">
        <v>2933495039</v>
      </c>
      <c r="R178" s="5">
        <v>105374675114</v>
      </c>
      <c r="S178" s="5">
        <v>72784839717</v>
      </c>
      <c r="T178" s="5">
        <v>31170628472</v>
      </c>
      <c r="U178" s="5">
        <v>1814710250</v>
      </c>
    </row>
    <row r="180" spans="2:21" ht="15.5" x14ac:dyDescent="0.35">
      <c r="B180" t="s">
        <v>170</v>
      </c>
      <c r="C180" t="s">
        <v>12</v>
      </c>
      <c r="D180" s="5">
        <v>2190000000</v>
      </c>
      <c r="E180" s="5">
        <v>2190000000</v>
      </c>
      <c r="F180" s="5">
        <v>2190000000</v>
      </c>
      <c r="G180" s="5">
        <v>2190000000</v>
      </c>
      <c r="I180" s="5">
        <v>2190000000</v>
      </c>
      <c r="J180" s="5">
        <v>2190000000</v>
      </c>
      <c r="K180" s="5">
        <v>2190000000</v>
      </c>
      <c r="L180" s="5">
        <v>2190000000</v>
      </c>
      <c r="M180" s="5">
        <v>2190000000</v>
      </c>
      <c r="N180" s="5">
        <v>2190000000</v>
      </c>
      <c r="O180" s="5">
        <v>2190000000</v>
      </c>
      <c r="P180" s="5">
        <v>2190000000</v>
      </c>
      <c r="Q180" s="5">
        <v>2190000000</v>
      </c>
      <c r="R180" s="5">
        <v>2190000000</v>
      </c>
      <c r="S180" s="5">
        <v>2180000000</v>
      </c>
      <c r="T180" s="5">
        <v>1550000000</v>
      </c>
      <c r="U180" s="5">
        <v>120000000</v>
      </c>
    </row>
    <row r="181" spans="2:21" ht="15.5" x14ac:dyDescent="0.35">
      <c r="C181" t="s">
        <v>171</v>
      </c>
      <c r="D181" s="6">
        <v>-6.72</v>
      </c>
      <c r="E181" s="6">
        <v>-3.96</v>
      </c>
      <c r="F181" s="6">
        <v>-0.94</v>
      </c>
      <c r="G181" s="6">
        <v>-7.8</v>
      </c>
    </row>
    <row r="182" spans="2:21" ht="15.5" x14ac:dyDescent="0.35">
      <c r="C182" t="s">
        <v>172</v>
      </c>
      <c r="D182" s="6">
        <v>-2.38</v>
      </c>
      <c r="E182" s="6">
        <v>-2.78</v>
      </c>
      <c r="F182" s="6">
        <v>-36.17</v>
      </c>
      <c r="G182" s="6">
        <v>-6.41</v>
      </c>
    </row>
    <row r="183" spans="2:21" ht="15.5" x14ac:dyDescent="0.35">
      <c r="C183" t="s">
        <v>60</v>
      </c>
      <c r="D183" s="6">
        <v>2.37</v>
      </c>
      <c r="E183" s="6">
        <v>1.47</v>
      </c>
      <c r="F183" s="6">
        <v>2.66</v>
      </c>
      <c r="G183" s="6">
        <v>2.0299999999999998</v>
      </c>
    </row>
    <row r="184" spans="2:21" ht="15.5" x14ac:dyDescent="0.35">
      <c r="C184" t="s">
        <v>173</v>
      </c>
      <c r="D184" s="5">
        <v>-17020000000</v>
      </c>
      <c r="E184" s="5">
        <v>-5690000000</v>
      </c>
      <c r="F184" s="5">
        <v>4170000000</v>
      </c>
      <c r="G184" s="6">
        <v>-2109999999.9999998</v>
      </c>
    </row>
    <row r="185" spans="2:21" ht="15.5" x14ac:dyDescent="0.35">
      <c r="C185" t="s">
        <v>174</v>
      </c>
      <c r="D185" s="6">
        <v>-1.5800000000000002E-2</v>
      </c>
      <c r="E185" s="6">
        <v>-9.1000000000000004E-3</v>
      </c>
      <c r="F185" s="6">
        <v>-2.0999999999999999E-3</v>
      </c>
      <c r="G185" s="6">
        <v>-1.7399999999999999E-2</v>
      </c>
    </row>
    <row r="186" spans="2:21" ht="15.5" x14ac:dyDescent="0.35">
      <c r="C186" t="s">
        <v>175</v>
      </c>
      <c r="D186" s="6">
        <v>-4.9400000000000006E-2</v>
      </c>
      <c r="E186" s="6">
        <v>-2.7699999999999999E-2</v>
      </c>
      <c r="F186" s="6">
        <v>-6.4000000000000003E-3</v>
      </c>
      <c r="G186" s="6">
        <v>-5.2999999999999999E-2</v>
      </c>
    </row>
    <row r="187" spans="2:21" ht="15.5" x14ac:dyDescent="0.35">
      <c r="C187" t="s">
        <v>176</v>
      </c>
      <c r="D187" s="6">
        <v>-2.64E-2</v>
      </c>
      <c r="E187" s="6">
        <v>-1.21E-2</v>
      </c>
      <c r="F187" s="5">
        <v>0</v>
      </c>
      <c r="G187" s="6">
        <v>-7.8000000000000005E-3</v>
      </c>
    </row>
    <row r="188" spans="2:21" ht="15.5" x14ac:dyDescent="0.35">
      <c r="C188" t="s">
        <v>177</v>
      </c>
      <c r="D188" s="6">
        <v>-18.010000000000002</v>
      </c>
      <c r="E188" s="6">
        <v>-14.04</v>
      </c>
      <c r="F188" s="6">
        <v>0.02</v>
      </c>
      <c r="G188" s="6">
        <v>-2.4500000000000002</v>
      </c>
    </row>
    <row r="189" spans="2:21" ht="15.5" x14ac:dyDescent="0.35">
      <c r="C189" t="s">
        <v>179</v>
      </c>
      <c r="D189" s="6">
        <v>0.12</v>
      </c>
      <c r="E189" s="6">
        <v>0.08</v>
      </c>
      <c r="F189" s="6">
        <v>0.23</v>
      </c>
      <c r="G189" s="6">
        <v>0.34</v>
      </c>
    </row>
    <row r="190" spans="2:21" ht="15.5" x14ac:dyDescent="0.35">
      <c r="C190" t="s">
        <v>180</v>
      </c>
      <c r="D190" s="6">
        <v>136.07</v>
      </c>
      <c r="E190" s="6">
        <v>142.80000000000001</v>
      </c>
      <c r="F190" s="6">
        <v>146.77000000000001</v>
      </c>
      <c r="G190" s="6">
        <v>147.04</v>
      </c>
    </row>
    <row r="191" spans="2:21" ht="15.5" x14ac:dyDescent="0.35">
      <c r="C191" t="s">
        <v>181</v>
      </c>
      <c r="D191" s="6">
        <v>0.12</v>
      </c>
      <c r="E191" s="6">
        <v>0.08</v>
      </c>
      <c r="F191" s="6">
        <v>0.23</v>
      </c>
      <c r="G191" s="6">
        <v>0.34</v>
      </c>
    </row>
    <row r="192" spans="2:21" ht="15.5" x14ac:dyDescent="0.35">
      <c r="C192" t="s">
        <v>182</v>
      </c>
      <c r="D192" s="6">
        <v>136.07</v>
      </c>
      <c r="E192" s="6">
        <v>142.80000000000001</v>
      </c>
      <c r="F192" s="6">
        <v>146.77000000000001</v>
      </c>
      <c r="G192" s="6">
        <v>147.04</v>
      </c>
    </row>
    <row r="193" spans="3:21" ht="15.5" x14ac:dyDescent="0.35">
      <c r="C193" t="s">
        <v>183</v>
      </c>
    </row>
    <row r="194" spans="3:21" ht="15.5" x14ac:dyDescent="0.35">
      <c r="C194" t="s">
        <v>184</v>
      </c>
      <c r="D194" s="5">
        <v>458000000000</v>
      </c>
      <c r="E194" s="5">
        <v>458000000000</v>
      </c>
      <c r="F194" s="5">
        <v>458000000000</v>
      </c>
      <c r="G194" s="5">
        <v>458000000000</v>
      </c>
    </row>
    <row r="195" spans="3:21" ht="15.5" x14ac:dyDescent="0.35">
      <c r="C195" t="s">
        <v>414</v>
      </c>
      <c r="D195" s="5">
        <v>298000000000</v>
      </c>
      <c r="E195" s="5">
        <v>313000000000</v>
      </c>
      <c r="F195" s="5">
        <v>322000000000</v>
      </c>
      <c r="G195" s="5">
        <v>322000000000</v>
      </c>
    </row>
    <row r="196" spans="3:21" ht="15.5" x14ac:dyDescent="0.35">
      <c r="C196" t="s">
        <v>24</v>
      </c>
      <c r="D196" s="5">
        <v>458000000000</v>
      </c>
      <c r="E196" s="5">
        <v>458000000000</v>
      </c>
      <c r="F196" s="5">
        <v>458000000000</v>
      </c>
      <c r="G196" s="5">
        <v>458000000000</v>
      </c>
    </row>
    <row r="197" spans="3:21" ht="15.5" x14ac:dyDescent="0.35">
      <c r="C197" t="s">
        <v>21</v>
      </c>
      <c r="D197" s="5">
        <v>457000000000</v>
      </c>
      <c r="E197" s="5">
        <v>455000000000</v>
      </c>
      <c r="F197" s="5">
        <v>452000000000</v>
      </c>
      <c r="G197" s="5">
        <v>451000000000</v>
      </c>
    </row>
    <row r="198" spans="3:21" ht="15.5" x14ac:dyDescent="0.35">
      <c r="C198" t="s">
        <v>186</v>
      </c>
      <c r="D198" s="5">
        <v>-53000000000</v>
      </c>
      <c r="E198" s="5">
        <v>-40000000000</v>
      </c>
      <c r="F198" s="5">
        <v>-36000000000</v>
      </c>
      <c r="G198" s="5">
        <v>-41000000000</v>
      </c>
    </row>
    <row r="199" spans="3:21" ht="15.5" x14ac:dyDescent="0.35">
      <c r="C199" t="s">
        <v>187</v>
      </c>
      <c r="D199" s="5">
        <v>1000000000</v>
      </c>
      <c r="E199" s="5">
        <v>-4000000000</v>
      </c>
      <c r="F199" s="5">
        <v>-1000000000</v>
      </c>
      <c r="G199" s="5">
        <v>-4000000000</v>
      </c>
    </row>
    <row r="200" spans="3:21" ht="15.5" x14ac:dyDescent="0.35">
      <c r="C200" t="s">
        <v>188</v>
      </c>
      <c r="D200" s="5">
        <v>0</v>
      </c>
      <c r="E200" s="5">
        <v>0</v>
      </c>
      <c r="G200" s="5">
        <v>0</v>
      </c>
    </row>
    <row r="201" spans="3:21" ht="15.5" x14ac:dyDescent="0.35">
      <c r="C201" t="s">
        <v>13</v>
      </c>
      <c r="D201" s="5">
        <v>1000000000</v>
      </c>
      <c r="E201" s="5">
        <v>-4000000000</v>
      </c>
      <c r="F201" s="5">
        <v>-1000000000</v>
      </c>
      <c r="G201" s="5">
        <v>-4000000000</v>
      </c>
    </row>
    <row r="202" spans="3:21" ht="15.5" x14ac:dyDescent="0.35">
      <c r="C202" t="s">
        <v>16</v>
      </c>
      <c r="D202" s="6">
        <v>0.39</v>
      </c>
      <c r="E202" s="6">
        <v>-1.97</v>
      </c>
      <c r="F202" s="6">
        <v>-0.38</v>
      </c>
      <c r="G202" s="6">
        <v>-1.65</v>
      </c>
    </row>
    <row r="203" spans="3:21" ht="15.5" x14ac:dyDescent="0.35">
      <c r="C203" t="s">
        <v>45</v>
      </c>
      <c r="I203" s="6">
        <v>-11.79</v>
      </c>
      <c r="J203" s="6">
        <v>-7.32</v>
      </c>
      <c r="K203" s="6">
        <v>-4.0599999999999996</v>
      </c>
      <c r="L203" s="6">
        <v>-4.78</v>
      </c>
      <c r="M203" s="6">
        <v>-3.36</v>
      </c>
      <c r="N203" s="5">
        <v>-15</v>
      </c>
      <c r="O203" s="6">
        <v>-28.48</v>
      </c>
      <c r="P203" s="6">
        <v>-12.09</v>
      </c>
      <c r="Q203" s="6">
        <v>-11.11</v>
      </c>
      <c r="R203" s="6">
        <v>-4.6100000000000003</v>
      </c>
      <c r="S203" s="6">
        <v>5.51</v>
      </c>
      <c r="T203" s="6">
        <v>10.43</v>
      </c>
      <c r="U203" s="6">
        <v>25.94</v>
      </c>
    </row>
    <row r="204" spans="3:21" ht="15.5" x14ac:dyDescent="0.35">
      <c r="C204" t="s">
        <v>59</v>
      </c>
      <c r="I204" s="6">
        <v>-4.24</v>
      </c>
      <c r="J204" s="6">
        <v>-6.83</v>
      </c>
      <c r="K204" s="6">
        <v>-68.97</v>
      </c>
      <c r="L204" s="6">
        <v>-64.44</v>
      </c>
      <c r="M204" s="6">
        <v>-118.45</v>
      </c>
      <c r="N204" s="6">
        <v>-26.67</v>
      </c>
      <c r="O204" s="6">
        <v>-13.62</v>
      </c>
      <c r="P204" s="6">
        <v>-27.3</v>
      </c>
      <c r="Q204" s="6">
        <v>-29.25</v>
      </c>
      <c r="R204" s="6">
        <v>-76.36</v>
      </c>
      <c r="S204" s="6">
        <v>103.45</v>
      </c>
      <c r="T204" s="6">
        <v>28.95</v>
      </c>
      <c r="U204" s="5">
        <v>0</v>
      </c>
    </row>
    <row r="205" spans="3:21" ht="15.5" x14ac:dyDescent="0.35">
      <c r="C205" t="s">
        <v>62</v>
      </c>
      <c r="I205" s="6">
        <v>0.38</v>
      </c>
      <c r="J205" s="6">
        <v>0.27</v>
      </c>
      <c r="K205" s="6">
        <v>1.67</v>
      </c>
      <c r="L205" s="6">
        <v>2.1</v>
      </c>
      <c r="M205" s="6">
        <v>2.54</v>
      </c>
      <c r="N205" s="6">
        <v>3.02</v>
      </c>
      <c r="O205" s="6">
        <v>3.24</v>
      </c>
      <c r="P205" s="6">
        <v>2.4300000000000002</v>
      </c>
      <c r="Q205" s="6">
        <v>2.35</v>
      </c>
      <c r="R205" s="6">
        <v>2.3199999999999998</v>
      </c>
      <c r="S205" s="6">
        <v>2.56</v>
      </c>
      <c r="T205" s="5">
        <v>2</v>
      </c>
      <c r="U205" s="5">
        <v>0</v>
      </c>
    </row>
    <row r="206" spans="3:21" ht="15.5" x14ac:dyDescent="0.35">
      <c r="C206" t="s">
        <v>189</v>
      </c>
      <c r="I206" s="5">
        <v>10930000000</v>
      </c>
      <c r="J206" s="5">
        <v>22350000000</v>
      </c>
      <c r="K206" s="5">
        <v>26990000000</v>
      </c>
      <c r="L206" s="5">
        <v>24400000000</v>
      </c>
      <c r="M206" s="5">
        <v>24830000000</v>
      </c>
      <c r="N206" s="5">
        <v>9690000000</v>
      </c>
    </row>
    <row r="207" spans="3:21" ht="15.5" x14ac:dyDescent="0.35">
      <c r="C207" t="s">
        <v>190</v>
      </c>
      <c r="I207" s="6">
        <v>-2.63E-2</v>
      </c>
      <c r="J207" s="6">
        <v>-1.5700000000000002E-2</v>
      </c>
      <c r="K207" s="6">
        <v>-8.199999999999999E-3</v>
      </c>
      <c r="L207" s="6">
        <v>-9.4999999999999998E-3</v>
      </c>
      <c r="M207" s="6">
        <v>-6.7000000000000002E-3</v>
      </c>
      <c r="N207" s="6">
        <v>-2.9600000000000001E-2</v>
      </c>
      <c r="O207" s="6">
        <v>-5.6299999999999996E-2</v>
      </c>
      <c r="P207" s="6">
        <v>-2.2700000000000001E-2</v>
      </c>
      <c r="Q207" s="6">
        <v>-2.06E-2</v>
      </c>
      <c r="R207" s="6">
        <v>-8.1000000000000013E-3</v>
      </c>
      <c r="S207" s="6">
        <v>8.0000000000000002E-3</v>
      </c>
      <c r="T207" s="6">
        <v>4.9800000000000004E-2</v>
      </c>
      <c r="U207" s="6">
        <v>1.52E-2</v>
      </c>
    </row>
    <row r="208" spans="3:21" ht="15.5" x14ac:dyDescent="0.35">
      <c r="C208" t="s">
        <v>191</v>
      </c>
      <c r="I208" s="6">
        <v>-8.0199999999999994E-2</v>
      </c>
      <c r="J208" s="6">
        <v>-4.5999999999999999E-2</v>
      </c>
      <c r="K208" s="6">
        <v>-2.4500000000000001E-2</v>
      </c>
      <c r="L208" s="6">
        <v>-2.81E-2</v>
      </c>
      <c r="M208" s="6">
        <v>-1.9299999999999998E-2</v>
      </c>
      <c r="N208" s="6">
        <v>-8.4900000000000003E-2</v>
      </c>
      <c r="O208" s="6">
        <v>-0.1489</v>
      </c>
      <c r="P208" s="6">
        <v>-5.5E-2</v>
      </c>
      <c r="Q208" s="6">
        <v>-4.7899999999999998E-2</v>
      </c>
      <c r="R208" s="6">
        <v>-1.89E-2</v>
      </c>
      <c r="S208" s="6">
        <v>2.2200000000000001E-2</v>
      </c>
      <c r="T208" s="6">
        <v>8.5600000000000009E-2</v>
      </c>
      <c r="U208" s="6">
        <v>2.8900000000000002E-2</v>
      </c>
    </row>
    <row r="209" spans="3:21" ht="15.5" x14ac:dyDescent="0.35">
      <c r="C209" t="s">
        <v>192</v>
      </c>
      <c r="I209" s="6">
        <v>-8.6E-3</v>
      </c>
      <c r="J209" s="6">
        <v>2.2000000000000001E-3</v>
      </c>
      <c r="K209" s="6">
        <v>6.5000000000000006E-3</v>
      </c>
      <c r="L209" s="6">
        <v>2.5000000000000001E-3</v>
      </c>
      <c r="M209" s="6">
        <v>-9.0000000000000011E-3</v>
      </c>
      <c r="N209" s="6">
        <v>-2.5600000000000001E-2</v>
      </c>
      <c r="O209" s="6">
        <v>-3.8599999999999995E-2</v>
      </c>
      <c r="P209" s="6">
        <v>3.3799999999999997E-2</v>
      </c>
      <c r="Q209" s="6">
        <v>1.09E-2</v>
      </c>
      <c r="R209" s="6">
        <v>3.4300000000000004E-2</v>
      </c>
      <c r="S209" s="6">
        <v>0.10580000000000001</v>
      </c>
      <c r="T209" s="6">
        <v>0.15590000000000001</v>
      </c>
      <c r="U209" s="6">
        <v>0.13720000000000002</v>
      </c>
    </row>
    <row r="210" spans="3:21" ht="15.5" x14ac:dyDescent="0.35">
      <c r="C210" t="s">
        <v>193</v>
      </c>
      <c r="I210" s="6">
        <v>-0.64</v>
      </c>
      <c r="J210" s="6">
        <v>0.17</v>
      </c>
      <c r="K210" s="6">
        <v>0.46</v>
      </c>
      <c r="L210" s="6">
        <v>0.24</v>
      </c>
      <c r="M210" s="6">
        <v>-1.43</v>
      </c>
      <c r="N210" s="6">
        <v>-1.22</v>
      </c>
      <c r="O210" s="6">
        <v>-0.94</v>
      </c>
      <c r="P210" s="6">
        <v>0.65</v>
      </c>
      <c r="Q210" s="6">
        <v>0.2</v>
      </c>
      <c r="R210" s="6">
        <v>0.75</v>
      </c>
      <c r="S210" s="6">
        <v>1.35</v>
      </c>
      <c r="T210" s="6">
        <v>3.18</v>
      </c>
      <c r="U210" s="6">
        <v>1.57</v>
      </c>
    </row>
    <row r="211" spans="3:21" ht="15.5" x14ac:dyDescent="0.35">
      <c r="C211" t="s">
        <v>56</v>
      </c>
      <c r="I211" s="6">
        <v>0.34</v>
      </c>
      <c r="J211" s="6">
        <v>0.31</v>
      </c>
      <c r="K211" s="6">
        <v>1.69</v>
      </c>
      <c r="L211" s="6">
        <v>1.81</v>
      </c>
      <c r="M211" s="6">
        <v>2.29</v>
      </c>
      <c r="N211" s="6">
        <v>2.2599999999999998</v>
      </c>
      <c r="O211" s="6">
        <v>2.0299999999999998</v>
      </c>
      <c r="P211" s="6">
        <v>1.5</v>
      </c>
      <c r="Q211" s="6">
        <v>1.4</v>
      </c>
      <c r="R211" s="6">
        <v>1.44</v>
      </c>
      <c r="S211" s="6">
        <v>2.2999999999999998</v>
      </c>
      <c r="T211" s="6">
        <v>2.48</v>
      </c>
      <c r="U211" s="5">
        <v>0</v>
      </c>
    </row>
    <row r="212" spans="3:21" ht="15.5" x14ac:dyDescent="0.35">
      <c r="C212" t="s">
        <v>53</v>
      </c>
      <c r="I212" s="6">
        <v>147.04</v>
      </c>
      <c r="J212" s="6">
        <v>159.19</v>
      </c>
      <c r="K212" s="6">
        <v>165.99</v>
      </c>
      <c r="L212" s="6">
        <v>170.12</v>
      </c>
      <c r="M212" s="6">
        <v>173.7</v>
      </c>
      <c r="N212" s="6">
        <v>176.62</v>
      </c>
      <c r="O212" s="6">
        <v>191.29</v>
      </c>
      <c r="P212" s="6">
        <v>219.9</v>
      </c>
      <c r="Q212" s="6">
        <v>231.86</v>
      </c>
      <c r="R212" s="6">
        <v>243.61</v>
      </c>
      <c r="S212" s="6">
        <v>248.24</v>
      </c>
      <c r="T212" s="6">
        <v>121.89</v>
      </c>
      <c r="U212" s="6">
        <v>898.45</v>
      </c>
    </row>
    <row r="213" spans="3:21" ht="15.5" x14ac:dyDescent="0.35">
      <c r="C213" t="s">
        <v>194</v>
      </c>
      <c r="I213" s="6">
        <v>0.34</v>
      </c>
      <c r="J213" s="6">
        <v>0.31</v>
      </c>
      <c r="K213" s="6">
        <v>1.69</v>
      </c>
      <c r="L213" s="6">
        <v>1.81</v>
      </c>
      <c r="M213" s="6">
        <v>2.29</v>
      </c>
      <c r="N213" s="6">
        <v>2.2599999999999998</v>
      </c>
      <c r="O213" s="6">
        <v>2.0299999999999998</v>
      </c>
      <c r="P213" s="6">
        <v>1.5</v>
      </c>
      <c r="Q213" s="6">
        <v>1.4</v>
      </c>
      <c r="R213" s="6">
        <v>1.44</v>
      </c>
      <c r="S213" s="6">
        <v>2.2999999999999998</v>
      </c>
      <c r="T213" s="6">
        <v>2.48</v>
      </c>
      <c r="U213" s="5">
        <v>0</v>
      </c>
    </row>
    <row r="214" spans="3:21" ht="15.5" x14ac:dyDescent="0.35">
      <c r="C214" t="s">
        <v>195</v>
      </c>
      <c r="I214" s="6">
        <v>147.04</v>
      </c>
      <c r="J214" s="6">
        <v>159.19</v>
      </c>
      <c r="K214" s="6">
        <v>165.99</v>
      </c>
      <c r="L214" s="6">
        <v>170.12</v>
      </c>
      <c r="M214" s="6">
        <v>173.7</v>
      </c>
      <c r="N214" s="6">
        <v>176.62</v>
      </c>
      <c r="O214" s="6">
        <v>191.29</v>
      </c>
      <c r="P214" s="6">
        <v>219.9</v>
      </c>
      <c r="Q214" s="6">
        <v>231.86</v>
      </c>
      <c r="R214" s="6">
        <v>243.61</v>
      </c>
      <c r="S214" s="6">
        <v>248.24</v>
      </c>
      <c r="T214" s="6">
        <v>121.89</v>
      </c>
      <c r="U214" s="6">
        <v>898.45</v>
      </c>
    </row>
    <row r="215" spans="3:21" ht="15.5" x14ac:dyDescent="0.35">
      <c r="C215" t="s">
        <v>196</v>
      </c>
      <c r="L215" s="5">
        <v>15000000000</v>
      </c>
      <c r="M215" s="5">
        <v>11000000000</v>
      </c>
      <c r="N215" s="5">
        <v>5000000000</v>
      </c>
      <c r="O215" s="5">
        <v>16000000000</v>
      </c>
      <c r="P215" s="5">
        <v>42000000000</v>
      </c>
      <c r="Q215" s="5">
        <v>57000000000</v>
      </c>
      <c r="R215" s="5">
        <v>107000000000</v>
      </c>
      <c r="S215" s="5">
        <v>90000000000</v>
      </c>
      <c r="T215" s="5">
        <v>45000000000</v>
      </c>
      <c r="U215" s="5">
        <v>22000000000</v>
      </c>
    </row>
    <row r="216" spans="3:21" ht="15.5" x14ac:dyDescent="0.35">
      <c r="C216" t="s">
        <v>197</v>
      </c>
      <c r="I216" s="5">
        <v>458000000000</v>
      </c>
      <c r="J216" s="5">
        <v>458000000000</v>
      </c>
      <c r="K216" s="5">
        <v>458000000000</v>
      </c>
      <c r="L216" s="5">
        <v>485000000000</v>
      </c>
      <c r="M216" s="5">
        <v>507000000000</v>
      </c>
      <c r="N216" s="5">
        <v>462000000000</v>
      </c>
      <c r="O216" s="5">
        <v>496000000000</v>
      </c>
      <c r="P216" s="5">
        <v>341000000000</v>
      </c>
      <c r="Q216" s="5">
        <v>313000000000</v>
      </c>
      <c r="R216" s="5">
        <v>462000000000</v>
      </c>
      <c r="S216" s="5">
        <v>381000000000</v>
      </c>
      <c r="T216" s="5">
        <v>40000000000</v>
      </c>
      <c r="U216" s="5">
        <v>50000000000</v>
      </c>
    </row>
    <row r="217" spans="3:21" ht="15.5" x14ac:dyDescent="0.35">
      <c r="C217" t="s">
        <v>26</v>
      </c>
      <c r="I217" s="5">
        <v>458000000000</v>
      </c>
      <c r="J217" s="5">
        <v>458000000000</v>
      </c>
      <c r="K217" s="5">
        <v>458000000000</v>
      </c>
      <c r="L217" s="5">
        <v>501000000000</v>
      </c>
      <c r="M217" s="5">
        <v>518000000000</v>
      </c>
      <c r="N217" s="5">
        <v>467000000000</v>
      </c>
      <c r="O217" s="5">
        <v>512000000000</v>
      </c>
      <c r="P217" s="5">
        <v>383000000000</v>
      </c>
      <c r="Q217" s="5">
        <v>370000000000</v>
      </c>
      <c r="R217" s="5">
        <v>569000000000</v>
      </c>
      <c r="S217" s="5">
        <v>471000000000</v>
      </c>
      <c r="T217" s="5">
        <v>86000000000</v>
      </c>
      <c r="U217" s="5">
        <v>72000000000</v>
      </c>
    </row>
    <row r="218" spans="3:21" ht="15.5" x14ac:dyDescent="0.35">
      <c r="C218" t="s">
        <v>23</v>
      </c>
      <c r="I218" s="5">
        <v>451000000000</v>
      </c>
      <c r="J218" s="5">
        <v>457000000000</v>
      </c>
      <c r="K218" s="5">
        <v>443000000000</v>
      </c>
      <c r="L218" s="5">
        <v>476000000000</v>
      </c>
      <c r="M218" s="5">
        <v>515000000000</v>
      </c>
      <c r="N218" s="5">
        <v>463000000000</v>
      </c>
      <c r="O218" s="5">
        <v>507000000000</v>
      </c>
      <c r="P218" s="5">
        <v>377000000000</v>
      </c>
      <c r="Q218" s="5">
        <v>367000000000</v>
      </c>
      <c r="R218" s="5">
        <v>464000000000</v>
      </c>
      <c r="S218" s="5">
        <v>399000000000</v>
      </c>
      <c r="T218" s="5">
        <v>54000000000</v>
      </c>
      <c r="U218" s="5">
        <v>70000000000</v>
      </c>
    </row>
    <row r="219" spans="3:21" ht="15.5" x14ac:dyDescent="0.35">
      <c r="C219" t="s">
        <v>198</v>
      </c>
      <c r="I219" s="5">
        <v>-41000000000</v>
      </c>
      <c r="J219" s="5">
        <v>-35000000000</v>
      </c>
      <c r="K219" s="5">
        <v>-43000000000</v>
      </c>
      <c r="L219" s="5">
        <v>-40000000000</v>
      </c>
      <c r="M219" s="5">
        <v>-23000000000</v>
      </c>
      <c r="N219" s="5">
        <v>-58000000000</v>
      </c>
      <c r="O219" s="5">
        <v>13000000000</v>
      </c>
      <c r="P219" s="5">
        <v>-82000000000</v>
      </c>
      <c r="Q219" s="5">
        <v>205000000000</v>
      </c>
      <c r="R219" s="5">
        <v>495000000000</v>
      </c>
      <c r="S219" s="5">
        <v>481000000000</v>
      </c>
      <c r="T219" s="5">
        <v>107000000000</v>
      </c>
      <c r="U219" s="5">
        <v>44000000000</v>
      </c>
    </row>
    <row r="220" spans="3:21" ht="15.5" x14ac:dyDescent="0.35">
      <c r="C220" t="s">
        <v>199</v>
      </c>
      <c r="I220" s="5">
        <v>-2000000000</v>
      </c>
      <c r="J220" s="5">
        <v>1000000000</v>
      </c>
      <c r="K220" s="5">
        <v>42000000000</v>
      </c>
      <c r="L220" s="5">
        <v>31000000000</v>
      </c>
      <c r="M220" s="5">
        <v>34000000000</v>
      </c>
      <c r="N220" s="5">
        <v>8000000000</v>
      </c>
      <c r="O220" s="5">
        <v>6000000000</v>
      </c>
      <c r="P220" s="5">
        <v>20000000000</v>
      </c>
      <c r="Q220" s="5">
        <v>-11000000000</v>
      </c>
      <c r="R220" s="5">
        <v>-31000000000</v>
      </c>
      <c r="S220" s="5">
        <v>-135000000000</v>
      </c>
      <c r="T220" s="5">
        <v>-29000000000</v>
      </c>
      <c r="U220" s="5">
        <v>31000000000</v>
      </c>
    </row>
    <row r="221" spans="3:21" ht="15.5" x14ac:dyDescent="0.35">
      <c r="C221" t="s">
        <v>200</v>
      </c>
      <c r="I221" s="5">
        <v>-2000000000</v>
      </c>
      <c r="J221" s="5">
        <v>-4000000000</v>
      </c>
      <c r="K221" s="5">
        <v>-27000000000</v>
      </c>
      <c r="L221" s="5">
        <v>-6000000000</v>
      </c>
      <c r="M221" s="5">
        <v>-9000000000</v>
      </c>
      <c r="N221" s="5">
        <v>-24000000000</v>
      </c>
      <c r="O221" s="5">
        <v>-37000000000</v>
      </c>
      <c r="P221" s="5">
        <v>-38000000000</v>
      </c>
      <c r="Q221" s="5">
        <v>-68000000000</v>
      </c>
      <c r="R221" s="5">
        <v>-94000000000</v>
      </c>
      <c r="S221" s="5">
        <v>-36000000000</v>
      </c>
      <c r="T221" s="5">
        <v>-14000000000</v>
      </c>
      <c r="U221" s="5">
        <v>-38000000000</v>
      </c>
    </row>
    <row r="222" spans="3:21" ht="15.5" x14ac:dyDescent="0.35">
      <c r="C222" t="s">
        <v>15</v>
      </c>
      <c r="I222" s="5">
        <v>-4000000000</v>
      </c>
      <c r="J222" s="5">
        <v>-3000000000</v>
      </c>
      <c r="K222" s="5">
        <v>15000000000</v>
      </c>
      <c r="L222" s="5">
        <v>25000000000</v>
      </c>
      <c r="M222" s="5">
        <v>25000000000</v>
      </c>
      <c r="N222" s="5">
        <v>-17000000000</v>
      </c>
      <c r="O222" s="5">
        <v>-32000000000</v>
      </c>
      <c r="P222" s="5">
        <v>-18000000000</v>
      </c>
      <c r="Q222" s="5">
        <v>-80000000000</v>
      </c>
      <c r="R222" s="5">
        <v>-125000000000</v>
      </c>
      <c r="S222" s="5">
        <v>-171000000000</v>
      </c>
      <c r="T222" s="5">
        <v>-44000000000</v>
      </c>
      <c r="U222" s="5">
        <v>-6000000000</v>
      </c>
    </row>
    <row r="223" spans="3:21" ht="15.5" x14ac:dyDescent="0.35">
      <c r="C223" t="s">
        <v>17</v>
      </c>
      <c r="I223" s="6">
        <v>-1.93</v>
      </c>
      <c r="J223" s="6">
        <v>-1.27</v>
      </c>
      <c r="K223" s="6">
        <v>6.83</v>
      </c>
      <c r="L223" s="6">
        <v>11.5</v>
      </c>
      <c r="M223" s="6">
        <v>11.33</v>
      </c>
      <c r="N223" s="6">
        <v>-7.58</v>
      </c>
      <c r="O223" s="6">
        <v>-14.53</v>
      </c>
      <c r="P223" s="6">
        <v>-8.09</v>
      </c>
      <c r="Q223" s="6">
        <v>-36.53</v>
      </c>
      <c r="R223" s="6">
        <v>-56.95</v>
      </c>
      <c r="S223" s="6">
        <v>-78.28</v>
      </c>
      <c r="T223" s="6">
        <v>-28.09</v>
      </c>
      <c r="U223" s="6">
        <v>-51.11</v>
      </c>
    </row>
  </sheetData>
  <pageMargins left="0.7" right="0.7" top="0.75" bottom="0.75" header="0.3" footer="0.3"/>
  <ignoredErrors>
    <ignoredError sqref="A1:U224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Z23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1936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1937</v>
      </c>
      <c r="D2" s="2" vm="371">
        <f ca="1">IFERROR(_xlfn.STOCKHISTORY("XIDX:" &amp; $C$1, D3, , 0, 0, 1), "Libur")</f>
        <v>430</v>
      </c>
      <c r="E2" s="2" vm="484">
        <f ca="1">IFERROR(_xlfn.STOCKHISTORY("XIDX:" &amp; $C$1, E3, , 0, 0, 1), "Libur")</f>
        <v>396</v>
      </c>
      <c r="H2" s="2" vm="484">
        <f ca="1">IFERROR(INDEX(D2:G2,COUNT(D2:G2)),"")</f>
        <v>396</v>
      </c>
      <c r="I2" s="2" vm="23">
        <f t="shared" ref="I2:Z2" ca="1" si="0">IFERROR(_xlfn.STOCKHISTORY("XIDX:" &amp; $C$1, I1, , 0, 0, 1), "Libur")</f>
        <v>402</v>
      </c>
      <c r="J2" s="2" vm="466">
        <f t="shared" ca="1" si="0"/>
        <v>330</v>
      </c>
      <c r="K2" s="2" vm="454">
        <f t="shared" ca="1" si="0"/>
        <v>290</v>
      </c>
      <c r="L2" s="2" vm="485">
        <f t="shared" ca="1" si="0"/>
        <v>360</v>
      </c>
      <c r="M2" s="2" vm="486">
        <f t="shared" ca="1" si="0"/>
        <v>336</v>
      </c>
      <c r="N2" s="2" vm="395">
        <f t="shared" ca="1" si="0"/>
        <v>226</v>
      </c>
      <c r="O2" s="2" t="str">
        <f t="shared" ca="1" si="0"/>
        <v>Libur</v>
      </c>
      <c r="P2" s="2" vm="171">
        <f t="shared" ca="1" si="0"/>
        <v>326</v>
      </c>
      <c r="Q2" s="2" vm="94">
        <f t="shared" ca="1" si="0"/>
        <v>380</v>
      </c>
      <c r="R2" s="2" vm="368">
        <f t="shared" ca="1" si="0"/>
        <v>374</v>
      </c>
      <c r="S2" s="2" vm="94">
        <f t="shared" ca="1" si="0"/>
        <v>380</v>
      </c>
      <c r="T2" s="2" vm="487">
        <f t="shared" ca="1" si="0"/>
        <v>233</v>
      </c>
      <c r="U2" s="2" vm="36">
        <f t="shared" ca="1" si="0"/>
        <v>198</v>
      </c>
      <c r="V2" s="2" vm="65">
        <f t="shared" ca="1" si="0"/>
        <v>230</v>
      </c>
      <c r="W2" s="2" vm="366">
        <f t="shared" ca="1" si="0"/>
        <v>147</v>
      </c>
      <c r="X2" s="2" vm="411">
        <f t="shared" ca="1" si="0"/>
        <v>144</v>
      </c>
      <c r="Y2" s="2" vm="102">
        <f t="shared" ca="1" si="0"/>
        <v>93</v>
      </c>
      <c r="Z2" s="2" vm="144">
        <f t="shared" ca="1" si="0"/>
        <v>50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551487745000</v>
      </c>
      <c r="E4" s="2">
        <f>IFERROR(INDEX(E51:E500,MATCH($C$4,$C$51:$C$500,0)),"")</f>
        <v>426382439000</v>
      </c>
      <c r="H4" s="2">
        <f>IFERROR(SUM(D4:G4)*(4/MAX(1,COUNT(D4:G4))),"")</f>
        <v>1955740368000</v>
      </c>
      <c r="I4" s="2">
        <f t="shared" ref="I4:Z4" si="1">IFERROR(INDEX(I51:I500,MATCH($C$4,$C$51:$C$500,0)),"")</f>
        <v>2228330677000</v>
      </c>
      <c r="J4" s="2">
        <f t="shared" si="1"/>
        <v>2062437617000</v>
      </c>
      <c r="K4" s="2">
        <f t="shared" si="1"/>
        <v>924323713000</v>
      </c>
      <c r="L4" s="2">
        <f t="shared" si="1"/>
        <v>878518069000</v>
      </c>
      <c r="M4" s="2">
        <f t="shared" si="1"/>
        <v>787324359000</v>
      </c>
      <c r="N4" s="2">
        <f t="shared" si="1"/>
        <v>767768686000</v>
      </c>
      <c r="O4" s="2">
        <f t="shared" si="1"/>
        <v>779573143000</v>
      </c>
      <c r="P4" s="2">
        <f t="shared" si="1"/>
        <v>728317736000</v>
      </c>
      <c r="Q4" s="2">
        <f t="shared" si="1"/>
        <v>768738025000</v>
      </c>
      <c r="R4" s="2">
        <f t="shared" si="1"/>
        <v>748068685000</v>
      </c>
      <c r="S4" s="2">
        <f t="shared" si="1"/>
        <v>757076355000</v>
      </c>
      <c r="T4" s="2">
        <f t="shared" si="1"/>
        <v>571071098000</v>
      </c>
      <c r="U4" s="2">
        <f t="shared" si="1"/>
        <v>497183977000</v>
      </c>
      <c r="V4" s="2">
        <f t="shared" si="1"/>
        <v>441491099000</v>
      </c>
      <c r="W4" s="2">
        <f t="shared" si="1"/>
        <v>367391047000</v>
      </c>
      <c r="X4" s="2">
        <f t="shared" si="1"/>
        <v>277764025000</v>
      </c>
      <c r="Y4" s="2">
        <f t="shared" si="1"/>
        <v>254568266000</v>
      </c>
      <c r="Z4" s="2">
        <f t="shared" si="1"/>
        <v>239576339000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127876672000</v>
      </c>
      <c r="E5" s="2">
        <f>IFERROR(INDEX(E51:E500,MATCH($C$5,$C$51:$C$500,0)),"")</f>
        <v>29038639000</v>
      </c>
      <c r="H5" s="2">
        <f>IFERROR(SUM(D5:G5)*(4/MAX(1,COUNT(D5:G5))),"")</f>
        <v>313830622000</v>
      </c>
      <c r="I5" s="2">
        <f t="shared" ref="I5:Z5" si="2">IFERROR(INDEX(I51:I500,MATCH($C$5,$C$51:$C$500,0)),"")</f>
        <v>387208319000</v>
      </c>
      <c r="J5" s="2">
        <f t="shared" si="2"/>
        <v>294505379000</v>
      </c>
      <c r="K5" s="2">
        <f t="shared" si="2"/>
        <v>112983305000</v>
      </c>
      <c r="L5" s="2">
        <f t="shared" si="2"/>
        <v>90414599000</v>
      </c>
      <c r="M5" s="2">
        <f t="shared" si="2"/>
        <v>108186948000</v>
      </c>
      <c r="N5" s="2">
        <f t="shared" si="2"/>
        <v>205326615000</v>
      </c>
      <c r="O5" s="2">
        <f t="shared" si="2"/>
        <v>124789630000</v>
      </c>
      <c r="P5" s="2">
        <f t="shared" si="2"/>
        <v>-27704420000</v>
      </c>
      <c r="Q5" s="2">
        <f t="shared" si="2"/>
        <v>130263321000</v>
      </c>
      <c r="R5" s="2">
        <f t="shared" si="2"/>
        <v>255231780000</v>
      </c>
      <c r="S5" s="2">
        <f t="shared" si="2"/>
        <v>189257265000</v>
      </c>
      <c r="T5" s="2">
        <f t="shared" si="2"/>
        <v>133697671000</v>
      </c>
      <c r="U5" s="2">
        <f t="shared" si="2"/>
        <v>126770234000</v>
      </c>
      <c r="V5" s="2">
        <f t="shared" si="2"/>
        <v>155403118000</v>
      </c>
      <c r="W5" s="2">
        <f t="shared" si="2"/>
        <v>88107028000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2172239539000</v>
      </c>
      <c r="E6" s="2">
        <f>IFERROR(INDEX(E51:E500,MATCH($C$6,$C$51:$C$500,0)),"")</f>
        <v>2192817086000</v>
      </c>
      <c r="H6" s="2">
        <f>IFERROR(INDEX(D6:G6,COUNT(D6:G6)),"")</f>
        <v>2192817086000</v>
      </c>
      <c r="I6" s="2">
        <f t="shared" ref="I6:Z6" si="3">IFERROR(INDEX(I51:I500,MATCH($C$6,$C$51:$C$500,0)),"")</f>
        <v>2167537463000</v>
      </c>
      <c r="J6" s="2">
        <f t="shared" si="3"/>
        <v>1980119437000</v>
      </c>
      <c r="K6" s="2">
        <f t="shared" si="3"/>
        <v>1705656748000</v>
      </c>
      <c r="L6" s="2">
        <f t="shared" si="3"/>
        <v>1700336893000</v>
      </c>
      <c r="M6" s="2">
        <f t="shared" si="3"/>
        <v>1859762049000</v>
      </c>
      <c r="N6" s="2">
        <f t="shared" si="3"/>
        <v>2006374654000</v>
      </c>
      <c r="O6" s="2">
        <f t="shared" si="3"/>
        <v>1951094614000</v>
      </c>
      <c r="P6" s="2">
        <f t="shared" si="3"/>
        <v>1826304984000</v>
      </c>
      <c r="Q6" s="2">
        <f t="shared" si="3"/>
        <v>1854009404000</v>
      </c>
      <c r="R6" s="2">
        <f t="shared" si="3"/>
        <v>1763758503000</v>
      </c>
      <c r="S6" s="2">
        <f t="shared" si="3"/>
        <v>1508526723000</v>
      </c>
      <c r="T6" s="2">
        <f t="shared" si="3"/>
        <v>1034335215000</v>
      </c>
      <c r="U6" s="2">
        <f t="shared" si="3"/>
        <v>862074629000</v>
      </c>
      <c r="V6" s="2">
        <f t="shared" si="3"/>
        <v>765221914000</v>
      </c>
      <c r="W6" s="2">
        <f t="shared" si="3"/>
        <v>636405022000</v>
      </c>
      <c r="X6" s="2">
        <f t="shared" si="3"/>
        <v>350964799000</v>
      </c>
      <c r="Y6" s="2">
        <f t="shared" si="3"/>
        <v>271811213000</v>
      </c>
      <c r="Z6" s="2">
        <f t="shared" si="3"/>
        <v>221857983000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</v>
      </c>
      <c r="E7" s="3">
        <f>IFERROR(INDEX(E51:E500,MATCH($C$7,$C$51:$C$500,0))/1000000000,"")</f>
        <v>5</v>
      </c>
      <c r="H7" s="3">
        <f>IFERROR(INDEX(D7:G7,COUNT(D7:G7)),"")</f>
        <v>5</v>
      </c>
      <c r="I7" s="3">
        <f t="shared" ref="I7:Z7" si="4">IFERROR(INDEX(I51:I500,MATCH($C$7,$C$51:$C$500,0))/1000000000,"")</f>
        <v>5</v>
      </c>
      <c r="J7" s="3">
        <f t="shared" si="4"/>
        <v>5</v>
      </c>
      <c r="K7" s="3">
        <f t="shared" si="4"/>
        <v>5</v>
      </c>
      <c r="L7" s="3">
        <f t="shared" si="4"/>
        <v>5</v>
      </c>
      <c r="M7" s="3">
        <f t="shared" si="4"/>
        <v>5</v>
      </c>
      <c r="N7" s="3">
        <f t="shared" si="4"/>
        <v>5</v>
      </c>
      <c r="O7" s="3">
        <f t="shared" si="4"/>
        <v>5</v>
      </c>
      <c r="P7" s="3">
        <f t="shared" si="4"/>
        <v>5</v>
      </c>
      <c r="Q7" s="3">
        <f t="shared" si="4"/>
        <v>5</v>
      </c>
      <c r="R7" s="3">
        <f t="shared" si="4"/>
        <v>5</v>
      </c>
      <c r="S7" s="3">
        <f t="shared" si="4"/>
        <v>5</v>
      </c>
      <c r="T7" s="3">
        <f t="shared" si="4"/>
        <v>3.32</v>
      </c>
      <c r="U7" s="3">
        <f t="shared" si="4"/>
        <v>2.9</v>
      </c>
      <c r="V7" s="3">
        <f t="shared" si="4"/>
        <v>2.87</v>
      </c>
      <c r="W7" s="3">
        <f t="shared" si="4"/>
        <v>2.87</v>
      </c>
      <c r="X7" s="3">
        <f t="shared" si="4"/>
        <v>1.44</v>
      </c>
      <c r="Y7" s="3">
        <f t="shared" si="4"/>
        <v>1.22</v>
      </c>
      <c r="Z7" s="3">
        <f t="shared" si="4"/>
        <v>1.22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169000000000</v>
      </c>
      <c r="E8" s="2">
        <f>IFERROR(INDEX(E51:E500,MATCH("Free cash flow (Quarter)",$C$51:$C$500,0)),"")</f>
        <v>68000000000</v>
      </c>
      <c r="H8" s="2">
        <f>IFERROR(INDEX(D8:G8,COUNT(D8:G8)),"")</f>
        <v>68000000000</v>
      </c>
      <c r="I8" s="2">
        <f t="shared" ref="I8:Z8" si="5">IFERROR(INDEX(I51:I500,MATCH($C$8,$C$51:$C$500,0)),"")</f>
        <v>92000000000</v>
      </c>
      <c r="J8" s="2">
        <f t="shared" si="5"/>
        <v>78000000000</v>
      </c>
      <c r="K8" s="2">
        <f t="shared" si="5"/>
        <v>139000000000</v>
      </c>
      <c r="L8" s="2">
        <f t="shared" si="5"/>
        <v>226000000000</v>
      </c>
      <c r="M8" s="2">
        <f t="shared" si="5"/>
        <v>30000000000</v>
      </c>
      <c r="N8" s="2">
        <f t="shared" si="5"/>
        <v>78000000000</v>
      </c>
      <c r="O8" s="2">
        <f t="shared" si="5"/>
        <v>272000000000</v>
      </c>
      <c r="P8" s="2">
        <f t="shared" si="5"/>
        <v>6000000000</v>
      </c>
      <c r="Q8" s="2">
        <f t="shared" si="5"/>
        <v>81000000000</v>
      </c>
      <c r="R8" s="2">
        <f t="shared" si="5"/>
        <v>-61000000000</v>
      </c>
      <c r="S8" s="2">
        <f t="shared" si="5"/>
        <v>22000000000</v>
      </c>
      <c r="T8" s="2">
        <f t="shared" si="5"/>
        <v>-2000000000</v>
      </c>
      <c r="U8" s="2">
        <f t="shared" si="5"/>
        <v>88000000000</v>
      </c>
      <c r="V8" s="2">
        <f t="shared" si="5"/>
        <v>143000000000</v>
      </c>
      <c r="W8" s="2">
        <f t="shared" si="5"/>
        <v>152000000000</v>
      </c>
      <c r="X8" s="2">
        <f t="shared" si="5"/>
        <v>101000000000</v>
      </c>
      <c r="Y8" s="2">
        <f t="shared" si="5"/>
        <v>29000000000</v>
      </c>
      <c r="Z8" s="2">
        <f t="shared" si="5"/>
        <v>53000000000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33.799999999999997</v>
      </c>
      <c r="E9" s="3">
        <f>IFERROR(INDEX(E51:E500,MATCH("Free cash flow per share (Quarter)",$C$51:$C$500,0)),"")</f>
        <v>13.59</v>
      </c>
      <c r="H9" s="3">
        <f>IFERROR(INDEX(D9:G9,COUNT(D9:G9)),"")</f>
        <v>13.59</v>
      </c>
      <c r="I9" s="3">
        <f t="shared" ref="I9:Z9" si="6">IFERROR(INDEX(I51:I500,MATCH($C$9,$C$51:$C$500,0)),"")</f>
        <v>18.38</v>
      </c>
      <c r="J9" s="3">
        <f t="shared" si="6"/>
        <v>15.64</v>
      </c>
      <c r="K9" s="3">
        <f t="shared" si="6"/>
        <v>27.82</v>
      </c>
      <c r="L9" s="3">
        <f t="shared" si="6"/>
        <v>45.27</v>
      </c>
      <c r="M9" s="3">
        <f t="shared" si="6"/>
        <v>6.01</v>
      </c>
      <c r="N9" s="3">
        <f t="shared" si="6"/>
        <v>15.6</v>
      </c>
      <c r="O9" s="3">
        <f t="shared" si="6"/>
        <v>54.4</v>
      </c>
      <c r="P9" s="3">
        <f t="shared" si="6"/>
        <v>1.1100000000000001</v>
      </c>
      <c r="Q9" s="3">
        <f t="shared" si="6"/>
        <v>16.149999999999999</v>
      </c>
      <c r="R9" s="3">
        <f t="shared" si="6"/>
        <v>-12.15</v>
      </c>
      <c r="S9" s="3">
        <f t="shared" si="6"/>
        <v>4.4400000000000004</v>
      </c>
      <c r="T9" s="3">
        <f t="shared" si="6"/>
        <v>-0.56999999999999995</v>
      </c>
      <c r="U9" s="3">
        <f t="shared" si="6"/>
        <v>30.22</v>
      </c>
      <c r="V9" s="3">
        <f t="shared" si="6"/>
        <v>49.66</v>
      </c>
      <c r="W9" s="3">
        <f t="shared" si="6"/>
        <v>52.91</v>
      </c>
      <c r="X9" s="3">
        <f t="shared" si="6"/>
        <v>70.03</v>
      </c>
      <c r="Y9" s="3">
        <f t="shared" si="6"/>
        <v>23.71</v>
      </c>
      <c r="Z9" s="3">
        <f t="shared" si="6"/>
        <v>43.51</v>
      </c>
    </row>
    <row r="10" spans="1:26" ht="15.5" x14ac:dyDescent="0.35">
      <c r="C10" t="s">
        <v>18</v>
      </c>
      <c r="D10" s="3">
        <f ca="1">IFERROR(IF(D9=0,"",D2/D9),"")</f>
        <v>12.721893491124261</v>
      </c>
      <c r="E10" s="3">
        <f ca="1">IFERROR(IF(E9=0,"",E2/E9),"")</f>
        <v>29.139072847682119</v>
      </c>
      <c r="I10" s="3">
        <f t="shared" ref="I10:Z10" ca="1" si="7">IFERROR(IF(I9=0,"",I2/I9),"")</f>
        <v>21.871599564744287</v>
      </c>
      <c r="J10" s="3">
        <f t="shared" ca="1" si="7"/>
        <v>21.099744245524295</v>
      </c>
      <c r="K10" s="3">
        <f t="shared" ca="1" si="7"/>
        <v>10.424155283968368</v>
      </c>
      <c r="L10" s="3">
        <f t="shared" ca="1" si="7"/>
        <v>7.9522862823061624</v>
      </c>
      <c r="M10" s="3">
        <f t="shared" ca="1" si="7"/>
        <v>55.906821963394343</v>
      </c>
      <c r="N10" s="3">
        <f t="shared" ca="1" si="7"/>
        <v>14.487179487179487</v>
      </c>
      <c r="O10" s="3" t="str">
        <f t="shared" ca="1" si="7"/>
        <v/>
      </c>
      <c r="P10" s="3">
        <f t="shared" ca="1" si="7"/>
        <v>293.69369369369366</v>
      </c>
      <c r="Q10" s="3">
        <f t="shared" ca="1" si="7"/>
        <v>23.529411764705884</v>
      </c>
      <c r="R10" s="3">
        <f t="shared" ca="1" si="7"/>
        <v>-30.781893004115226</v>
      </c>
      <c r="S10" s="3">
        <f t="shared" ca="1" si="7"/>
        <v>85.585585585585576</v>
      </c>
      <c r="T10" s="3">
        <f t="shared" ca="1" si="7"/>
        <v>-408.77192982456143</v>
      </c>
      <c r="U10" s="3">
        <f t="shared" ca="1" si="7"/>
        <v>6.5519523494374585</v>
      </c>
      <c r="V10" s="3">
        <f t="shared" ca="1" si="7"/>
        <v>4.6314941602899724</v>
      </c>
      <c r="W10" s="3">
        <f t="shared" ca="1" si="7"/>
        <v>2.7783027783027783</v>
      </c>
      <c r="X10" s="3">
        <f t="shared" ca="1" si="7"/>
        <v>2.0562616021704985</v>
      </c>
      <c r="Y10" s="3">
        <f t="shared" ca="1" si="7"/>
        <v>3.9223956136651199</v>
      </c>
      <c r="Z10" s="3">
        <f t="shared" ca="1" si="7"/>
        <v>1.1491611123879568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 t="shared" ref="I11:Z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61418035000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-1613101000</v>
      </c>
      <c r="E15" s="2">
        <f>IFERROR(INDEX(E51:E500,MATCH($C$15,$C$51:$C$500,0)),"")</f>
        <v>-911161000</v>
      </c>
      <c r="H15" s="2">
        <f>IFERROR(SUM(D15:G15)*(4/MAX(1,COUNT(D15:G15))),"")</f>
        <v>-5048524000</v>
      </c>
      <c r="I15" s="2">
        <f t="shared" ref="I15:Z15" si="12">IFERROR(INDEX(I51:I500,MATCH($C$15,$C$51:$C$500,0)),"")</f>
        <v>-10758085000</v>
      </c>
      <c r="J15" s="2">
        <f t="shared" si="12"/>
        <v>-19061944000</v>
      </c>
      <c r="K15" s="2">
        <f t="shared" si="12"/>
        <v>-9709153000</v>
      </c>
      <c r="L15" s="2">
        <f t="shared" si="12"/>
        <v>-23038001000</v>
      </c>
      <c r="M15" s="2">
        <f t="shared" si="12"/>
        <v>-11730862000</v>
      </c>
      <c r="N15" s="2">
        <f t="shared" si="12"/>
        <v>-16601935000</v>
      </c>
      <c r="O15" s="2">
        <f t="shared" si="12"/>
        <v>-5873219000</v>
      </c>
      <c r="P15" s="2">
        <f t="shared" si="12"/>
        <v>-26086433000</v>
      </c>
      <c r="Q15" s="2">
        <f t="shared" si="12"/>
        <v>-12523967000</v>
      </c>
      <c r="R15" s="2">
        <f t="shared" si="12"/>
        <v>-8540404000</v>
      </c>
      <c r="S15" s="2">
        <f t="shared" si="12"/>
        <v>-18198799000</v>
      </c>
      <c r="T15" s="2">
        <f t="shared" si="12"/>
        <v>-8680907000</v>
      </c>
      <c r="U15" s="2">
        <f t="shared" si="12"/>
        <v>-23203441000</v>
      </c>
      <c r="V15" s="2">
        <f t="shared" si="12"/>
        <v>-25399816000</v>
      </c>
      <c r="W15" s="2">
        <f t="shared" si="12"/>
        <v>-13928550000</v>
      </c>
      <c r="X15" s="2">
        <f t="shared" si="12"/>
        <v>-8433644000</v>
      </c>
      <c r="Y15" s="2">
        <f t="shared" si="12"/>
        <v>-5710614000</v>
      </c>
      <c r="Z15" s="2">
        <f t="shared" si="12"/>
        <v>-3992406000</v>
      </c>
    </row>
    <row r="16" spans="1:26" ht="15.5" x14ac:dyDescent="0.35">
      <c r="C16" t="s">
        <v>29</v>
      </c>
      <c r="D16" s="2">
        <f>IFERROR(INDEX(D51:D500,MATCH($C$16,$C$51:$C$500,0)),"")</f>
        <v>95906867000</v>
      </c>
      <c r="E16" s="2">
        <f>IFERROR(INDEX(E51:E500,MATCH($C$16,$C$51:$C$500,0)),"")</f>
        <v>72145949000</v>
      </c>
      <c r="H16" s="2">
        <f>IFERROR(SUM(D16:G16)*(4/MAX(1,COUNT(D16:G16))),"")</f>
        <v>336105632000</v>
      </c>
      <c r="I16" s="2">
        <f t="shared" ref="I16:Z16" si="13">IFERROR(INDEX(I51:I500,MATCH($C$16,$C$51:$C$500,0)),"")</f>
        <v>167245466000</v>
      </c>
      <c r="J16" s="2">
        <f t="shared" si="13"/>
        <v>284302979000</v>
      </c>
      <c r="K16" s="2">
        <f t="shared" si="13"/>
        <v>157783030000</v>
      </c>
      <c r="L16" s="2">
        <f t="shared" si="13"/>
        <v>192812423000</v>
      </c>
      <c r="M16" s="2">
        <f t="shared" si="13"/>
        <v>161169331000</v>
      </c>
      <c r="N16" s="2">
        <f t="shared" si="13"/>
        <v>123855201000</v>
      </c>
      <c r="O16" s="2">
        <f t="shared" si="13"/>
        <v>78933529000</v>
      </c>
      <c r="P16" s="2">
        <f t="shared" si="13"/>
        <v>54333348000</v>
      </c>
      <c r="Q16" s="2">
        <f t="shared" si="13"/>
        <v>135713877000</v>
      </c>
      <c r="R16" s="2">
        <f t="shared" si="13"/>
        <v>138846826000</v>
      </c>
      <c r="S16" s="2">
        <f t="shared" si="13"/>
        <v>211949051000</v>
      </c>
      <c r="T16" s="2">
        <f t="shared" si="13"/>
        <v>148645148000</v>
      </c>
      <c r="U16" s="2">
        <f t="shared" si="13"/>
        <v>175973057000</v>
      </c>
      <c r="V16" s="2">
        <f t="shared" si="13"/>
        <v>172542497000</v>
      </c>
      <c r="W16" s="2">
        <f t="shared" si="13"/>
        <v>109394713000</v>
      </c>
      <c r="X16" s="2">
        <f t="shared" si="13"/>
        <v>67796085000</v>
      </c>
      <c r="Y16" s="2">
        <f t="shared" si="13"/>
        <v>54903166000</v>
      </c>
      <c r="Z16" s="2">
        <f t="shared" si="13"/>
        <v>33821590000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2150000000000</v>
      </c>
      <c r="E20" s="2">
        <f ca="1">IFERROR(E21*E2,"")</f>
        <v>1980000000000</v>
      </c>
      <c r="H20" s="2">
        <f t="shared" ref="H20:Z20" ca="1" si="14">IFERROR(H21*H2,"")</f>
        <v>1980000000000</v>
      </c>
      <c r="I20" s="2">
        <f t="shared" ca="1" si="14"/>
        <v>2010000000000</v>
      </c>
      <c r="J20" s="2">
        <f t="shared" ca="1" si="14"/>
        <v>1650000000000</v>
      </c>
      <c r="K20" s="2">
        <f t="shared" ca="1" si="14"/>
        <v>1450000000000</v>
      </c>
      <c r="L20" s="2">
        <f t="shared" ca="1" si="14"/>
        <v>1800000000000</v>
      </c>
      <c r="M20" s="2">
        <f t="shared" ca="1" si="14"/>
        <v>1680000000000</v>
      </c>
      <c r="N20" s="2">
        <f t="shared" ca="1" si="14"/>
        <v>1130000000000</v>
      </c>
      <c r="O20" s="2" t="str">
        <f t="shared" ca="1" si="14"/>
        <v/>
      </c>
      <c r="P20" s="2">
        <f t="shared" ca="1" si="14"/>
        <v>1630000000000</v>
      </c>
      <c r="Q20" s="2">
        <f t="shared" ca="1" si="14"/>
        <v>1900000000000</v>
      </c>
      <c r="R20" s="2">
        <f t="shared" ca="1" si="14"/>
        <v>1870000000000</v>
      </c>
      <c r="S20" s="2">
        <f t="shared" ca="1" si="14"/>
        <v>1900000000000</v>
      </c>
      <c r="T20" s="2">
        <f t="shared" ca="1" si="14"/>
        <v>773560000000</v>
      </c>
      <c r="U20" s="2">
        <f t="shared" ca="1" si="14"/>
        <v>574200000000</v>
      </c>
      <c r="V20" s="2">
        <f t="shared" ca="1" si="14"/>
        <v>660100000000</v>
      </c>
      <c r="W20" s="2">
        <f t="shared" ca="1" si="14"/>
        <v>421890000000</v>
      </c>
      <c r="X20" s="2">
        <f t="shared" ca="1" si="14"/>
        <v>207360000000</v>
      </c>
      <c r="Y20" s="2">
        <f t="shared" ca="1" si="14"/>
        <v>113460000000</v>
      </c>
      <c r="Z20" s="2">
        <f t="shared" ca="1" si="14"/>
        <v>61000000000</v>
      </c>
    </row>
    <row r="21" spans="1:26" ht="15.5" x14ac:dyDescent="0.35">
      <c r="C21" t="s">
        <v>12</v>
      </c>
      <c r="D21" s="2">
        <f>IFERROR(INDEX(D51:D500,MATCH($C$7,$C$51:$C$500,0)),"")</f>
        <v>5000000000</v>
      </c>
      <c r="E21" s="2">
        <f>IFERROR(INDEX(E51:E500,MATCH($C$7,$C$51:$C$500,0)),"")</f>
        <v>5000000000</v>
      </c>
      <c r="H21" s="2">
        <f>IFERROR(INDEX(D21:G21,COUNT(D21:G21)),"")</f>
        <v>5000000000</v>
      </c>
      <c r="I21" s="2">
        <f t="shared" ref="I21:Z21" si="15">IFERROR(INDEX(I51:I500,MATCH($C$7,$C$51:$C$500,0)),"")</f>
        <v>5000000000</v>
      </c>
      <c r="J21" s="2">
        <f t="shared" si="15"/>
        <v>5000000000</v>
      </c>
      <c r="K21" s="2">
        <f t="shared" si="15"/>
        <v>5000000000</v>
      </c>
      <c r="L21" s="2">
        <f t="shared" si="15"/>
        <v>5000000000</v>
      </c>
      <c r="M21" s="2">
        <f t="shared" si="15"/>
        <v>5000000000</v>
      </c>
      <c r="N21" s="2">
        <f t="shared" si="15"/>
        <v>5000000000</v>
      </c>
      <c r="O21" s="2">
        <f t="shared" si="15"/>
        <v>5000000000</v>
      </c>
      <c r="P21" s="2">
        <f t="shared" si="15"/>
        <v>5000000000</v>
      </c>
      <c r="Q21" s="2">
        <f t="shared" si="15"/>
        <v>5000000000</v>
      </c>
      <c r="R21" s="2">
        <f t="shared" si="15"/>
        <v>5000000000</v>
      </c>
      <c r="S21" s="2">
        <f t="shared" si="15"/>
        <v>5000000000</v>
      </c>
      <c r="T21" s="2">
        <f t="shared" si="15"/>
        <v>3320000000</v>
      </c>
      <c r="U21" s="2">
        <f t="shared" si="15"/>
        <v>2900000000</v>
      </c>
      <c r="V21" s="2">
        <f t="shared" si="15"/>
        <v>2870000000</v>
      </c>
      <c r="W21" s="2">
        <f t="shared" si="15"/>
        <v>2870000000</v>
      </c>
      <c r="X21" s="2">
        <f t="shared" si="15"/>
        <v>1440000000</v>
      </c>
      <c r="Y21" s="2">
        <f t="shared" si="15"/>
        <v>1220000000</v>
      </c>
      <c r="Z21" s="2">
        <f t="shared" si="15"/>
        <v>1220000000</v>
      </c>
    </row>
    <row r="23" spans="1:26" ht="15.5" x14ac:dyDescent="0.35">
      <c r="B23" t="s">
        <v>41</v>
      </c>
      <c r="C23" t="s">
        <v>42</v>
      </c>
      <c r="D23" s="3">
        <f>IFERROR(D5/D6*100,"")</f>
        <v>5.8868586868126238</v>
      </c>
      <c r="E23" s="3">
        <f>IFERROR(E5/E6*100,"")</f>
        <v>1.3242617993719883</v>
      </c>
      <c r="H23" s="3">
        <f t="shared" ref="H23:Z23" si="16">IFERROR(H5/H6*100,"")</f>
        <v>14.311755595286346</v>
      </c>
      <c r="I23" s="3">
        <f t="shared" si="16"/>
        <v>17.863973546463217</v>
      </c>
      <c r="J23" s="3">
        <f t="shared" si="16"/>
        <v>14.87311186875643</v>
      </c>
      <c r="K23" s="3">
        <f t="shared" si="16"/>
        <v>6.6240352950545711</v>
      </c>
      <c r="L23" s="3">
        <f t="shared" si="16"/>
        <v>5.3174520515447057</v>
      </c>
      <c r="M23" s="3">
        <f t="shared" si="16"/>
        <v>5.8172467847794005</v>
      </c>
      <c r="N23" s="3">
        <f t="shared" si="16"/>
        <v>10.233712561642038</v>
      </c>
      <c r="O23" s="3">
        <f t="shared" si="16"/>
        <v>6.3958779397255823</v>
      </c>
      <c r="P23" s="3">
        <f t="shared" si="16"/>
        <v>-1.5169656898882995</v>
      </c>
      <c r="Q23" s="3">
        <f t="shared" si="16"/>
        <v>7.026033455869138</v>
      </c>
      <c r="R23" s="3">
        <f t="shared" si="16"/>
        <v>14.470902879610383</v>
      </c>
      <c r="S23" s="3">
        <f t="shared" si="16"/>
        <v>12.545834430007641</v>
      </c>
      <c r="T23" s="3">
        <f t="shared" si="16"/>
        <v>12.925951767000409</v>
      </c>
      <c r="U23" s="3">
        <f t="shared" si="16"/>
        <v>14.70525053579787</v>
      </c>
      <c r="V23" s="3">
        <f t="shared" si="16"/>
        <v>20.308241982730255</v>
      </c>
      <c r="W23" s="3">
        <f t="shared" si="16"/>
        <v>13.844489743828579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-0.19909480854381523</v>
      </c>
      <c r="E24" s="4">
        <f>IFERROR(_xlfn.RRI(5,J23,E23),"")</f>
        <v>-0.3835265159160206</v>
      </c>
      <c r="H24" s="4">
        <f t="shared" ref="H24:Z24" si="17">IFERROR(_xlfn.RRI(5,M23,H23),"")</f>
        <v>0.19727822649975835</v>
      </c>
      <c r="I24" s="4">
        <f t="shared" si="17"/>
        <v>0.11786400059046742</v>
      </c>
      <c r="J24" s="4">
        <f t="shared" si="17"/>
        <v>0.18385996877010147</v>
      </c>
      <c r="K24" s="4" t="str">
        <f t="shared" si="17"/>
        <v/>
      </c>
      <c r="L24" s="4">
        <f t="shared" si="17"/>
        <v>-5.4201384791538354E-2</v>
      </c>
      <c r="M24" s="4">
        <f t="shared" si="17"/>
        <v>-0.16661750898395167</v>
      </c>
      <c r="N24" s="4">
        <f t="shared" si="17"/>
        <v>-3.9921525734707086E-2</v>
      </c>
      <c r="O24" s="4">
        <f t="shared" si="17"/>
        <v>-0.13126458339312308</v>
      </c>
      <c r="P24" s="4" t="str">
        <f t="shared" si="17"/>
        <v/>
      </c>
      <c r="Q24" s="4">
        <f t="shared" si="17"/>
        <v>-0.19126250823441082</v>
      </c>
      <c r="R24" s="4">
        <f t="shared" si="17"/>
        <v>8.8898085782611602E-3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31.29</v>
      </c>
      <c r="J25" s="3">
        <f t="shared" si="18"/>
        <v>53.03</v>
      </c>
      <c r="K25" s="3">
        <f t="shared" si="18"/>
        <v>29.61</v>
      </c>
      <c r="L25" s="3">
        <f t="shared" si="18"/>
        <v>33.94</v>
      </c>
      <c r="M25" s="3">
        <f t="shared" si="18"/>
        <v>29.88</v>
      </c>
      <c r="N25" s="3">
        <f t="shared" si="18"/>
        <v>21.44</v>
      </c>
      <c r="O25" s="3">
        <f t="shared" si="18"/>
        <v>14.61</v>
      </c>
      <c r="P25" s="3">
        <f t="shared" si="18"/>
        <v>5.65</v>
      </c>
      <c r="Q25" s="3">
        <f t="shared" si="18"/>
        <v>24.63</v>
      </c>
      <c r="R25" s="3">
        <f t="shared" si="18"/>
        <v>26.05</v>
      </c>
      <c r="S25" s="3">
        <f t="shared" si="18"/>
        <v>38.74</v>
      </c>
      <c r="T25" s="3">
        <f t="shared" si="18"/>
        <v>42.12</v>
      </c>
      <c r="U25" s="3">
        <f t="shared" si="18"/>
        <v>52.66</v>
      </c>
      <c r="V25" s="3">
        <f t="shared" si="18"/>
        <v>51.21</v>
      </c>
      <c r="W25" s="3">
        <f t="shared" si="18"/>
        <v>33.229999999999997</v>
      </c>
      <c r="X25" s="3">
        <f t="shared" si="18"/>
        <v>41.32</v>
      </c>
      <c r="Y25" s="3">
        <f t="shared" si="18"/>
        <v>40.36</v>
      </c>
      <c r="Z25" s="3">
        <f t="shared" si="18"/>
        <v>24.48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7.8539751490840803E-2</v>
      </c>
      <c r="J26" s="4">
        <f t="shared" si="19"/>
        <v>0.29411920488647292</v>
      </c>
      <c r="K26" s="4">
        <f t="shared" si="19"/>
        <v>0.39276547280341267</v>
      </c>
      <c r="L26" s="4">
        <f t="shared" si="19"/>
        <v>6.6226531787598963E-2</v>
      </c>
      <c r="M26" s="4">
        <f t="shared" si="19"/>
        <v>2.7814104428702358E-2</v>
      </c>
      <c r="N26" s="4">
        <f t="shared" si="19"/>
        <v>-0.11159082934895082</v>
      </c>
      <c r="O26" s="4">
        <f t="shared" si="19"/>
        <v>-0.19084379159591969</v>
      </c>
      <c r="P26" s="4">
        <f t="shared" si="19"/>
        <v>-0.3600979247658942</v>
      </c>
      <c r="Q26" s="4">
        <f t="shared" si="19"/>
        <v>-0.13618264108465383</v>
      </c>
      <c r="R26" s="4">
        <f t="shared" si="19"/>
        <v>-4.7520850808445703E-2</v>
      </c>
      <c r="S26" s="4">
        <f t="shared" si="19"/>
        <v>-1.2812015556159739E-2</v>
      </c>
      <c r="T26" s="4">
        <f t="shared" si="19"/>
        <v>8.5732398727729198E-3</v>
      </c>
      <c r="U26" s="4">
        <f t="shared" si="19"/>
        <v>0.16555799647949976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110.297549</v>
      </c>
      <c r="E27" s="3">
        <f>IFERROR(E4/E21,"")</f>
        <v>85.276487799999998</v>
      </c>
      <c r="H27" s="3">
        <f t="shared" ref="H27:Z27" si="20">IFERROR(H4/H21,"")</f>
        <v>391.14807359999998</v>
      </c>
      <c r="I27" s="3">
        <f t="shared" si="20"/>
        <v>445.66613539999997</v>
      </c>
      <c r="J27" s="3">
        <f t="shared" si="20"/>
        <v>412.48752339999999</v>
      </c>
      <c r="K27" s="3">
        <f t="shared" si="20"/>
        <v>184.8647426</v>
      </c>
      <c r="L27" s="3">
        <f t="shared" si="20"/>
        <v>175.7036138</v>
      </c>
      <c r="M27" s="3">
        <f t="shared" si="20"/>
        <v>157.4648718</v>
      </c>
      <c r="N27" s="3">
        <f t="shared" si="20"/>
        <v>153.5537372</v>
      </c>
      <c r="O27" s="3">
        <f t="shared" si="20"/>
        <v>155.91462859999999</v>
      </c>
      <c r="P27" s="3">
        <f t="shared" si="20"/>
        <v>145.66354720000001</v>
      </c>
      <c r="Q27" s="3">
        <f t="shared" si="20"/>
        <v>153.74760499999999</v>
      </c>
      <c r="R27" s="3">
        <f t="shared" si="20"/>
        <v>149.61373699999999</v>
      </c>
      <c r="S27" s="3">
        <f t="shared" si="20"/>
        <v>151.41527099999999</v>
      </c>
      <c r="T27" s="3">
        <f t="shared" si="20"/>
        <v>172.00936686746988</v>
      </c>
      <c r="U27" s="3">
        <f t="shared" si="20"/>
        <v>171.44275068965518</v>
      </c>
      <c r="V27" s="3">
        <f t="shared" si="20"/>
        <v>153.82965121951219</v>
      </c>
      <c r="W27" s="3">
        <f t="shared" si="20"/>
        <v>128.01081777003483</v>
      </c>
      <c r="X27" s="3">
        <f t="shared" si="20"/>
        <v>192.89168402777779</v>
      </c>
      <c r="Y27" s="3">
        <f t="shared" si="20"/>
        <v>208.66251311475409</v>
      </c>
      <c r="Z27" s="3">
        <f t="shared" si="20"/>
        <v>196.37404836065573</v>
      </c>
    </row>
    <row r="28" spans="1:26" ht="15.5" x14ac:dyDescent="0.35">
      <c r="C28" t="s">
        <v>48</v>
      </c>
      <c r="D28" s="4">
        <f>IFERROR(_xlfn.RRI(5,I27,D27),"")</f>
        <v>-0.24367014234488882</v>
      </c>
      <c r="E28" s="4">
        <f>IFERROR(_xlfn.RRI(5,J27,E27),"")</f>
        <v>-0.27040189442856044</v>
      </c>
      <c r="H28" s="4">
        <f t="shared" ref="H28:Z28" si="21">IFERROR(_xlfn.RRI(5,M27,H27),"")</f>
        <v>0.19958631419953066</v>
      </c>
      <c r="I28" s="4">
        <f t="shared" si="21"/>
        <v>0.23751322493993343</v>
      </c>
      <c r="J28" s="4">
        <f t="shared" si="21"/>
        <v>0.21480002020914513</v>
      </c>
      <c r="K28" s="4">
        <f t="shared" si="21"/>
        <v>4.8819230588385221E-2</v>
      </c>
      <c r="L28" s="4">
        <f t="shared" si="21"/>
        <v>2.7056810884207749E-2</v>
      </c>
      <c r="M28" s="4">
        <f t="shared" si="21"/>
        <v>1.0281598310842632E-2</v>
      </c>
      <c r="N28" s="4">
        <f t="shared" si="21"/>
        <v>2.8088141610014272E-3</v>
      </c>
      <c r="O28" s="4">
        <f t="shared" si="21"/>
        <v>-1.9456300542593508E-2</v>
      </c>
      <c r="P28" s="4">
        <f t="shared" si="21"/>
        <v>-3.2064649793131172E-2</v>
      </c>
      <c r="Q28" s="4">
        <f t="shared" si="21"/>
        <v>-1.0669429262355479E-4</v>
      </c>
      <c r="R28" s="4">
        <f t="shared" si="21"/>
        <v>3.1679877175209148E-2</v>
      </c>
      <c r="S28" s="4">
        <f t="shared" si="21"/>
        <v>-4.7266941914974936E-2</v>
      </c>
      <c r="T28" s="4">
        <f t="shared" si="21"/>
        <v>-3.7897080040538489E-2</v>
      </c>
      <c r="U28" s="4">
        <f t="shared" si="21"/>
        <v>-2.6789005602618543E-2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-0.40995662832359042</v>
      </c>
      <c r="J29" s="4">
        <f t="shared" si="22"/>
        <v>0.79094900371496124</v>
      </c>
      <c r="K29" s="4">
        <f t="shared" si="22"/>
        <v>-0.12757807896287562</v>
      </c>
      <c r="L29" s="4">
        <f t="shared" si="22"/>
        <v>0.13587684069611777</v>
      </c>
      <c r="M29" s="4">
        <f t="shared" si="22"/>
        <v>0.39365671641791034</v>
      </c>
      <c r="N29" s="4">
        <f t="shared" si="22"/>
        <v>0.46748802190280642</v>
      </c>
      <c r="O29" s="4">
        <f t="shared" si="22"/>
        <v>1.5858407079646015</v>
      </c>
      <c r="P29" s="4">
        <f t="shared" si="22"/>
        <v>-0.77060495330897272</v>
      </c>
      <c r="Q29" s="4">
        <f t="shared" si="22"/>
        <v>-5.4510556621881062E-2</v>
      </c>
      <c r="R29" s="4">
        <f t="shared" si="22"/>
        <v>-0.3275684047496128</v>
      </c>
      <c r="S29" s="4">
        <f t="shared" si="22"/>
        <v>-8.0246913580246812E-2</v>
      </c>
      <c r="T29" s="4">
        <f t="shared" si="22"/>
        <v>-0.20015191796429926</v>
      </c>
      <c r="U29" s="4">
        <f t="shared" si="22"/>
        <v>2.8314782269087985E-2</v>
      </c>
      <c r="V29" s="4">
        <f t="shared" si="22"/>
        <v>0.54107733975323524</v>
      </c>
      <c r="W29" s="4">
        <f t="shared" si="22"/>
        <v>-0.19578896418199426</v>
      </c>
      <c r="X29" s="4">
        <f t="shared" si="22"/>
        <v>2.3785926660059485E-2</v>
      </c>
      <c r="Y29" s="4">
        <f t="shared" si="22"/>
        <v>0.64869281045751626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-0.12232937948284595</v>
      </c>
      <c r="I30" s="4">
        <f t="shared" si="23"/>
        <v>8.0435431662319187E-2</v>
      </c>
      <c r="J30" s="4">
        <f t="shared" si="23"/>
        <v>1.2312936344628864</v>
      </c>
      <c r="K30" s="4">
        <f t="shared" si="23"/>
        <v>5.2139672041281601E-2</v>
      </c>
      <c r="L30" s="4">
        <f t="shared" si="23"/>
        <v>0.11582737020333955</v>
      </c>
      <c r="M30" s="4">
        <f t="shared" si="23"/>
        <v>2.5470787434537262E-2</v>
      </c>
      <c r="N30" s="4">
        <f t="shared" si="23"/>
        <v>-1.5142205841742203E-2</v>
      </c>
      <c r="O30" s="4">
        <f t="shared" si="23"/>
        <v>7.0375063610973052E-2</v>
      </c>
      <c r="P30" s="4">
        <f t="shared" si="23"/>
        <v>-5.2580056775518441E-2</v>
      </c>
      <c r="Q30" s="4">
        <f t="shared" si="23"/>
        <v>2.7630270340750912E-2</v>
      </c>
      <c r="R30" s="4">
        <f t="shared" si="23"/>
        <v>-1.1897967675928829E-2</v>
      </c>
      <c r="S30" s="4">
        <f t="shared" si="23"/>
        <v>-0.1197265953739442</v>
      </c>
      <c r="T30" s="4">
        <f t="shared" si="23"/>
        <v>3.3049876739342575E-3</v>
      </c>
      <c r="U30" s="4">
        <f t="shared" si="23"/>
        <v>0.11449742835995524</v>
      </c>
      <c r="V30" s="4">
        <f t="shared" si="23"/>
        <v>0.20169259051105839</v>
      </c>
      <c r="W30" s="4">
        <f t="shared" si="23"/>
        <v>-0.33635906381738906</v>
      </c>
      <c r="X30" s="4">
        <f t="shared" si="23"/>
        <v>-7.5580557578653951E-2</v>
      </c>
      <c r="Y30" s="4">
        <f t="shared" si="23"/>
        <v>6.2576826503722455E-2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434.31</v>
      </c>
      <c r="E32" s="3">
        <f>IFERROR(INDEX(E51:E500,MATCH($A$32,$C$51:$C$500,0)),"")</f>
        <v>438.43</v>
      </c>
      <c r="H32" s="3">
        <f>IFERROR(INDEX(D32:G32,COUNT(D32:G32)),"")</f>
        <v>438.43</v>
      </c>
      <c r="I32" s="3">
        <f t="shared" ref="I32:Z32" si="24">IFERROR(INDEX(I51:I500,MATCH($C$32,$C$51:$C$500,0)),"")</f>
        <v>433.37</v>
      </c>
      <c r="J32" s="3">
        <f t="shared" si="24"/>
        <v>395.9</v>
      </c>
      <c r="K32" s="3">
        <f t="shared" si="24"/>
        <v>341.03</v>
      </c>
      <c r="L32" s="3">
        <f t="shared" si="24"/>
        <v>339.96</v>
      </c>
      <c r="M32" s="3">
        <f t="shared" si="24"/>
        <v>371.84</v>
      </c>
      <c r="N32" s="3">
        <f t="shared" si="24"/>
        <v>401.15</v>
      </c>
      <c r="O32" s="3">
        <f t="shared" si="24"/>
        <v>390.1</v>
      </c>
      <c r="P32" s="3">
        <f t="shared" si="24"/>
        <v>365.15</v>
      </c>
      <c r="Q32" s="3">
        <f t="shared" si="24"/>
        <v>370.69</v>
      </c>
      <c r="R32" s="3">
        <f t="shared" si="24"/>
        <v>352.64</v>
      </c>
      <c r="S32" s="3">
        <f t="shared" si="24"/>
        <v>301.61</v>
      </c>
      <c r="T32" s="3">
        <f t="shared" si="24"/>
        <v>311.29000000000002</v>
      </c>
      <c r="U32" s="3">
        <f t="shared" si="24"/>
        <v>297.14</v>
      </c>
      <c r="V32" s="3">
        <f t="shared" si="24"/>
        <v>266.32</v>
      </c>
      <c r="W32" s="3">
        <f t="shared" si="24"/>
        <v>221.49</v>
      </c>
      <c r="X32" s="3">
        <f t="shared" si="24"/>
        <v>244.29</v>
      </c>
      <c r="Y32" s="3">
        <f t="shared" si="24"/>
        <v>223.03</v>
      </c>
      <c r="Z32" s="3">
        <f t="shared" si="24"/>
        <v>182.04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0.91</v>
      </c>
      <c r="E33" s="3">
        <f>IFERROR(INDEX(E51:E500,MATCH($A$33,$C$51:$C$500,0)),"")</f>
        <v>1</v>
      </c>
      <c r="H33" s="3">
        <f>IFERROR(INDEX(D33:G33,COUNT(D33:G33)),"")</f>
        <v>1</v>
      </c>
      <c r="I33" s="3">
        <f t="shared" ref="I33:Z33" si="25">IFERROR(INDEX(I51:I500,MATCH($C$33,$C$51:$C$500,0)),"")</f>
        <v>0.93</v>
      </c>
      <c r="J33" s="3">
        <f t="shared" si="25"/>
        <v>0.83</v>
      </c>
      <c r="K33" s="3">
        <f t="shared" si="25"/>
        <v>0.85</v>
      </c>
      <c r="L33" s="3">
        <f t="shared" si="25"/>
        <v>1.06</v>
      </c>
      <c r="M33" s="3">
        <f t="shared" si="25"/>
        <v>0.9</v>
      </c>
      <c r="N33" s="3">
        <f t="shared" si="25"/>
        <v>0.56000000000000005</v>
      </c>
      <c r="O33" s="3">
        <f t="shared" si="25"/>
        <v>0.76</v>
      </c>
      <c r="P33" s="3">
        <f t="shared" si="25"/>
        <v>0.89</v>
      </c>
      <c r="Q33" s="3">
        <f t="shared" si="25"/>
        <v>1.03</v>
      </c>
      <c r="R33" s="3">
        <f t="shared" si="25"/>
        <v>1.06</v>
      </c>
      <c r="S33" s="3">
        <f t="shared" si="25"/>
        <v>1.26</v>
      </c>
      <c r="T33" s="3">
        <f t="shared" si="25"/>
        <v>0.75</v>
      </c>
      <c r="U33" s="3">
        <f t="shared" si="25"/>
        <v>0.67</v>
      </c>
      <c r="V33" s="3">
        <f t="shared" si="25"/>
        <v>0.86</v>
      </c>
      <c r="W33" s="3">
        <f t="shared" si="25"/>
        <v>0.66</v>
      </c>
      <c r="X33" s="3">
        <f t="shared" si="25"/>
        <v>0.59</v>
      </c>
      <c r="Y33" s="3">
        <f t="shared" si="25"/>
        <v>0.43</v>
      </c>
      <c r="Z33" s="3">
        <f t="shared" si="25"/>
        <v>0.28000000000000003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21.01</v>
      </c>
      <c r="E34" s="3">
        <f>IFERROR(INDEX(E51:E500,MATCH($A$34,$C$51:$C$500,0)),"")</f>
        <v>30.9</v>
      </c>
      <c r="H34" s="3">
        <f>IFERROR(INDEX(D34:G34,COUNT(D34:G34)),"")</f>
        <v>30.9</v>
      </c>
      <c r="I34" s="3">
        <f t="shared" ref="I34:Z34" si="26">IFERROR(INDEX(I51:I500,MATCH($C$34,$C$51:$C$500,0)),"")</f>
        <v>12.85</v>
      </c>
      <c r="J34" s="3">
        <f t="shared" si="26"/>
        <v>6.22</v>
      </c>
      <c r="K34" s="3">
        <f t="shared" si="26"/>
        <v>9.7899999999999991</v>
      </c>
      <c r="L34" s="3">
        <f t="shared" si="26"/>
        <v>10.61</v>
      </c>
      <c r="M34" s="3">
        <f t="shared" si="26"/>
        <v>11.24</v>
      </c>
      <c r="N34" s="3">
        <f t="shared" si="26"/>
        <v>10.54</v>
      </c>
      <c r="O34" s="3">
        <f t="shared" si="26"/>
        <v>20.260000000000002</v>
      </c>
      <c r="P34" s="3">
        <f t="shared" si="26"/>
        <v>57.7</v>
      </c>
      <c r="Q34" s="3">
        <f t="shared" si="26"/>
        <v>15.43</v>
      </c>
      <c r="R34" s="3">
        <f t="shared" si="26"/>
        <v>14.36</v>
      </c>
      <c r="S34" s="3">
        <f t="shared" si="26"/>
        <v>9.81</v>
      </c>
      <c r="T34" s="3">
        <f t="shared" si="26"/>
        <v>5.53</v>
      </c>
      <c r="U34" s="3">
        <f t="shared" si="26"/>
        <v>3.76</v>
      </c>
      <c r="V34" s="3">
        <f t="shared" si="26"/>
        <v>4.49</v>
      </c>
      <c r="W34" s="3">
        <f t="shared" si="26"/>
        <v>4.42</v>
      </c>
      <c r="X34" s="3">
        <f t="shared" si="26"/>
        <v>3.51</v>
      </c>
      <c r="Y34" s="3">
        <f t="shared" si="26"/>
        <v>2.38</v>
      </c>
      <c r="Z34" s="3">
        <f t="shared" si="26"/>
        <v>2.08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3.59</v>
      </c>
      <c r="E35" s="3">
        <f>IFERROR(INDEX(E51:E500,MATCH($A$35,$C$51:$C$500,0)),"")</f>
        <v>5.16</v>
      </c>
      <c r="H35" s="3">
        <f>IFERROR(INDEX(D35:G35,COUNT(D35:G35)),"")</f>
        <v>5.16</v>
      </c>
      <c r="I35" s="3">
        <f t="shared" ref="I35:Z35" si="27">IFERROR(INDEX(I51:I500,MATCH($C$35,$C$51:$C$500,0)),"")</f>
        <v>0.9</v>
      </c>
      <c r="J35" s="3">
        <f t="shared" si="27"/>
        <v>0.8</v>
      </c>
      <c r="K35" s="3">
        <f t="shared" si="27"/>
        <v>1.57</v>
      </c>
      <c r="L35" s="3">
        <f t="shared" si="27"/>
        <v>2.0499999999999998</v>
      </c>
      <c r="M35" s="3">
        <f t="shared" si="27"/>
        <v>2.13</v>
      </c>
      <c r="N35" s="3">
        <f t="shared" si="27"/>
        <v>1.47</v>
      </c>
      <c r="O35" s="3">
        <f t="shared" si="27"/>
        <v>1.9</v>
      </c>
      <c r="P35" s="3">
        <f t="shared" si="27"/>
        <v>2.2400000000000002</v>
      </c>
      <c r="Q35" s="3">
        <f t="shared" si="27"/>
        <v>2.4700000000000002</v>
      </c>
      <c r="R35" s="3">
        <f t="shared" si="27"/>
        <v>2.5</v>
      </c>
      <c r="S35" s="3">
        <f t="shared" si="27"/>
        <v>2.5099999999999998</v>
      </c>
      <c r="T35" s="3">
        <f t="shared" si="27"/>
        <v>1.36</v>
      </c>
      <c r="U35" s="3">
        <f t="shared" si="27"/>
        <v>1.1599999999999999</v>
      </c>
      <c r="V35" s="3">
        <f t="shared" si="27"/>
        <v>1.5</v>
      </c>
      <c r="W35" s="3">
        <f t="shared" si="27"/>
        <v>1.1499999999999999</v>
      </c>
      <c r="X35" s="3">
        <f t="shared" si="27"/>
        <v>0.75</v>
      </c>
      <c r="Y35" s="3">
        <f t="shared" si="27"/>
        <v>0.46</v>
      </c>
      <c r="Z35" s="3">
        <f t="shared" si="27"/>
        <v>0.26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551487745000</v>
      </c>
      <c r="E51" s="5">
        <v>426382439000</v>
      </c>
      <c r="F51" s="5">
        <v>601365764000</v>
      </c>
      <c r="G51" s="5">
        <v>653023879000</v>
      </c>
      <c r="I51" s="5">
        <v>2228330677000</v>
      </c>
      <c r="J51" s="5">
        <v>2062437617000</v>
      </c>
      <c r="K51" s="5">
        <v>924323713000</v>
      </c>
      <c r="L51" s="5">
        <v>878518069000</v>
      </c>
      <c r="M51" s="5">
        <v>787324359000</v>
      </c>
      <c r="N51" s="5">
        <v>767768686000</v>
      </c>
      <c r="O51" s="5">
        <v>779573143000</v>
      </c>
      <c r="P51" s="5">
        <v>728317736000</v>
      </c>
      <c r="Q51" s="5">
        <v>768738025000</v>
      </c>
      <c r="R51" s="5">
        <v>748068685000</v>
      </c>
      <c r="S51" s="5">
        <v>757076355000</v>
      </c>
      <c r="T51" s="5">
        <v>571071098000</v>
      </c>
      <c r="U51" s="5">
        <v>497183977000</v>
      </c>
      <c r="V51" s="5">
        <v>441491099000</v>
      </c>
      <c r="W51" s="5">
        <v>367391047000</v>
      </c>
      <c r="X51" s="5">
        <v>277764025000</v>
      </c>
      <c r="Y51" s="5">
        <v>254568266000</v>
      </c>
      <c r="Z51" s="5">
        <v>239576339000</v>
      </c>
    </row>
    <row r="52" spans="2:26" ht="15.5" x14ac:dyDescent="0.35">
      <c r="C52" t="s">
        <v>611</v>
      </c>
      <c r="D52" s="5">
        <v>793071635000</v>
      </c>
      <c r="E52" s="5">
        <v>755801446000</v>
      </c>
      <c r="F52" s="5">
        <v>771504331000</v>
      </c>
      <c r="G52" s="5">
        <v>619834361000</v>
      </c>
      <c r="I52" s="5">
        <v>2791079248000</v>
      </c>
      <c r="J52" s="5">
        <v>2572858029000</v>
      </c>
      <c r="K52" s="5">
        <v>2542336999000</v>
      </c>
      <c r="L52" s="5">
        <v>2289917182000</v>
      </c>
      <c r="M52" s="5">
        <v>2158009381000</v>
      </c>
      <c r="N52" s="5">
        <v>2036966460000</v>
      </c>
      <c r="O52" s="5">
        <v>1981123687000</v>
      </c>
      <c r="P52" s="5">
        <v>1616030333000</v>
      </c>
      <c r="Q52" s="5">
        <v>1459984104000</v>
      </c>
      <c r="R52" s="5">
        <v>981897319000</v>
      </c>
      <c r="S52" s="5">
        <v>906518019000</v>
      </c>
      <c r="T52" s="5">
        <v>587647577000</v>
      </c>
      <c r="U52" s="5">
        <v>555122707000</v>
      </c>
      <c r="V52" s="5">
        <v>496024031000</v>
      </c>
      <c r="W52" s="5">
        <v>377299508000</v>
      </c>
      <c r="X52" s="5">
        <v>290659555000</v>
      </c>
      <c r="Y52" s="5">
        <v>244674572000</v>
      </c>
      <c r="Z52" s="5">
        <v>238719697000</v>
      </c>
    </row>
    <row r="53" spans="2:26" ht="15.5" x14ac:dyDescent="0.35">
      <c r="C53" t="s">
        <v>612</v>
      </c>
      <c r="K53" s="5">
        <v>-1599037539000</v>
      </c>
      <c r="L53" s="5">
        <v>-1446359224000</v>
      </c>
      <c r="M53" s="5">
        <v>-1387420577000</v>
      </c>
      <c r="N53" s="5">
        <v>-1287966593000</v>
      </c>
      <c r="O53" s="5">
        <v>-1149054802000</v>
      </c>
      <c r="P53" s="5">
        <v>-887562397000</v>
      </c>
      <c r="Q53" s="5">
        <v>-803033947000</v>
      </c>
      <c r="R53" s="5">
        <v>-369426113000</v>
      </c>
      <c r="S53" s="5">
        <v>-243992013000</v>
      </c>
      <c r="T53" s="5">
        <v>-55404466000</v>
      </c>
      <c r="U53" s="5">
        <v>-35170542000</v>
      </c>
      <c r="V53" s="5">
        <v>-43096656000</v>
      </c>
      <c r="W53" s="5">
        <v>-34362945000</v>
      </c>
      <c r="X53" s="5">
        <v>-28459348000</v>
      </c>
      <c r="Y53" s="5">
        <v>-23663072000</v>
      </c>
      <c r="Z53" s="5">
        <v>-24421412000</v>
      </c>
    </row>
    <row r="54" spans="2:26" ht="15.5" x14ac:dyDescent="0.35">
      <c r="C54" t="s">
        <v>613</v>
      </c>
      <c r="W54" s="5">
        <v>-32218839000</v>
      </c>
      <c r="X54" s="5">
        <v>-16551087000</v>
      </c>
      <c r="Y54" s="5">
        <v>-2685287000</v>
      </c>
      <c r="Z54" s="5">
        <v>-6967098000</v>
      </c>
    </row>
    <row r="55" spans="2:26" ht="15.5" x14ac:dyDescent="0.35">
      <c r="C55" t="s">
        <v>79</v>
      </c>
      <c r="D55" s="5">
        <v>33582906000</v>
      </c>
      <c r="E55" s="5">
        <v>-42196149000</v>
      </c>
      <c r="F55" s="5">
        <v>65611922000</v>
      </c>
      <c r="G55" s="5">
        <v>131328643000</v>
      </c>
      <c r="I55" s="5">
        <v>230720938000</v>
      </c>
      <c r="J55" s="5">
        <v>29264344000</v>
      </c>
      <c r="K55" s="5">
        <v>-35090572000</v>
      </c>
      <c r="L55" s="5">
        <v>-79359823000</v>
      </c>
      <c r="M55" s="5">
        <v>-41251521000</v>
      </c>
      <c r="N55" s="5">
        <v>98073349000</v>
      </c>
      <c r="O55" s="5">
        <v>51729320000</v>
      </c>
      <c r="P55" s="5">
        <v>-55951335000</v>
      </c>
      <c r="Q55" s="5">
        <v>7073411000</v>
      </c>
      <c r="R55" s="5">
        <v>124925358000</v>
      </c>
      <c r="S55" s="5">
        <v>-4492987000</v>
      </c>
      <c r="T55" s="5">
        <v>-6266570000</v>
      </c>
      <c r="U55" s="5">
        <v>-25999382000</v>
      </c>
      <c r="V55" s="5">
        <v>8260437000</v>
      </c>
      <c r="W55" s="5">
        <v>-7359135000</v>
      </c>
    </row>
    <row r="56" spans="2:26" ht="15.5" x14ac:dyDescent="0.35">
      <c r="C56" t="s">
        <v>1605</v>
      </c>
      <c r="K56" s="5">
        <v>-23002665000</v>
      </c>
      <c r="L56" s="5">
        <v>-18733803000</v>
      </c>
      <c r="M56" s="5">
        <v>-9294498000</v>
      </c>
      <c r="N56" s="5">
        <v>15803622000</v>
      </c>
      <c r="O56" s="5">
        <v>-13309705000</v>
      </c>
      <c r="P56" s="5">
        <v>-26884569000</v>
      </c>
      <c r="Q56" s="5">
        <v>-18872000</v>
      </c>
      <c r="R56" s="5">
        <v>22783758000</v>
      </c>
      <c r="S56" s="5">
        <v>3184548000</v>
      </c>
      <c r="T56" s="5">
        <v>-16946927000</v>
      </c>
      <c r="U56" s="5">
        <v>-11203585000</v>
      </c>
      <c r="V56" s="5">
        <v>-4953976000</v>
      </c>
      <c r="W56" s="5">
        <v>-32218839000</v>
      </c>
      <c r="X56" s="5">
        <v>-16551087000</v>
      </c>
      <c r="Y56" s="5">
        <v>-2685287000</v>
      </c>
      <c r="Z56" s="5">
        <v>-6967098000</v>
      </c>
    </row>
    <row r="57" spans="2:26" ht="15.5" x14ac:dyDescent="0.35">
      <c r="C57" t="s">
        <v>615</v>
      </c>
    </row>
    <row r="58" spans="2:26" ht="15.5" x14ac:dyDescent="0.35">
      <c r="C58" t="s">
        <v>619</v>
      </c>
      <c r="D58" s="5">
        <v>77916130000</v>
      </c>
      <c r="E58" s="5">
        <v>41432930000</v>
      </c>
      <c r="F58" s="5">
        <v>36314618000</v>
      </c>
      <c r="G58" s="5">
        <v>42978570000</v>
      </c>
      <c r="I58" s="5">
        <v>162617355000</v>
      </c>
      <c r="J58" s="5">
        <v>166979812000</v>
      </c>
      <c r="K58" s="5">
        <v>124278217000</v>
      </c>
      <c r="L58" s="5">
        <v>93426250000</v>
      </c>
      <c r="M58" s="5">
        <v>107541805000</v>
      </c>
      <c r="N58" s="5">
        <v>53453038000</v>
      </c>
      <c r="O58" s="5">
        <v>54455361000</v>
      </c>
      <c r="P58" s="5">
        <v>21373999000</v>
      </c>
      <c r="Q58" s="5">
        <v>101405731000</v>
      </c>
      <c r="R58" s="5">
        <v>165959430000</v>
      </c>
      <c r="S58" s="5">
        <v>146025707000</v>
      </c>
      <c r="T58" s="5">
        <v>114059666000</v>
      </c>
      <c r="U58" s="5">
        <v>84516871000</v>
      </c>
      <c r="V58" s="5">
        <v>71628318000</v>
      </c>
      <c r="W58" s="5">
        <v>54297562000</v>
      </c>
      <c r="X58" s="5">
        <v>29999157000</v>
      </c>
      <c r="Y58" s="5">
        <v>33607929000</v>
      </c>
      <c r="Z58" s="5">
        <v>28596649000</v>
      </c>
    </row>
    <row r="59" spans="2:26" ht="15.5" x14ac:dyDescent="0.35">
      <c r="C59" t="s">
        <v>74</v>
      </c>
      <c r="D59" s="5">
        <v>-465202993000</v>
      </c>
      <c r="E59" s="5">
        <v>-355036827000</v>
      </c>
      <c r="F59" s="5">
        <v>-556667824000</v>
      </c>
      <c r="G59" s="5">
        <v>-633743897000</v>
      </c>
      <c r="I59" s="5">
        <v>-2061085211000</v>
      </c>
      <c r="J59" s="5">
        <v>-1778134638000</v>
      </c>
      <c r="K59" s="5">
        <v>-766540683000</v>
      </c>
      <c r="L59" s="5">
        <v>-685705646000</v>
      </c>
      <c r="M59" s="5">
        <v>-626155028000</v>
      </c>
      <c r="N59" s="5">
        <v>-643913485000</v>
      </c>
      <c r="O59" s="5">
        <v>-700639614000</v>
      </c>
      <c r="P59" s="5">
        <v>-673984388000</v>
      </c>
      <c r="Q59" s="5">
        <v>-633024148000</v>
      </c>
      <c r="R59" s="5">
        <v>-609221859000</v>
      </c>
      <c r="S59" s="5">
        <v>-545127304000</v>
      </c>
      <c r="T59" s="5">
        <v>-422425950000</v>
      </c>
      <c r="U59" s="5">
        <v>-321210920000</v>
      </c>
      <c r="V59" s="5">
        <v>-268948602000</v>
      </c>
      <c r="W59" s="5">
        <v>-257996334000</v>
      </c>
      <c r="X59" s="5">
        <v>-209967940000</v>
      </c>
      <c r="Y59" s="5">
        <v>-199665100000</v>
      </c>
      <c r="Z59" s="5">
        <v>-205754749000</v>
      </c>
    </row>
    <row r="60" spans="2:26" ht="15.5" x14ac:dyDescent="0.35">
      <c r="C60" t="s">
        <v>617</v>
      </c>
      <c r="D60" s="5">
        <v>-375848597000</v>
      </c>
      <c r="E60" s="5">
        <v>-270249317000</v>
      </c>
      <c r="F60" s="5">
        <v>-466777937000</v>
      </c>
      <c r="G60" s="5">
        <v>-541852601000</v>
      </c>
      <c r="I60" s="5">
        <v>-1718090496000</v>
      </c>
      <c r="J60" s="5">
        <v>-1448172001000</v>
      </c>
      <c r="K60" s="5">
        <v>-807072652000</v>
      </c>
      <c r="L60" s="5">
        <v>-840780315000</v>
      </c>
      <c r="M60" s="5">
        <v>-759644923000</v>
      </c>
      <c r="N60" s="5">
        <v>-764550263000</v>
      </c>
      <c r="O60" s="5">
        <v>-746903813000</v>
      </c>
      <c r="P60" s="5">
        <v>-765645627000</v>
      </c>
      <c r="Q60" s="5">
        <v>-644903560000</v>
      </c>
      <c r="R60" s="5">
        <v>-405692202000</v>
      </c>
      <c r="S60" s="5">
        <v>-404001995000</v>
      </c>
      <c r="T60" s="5">
        <v>-315628961000</v>
      </c>
      <c r="U60" s="5">
        <v>-236942362000</v>
      </c>
      <c r="V60" s="5">
        <v>-174638016000</v>
      </c>
      <c r="W60" s="5">
        <v>-128742104000</v>
      </c>
      <c r="X60" s="5">
        <v>-120935681000</v>
      </c>
      <c r="Y60" s="5">
        <v>-102645573000</v>
      </c>
      <c r="Z60" s="5">
        <v>-101914300000</v>
      </c>
    </row>
    <row r="61" spans="2:26" ht="15.5" x14ac:dyDescent="0.35">
      <c r="C61" t="s">
        <v>618</v>
      </c>
      <c r="K61" s="5">
        <v>445029782000</v>
      </c>
      <c r="L61" s="5">
        <v>516739518000</v>
      </c>
      <c r="M61" s="5">
        <v>485323973000</v>
      </c>
      <c r="N61" s="5">
        <v>490011026000</v>
      </c>
      <c r="O61" s="5">
        <v>432730673000</v>
      </c>
      <c r="P61" s="5">
        <v>444457356000</v>
      </c>
      <c r="Q61" s="5">
        <v>298952988000</v>
      </c>
      <c r="R61" s="5">
        <v>65157375000</v>
      </c>
      <c r="S61" s="5">
        <v>71778326000</v>
      </c>
      <c r="T61" s="5">
        <v>26493750000</v>
      </c>
      <c r="U61" s="5">
        <v>19506537000</v>
      </c>
      <c r="V61" s="5">
        <v>13996693000</v>
      </c>
      <c r="W61" s="5">
        <v>6130816000</v>
      </c>
      <c r="X61" s="5">
        <v>11526893000</v>
      </c>
      <c r="Y61" s="5">
        <v>3994054000</v>
      </c>
      <c r="Z61" s="5">
        <v>4118176000</v>
      </c>
    </row>
    <row r="62" spans="2:26" ht="15.5" x14ac:dyDescent="0.35">
      <c r="C62" t="s">
        <v>616</v>
      </c>
      <c r="K62" s="5">
        <v>70290884000</v>
      </c>
      <c r="L62" s="5">
        <v>70265463000</v>
      </c>
      <c r="M62" s="5">
        <v>66494308000</v>
      </c>
      <c r="N62" s="5">
        <v>-39055989000</v>
      </c>
      <c r="O62" s="5">
        <v>-97287880000</v>
      </c>
      <c r="P62" s="5">
        <v>-64075872000</v>
      </c>
      <c r="Q62" s="5">
        <v>16580021000</v>
      </c>
      <c r="R62" s="5">
        <v>-31268377000</v>
      </c>
      <c r="S62" s="5">
        <v>-28708085000</v>
      </c>
      <c r="T62" s="5">
        <v>-27772377000</v>
      </c>
      <c r="U62" s="5">
        <v>-6207742000</v>
      </c>
      <c r="V62" s="5">
        <v>-9619747000</v>
      </c>
      <c r="W62" s="5">
        <v>-64676922000</v>
      </c>
      <c r="X62" s="5">
        <v>-55008874000</v>
      </c>
      <c r="Y62" s="5">
        <v>-51348465000</v>
      </c>
      <c r="Z62" s="5">
        <v>-53963881000</v>
      </c>
    </row>
    <row r="63" spans="2:26" ht="15.5" x14ac:dyDescent="0.35">
      <c r="C63" t="s">
        <v>1535</v>
      </c>
      <c r="Q63" s="5">
        <v>-53961056000</v>
      </c>
    </row>
    <row r="64" spans="2:26" ht="15.5" x14ac:dyDescent="0.35">
      <c r="C64" t="s">
        <v>245</v>
      </c>
      <c r="D64" s="5">
        <v>-89354396000</v>
      </c>
      <c r="E64" s="5">
        <v>-84787510000</v>
      </c>
      <c r="F64" s="5">
        <v>-89889887000</v>
      </c>
      <c r="G64" s="5">
        <v>-91891296000</v>
      </c>
      <c r="I64" s="5">
        <v>-342994715000</v>
      </c>
      <c r="J64" s="5">
        <v>-329962637000</v>
      </c>
      <c r="K64" s="5">
        <v>-459267313000</v>
      </c>
      <c r="L64" s="5">
        <v>-423483586000</v>
      </c>
      <c r="M64" s="5">
        <v>-394283793000</v>
      </c>
      <c r="N64" s="5">
        <v>-335949835000</v>
      </c>
      <c r="O64" s="5">
        <v>-255384370000</v>
      </c>
      <c r="P64" s="5">
        <v>-242653981000</v>
      </c>
      <c r="Q64" s="5">
        <v>-224093055000</v>
      </c>
      <c r="R64" s="5">
        <v>-238394680000</v>
      </c>
      <c r="S64" s="5">
        <v>-188684235000</v>
      </c>
      <c r="T64" s="5">
        <v>-110654138000</v>
      </c>
      <c r="U64" s="5">
        <v>-87114556000</v>
      </c>
      <c r="V64" s="5">
        <v>-75312984000</v>
      </c>
      <c r="W64" s="5">
        <v>-55087598000</v>
      </c>
      <c r="X64" s="5">
        <v>-48920830000</v>
      </c>
      <c r="Y64" s="5">
        <v>-41693550000</v>
      </c>
      <c r="Z64" s="5">
        <v>-40062117000</v>
      </c>
    </row>
    <row r="65" spans="2:26" ht="15.5" x14ac:dyDescent="0.35">
      <c r="C65" t="s">
        <v>77</v>
      </c>
      <c r="D65" s="5">
        <v>86284752000</v>
      </c>
      <c r="E65" s="5">
        <v>71345612000</v>
      </c>
      <c r="F65" s="5">
        <v>44697940000</v>
      </c>
      <c r="G65" s="5">
        <v>19279982000</v>
      </c>
      <c r="I65" s="5">
        <v>167245466000</v>
      </c>
      <c r="J65" s="5">
        <v>284302979000</v>
      </c>
      <c r="K65" s="5">
        <v>157783030000</v>
      </c>
      <c r="L65" s="5">
        <v>192812423000</v>
      </c>
      <c r="M65" s="5">
        <v>161169331000</v>
      </c>
      <c r="N65" s="5">
        <v>123855201000</v>
      </c>
      <c r="O65" s="5">
        <v>78933529000</v>
      </c>
      <c r="P65" s="5">
        <v>54333348000</v>
      </c>
      <c r="Q65" s="5">
        <v>135713877000</v>
      </c>
      <c r="R65" s="5">
        <v>138846826000</v>
      </c>
      <c r="S65" s="5">
        <v>211949051000</v>
      </c>
      <c r="T65" s="5">
        <v>148645148000</v>
      </c>
      <c r="U65" s="5">
        <v>175973057000</v>
      </c>
      <c r="V65" s="5">
        <v>172542497000</v>
      </c>
      <c r="W65" s="5">
        <v>109394713000</v>
      </c>
      <c r="X65" s="5">
        <v>67796085000</v>
      </c>
      <c r="Y65" s="5">
        <v>54903166000</v>
      </c>
      <c r="Z65" s="5">
        <v>33821590000</v>
      </c>
    </row>
    <row r="66" spans="2:26" ht="15.5" x14ac:dyDescent="0.35">
      <c r="C66" t="s">
        <v>78</v>
      </c>
      <c r="D66" s="5">
        <v>9622115000</v>
      </c>
      <c r="E66" s="5">
        <v>800337000</v>
      </c>
      <c r="F66" s="5">
        <v>-1253129000</v>
      </c>
      <c r="G66" s="5">
        <v>-1324982000</v>
      </c>
    </row>
    <row r="67" spans="2:26" ht="15.5" x14ac:dyDescent="0.35">
      <c r="C67" t="s">
        <v>29</v>
      </c>
      <c r="D67" s="5">
        <v>95906867000</v>
      </c>
      <c r="E67" s="5">
        <v>72145949000</v>
      </c>
      <c r="F67" s="5">
        <v>43444811000</v>
      </c>
      <c r="G67" s="5">
        <v>17955000000</v>
      </c>
      <c r="I67" s="5">
        <v>167245466000</v>
      </c>
      <c r="J67" s="5">
        <v>284302979000</v>
      </c>
      <c r="K67" s="5">
        <v>157783030000</v>
      </c>
      <c r="L67" s="5">
        <v>192812423000</v>
      </c>
      <c r="M67" s="5">
        <v>161169331000</v>
      </c>
      <c r="N67" s="5">
        <v>123855201000</v>
      </c>
      <c r="O67" s="5">
        <v>78933529000</v>
      </c>
      <c r="P67" s="5">
        <v>54333348000</v>
      </c>
      <c r="Q67" s="5">
        <v>135713877000</v>
      </c>
      <c r="R67" s="5">
        <v>138846826000</v>
      </c>
      <c r="S67" s="5">
        <v>211949051000</v>
      </c>
      <c r="T67" s="5">
        <v>148645148000</v>
      </c>
      <c r="U67" s="5">
        <v>175973057000</v>
      </c>
      <c r="V67" s="5">
        <v>172542497000</v>
      </c>
      <c r="W67" s="5">
        <v>109394713000</v>
      </c>
      <c r="X67" s="5">
        <v>67796085000</v>
      </c>
      <c r="Y67" s="5">
        <v>54903166000</v>
      </c>
      <c r="Z67" s="5">
        <v>33821590000</v>
      </c>
    </row>
    <row r="68" spans="2:26" ht="15.5" x14ac:dyDescent="0.35">
      <c r="C68" t="s">
        <v>28</v>
      </c>
      <c r="D68" s="5">
        <v>-1613101000</v>
      </c>
      <c r="E68" s="5">
        <v>-911161000</v>
      </c>
      <c r="F68" s="5">
        <v>-2083868000</v>
      </c>
      <c r="G68" s="5">
        <v>-2973621000</v>
      </c>
      <c r="I68" s="5">
        <v>-10758085000</v>
      </c>
      <c r="J68" s="5">
        <v>-19061944000</v>
      </c>
      <c r="K68" s="5">
        <v>-9709153000</v>
      </c>
      <c r="L68" s="5">
        <v>-23038001000</v>
      </c>
      <c r="M68" s="5">
        <v>-11730862000</v>
      </c>
      <c r="N68" s="5">
        <v>-16601935000</v>
      </c>
      <c r="O68" s="5">
        <v>-5873219000</v>
      </c>
      <c r="P68" s="5">
        <v>-26086433000</v>
      </c>
      <c r="Q68" s="5">
        <v>-12523967000</v>
      </c>
      <c r="R68" s="5">
        <v>-8540404000</v>
      </c>
      <c r="S68" s="5">
        <v>-18198799000</v>
      </c>
      <c r="T68" s="5">
        <v>-8680907000</v>
      </c>
      <c r="U68" s="5">
        <v>-23203441000</v>
      </c>
      <c r="V68" s="5">
        <v>-25399816000</v>
      </c>
      <c r="W68" s="5">
        <v>-13928550000</v>
      </c>
      <c r="X68" s="5">
        <v>-8433644000</v>
      </c>
      <c r="Y68" s="5">
        <v>-5710614000</v>
      </c>
      <c r="Z68" s="5">
        <v>-3992406000</v>
      </c>
    </row>
    <row r="69" spans="2:26" ht="15.5" x14ac:dyDescent="0.35">
      <c r="C69" t="s">
        <v>86</v>
      </c>
      <c r="D69" s="5">
        <v>94293766000</v>
      </c>
      <c r="E69" s="5">
        <v>71234788000</v>
      </c>
      <c r="F69" s="5">
        <v>41360943000</v>
      </c>
      <c r="G69" s="5">
        <v>14981379000</v>
      </c>
      <c r="I69" s="5">
        <v>156487381000</v>
      </c>
      <c r="J69" s="5">
        <v>265241035000</v>
      </c>
      <c r="K69" s="5">
        <v>148073877000</v>
      </c>
      <c r="L69" s="5">
        <v>169774422000</v>
      </c>
      <c r="M69" s="5">
        <v>149438469000</v>
      </c>
      <c r="N69" s="5">
        <v>107253266000</v>
      </c>
      <c r="O69" s="5">
        <v>73060310000</v>
      </c>
      <c r="P69" s="5">
        <v>28246915000</v>
      </c>
      <c r="Q69" s="5">
        <v>123189910000</v>
      </c>
      <c r="R69" s="5">
        <v>130306422000</v>
      </c>
      <c r="S69" s="5">
        <v>193750252000</v>
      </c>
      <c r="T69" s="5">
        <v>139964241000</v>
      </c>
      <c r="U69" s="5">
        <v>152769616000</v>
      </c>
      <c r="V69" s="5">
        <v>147142681000</v>
      </c>
      <c r="W69" s="5">
        <v>95466163000</v>
      </c>
      <c r="X69" s="5">
        <v>59362441000</v>
      </c>
      <c r="Y69" s="5">
        <v>49192552000</v>
      </c>
      <c r="Z69" s="5">
        <v>29829184000</v>
      </c>
    </row>
    <row r="70" spans="2:26" ht="15.5" x14ac:dyDescent="0.35">
      <c r="C70" t="s">
        <v>87</v>
      </c>
      <c r="D70" s="5">
        <v>33582906000</v>
      </c>
      <c r="E70" s="5">
        <v>-42196149000</v>
      </c>
      <c r="F70" s="5">
        <v>65611922000</v>
      </c>
      <c r="G70" s="5">
        <v>131328643000</v>
      </c>
      <c r="I70" s="5">
        <v>230720938000</v>
      </c>
      <c r="J70" s="5">
        <v>29264344000</v>
      </c>
      <c r="K70" s="5">
        <v>-35090572000</v>
      </c>
      <c r="L70" s="5">
        <v>-79359823000</v>
      </c>
      <c r="M70" s="5">
        <v>-41251521000</v>
      </c>
      <c r="N70" s="5">
        <v>98073349000</v>
      </c>
      <c r="O70" s="5">
        <v>51729320000</v>
      </c>
      <c r="P70" s="5">
        <v>-55951335000</v>
      </c>
      <c r="Q70" s="5">
        <v>7073411000</v>
      </c>
      <c r="R70" s="5">
        <v>124925358000</v>
      </c>
      <c r="S70" s="5">
        <v>-4492987000</v>
      </c>
      <c r="T70" s="5">
        <v>-6266570000</v>
      </c>
      <c r="U70" s="5">
        <v>-25999382000</v>
      </c>
      <c r="V70" s="5">
        <v>8260437000</v>
      </c>
      <c r="W70" s="5">
        <v>-7359135000</v>
      </c>
    </row>
    <row r="71" spans="2:26" ht="15.5" x14ac:dyDescent="0.35">
      <c r="C71" t="s">
        <v>88</v>
      </c>
      <c r="D71" s="5">
        <v>33582906000</v>
      </c>
      <c r="E71" s="5">
        <v>-42196149000</v>
      </c>
      <c r="F71" s="5">
        <v>65611922000</v>
      </c>
      <c r="G71" s="5">
        <v>131328643000</v>
      </c>
      <c r="I71" s="5">
        <v>230720938000</v>
      </c>
      <c r="J71" s="5">
        <v>29264344000</v>
      </c>
      <c r="K71" s="5">
        <v>-35090572000</v>
      </c>
      <c r="L71" s="5">
        <v>-79359823000</v>
      </c>
      <c r="M71" s="5">
        <v>-41251521000</v>
      </c>
      <c r="N71" s="5">
        <v>98073349000</v>
      </c>
      <c r="O71" s="5">
        <v>51729320000</v>
      </c>
      <c r="P71" s="5">
        <v>-55951335000</v>
      </c>
      <c r="Q71" s="5">
        <v>7073411000</v>
      </c>
      <c r="R71" s="5">
        <v>124925358000</v>
      </c>
      <c r="S71" s="5">
        <v>-4492987000</v>
      </c>
      <c r="T71" s="5">
        <v>-6266570000</v>
      </c>
      <c r="U71" s="5">
        <v>-25999382000</v>
      </c>
      <c r="V71" s="5">
        <v>8260437000</v>
      </c>
      <c r="W71" s="5">
        <v>-7359135000</v>
      </c>
    </row>
    <row r="72" spans="2:26" ht="15.5" x14ac:dyDescent="0.35">
      <c r="C72" t="s">
        <v>89</v>
      </c>
      <c r="D72" s="5">
        <v>127876672000</v>
      </c>
      <c r="E72" s="5">
        <v>29038639000</v>
      </c>
      <c r="F72" s="5">
        <v>106972865000</v>
      </c>
      <c r="G72" s="5">
        <v>146310022000</v>
      </c>
      <c r="I72" s="5">
        <v>387208319000</v>
      </c>
      <c r="J72" s="5">
        <v>294505379000</v>
      </c>
      <c r="K72" s="5">
        <v>112983305000</v>
      </c>
      <c r="L72" s="5">
        <v>90414599000</v>
      </c>
      <c r="M72" s="5">
        <v>108186948000</v>
      </c>
      <c r="N72" s="5">
        <v>205326615000</v>
      </c>
      <c r="O72" s="5">
        <v>124789630000</v>
      </c>
      <c r="P72" s="5">
        <v>-27704420000</v>
      </c>
      <c r="Q72" s="5">
        <v>130263321000</v>
      </c>
      <c r="R72" s="5">
        <v>255231780000</v>
      </c>
      <c r="S72" s="5">
        <v>189257265000</v>
      </c>
      <c r="T72" s="5">
        <v>133697671000</v>
      </c>
      <c r="U72" s="5">
        <v>126770234000</v>
      </c>
      <c r="V72" s="5">
        <v>155403118000</v>
      </c>
      <c r="W72" s="5">
        <v>88107028000</v>
      </c>
    </row>
    <row r="73" spans="2:26" ht="15.5" x14ac:dyDescent="0.35">
      <c r="C73" t="s">
        <v>90</v>
      </c>
      <c r="D73" s="5">
        <v>94293766000</v>
      </c>
      <c r="E73" s="5">
        <v>71234788000</v>
      </c>
      <c r="F73" s="5">
        <v>41360943000</v>
      </c>
      <c r="G73" s="5">
        <v>14981379000</v>
      </c>
      <c r="I73" s="5">
        <v>156487381000</v>
      </c>
      <c r="J73" s="5">
        <v>265241035000</v>
      </c>
      <c r="K73" s="5">
        <v>148073877000</v>
      </c>
      <c r="L73" s="5">
        <v>169774422000</v>
      </c>
      <c r="M73" s="5">
        <v>149438469000</v>
      </c>
      <c r="N73" s="5">
        <v>107253266000</v>
      </c>
      <c r="O73" s="5">
        <v>73060310000</v>
      </c>
      <c r="P73" s="5">
        <v>28246915000</v>
      </c>
      <c r="Q73" s="5">
        <v>123189910000</v>
      </c>
      <c r="R73" s="5">
        <v>130306422000</v>
      </c>
      <c r="S73" s="5">
        <v>193750252000</v>
      </c>
      <c r="T73" s="5">
        <v>139964241000</v>
      </c>
      <c r="U73" s="5">
        <v>152769616000</v>
      </c>
      <c r="V73" s="5">
        <v>147142681000</v>
      </c>
      <c r="W73" s="5">
        <v>95466163000</v>
      </c>
      <c r="X73" s="5">
        <v>59362441000</v>
      </c>
      <c r="Y73" s="5">
        <v>49192552000</v>
      </c>
      <c r="Z73" s="5">
        <v>29829184000</v>
      </c>
    </row>
    <row r="74" spans="2:26" ht="15.5" x14ac:dyDescent="0.35">
      <c r="C74" t="s">
        <v>8</v>
      </c>
      <c r="D74" s="5">
        <v>127876672000</v>
      </c>
      <c r="E74" s="5">
        <v>29038639000</v>
      </c>
      <c r="F74" s="5">
        <v>106972865000</v>
      </c>
      <c r="G74" s="5">
        <v>146310022000</v>
      </c>
      <c r="I74" s="5">
        <v>387208319000</v>
      </c>
      <c r="J74" s="5">
        <v>294505379000</v>
      </c>
      <c r="K74" s="5">
        <v>112983305000</v>
      </c>
      <c r="L74" s="5">
        <v>90414599000</v>
      </c>
      <c r="M74" s="5">
        <v>108186948000</v>
      </c>
      <c r="N74" s="5">
        <v>205326615000</v>
      </c>
      <c r="O74" s="5">
        <v>124789630000</v>
      </c>
      <c r="P74" s="5">
        <v>-27704420000</v>
      </c>
      <c r="Q74" s="5">
        <v>130263321000</v>
      </c>
      <c r="R74" s="5">
        <v>255231780000</v>
      </c>
      <c r="S74" s="5">
        <v>189257265000</v>
      </c>
      <c r="T74" s="5">
        <v>133697671000</v>
      </c>
      <c r="U74" s="5">
        <v>126770234000</v>
      </c>
      <c r="V74" s="5">
        <v>155403118000</v>
      </c>
      <c r="W74" s="5">
        <v>88107028000</v>
      </c>
    </row>
    <row r="75" spans="2:26" ht="15.5" x14ac:dyDescent="0.35">
      <c r="C75" t="s">
        <v>203</v>
      </c>
    </row>
    <row r="76" spans="2:26" ht="15.5" x14ac:dyDescent="0.35">
      <c r="C76" t="s">
        <v>91</v>
      </c>
      <c r="D76" s="5">
        <v>94293766000</v>
      </c>
      <c r="E76" s="5">
        <v>71234788000</v>
      </c>
      <c r="F76" s="5">
        <v>41360943000</v>
      </c>
      <c r="G76" s="5">
        <v>14981379000</v>
      </c>
      <c r="I76" s="5">
        <v>156487381000</v>
      </c>
      <c r="J76" s="5">
        <v>265241035000</v>
      </c>
      <c r="K76" s="5">
        <v>148073877000</v>
      </c>
      <c r="L76" s="5">
        <v>169774422000</v>
      </c>
      <c r="M76" s="5">
        <v>149438469000</v>
      </c>
      <c r="N76" s="5">
        <v>107253266000</v>
      </c>
      <c r="O76" s="5">
        <v>73060310000</v>
      </c>
      <c r="P76" s="5">
        <v>28246915000</v>
      </c>
      <c r="Q76" s="5">
        <v>123189910000</v>
      </c>
      <c r="R76" s="5">
        <v>130306422000</v>
      </c>
      <c r="S76" s="5">
        <v>193750252000</v>
      </c>
      <c r="T76" s="5">
        <v>139964241000</v>
      </c>
      <c r="U76" s="5">
        <v>152769616000</v>
      </c>
      <c r="V76" s="5">
        <v>147142681000</v>
      </c>
      <c r="W76" s="5">
        <v>95466163000</v>
      </c>
      <c r="X76" s="5">
        <v>59362441000</v>
      </c>
      <c r="Y76" s="5">
        <v>49192552000</v>
      </c>
      <c r="Z76" s="5">
        <v>29829184000</v>
      </c>
    </row>
    <row r="77" spans="2:26" ht="15.5" x14ac:dyDescent="0.35">
      <c r="C77" t="s">
        <v>92</v>
      </c>
      <c r="D77" s="5">
        <v>127876672000</v>
      </c>
      <c r="E77" s="5">
        <v>29038639000</v>
      </c>
      <c r="F77" s="5">
        <v>106972865000</v>
      </c>
      <c r="G77" s="5">
        <v>146310022000</v>
      </c>
      <c r="I77" s="5">
        <v>387208319000</v>
      </c>
      <c r="J77" s="5">
        <v>294505379000</v>
      </c>
      <c r="K77" s="5">
        <v>112983305000</v>
      </c>
      <c r="L77" s="5">
        <v>90414599000</v>
      </c>
      <c r="M77" s="5">
        <v>108186948000</v>
      </c>
      <c r="N77" s="5">
        <v>205326615000</v>
      </c>
      <c r="O77" s="5">
        <v>124789630000</v>
      </c>
      <c r="P77" s="5">
        <v>-27704420000</v>
      </c>
      <c r="Q77" s="5">
        <v>130263321000</v>
      </c>
      <c r="R77" s="5">
        <v>255231780000</v>
      </c>
      <c r="S77" s="5">
        <v>189257265000</v>
      </c>
      <c r="T77" s="5">
        <v>133697671000</v>
      </c>
      <c r="U77" s="5">
        <v>126770234000</v>
      </c>
      <c r="V77" s="5">
        <v>155403118000</v>
      </c>
      <c r="W77" s="5">
        <v>88107028000</v>
      </c>
    </row>
    <row r="78" spans="2:26" ht="15.5" x14ac:dyDescent="0.35">
      <c r="C78" t="s">
        <v>93</v>
      </c>
      <c r="D78" s="5">
        <v>127876672000</v>
      </c>
      <c r="E78" s="5">
        <v>29038639000</v>
      </c>
      <c r="F78" s="5">
        <v>106972865000</v>
      </c>
      <c r="G78" s="5">
        <v>146310022000</v>
      </c>
      <c r="I78" s="5">
        <v>387208319000</v>
      </c>
      <c r="J78" s="5">
        <v>294505379000</v>
      </c>
      <c r="K78" s="5">
        <v>112983305000</v>
      </c>
      <c r="L78" s="5">
        <v>90414599000</v>
      </c>
      <c r="M78" s="5">
        <v>108186948000</v>
      </c>
      <c r="N78" s="5">
        <v>205326615000</v>
      </c>
      <c r="O78" s="5">
        <v>124789630000</v>
      </c>
      <c r="P78" s="5">
        <v>-27704420000</v>
      </c>
      <c r="Q78" s="5">
        <v>130263321000</v>
      </c>
      <c r="R78" s="5">
        <v>255231780000</v>
      </c>
      <c r="S78" s="5">
        <v>189257265000</v>
      </c>
      <c r="T78" s="5">
        <v>133697671000</v>
      </c>
      <c r="U78" s="5">
        <v>126770234000</v>
      </c>
      <c r="V78" s="5">
        <v>155403118000</v>
      </c>
      <c r="W78" s="5">
        <v>88107028000</v>
      </c>
    </row>
    <row r="80" spans="2:26" ht="15.5" x14ac:dyDescent="0.35">
      <c r="B80" t="s">
        <v>94</v>
      </c>
      <c r="C80" t="s">
        <v>95</v>
      </c>
    </row>
    <row r="81" spans="3:26" ht="15.5" x14ac:dyDescent="0.35">
      <c r="C81" t="s">
        <v>20</v>
      </c>
      <c r="Q81" s="5">
        <v>61418035000</v>
      </c>
    </row>
    <row r="82" spans="3:26" ht="15.5" x14ac:dyDescent="0.35">
      <c r="C82" t="s">
        <v>79</v>
      </c>
      <c r="D82" s="5">
        <v>378847294000</v>
      </c>
      <c r="E82" s="5">
        <v>345264388000</v>
      </c>
      <c r="F82" s="5">
        <v>388095503000</v>
      </c>
      <c r="G82" s="5">
        <v>210824493000</v>
      </c>
      <c r="I82" s="5">
        <v>388095503000</v>
      </c>
      <c r="J82" s="5">
        <v>159094745000</v>
      </c>
      <c r="K82" s="5">
        <v>13675146000</v>
      </c>
      <c r="L82" s="5">
        <v>56707386000</v>
      </c>
      <c r="M82" s="5">
        <v>136597743000</v>
      </c>
      <c r="N82" s="5">
        <v>182571191000</v>
      </c>
      <c r="O82" s="5">
        <v>84497842000</v>
      </c>
      <c r="P82" s="5">
        <v>32768522000</v>
      </c>
      <c r="Q82" s="5">
        <v>88719857000</v>
      </c>
      <c r="R82" s="5">
        <v>81646446000</v>
      </c>
      <c r="S82" s="5">
        <v>-43303738000</v>
      </c>
      <c r="T82" s="5">
        <v>-30441527000</v>
      </c>
      <c r="U82" s="5">
        <v>-24174957000</v>
      </c>
      <c r="V82" s="5">
        <v>7273927000</v>
      </c>
      <c r="W82" s="5">
        <v>-3131848000</v>
      </c>
      <c r="X82" s="5">
        <v>4227287000</v>
      </c>
      <c r="Y82" s="5">
        <v>6226430000</v>
      </c>
      <c r="Z82" s="5">
        <v>5465752000</v>
      </c>
    </row>
    <row r="83" spans="3:26" ht="15.5" x14ac:dyDescent="0.35">
      <c r="C83" t="s">
        <v>620</v>
      </c>
      <c r="D83" s="5">
        <v>250266922000</v>
      </c>
      <c r="E83" s="5">
        <v>64712807000</v>
      </c>
      <c r="F83" s="5">
        <v>64021213000</v>
      </c>
      <c r="G83" s="5">
        <v>71102272000</v>
      </c>
      <c r="I83" s="5">
        <v>64021213000</v>
      </c>
      <c r="J83" s="5">
        <v>86627441000</v>
      </c>
      <c r="K83" s="5">
        <v>97176075000</v>
      </c>
      <c r="L83" s="5">
        <v>77402505000</v>
      </c>
      <c r="M83" s="5">
        <v>104029021000</v>
      </c>
      <c r="N83" s="5">
        <v>1002410482000</v>
      </c>
      <c r="O83" s="5">
        <v>42965502000</v>
      </c>
      <c r="P83" s="5">
        <v>66521167000</v>
      </c>
      <c r="Q83" s="5">
        <v>61418035000</v>
      </c>
      <c r="R83" s="5">
        <v>52831381000</v>
      </c>
      <c r="S83" s="5">
        <v>18403579000</v>
      </c>
      <c r="T83" s="5">
        <v>12044162000</v>
      </c>
      <c r="U83" s="5">
        <v>9788721000</v>
      </c>
      <c r="V83" s="5">
        <v>5593593000</v>
      </c>
      <c r="W83" s="5">
        <v>9602029000</v>
      </c>
      <c r="X83" s="5">
        <v>11317664000</v>
      </c>
      <c r="Y83" s="5">
        <v>8929352000</v>
      </c>
      <c r="Z83" s="5">
        <v>13219641000</v>
      </c>
    </row>
    <row r="84" spans="3:26" ht="15.5" x14ac:dyDescent="0.35">
      <c r="C84" t="s">
        <v>256</v>
      </c>
      <c r="D84" s="5">
        <v>659511799000</v>
      </c>
      <c r="E84" s="5">
        <v>717536348000</v>
      </c>
      <c r="F84" s="5">
        <v>651473868000</v>
      </c>
      <c r="G84" s="5">
        <v>617601402000</v>
      </c>
      <c r="I84" s="5">
        <v>651473868000</v>
      </c>
      <c r="J84" s="5">
        <v>555457988000</v>
      </c>
      <c r="K84" s="5">
        <v>1083076255000</v>
      </c>
      <c r="L84" s="5">
        <v>1199481153000</v>
      </c>
      <c r="M84" s="5">
        <v>1083256800000</v>
      </c>
      <c r="N84" s="5">
        <v>437837881000</v>
      </c>
    </row>
    <row r="85" spans="3:26" ht="15.5" x14ac:dyDescent="0.35">
      <c r="C85" t="s">
        <v>99</v>
      </c>
      <c r="R85" s="5">
        <v>1623638000</v>
      </c>
      <c r="S85" s="5">
        <v>174387468000</v>
      </c>
      <c r="T85" s="5">
        <v>121611133000</v>
      </c>
      <c r="U85" s="5">
        <v>113809923000</v>
      </c>
      <c r="V85" s="5">
        <v>107530346000</v>
      </c>
      <c r="W85" s="5">
        <v>92250956000</v>
      </c>
      <c r="X85" s="5">
        <v>64096888000</v>
      </c>
      <c r="Y85" s="5">
        <v>55143091000</v>
      </c>
      <c r="Z85" s="5">
        <v>53503141000</v>
      </c>
    </row>
    <row r="86" spans="3:26" ht="15.5" x14ac:dyDescent="0.35">
      <c r="C86" t="s">
        <v>98</v>
      </c>
      <c r="K86" s="5">
        <v>741682299000</v>
      </c>
      <c r="L86" s="5">
        <v>677320379000</v>
      </c>
      <c r="M86" s="5">
        <v>645264870000</v>
      </c>
      <c r="N86" s="5">
        <v>601039829000</v>
      </c>
      <c r="O86" s="5">
        <v>643053072000</v>
      </c>
      <c r="P86" s="5">
        <v>603454373000</v>
      </c>
      <c r="R86" s="5">
        <v>507295303000</v>
      </c>
      <c r="S86" s="5">
        <v>174368804000</v>
      </c>
      <c r="T86" s="5">
        <v>70786170000</v>
      </c>
      <c r="U86" s="5">
        <v>52419671000</v>
      </c>
      <c r="V86" s="5">
        <v>46208787000</v>
      </c>
      <c r="W86" s="5">
        <v>44923571000</v>
      </c>
      <c r="X86" s="5">
        <v>40858800000</v>
      </c>
      <c r="Y86" s="5">
        <v>33261510000</v>
      </c>
      <c r="Z86" s="5">
        <v>32216173000</v>
      </c>
    </row>
    <row r="87" spans="3:26" ht="15.5" x14ac:dyDescent="0.35">
      <c r="C87" t="s">
        <v>1938</v>
      </c>
      <c r="D87" s="5">
        <v>659511799000</v>
      </c>
      <c r="E87" s="5">
        <v>717536348000</v>
      </c>
      <c r="F87" s="5">
        <v>651473868000</v>
      </c>
      <c r="G87" s="5">
        <v>617601402000</v>
      </c>
      <c r="I87" s="5">
        <v>651473868000</v>
      </c>
      <c r="J87" s="5">
        <v>555457988000</v>
      </c>
      <c r="K87" s="5">
        <v>1083076255000</v>
      </c>
      <c r="L87" s="5">
        <v>1199481153000</v>
      </c>
      <c r="M87" s="5">
        <v>1083256800000</v>
      </c>
      <c r="N87" s="5">
        <v>437837881000</v>
      </c>
      <c r="O87" s="5">
        <v>577633630000</v>
      </c>
      <c r="P87" s="5">
        <v>501950524000</v>
      </c>
      <c r="Q87" s="5">
        <v>213640345000</v>
      </c>
      <c r="R87" s="5">
        <v>160134532000</v>
      </c>
      <c r="S87" s="5">
        <v>973447921000</v>
      </c>
      <c r="T87" s="5">
        <v>903666113000</v>
      </c>
      <c r="U87" s="5">
        <v>782371000000</v>
      </c>
      <c r="V87" s="5">
        <v>821466300000</v>
      </c>
      <c r="W87" s="5">
        <v>727159500000</v>
      </c>
      <c r="X87" s="5">
        <v>433314730000</v>
      </c>
      <c r="Y87" s="5">
        <v>307298600000</v>
      </c>
      <c r="Z87" s="5">
        <v>197375800000</v>
      </c>
    </row>
    <row r="88" spans="3:26" ht="15.5" x14ac:dyDescent="0.35">
      <c r="C88" t="s">
        <v>1939</v>
      </c>
      <c r="D88" s="5">
        <v>2270898061000</v>
      </c>
      <c r="E88" s="5">
        <v>2264056656000</v>
      </c>
      <c r="F88" s="5">
        <v>2269837137000</v>
      </c>
      <c r="G88" s="5">
        <v>2224369077000</v>
      </c>
      <c r="I88" s="5">
        <v>2269837137000</v>
      </c>
      <c r="J88" s="5">
        <v>2105842895000</v>
      </c>
      <c r="K88" s="5">
        <v>1452568861000</v>
      </c>
      <c r="L88" s="5">
        <v>1204180568000</v>
      </c>
      <c r="M88" s="5">
        <v>1310271076000</v>
      </c>
      <c r="N88" s="5">
        <v>1220246688000</v>
      </c>
    </row>
    <row r="89" spans="3:26" ht="15.5" x14ac:dyDescent="0.35">
      <c r="C89" t="s">
        <v>1940</v>
      </c>
      <c r="D89" s="5">
        <v>2270898061000</v>
      </c>
      <c r="E89" s="5">
        <v>2264056656000</v>
      </c>
      <c r="F89" s="5">
        <v>2269837137000</v>
      </c>
      <c r="G89" s="5">
        <v>2224369077000</v>
      </c>
      <c r="I89" s="5">
        <v>2269837137000</v>
      </c>
      <c r="J89" s="5">
        <v>2105842895000</v>
      </c>
      <c r="K89" s="5">
        <v>1452568861000</v>
      </c>
      <c r="L89" s="5">
        <v>1204180568000</v>
      </c>
      <c r="M89" s="5">
        <v>1310271076000</v>
      </c>
      <c r="N89" s="5">
        <v>1220246688000</v>
      </c>
      <c r="O89" s="5">
        <v>1101096933000</v>
      </c>
      <c r="P89" s="5">
        <v>830862602000</v>
      </c>
      <c r="Q89" s="5">
        <v>1160297830000</v>
      </c>
      <c r="R89" s="5">
        <v>885128475000</v>
      </c>
      <c r="S89" s="5">
        <v>656913499000</v>
      </c>
      <c r="T89" s="5">
        <v>446867922000</v>
      </c>
      <c r="U89" s="5">
        <v>446424673000</v>
      </c>
      <c r="V89" s="5">
        <v>279763138000</v>
      </c>
      <c r="W89" s="5">
        <v>196421504000</v>
      </c>
      <c r="X89" s="5">
        <v>110764632000</v>
      </c>
      <c r="Y89" s="5">
        <v>49263178000</v>
      </c>
      <c r="Z89" s="5">
        <v>33502500000</v>
      </c>
    </row>
    <row r="90" spans="3:26" ht="15.5" x14ac:dyDescent="0.35">
      <c r="C90" t="s">
        <v>621</v>
      </c>
      <c r="Q90" s="5">
        <v>278139048000</v>
      </c>
    </row>
    <row r="91" spans="3:26" ht="15.5" x14ac:dyDescent="0.35">
      <c r="C91" t="s">
        <v>622</v>
      </c>
      <c r="K91" s="5">
        <v>237960575000</v>
      </c>
      <c r="L91" s="5">
        <v>243996577000</v>
      </c>
      <c r="M91" s="5">
        <v>269076452000</v>
      </c>
      <c r="N91" s="5">
        <v>217981506000</v>
      </c>
      <c r="O91" s="5">
        <v>221882076000</v>
      </c>
      <c r="P91" s="5">
        <v>297728932000</v>
      </c>
      <c r="Q91" s="5">
        <v>278139048000</v>
      </c>
      <c r="R91" s="5">
        <v>156849632000</v>
      </c>
      <c r="S91" s="5">
        <v>117615170000</v>
      </c>
      <c r="T91" s="5">
        <v>30735470000</v>
      </c>
      <c r="U91" s="5">
        <v>19854352000</v>
      </c>
      <c r="V91" s="5">
        <v>18060878000</v>
      </c>
      <c r="W91" s="5">
        <v>7174584000</v>
      </c>
      <c r="X91" s="5">
        <v>8389087000</v>
      </c>
      <c r="Y91" s="5">
        <v>8839180000</v>
      </c>
      <c r="Z91" s="5">
        <v>7542586000</v>
      </c>
    </row>
    <row r="92" spans="3:26" ht="15.5" x14ac:dyDescent="0.35">
      <c r="C92" t="s">
        <v>623</v>
      </c>
      <c r="Q92" s="5">
        <v>74960041000</v>
      </c>
    </row>
    <row r="93" spans="3:26" ht="15.5" x14ac:dyDescent="0.35">
      <c r="C93" t="s">
        <v>624</v>
      </c>
      <c r="K93" s="5">
        <v>85652722000</v>
      </c>
      <c r="L93" s="5">
        <v>88381283000</v>
      </c>
      <c r="M93" s="5">
        <v>118371198000</v>
      </c>
      <c r="N93" s="5">
        <v>141664194000</v>
      </c>
      <c r="O93" s="5">
        <v>77436170000</v>
      </c>
      <c r="P93" s="5">
        <v>142277492000</v>
      </c>
      <c r="Q93" s="5">
        <v>74960041000</v>
      </c>
      <c r="R93" s="5">
        <v>50848078000</v>
      </c>
      <c r="S93" s="5">
        <v>20511866000</v>
      </c>
      <c r="T93" s="5">
        <v>7335299000</v>
      </c>
      <c r="U93" s="5">
        <v>4105966000</v>
      </c>
      <c r="V93" s="5">
        <v>3360751000</v>
      </c>
      <c r="W93" s="5">
        <v>357994000</v>
      </c>
      <c r="X93" s="5">
        <v>295988000</v>
      </c>
      <c r="Y93" s="5">
        <v>970506000</v>
      </c>
      <c r="Z93" s="5">
        <v>1047580000</v>
      </c>
    </row>
    <row r="94" spans="3:26" ht="15.5" x14ac:dyDescent="0.35">
      <c r="C94" t="s">
        <v>107</v>
      </c>
      <c r="D94" s="5">
        <v>20702283000</v>
      </c>
      <c r="E94" s="5">
        <v>20702283000</v>
      </c>
      <c r="F94" s="5">
        <v>20702283000</v>
      </c>
      <c r="G94" s="5">
        <v>31483843000</v>
      </c>
      <c r="I94" s="5">
        <v>20702283000</v>
      </c>
      <c r="J94" s="5">
        <v>31483843000</v>
      </c>
      <c r="K94" s="5">
        <v>30275629000</v>
      </c>
      <c r="L94" s="5">
        <v>30676037000</v>
      </c>
      <c r="M94" s="5">
        <v>35122221000</v>
      </c>
      <c r="N94" s="5">
        <v>34317851000</v>
      </c>
      <c r="O94" s="5">
        <v>2039337000</v>
      </c>
      <c r="P94" s="5">
        <v>2356340000</v>
      </c>
      <c r="Q94" s="5">
        <v>16093235000</v>
      </c>
      <c r="R94" s="5">
        <v>26920594000</v>
      </c>
      <c r="S94" s="5">
        <v>18390203000</v>
      </c>
      <c r="T94" s="5">
        <v>2152011000</v>
      </c>
      <c r="U94" s="5">
        <v>5351228000</v>
      </c>
      <c r="W94" s="5">
        <v>7337757000</v>
      </c>
      <c r="X94" s="5">
        <v>5488726000</v>
      </c>
      <c r="Y94" s="5">
        <v>4772490000</v>
      </c>
      <c r="Z94" s="5">
        <v>3794220000</v>
      </c>
    </row>
    <row r="95" spans="3:26" ht="15.5" x14ac:dyDescent="0.35">
      <c r="C95" t="s">
        <v>625</v>
      </c>
      <c r="D95" s="5">
        <v>1991743429000</v>
      </c>
      <c r="E95" s="5">
        <v>2282402134000</v>
      </c>
      <c r="F95" s="5">
        <v>2273268264000</v>
      </c>
      <c r="G95" s="5">
        <v>2167421066000</v>
      </c>
      <c r="I95" s="5">
        <v>2273268264000</v>
      </c>
      <c r="J95" s="5">
        <v>1939355822000</v>
      </c>
      <c r="K95" s="5">
        <v>1850453408000</v>
      </c>
      <c r="L95" s="5">
        <v>1605462792000</v>
      </c>
      <c r="M95" s="5">
        <v>1484658852000</v>
      </c>
      <c r="N95" s="5">
        <v>1424907876000</v>
      </c>
      <c r="O95" s="5">
        <v>1379846886000</v>
      </c>
      <c r="P95" s="5">
        <v>1243730219000</v>
      </c>
      <c r="Q95" s="5">
        <v>922386090000</v>
      </c>
      <c r="R95" s="5">
        <v>703379396000</v>
      </c>
      <c r="S95" s="5">
        <v>239311278000</v>
      </c>
      <c r="T95" s="5">
        <v>37761762000</v>
      </c>
      <c r="U95" s="5">
        <v>42883364000</v>
      </c>
      <c r="V95" s="5">
        <v>38763028000</v>
      </c>
    </row>
    <row r="96" spans="3:26" ht="15.5" x14ac:dyDescent="0.35">
      <c r="C96" t="s">
        <v>106</v>
      </c>
      <c r="D96" s="5">
        <v>130048837000</v>
      </c>
      <c r="E96" s="5">
        <v>131703978000</v>
      </c>
      <c r="F96" s="5">
        <v>134582547000</v>
      </c>
      <c r="G96" s="5">
        <v>110508884000</v>
      </c>
      <c r="I96" s="5">
        <v>134582547000</v>
      </c>
      <c r="J96" s="5">
        <v>115544131000</v>
      </c>
      <c r="K96" s="5">
        <v>121174846000</v>
      </c>
      <c r="L96" s="5">
        <v>124080912000</v>
      </c>
      <c r="M96" s="5">
        <v>132982776000</v>
      </c>
      <c r="N96" s="5">
        <v>135847560000</v>
      </c>
      <c r="O96" s="5">
        <v>152082335000</v>
      </c>
      <c r="P96" s="5">
        <v>161222128000</v>
      </c>
      <c r="Q96" s="5">
        <v>167302129000</v>
      </c>
      <c r="R96" s="5">
        <v>174883737000</v>
      </c>
      <c r="S96" s="5">
        <v>76680401000</v>
      </c>
      <c r="T96" s="5">
        <v>78305203000</v>
      </c>
      <c r="U96" s="5">
        <v>66062956000</v>
      </c>
      <c r="V96" s="5">
        <v>64155475000</v>
      </c>
      <c r="W96" s="5">
        <v>10658417000</v>
      </c>
      <c r="X96" s="5">
        <v>11206040000</v>
      </c>
      <c r="Y96" s="5">
        <v>13414879000</v>
      </c>
      <c r="Z96" s="5">
        <v>12583055000</v>
      </c>
    </row>
    <row r="97" spans="3:26" ht="15.5" x14ac:dyDescent="0.35">
      <c r="C97" t="s">
        <v>205</v>
      </c>
      <c r="D97" s="5">
        <v>967885000</v>
      </c>
      <c r="E97" s="5">
        <v>270778000</v>
      </c>
      <c r="F97" s="5">
        <v>314488000</v>
      </c>
      <c r="G97" s="5">
        <v>390502000</v>
      </c>
      <c r="I97" s="5">
        <v>314488000</v>
      </c>
      <c r="J97" s="5">
        <v>467934000</v>
      </c>
      <c r="K97" s="5">
        <v>418155000</v>
      </c>
      <c r="L97" s="5">
        <v>735321000</v>
      </c>
      <c r="M97" s="5">
        <v>1390204000</v>
      </c>
      <c r="N97" s="5">
        <v>1016741000</v>
      </c>
      <c r="O97" s="5">
        <v>894599507000</v>
      </c>
      <c r="P97" s="5">
        <v>903103798000</v>
      </c>
      <c r="Q97" s="5">
        <v>908562620000</v>
      </c>
      <c r="R97" s="5">
        <v>908612495000</v>
      </c>
    </row>
    <row r="98" spans="3:26" ht="15.5" x14ac:dyDescent="0.35">
      <c r="C98" t="s">
        <v>109</v>
      </c>
      <c r="D98" s="5">
        <v>5687738682000</v>
      </c>
      <c r="E98" s="5">
        <v>5804603143000</v>
      </c>
      <c r="F98" s="5">
        <v>5748462058000</v>
      </c>
      <c r="G98" s="5">
        <v>5426749267000</v>
      </c>
      <c r="I98" s="5">
        <v>5748462058000</v>
      </c>
      <c r="J98" s="5">
        <v>5142908657000</v>
      </c>
      <c r="K98" s="5">
        <v>5116000794000</v>
      </c>
      <c r="L98" s="5">
        <v>4705846343000</v>
      </c>
      <c r="M98" s="5">
        <v>4652817906000</v>
      </c>
      <c r="N98" s="5">
        <v>4737130041000</v>
      </c>
      <c r="O98" s="5">
        <v>4626630367000</v>
      </c>
      <c r="P98" s="5">
        <v>4280729979000</v>
      </c>
      <c r="Q98" s="5">
        <v>3886960940000</v>
      </c>
      <c r="R98" s="5">
        <v>3436388457000</v>
      </c>
      <c r="S98" s="5">
        <v>2627811764000</v>
      </c>
      <c r="T98" s="5">
        <v>1651782487000</v>
      </c>
      <c r="U98" s="5">
        <v>1478728388000</v>
      </c>
      <c r="V98" s="5">
        <v>1349457388000</v>
      </c>
      <c r="W98" s="5">
        <v>1051934823000</v>
      </c>
      <c r="X98" s="5">
        <v>654356727000</v>
      </c>
      <c r="Y98" s="5">
        <v>506324333000</v>
      </c>
      <c r="Z98" s="5">
        <v>437340237000</v>
      </c>
    </row>
    <row r="99" spans="3:26" ht="15.5" x14ac:dyDescent="0.35">
      <c r="C99" t="s">
        <v>110</v>
      </c>
    </row>
    <row r="100" spans="3:26" ht="15.5" x14ac:dyDescent="0.35">
      <c r="C100" t="s">
        <v>111</v>
      </c>
    </row>
    <row r="101" spans="3:26" ht="15.5" x14ac:dyDescent="0.35">
      <c r="C101" t="s">
        <v>628</v>
      </c>
      <c r="K101" s="5">
        <v>7645439000</v>
      </c>
      <c r="L101" s="5">
        <v>3783019000</v>
      </c>
      <c r="M101" s="5">
        <v>12389079000</v>
      </c>
      <c r="N101" s="5">
        <v>15983557000</v>
      </c>
      <c r="O101" s="5">
        <v>15719412000</v>
      </c>
      <c r="P101" s="5">
        <v>27709111000</v>
      </c>
      <c r="Q101" s="5">
        <v>20312140000</v>
      </c>
      <c r="R101" s="5">
        <v>19308586000</v>
      </c>
      <c r="S101" s="5">
        <v>2277476000</v>
      </c>
      <c r="T101" s="5">
        <v>67059000</v>
      </c>
      <c r="U101" s="5">
        <v>94615000</v>
      </c>
      <c r="V101" s="5">
        <v>2586927000</v>
      </c>
      <c r="W101" s="5">
        <v>270834000</v>
      </c>
      <c r="X101" s="5">
        <v>32605000</v>
      </c>
      <c r="Y101" s="5">
        <v>300144000</v>
      </c>
      <c r="Z101" s="5">
        <v>882907000</v>
      </c>
    </row>
    <row r="102" spans="3:26" ht="15.5" x14ac:dyDescent="0.35">
      <c r="C102" t="s">
        <v>629</v>
      </c>
      <c r="K102" s="5">
        <v>7645439000</v>
      </c>
      <c r="L102" s="5">
        <v>3783019000</v>
      </c>
      <c r="M102" s="5">
        <v>12389079000</v>
      </c>
      <c r="N102" s="5">
        <v>15983557000</v>
      </c>
      <c r="O102" s="5">
        <v>15719412000</v>
      </c>
      <c r="P102" s="5">
        <v>27709111000</v>
      </c>
      <c r="Q102" s="5">
        <v>20312140000</v>
      </c>
      <c r="R102" s="5">
        <v>19308586000</v>
      </c>
      <c r="S102" s="5">
        <v>2277476000</v>
      </c>
      <c r="T102" s="5">
        <v>67059000</v>
      </c>
      <c r="U102" s="5">
        <v>94615000</v>
      </c>
      <c r="V102" s="5">
        <v>2586927000</v>
      </c>
      <c r="W102" s="5">
        <v>270834000</v>
      </c>
      <c r="X102" s="5">
        <v>32605000</v>
      </c>
      <c r="Y102" s="5">
        <v>300144000</v>
      </c>
      <c r="Z102" s="5">
        <v>882907000</v>
      </c>
    </row>
    <row r="103" spans="3:26" ht="15.5" x14ac:dyDescent="0.35">
      <c r="C103" t="s">
        <v>630</v>
      </c>
      <c r="K103" s="5">
        <v>180267177000</v>
      </c>
      <c r="L103" s="5">
        <v>158819846000</v>
      </c>
      <c r="M103" s="5">
        <v>194213614000</v>
      </c>
      <c r="N103" s="5">
        <v>191282476000</v>
      </c>
      <c r="O103" s="5">
        <v>207533459000</v>
      </c>
      <c r="P103" s="5">
        <v>183085171000</v>
      </c>
      <c r="Q103" s="5">
        <v>219467043000</v>
      </c>
      <c r="R103" s="5">
        <v>135560262000</v>
      </c>
      <c r="S103" s="5">
        <v>79724869000</v>
      </c>
      <c r="T103" s="5">
        <v>8819913000</v>
      </c>
      <c r="U103" s="5">
        <v>3166808000</v>
      </c>
      <c r="V103" s="5">
        <v>8087328000</v>
      </c>
      <c r="W103" s="5">
        <v>5922057000</v>
      </c>
      <c r="X103" s="5">
        <v>5946548000</v>
      </c>
      <c r="Y103" s="5">
        <v>7445701000</v>
      </c>
      <c r="Z103" s="5">
        <v>8384176000</v>
      </c>
    </row>
    <row r="104" spans="3:26" ht="15.5" x14ac:dyDescent="0.35">
      <c r="C104" t="s">
        <v>1171</v>
      </c>
      <c r="K104" s="5">
        <v>180267177000</v>
      </c>
      <c r="L104" s="5">
        <v>158819846000</v>
      </c>
      <c r="M104" s="5">
        <v>194213614000</v>
      </c>
      <c r="N104" s="5">
        <v>191282476000</v>
      </c>
      <c r="O104" s="5">
        <v>207533459000</v>
      </c>
      <c r="P104" s="5">
        <v>183085171000</v>
      </c>
      <c r="Q104" s="5">
        <v>219467043000</v>
      </c>
      <c r="R104" s="5">
        <v>135560262000</v>
      </c>
      <c r="S104" s="5">
        <v>79724869000</v>
      </c>
      <c r="T104" s="5">
        <v>8819913000</v>
      </c>
      <c r="U104" s="5">
        <v>3166808000</v>
      </c>
      <c r="V104" s="5">
        <v>8087328000</v>
      </c>
      <c r="W104" s="5">
        <v>5922057000</v>
      </c>
      <c r="X104" s="5">
        <v>5946548000</v>
      </c>
      <c r="Y104" s="5">
        <v>7445701000</v>
      </c>
      <c r="Z104" s="5">
        <v>8384176000</v>
      </c>
    </row>
    <row r="105" spans="3:26" ht="15.5" x14ac:dyDescent="0.35">
      <c r="C105" t="s">
        <v>117</v>
      </c>
      <c r="D105" s="5">
        <v>3323928000</v>
      </c>
      <c r="E105" s="5">
        <v>4357405000</v>
      </c>
      <c r="F105" s="5">
        <v>5832103000</v>
      </c>
      <c r="G105" s="5">
        <v>5112309000</v>
      </c>
      <c r="I105" s="5">
        <v>5832103000</v>
      </c>
      <c r="J105" s="5">
        <v>18269487000</v>
      </c>
      <c r="K105" s="5">
        <v>6899043000</v>
      </c>
      <c r="L105" s="5">
        <v>16840172000</v>
      </c>
      <c r="M105" s="5">
        <v>14110924000</v>
      </c>
      <c r="N105" s="5">
        <v>52779343000</v>
      </c>
      <c r="O105" s="5">
        <v>3982533000</v>
      </c>
      <c r="P105" s="5">
        <v>9222542000</v>
      </c>
      <c r="Q105" s="5">
        <v>2950305000</v>
      </c>
      <c r="R105" s="5">
        <v>6030663000</v>
      </c>
      <c r="S105" s="5">
        <v>4217726000</v>
      </c>
      <c r="T105" s="5">
        <v>5464191000</v>
      </c>
      <c r="U105" s="5">
        <v>6762380000</v>
      </c>
      <c r="V105" s="5">
        <v>5802473000</v>
      </c>
      <c r="W105" s="5">
        <v>9058374000</v>
      </c>
      <c r="X105" s="5">
        <v>7295062000</v>
      </c>
      <c r="Y105" s="5">
        <v>4014684000</v>
      </c>
      <c r="Z105" s="5">
        <v>5602316000</v>
      </c>
    </row>
    <row r="106" spans="3:26" ht="15.5" x14ac:dyDescent="0.35">
      <c r="C106" t="s">
        <v>206</v>
      </c>
      <c r="D106" s="5">
        <v>162737833000</v>
      </c>
      <c r="E106" s="5">
        <v>148533674000</v>
      </c>
      <c r="F106" s="5">
        <v>128797342000</v>
      </c>
      <c r="G106" s="5">
        <v>156282355000</v>
      </c>
      <c r="I106" s="5">
        <v>128797342000</v>
      </c>
      <c r="J106" s="5">
        <v>151363057000</v>
      </c>
      <c r="K106" s="5">
        <v>144954890000</v>
      </c>
      <c r="L106" s="5">
        <v>148670519000</v>
      </c>
      <c r="M106" s="5">
        <v>117528885000</v>
      </c>
      <c r="N106" s="5">
        <v>111205495000</v>
      </c>
      <c r="Q106" s="5">
        <v>57679755000</v>
      </c>
      <c r="R106" s="5">
        <v>51953799000</v>
      </c>
      <c r="S106" s="5">
        <v>63901437000</v>
      </c>
      <c r="T106" s="5">
        <v>63786073000</v>
      </c>
      <c r="U106" s="5">
        <v>69544942000</v>
      </c>
      <c r="V106" s="5">
        <v>56038720000</v>
      </c>
      <c r="W106" s="5">
        <v>29516948000</v>
      </c>
      <c r="X106" s="5">
        <v>13797676000</v>
      </c>
      <c r="Y106" s="5">
        <v>1063593000</v>
      </c>
      <c r="Z106" s="5">
        <v>1831594000</v>
      </c>
    </row>
    <row r="107" spans="3:26" ht="15.5" x14ac:dyDescent="0.35">
      <c r="C107" t="s">
        <v>116</v>
      </c>
      <c r="D107" s="5">
        <v>124547522000</v>
      </c>
      <c r="E107" s="5">
        <v>153958237000</v>
      </c>
      <c r="F107" s="5">
        <v>159080044000</v>
      </c>
      <c r="G107" s="5">
        <v>150855087000</v>
      </c>
      <c r="I107" s="5">
        <v>159080044000</v>
      </c>
      <c r="J107" s="5">
        <v>160633042000</v>
      </c>
      <c r="K107" s="5">
        <v>151856966000</v>
      </c>
      <c r="L107" s="5">
        <v>161298140000</v>
      </c>
      <c r="M107" s="5">
        <v>149536536000</v>
      </c>
      <c r="N107" s="5">
        <v>133976911000</v>
      </c>
      <c r="O107" s="5">
        <v>80910741000</v>
      </c>
      <c r="P107" s="5">
        <v>47305094000</v>
      </c>
      <c r="Q107" s="5">
        <v>46983996000</v>
      </c>
      <c r="R107" s="5">
        <v>46859504000</v>
      </c>
      <c r="S107" s="5">
        <v>32701643000</v>
      </c>
      <c r="T107" s="5">
        <v>18816289000</v>
      </c>
      <c r="U107" s="5">
        <v>15290535000</v>
      </c>
      <c r="V107" s="5">
        <v>16400054000</v>
      </c>
      <c r="W107" s="5">
        <v>14321413000</v>
      </c>
      <c r="X107" s="5">
        <v>12942939000</v>
      </c>
      <c r="Y107" s="5">
        <v>13651337000</v>
      </c>
      <c r="Z107" s="5">
        <v>7076343000</v>
      </c>
    </row>
    <row r="108" spans="3:26" ht="15.5" x14ac:dyDescent="0.35">
      <c r="C108" t="s">
        <v>208</v>
      </c>
      <c r="O108" s="5">
        <v>87228154000</v>
      </c>
      <c r="P108" s="5">
        <v>91882903000</v>
      </c>
      <c r="R108" s="5">
        <v>33311000</v>
      </c>
      <c r="S108" s="5">
        <v>433318000</v>
      </c>
      <c r="T108" s="5">
        <v>833327000</v>
      </c>
      <c r="W108" s="5">
        <v>274275000</v>
      </c>
      <c r="X108" s="5">
        <v>639975000</v>
      </c>
      <c r="Y108" s="5">
        <v>1320675000</v>
      </c>
      <c r="Z108" s="5">
        <v>735000000</v>
      </c>
    </row>
    <row r="109" spans="3:26" ht="15.5" x14ac:dyDescent="0.35">
      <c r="C109" t="s">
        <v>1941</v>
      </c>
      <c r="O109" s="5">
        <v>87228154000</v>
      </c>
      <c r="P109" s="5">
        <v>91882903000</v>
      </c>
      <c r="R109" s="5">
        <v>33311000</v>
      </c>
      <c r="S109" s="5">
        <v>433318000</v>
      </c>
      <c r="T109" s="5">
        <v>833327000</v>
      </c>
      <c r="W109" s="5">
        <v>274275000</v>
      </c>
      <c r="X109" s="5">
        <v>639975000</v>
      </c>
      <c r="Y109" s="5">
        <v>1320675000</v>
      </c>
      <c r="Z109" s="5">
        <v>735000000</v>
      </c>
    </row>
    <row r="110" spans="3:26" ht="15.5" x14ac:dyDescent="0.35">
      <c r="C110" t="s">
        <v>1167</v>
      </c>
      <c r="D110" s="5">
        <v>3160750120000</v>
      </c>
      <c r="E110" s="5">
        <v>3242969577000</v>
      </c>
      <c r="F110" s="5">
        <v>3227605395000</v>
      </c>
      <c r="G110" s="5">
        <v>3064260988000</v>
      </c>
      <c r="I110" s="5">
        <v>3227605395000</v>
      </c>
      <c r="J110" s="5">
        <v>2760623356000</v>
      </c>
      <c r="K110" s="5">
        <v>2470474288000</v>
      </c>
      <c r="L110" s="5">
        <v>2186959623000</v>
      </c>
      <c r="M110" s="5">
        <v>2038975154000</v>
      </c>
      <c r="N110" s="5">
        <v>1945885086000</v>
      </c>
      <c r="O110" s="5">
        <v>1922259295000</v>
      </c>
      <c r="P110" s="5">
        <v>1739038699000</v>
      </c>
      <c r="Q110" s="5">
        <v>1344743736000</v>
      </c>
      <c r="R110" s="5">
        <v>1100118684000</v>
      </c>
      <c r="S110" s="5">
        <v>588515579000</v>
      </c>
      <c r="T110" s="5">
        <v>477964705000</v>
      </c>
      <c r="U110" s="5">
        <v>487033917000</v>
      </c>
      <c r="V110" s="5">
        <v>465069619000</v>
      </c>
      <c r="W110" s="5">
        <v>188719787000</v>
      </c>
      <c r="X110" s="5">
        <v>140880422000</v>
      </c>
      <c r="Y110" s="5">
        <v>127699887000</v>
      </c>
      <c r="Z110" s="5">
        <v>117043034000</v>
      </c>
    </row>
    <row r="111" spans="3:26" ht="15.5" x14ac:dyDescent="0.35">
      <c r="C111" t="s">
        <v>1168</v>
      </c>
      <c r="D111" s="5">
        <v>3160750120000</v>
      </c>
      <c r="E111" s="5">
        <v>3242969577000</v>
      </c>
      <c r="F111" s="5">
        <v>3227605395000</v>
      </c>
      <c r="G111" s="5">
        <v>3064260988000</v>
      </c>
      <c r="I111" s="5">
        <v>3227605395000</v>
      </c>
      <c r="J111" s="5">
        <v>2760623356000</v>
      </c>
      <c r="K111" s="5">
        <v>1728791989000</v>
      </c>
      <c r="L111" s="5">
        <v>1509639244000</v>
      </c>
      <c r="M111" s="5">
        <v>1393710284000</v>
      </c>
      <c r="N111" s="5">
        <v>1344845257000</v>
      </c>
      <c r="O111" s="5">
        <v>1279206223000</v>
      </c>
      <c r="P111" s="5">
        <v>1135584326000</v>
      </c>
      <c r="Q111" s="5">
        <v>795810268000</v>
      </c>
      <c r="R111" s="5">
        <v>591199743000</v>
      </c>
      <c r="S111" s="5">
        <v>239759307000</v>
      </c>
      <c r="T111" s="5">
        <v>95880303000</v>
      </c>
      <c r="U111" s="5">
        <v>115358463000</v>
      </c>
      <c r="V111" s="5">
        <v>102072206000</v>
      </c>
      <c r="W111" s="5">
        <v>51545260000</v>
      </c>
      <c r="X111" s="5">
        <v>35924734000</v>
      </c>
      <c r="Y111" s="5">
        <v>39295286000</v>
      </c>
      <c r="Z111" s="5">
        <v>31323720000</v>
      </c>
    </row>
    <row r="112" spans="3:26" ht="15.5" x14ac:dyDescent="0.35">
      <c r="C112" t="s">
        <v>1942</v>
      </c>
    </row>
    <row r="113" spans="3:26" ht="15.5" x14ac:dyDescent="0.35">
      <c r="C113" t="s">
        <v>1943</v>
      </c>
      <c r="T113" s="5">
        <v>189687099000</v>
      </c>
      <c r="U113" s="5">
        <v>205445860000</v>
      </c>
      <c r="V113" s="5">
        <v>209258280000</v>
      </c>
    </row>
    <row r="114" spans="3:26" ht="15.5" x14ac:dyDescent="0.35">
      <c r="C114" t="s">
        <v>1169</v>
      </c>
      <c r="Q114" s="5">
        <v>548933468000</v>
      </c>
    </row>
    <row r="115" spans="3:26" ht="15.5" x14ac:dyDescent="0.35">
      <c r="C115" t="s">
        <v>632</v>
      </c>
      <c r="K115" s="5">
        <v>741682299000</v>
      </c>
      <c r="L115" s="5">
        <v>677320379000</v>
      </c>
      <c r="M115" s="5">
        <v>645264870000</v>
      </c>
      <c r="N115" s="5">
        <v>601039829000</v>
      </c>
      <c r="O115" s="5">
        <v>643053072000</v>
      </c>
      <c r="P115" s="5">
        <v>603454373000</v>
      </c>
      <c r="Q115" s="5">
        <v>548933468000</v>
      </c>
      <c r="R115" s="5">
        <v>508918941000</v>
      </c>
      <c r="S115" s="5">
        <v>348756272000</v>
      </c>
      <c r="T115" s="5">
        <v>192397303000</v>
      </c>
      <c r="U115" s="5">
        <v>166229594000</v>
      </c>
      <c r="V115" s="5">
        <v>153739133000</v>
      </c>
      <c r="W115" s="5">
        <v>137174527000</v>
      </c>
      <c r="X115" s="5">
        <v>104955688000</v>
      </c>
      <c r="Y115" s="5">
        <v>88404601000</v>
      </c>
      <c r="Z115" s="5">
        <v>85719314000</v>
      </c>
    </row>
    <row r="116" spans="3:26" ht="15.5" x14ac:dyDescent="0.35">
      <c r="C116" t="s">
        <v>1170</v>
      </c>
      <c r="D116" s="5">
        <v>3160750120000</v>
      </c>
      <c r="E116" s="5">
        <v>3242969577000</v>
      </c>
      <c r="F116" s="5">
        <v>3227605395000</v>
      </c>
      <c r="G116" s="5">
        <v>3064260988000</v>
      </c>
      <c r="I116" s="5">
        <v>3227605395000</v>
      </c>
      <c r="J116" s="5">
        <v>2760623356000</v>
      </c>
      <c r="K116" s="5">
        <v>2470474288000</v>
      </c>
      <c r="L116" s="5">
        <v>2186959623000</v>
      </c>
      <c r="M116" s="5">
        <v>2038975154000</v>
      </c>
      <c r="N116" s="5">
        <v>1945885086000</v>
      </c>
      <c r="O116" s="5">
        <v>1922259295000</v>
      </c>
      <c r="P116" s="5">
        <v>1739038699000</v>
      </c>
      <c r="Q116" s="5">
        <v>1344743736000</v>
      </c>
      <c r="R116" s="5">
        <v>1100118684000</v>
      </c>
      <c r="S116" s="5">
        <v>588515579000</v>
      </c>
      <c r="T116" s="5">
        <v>477964705000</v>
      </c>
      <c r="U116" s="5">
        <v>487033917000</v>
      </c>
      <c r="V116" s="5">
        <v>465069619000</v>
      </c>
      <c r="W116" s="5">
        <v>188719787000</v>
      </c>
      <c r="X116" s="5">
        <v>140880422000</v>
      </c>
      <c r="Y116" s="5">
        <v>127699887000</v>
      </c>
      <c r="Z116" s="5">
        <v>117043034000</v>
      </c>
    </row>
    <row r="117" spans="3:26" ht="15.5" x14ac:dyDescent="0.35">
      <c r="C117" t="s">
        <v>633</v>
      </c>
      <c r="V117" s="5">
        <v>703827000</v>
      </c>
    </row>
    <row r="118" spans="3:26" ht="15.5" x14ac:dyDescent="0.35">
      <c r="C118" t="s">
        <v>166</v>
      </c>
    </row>
    <row r="119" spans="3:26" ht="15.5" x14ac:dyDescent="0.35">
      <c r="C119" t="s">
        <v>127</v>
      </c>
      <c r="D119" s="5">
        <v>3515499143000</v>
      </c>
      <c r="E119" s="5">
        <v>3611786057000</v>
      </c>
      <c r="F119" s="5">
        <v>3580924595000</v>
      </c>
      <c r="G119" s="5">
        <v>3456346529000</v>
      </c>
      <c r="I119" s="5">
        <v>3580924595000</v>
      </c>
      <c r="J119" s="5">
        <v>3162789220000</v>
      </c>
      <c r="K119" s="5">
        <v>3410344046000</v>
      </c>
      <c r="L119" s="5">
        <v>3005509450000</v>
      </c>
      <c r="M119" s="5">
        <v>2793055857000</v>
      </c>
      <c r="N119" s="5">
        <v>2730755387000</v>
      </c>
      <c r="O119" s="5">
        <v>2675535753000</v>
      </c>
      <c r="P119" s="5">
        <v>2454424995000</v>
      </c>
      <c r="Q119" s="5">
        <v>2032951536000</v>
      </c>
      <c r="R119" s="5">
        <v>1672629954000</v>
      </c>
      <c r="S119" s="5">
        <v>1119285041000</v>
      </c>
      <c r="T119" s="5">
        <v>617447272000</v>
      </c>
      <c r="U119" s="5">
        <v>616653759000</v>
      </c>
      <c r="V119" s="5">
        <v>584235474000</v>
      </c>
      <c r="W119" s="5">
        <v>415529801000</v>
      </c>
      <c r="X119" s="5">
        <v>303391928000</v>
      </c>
      <c r="Y119" s="5">
        <v>234513120000</v>
      </c>
      <c r="Z119" s="5">
        <v>215482254000</v>
      </c>
    </row>
    <row r="120" spans="3:26" ht="15.5" x14ac:dyDescent="0.35">
      <c r="C120" t="s">
        <v>128</v>
      </c>
    </row>
    <row r="121" spans="3:26" ht="15.5" x14ac:dyDescent="0.35">
      <c r="C121" t="s">
        <v>129</v>
      </c>
      <c r="D121" s="5">
        <v>500155252000</v>
      </c>
      <c r="E121" s="5">
        <v>500155252000</v>
      </c>
      <c r="F121" s="5">
        <v>500155252000</v>
      </c>
      <c r="G121" s="5">
        <v>500155252000</v>
      </c>
      <c r="I121" s="5">
        <v>500155252000</v>
      </c>
      <c r="J121" s="5">
        <v>500155252000</v>
      </c>
      <c r="K121" s="5">
        <v>500155252000</v>
      </c>
      <c r="L121" s="5">
        <v>500155252000</v>
      </c>
      <c r="M121" s="5">
        <v>500155252000</v>
      </c>
      <c r="N121" s="5">
        <v>500155252000</v>
      </c>
      <c r="O121" s="5">
        <v>500155252000</v>
      </c>
      <c r="P121" s="5">
        <v>500155252000</v>
      </c>
      <c r="Q121" s="5">
        <v>500155252000</v>
      </c>
      <c r="R121" s="5">
        <v>500155252000</v>
      </c>
      <c r="S121" s="5">
        <v>500155252000</v>
      </c>
      <c r="T121" s="5">
        <v>332273310000</v>
      </c>
      <c r="U121" s="5">
        <v>290127858000</v>
      </c>
      <c r="V121" s="5">
        <v>287329738000</v>
      </c>
      <c r="W121" s="5">
        <v>287328976000</v>
      </c>
      <c r="X121" s="5">
        <v>143664488000</v>
      </c>
      <c r="Y121" s="5">
        <v>121874200000</v>
      </c>
      <c r="Z121" s="5">
        <v>121874200000</v>
      </c>
    </row>
    <row r="122" spans="3:26" ht="15.5" x14ac:dyDescent="0.35">
      <c r="C122" t="s">
        <v>130</v>
      </c>
      <c r="D122" s="5">
        <v>263076098000</v>
      </c>
      <c r="E122" s="5">
        <v>263076098000</v>
      </c>
      <c r="F122" s="5">
        <v>263076098000</v>
      </c>
      <c r="G122" s="5">
        <v>263076098000</v>
      </c>
      <c r="I122" s="5">
        <v>263076098000</v>
      </c>
      <c r="J122" s="5">
        <v>263076098000</v>
      </c>
      <c r="K122" s="5">
        <v>263076098000</v>
      </c>
      <c r="L122" s="5">
        <v>263076098000</v>
      </c>
      <c r="M122" s="5">
        <v>263076098000</v>
      </c>
      <c r="N122" s="5">
        <v>263076098000</v>
      </c>
      <c r="O122" s="5">
        <v>263076098000</v>
      </c>
      <c r="P122" s="5">
        <v>263076098000</v>
      </c>
      <c r="Q122" s="5">
        <v>263076098000</v>
      </c>
      <c r="R122" s="5">
        <v>263076098000</v>
      </c>
      <c r="S122" s="5">
        <v>263076098000</v>
      </c>
      <c r="T122" s="5">
        <v>106958039000</v>
      </c>
      <c r="U122" s="5">
        <v>75348949000</v>
      </c>
      <c r="V122" s="5">
        <v>67800857000</v>
      </c>
      <c r="W122" s="5">
        <v>67800285000</v>
      </c>
      <c r="X122" s="5">
        <v>-234872000</v>
      </c>
      <c r="Y122" s="5">
        <v>-234872000</v>
      </c>
      <c r="Z122" s="5">
        <v>-234872000</v>
      </c>
    </row>
    <row r="123" spans="3:26" ht="15.5" x14ac:dyDescent="0.35">
      <c r="C123" t="s">
        <v>131</v>
      </c>
      <c r="D123" s="5">
        <v>1030160895000</v>
      </c>
      <c r="E123" s="5">
        <v>1084321348000</v>
      </c>
      <c r="F123" s="5">
        <v>1016210610000</v>
      </c>
      <c r="G123" s="5">
        <v>996346895000</v>
      </c>
      <c r="I123" s="5">
        <v>1016210610000</v>
      </c>
      <c r="J123" s="5">
        <v>1057793342000</v>
      </c>
      <c r="K123" s="5">
        <v>928750252000</v>
      </c>
      <c r="L123" s="5">
        <v>880398157000</v>
      </c>
      <c r="M123" s="5">
        <v>959932956000</v>
      </c>
      <c r="N123" s="5">
        <v>1060572113000</v>
      </c>
      <c r="O123" s="5">
        <v>1103365422000</v>
      </c>
      <c r="P123" s="5">
        <v>1030305112000</v>
      </c>
      <c r="Q123" s="5">
        <v>1002058197000</v>
      </c>
      <c r="R123" s="5">
        <v>918880707000</v>
      </c>
      <c r="S123" s="5">
        <v>788599111000</v>
      </c>
      <c r="T123" s="5">
        <v>625545393000</v>
      </c>
      <c r="U123" s="5">
        <v>520772779000</v>
      </c>
      <c r="V123" s="5">
        <v>402817392000</v>
      </c>
      <c r="W123" s="5">
        <v>284407609000</v>
      </c>
      <c r="X123" s="5">
        <v>203307896000</v>
      </c>
      <c r="Y123" s="5">
        <v>143945455000</v>
      </c>
      <c r="Z123" s="5">
        <v>94752903000</v>
      </c>
    </row>
    <row r="124" spans="3:26" ht="15.5" x14ac:dyDescent="0.35">
      <c r="C124" t="s">
        <v>132</v>
      </c>
      <c r="D124" s="5">
        <v>63000000000</v>
      </c>
      <c r="E124" s="5">
        <v>60000000000</v>
      </c>
      <c r="F124" s="5">
        <v>60000000000</v>
      </c>
      <c r="G124" s="5">
        <v>60000000000</v>
      </c>
      <c r="I124" s="5">
        <v>60000000000</v>
      </c>
      <c r="J124" s="5">
        <v>57000000000</v>
      </c>
      <c r="K124" s="5">
        <v>54000000000</v>
      </c>
      <c r="L124" s="5">
        <v>51000000000</v>
      </c>
      <c r="M124" s="5">
        <v>48000000000</v>
      </c>
      <c r="N124" s="5">
        <v>45000000000</v>
      </c>
      <c r="O124" s="5">
        <v>42000000000</v>
      </c>
      <c r="P124" s="5">
        <v>36000000000</v>
      </c>
      <c r="Q124" s="5">
        <v>36000000000</v>
      </c>
      <c r="R124" s="5">
        <v>33000000000</v>
      </c>
      <c r="S124" s="5">
        <v>30000000000</v>
      </c>
      <c r="T124" s="5">
        <v>27000000000</v>
      </c>
      <c r="U124" s="5">
        <v>24000000000</v>
      </c>
      <c r="V124" s="5">
        <v>21000000000</v>
      </c>
      <c r="W124" s="5">
        <v>18000000000</v>
      </c>
      <c r="X124" s="5">
        <v>15000000000</v>
      </c>
    </row>
    <row r="125" spans="3:26" ht="15.5" x14ac:dyDescent="0.35">
      <c r="C125" t="s">
        <v>133</v>
      </c>
      <c r="D125" s="5">
        <v>967160895000</v>
      </c>
      <c r="E125" s="5">
        <v>1024321348000</v>
      </c>
      <c r="F125" s="5">
        <v>956210610000</v>
      </c>
      <c r="G125" s="5">
        <v>936346895000</v>
      </c>
      <c r="I125" s="5">
        <v>956210610000</v>
      </c>
      <c r="J125" s="5">
        <v>1000793342000</v>
      </c>
      <c r="K125" s="5">
        <v>874750252000</v>
      </c>
      <c r="L125" s="5">
        <v>829398157000</v>
      </c>
      <c r="M125" s="5">
        <v>911932956000</v>
      </c>
      <c r="N125" s="5">
        <v>1015572113000</v>
      </c>
      <c r="O125" s="5">
        <v>1061365422000</v>
      </c>
      <c r="P125" s="5">
        <v>994305112000</v>
      </c>
      <c r="Q125" s="5">
        <v>966058197000</v>
      </c>
      <c r="R125" s="5">
        <v>885880707000</v>
      </c>
      <c r="S125" s="5">
        <v>758599111000</v>
      </c>
      <c r="T125" s="5">
        <v>598545393000</v>
      </c>
      <c r="U125" s="5">
        <v>496772779000</v>
      </c>
      <c r="V125" s="5">
        <v>381817392000</v>
      </c>
      <c r="W125" s="5">
        <v>266407609000</v>
      </c>
      <c r="X125" s="5">
        <v>188307896000</v>
      </c>
    </row>
    <row r="126" spans="3:26" ht="15.5" x14ac:dyDescent="0.35">
      <c r="C126" t="s">
        <v>134</v>
      </c>
      <c r="D126" s="5">
        <v>1030160895000</v>
      </c>
      <c r="E126" s="5">
        <v>1084321348000</v>
      </c>
      <c r="F126" s="5">
        <v>1016210610000</v>
      </c>
      <c r="G126" s="5">
        <v>996346895000</v>
      </c>
      <c r="I126" s="5">
        <v>1016210610000</v>
      </c>
      <c r="J126" s="5">
        <v>1057793342000</v>
      </c>
      <c r="K126" s="5">
        <v>928750252000</v>
      </c>
      <c r="L126" s="5">
        <v>880398157000</v>
      </c>
      <c r="M126" s="5">
        <v>959932956000</v>
      </c>
      <c r="N126" s="5">
        <v>1060572113000</v>
      </c>
      <c r="O126" s="5">
        <v>1103365422000</v>
      </c>
      <c r="P126" s="5">
        <v>1030305112000</v>
      </c>
      <c r="Q126" s="5">
        <v>1002058197000</v>
      </c>
      <c r="R126" s="5">
        <v>918880707000</v>
      </c>
      <c r="S126" s="5">
        <v>788599111000</v>
      </c>
      <c r="T126" s="5">
        <v>625545393000</v>
      </c>
      <c r="U126" s="5">
        <v>520772779000</v>
      </c>
      <c r="V126" s="5">
        <v>402817392000</v>
      </c>
      <c r="W126" s="5">
        <v>284407609000</v>
      </c>
      <c r="X126" s="5">
        <v>203307896000</v>
      </c>
      <c r="Y126" s="5">
        <v>143945455000</v>
      </c>
      <c r="Z126" s="5">
        <v>94752903000</v>
      </c>
    </row>
    <row r="127" spans="3:26" ht="15.5" x14ac:dyDescent="0.35">
      <c r="C127" t="s">
        <v>10</v>
      </c>
      <c r="D127" s="5">
        <v>2172239539000</v>
      </c>
      <c r="E127" s="5">
        <v>2192817086000</v>
      </c>
      <c r="F127" s="5">
        <v>2167537463000</v>
      </c>
      <c r="G127" s="5">
        <v>1970402738000</v>
      </c>
      <c r="I127" s="5">
        <v>2167537463000</v>
      </c>
      <c r="J127" s="5">
        <v>1980119437000</v>
      </c>
      <c r="K127" s="5">
        <v>1705656748000</v>
      </c>
      <c r="L127" s="5">
        <v>1700336893000</v>
      </c>
      <c r="M127" s="5">
        <v>1859762049000</v>
      </c>
      <c r="N127" s="5">
        <v>2006374654000</v>
      </c>
      <c r="O127" s="5">
        <v>1951094614000</v>
      </c>
      <c r="P127" s="5">
        <v>1826304984000</v>
      </c>
      <c r="Q127" s="5">
        <v>1854009404000</v>
      </c>
      <c r="R127" s="5">
        <v>1763758503000</v>
      </c>
      <c r="S127" s="5">
        <v>1508526723000</v>
      </c>
      <c r="T127" s="5">
        <v>1034335215000</v>
      </c>
      <c r="U127" s="5">
        <v>862074629000</v>
      </c>
      <c r="V127" s="5">
        <v>765221914000</v>
      </c>
      <c r="W127" s="5">
        <v>636405022000</v>
      </c>
      <c r="X127" s="5">
        <v>350964799000</v>
      </c>
      <c r="Y127" s="5">
        <v>271811213000</v>
      </c>
      <c r="Z127" s="5">
        <v>221857983000</v>
      </c>
    </row>
    <row r="128" spans="3:26" ht="15.5" x14ac:dyDescent="0.35">
      <c r="C128" t="s">
        <v>135</v>
      </c>
      <c r="D128" s="5">
        <v>5687738682000</v>
      </c>
      <c r="E128" s="5">
        <v>5804603143000</v>
      </c>
      <c r="F128" s="5">
        <v>5748462058000</v>
      </c>
      <c r="G128" s="5">
        <v>5426749267000</v>
      </c>
      <c r="I128" s="5">
        <v>5748462058000</v>
      </c>
      <c r="J128" s="5">
        <v>5142908657000</v>
      </c>
      <c r="K128" s="5">
        <v>5116000794000</v>
      </c>
      <c r="L128" s="5">
        <v>4705846343000</v>
      </c>
      <c r="M128" s="5">
        <v>4652817906000</v>
      </c>
      <c r="N128" s="5">
        <v>4737130041000</v>
      </c>
      <c r="O128" s="5">
        <v>4626630367000</v>
      </c>
      <c r="P128" s="5">
        <v>4280729979000</v>
      </c>
      <c r="Q128" s="5">
        <v>3886960940000</v>
      </c>
      <c r="R128" s="5">
        <v>3436388457000</v>
      </c>
      <c r="S128" s="5">
        <v>2627811764000</v>
      </c>
      <c r="T128" s="5">
        <v>1651782487000</v>
      </c>
      <c r="U128" s="5">
        <v>1478728388000</v>
      </c>
      <c r="V128" s="5">
        <v>1349457388000</v>
      </c>
      <c r="W128" s="5">
        <v>1051934823000</v>
      </c>
      <c r="X128" s="5">
        <v>654356727000</v>
      </c>
      <c r="Y128" s="5">
        <v>506324333000</v>
      </c>
      <c r="Z128" s="5">
        <v>437340237000</v>
      </c>
    </row>
    <row r="129" spans="2:26" ht="15.5" x14ac:dyDescent="0.35">
      <c r="C129" t="s">
        <v>136</v>
      </c>
      <c r="D129" s="5">
        <v>5001552516</v>
      </c>
      <c r="E129" s="5">
        <v>5001552516</v>
      </c>
      <c r="F129" s="5">
        <v>5001552516</v>
      </c>
      <c r="G129" s="5">
        <v>5001552516</v>
      </c>
      <c r="I129" s="5">
        <v>5001552516</v>
      </c>
      <c r="J129" s="5">
        <v>5001552516</v>
      </c>
      <c r="K129" s="5">
        <v>5001552516</v>
      </c>
      <c r="L129" s="5">
        <v>5001552516</v>
      </c>
      <c r="M129" s="5">
        <v>5001552516</v>
      </c>
      <c r="N129" s="5">
        <v>5001552516</v>
      </c>
      <c r="O129" s="5">
        <v>5001552516</v>
      </c>
      <c r="P129" s="5">
        <v>5001552516</v>
      </c>
      <c r="Q129" s="5">
        <v>5001552516</v>
      </c>
      <c r="R129" s="5">
        <v>5001552516</v>
      </c>
      <c r="S129" s="5">
        <v>5001552516</v>
      </c>
      <c r="T129" s="5">
        <v>3322733109</v>
      </c>
      <c r="U129" s="5">
        <v>2901278585</v>
      </c>
      <c r="V129" s="5">
        <v>2873297383</v>
      </c>
      <c r="W129" s="5">
        <v>2873289760</v>
      </c>
      <c r="X129" s="5">
        <v>1436644880</v>
      </c>
      <c r="Y129" s="5">
        <v>1218742000</v>
      </c>
      <c r="Z129" s="5">
        <v>1218742000</v>
      </c>
    </row>
    <row r="131" spans="2:26" ht="15.5" x14ac:dyDescent="0.35">
      <c r="B131" t="s">
        <v>137</v>
      </c>
      <c r="C131" t="s">
        <v>138</v>
      </c>
      <c r="D131" s="5">
        <v>170559068000</v>
      </c>
      <c r="E131" s="5">
        <v>68153704000</v>
      </c>
      <c r="F131" s="5">
        <v>14039092000</v>
      </c>
      <c r="G131" s="5">
        <v>19164005000</v>
      </c>
      <c r="I131" s="5">
        <v>96719293000</v>
      </c>
      <c r="J131" s="5">
        <v>83722515000</v>
      </c>
      <c r="K131" s="5">
        <v>150835024000</v>
      </c>
      <c r="L131" s="5">
        <v>229857987000</v>
      </c>
      <c r="M131" s="5">
        <v>41289895000</v>
      </c>
      <c r="N131" s="5">
        <v>84499712000</v>
      </c>
      <c r="O131" s="5">
        <v>278045189000</v>
      </c>
      <c r="P131" s="5">
        <v>7822108000</v>
      </c>
      <c r="Q131" s="5">
        <v>71805602000</v>
      </c>
      <c r="R131" s="5">
        <v>-49487215000</v>
      </c>
      <c r="S131" s="5">
        <v>29114979000</v>
      </c>
      <c r="T131" s="5">
        <v>19768454000</v>
      </c>
      <c r="U131" s="5">
        <v>96601830000</v>
      </c>
      <c r="V131" s="5">
        <v>199750799000</v>
      </c>
      <c r="W131" s="5">
        <v>154466471000</v>
      </c>
      <c r="X131" s="5">
        <v>102930868000</v>
      </c>
      <c r="Y131" s="5">
        <v>30946786000</v>
      </c>
      <c r="Z131" s="5">
        <v>56172266000</v>
      </c>
    </row>
    <row r="132" spans="2:26" ht="15.5" x14ac:dyDescent="0.35">
      <c r="C132" t="s">
        <v>634</v>
      </c>
      <c r="F132" s="5">
        <v>-115126438000</v>
      </c>
      <c r="G132" s="5">
        <v>115126438000</v>
      </c>
    </row>
    <row r="133" spans="2:26" ht="15.5" x14ac:dyDescent="0.35">
      <c r="C133" t="s">
        <v>635</v>
      </c>
      <c r="F133" s="5">
        <v>308217355000</v>
      </c>
      <c r="G133" s="5">
        <v>-308217355000</v>
      </c>
    </row>
    <row r="134" spans="2:26" ht="15.5" x14ac:dyDescent="0.35">
      <c r="C134" t="s">
        <v>637</v>
      </c>
      <c r="F134" s="5">
        <v>-9019431000</v>
      </c>
      <c r="G134" s="5">
        <v>9019431000</v>
      </c>
    </row>
    <row r="135" spans="2:26" ht="15.5" x14ac:dyDescent="0.35">
      <c r="C135" t="s">
        <v>640</v>
      </c>
      <c r="F135" s="5">
        <v>141754186000</v>
      </c>
      <c r="G135" s="5">
        <v>-141754186000</v>
      </c>
    </row>
    <row r="136" spans="2:26" ht="15.5" x14ac:dyDescent="0.35">
      <c r="C136" t="s">
        <v>641</v>
      </c>
      <c r="D136" s="5">
        <v>644508349000</v>
      </c>
      <c r="E136" s="5">
        <v>981643736000</v>
      </c>
      <c r="F136" s="5">
        <v>2872768462000</v>
      </c>
      <c r="G136" s="5">
        <v>-1594645985000</v>
      </c>
      <c r="I136" s="5">
        <v>2872768462000</v>
      </c>
      <c r="J136" s="5">
        <v>2576741674000</v>
      </c>
      <c r="K136" s="5">
        <v>2548591946000</v>
      </c>
      <c r="L136" s="5">
        <v>2311615432000</v>
      </c>
      <c r="M136" s="5">
        <v>1997776472000</v>
      </c>
      <c r="N136" s="5">
        <v>1921886833000</v>
      </c>
      <c r="O136" s="5">
        <v>1981213573000</v>
      </c>
      <c r="P136" s="5">
        <v>1592095417000</v>
      </c>
      <c r="Q136" s="5">
        <v>1320086126000</v>
      </c>
      <c r="R136" s="5">
        <v>915438776000</v>
      </c>
      <c r="S136" s="5">
        <v>855249078000</v>
      </c>
      <c r="T136" s="5">
        <v>488020033000</v>
      </c>
      <c r="U136" s="5">
        <v>464841682000</v>
      </c>
      <c r="V136" s="5">
        <v>495414929000</v>
      </c>
      <c r="W136" s="5">
        <v>420798499000</v>
      </c>
      <c r="X136" s="5">
        <v>330165660000</v>
      </c>
      <c r="Y136" s="5">
        <v>240922523000</v>
      </c>
      <c r="Z136" s="5">
        <v>257461508000</v>
      </c>
    </row>
    <row r="137" spans="2:26" ht="15.5" x14ac:dyDescent="0.35">
      <c r="C137" t="s">
        <v>642</v>
      </c>
      <c r="D137" s="5">
        <v>154229094000</v>
      </c>
      <c r="E137" s="5">
        <v>263075305000</v>
      </c>
      <c r="F137" s="5">
        <v>748610577000</v>
      </c>
      <c r="G137" s="5">
        <v>-407983261000</v>
      </c>
      <c r="I137" s="5">
        <v>748610577000</v>
      </c>
      <c r="J137" s="5">
        <v>768952315000</v>
      </c>
      <c r="K137" s="5">
        <v>446413166000</v>
      </c>
      <c r="L137" s="5">
        <v>537473061000</v>
      </c>
      <c r="M137" s="5">
        <v>508195122000</v>
      </c>
      <c r="N137" s="5">
        <v>391323329000</v>
      </c>
      <c r="O137" s="5">
        <v>489072025000</v>
      </c>
      <c r="P137" s="5">
        <v>398796019000</v>
      </c>
      <c r="Q137" s="5">
        <v>294308868000</v>
      </c>
      <c r="R137" s="5">
        <v>52576823000</v>
      </c>
      <c r="S137" s="5">
        <v>65594961000</v>
      </c>
      <c r="T137" s="5">
        <v>22161056000</v>
      </c>
      <c r="U137" s="5">
        <v>18761324000</v>
      </c>
      <c r="V137" s="5">
        <v>16161964000</v>
      </c>
      <c r="W137" s="5">
        <v>6106325000</v>
      </c>
      <c r="X137" s="5">
        <v>10027740000</v>
      </c>
      <c r="Y137" s="5">
        <v>3055579000</v>
      </c>
      <c r="Z137" s="5">
        <v>5756976000</v>
      </c>
    </row>
    <row r="138" spans="2:26" ht="15.5" x14ac:dyDescent="0.35">
      <c r="C138" t="s">
        <v>1151</v>
      </c>
    </row>
    <row r="139" spans="2:26" ht="15.5" x14ac:dyDescent="0.35">
      <c r="C139" t="s">
        <v>434</v>
      </c>
      <c r="D139" s="5">
        <v>2422109000</v>
      </c>
      <c r="E139" s="5">
        <v>2340387000</v>
      </c>
      <c r="F139" s="5">
        <v>18390539000</v>
      </c>
      <c r="G139" s="5">
        <v>-10294996000</v>
      </c>
      <c r="I139" s="5">
        <v>18390539000</v>
      </c>
      <c r="J139" s="5">
        <v>35401999000</v>
      </c>
      <c r="K139" s="5">
        <v>14993522000</v>
      </c>
      <c r="L139" s="5">
        <v>14197468000</v>
      </c>
      <c r="M139" s="5">
        <v>14764402000</v>
      </c>
      <c r="N139" s="5">
        <v>121383725000</v>
      </c>
      <c r="O139" s="5">
        <v>11346372000</v>
      </c>
      <c r="P139" s="5">
        <v>16155314000</v>
      </c>
      <c r="Q139" s="5">
        <v>63257165000</v>
      </c>
      <c r="R139" s="5">
        <v>9227026000</v>
      </c>
      <c r="S139" s="5">
        <v>16129152000</v>
      </c>
      <c r="T139" s="5">
        <v>1993311000</v>
      </c>
      <c r="U139" s="5">
        <v>-2531318000</v>
      </c>
      <c r="V139" s="5">
        <v>2942956000</v>
      </c>
      <c r="W139" s="5">
        <v>2322275000</v>
      </c>
      <c r="X139" s="5">
        <v>2115748000</v>
      </c>
      <c r="Y139" s="5">
        <v>2483502000</v>
      </c>
      <c r="Z139" s="5">
        <v>3530235000</v>
      </c>
    </row>
    <row r="140" spans="2:26" ht="15.5" x14ac:dyDescent="0.35">
      <c r="C140" t="s">
        <v>215</v>
      </c>
      <c r="D140" s="5">
        <v>-2823016000</v>
      </c>
      <c r="E140" s="5">
        <v>-1526217000</v>
      </c>
      <c r="F140" s="5">
        <v>-20368579000</v>
      </c>
      <c r="G140" s="5">
        <v>8804337000</v>
      </c>
      <c r="I140" s="5">
        <v>-20368579000</v>
      </c>
      <c r="J140" s="5">
        <v>-9738512000</v>
      </c>
      <c r="K140" s="5">
        <v>-6739432000</v>
      </c>
      <c r="L140" s="5">
        <v>-4235622000</v>
      </c>
      <c r="M140" s="5">
        <v>-4884791000</v>
      </c>
      <c r="N140" s="5">
        <v>-4215985000</v>
      </c>
      <c r="O140" s="5">
        <v>-4331620000</v>
      </c>
      <c r="P140" s="5">
        <v>-14000156000</v>
      </c>
      <c r="R140" s="5">
        <v>-814920000</v>
      </c>
      <c r="S140" s="5">
        <v>-1555600000</v>
      </c>
    </row>
    <row r="141" spans="2:26" ht="15.5" x14ac:dyDescent="0.35">
      <c r="C141" t="s">
        <v>1934</v>
      </c>
      <c r="D141" s="5">
        <v>-400907000</v>
      </c>
      <c r="E141" s="5">
        <v>814170000</v>
      </c>
      <c r="F141" s="5">
        <v>-1978040000</v>
      </c>
      <c r="G141" s="5">
        <v>-1490659000</v>
      </c>
      <c r="I141" s="5">
        <v>-1978040000</v>
      </c>
      <c r="J141" s="5">
        <v>25663487000</v>
      </c>
      <c r="K141" s="5">
        <v>8254090000</v>
      </c>
      <c r="L141" s="5">
        <v>9961846000</v>
      </c>
      <c r="M141" s="5">
        <v>9879611000</v>
      </c>
      <c r="N141" s="5">
        <v>117167740000</v>
      </c>
      <c r="O141" s="5">
        <v>7014752000</v>
      </c>
      <c r="P141" s="5">
        <v>2155158000</v>
      </c>
      <c r="Q141" s="5">
        <v>63257165000</v>
      </c>
      <c r="R141" s="5">
        <v>8412106000</v>
      </c>
      <c r="S141" s="5">
        <v>14573552000</v>
      </c>
      <c r="T141" s="5">
        <v>1993311000</v>
      </c>
      <c r="U141" s="5">
        <v>-2531318000</v>
      </c>
      <c r="V141" s="5">
        <v>2942956000</v>
      </c>
      <c r="W141" s="5">
        <v>2322275000</v>
      </c>
      <c r="X141" s="5">
        <v>2115748000</v>
      </c>
      <c r="Y141" s="5">
        <v>2483502000</v>
      </c>
      <c r="Z141" s="5">
        <v>3530235000</v>
      </c>
    </row>
    <row r="142" spans="2:26" ht="15.5" x14ac:dyDescent="0.35">
      <c r="C142" t="s">
        <v>1441</v>
      </c>
    </row>
    <row r="143" spans="2:26" ht="15.5" x14ac:dyDescent="0.35">
      <c r="C143" t="s">
        <v>644</v>
      </c>
      <c r="D143" s="5">
        <v>-252311676000</v>
      </c>
      <c r="E143" s="5">
        <v>-422343136000</v>
      </c>
      <c r="F143" s="5">
        <v>-1172663400000</v>
      </c>
      <c r="G143" s="5">
        <v>596455721000</v>
      </c>
      <c r="I143" s="5">
        <v>-1172663400000</v>
      </c>
      <c r="J143" s="5">
        <v>-1144329568000</v>
      </c>
      <c r="K143" s="5">
        <v>-803210231000</v>
      </c>
      <c r="L143" s="5">
        <v>-849386375000</v>
      </c>
      <c r="M143" s="5">
        <v>-763239400000</v>
      </c>
      <c r="N143" s="5">
        <v>-764286117000</v>
      </c>
      <c r="O143" s="5">
        <v>-758893510000</v>
      </c>
      <c r="P143" s="5">
        <v>-758248656000</v>
      </c>
      <c r="Q143" s="5">
        <v>-643900006000</v>
      </c>
      <c r="R143" s="5">
        <v>-395498105000</v>
      </c>
      <c r="S143" s="5">
        <v>-405802908000</v>
      </c>
      <c r="T143" s="5">
        <v>-315656518000</v>
      </c>
      <c r="U143" s="5">
        <v>-239434673000</v>
      </c>
      <c r="V143" s="5">
        <v>-172321923000</v>
      </c>
      <c r="W143" s="5">
        <v>-112773375000</v>
      </c>
      <c r="X143" s="5">
        <v>-108416172000</v>
      </c>
      <c r="Y143" s="5">
        <v>-104024154000</v>
      </c>
      <c r="Z143" s="5">
        <v>-101959423000</v>
      </c>
    </row>
    <row r="144" spans="2:26" ht="15.5" x14ac:dyDescent="0.35">
      <c r="C144" t="s">
        <v>1944</v>
      </c>
      <c r="D144" s="5">
        <v>46343275000</v>
      </c>
      <c r="E144" s="5">
        <v>44286572000</v>
      </c>
      <c r="F144" s="5">
        <v>295398059000</v>
      </c>
      <c r="G144" s="5">
        <v>-161220268000</v>
      </c>
      <c r="I144" s="5">
        <v>295398059000</v>
      </c>
      <c r="J144" s="5">
        <v>73434917000</v>
      </c>
    </row>
    <row r="145" spans="3:26" ht="15.5" x14ac:dyDescent="0.35">
      <c r="C145" t="s">
        <v>1945</v>
      </c>
      <c r="D145" s="5">
        <v>-60271013000</v>
      </c>
      <c r="E145" s="5">
        <v>-75018096000</v>
      </c>
      <c r="F145" s="5">
        <v>-226482826000</v>
      </c>
      <c r="G145" s="5">
        <v>120310031000</v>
      </c>
      <c r="I145" s="5">
        <v>-226482826000</v>
      </c>
      <c r="K145" s="5">
        <v>69981860000</v>
      </c>
      <c r="L145" s="5">
        <v>44509515000</v>
      </c>
      <c r="M145" s="5">
        <v>64791894000</v>
      </c>
      <c r="N145" s="5">
        <v>-25712335000</v>
      </c>
      <c r="O145" s="5">
        <v>-103850156000</v>
      </c>
      <c r="P145" s="5">
        <v>-81073615000</v>
      </c>
      <c r="Q145" s="5">
        <v>-43054280000</v>
      </c>
      <c r="R145" s="5">
        <v>-30711582000</v>
      </c>
      <c r="S145" s="5">
        <v>-42727815000</v>
      </c>
      <c r="T145" s="5">
        <v>-26621089000</v>
      </c>
      <c r="U145" s="5">
        <v>-6154414000</v>
      </c>
      <c r="V145" s="5">
        <v>-9426140000</v>
      </c>
      <c r="W145" s="5">
        <v>-65413482000</v>
      </c>
      <c r="X145" s="5">
        <v>-53628960000</v>
      </c>
      <c r="Y145" s="5">
        <v>-48631918000</v>
      </c>
      <c r="Z145" s="5">
        <v>-53620595000</v>
      </c>
    </row>
    <row r="146" spans="3:26" ht="15.5" x14ac:dyDescent="0.35">
      <c r="C146" t="s">
        <v>836</v>
      </c>
      <c r="D146" s="5">
        <v>-74992022000</v>
      </c>
      <c r="E146" s="5">
        <v>-62924473000</v>
      </c>
      <c r="F146" s="5">
        <v>-225488141000</v>
      </c>
      <c r="G146" s="5">
        <v>103086704000</v>
      </c>
      <c r="I146" s="5">
        <v>-225488141000</v>
      </c>
      <c r="J146" s="5">
        <v>-192713282000</v>
      </c>
      <c r="K146" s="5">
        <v>-184503166000</v>
      </c>
      <c r="L146" s="5">
        <v>-171305763000</v>
      </c>
      <c r="M146" s="5">
        <v>-149824800000</v>
      </c>
      <c r="N146" s="5">
        <v>-150766014000</v>
      </c>
      <c r="O146" s="5">
        <v>-147736644000</v>
      </c>
      <c r="P146" s="5">
        <v>-156069710000</v>
      </c>
      <c r="Q146" s="5">
        <v>-143561371000</v>
      </c>
      <c r="R146" s="5">
        <v>-178341953000</v>
      </c>
      <c r="S146" s="5">
        <v>-104181022000</v>
      </c>
      <c r="T146" s="5">
        <v>-67387543000</v>
      </c>
      <c r="U146" s="5">
        <v>-54465623000</v>
      </c>
      <c r="V146" s="5">
        <v>-49960469000</v>
      </c>
      <c r="W146" s="5">
        <v>-35921358000</v>
      </c>
      <c r="X146" s="5">
        <v>-28508877000</v>
      </c>
      <c r="Y146" s="5">
        <v>-24026537000</v>
      </c>
      <c r="Z146" s="5">
        <v>-20592601000</v>
      </c>
    </row>
    <row r="147" spans="3:26" ht="15.5" x14ac:dyDescent="0.35">
      <c r="C147" t="s">
        <v>643</v>
      </c>
      <c r="D147" s="5">
        <v>-171674850000</v>
      </c>
      <c r="E147" s="5">
        <v>-676589026000</v>
      </c>
      <c r="F147" s="5">
        <v>-1867595977000</v>
      </c>
      <c r="G147" s="5">
        <v>1120360402000</v>
      </c>
      <c r="I147" s="5">
        <v>-1867595977000</v>
      </c>
      <c r="J147" s="5">
        <v>-1758888328000</v>
      </c>
      <c r="K147" s="5">
        <v>-1562348958000</v>
      </c>
      <c r="L147" s="5">
        <v>-1481752994000</v>
      </c>
      <c r="M147" s="5">
        <v>-1384489438000</v>
      </c>
      <c r="N147" s="5">
        <v>-1304216097000</v>
      </c>
      <c r="O147" s="5">
        <v>-1124606513000</v>
      </c>
      <c r="P147" s="5">
        <v>-923944269000</v>
      </c>
      <c r="Q147" s="5">
        <v>-719127166000</v>
      </c>
      <c r="R147" s="5">
        <v>-359599867000</v>
      </c>
      <c r="S147" s="5">
        <v>-249072818000</v>
      </c>
      <c r="T147" s="5">
        <v>-47540628000</v>
      </c>
      <c r="U147" s="5">
        <v>-40091061000</v>
      </c>
      <c r="V147" s="5">
        <v>-46214582000</v>
      </c>
      <c r="W147" s="5">
        <v>-34244837000</v>
      </c>
      <c r="X147" s="5">
        <v>-27827480000</v>
      </c>
      <c r="Y147" s="5">
        <v>-22650205000</v>
      </c>
      <c r="Z147" s="5">
        <v>-21066713000</v>
      </c>
    </row>
    <row r="148" spans="3:26" ht="15.5" x14ac:dyDescent="0.35">
      <c r="C148" t="s">
        <v>1540</v>
      </c>
      <c r="D148" s="5">
        <v>-74366112000</v>
      </c>
      <c r="E148" s="5">
        <v>24447926000</v>
      </c>
      <c r="F148" s="5">
        <v>-280305870000</v>
      </c>
      <c r="G148" s="5">
        <v>120294938000</v>
      </c>
      <c r="I148" s="5">
        <v>-280305870000</v>
      </c>
      <c r="J148" s="5">
        <v>-213524292000</v>
      </c>
      <c r="K148" s="5">
        <v>-320811082000</v>
      </c>
      <c r="L148" s="5">
        <v>-127645360000</v>
      </c>
      <c r="M148" s="5">
        <v>-168463845000</v>
      </c>
      <c r="N148" s="5">
        <v>-82634929000</v>
      </c>
      <c r="O148" s="5">
        <v>-50439434000</v>
      </c>
      <c r="P148" s="5">
        <v>-60175447000</v>
      </c>
      <c r="Q148" s="5">
        <v>-48467058000</v>
      </c>
      <c r="R148" s="5">
        <v>-50588347000</v>
      </c>
      <c r="S148" s="5">
        <v>-69094744000</v>
      </c>
      <c r="T148" s="5">
        <v>-21076116000</v>
      </c>
      <c r="U148" s="5">
        <v>-23581988000</v>
      </c>
      <c r="V148" s="5">
        <v>-13611373000</v>
      </c>
      <c r="W148" s="5">
        <v>-13520929000</v>
      </c>
      <c r="X148" s="5">
        <v>-13916899000</v>
      </c>
      <c r="Y148" s="5">
        <v>-9956422000</v>
      </c>
      <c r="Z148" s="5">
        <v>-12096097000</v>
      </c>
    </row>
    <row r="149" spans="3:26" ht="15.5" x14ac:dyDescent="0.35">
      <c r="C149" t="s">
        <v>1254</v>
      </c>
      <c r="D149" s="5">
        <v>-40505070000</v>
      </c>
      <c r="E149" s="5">
        <v>-9239274000</v>
      </c>
      <c r="F149" s="5">
        <v>-37385192000</v>
      </c>
      <c r="G149" s="5">
        <v>41316181000</v>
      </c>
      <c r="I149" s="5">
        <v>-37385192000</v>
      </c>
      <c r="J149" s="5">
        <v>-42501230000</v>
      </c>
      <c r="K149" s="5">
        <v>-38615201000</v>
      </c>
      <c r="L149" s="5">
        <v>-30872448000</v>
      </c>
      <c r="M149" s="5">
        <v>-28818705000</v>
      </c>
      <c r="N149" s="5">
        <v>-15791727000</v>
      </c>
      <c r="O149" s="5">
        <v>-2672329000</v>
      </c>
      <c r="P149" s="5">
        <v>-3480981000</v>
      </c>
      <c r="Q149" s="5">
        <v>-7736676000</v>
      </c>
      <c r="R149" s="5">
        <v>-11175066000</v>
      </c>
      <c r="S149" s="5">
        <v>-35423305000</v>
      </c>
      <c r="T149" s="5">
        <v>-14124052000</v>
      </c>
      <c r="U149" s="5">
        <v>-20742099000</v>
      </c>
      <c r="V149" s="5">
        <v>-23234563000</v>
      </c>
      <c r="W149" s="5">
        <v>-12886647000</v>
      </c>
      <c r="X149" s="5">
        <v>-7079892000</v>
      </c>
      <c r="Y149" s="5">
        <v>-6225582000</v>
      </c>
      <c r="Z149" s="5">
        <v>-1241024000</v>
      </c>
    </row>
    <row r="150" spans="3:26" ht="15.5" x14ac:dyDescent="0.35">
      <c r="C150" t="s">
        <v>1946</v>
      </c>
      <c r="M150" s="5">
        <v>5238252000</v>
      </c>
    </row>
    <row r="151" spans="3:26" ht="15.5" x14ac:dyDescent="0.35">
      <c r="C151" t="s">
        <v>265</v>
      </c>
      <c r="F151" s="5">
        <v>-8158359000</v>
      </c>
      <c r="I151" s="5">
        <v>-8158359000</v>
      </c>
      <c r="J151" s="5">
        <v>-9113178000</v>
      </c>
      <c r="K151" s="5">
        <v>-12917400000</v>
      </c>
      <c r="L151" s="5">
        <v>-12738927000</v>
      </c>
      <c r="M151" s="5">
        <v>-49755268000</v>
      </c>
      <c r="N151" s="5">
        <v>-2470971000</v>
      </c>
      <c r="O151" s="5">
        <v>-11056575000</v>
      </c>
      <c r="P151" s="5">
        <v>-2231808000</v>
      </c>
    </row>
    <row r="152" spans="3:26" ht="15.5" x14ac:dyDescent="0.35">
      <c r="C152" t="s">
        <v>145</v>
      </c>
      <c r="D152" s="5">
        <v>-148372380000</v>
      </c>
      <c r="E152" s="5">
        <v>-21443000</v>
      </c>
      <c r="F152" s="5">
        <v>-20713653000</v>
      </c>
      <c r="G152" s="5">
        <v>19016292000</v>
      </c>
      <c r="I152" s="5">
        <v>-199790293000</v>
      </c>
      <c r="J152" s="5">
        <v>-150882151000</v>
      </c>
      <c r="K152" s="5">
        <v>-107663450000</v>
      </c>
      <c r="L152" s="5">
        <v>-249839755000</v>
      </c>
      <c r="M152" s="5">
        <v>-254799553000</v>
      </c>
      <c r="N152" s="5">
        <v>-150046575000</v>
      </c>
      <c r="Q152" s="5">
        <v>-40045731000</v>
      </c>
      <c r="R152" s="5">
        <v>-499607000</v>
      </c>
      <c r="S152" s="5">
        <v>-33726939000</v>
      </c>
      <c r="T152" s="5">
        <v>37704948000</v>
      </c>
      <c r="U152" s="5">
        <v>-29917519000</v>
      </c>
      <c r="V152" s="5">
        <v>-29005839000</v>
      </c>
      <c r="W152" s="5">
        <v>196967495000</v>
      </c>
      <c r="X152" s="5">
        <v>21109588000</v>
      </c>
      <c r="Y152" s="5">
        <v>-633325000</v>
      </c>
      <c r="Z152" s="5">
        <v>-420000000</v>
      </c>
    </row>
    <row r="153" spans="3:26" ht="15.5" x14ac:dyDescent="0.35">
      <c r="C153" t="s">
        <v>146</v>
      </c>
      <c r="D153" s="5">
        <v>181097887000</v>
      </c>
      <c r="E153" s="5">
        <v>-74891094000</v>
      </c>
      <c r="F153" s="5">
        <v>-39312381000</v>
      </c>
      <c r="G153" s="5">
        <v>-34892186000</v>
      </c>
      <c r="I153" s="5">
        <v>41558889000</v>
      </c>
      <c r="J153" s="5">
        <v>-211230729000</v>
      </c>
      <c r="K153" s="5">
        <v>-179110300000</v>
      </c>
      <c r="L153" s="5">
        <v>334339404000</v>
      </c>
      <c r="M153" s="5">
        <v>-612181277000</v>
      </c>
      <c r="N153" s="5">
        <v>1132678336000</v>
      </c>
      <c r="O153" s="5">
        <v>-407200461000</v>
      </c>
      <c r="P153" s="5">
        <v>213863279000</v>
      </c>
      <c r="Q153" s="5">
        <v>30988600000</v>
      </c>
      <c r="R153" s="5">
        <v>-484863887000</v>
      </c>
      <c r="S153" s="5">
        <v>-273325280000</v>
      </c>
      <c r="T153" s="5">
        <v>60177287000</v>
      </c>
      <c r="U153" s="5">
        <v>-55708213000</v>
      </c>
      <c r="V153" s="5">
        <v>-213407796000</v>
      </c>
      <c r="W153" s="5">
        <v>-353149601000</v>
      </c>
      <c r="X153" s="5">
        <v>-121652144000</v>
      </c>
      <c r="Y153" s="5">
        <v>-34603750000</v>
      </c>
      <c r="Z153" s="5">
        <v>-61510905000</v>
      </c>
    </row>
    <row r="154" spans="3:26" ht="15.5" x14ac:dyDescent="0.35">
      <c r="C154" t="s">
        <v>1947</v>
      </c>
    </row>
    <row r="155" spans="3:26" ht="15.5" x14ac:dyDescent="0.35">
      <c r="C155" t="s">
        <v>655</v>
      </c>
      <c r="F155" s="5">
        <v>-83700190000</v>
      </c>
      <c r="G155" s="5">
        <v>83700190000</v>
      </c>
    </row>
    <row r="156" spans="3:26" ht="15.5" x14ac:dyDescent="0.35">
      <c r="C156" t="s">
        <v>648</v>
      </c>
      <c r="D156" s="5">
        <v>135386000000</v>
      </c>
      <c r="E156" s="5">
        <v>21758000000</v>
      </c>
      <c r="F156" s="5">
        <v>242794362000</v>
      </c>
      <c r="G156" s="5">
        <v>-96778829000</v>
      </c>
      <c r="I156" s="5">
        <v>242794362000</v>
      </c>
      <c r="J156" s="5">
        <v>396199485000</v>
      </c>
      <c r="K156" s="5">
        <v>134965500000</v>
      </c>
      <c r="L156" s="5">
        <v>432672343000</v>
      </c>
      <c r="M156" s="5">
        <v>127950547000</v>
      </c>
      <c r="N156" s="5">
        <v>333514414000</v>
      </c>
      <c r="O156" s="5">
        <v>126717012000</v>
      </c>
      <c r="P156" s="5">
        <v>35701796000</v>
      </c>
      <c r="Q156" s="5">
        <v>-66210783000</v>
      </c>
      <c r="R156" s="5">
        <v>270901052000</v>
      </c>
      <c r="S156" s="5">
        <v>14389501000</v>
      </c>
      <c r="T156" s="5">
        <v>11000000000</v>
      </c>
      <c r="U156" s="5">
        <v>51450000000</v>
      </c>
      <c r="W156" s="5">
        <v>834122130000</v>
      </c>
      <c r="X156" s="5">
        <v>388412100000</v>
      </c>
      <c r="Y156" s="5">
        <v>518578600000</v>
      </c>
      <c r="Z156" s="5">
        <v>369679180000</v>
      </c>
    </row>
    <row r="157" spans="3:26" ht="15.5" x14ac:dyDescent="0.35">
      <c r="C157" t="s">
        <v>527</v>
      </c>
      <c r="D157" s="5">
        <v>-25348853000</v>
      </c>
      <c r="E157" s="5">
        <v>-87237924000</v>
      </c>
      <c r="F157" s="5">
        <v>-242857237000</v>
      </c>
      <c r="G157" s="5">
        <v>57000000000</v>
      </c>
      <c r="I157" s="5">
        <v>-242857237000</v>
      </c>
      <c r="J157" s="5">
        <v>-112149679000</v>
      </c>
      <c r="K157" s="5">
        <v>-163164674000</v>
      </c>
      <c r="L157" s="5">
        <v>-196666525000</v>
      </c>
      <c r="M157" s="5">
        <v>-700054141000</v>
      </c>
      <c r="N157" s="5">
        <v>-84381392000</v>
      </c>
      <c r="O157" s="5">
        <v>-310061184000</v>
      </c>
      <c r="P157" s="5">
        <v>-102176373000</v>
      </c>
      <c r="R157" s="5">
        <v>-30200000000</v>
      </c>
      <c r="S157" s="5">
        <v>-167090553000</v>
      </c>
      <c r="T157" s="5">
        <v>-16000000000</v>
      </c>
      <c r="V157" s="5">
        <v>-132250000000</v>
      </c>
      <c r="W157" s="5">
        <v>-1127716400000</v>
      </c>
      <c r="X157" s="5">
        <v>-514551180000</v>
      </c>
      <c r="Y157" s="5">
        <v>-626753300000</v>
      </c>
      <c r="Z157" s="5">
        <v>-482209980000</v>
      </c>
    </row>
    <row r="158" spans="3:26" ht="15.5" x14ac:dyDescent="0.35">
      <c r="C158" t="s">
        <v>1948</v>
      </c>
      <c r="Y158" s="5">
        <v>120000000000</v>
      </c>
    </row>
    <row r="159" spans="3:26" ht="15.5" x14ac:dyDescent="0.35">
      <c r="C159" t="s">
        <v>722</v>
      </c>
      <c r="Y159" s="5">
        <v>-120000000000</v>
      </c>
    </row>
    <row r="160" spans="3:26" ht="15.5" x14ac:dyDescent="0.35">
      <c r="C160" t="s">
        <v>1949</v>
      </c>
      <c r="D160" s="5">
        <v>-25346154000</v>
      </c>
      <c r="E160" s="5">
        <v>25346154000</v>
      </c>
      <c r="F160" s="5">
        <v>369478099000</v>
      </c>
      <c r="I160" s="5">
        <v>369478099000</v>
      </c>
      <c r="J160" s="5">
        <v>577145448000</v>
      </c>
      <c r="K160" s="5">
        <v>283032850000</v>
      </c>
      <c r="L160" s="5">
        <v>205936622000</v>
      </c>
      <c r="M160" s="5">
        <v>79186198000</v>
      </c>
      <c r="N160" s="5">
        <v>316371566000</v>
      </c>
      <c r="O160" s="5">
        <v>44752500000</v>
      </c>
      <c r="P160" s="5">
        <v>1294794499000</v>
      </c>
      <c r="R160" s="5">
        <v>291768680000</v>
      </c>
      <c r="S160" s="5">
        <v>102519633000</v>
      </c>
      <c r="T160" s="5">
        <v>2000000000</v>
      </c>
      <c r="U160" s="5">
        <v>55690000000</v>
      </c>
      <c r="V160" s="5">
        <v>98171668000</v>
      </c>
      <c r="W160" s="5">
        <v>220786011000</v>
      </c>
      <c r="X160" s="5">
        <v>10000000000</v>
      </c>
      <c r="Y160" s="5">
        <v>38000000000</v>
      </c>
      <c r="Z160" s="5">
        <v>68951800000</v>
      </c>
    </row>
    <row r="161" spans="3:26" ht="15.5" x14ac:dyDescent="0.35">
      <c r="C161" t="s">
        <v>1950</v>
      </c>
      <c r="D161" s="5">
        <v>-20538823000</v>
      </c>
      <c r="E161" s="5">
        <v>-63973953000</v>
      </c>
      <c r="F161" s="5">
        <v>-350557695000</v>
      </c>
      <c r="G161" s="5">
        <v>125698330000</v>
      </c>
      <c r="I161" s="5">
        <v>-350557695000</v>
      </c>
      <c r="J161" s="5">
        <v>-1205828153000</v>
      </c>
      <c r="K161" s="5">
        <v>-530718293000</v>
      </c>
      <c r="L161" s="5">
        <v>-199977430000</v>
      </c>
      <c r="M161" s="5">
        <v>-219173801000</v>
      </c>
      <c r="N161" s="5">
        <v>-351895532000</v>
      </c>
      <c r="O161" s="5">
        <v>-347324482000</v>
      </c>
      <c r="P161" s="5">
        <v>-1105513662000</v>
      </c>
      <c r="R161" s="5">
        <v>-496020251000</v>
      </c>
      <c r="S161" s="5">
        <v>-299199483000</v>
      </c>
      <c r="U161" s="5">
        <v>-249967389000</v>
      </c>
      <c r="V161" s="5">
        <v>-168816014000</v>
      </c>
      <c r="W161" s="5">
        <v>-313791000000</v>
      </c>
      <c r="X161" s="5">
        <v>-72000154000</v>
      </c>
      <c r="Y161" s="5">
        <v>-53000000000</v>
      </c>
    </row>
    <row r="162" spans="3:26" ht="15.5" x14ac:dyDescent="0.35">
      <c r="C162" t="s">
        <v>1951</v>
      </c>
      <c r="Z162" s="5">
        <v>-63000000000</v>
      </c>
    </row>
    <row r="163" spans="3:26" ht="15.5" x14ac:dyDescent="0.35">
      <c r="C163" t="s">
        <v>1952</v>
      </c>
      <c r="X163" s="5">
        <v>8000000000</v>
      </c>
      <c r="Y163" s="5">
        <v>60000000000</v>
      </c>
      <c r="Z163" s="5">
        <v>23000000000</v>
      </c>
    </row>
    <row r="164" spans="3:26" ht="15.5" x14ac:dyDescent="0.35">
      <c r="C164" t="s">
        <v>1953</v>
      </c>
      <c r="R164" s="5">
        <v>175298972000</v>
      </c>
      <c r="S164" s="5">
        <v>167866300000</v>
      </c>
      <c r="U164" s="5">
        <v>18752960000</v>
      </c>
      <c r="W164" s="5">
        <v>9501536000</v>
      </c>
      <c r="X164" s="5">
        <v>58860000000</v>
      </c>
    </row>
    <row r="165" spans="3:26" ht="15.5" x14ac:dyDescent="0.35">
      <c r="C165" t="s">
        <v>1954</v>
      </c>
      <c r="D165" s="5">
        <v>70409119000</v>
      </c>
      <c r="G165" s="5">
        <v>-121360917000</v>
      </c>
      <c r="N165" s="5">
        <v>11977716000</v>
      </c>
      <c r="O165" s="5">
        <v>1475954000</v>
      </c>
    </row>
    <row r="166" spans="3:26" ht="15.5" x14ac:dyDescent="0.35">
      <c r="C166" t="s">
        <v>1955</v>
      </c>
      <c r="S166" s="5">
        <v>-230311872000</v>
      </c>
      <c r="T166" s="5">
        <v>-23000000000</v>
      </c>
      <c r="V166" s="5">
        <v>-19950125000</v>
      </c>
      <c r="W166" s="5">
        <v>-25963840000</v>
      </c>
      <c r="X166" s="5">
        <v>-42857506000</v>
      </c>
    </row>
    <row r="167" spans="3:26" ht="15.5" x14ac:dyDescent="0.35">
      <c r="C167" t="s">
        <v>1956</v>
      </c>
      <c r="P167" s="5">
        <v>-549921000</v>
      </c>
      <c r="X167" s="5">
        <v>17419921000</v>
      </c>
    </row>
    <row r="168" spans="3:26" ht="15.5" x14ac:dyDescent="0.35">
      <c r="C168" t="s">
        <v>651</v>
      </c>
      <c r="U168" s="5">
        <v>76616942000</v>
      </c>
      <c r="V168" s="5">
        <v>65969621000</v>
      </c>
      <c r="W168" s="5">
        <v>52088133000</v>
      </c>
      <c r="X168" s="5">
        <v>27213844000</v>
      </c>
      <c r="Y168" s="5">
        <v>30286793000</v>
      </c>
      <c r="Z168" s="5">
        <v>25004559000</v>
      </c>
    </row>
    <row r="169" spans="3:26" ht="15.5" x14ac:dyDescent="0.35">
      <c r="C169" t="s">
        <v>1957</v>
      </c>
      <c r="D169" s="5">
        <v>35653988000</v>
      </c>
      <c r="E169" s="5">
        <v>27594980000</v>
      </c>
      <c r="F169" s="5">
        <v>7944120000</v>
      </c>
      <c r="G169" s="5">
        <v>-71898119000</v>
      </c>
      <c r="I169" s="5">
        <v>7944120000</v>
      </c>
      <c r="J169" s="5">
        <v>120298367000</v>
      </c>
      <c r="K169" s="5">
        <v>93129050000</v>
      </c>
      <c r="L169" s="5">
        <v>82494794000</v>
      </c>
      <c r="M169" s="5">
        <v>98505847000</v>
      </c>
      <c r="N169" s="5">
        <v>86921578000</v>
      </c>
      <c r="O169" s="5">
        <v>80197918000</v>
      </c>
      <c r="P169" s="5">
        <v>90032901000</v>
      </c>
      <c r="Q169" s="5">
        <v>84098615000</v>
      </c>
      <c r="R169" s="5">
        <v>163625935000</v>
      </c>
      <c r="S169" s="5">
        <v>141715335000</v>
      </c>
      <c r="T169" s="5">
        <v>106336076000</v>
      </c>
    </row>
    <row r="170" spans="3:26" ht="15.5" x14ac:dyDescent="0.35">
      <c r="C170" t="s">
        <v>1958</v>
      </c>
      <c r="D170" s="5">
        <v>13818679000</v>
      </c>
      <c r="G170" s="5">
        <v>-9568834000</v>
      </c>
      <c r="R170" s="5">
        <v>63422000000</v>
      </c>
      <c r="S170" s="5">
        <v>270619000</v>
      </c>
      <c r="T170" s="5">
        <v>347630000</v>
      </c>
    </row>
    <row r="171" spans="3:26" ht="15.5" x14ac:dyDescent="0.35">
      <c r="C171" t="s">
        <v>1959</v>
      </c>
      <c r="D171" s="5">
        <v>49472667000</v>
      </c>
      <c r="E171" s="5">
        <v>27594980000</v>
      </c>
      <c r="F171" s="5">
        <v>7944120000</v>
      </c>
      <c r="G171" s="5">
        <v>-81466953000</v>
      </c>
      <c r="I171" s="5">
        <v>7944120000</v>
      </c>
      <c r="J171" s="5">
        <v>120298367000</v>
      </c>
      <c r="K171" s="5">
        <v>93129050000</v>
      </c>
      <c r="L171" s="5">
        <v>82494794000</v>
      </c>
      <c r="M171" s="5">
        <v>98505847000</v>
      </c>
      <c r="N171" s="5">
        <v>86921578000</v>
      </c>
      <c r="O171" s="5">
        <v>80197918000</v>
      </c>
      <c r="P171" s="5">
        <v>90032901000</v>
      </c>
      <c r="Q171" s="5">
        <v>84098615000</v>
      </c>
      <c r="R171" s="5">
        <v>227047935000</v>
      </c>
      <c r="S171" s="5">
        <v>141985954000</v>
      </c>
      <c r="T171" s="5">
        <v>106683706000</v>
      </c>
      <c r="U171" s="5">
        <v>76616942000</v>
      </c>
      <c r="V171" s="5">
        <v>65969621000</v>
      </c>
      <c r="W171" s="5">
        <v>52088133000</v>
      </c>
      <c r="X171" s="5">
        <v>27213844000</v>
      </c>
      <c r="Y171" s="5">
        <v>30286793000</v>
      </c>
      <c r="Z171" s="5">
        <v>25004559000</v>
      </c>
    </row>
    <row r="172" spans="3:26" ht="15.5" x14ac:dyDescent="0.35">
      <c r="C172" t="s">
        <v>427</v>
      </c>
    </row>
    <row r="173" spans="3:26" ht="15.5" x14ac:dyDescent="0.35">
      <c r="C173" t="s">
        <v>1960</v>
      </c>
      <c r="D173" s="5">
        <v>-1517921000</v>
      </c>
      <c r="E173" s="5">
        <v>1517921000</v>
      </c>
      <c r="F173" s="5">
        <v>18463872000</v>
      </c>
      <c r="I173" s="5">
        <v>18463872000</v>
      </c>
      <c r="J173" s="5">
        <v>17770070000</v>
      </c>
      <c r="K173" s="5">
        <v>14433995000</v>
      </c>
      <c r="L173" s="5">
        <v>12713901000</v>
      </c>
      <c r="M173" s="5">
        <v>9213083000</v>
      </c>
      <c r="N173" s="5">
        <v>8405606000</v>
      </c>
      <c r="O173" s="5">
        <v>980538000</v>
      </c>
      <c r="P173" s="5">
        <v>3693946000</v>
      </c>
      <c r="Q173" s="5">
        <v>3088501000</v>
      </c>
      <c r="R173" s="5">
        <v>2967096000</v>
      </c>
      <c r="S173" s="5">
        <v>2294320000</v>
      </c>
      <c r="T173" s="5">
        <v>157296000</v>
      </c>
      <c r="U173" s="5">
        <v>135107000</v>
      </c>
      <c r="V173" s="5">
        <v>131419000</v>
      </c>
      <c r="W173" s="5">
        <v>104392000</v>
      </c>
      <c r="X173" s="5">
        <v>78746000</v>
      </c>
      <c r="Y173" s="5">
        <v>-74400000</v>
      </c>
      <c r="Z173" s="5">
        <v>-34915000</v>
      </c>
    </row>
    <row r="174" spans="3:26" ht="15.5" x14ac:dyDescent="0.35">
      <c r="C174" t="s">
        <v>222</v>
      </c>
      <c r="D174" s="5">
        <v>93361000</v>
      </c>
      <c r="E174" s="5">
        <v>275450000</v>
      </c>
      <c r="F174" s="5">
        <v>1108432000</v>
      </c>
      <c r="G174" s="5">
        <v>-656081000</v>
      </c>
      <c r="I174" s="5">
        <v>1108432000</v>
      </c>
      <c r="J174" s="5">
        <v>810175000</v>
      </c>
      <c r="K174" s="5">
        <v>883571000</v>
      </c>
      <c r="L174" s="5">
        <v>619878000</v>
      </c>
      <c r="M174" s="5">
        <v>3437915000</v>
      </c>
      <c r="N174" s="5">
        <v>128282000</v>
      </c>
      <c r="O174" s="5">
        <v>2046603000</v>
      </c>
      <c r="P174" s="5">
        <v>128925000</v>
      </c>
      <c r="Q174" s="5">
        <v>1041809000</v>
      </c>
      <c r="R174" s="5">
        <v>918492000</v>
      </c>
      <c r="S174" s="5">
        <v>1143850000</v>
      </c>
      <c r="T174" s="5">
        <v>992850000</v>
      </c>
      <c r="U174" s="5">
        <v>536755000</v>
      </c>
      <c r="V174" s="5">
        <v>392000000</v>
      </c>
      <c r="W174" s="5">
        <v>155925000</v>
      </c>
      <c r="X174" s="5">
        <v>97625000</v>
      </c>
      <c r="Y174" s="5">
        <v>413206000</v>
      </c>
      <c r="Z174" s="5">
        <v>239052000</v>
      </c>
    </row>
    <row r="175" spans="3:26" ht="15.5" x14ac:dyDescent="0.35">
      <c r="C175" t="s">
        <v>147</v>
      </c>
      <c r="D175" s="5">
        <v>-1511509000</v>
      </c>
      <c r="E175" s="5">
        <v>-171722000</v>
      </c>
      <c r="F175" s="5">
        <v>-1986144000</v>
      </c>
      <c r="G175" s="5">
        <v>-1027926000</v>
      </c>
      <c r="I175" s="5">
        <v>-4815064000</v>
      </c>
      <c r="J175" s="5">
        <v>-5476442000</v>
      </c>
      <c r="K175" s="5">
        <v>-11672299000</v>
      </c>
      <c r="L175" s="5">
        <v>-3454179000</v>
      </c>
      <c r="M175" s="5">
        <v>-11246925000</v>
      </c>
      <c r="N175" s="5">
        <v>-6497914000</v>
      </c>
      <c r="O175" s="5">
        <v>-5985320000</v>
      </c>
      <c r="P175" s="5">
        <v>-2248832000</v>
      </c>
      <c r="Q175" s="5">
        <v>8970458000</v>
      </c>
      <c r="R175" s="5">
        <v>-11298388000</v>
      </c>
      <c r="S175" s="5">
        <v>-6922930000</v>
      </c>
      <c r="T175" s="5">
        <v>-21656565000</v>
      </c>
      <c r="U175" s="5">
        <v>-8922588000</v>
      </c>
      <c r="V175" s="5">
        <v>-57056365000</v>
      </c>
      <c r="W175" s="5">
        <v>-2436488000</v>
      </c>
      <c r="X175" s="5">
        <v>-2325540000</v>
      </c>
      <c r="Y175" s="5">
        <v>-2054649000</v>
      </c>
      <c r="Z175" s="5">
        <v>-3140601000</v>
      </c>
    </row>
    <row r="176" spans="3:26" ht="15.5" x14ac:dyDescent="0.35">
      <c r="C176" t="s">
        <v>1961</v>
      </c>
      <c r="N176" s="5">
        <v>818134012000</v>
      </c>
    </row>
    <row r="177" spans="2:26" ht="15.5" x14ac:dyDescent="0.35">
      <c r="C177" t="s">
        <v>762</v>
      </c>
      <c r="R177" s="5">
        <v>-916247475000</v>
      </c>
    </row>
    <row r="178" spans="2:26" ht="15.5" x14ac:dyDescent="0.35">
      <c r="C178" t="s">
        <v>152</v>
      </c>
      <c r="D178" s="5">
        <v>-148372380000</v>
      </c>
      <c r="E178" s="5">
        <v>-21443000</v>
      </c>
      <c r="F178" s="5">
        <v>-20713653000</v>
      </c>
      <c r="G178" s="5">
        <v>19016292000</v>
      </c>
      <c r="I178" s="5">
        <v>-199790293000</v>
      </c>
      <c r="J178" s="5">
        <v>-150882151000</v>
      </c>
      <c r="K178" s="5">
        <v>-107663450000</v>
      </c>
      <c r="L178" s="5">
        <v>-249839755000</v>
      </c>
      <c r="M178" s="5">
        <v>-254799553000</v>
      </c>
      <c r="N178" s="5">
        <v>-150046575000</v>
      </c>
      <c r="Q178" s="5">
        <v>-40045731000</v>
      </c>
      <c r="R178" s="5">
        <v>-499607000</v>
      </c>
      <c r="S178" s="5">
        <v>-33726939000</v>
      </c>
      <c r="T178" s="5">
        <v>37704948000</v>
      </c>
      <c r="U178" s="5">
        <v>-29917519000</v>
      </c>
      <c r="V178" s="5">
        <v>-29005839000</v>
      </c>
      <c r="W178" s="5">
        <v>196967495000</v>
      </c>
      <c r="X178" s="5">
        <v>21109588000</v>
      </c>
      <c r="Y178" s="5">
        <v>-633325000</v>
      </c>
      <c r="Z178" s="5">
        <v>-420000000</v>
      </c>
    </row>
    <row r="179" spans="2:26" ht="15.5" x14ac:dyDescent="0.35">
      <c r="C179" t="s">
        <v>1962</v>
      </c>
      <c r="F179" s="5">
        <v>-18993473000</v>
      </c>
      <c r="G179" s="5">
        <v>18993473000</v>
      </c>
    </row>
    <row r="180" spans="2:26" ht="15.5" x14ac:dyDescent="0.35">
      <c r="C180" t="s">
        <v>1963</v>
      </c>
    </row>
    <row r="181" spans="2:26" ht="15.5" x14ac:dyDescent="0.35">
      <c r="C181" t="s">
        <v>229</v>
      </c>
      <c r="W181" s="5">
        <v>211699645000</v>
      </c>
    </row>
    <row r="182" spans="2:26" ht="15.5" x14ac:dyDescent="0.35">
      <c r="C182" t="s">
        <v>319</v>
      </c>
      <c r="X182" s="5">
        <v>21790288000</v>
      </c>
    </row>
    <row r="183" spans="2:26" ht="15.5" x14ac:dyDescent="0.35">
      <c r="C183" t="s">
        <v>500</v>
      </c>
      <c r="T183" s="5">
        <v>73754542000</v>
      </c>
      <c r="U183" s="5">
        <v>4896710000</v>
      </c>
      <c r="V183" s="5">
        <v>1334000</v>
      </c>
    </row>
    <row r="184" spans="2:26" ht="15.5" x14ac:dyDescent="0.35">
      <c r="C184" t="s">
        <v>1242</v>
      </c>
      <c r="E184" s="5">
        <v>-21443000</v>
      </c>
      <c r="F184" s="5">
        <v>-1720180000</v>
      </c>
      <c r="G184" s="5">
        <v>21388000</v>
      </c>
      <c r="I184" s="5">
        <v>-1720180000</v>
      </c>
      <c r="J184" s="5">
        <v>-2276044000</v>
      </c>
      <c r="K184" s="5">
        <v>-7941668000</v>
      </c>
      <c r="L184" s="5">
        <v>-530534000</v>
      </c>
      <c r="M184" s="5">
        <v>-4721927000</v>
      </c>
    </row>
    <row r="185" spans="2:26" ht="15.5" x14ac:dyDescent="0.35">
      <c r="C185" t="s">
        <v>608</v>
      </c>
      <c r="D185" s="5">
        <v>-148372380000</v>
      </c>
      <c r="G185" s="5">
        <v>1431000</v>
      </c>
      <c r="I185" s="5">
        <v>-198070113000</v>
      </c>
      <c r="J185" s="5">
        <v>-148606107000</v>
      </c>
      <c r="K185" s="5">
        <v>-99721782000</v>
      </c>
      <c r="L185" s="5">
        <v>-249309221000</v>
      </c>
      <c r="M185" s="5">
        <v>-250077626000</v>
      </c>
      <c r="N185" s="5">
        <v>-150046575000</v>
      </c>
      <c r="Q185" s="5">
        <v>-40012420000</v>
      </c>
      <c r="S185" s="5">
        <v>-33227330000</v>
      </c>
      <c r="T185" s="5">
        <v>-35191627000</v>
      </c>
      <c r="U185" s="5">
        <v>-34814229000</v>
      </c>
      <c r="V185" s="5">
        <v>-28732898000</v>
      </c>
      <c r="W185" s="5">
        <v>-14366450000</v>
      </c>
    </row>
    <row r="186" spans="2:26" ht="15.5" x14ac:dyDescent="0.35">
      <c r="C186" t="s">
        <v>1704</v>
      </c>
      <c r="Q186" s="5">
        <v>-33311000</v>
      </c>
      <c r="R186" s="5">
        <v>-499607000</v>
      </c>
      <c r="S186" s="5">
        <v>-499609000</v>
      </c>
      <c r="T186" s="5">
        <v>-857967000</v>
      </c>
      <c r="V186" s="5">
        <v>-274275000</v>
      </c>
      <c r="W186" s="5">
        <v>-365700000</v>
      </c>
      <c r="X186" s="5">
        <v>-680700000</v>
      </c>
      <c r="Y186" s="5">
        <v>-633325000</v>
      </c>
      <c r="Z186" s="5">
        <v>-420000000</v>
      </c>
    </row>
    <row r="187" spans="2:26" ht="15.5" x14ac:dyDescent="0.35">
      <c r="C187" t="s">
        <v>167</v>
      </c>
      <c r="D187" s="5">
        <v>203284575000</v>
      </c>
      <c r="E187" s="5">
        <v>-6758833000</v>
      </c>
      <c r="F187" s="5">
        <v>-45986942000</v>
      </c>
      <c r="G187" s="5">
        <v>3288111000</v>
      </c>
      <c r="I187" s="5">
        <v>-61512111000</v>
      </c>
      <c r="J187" s="5">
        <v>-278390365000</v>
      </c>
      <c r="K187" s="5">
        <v>-135938726000</v>
      </c>
      <c r="L187" s="5">
        <v>314357636000</v>
      </c>
      <c r="M187" s="5">
        <v>-825690935000</v>
      </c>
      <c r="N187" s="5">
        <v>1067131473000</v>
      </c>
      <c r="O187" s="5">
        <v>-129155272000</v>
      </c>
      <c r="P187" s="5">
        <v>221685387000</v>
      </c>
      <c r="Q187" s="5">
        <v>62748471000</v>
      </c>
      <c r="R187" s="5">
        <v>-534850709000</v>
      </c>
      <c r="S187" s="5">
        <v>-277937240000</v>
      </c>
      <c r="T187" s="5">
        <v>117650689000</v>
      </c>
      <c r="U187" s="5">
        <v>10976098000</v>
      </c>
      <c r="V187" s="5">
        <v>-42662836000</v>
      </c>
      <c r="W187" s="5">
        <v>-1715635000</v>
      </c>
      <c r="X187" s="5">
        <v>2388312000</v>
      </c>
      <c r="Y187" s="5">
        <v>-4290289000</v>
      </c>
      <c r="Z187" s="5">
        <v>-5758639000</v>
      </c>
    </row>
    <row r="188" spans="2:26" ht="15.5" x14ac:dyDescent="0.35">
      <c r="C188" t="s">
        <v>168</v>
      </c>
      <c r="E188" s="5">
        <v>485425155000</v>
      </c>
      <c r="F188" s="5">
        <v>438780461000</v>
      </c>
      <c r="G188" s="5">
        <v>-438780461000</v>
      </c>
      <c r="I188" s="5">
        <v>525407902000</v>
      </c>
      <c r="J188" s="5">
        <v>779356656000</v>
      </c>
      <c r="K188" s="5">
        <v>904187158000</v>
      </c>
      <c r="L188" s="5">
        <v>578794702000</v>
      </c>
      <c r="M188" s="5">
        <v>1403860839000</v>
      </c>
      <c r="N188" s="5">
        <v>335078586000</v>
      </c>
      <c r="O188" s="5">
        <v>466295317000</v>
      </c>
      <c r="P188" s="5">
        <v>239356585000</v>
      </c>
      <c r="Q188" s="5">
        <v>175165913000</v>
      </c>
      <c r="R188" s="5">
        <v>713350448000</v>
      </c>
      <c r="S188" s="5">
        <v>989929402000</v>
      </c>
      <c r="T188" s="5">
        <v>711359721000</v>
      </c>
      <c r="U188" s="5">
        <v>694809893000</v>
      </c>
      <c r="V188" s="5">
        <v>736761529000</v>
      </c>
      <c r="W188" s="5">
        <v>11317664000</v>
      </c>
      <c r="X188" s="5">
        <v>8929352000</v>
      </c>
      <c r="Y188" s="5">
        <v>13219641000</v>
      </c>
      <c r="Z188" s="5">
        <v>18978280000</v>
      </c>
    </row>
    <row r="189" spans="2:26" ht="15.5" x14ac:dyDescent="0.35">
      <c r="C189" t="s">
        <v>242</v>
      </c>
      <c r="D189" s="5">
        <v>33895143000</v>
      </c>
      <c r="E189" s="5">
        <v>9038328000</v>
      </c>
      <c r="F189" s="5">
        <v>21529364000</v>
      </c>
      <c r="G189" s="5">
        <v>1194156000</v>
      </c>
      <c r="I189" s="5">
        <v>21529364000</v>
      </c>
      <c r="J189" s="5">
        <v>24441611000</v>
      </c>
      <c r="K189" s="5">
        <v>11108224000</v>
      </c>
      <c r="L189" s="5">
        <v>11034820000</v>
      </c>
      <c r="M189" s="5">
        <v>624798000</v>
      </c>
      <c r="N189" s="5">
        <v>1650782000</v>
      </c>
      <c r="O189" s="5">
        <v>-2061459000</v>
      </c>
      <c r="P189" s="5">
        <v>5253345000</v>
      </c>
      <c r="Q189" s="5">
        <v>1442201000</v>
      </c>
      <c r="R189" s="5">
        <v>-3333826000</v>
      </c>
      <c r="S189" s="5">
        <v>1358287000</v>
      </c>
      <c r="T189" s="5">
        <v>899865000</v>
      </c>
      <c r="U189" s="5">
        <v>5573730000</v>
      </c>
      <c r="V189" s="5">
        <v>711200000</v>
      </c>
    </row>
    <row r="190" spans="2:26" ht="15.5" x14ac:dyDescent="0.35">
      <c r="C190" t="s">
        <v>169</v>
      </c>
      <c r="D190" s="5">
        <v>237179718000</v>
      </c>
      <c r="E190" s="5">
        <v>487704650000</v>
      </c>
      <c r="F190" s="5">
        <v>414322883000</v>
      </c>
      <c r="G190" s="5">
        <v>-434298194000</v>
      </c>
      <c r="I190" s="5">
        <v>485425155000</v>
      </c>
      <c r="J190" s="5">
        <v>525407902000</v>
      </c>
      <c r="K190" s="5">
        <v>779356656000</v>
      </c>
      <c r="L190" s="5">
        <v>904187158000</v>
      </c>
      <c r="M190" s="5">
        <v>578794702000</v>
      </c>
      <c r="N190" s="5">
        <v>1403860841000</v>
      </c>
      <c r="O190" s="5">
        <v>335078586000</v>
      </c>
      <c r="P190" s="5">
        <v>466295317000</v>
      </c>
      <c r="Q190" s="5">
        <v>239356585000</v>
      </c>
      <c r="R190" s="5">
        <v>175165913000</v>
      </c>
      <c r="S190" s="5">
        <v>713350449000</v>
      </c>
      <c r="T190" s="5">
        <v>829910275000</v>
      </c>
      <c r="U190" s="5">
        <v>711359721000</v>
      </c>
      <c r="V190" s="5">
        <v>694809893000</v>
      </c>
      <c r="W190" s="5">
        <v>9602029000</v>
      </c>
      <c r="X190" s="5">
        <v>11317664000</v>
      </c>
      <c r="Y190" s="5">
        <v>8929352000</v>
      </c>
      <c r="Z190" s="5">
        <v>13219641000</v>
      </c>
    </row>
    <row r="192" spans="2:26" ht="15.5" x14ac:dyDescent="0.35">
      <c r="B192" t="s">
        <v>170</v>
      </c>
      <c r="C192" t="s">
        <v>12</v>
      </c>
      <c r="D192" s="5">
        <v>5000000000</v>
      </c>
      <c r="E192" s="5">
        <v>5000000000</v>
      </c>
      <c r="F192" s="5">
        <v>5000000000</v>
      </c>
      <c r="G192" s="5">
        <v>5000000000</v>
      </c>
      <c r="I192" s="5">
        <v>5000000000</v>
      </c>
      <c r="J192" s="5">
        <v>5000000000</v>
      </c>
      <c r="K192" s="5">
        <v>5000000000</v>
      </c>
      <c r="L192" s="5">
        <v>5000000000</v>
      </c>
      <c r="M192" s="5">
        <v>5000000000</v>
      </c>
      <c r="N192" s="5">
        <v>5000000000</v>
      </c>
      <c r="O192" s="5">
        <v>5000000000</v>
      </c>
      <c r="P192" s="5">
        <v>5000000000</v>
      </c>
      <c r="Q192" s="5">
        <v>5000000000</v>
      </c>
      <c r="R192" s="5">
        <v>5000000000</v>
      </c>
      <c r="S192" s="5">
        <v>5000000000</v>
      </c>
      <c r="T192" s="5">
        <v>3320000000</v>
      </c>
      <c r="U192" s="5">
        <v>2900000000</v>
      </c>
      <c r="V192" s="5">
        <v>2870000000</v>
      </c>
      <c r="W192" s="5">
        <v>2870000000</v>
      </c>
      <c r="X192" s="5">
        <v>1440000000</v>
      </c>
      <c r="Y192" s="5">
        <v>1220000000</v>
      </c>
      <c r="Z192" s="5">
        <v>1220000000</v>
      </c>
    </row>
    <row r="193" spans="3:7" ht="15.5" x14ac:dyDescent="0.35">
      <c r="C193" t="s">
        <v>171</v>
      </c>
      <c r="D193" s="6">
        <v>18.850000000000001</v>
      </c>
      <c r="E193" s="6">
        <v>14.24</v>
      </c>
      <c r="F193" s="6">
        <v>8.27</v>
      </c>
      <c r="G193" s="5">
        <v>3</v>
      </c>
    </row>
    <row r="194" spans="3:7" ht="15.5" x14ac:dyDescent="0.35">
      <c r="C194" t="s">
        <v>172</v>
      </c>
      <c r="D194" s="6">
        <v>21.01</v>
      </c>
      <c r="E194" s="6">
        <v>30.9</v>
      </c>
      <c r="F194" s="6">
        <v>48.61</v>
      </c>
      <c r="G194" s="5">
        <v>120</v>
      </c>
    </row>
    <row r="195" spans="3:7" ht="15.5" x14ac:dyDescent="0.35">
      <c r="C195" t="s">
        <v>60</v>
      </c>
      <c r="D195" s="6">
        <v>3.59</v>
      </c>
      <c r="E195" s="6">
        <v>5.16</v>
      </c>
      <c r="F195" s="6">
        <v>3.34</v>
      </c>
      <c r="G195" s="6">
        <v>2.76</v>
      </c>
    </row>
    <row r="196" spans="3:7" ht="15.5" x14ac:dyDescent="0.35">
      <c r="C196" t="s">
        <v>173</v>
      </c>
      <c r="D196" s="5">
        <v>89450000000</v>
      </c>
      <c r="E196" s="5">
        <v>74380000000</v>
      </c>
      <c r="F196" s="5">
        <v>47970000000</v>
      </c>
      <c r="G196" s="5">
        <v>22390000000</v>
      </c>
    </row>
    <row r="197" spans="3:7" ht="15.5" x14ac:dyDescent="0.35">
      <c r="C197" t="s">
        <v>174</v>
      </c>
      <c r="D197" s="6">
        <v>1.66E-2</v>
      </c>
      <c r="E197" s="6">
        <v>1.23E-2</v>
      </c>
      <c r="F197" s="6">
        <v>7.1999999999999998E-3</v>
      </c>
      <c r="G197" s="6">
        <v>2.8000000000000004E-3</v>
      </c>
    </row>
    <row r="198" spans="3:7" ht="15.5" x14ac:dyDescent="0.35">
      <c r="C198" t="s">
        <v>175</v>
      </c>
      <c r="D198" s="6">
        <v>4.3400000000000001E-2</v>
      </c>
      <c r="E198" s="6">
        <v>3.2500000000000001E-2</v>
      </c>
      <c r="F198" s="6">
        <v>1.9099999999999999E-2</v>
      </c>
      <c r="G198" s="6">
        <v>7.6E-3</v>
      </c>
    </row>
    <row r="199" spans="3:7" ht="15.5" x14ac:dyDescent="0.35">
      <c r="C199" t="s">
        <v>176</v>
      </c>
      <c r="D199" s="6">
        <v>1.4999999999999999E-2</v>
      </c>
      <c r="E199" s="6">
        <v>1.24E-2</v>
      </c>
      <c r="F199" s="6">
        <v>8.0000000000000002E-3</v>
      </c>
      <c r="G199" s="6">
        <v>3.5999999999999999E-3</v>
      </c>
    </row>
    <row r="200" spans="3:7" ht="15.5" x14ac:dyDescent="0.35">
      <c r="C200" t="s">
        <v>177</v>
      </c>
    </row>
    <row r="201" spans="3:7" ht="15.5" x14ac:dyDescent="0.35">
      <c r="C201" t="s">
        <v>178</v>
      </c>
      <c r="D201" s="5">
        <v>2172000000000</v>
      </c>
      <c r="E201" s="5">
        <v>2193000000000</v>
      </c>
      <c r="F201" s="5">
        <v>2168000000000</v>
      </c>
      <c r="G201" s="5">
        <v>1970000000000</v>
      </c>
    </row>
    <row r="202" spans="3:7" ht="15.5" x14ac:dyDescent="0.35">
      <c r="C202" t="s">
        <v>179</v>
      </c>
      <c r="D202" s="6">
        <v>0.91</v>
      </c>
      <c r="E202" s="5">
        <v>1</v>
      </c>
      <c r="F202" s="6">
        <v>0.93</v>
      </c>
      <c r="G202" s="6">
        <v>0.91</v>
      </c>
    </row>
    <row r="203" spans="3:7" ht="15.5" x14ac:dyDescent="0.35">
      <c r="C203" t="s">
        <v>180</v>
      </c>
      <c r="D203" s="6">
        <v>434.31</v>
      </c>
      <c r="E203" s="6">
        <v>438.43</v>
      </c>
      <c r="F203" s="6">
        <v>433.37</v>
      </c>
      <c r="G203" s="6">
        <v>393.96</v>
      </c>
    </row>
    <row r="204" spans="3:7" ht="15.5" x14ac:dyDescent="0.35">
      <c r="C204" t="s">
        <v>181</v>
      </c>
      <c r="D204" s="6">
        <v>0.91</v>
      </c>
      <c r="E204" s="5">
        <v>1</v>
      </c>
      <c r="F204" s="6">
        <v>0.93</v>
      </c>
      <c r="G204" s="6">
        <v>0.91</v>
      </c>
    </row>
    <row r="205" spans="3:7" ht="15.5" x14ac:dyDescent="0.35">
      <c r="C205" t="s">
        <v>182</v>
      </c>
      <c r="D205" s="6">
        <v>434.12</v>
      </c>
      <c r="E205" s="6">
        <v>438.37</v>
      </c>
      <c r="F205" s="6">
        <v>433.31</v>
      </c>
      <c r="G205" s="6">
        <v>393.88</v>
      </c>
    </row>
    <row r="206" spans="3:7" ht="15.5" x14ac:dyDescent="0.35">
      <c r="C206" t="s">
        <v>183</v>
      </c>
    </row>
    <row r="207" spans="3:7" ht="15.5" x14ac:dyDescent="0.35">
      <c r="C207" t="s">
        <v>184</v>
      </c>
    </row>
    <row r="208" spans="3:7" ht="15.5" x14ac:dyDescent="0.35">
      <c r="C208" t="s">
        <v>185</v>
      </c>
      <c r="D208" s="5">
        <v>2172000000000</v>
      </c>
      <c r="E208" s="5">
        <v>2193000000000</v>
      </c>
      <c r="F208" s="5">
        <v>2168000000000</v>
      </c>
      <c r="G208" s="5">
        <v>1970000000000</v>
      </c>
    </row>
    <row r="209" spans="3:26" ht="15.5" x14ac:dyDescent="0.35">
      <c r="C209" t="s">
        <v>24</v>
      </c>
    </row>
    <row r="210" spans="3:26" ht="15.5" x14ac:dyDescent="0.35">
      <c r="C210" t="s">
        <v>21</v>
      </c>
    </row>
    <row r="211" spans="3:26" ht="15.5" x14ac:dyDescent="0.35">
      <c r="C211" t="s">
        <v>186</v>
      </c>
    </row>
    <row r="212" spans="3:26" ht="15.5" x14ac:dyDescent="0.35">
      <c r="C212" t="s">
        <v>187</v>
      </c>
      <c r="D212" s="5">
        <v>171000000000</v>
      </c>
      <c r="E212" s="5">
        <v>68000000000</v>
      </c>
      <c r="F212" s="5">
        <v>14000000000</v>
      </c>
      <c r="G212" s="5">
        <v>19000000000</v>
      </c>
    </row>
    <row r="213" spans="3:26" ht="15.5" x14ac:dyDescent="0.35">
      <c r="C213" t="s">
        <v>188</v>
      </c>
      <c r="D213" s="5">
        <v>-2000000000</v>
      </c>
      <c r="E213" s="5">
        <v>0</v>
      </c>
      <c r="F213" s="5">
        <v>-2000000000</v>
      </c>
      <c r="G213" s="5">
        <v>-1000000000</v>
      </c>
    </row>
    <row r="214" spans="3:26" ht="15.5" x14ac:dyDescent="0.35">
      <c r="C214" t="s">
        <v>13</v>
      </c>
      <c r="D214" s="5">
        <v>169000000000</v>
      </c>
      <c r="E214" s="5">
        <v>68000000000</v>
      </c>
      <c r="F214" s="5">
        <v>12000000000</v>
      </c>
      <c r="G214" s="5">
        <v>18000000000</v>
      </c>
    </row>
    <row r="215" spans="3:26" ht="15.5" x14ac:dyDescent="0.35">
      <c r="C215" t="s">
        <v>16</v>
      </c>
      <c r="D215" s="6">
        <v>33.799999999999997</v>
      </c>
      <c r="E215" s="6">
        <v>13.59</v>
      </c>
      <c r="F215" s="6">
        <v>2.41</v>
      </c>
      <c r="G215" s="6">
        <v>3.63</v>
      </c>
    </row>
    <row r="216" spans="3:26" ht="15.5" x14ac:dyDescent="0.35">
      <c r="C216" t="s">
        <v>45</v>
      </c>
      <c r="I216" s="6">
        <v>31.29</v>
      </c>
      <c r="J216" s="6">
        <v>53.03</v>
      </c>
      <c r="K216" s="6">
        <v>29.61</v>
      </c>
      <c r="L216" s="6">
        <v>33.94</v>
      </c>
      <c r="M216" s="6">
        <v>29.88</v>
      </c>
      <c r="N216" s="6">
        <v>21.44</v>
      </c>
      <c r="O216" s="6">
        <v>14.61</v>
      </c>
      <c r="P216" s="6">
        <v>5.65</v>
      </c>
      <c r="Q216" s="6">
        <v>24.63</v>
      </c>
      <c r="R216" s="6">
        <v>26.05</v>
      </c>
      <c r="S216" s="6">
        <v>38.74</v>
      </c>
      <c r="T216" s="6">
        <v>42.12</v>
      </c>
      <c r="U216" s="6">
        <v>52.66</v>
      </c>
      <c r="V216" s="6">
        <v>51.21</v>
      </c>
      <c r="W216" s="6">
        <v>33.229999999999997</v>
      </c>
      <c r="X216" s="6">
        <v>41.32</v>
      </c>
      <c r="Y216" s="6">
        <v>40.36</v>
      </c>
      <c r="Z216" s="6">
        <v>24.48</v>
      </c>
    </row>
    <row r="217" spans="3:26" ht="15.5" x14ac:dyDescent="0.35">
      <c r="C217" t="s">
        <v>59</v>
      </c>
      <c r="I217" s="6">
        <v>12.85</v>
      </c>
      <c r="J217" s="6">
        <v>6.22</v>
      </c>
      <c r="K217" s="6">
        <v>9.7899999999999991</v>
      </c>
      <c r="L217" s="6">
        <v>10.61</v>
      </c>
      <c r="M217" s="6">
        <v>11.24</v>
      </c>
      <c r="N217" s="6">
        <v>10.54</v>
      </c>
      <c r="O217" s="6">
        <v>20.260000000000002</v>
      </c>
      <c r="P217" s="6">
        <v>57.7</v>
      </c>
      <c r="Q217" s="6">
        <v>15.43</v>
      </c>
      <c r="R217" s="6">
        <v>14.36</v>
      </c>
      <c r="S217" s="6">
        <v>9.81</v>
      </c>
      <c r="T217" s="6">
        <v>5.53</v>
      </c>
      <c r="U217" s="6">
        <v>3.76</v>
      </c>
      <c r="V217" s="6">
        <v>4.49</v>
      </c>
      <c r="W217" s="6">
        <v>4.42</v>
      </c>
      <c r="X217" s="6">
        <v>3.51</v>
      </c>
      <c r="Y217" s="6">
        <v>2.38</v>
      </c>
      <c r="Z217" s="6">
        <v>2.08</v>
      </c>
    </row>
    <row r="218" spans="3:26" ht="15.5" x14ac:dyDescent="0.35">
      <c r="C218" t="s">
        <v>62</v>
      </c>
      <c r="I218" s="6">
        <v>0.9</v>
      </c>
      <c r="J218" s="6">
        <v>0.8</v>
      </c>
      <c r="K218" s="6">
        <v>1.57</v>
      </c>
      <c r="L218" s="6">
        <v>2.0499999999999998</v>
      </c>
      <c r="M218" s="6">
        <v>2.13</v>
      </c>
      <c r="N218" s="6">
        <v>1.47</v>
      </c>
      <c r="O218" s="6">
        <v>1.9</v>
      </c>
      <c r="P218" s="6">
        <v>2.2400000000000002</v>
      </c>
      <c r="Q218" s="6">
        <v>2.4700000000000002</v>
      </c>
      <c r="R218" s="6">
        <v>2.5</v>
      </c>
      <c r="S218" s="6">
        <v>2.5099999999999998</v>
      </c>
      <c r="T218" s="6">
        <v>1.36</v>
      </c>
      <c r="U218" s="6">
        <v>1.1599999999999999</v>
      </c>
      <c r="V218" s="6">
        <v>1.5</v>
      </c>
      <c r="W218" s="6">
        <v>1.1499999999999999</v>
      </c>
      <c r="X218" s="6">
        <v>0.75</v>
      </c>
      <c r="Y218" s="6">
        <v>0.46</v>
      </c>
      <c r="Z218" s="6">
        <v>0.26</v>
      </c>
    </row>
    <row r="219" spans="3:26" ht="15.5" x14ac:dyDescent="0.35">
      <c r="C219" t="s">
        <v>189</v>
      </c>
      <c r="I219" s="5">
        <v>179530000000</v>
      </c>
      <c r="J219" s="5">
        <v>298110000000</v>
      </c>
      <c r="K219" s="5">
        <v>172340000000</v>
      </c>
      <c r="L219" s="5">
        <v>205160000000</v>
      </c>
      <c r="M219" s="5">
        <v>174470000000</v>
      </c>
      <c r="N219" s="5">
        <v>137340000000</v>
      </c>
      <c r="O219" s="5">
        <v>89950000000</v>
      </c>
      <c r="P219" s="5">
        <v>67420000000</v>
      </c>
    </row>
    <row r="220" spans="3:26" ht="15.5" x14ac:dyDescent="0.35">
      <c r="C220" t="s">
        <v>190</v>
      </c>
      <c r="I220" s="6">
        <v>2.7200000000000002E-2</v>
      </c>
      <c r="J220" s="6">
        <v>5.16E-2</v>
      </c>
      <c r="K220" s="6">
        <v>2.8900000000000002E-2</v>
      </c>
      <c r="L220" s="6">
        <v>3.61E-2</v>
      </c>
      <c r="M220" s="6">
        <v>3.2099999999999997E-2</v>
      </c>
      <c r="N220" s="6">
        <v>2.2599999999999999E-2</v>
      </c>
      <c r="O220" s="6">
        <v>1.5800000000000002E-2</v>
      </c>
      <c r="P220" s="6">
        <v>6.6E-3</v>
      </c>
      <c r="Q220" s="6">
        <v>3.1699999999999999E-2</v>
      </c>
      <c r="R220" s="6">
        <v>3.7900000000000003E-2</v>
      </c>
      <c r="S220" s="6">
        <v>7.3700000000000002E-2</v>
      </c>
      <c r="T220" s="6">
        <v>8.4700000000000011E-2</v>
      </c>
      <c r="U220" s="6">
        <v>0.1033</v>
      </c>
      <c r="V220" s="6">
        <v>0.109</v>
      </c>
      <c r="W220" s="6">
        <v>9.0800000000000006E-2</v>
      </c>
      <c r="X220" s="6">
        <v>9.0700000000000003E-2</v>
      </c>
      <c r="Y220" s="6">
        <v>9.7200000000000009E-2</v>
      </c>
      <c r="Z220" s="6">
        <v>6.8199999999999997E-2</v>
      </c>
    </row>
    <row r="221" spans="3:26" ht="15.5" x14ac:dyDescent="0.35">
      <c r="C221" t="s">
        <v>191</v>
      </c>
      <c r="I221" s="6">
        <v>7.22E-2</v>
      </c>
      <c r="J221" s="6">
        <v>0.13400000000000001</v>
      </c>
      <c r="K221" s="6">
        <v>8.6800000000000002E-2</v>
      </c>
      <c r="L221" s="6">
        <v>9.98E-2</v>
      </c>
      <c r="M221" s="6">
        <v>8.0399999999999985E-2</v>
      </c>
      <c r="N221" s="6">
        <v>5.3499999999999999E-2</v>
      </c>
      <c r="O221" s="6">
        <v>3.7400000000000003E-2</v>
      </c>
      <c r="P221" s="6">
        <v>1.55E-2</v>
      </c>
      <c r="Q221" s="6">
        <v>6.6400000000000001E-2</v>
      </c>
      <c r="R221" s="6">
        <v>7.3899999999999993E-2</v>
      </c>
      <c r="S221" s="6">
        <v>0.12839999999999999</v>
      </c>
      <c r="T221" s="6">
        <v>0.1353</v>
      </c>
      <c r="U221" s="6">
        <v>0.1772</v>
      </c>
      <c r="V221" s="6">
        <v>0.1923</v>
      </c>
      <c r="W221" s="6">
        <v>0.15</v>
      </c>
      <c r="X221" s="6">
        <v>0.1691</v>
      </c>
      <c r="Y221" s="6">
        <v>0.18100000000000002</v>
      </c>
      <c r="Z221" s="6">
        <v>0.13449999999999998</v>
      </c>
    </row>
    <row r="222" spans="3:26" ht="15.5" x14ac:dyDescent="0.35">
      <c r="C222" t="s">
        <v>192</v>
      </c>
      <c r="I222" s="6">
        <v>3.0699999999999998E-2</v>
      </c>
      <c r="J222" s="6">
        <v>5.5399999999999998E-2</v>
      </c>
      <c r="K222" s="6">
        <v>3.2099999999999997E-2</v>
      </c>
      <c r="L222" s="6">
        <v>4.1200000000000001E-2</v>
      </c>
      <c r="M222" s="6">
        <v>3.4300000000000004E-2</v>
      </c>
      <c r="N222" s="6">
        <v>2.6499999999999999E-2</v>
      </c>
      <c r="O222" s="6">
        <v>1.77E-2</v>
      </c>
      <c r="P222" s="6">
        <v>1.3300000000000001E-2</v>
      </c>
      <c r="Q222" s="6">
        <v>3.7100000000000001E-2</v>
      </c>
      <c r="R222" s="6">
        <v>4.58E-2</v>
      </c>
      <c r="S222" s="6">
        <v>9.9100000000000008E-2</v>
      </c>
      <c r="T222" s="6">
        <v>9.5000000000000001E-2</v>
      </c>
      <c r="U222" s="6">
        <v>0.1244</v>
      </c>
      <c r="V222" s="6">
        <v>0.14369999999999999</v>
      </c>
      <c r="W222" s="6">
        <v>0.12820000000000001</v>
      </c>
      <c r="X222" s="6">
        <v>0.1168</v>
      </c>
      <c r="Y222" s="6">
        <v>0.1164</v>
      </c>
      <c r="Z222" s="6">
        <v>0.1547</v>
      </c>
    </row>
    <row r="223" spans="3:26" ht="15.5" x14ac:dyDescent="0.35">
      <c r="C223" t="s">
        <v>193</v>
      </c>
    </row>
    <row r="224" spans="3:26" ht="15.5" x14ac:dyDescent="0.35">
      <c r="C224" t="s">
        <v>56</v>
      </c>
      <c r="I224" s="6">
        <v>0.93</v>
      </c>
      <c r="J224" s="6">
        <v>0.83</v>
      </c>
      <c r="K224" s="6">
        <v>0.85</v>
      </c>
      <c r="L224" s="6">
        <v>1.06</v>
      </c>
      <c r="M224" s="6">
        <v>0.9</v>
      </c>
      <c r="N224" s="6">
        <v>0.56000000000000005</v>
      </c>
      <c r="O224" s="6">
        <v>0.76</v>
      </c>
      <c r="P224" s="6">
        <v>0.89</v>
      </c>
      <c r="Q224" s="6">
        <v>1.03</v>
      </c>
      <c r="R224" s="6">
        <v>1.06</v>
      </c>
      <c r="S224" s="6">
        <v>1.26</v>
      </c>
      <c r="T224" s="6">
        <v>0.75</v>
      </c>
      <c r="U224" s="6">
        <v>0.67</v>
      </c>
      <c r="V224" s="6">
        <v>0.86</v>
      </c>
      <c r="W224" s="6">
        <v>0.66</v>
      </c>
      <c r="X224" s="6">
        <v>0.59</v>
      </c>
      <c r="Y224" s="6">
        <v>0.43</v>
      </c>
      <c r="Z224" s="6">
        <v>0.28000000000000003</v>
      </c>
    </row>
    <row r="225" spans="3:26" ht="15.5" x14ac:dyDescent="0.35">
      <c r="C225" t="s">
        <v>53</v>
      </c>
      <c r="I225" s="6">
        <v>433.37</v>
      </c>
      <c r="J225" s="6">
        <v>395.9</v>
      </c>
      <c r="K225" s="6">
        <v>341.03</v>
      </c>
      <c r="L225" s="6">
        <v>339.96</v>
      </c>
      <c r="M225" s="6">
        <v>371.84</v>
      </c>
      <c r="N225" s="6">
        <v>401.15</v>
      </c>
      <c r="O225" s="6">
        <v>390.1</v>
      </c>
      <c r="P225" s="6">
        <v>365.15</v>
      </c>
      <c r="Q225" s="6">
        <v>370.69</v>
      </c>
      <c r="R225" s="6">
        <v>352.64</v>
      </c>
      <c r="S225" s="6">
        <v>301.61</v>
      </c>
      <c r="T225" s="6">
        <v>311.29000000000002</v>
      </c>
      <c r="U225" s="6">
        <v>297.14</v>
      </c>
      <c r="V225" s="6">
        <v>266.32</v>
      </c>
      <c r="W225" s="6">
        <v>221.49</v>
      </c>
      <c r="X225" s="6">
        <v>244.29</v>
      </c>
      <c r="Y225" s="6">
        <v>223.03</v>
      </c>
      <c r="Z225" s="6">
        <v>182.04</v>
      </c>
    </row>
    <row r="226" spans="3:26" ht="15.5" x14ac:dyDescent="0.35">
      <c r="C226" t="s">
        <v>194</v>
      </c>
      <c r="I226" s="6">
        <v>0.93</v>
      </c>
      <c r="J226" s="6">
        <v>0.83</v>
      </c>
      <c r="K226" s="6">
        <v>0.85</v>
      </c>
      <c r="L226" s="6">
        <v>1.06</v>
      </c>
      <c r="M226" s="6">
        <v>0.9</v>
      </c>
      <c r="N226" s="6">
        <v>0.56000000000000005</v>
      </c>
      <c r="O226" s="6">
        <v>1.4</v>
      </c>
      <c r="P226" s="6">
        <v>1.77</v>
      </c>
      <c r="Q226" s="6">
        <v>2.0099999999999998</v>
      </c>
      <c r="R226" s="6">
        <v>2.19</v>
      </c>
      <c r="S226" s="6">
        <v>1.26</v>
      </c>
      <c r="T226" s="6">
        <v>0.75</v>
      </c>
      <c r="U226" s="6">
        <v>0.67</v>
      </c>
      <c r="V226" s="6">
        <v>0.86</v>
      </c>
      <c r="W226" s="6">
        <v>0.66</v>
      </c>
      <c r="X226" s="6">
        <v>0.59</v>
      </c>
      <c r="Y226" s="6">
        <v>0.43</v>
      </c>
      <c r="Z226" s="6">
        <v>0.28000000000000003</v>
      </c>
    </row>
    <row r="227" spans="3:26" ht="15.5" x14ac:dyDescent="0.35">
      <c r="C227" t="s">
        <v>195</v>
      </c>
      <c r="I227" s="6">
        <v>433.31</v>
      </c>
      <c r="J227" s="6">
        <v>395.81</v>
      </c>
      <c r="K227" s="6">
        <v>340.94</v>
      </c>
      <c r="L227" s="6">
        <v>339.81</v>
      </c>
      <c r="M227" s="6">
        <v>371.56</v>
      </c>
      <c r="N227" s="6">
        <v>400.95</v>
      </c>
      <c r="O227" s="6">
        <v>211.23</v>
      </c>
      <c r="P227" s="6">
        <v>184.58</v>
      </c>
      <c r="Q227" s="6">
        <v>189.03</v>
      </c>
      <c r="R227" s="6">
        <v>170.98</v>
      </c>
      <c r="S227" s="6">
        <v>301.61</v>
      </c>
      <c r="T227" s="6">
        <v>311.29000000000002</v>
      </c>
      <c r="U227" s="6">
        <v>297.14</v>
      </c>
      <c r="V227" s="6">
        <v>266.32</v>
      </c>
      <c r="W227" s="6">
        <v>221.49</v>
      </c>
      <c r="X227" s="6">
        <v>244.29</v>
      </c>
      <c r="Y227" s="6">
        <v>223.03</v>
      </c>
      <c r="Z227" s="6">
        <v>182.04</v>
      </c>
    </row>
    <row r="228" spans="3:26" ht="15.5" x14ac:dyDescent="0.35">
      <c r="C228" t="s">
        <v>196</v>
      </c>
    </row>
    <row r="229" spans="3:26" ht="15.5" x14ac:dyDescent="0.35">
      <c r="C229" t="s">
        <v>197</v>
      </c>
    </row>
    <row r="230" spans="3:26" ht="15.5" x14ac:dyDescent="0.35">
      <c r="C230" t="s">
        <v>26</v>
      </c>
    </row>
    <row r="231" spans="3:26" ht="15.5" x14ac:dyDescent="0.35">
      <c r="C231" t="s">
        <v>23</v>
      </c>
    </row>
    <row r="232" spans="3:26" ht="15.5" x14ac:dyDescent="0.35">
      <c r="C232" t="s">
        <v>198</v>
      </c>
    </row>
    <row r="233" spans="3:26" ht="15.5" x14ac:dyDescent="0.35">
      <c r="C233" t="s">
        <v>199</v>
      </c>
      <c r="I233" s="5">
        <v>97000000000</v>
      </c>
      <c r="J233" s="5">
        <v>84000000000</v>
      </c>
      <c r="K233" s="5">
        <v>151000000000</v>
      </c>
      <c r="L233" s="5">
        <v>230000000000</v>
      </c>
      <c r="M233" s="5">
        <v>41000000000</v>
      </c>
      <c r="N233" s="5">
        <v>84000000000</v>
      </c>
      <c r="O233" s="5">
        <v>278000000000</v>
      </c>
      <c r="P233" s="5">
        <v>8000000000</v>
      </c>
      <c r="Q233" s="5">
        <v>72000000000</v>
      </c>
      <c r="R233" s="5">
        <v>-49000000000</v>
      </c>
      <c r="S233" s="5">
        <v>29000000000</v>
      </c>
      <c r="T233" s="5">
        <v>20000000000</v>
      </c>
      <c r="U233" s="5">
        <v>97000000000</v>
      </c>
      <c r="V233" s="5">
        <v>200000000000</v>
      </c>
      <c r="W233" s="5">
        <v>154000000000</v>
      </c>
      <c r="X233" s="5">
        <v>103000000000</v>
      </c>
      <c r="Y233" s="5">
        <v>31000000000</v>
      </c>
      <c r="Z233" s="5">
        <v>56000000000</v>
      </c>
    </row>
    <row r="234" spans="3:26" ht="15.5" x14ac:dyDescent="0.35">
      <c r="C234" t="s">
        <v>200</v>
      </c>
      <c r="I234" s="5">
        <v>-5000000000</v>
      </c>
      <c r="J234" s="5">
        <v>-5000000000</v>
      </c>
      <c r="K234" s="5">
        <v>-12000000000</v>
      </c>
      <c r="L234" s="5">
        <v>-3000000000</v>
      </c>
      <c r="M234" s="5">
        <v>-11000000000</v>
      </c>
      <c r="N234" s="5">
        <v>-6000000000</v>
      </c>
      <c r="O234" s="5">
        <v>-6000000000</v>
      </c>
      <c r="P234" s="5">
        <v>-2000000000</v>
      </c>
      <c r="Q234" s="5">
        <v>9000000000</v>
      </c>
      <c r="R234" s="5">
        <v>-11000000000</v>
      </c>
      <c r="S234" s="5">
        <v>-7000000000</v>
      </c>
      <c r="T234" s="5">
        <v>-22000000000</v>
      </c>
      <c r="U234" s="5">
        <v>-9000000000</v>
      </c>
      <c r="V234" s="5">
        <v>-57000000000</v>
      </c>
      <c r="W234" s="5">
        <v>-2000000000</v>
      </c>
      <c r="X234" s="5">
        <v>-2000000000</v>
      </c>
      <c r="Y234" s="5">
        <v>-2000000000</v>
      </c>
      <c r="Z234" s="5">
        <v>-3000000000</v>
      </c>
    </row>
    <row r="235" spans="3:26" ht="15.5" x14ac:dyDescent="0.35">
      <c r="C235" t="s">
        <v>15</v>
      </c>
      <c r="I235" s="5">
        <v>92000000000</v>
      </c>
      <c r="J235" s="5">
        <v>78000000000</v>
      </c>
      <c r="K235" s="5">
        <v>139000000000</v>
      </c>
      <c r="L235" s="5">
        <v>226000000000</v>
      </c>
      <c r="M235" s="5">
        <v>30000000000</v>
      </c>
      <c r="N235" s="5">
        <v>78000000000</v>
      </c>
      <c r="O235" s="5">
        <v>272000000000</v>
      </c>
      <c r="P235" s="5">
        <v>6000000000</v>
      </c>
      <c r="Q235" s="5">
        <v>81000000000</v>
      </c>
      <c r="R235" s="5">
        <v>-61000000000</v>
      </c>
      <c r="S235" s="5">
        <v>22000000000</v>
      </c>
      <c r="T235" s="5">
        <v>-2000000000</v>
      </c>
      <c r="U235" s="5">
        <v>88000000000</v>
      </c>
      <c r="V235" s="5">
        <v>143000000000</v>
      </c>
      <c r="W235" s="5">
        <v>152000000000</v>
      </c>
      <c r="X235" s="5">
        <v>101000000000</v>
      </c>
      <c r="Y235" s="5">
        <v>29000000000</v>
      </c>
      <c r="Z235" s="5">
        <v>53000000000</v>
      </c>
    </row>
    <row r="236" spans="3:26" ht="15.5" x14ac:dyDescent="0.35">
      <c r="C236" t="s">
        <v>17</v>
      </c>
      <c r="I236" s="6">
        <v>18.38</v>
      </c>
      <c r="J236" s="6">
        <v>15.64</v>
      </c>
      <c r="K236" s="6">
        <v>27.82</v>
      </c>
      <c r="L236" s="6">
        <v>45.27</v>
      </c>
      <c r="M236" s="6">
        <v>6.01</v>
      </c>
      <c r="N236" s="6">
        <v>15.6</v>
      </c>
      <c r="O236" s="6">
        <v>54.4</v>
      </c>
      <c r="P236" s="6">
        <v>1.1100000000000001</v>
      </c>
      <c r="Q236" s="6">
        <v>16.149999999999999</v>
      </c>
      <c r="R236" s="6">
        <v>-12.15</v>
      </c>
      <c r="S236" s="6">
        <v>4.4400000000000004</v>
      </c>
      <c r="T236" s="6">
        <v>-0.56999999999999995</v>
      </c>
      <c r="U236" s="6">
        <v>30.22</v>
      </c>
      <c r="V236" s="6">
        <v>49.66</v>
      </c>
      <c r="W236" s="6">
        <v>52.91</v>
      </c>
      <c r="X236" s="6">
        <v>70.03</v>
      </c>
      <c r="Y236" s="6">
        <v>23.71</v>
      </c>
      <c r="Z236" s="6">
        <v>43.51</v>
      </c>
    </row>
  </sheetData>
  <pageMargins left="0.7" right="0.7" top="0.75" bottom="0.75" header="0.3" footer="0.3"/>
  <ignoredErrors>
    <ignoredError sqref="A1:Z237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Z1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1964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1965</v>
      </c>
      <c r="D2" s="2" vm="488">
        <f ca="1">IFERROR(_xlfn.STOCKHISTORY("XIDX:" &amp; $C$1, D3, , 0, 0, 1), "Libur")</f>
        <v>3240</v>
      </c>
      <c r="E2" s="2" vm="489">
        <f ca="1">IFERROR(_xlfn.STOCKHISTORY("XIDX:" &amp; $C$1, E3, , 0, 0, 1), "Libur")</f>
        <v>2990</v>
      </c>
      <c r="H2" s="2" vm="489">
        <f ca="1">IFERROR(INDEX(D2:G2,COUNT(D2:G2)),"")</f>
        <v>2990</v>
      </c>
      <c r="I2" s="2" vm="490">
        <f t="shared" ref="I2:Z2" ca="1" si="0">IFERROR(_xlfn.STOCKHISTORY("XIDX:" &amp; $C$1, I1, , 0, 0, 1), "Libur")</f>
        <v>3390</v>
      </c>
      <c r="J2" s="2" vm="441">
        <f t="shared" ca="1" si="0"/>
        <v>4290</v>
      </c>
      <c r="K2" s="2" vm="491">
        <f t="shared" ca="1" si="0"/>
        <v>5900</v>
      </c>
      <c r="L2" s="2" vm="107">
        <f t="shared" ca="1" si="0"/>
        <v>5550</v>
      </c>
      <c r="M2" s="2" vm="492">
        <f t="shared" ca="1" si="0"/>
        <v>4440</v>
      </c>
      <c r="N2" s="2" vm="493">
        <f t="shared" ca="1" si="0"/>
        <v>2700</v>
      </c>
      <c r="O2" s="2" vm="494">
        <f t="shared" ca="1" si="0"/>
        <v>3430</v>
      </c>
      <c r="P2" s="2" vm="495">
        <f t="shared" ca="1" si="0"/>
        <v>3690</v>
      </c>
      <c r="Q2" s="2" vm="496">
        <f t="shared" ca="1" si="0"/>
        <v>6025</v>
      </c>
      <c r="R2" s="2" vm="497">
        <f t="shared" ca="1" si="0"/>
        <v>6700</v>
      </c>
      <c r="S2" s="2" vm="498">
        <f t="shared" ca="1" si="0"/>
        <v>6550</v>
      </c>
      <c r="T2" s="2" vm="499">
        <f t="shared" ca="1" si="0"/>
        <v>8050</v>
      </c>
      <c r="U2" s="2" vm="500">
        <f t="shared" ca="1" si="0"/>
        <v>7000</v>
      </c>
      <c r="V2" s="2" vm="501">
        <f t="shared" ca="1" si="0"/>
        <v>8300</v>
      </c>
      <c r="W2" s="2" vm="498">
        <f t="shared" ca="1" si="0"/>
        <v>6550</v>
      </c>
      <c r="X2" s="2" vm="502">
        <f t="shared" ca="1" si="0"/>
        <v>5800</v>
      </c>
      <c r="Y2" s="2" t="str">
        <f t="shared" ca="1" si="0"/>
        <v>Libur</v>
      </c>
      <c r="Z2" s="2" vm="417">
        <f t="shared" ca="1" si="0"/>
        <v>1210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1443649000000</v>
      </c>
      <c r="E4" s="2">
        <f>IFERROR(INDEX(E51:E500,MATCH($C$4,$C$51:$C$500,0)),"")</f>
        <v>1219178000000</v>
      </c>
      <c r="H4" s="2">
        <f>IFERROR(SUM(D4:G4)*(4/MAX(1,COUNT(D4:G4))),"")</f>
        <v>5325654000000</v>
      </c>
      <c r="I4" s="2">
        <f t="shared" ref="I4:Z4" si="1">IFERROR(INDEX(I51:I500,MATCH($C$4,$C$51:$C$500,0)),"")</f>
        <v>5085991000000</v>
      </c>
      <c r="J4" s="2">
        <f t="shared" si="1"/>
        <v>5441260000000</v>
      </c>
      <c r="K4" s="2">
        <f t="shared" si="1"/>
        <v>5913565000000</v>
      </c>
      <c r="L4" s="2">
        <f t="shared" si="1"/>
        <v>5571767000000</v>
      </c>
      <c r="M4" s="2">
        <f t="shared" si="1"/>
        <v>4748139000000</v>
      </c>
      <c r="N4" s="2">
        <f t="shared" si="1"/>
        <v>3767789000000</v>
      </c>
      <c r="O4" s="2">
        <f t="shared" si="1"/>
        <v>4289776000000</v>
      </c>
      <c r="P4" s="2">
        <f t="shared" si="1"/>
        <v>4443262000000</v>
      </c>
      <c r="Q4" s="2">
        <f t="shared" si="1"/>
        <v>3885791000000</v>
      </c>
      <c r="R4" s="2">
        <f t="shared" si="1"/>
        <v>3724075000000</v>
      </c>
      <c r="S4" s="2">
        <f t="shared" si="1"/>
        <v>3665989000000</v>
      </c>
      <c r="T4" s="2">
        <f t="shared" si="1"/>
        <v>3672186000000</v>
      </c>
      <c r="U4" s="2">
        <f t="shared" si="1"/>
        <v>3216480000000</v>
      </c>
      <c r="V4" s="2">
        <f t="shared" si="1"/>
        <v>2857310000000</v>
      </c>
      <c r="W4" s="2">
        <f t="shared" si="1"/>
        <v>2596271000000</v>
      </c>
      <c r="X4" s="2">
        <f t="shared" si="1"/>
        <v>2426138000000</v>
      </c>
      <c r="Y4" s="2">
        <f t="shared" si="1"/>
        <v>1912966000000</v>
      </c>
      <c r="Z4" s="2">
        <f t="shared" si="1"/>
        <v>2235021000000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139650000000</v>
      </c>
      <c r="E5" s="2">
        <f>IFERROR(INDEX(E51:E500,MATCH($C$5,$C$51:$C$500,0)),"")</f>
        <v>-2260000000</v>
      </c>
      <c r="H5" s="2">
        <f>IFERROR(SUM(D5:G5)*(4/MAX(1,COUNT(D5:G5))),"")</f>
        <v>274780000000</v>
      </c>
      <c r="I5" s="2">
        <f t="shared" ref="I5:Z5" si="2">IFERROR(INDEX(I51:I500,MATCH($C$5,$C$51:$C$500,0)),"")</f>
        <v>222217000000</v>
      </c>
      <c r="J5" s="2">
        <f t="shared" si="2"/>
        <v>287468000000</v>
      </c>
      <c r="K5" s="2">
        <f t="shared" si="2"/>
        <v>555285000000</v>
      </c>
      <c r="L5" s="2">
        <f t="shared" si="2"/>
        <v>461523000000</v>
      </c>
      <c r="M5" s="2">
        <f t="shared" si="2"/>
        <v>363352000000</v>
      </c>
      <c r="N5" s="2">
        <f t="shared" si="2"/>
        <v>-480094000000</v>
      </c>
      <c r="O5" s="2">
        <f t="shared" si="2"/>
        <v>-173715000000</v>
      </c>
      <c r="P5" s="2">
        <f t="shared" si="2"/>
        <v>60809000000</v>
      </c>
      <c r="Q5" s="2">
        <f t="shared" si="2"/>
        <v>-15667000000</v>
      </c>
      <c r="R5" s="2">
        <f t="shared" si="2"/>
        <v>243761000000</v>
      </c>
      <c r="S5" s="2">
        <f t="shared" si="2"/>
        <v>323503000000</v>
      </c>
      <c r="T5" s="2">
        <f t="shared" si="2"/>
        <v>458635000000</v>
      </c>
      <c r="U5" s="2">
        <f t="shared" si="2"/>
        <v>338358000000</v>
      </c>
      <c r="V5" s="2">
        <f t="shared" si="2"/>
        <v>346609000000</v>
      </c>
      <c r="W5" s="2">
        <f t="shared" si="2"/>
        <v>336995000000</v>
      </c>
      <c r="X5" s="2">
        <f t="shared" si="2"/>
        <v>330973000000</v>
      </c>
      <c r="Y5" s="2">
        <f t="shared" si="2"/>
        <v>67293000000</v>
      </c>
      <c r="Z5" s="2">
        <f t="shared" si="2"/>
        <v>227294000000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4783652000000</v>
      </c>
      <c r="E6" s="2">
        <f>IFERROR(INDEX(E51:E500,MATCH($C$6,$C$51:$C$500,0)),"")</f>
        <v>4678722000000</v>
      </c>
      <c r="H6" s="2">
        <f>IFERROR(INDEX(D6:G6,COUNT(D6:G6)),"")</f>
        <v>4678722000000</v>
      </c>
      <c r="I6" s="2">
        <f t="shared" ref="I6:Z6" si="3">IFERROR(INDEX(I51:I500,MATCH($C$6,$C$51:$C$500,0)),"")</f>
        <v>4680982000000</v>
      </c>
      <c r="J6" s="2">
        <f t="shared" si="3"/>
        <v>4493485000000</v>
      </c>
      <c r="K6" s="2">
        <f t="shared" si="3"/>
        <v>4240737000000</v>
      </c>
      <c r="L6" s="2">
        <f t="shared" si="3"/>
        <v>3720172000000</v>
      </c>
      <c r="M6" s="2">
        <f t="shared" si="3"/>
        <v>3293369000000</v>
      </c>
      <c r="N6" s="2">
        <f t="shared" si="3"/>
        <v>2929837000000</v>
      </c>
      <c r="O6" s="2">
        <f t="shared" si="3"/>
        <v>3409931000000</v>
      </c>
      <c r="P6" s="2">
        <f t="shared" si="3"/>
        <v>3596666000000</v>
      </c>
      <c r="Q6" s="2">
        <f t="shared" si="3"/>
        <v>3548877000000</v>
      </c>
      <c r="R6" s="2">
        <f t="shared" si="3"/>
        <v>3599264000000</v>
      </c>
      <c r="S6" s="2">
        <f t="shared" si="3"/>
        <v>3390223000000</v>
      </c>
      <c r="T6" s="2">
        <f t="shared" si="3"/>
        <v>3184642000000</v>
      </c>
      <c r="U6" s="2">
        <f t="shared" si="3"/>
        <v>2760727000000</v>
      </c>
      <c r="V6" s="2">
        <f t="shared" si="3"/>
        <v>2457089000000</v>
      </c>
      <c r="W6" s="2">
        <f t="shared" si="3"/>
        <v>2145200000000</v>
      </c>
      <c r="X6" s="2">
        <f t="shared" si="3"/>
        <v>1842925000000</v>
      </c>
      <c r="Y6" s="2">
        <f t="shared" si="3"/>
        <v>1529312000000</v>
      </c>
      <c r="Z6" s="2">
        <f t="shared" si="3"/>
        <v>1479379000000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0.43</v>
      </c>
      <c r="E7" s="3">
        <f>IFERROR(INDEX(E51:E500,MATCH($C$7,$C$51:$C$500,0))/1000000000,"")</f>
        <v>0.43</v>
      </c>
      <c r="H7" s="3">
        <f>IFERROR(INDEX(D7:G7,COUNT(D7:G7)),"")</f>
        <v>0.43</v>
      </c>
      <c r="I7" s="3">
        <f t="shared" ref="I7:Z7" si="4">IFERROR(INDEX(I51:I500,MATCH($C$7,$C$51:$C$500,0))/1000000000,"")</f>
        <v>0.43</v>
      </c>
      <c r="J7" s="3">
        <f t="shared" si="4"/>
        <v>0.43</v>
      </c>
      <c r="K7" s="3">
        <f t="shared" si="4"/>
        <v>0.43</v>
      </c>
      <c r="L7" s="3">
        <f t="shared" si="4"/>
        <v>0.43</v>
      </c>
      <c r="M7" s="3">
        <f t="shared" si="4"/>
        <v>0.43</v>
      </c>
      <c r="N7" s="3">
        <f t="shared" si="4"/>
        <v>0.43</v>
      </c>
      <c r="O7" s="3">
        <f t="shared" si="4"/>
        <v>0.43</v>
      </c>
      <c r="P7" s="3">
        <f t="shared" si="4"/>
        <v>0.43</v>
      </c>
      <c r="Q7" s="3">
        <f t="shared" si="4"/>
        <v>0.43</v>
      </c>
      <c r="R7" s="3">
        <f t="shared" si="4"/>
        <v>0.43</v>
      </c>
      <c r="S7" s="3">
        <f t="shared" si="4"/>
        <v>0.43</v>
      </c>
      <c r="T7" s="3">
        <f t="shared" si="4"/>
        <v>0.43</v>
      </c>
      <c r="U7" s="3">
        <f t="shared" si="4"/>
        <v>0.43</v>
      </c>
      <c r="V7" s="3">
        <f t="shared" si="4"/>
        <v>0.43</v>
      </c>
      <c r="W7" s="3">
        <f t="shared" si="4"/>
        <v>0.43</v>
      </c>
      <c r="X7" s="3">
        <f t="shared" si="4"/>
        <v>0.43</v>
      </c>
      <c r="Y7" s="3">
        <f t="shared" si="4"/>
        <v>0.43</v>
      </c>
      <c r="Z7" s="3">
        <f t="shared" si="4"/>
        <v>0.43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-101000000000</v>
      </c>
      <c r="E8" s="2">
        <f>IFERROR(INDEX(E51:E500,MATCH("Free cash flow (Quarter)",$C$51:$C$500,0)),"")</f>
        <v>-6000000000</v>
      </c>
      <c r="H8" s="2">
        <f>IFERROR(INDEX(D8:G8,COUNT(D8:G8)),"")</f>
        <v>-6000000000</v>
      </c>
      <c r="I8" s="2">
        <f t="shared" ref="I8:Z8" si="5">IFERROR(INDEX(I51:I500,MATCH($C$8,$C$51:$C$500,0)),"")</f>
        <v>289000000000</v>
      </c>
      <c r="J8" s="2">
        <f t="shared" si="5"/>
        <v>545000000000</v>
      </c>
      <c r="K8" s="2">
        <f t="shared" si="5"/>
        <v>623000000000</v>
      </c>
      <c r="L8" s="2">
        <f t="shared" si="5"/>
        <v>652000000000</v>
      </c>
      <c r="M8" s="2">
        <f t="shared" si="5"/>
        <v>923000000000</v>
      </c>
      <c r="N8" s="2">
        <f t="shared" si="5"/>
        <v>408000000000</v>
      </c>
      <c r="O8" s="2">
        <f t="shared" si="5"/>
        <v>-1009000000000</v>
      </c>
      <c r="P8" s="2">
        <f t="shared" si="5"/>
        <v>-1698000000000</v>
      </c>
      <c r="Q8" s="2">
        <f t="shared" si="5"/>
        <v>-719000000000</v>
      </c>
      <c r="R8" s="2">
        <f t="shared" si="5"/>
        <v>-1270000000000</v>
      </c>
      <c r="S8" s="2">
        <f t="shared" si="5"/>
        <v>-164000000000</v>
      </c>
      <c r="T8" s="2">
        <f t="shared" si="5"/>
        <v>252000000000</v>
      </c>
      <c r="U8" s="2">
        <f t="shared" si="5"/>
        <v>215000000000</v>
      </c>
      <c r="V8" s="2">
        <f t="shared" si="5"/>
        <v>86000000000</v>
      </c>
      <c r="W8" s="2">
        <f t="shared" si="5"/>
        <v>58000000000</v>
      </c>
      <c r="X8" s="2">
        <f t="shared" si="5"/>
        <v>395000000000</v>
      </c>
      <c r="Y8" s="2">
        <f t="shared" si="5"/>
        <v>-92000000000</v>
      </c>
      <c r="Z8" s="2">
        <f t="shared" si="5"/>
        <v>291000000000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-232.63</v>
      </c>
      <c r="E9" s="3">
        <f>IFERROR(INDEX(E51:E500,MATCH("Free cash flow per share (Quarter)",$C$51:$C$500,0)),"")</f>
        <v>-14.4</v>
      </c>
      <c r="H9" s="3">
        <f>IFERROR(INDEX(D9:G9,COUNT(D9:G9)),"")</f>
        <v>-14.4</v>
      </c>
      <c r="I9" s="3">
        <f t="shared" ref="I9:Z9" si="6">IFERROR(INDEX(I51:I500,MATCH($C$9,$C$51:$C$500,0)),"")</f>
        <v>666.87</v>
      </c>
      <c r="J9" s="3">
        <f t="shared" si="6"/>
        <v>1255.6099999999999</v>
      </c>
      <c r="K9" s="3">
        <f t="shared" si="6"/>
        <v>1434.35</v>
      </c>
      <c r="L9" s="3">
        <f t="shared" si="6"/>
        <v>1501.56</v>
      </c>
      <c r="M9" s="3">
        <f t="shared" si="6"/>
        <v>2127.42</v>
      </c>
      <c r="N9" s="3">
        <f t="shared" si="6"/>
        <v>940.46</v>
      </c>
      <c r="O9" s="3">
        <f t="shared" si="6"/>
        <v>-2324.13</v>
      </c>
      <c r="P9" s="3">
        <f t="shared" si="6"/>
        <v>-3912.1</v>
      </c>
      <c r="Q9" s="3">
        <f t="shared" si="6"/>
        <v>-1655.68</v>
      </c>
      <c r="R9" s="3">
        <f t="shared" si="6"/>
        <v>-2926.7</v>
      </c>
      <c r="S9" s="3">
        <f t="shared" si="6"/>
        <v>-378.75</v>
      </c>
      <c r="T9" s="3">
        <f t="shared" si="6"/>
        <v>580.62</v>
      </c>
      <c r="U9" s="3">
        <f t="shared" si="6"/>
        <v>495.03</v>
      </c>
      <c r="V9" s="3">
        <f t="shared" si="6"/>
        <v>198.14</v>
      </c>
      <c r="W9" s="3">
        <f t="shared" si="6"/>
        <v>134.53</v>
      </c>
      <c r="X9" s="3">
        <f t="shared" si="6"/>
        <v>909.78</v>
      </c>
      <c r="Y9" s="3">
        <f t="shared" si="6"/>
        <v>-212.13</v>
      </c>
      <c r="Z9" s="3">
        <f t="shared" si="6"/>
        <v>670.37</v>
      </c>
    </row>
    <row r="10" spans="1:26" ht="15.5" x14ac:dyDescent="0.35">
      <c r="C10" t="s">
        <v>18</v>
      </c>
      <c r="D10" s="3">
        <f ca="1">IFERROR(IF(D9=0,"",D2/D9),"")</f>
        <v>-13.927696341830375</v>
      </c>
      <c r="E10" s="3">
        <f ca="1">IFERROR(IF(E9=0,"",E2/E9),"")</f>
        <v>-207.63888888888889</v>
      </c>
      <c r="I10" s="3">
        <f t="shared" ref="I10:Z10" ca="1" si="7">IFERROR(IF(I9=0,"",I2/I9),"")</f>
        <v>5.083449547887894</v>
      </c>
      <c r="J10" s="3">
        <f t="shared" ca="1" si="7"/>
        <v>3.4166660029786322</v>
      </c>
      <c r="K10" s="3">
        <f t="shared" ca="1" si="7"/>
        <v>4.113361452922927</v>
      </c>
      <c r="L10" s="3">
        <f t="shared" ca="1" si="7"/>
        <v>3.6961559977623275</v>
      </c>
      <c r="M10" s="3">
        <f t="shared" ca="1" si="7"/>
        <v>2.0870350001410158</v>
      </c>
      <c r="N10" s="3">
        <f t="shared" ca="1" si="7"/>
        <v>2.8709354996491077</v>
      </c>
      <c r="O10" s="3">
        <f t="shared" ca="1" si="7"/>
        <v>-1.4758210599234982</v>
      </c>
      <c r="P10" s="3">
        <f t="shared" ca="1" si="7"/>
        <v>-0.9432274226118964</v>
      </c>
      <c r="Q10" s="3">
        <f t="shared" ca="1" si="7"/>
        <v>-3.63898821028218</v>
      </c>
      <c r="R10" s="3">
        <f t="shared" ca="1" si="7"/>
        <v>-2.2892677759934399</v>
      </c>
      <c r="S10" s="3">
        <f t="shared" ca="1" si="7"/>
        <v>-17.293729372937293</v>
      </c>
      <c r="T10" s="3">
        <f t="shared" ca="1" si="7"/>
        <v>13.864489683441837</v>
      </c>
      <c r="U10" s="3">
        <f t="shared" ca="1" si="7"/>
        <v>14.140557137951236</v>
      </c>
      <c r="V10" s="3">
        <f t="shared" ca="1" si="7"/>
        <v>41.889573029171295</v>
      </c>
      <c r="W10" s="3">
        <f t="shared" ca="1" si="7"/>
        <v>48.68802497584182</v>
      </c>
      <c r="X10" s="3">
        <f t="shared" ca="1" si="7"/>
        <v>6.3751676229418104</v>
      </c>
      <c r="Y10" s="3" t="str">
        <f t="shared" ca="1" si="7"/>
        <v/>
      </c>
      <c r="Z10" s="3">
        <f t="shared" ca="1" si="7"/>
        <v>1.8049733729134656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31045000000</v>
      </c>
      <c r="E11" s="2">
        <f>IFERROR(INDEX(E51:E500,MATCH($C$11,$C$51:$C$500,0)),"")</f>
        <v>30679000000</v>
      </c>
      <c r="H11" s="2">
        <f>IFERROR(INDEX(D11:G11,COUNT(D11:G11)),"")</f>
        <v>30679000000</v>
      </c>
      <c r="I11" s="2">
        <f t="shared" ref="I11:Z11" si="8">IFERROR(INDEX(I51:I500,MATCH($C$11,$C$51:$C$500,0)),"")</f>
        <v>54386000000</v>
      </c>
      <c r="J11" s="2">
        <f t="shared" si="8"/>
        <v>49883000000</v>
      </c>
      <c r="K11" s="2">
        <f t="shared" si="8"/>
        <v>148822000000</v>
      </c>
      <c r="L11" s="2">
        <f t="shared" si="8"/>
        <v>107248000000</v>
      </c>
      <c r="M11" s="2">
        <f t="shared" si="8"/>
        <v>132175000000</v>
      </c>
      <c r="N11" s="2">
        <f t="shared" si="8"/>
        <v>298981000000</v>
      </c>
      <c r="O11" s="2">
        <f t="shared" si="8"/>
        <v>292885000000</v>
      </c>
      <c r="P11" s="2">
        <f t="shared" si="8"/>
        <v>296628000000</v>
      </c>
      <c r="Q11" s="2">
        <f t="shared" si="8"/>
        <v>346195000000</v>
      </c>
      <c r="R11" s="2">
        <f t="shared" si="8"/>
        <v>320827000000</v>
      </c>
      <c r="S11" s="2">
        <f t="shared" si="8"/>
        <v>931761000000</v>
      </c>
      <c r="T11" s="2">
        <f t="shared" si="8"/>
        <v>1107411000000</v>
      </c>
      <c r="U11" s="2">
        <f t="shared" si="8"/>
        <v>861619000000</v>
      </c>
      <c r="V11" s="2">
        <f t="shared" si="8"/>
        <v>648021000000</v>
      </c>
      <c r="W11" s="2">
        <f t="shared" si="8"/>
        <v>586851000000</v>
      </c>
      <c r="X11" s="2">
        <f t="shared" si="8"/>
        <v>541102000000</v>
      </c>
      <c r="Y11" s="2">
        <f t="shared" si="8"/>
        <v>154676000000</v>
      </c>
      <c r="Z11" s="2">
        <f t="shared" si="8"/>
        <v>260638000000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1182000000000</v>
      </c>
      <c r="E12" s="2">
        <f>IFERROR(INDEX(E51:E500,MATCH("Net Debt (Quarter)",$C$51:$C$500,0)),"")</f>
        <v>1019000000000</v>
      </c>
      <c r="H12" s="2">
        <f>IFERROR(INDEX(D12:G12,COUNT(D12:G12)),"")</f>
        <v>1019000000000</v>
      </c>
      <c r="I12" s="2">
        <f t="shared" ref="I12:Z12" si="9">IFERROR(INDEX(I51:I500,MATCH($C$12,$C$51:$C$500,0)),"")</f>
        <v>1003000000000</v>
      </c>
      <c r="J12" s="2">
        <f t="shared" si="9"/>
        <v>1201000000000</v>
      </c>
      <c r="K12" s="2">
        <f t="shared" si="9"/>
        <v>1656000000000</v>
      </c>
      <c r="L12" s="2">
        <f t="shared" si="9"/>
        <v>2250000000000</v>
      </c>
      <c r="M12" s="2">
        <f t="shared" si="9"/>
        <v>2676000000000</v>
      </c>
      <c r="N12" s="2">
        <f t="shared" si="9"/>
        <v>3539000000000</v>
      </c>
      <c r="O12" s="2">
        <f t="shared" si="9"/>
        <v>3884000000000</v>
      </c>
      <c r="P12" s="2">
        <f t="shared" si="9"/>
        <v>2984000000000</v>
      </c>
      <c r="Q12" s="2">
        <f t="shared" si="9"/>
        <v>1147000000000</v>
      </c>
      <c r="R12" s="2">
        <f t="shared" si="9"/>
        <v>378000000000</v>
      </c>
      <c r="S12" s="2">
        <f t="shared" si="9"/>
        <v>-932000000000</v>
      </c>
      <c r="T12" s="2">
        <f t="shared" si="9"/>
        <v>-1107000000000</v>
      </c>
      <c r="U12" s="2">
        <f t="shared" si="9"/>
        <v>-862000000000</v>
      </c>
      <c r="V12" s="2">
        <f t="shared" si="9"/>
        <v>-648000000000</v>
      </c>
      <c r="W12" s="2">
        <f t="shared" si="9"/>
        <v>-587000000000</v>
      </c>
      <c r="X12" s="2">
        <f t="shared" si="9"/>
        <v>-541000000000</v>
      </c>
      <c r="Y12" s="2">
        <f t="shared" si="9"/>
        <v>-155000000000</v>
      </c>
      <c r="Z12" s="2">
        <f t="shared" si="9"/>
        <v>-261000000000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1213000000000</v>
      </c>
      <c r="E13" s="2">
        <f>IFERROR(INDEX(E51:E500,MATCH("Total Debt (Quarter)",$C$51:$C$500,0)),"")</f>
        <v>1050000000000</v>
      </c>
      <c r="H13" s="2">
        <f>IFERROR(INDEX(D13:G13,COUNT(D13:G13)),"")</f>
        <v>1050000000000</v>
      </c>
      <c r="I13" s="2">
        <f t="shared" ref="I13:Z13" si="10">IFERROR(INDEX(I51:I500,MATCH($C$13,$C$51:$C$500,0)),"")</f>
        <v>1057000000000</v>
      </c>
      <c r="J13" s="2">
        <f t="shared" si="10"/>
        <v>1251000000000</v>
      </c>
      <c r="K13" s="2">
        <f t="shared" si="10"/>
        <v>1805000000000</v>
      </c>
      <c r="L13" s="2">
        <f t="shared" si="10"/>
        <v>2357000000000</v>
      </c>
      <c r="M13" s="2">
        <f t="shared" si="10"/>
        <v>2808000000000</v>
      </c>
      <c r="N13" s="2">
        <f t="shared" si="10"/>
        <v>3838000000000</v>
      </c>
      <c r="O13" s="2">
        <f t="shared" si="10"/>
        <v>4177000000000</v>
      </c>
      <c r="P13" s="2">
        <f t="shared" si="10"/>
        <v>3280000000000</v>
      </c>
      <c r="Q13" s="2">
        <f t="shared" si="10"/>
        <v>1493000000000</v>
      </c>
      <c r="R13" s="2">
        <f t="shared" si="10"/>
        <v>699000000000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-37475000000</v>
      </c>
      <c r="E14" s="2">
        <f>IFERROR(INDEX(E51:E500,MATCH($C$14,$C$51:$C$500,0)),"")</f>
        <v>-18421000000</v>
      </c>
      <c r="H14" s="2">
        <f>IFERROR(SUM(D14:G14)*(4/MAX(1,COUNT(D14:G14))),"")</f>
        <v>-111792000000</v>
      </c>
      <c r="I14" s="2">
        <f t="shared" ref="I14:Z14" si="11">IFERROR(INDEX(I51:I500,MATCH($C$14,$C$51:$C$500,0)),"")</f>
        <v>-103869000000</v>
      </c>
      <c r="J14" s="2">
        <f t="shared" si="11"/>
        <v>-137969000000</v>
      </c>
      <c r="K14" s="2">
        <f t="shared" si="11"/>
        <v>-143625000000</v>
      </c>
      <c r="L14" s="2">
        <f t="shared" si="11"/>
        <v>-255922000000</v>
      </c>
      <c r="M14" s="2">
        <f t="shared" si="11"/>
        <v>-109552000000</v>
      </c>
      <c r="N14" s="2">
        <f t="shared" si="11"/>
        <v>-176758000000</v>
      </c>
      <c r="O14" s="2">
        <f t="shared" si="11"/>
        <v>-153769000000</v>
      </c>
      <c r="P14" s="2">
        <f t="shared" si="11"/>
        <v>-167671000000</v>
      </c>
      <c r="Q14" s="2">
        <f t="shared" si="11"/>
        <v>-31757000000</v>
      </c>
      <c r="R14" s="2">
        <f t="shared" si="11"/>
        <v>-12483000000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-276000000</v>
      </c>
      <c r="Z14" s="2">
        <f t="shared" si="11"/>
        <v>-1056000000</v>
      </c>
    </row>
    <row r="15" spans="1:26" ht="15.5" x14ac:dyDescent="0.35">
      <c r="C15" t="s">
        <v>28</v>
      </c>
      <c r="D15" s="2">
        <f>IFERROR(INDEX(D51:D500,MATCH($C$15,$C$51:$C$500,0)),"")</f>
        <v>94000000</v>
      </c>
      <c r="E15" s="2">
        <f>IFERROR(INDEX(E51:E500,MATCH($C$15,$C$51:$C$500,0)),"")</f>
        <v>643000000</v>
      </c>
      <c r="H15" s="2">
        <f>IFERROR(SUM(D15:G15)*(4/MAX(1,COUNT(D15:G15))),"")</f>
        <v>1474000000</v>
      </c>
      <c r="I15" s="2">
        <f t="shared" ref="I15:Z15" si="12">IFERROR(INDEX(I51:I500,MATCH($C$15,$C$51:$C$500,0)),"")</f>
        <v>-61448000000</v>
      </c>
      <c r="J15" s="2">
        <f t="shared" si="12"/>
        <v>-77649000000</v>
      </c>
      <c r="K15" s="2">
        <f t="shared" si="12"/>
        <v>-172453000000</v>
      </c>
      <c r="L15" s="2">
        <f t="shared" si="12"/>
        <v>-128470000000</v>
      </c>
      <c r="M15" s="2">
        <f t="shared" si="12"/>
        <v>-60127000000</v>
      </c>
      <c r="N15" s="2">
        <f t="shared" si="12"/>
        <v>34761000000</v>
      </c>
      <c r="O15" s="2">
        <f t="shared" si="12"/>
        <v>36193000000</v>
      </c>
      <c r="P15" s="2">
        <f t="shared" si="12"/>
        <v>-4588000000</v>
      </c>
      <c r="Q15" s="2">
        <f t="shared" si="12"/>
        <v>-25020000000</v>
      </c>
      <c r="R15" s="2">
        <f t="shared" si="12"/>
        <v>-88117000000</v>
      </c>
      <c r="S15" s="2">
        <f t="shared" si="12"/>
        <v>-122917000000</v>
      </c>
      <c r="T15" s="2">
        <f t="shared" si="12"/>
        <v>-139172000000</v>
      </c>
      <c r="U15" s="2">
        <f t="shared" si="12"/>
        <v>-112395000000</v>
      </c>
      <c r="V15" s="2">
        <f t="shared" si="12"/>
        <v>-117203000000</v>
      </c>
      <c r="W15" s="2">
        <f t="shared" si="12"/>
        <v>-109666000000</v>
      </c>
      <c r="X15" s="2">
        <f t="shared" si="12"/>
        <v>-108036000000</v>
      </c>
      <c r="Y15" s="2">
        <f t="shared" si="12"/>
        <v>-24131000000</v>
      </c>
      <c r="Z15" s="2">
        <f t="shared" si="12"/>
        <v>-111863000000</v>
      </c>
    </row>
    <row r="16" spans="1:26" ht="15.5" x14ac:dyDescent="0.35">
      <c r="C16" t="s">
        <v>29</v>
      </c>
      <c r="D16" s="2">
        <f>IFERROR(INDEX(D51:D500,MATCH($C$16,$C$51:$C$500,0)),"")</f>
        <v>88383000000</v>
      </c>
      <c r="E16" s="2">
        <f>IFERROR(INDEX(E51:E500,MATCH($C$16,$C$51:$C$500,0)),"")</f>
        <v>-2903000000</v>
      </c>
      <c r="H16" s="2">
        <f>IFERROR(SUM(D16:G16)*(4/MAX(1,COUNT(D16:G16))),"")</f>
        <v>170960000000</v>
      </c>
      <c r="I16" s="2">
        <f t="shared" ref="I16:Z16" si="13">IFERROR(INDEX(I51:I500,MATCH($C$16,$C$51:$C$500,0)),"")</f>
        <v>141079000000</v>
      </c>
      <c r="J16" s="2">
        <f t="shared" si="13"/>
        <v>316259000000</v>
      </c>
      <c r="K16" s="2">
        <f t="shared" si="13"/>
        <v>755750000000</v>
      </c>
      <c r="L16" s="2">
        <f t="shared" si="13"/>
        <v>565840000000</v>
      </c>
      <c r="M16" s="2">
        <f t="shared" si="13"/>
        <v>378799000000</v>
      </c>
      <c r="N16" s="2">
        <f t="shared" si="13"/>
        <v>-465748000000</v>
      </c>
      <c r="O16" s="2">
        <f t="shared" si="13"/>
        <v>-168416000000</v>
      </c>
      <c r="P16" s="2">
        <f t="shared" si="13"/>
        <v>11184000000</v>
      </c>
      <c r="Q16" s="2">
        <f t="shared" si="13"/>
        <v>63589000000</v>
      </c>
      <c r="R16" s="2">
        <f t="shared" si="13"/>
        <v>348561000000</v>
      </c>
      <c r="S16" s="2">
        <f t="shared" si="13"/>
        <v>464263000000</v>
      </c>
      <c r="T16" s="2">
        <f t="shared" si="13"/>
        <v>597807000000</v>
      </c>
      <c r="U16" s="2">
        <f t="shared" si="13"/>
        <v>450753000000</v>
      </c>
      <c r="V16" s="2">
        <f t="shared" si="13"/>
        <v>463812000000</v>
      </c>
      <c r="W16" s="2">
        <f t="shared" si="13"/>
        <v>446661000000</v>
      </c>
      <c r="X16" s="2">
        <f t="shared" si="13"/>
        <v>439009000000</v>
      </c>
      <c r="Y16" s="2">
        <f t="shared" si="13"/>
        <v>91424000000</v>
      </c>
      <c r="Z16" s="2">
        <f t="shared" si="13"/>
        <v>339157000000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1393200000000</v>
      </c>
      <c r="E20" s="2">
        <f ca="1">IFERROR(E21*E2,"")</f>
        <v>1285700000000</v>
      </c>
      <c r="H20" s="2">
        <f t="shared" ref="H20:Z20" ca="1" si="14">IFERROR(H21*H2,"")</f>
        <v>1285700000000</v>
      </c>
      <c r="I20" s="2">
        <f t="shared" ca="1" si="14"/>
        <v>1457700000000</v>
      </c>
      <c r="J20" s="2">
        <f t="shared" ca="1" si="14"/>
        <v>1844700000000</v>
      </c>
      <c r="K20" s="2">
        <f t="shared" ca="1" si="14"/>
        <v>2537000000000</v>
      </c>
      <c r="L20" s="2">
        <f t="shared" ca="1" si="14"/>
        <v>2386500000000</v>
      </c>
      <c r="M20" s="2">
        <f t="shared" ca="1" si="14"/>
        <v>1909200000000</v>
      </c>
      <c r="N20" s="2">
        <f t="shared" ca="1" si="14"/>
        <v>1161000000000</v>
      </c>
      <c r="O20" s="2">
        <f t="shared" ca="1" si="14"/>
        <v>1474900000000</v>
      </c>
      <c r="P20" s="2">
        <f t="shared" ca="1" si="14"/>
        <v>1586700000000</v>
      </c>
      <c r="Q20" s="2">
        <f t="shared" ca="1" si="14"/>
        <v>2590750000000</v>
      </c>
      <c r="R20" s="2">
        <f t="shared" ca="1" si="14"/>
        <v>2881000000000</v>
      </c>
      <c r="S20" s="2">
        <f t="shared" ca="1" si="14"/>
        <v>2816500000000</v>
      </c>
      <c r="T20" s="2">
        <f t="shared" ca="1" si="14"/>
        <v>3461500000000</v>
      </c>
      <c r="U20" s="2">
        <f t="shared" ca="1" si="14"/>
        <v>3010000000000</v>
      </c>
      <c r="V20" s="2">
        <f t="shared" ca="1" si="14"/>
        <v>3569000000000</v>
      </c>
      <c r="W20" s="2">
        <f t="shared" ca="1" si="14"/>
        <v>2816500000000</v>
      </c>
      <c r="X20" s="2">
        <f t="shared" ca="1" si="14"/>
        <v>2494000000000</v>
      </c>
      <c r="Y20" s="2" t="str">
        <f t="shared" ca="1" si="14"/>
        <v/>
      </c>
      <c r="Z20" s="2">
        <f t="shared" ca="1" si="14"/>
        <v>520300000000</v>
      </c>
    </row>
    <row r="21" spans="1:26" ht="15.5" x14ac:dyDescent="0.35">
      <c r="C21" t="s">
        <v>12</v>
      </c>
      <c r="D21" s="2">
        <f>IFERROR(INDEX(D51:D500,MATCH($C$7,$C$51:$C$500,0)),"")</f>
        <v>430000000</v>
      </c>
      <c r="E21" s="2">
        <f>IFERROR(INDEX(E51:E500,MATCH($C$7,$C$51:$C$500,0)),"")</f>
        <v>430000000</v>
      </c>
      <c r="H21" s="2">
        <f>IFERROR(INDEX(D21:G21,COUNT(D21:G21)),"")</f>
        <v>430000000</v>
      </c>
      <c r="I21" s="2">
        <f t="shared" ref="I21:Z21" si="15">IFERROR(INDEX(I51:I500,MATCH($C$7,$C$51:$C$500,0)),"")</f>
        <v>430000000</v>
      </c>
      <c r="J21" s="2">
        <f t="shared" si="15"/>
        <v>430000000</v>
      </c>
      <c r="K21" s="2">
        <f t="shared" si="15"/>
        <v>430000000</v>
      </c>
      <c r="L21" s="2">
        <f t="shared" si="15"/>
        <v>430000000</v>
      </c>
      <c r="M21" s="2">
        <f t="shared" si="15"/>
        <v>430000000</v>
      </c>
      <c r="N21" s="2">
        <f t="shared" si="15"/>
        <v>430000000</v>
      </c>
      <c r="O21" s="2">
        <f t="shared" si="15"/>
        <v>430000000</v>
      </c>
      <c r="P21" s="2">
        <f t="shared" si="15"/>
        <v>430000000</v>
      </c>
      <c r="Q21" s="2">
        <f t="shared" si="15"/>
        <v>430000000</v>
      </c>
      <c r="R21" s="2">
        <f t="shared" si="15"/>
        <v>430000000</v>
      </c>
      <c r="S21" s="2">
        <f t="shared" si="15"/>
        <v>430000000</v>
      </c>
      <c r="T21" s="2">
        <f t="shared" si="15"/>
        <v>430000000</v>
      </c>
      <c r="U21" s="2">
        <f t="shared" si="15"/>
        <v>430000000</v>
      </c>
      <c r="V21" s="2">
        <f t="shared" si="15"/>
        <v>430000000</v>
      </c>
      <c r="W21" s="2">
        <f t="shared" si="15"/>
        <v>430000000</v>
      </c>
      <c r="X21" s="2">
        <f t="shared" si="15"/>
        <v>430000000</v>
      </c>
      <c r="Y21" s="2">
        <f t="shared" si="15"/>
        <v>430000000</v>
      </c>
      <c r="Z21" s="2">
        <f t="shared" si="15"/>
        <v>430000000</v>
      </c>
    </row>
    <row r="23" spans="1:26" ht="15.5" x14ac:dyDescent="0.35">
      <c r="B23" t="s">
        <v>41</v>
      </c>
      <c r="C23" t="s">
        <v>42</v>
      </c>
      <c r="D23" s="3">
        <f>IFERROR(D5/D6*100,"")</f>
        <v>2.9193177095658296</v>
      </c>
      <c r="E23" s="3">
        <f>IFERROR(E5/E6*100,"")</f>
        <v>-4.8303788940655165E-2</v>
      </c>
      <c r="H23" s="3">
        <f t="shared" ref="H23:Z23" si="16">IFERROR(H5/H6*100,"")</f>
        <v>5.8729712942978871</v>
      </c>
      <c r="I23" s="3">
        <f t="shared" si="16"/>
        <v>4.747230388837214</v>
      </c>
      <c r="J23" s="3">
        <f t="shared" si="16"/>
        <v>6.3974398490258668</v>
      </c>
      <c r="K23" s="3">
        <f t="shared" si="16"/>
        <v>13.094068318785155</v>
      </c>
      <c r="L23" s="3">
        <f t="shared" si="16"/>
        <v>12.405958649223745</v>
      </c>
      <c r="M23" s="3">
        <f t="shared" si="16"/>
        <v>11.03283598042005</v>
      </c>
      <c r="N23" s="3">
        <f t="shared" si="16"/>
        <v>-16.38637234767668</v>
      </c>
      <c r="O23" s="3">
        <f t="shared" si="16"/>
        <v>-5.094384607782386</v>
      </c>
      <c r="P23" s="3">
        <f t="shared" si="16"/>
        <v>1.6907046692687062</v>
      </c>
      <c r="Q23" s="3">
        <f t="shared" si="16"/>
        <v>-0.44146359538524443</v>
      </c>
      <c r="R23" s="3">
        <f t="shared" si="16"/>
        <v>6.7725234936920442</v>
      </c>
      <c r="S23" s="3">
        <f t="shared" si="16"/>
        <v>9.542233652476547</v>
      </c>
      <c r="T23" s="3">
        <f t="shared" si="16"/>
        <v>14.401461765561091</v>
      </c>
      <c r="U23" s="3">
        <f t="shared" si="16"/>
        <v>12.25611949316249</v>
      </c>
      <c r="V23" s="3">
        <f t="shared" si="16"/>
        <v>14.106489427122909</v>
      </c>
      <c r="W23" s="3">
        <f t="shared" si="16"/>
        <v>15.709257878053329</v>
      </c>
      <c r="X23" s="3">
        <f t="shared" si="16"/>
        <v>17.95911390859639</v>
      </c>
      <c r="Y23" s="3">
        <f t="shared" si="16"/>
        <v>4.4002139524178192</v>
      </c>
      <c r="Z23" s="3">
        <f t="shared" si="16"/>
        <v>15.364149416748516</v>
      </c>
    </row>
    <row r="24" spans="1:26" ht="15.5" x14ac:dyDescent="0.35">
      <c r="C24" t="s">
        <v>43</v>
      </c>
      <c r="D24" s="4">
        <f>IFERROR(_xlfn.RRI(5,I23,D23),"")</f>
        <v>-9.2663857901940316E-2</v>
      </c>
      <c r="E24" s="4" t="str">
        <f>IFERROR(_xlfn.RRI(5,J23,E23),"")</f>
        <v/>
      </c>
      <c r="H24" s="4">
        <f t="shared" ref="H24:Z24" si="17">IFERROR(_xlfn.RRI(5,M23,H23),"")</f>
        <v>-0.11847599482151761</v>
      </c>
      <c r="I24" s="4" t="str">
        <f t="shared" si="17"/>
        <v/>
      </c>
      <c r="J24" s="4" t="str">
        <f t="shared" si="17"/>
        <v/>
      </c>
      <c r="K24" s="4">
        <f t="shared" si="17"/>
        <v>0.50591815852946409</v>
      </c>
      <c r="L24" s="4" t="str">
        <f t="shared" si="17"/>
        <v/>
      </c>
      <c r="M24" s="4">
        <f t="shared" si="17"/>
        <v>0.10252216262185176</v>
      </c>
      <c r="N24" s="4" t="str">
        <f t="shared" si="17"/>
        <v/>
      </c>
      <c r="O24" s="4" t="str">
        <f t="shared" si="17"/>
        <v/>
      </c>
      <c r="P24" s="4">
        <f t="shared" si="17"/>
        <v>-0.32711173698090901</v>
      </c>
      <c r="Q24" s="4" t="str">
        <f t="shared" si="17"/>
        <v/>
      </c>
      <c r="R24" s="4">
        <f t="shared" si="17"/>
        <v>-0.15487885046779359</v>
      </c>
      <c r="S24" s="4">
        <f t="shared" si="17"/>
        <v>-0.11880296275065749</v>
      </c>
      <c r="T24" s="4">
        <f t="shared" si="17"/>
        <v>0.26761262623672888</v>
      </c>
      <c r="U24" s="4">
        <f t="shared" si="17"/>
        <v>-4.4195891704150614E-2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183.48</v>
      </c>
      <c r="J25" s="3">
        <f t="shared" si="18"/>
        <v>549.79</v>
      </c>
      <c r="K25" s="3">
        <f t="shared" si="18"/>
        <v>1344</v>
      </c>
      <c r="L25" s="3">
        <f t="shared" si="18"/>
        <v>1007.76</v>
      </c>
      <c r="M25" s="3">
        <f t="shared" si="18"/>
        <v>734.27</v>
      </c>
      <c r="N25" s="3">
        <f t="shared" si="18"/>
        <v>-993.06</v>
      </c>
      <c r="O25" s="3">
        <f t="shared" si="18"/>
        <v>-304.66000000000003</v>
      </c>
      <c r="P25" s="3">
        <f t="shared" si="18"/>
        <v>15.2</v>
      </c>
      <c r="Q25" s="3">
        <f t="shared" si="18"/>
        <v>88.87</v>
      </c>
      <c r="R25" s="3">
        <f t="shared" si="18"/>
        <v>600.1</v>
      </c>
      <c r="S25" s="3">
        <f t="shared" si="18"/>
        <v>786.51</v>
      </c>
      <c r="T25" s="3">
        <f t="shared" si="18"/>
        <v>1056.76</v>
      </c>
      <c r="U25" s="3">
        <f t="shared" si="18"/>
        <v>779.63</v>
      </c>
      <c r="V25" s="3">
        <f t="shared" si="18"/>
        <v>798.64</v>
      </c>
      <c r="W25" s="3">
        <f t="shared" si="18"/>
        <v>776.49</v>
      </c>
      <c r="X25" s="3">
        <f t="shared" si="18"/>
        <v>762.61</v>
      </c>
      <c r="Y25" s="3">
        <f t="shared" si="18"/>
        <v>155.05000000000001</v>
      </c>
      <c r="Z25" s="3">
        <f t="shared" si="18"/>
        <v>523.72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1.4508184221858444</v>
      </c>
      <c r="L26" s="4">
        <f t="shared" si="19"/>
        <v>0.62525079532650785</v>
      </c>
      <c r="M26" s="4">
        <f t="shared" si="19"/>
        <v>4.1181472989533452E-2</v>
      </c>
      <c r="N26" s="4" t="str">
        <f t="shared" si="19"/>
        <v/>
      </c>
      <c r="O26" s="4" t="str">
        <f t="shared" si="19"/>
        <v/>
      </c>
      <c r="P26" s="4">
        <f t="shared" si="19"/>
        <v>-0.54502135903297122</v>
      </c>
      <c r="Q26" s="4">
        <f t="shared" si="19"/>
        <v>-0.35541406569843204</v>
      </c>
      <c r="R26" s="4">
        <f t="shared" si="19"/>
        <v>-5.023195868883723E-2</v>
      </c>
      <c r="S26" s="4">
        <f t="shared" si="19"/>
        <v>6.1908197202871218E-3</v>
      </c>
      <c r="T26" s="4">
        <f t="shared" si="19"/>
        <v>0.46791503634229947</v>
      </c>
      <c r="U26" s="4">
        <f t="shared" si="19"/>
        <v>8.2824008977449015E-2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3357.3232558139534</v>
      </c>
      <c r="E27" s="3">
        <f>IFERROR(E4/E21,"")</f>
        <v>2835.2976744186049</v>
      </c>
      <c r="H27" s="3">
        <f t="shared" ref="H27:Z27" si="20">IFERROR(H4/H21,"")</f>
        <v>12385.241860465116</v>
      </c>
      <c r="I27" s="3">
        <f t="shared" si="20"/>
        <v>11827.886046511629</v>
      </c>
      <c r="J27" s="3">
        <f t="shared" si="20"/>
        <v>12654.093023255815</v>
      </c>
      <c r="K27" s="3">
        <f t="shared" si="20"/>
        <v>13752.476744186046</v>
      </c>
      <c r="L27" s="3">
        <f t="shared" si="20"/>
        <v>12957.597674418605</v>
      </c>
      <c r="M27" s="3">
        <f t="shared" si="20"/>
        <v>11042.183720930232</v>
      </c>
      <c r="N27" s="3">
        <f t="shared" si="20"/>
        <v>8762.2999999999993</v>
      </c>
      <c r="O27" s="3">
        <f t="shared" si="20"/>
        <v>9976.2232558139531</v>
      </c>
      <c r="P27" s="3">
        <f t="shared" si="20"/>
        <v>10333.167441860465</v>
      </c>
      <c r="Q27" s="3">
        <f t="shared" si="20"/>
        <v>9036.7232558139531</v>
      </c>
      <c r="R27" s="3">
        <f t="shared" si="20"/>
        <v>8660.6395348837214</v>
      </c>
      <c r="S27" s="3">
        <f t="shared" si="20"/>
        <v>8525.5558139534878</v>
      </c>
      <c r="T27" s="3">
        <f t="shared" si="20"/>
        <v>8539.9674418604645</v>
      </c>
      <c r="U27" s="3">
        <f t="shared" si="20"/>
        <v>7480.1860465116279</v>
      </c>
      <c r="V27" s="3">
        <f t="shared" si="20"/>
        <v>6644.9069767441861</v>
      </c>
      <c r="W27" s="3">
        <f t="shared" si="20"/>
        <v>6037.8395348837212</v>
      </c>
      <c r="X27" s="3">
        <f t="shared" si="20"/>
        <v>5642.1813953488372</v>
      </c>
      <c r="Y27" s="3">
        <f t="shared" si="20"/>
        <v>4448.7581395348834</v>
      </c>
      <c r="Z27" s="3">
        <f t="shared" si="20"/>
        <v>5197.7232558139531</v>
      </c>
    </row>
    <row r="28" spans="1:26" ht="15.5" x14ac:dyDescent="0.35">
      <c r="C28" t="s">
        <v>48</v>
      </c>
      <c r="D28" s="4">
        <f>IFERROR(_xlfn.RRI(5,I27,D27),"")</f>
        <v>-0.22264892156169569</v>
      </c>
      <c r="E28" s="4">
        <f>IFERROR(_xlfn.RRI(5,J27,E27),"")</f>
        <v>-0.25856424129708</v>
      </c>
      <c r="H28" s="4">
        <f t="shared" ref="H28:Z28" si="21">IFERROR(_xlfn.RRI(5,M27,H27),"")</f>
        <v>2.322208350136501E-2</v>
      </c>
      <c r="I28" s="4">
        <f t="shared" si="21"/>
        <v>6.1836873626220701E-2</v>
      </c>
      <c r="J28" s="4">
        <f t="shared" si="21"/>
        <v>4.870411621432269E-2</v>
      </c>
      <c r="K28" s="4">
        <f t="shared" si="21"/>
        <v>5.8837930328626831E-2</v>
      </c>
      <c r="L28" s="4">
        <f t="shared" si="21"/>
        <v>7.4738240181903448E-2</v>
      </c>
      <c r="M28" s="4">
        <f t="shared" si="21"/>
        <v>4.978654244310543E-2</v>
      </c>
      <c r="N28" s="4">
        <f t="shared" si="21"/>
        <v>5.4930735866329794E-3</v>
      </c>
      <c r="O28" s="4">
        <f t="shared" si="21"/>
        <v>3.1577803699599283E-2</v>
      </c>
      <c r="P28" s="4">
        <f t="shared" si="21"/>
        <v>6.6753836475013761E-2</v>
      </c>
      <c r="Q28" s="4">
        <f t="shared" si="21"/>
        <v>6.3418999612275817E-2</v>
      </c>
      <c r="R28" s="4">
        <f t="shared" si="21"/>
        <v>7.4814902266797878E-2</v>
      </c>
      <c r="S28" s="4">
        <f t="shared" si="21"/>
        <v>8.6063282769503591E-2</v>
      </c>
      <c r="T28" s="4">
        <f t="shared" si="21"/>
        <v>0.13931413066409948</v>
      </c>
      <c r="U28" s="4">
        <f t="shared" si="21"/>
        <v>7.5523364692849038E-2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-0.66627257680205165</v>
      </c>
      <c r="J29" s="4">
        <f t="shared" si="22"/>
        <v>-0.5909300595238095</v>
      </c>
      <c r="K29" s="4">
        <f t="shared" si="22"/>
        <v>0.33365086925458443</v>
      </c>
      <c r="L29" s="4">
        <f t="shared" si="22"/>
        <v>0.37246516948806302</v>
      </c>
      <c r="M29" s="4">
        <f t="shared" si="22"/>
        <v>-1.7394014460354863</v>
      </c>
      <c r="N29" s="4">
        <f t="shared" si="22"/>
        <v>2.259568043064399</v>
      </c>
      <c r="O29" s="4">
        <f t="shared" si="22"/>
        <v>-21.043421052631579</v>
      </c>
      <c r="P29" s="4">
        <f t="shared" si="22"/>
        <v>-0.82896365477664002</v>
      </c>
      <c r="Q29" s="4">
        <f t="shared" si="22"/>
        <v>-0.8519080153307782</v>
      </c>
      <c r="R29" s="4">
        <f t="shared" si="22"/>
        <v>-0.23700906536471242</v>
      </c>
      <c r="S29" s="4">
        <f t="shared" si="22"/>
        <v>-0.25573450925470304</v>
      </c>
      <c r="T29" s="4">
        <f t="shared" si="22"/>
        <v>0.35546348909097902</v>
      </c>
      <c r="U29" s="4">
        <f t="shared" si="22"/>
        <v>-2.3802965040568957E-2</v>
      </c>
      <c r="V29" s="4">
        <f t="shared" si="22"/>
        <v>2.852580200646496E-2</v>
      </c>
      <c r="W29" s="4">
        <f t="shared" si="22"/>
        <v>1.8200653020547849E-2</v>
      </c>
      <c r="X29" s="4">
        <f t="shared" si="22"/>
        <v>3.9184779103514988</v>
      </c>
      <c r="Y29" s="4">
        <f t="shared" si="22"/>
        <v>-0.70394485602993961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4.7122183267724903E-2</v>
      </c>
      <c r="I30" s="4">
        <f t="shared" si="23"/>
        <v>-6.5291678765580036E-2</v>
      </c>
      <c r="J30" s="4">
        <f t="shared" si="23"/>
        <v>-7.9868066048145128E-2</v>
      </c>
      <c r="K30" s="4">
        <f t="shared" si="23"/>
        <v>6.1344632681158369E-2</v>
      </c>
      <c r="L30" s="4">
        <f t="shared" si="23"/>
        <v>0.17346332952763183</v>
      </c>
      <c r="M30" s="4">
        <f t="shared" si="23"/>
        <v>0.2601923833845261</v>
      </c>
      <c r="N30" s="4">
        <f t="shared" si="23"/>
        <v>-0.12168164491572524</v>
      </c>
      <c r="O30" s="4">
        <f t="shared" si="23"/>
        <v>-3.4543540308899237E-2</v>
      </c>
      <c r="P30" s="4">
        <f t="shared" si="23"/>
        <v>0.14346396911208045</v>
      </c>
      <c r="Q30" s="4">
        <f t="shared" si="23"/>
        <v>4.3424474533944574E-2</v>
      </c>
      <c r="R30" s="4">
        <f t="shared" si="23"/>
        <v>1.5844564727281078E-2</v>
      </c>
      <c r="S30" s="4">
        <f t="shared" si="23"/>
        <v>-1.6875506850687818E-3</v>
      </c>
      <c r="T30" s="4">
        <f t="shared" si="23"/>
        <v>0.14167848082375759</v>
      </c>
      <c r="U30" s="4">
        <f t="shared" si="23"/>
        <v>0.12570214642443417</v>
      </c>
      <c r="V30" s="4">
        <f t="shared" si="23"/>
        <v>0.10054381842265306</v>
      </c>
      <c r="W30" s="4">
        <f t="shared" si="23"/>
        <v>7.0125029985928289E-2</v>
      </c>
      <c r="X30" s="4">
        <f t="shared" si="23"/>
        <v>0.26825986452451334</v>
      </c>
      <c r="Y30" s="4">
        <f t="shared" si="23"/>
        <v>-0.14409484295673283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11022.24</v>
      </c>
      <c r="E32" s="3">
        <f>IFERROR(INDEX(E51:E500,MATCH($A$32,$C$51:$C$500,0)),"")</f>
        <v>10780.47</v>
      </c>
      <c r="H32" s="3">
        <f>IFERROR(INDEX(D32:G32,COUNT(D32:G32)),"")</f>
        <v>10780.47</v>
      </c>
      <c r="I32" s="3">
        <f t="shared" ref="I32:Z32" si="24">IFERROR(INDEX(I51:I500,MATCH($C$32,$C$51:$C$500,0)),"")</f>
        <v>10785.67</v>
      </c>
      <c r="J32" s="3">
        <f t="shared" si="24"/>
        <v>10353.65</v>
      </c>
      <c r="K32" s="3">
        <f t="shared" si="24"/>
        <v>9771.2800000000007</v>
      </c>
      <c r="L32" s="3">
        <f t="shared" si="24"/>
        <v>8571.82</v>
      </c>
      <c r="M32" s="3">
        <f t="shared" si="24"/>
        <v>7588.41</v>
      </c>
      <c r="N32" s="3">
        <f t="shared" si="24"/>
        <v>6750.78</v>
      </c>
      <c r="O32" s="3">
        <f t="shared" si="24"/>
        <v>7856.98</v>
      </c>
      <c r="P32" s="3">
        <f t="shared" si="24"/>
        <v>8287.25</v>
      </c>
      <c r="Q32" s="3">
        <f t="shared" si="24"/>
        <v>8177.14</v>
      </c>
      <c r="R32" s="3">
        <f t="shared" si="24"/>
        <v>8293.24</v>
      </c>
      <c r="S32" s="3">
        <f t="shared" si="24"/>
        <v>7811.57</v>
      </c>
      <c r="T32" s="3">
        <f t="shared" si="24"/>
        <v>7337.88</v>
      </c>
      <c r="U32" s="3">
        <f t="shared" si="24"/>
        <v>6361.12</v>
      </c>
      <c r="V32" s="3">
        <f t="shared" si="24"/>
        <v>5661.5</v>
      </c>
      <c r="W32" s="3">
        <f t="shared" si="24"/>
        <v>4942.8599999999997</v>
      </c>
      <c r="X32" s="3">
        <f t="shared" si="24"/>
        <v>4246.37</v>
      </c>
      <c r="Y32" s="3">
        <f t="shared" si="24"/>
        <v>3523.76</v>
      </c>
      <c r="Z32" s="3">
        <f t="shared" si="24"/>
        <v>3408.71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0.27</v>
      </c>
      <c r="E33" s="3">
        <f>IFERROR(INDEX(E51:E500,MATCH($A$33,$C$51:$C$500,0)),"")</f>
        <v>0.3</v>
      </c>
      <c r="H33" s="3">
        <f>IFERROR(INDEX(D33:G33,COUNT(D33:G33)),"")</f>
        <v>0.3</v>
      </c>
      <c r="I33" s="3">
        <f t="shared" ref="I33:Z33" si="25">IFERROR(INDEX(I51:I500,MATCH($C$33,$C$51:$C$500,0)),"")</f>
        <v>0.31</v>
      </c>
      <c r="J33" s="3">
        <f t="shared" si="25"/>
        <v>0.41</v>
      </c>
      <c r="K33" s="3">
        <f t="shared" si="25"/>
        <v>0.6</v>
      </c>
      <c r="L33" s="3">
        <f t="shared" si="25"/>
        <v>0.65</v>
      </c>
      <c r="M33" s="3">
        <f t="shared" si="25"/>
        <v>0.59</v>
      </c>
      <c r="N33" s="3">
        <f t="shared" si="25"/>
        <v>0.4</v>
      </c>
      <c r="O33" s="3">
        <f t="shared" si="25"/>
        <v>0.44</v>
      </c>
      <c r="P33" s="3">
        <f t="shared" si="25"/>
        <v>0.45</v>
      </c>
      <c r="Q33" s="3">
        <f t="shared" si="25"/>
        <v>0.74</v>
      </c>
      <c r="R33" s="3">
        <f t="shared" si="25"/>
        <v>0.81</v>
      </c>
      <c r="S33" s="3">
        <f t="shared" si="25"/>
        <v>0.84</v>
      </c>
      <c r="T33" s="3">
        <f t="shared" si="25"/>
        <v>1.1000000000000001</v>
      </c>
      <c r="U33" s="3">
        <f t="shared" si="25"/>
        <v>1.1000000000000001</v>
      </c>
      <c r="V33" s="3">
        <f t="shared" si="25"/>
        <v>1.47</v>
      </c>
      <c r="W33" s="3">
        <f t="shared" si="25"/>
        <v>1.33</v>
      </c>
      <c r="X33" s="3">
        <f t="shared" si="25"/>
        <v>1.37</v>
      </c>
      <c r="Y33" s="3">
        <f t="shared" si="25"/>
        <v>0.53</v>
      </c>
      <c r="Z33" s="3">
        <f t="shared" si="25"/>
        <v>0.35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14.67</v>
      </c>
      <c r="E34" s="3">
        <f>IFERROR(INDEX(E51:E500,MATCH($A$34,$C$51:$C$500,0)),"")</f>
        <v>-612.28</v>
      </c>
      <c r="H34" s="3">
        <f>IFERROR(INDEX(D34:G34,COUNT(D34:G34)),"")</f>
        <v>-612.28</v>
      </c>
      <c r="I34" s="3">
        <f t="shared" ref="I34:Z34" si="26">IFERROR(INDEX(I51:I500,MATCH($C$34,$C$51:$C$500,0)),"")</f>
        <v>18.48</v>
      </c>
      <c r="J34" s="3">
        <f t="shared" si="26"/>
        <v>7.8</v>
      </c>
      <c r="K34" s="3">
        <f t="shared" si="26"/>
        <v>4.3899999999999997</v>
      </c>
      <c r="L34" s="3">
        <f t="shared" si="26"/>
        <v>5.51</v>
      </c>
      <c r="M34" s="3">
        <f t="shared" si="26"/>
        <v>6.05</v>
      </c>
      <c r="N34" s="3">
        <f t="shared" si="26"/>
        <v>-2.72</v>
      </c>
      <c r="O34" s="3">
        <f t="shared" si="26"/>
        <v>-11.26</v>
      </c>
      <c r="P34" s="3">
        <f t="shared" si="26"/>
        <v>242.76</v>
      </c>
      <c r="Q34" s="3">
        <f t="shared" si="26"/>
        <v>67.8</v>
      </c>
      <c r="R34" s="3">
        <f t="shared" si="26"/>
        <v>11.16</v>
      </c>
      <c r="S34" s="3">
        <f t="shared" si="26"/>
        <v>8.33</v>
      </c>
      <c r="T34" s="3">
        <f t="shared" si="26"/>
        <v>7.62</v>
      </c>
      <c r="U34" s="3">
        <f t="shared" si="26"/>
        <v>8.98</v>
      </c>
      <c r="V34" s="3">
        <f t="shared" si="26"/>
        <v>10.39</v>
      </c>
      <c r="W34" s="3">
        <f t="shared" si="26"/>
        <v>8.44</v>
      </c>
      <c r="X34" s="3">
        <f t="shared" si="26"/>
        <v>7.61</v>
      </c>
      <c r="Y34" s="3">
        <f t="shared" si="26"/>
        <v>11.93</v>
      </c>
      <c r="Z34" s="3">
        <f t="shared" si="26"/>
        <v>2.31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0.9</v>
      </c>
      <c r="E35" s="3">
        <f>IFERROR(INDEX(E51:E500,MATCH($A$35,$C$51:$C$500,0)),"")</f>
        <v>1.1399999999999999</v>
      </c>
      <c r="H35" s="3">
        <f>IFERROR(INDEX(D35:G35,COUNT(D35:G35)),"")</f>
        <v>1.1399999999999999</v>
      </c>
      <c r="I35" s="3">
        <f t="shared" ref="I35:Z35" si="27">IFERROR(INDEX(I51:I500,MATCH($C$35,$C$51:$C$500,0)),"")</f>
        <v>0.28999999999999998</v>
      </c>
      <c r="J35" s="3">
        <f t="shared" si="27"/>
        <v>0.34</v>
      </c>
      <c r="K35" s="3">
        <f t="shared" si="27"/>
        <v>0.43</v>
      </c>
      <c r="L35" s="3">
        <f t="shared" si="27"/>
        <v>0.43</v>
      </c>
      <c r="M35" s="3">
        <f t="shared" si="27"/>
        <v>0.41</v>
      </c>
      <c r="N35" s="3">
        <f t="shared" si="27"/>
        <v>0.31</v>
      </c>
      <c r="O35" s="3">
        <f t="shared" si="27"/>
        <v>0.35</v>
      </c>
      <c r="P35" s="3">
        <f t="shared" si="27"/>
        <v>0.36</v>
      </c>
      <c r="Q35" s="3">
        <f t="shared" si="27"/>
        <v>0.67</v>
      </c>
      <c r="R35" s="3">
        <f t="shared" si="27"/>
        <v>0.78</v>
      </c>
      <c r="S35" s="3">
        <f t="shared" si="27"/>
        <v>0.78</v>
      </c>
      <c r="T35" s="3">
        <f t="shared" si="27"/>
        <v>0.95</v>
      </c>
      <c r="U35" s="3">
        <f t="shared" si="27"/>
        <v>0.94</v>
      </c>
      <c r="V35" s="3">
        <f t="shared" si="27"/>
        <v>1.26</v>
      </c>
      <c r="W35" s="3">
        <f t="shared" si="27"/>
        <v>1.0900000000000001</v>
      </c>
      <c r="X35" s="3">
        <f t="shared" si="27"/>
        <v>1.04</v>
      </c>
      <c r="Y35" s="3">
        <f t="shared" si="27"/>
        <v>0.42</v>
      </c>
      <c r="Z35" s="3">
        <f t="shared" si="27"/>
        <v>0.23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1443649000000</v>
      </c>
      <c r="E51" s="5">
        <v>1219178000000</v>
      </c>
      <c r="F51" s="5">
        <v>1384134000000</v>
      </c>
      <c r="G51" s="5">
        <v>1334459000000</v>
      </c>
      <c r="I51" s="5">
        <v>5085991000000</v>
      </c>
      <c r="J51" s="5">
        <v>5441260000000</v>
      </c>
      <c r="K51" s="5">
        <v>5913565000000</v>
      </c>
      <c r="L51" s="5">
        <v>5571767000000</v>
      </c>
      <c r="M51" s="5">
        <v>4748139000000</v>
      </c>
      <c r="N51" s="5">
        <v>3767789000000</v>
      </c>
      <c r="O51" s="5">
        <v>4289776000000</v>
      </c>
      <c r="P51" s="5">
        <v>4443262000000</v>
      </c>
      <c r="Q51" s="5">
        <v>3885791000000</v>
      </c>
      <c r="R51" s="5">
        <v>3724075000000</v>
      </c>
      <c r="S51" s="5">
        <v>3665989000000</v>
      </c>
      <c r="T51" s="5">
        <v>3672186000000</v>
      </c>
      <c r="U51" s="5">
        <v>3216480000000</v>
      </c>
      <c r="V51" s="5">
        <v>2857310000000</v>
      </c>
      <c r="W51" s="5">
        <v>2596271000000</v>
      </c>
      <c r="X51" s="5">
        <v>2426138000000</v>
      </c>
      <c r="Y51" s="5">
        <v>1912966000000</v>
      </c>
      <c r="Z51" s="5">
        <v>2235021000000</v>
      </c>
    </row>
    <row r="52" spans="2:26" ht="15.5" x14ac:dyDescent="0.35">
      <c r="C52" t="s">
        <v>72</v>
      </c>
      <c r="D52" s="5">
        <v>-1158087000000</v>
      </c>
      <c r="E52" s="5">
        <v>-1053124000000</v>
      </c>
      <c r="F52" s="5">
        <v>-1185076000000</v>
      </c>
      <c r="G52" s="5">
        <v>-1124302000000</v>
      </c>
      <c r="I52" s="5">
        <v>-4254732000000</v>
      </c>
      <c r="J52" s="5">
        <v>-4395767000000</v>
      </c>
      <c r="K52" s="5">
        <v>-4409809000000</v>
      </c>
      <c r="L52" s="5">
        <v>-4124992000000</v>
      </c>
      <c r="M52" s="5">
        <v>-3652014000000</v>
      </c>
      <c r="N52" s="5">
        <v>-3464806000000</v>
      </c>
      <c r="O52" s="5">
        <v>-3881590000000</v>
      </c>
      <c r="P52" s="5">
        <v>-3785958000000</v>
      </c>
      <c r="Q52" s="5">
        <v>-3298157000000</v>
      </c>
      <c r="R52" s="5">
        <v>-2939551000000</v>
      </c>
      <c r="S52" s="5">
        <v>-2868674000000</v>
      </c>
      <c r="T52" s="5">
        <v>-2766551000000</v>
      </c>
      <c r="U52" s="5">
        <v>-2488570000000</v>
      </c>
      <c r="V52" s="5">
        <v>-2137698000000</v>
      </c>
      <c r="W52" s="5">
        <v>-1919036000000</v>
      </c>
      <c r="X52" s="5">
        <v>-1774246000000</v>
      </c>
      <c r="Y52" s="5">
        <v>-1601663000000</v>
      </c>
      <c r="Z52" s="5">
        <v>-1624014000000</v>
      </c>
    </row>
    <row r="53" spans="2:26" ht="15.5" x14ac:dyDescent="0.35">
      <c r="C53" t="s">
        <v>73</v>
      </c>
      <c r="D53" s="5">
        <v>285562000000</v>
      </c>
      <c r="E53" s="5">
        <v>166054000000</v>
      </c>
      <c r="F53" s="5">
        <v>199058000000</v>
      </c>
      <c r="G53" s="5">
        <v>210157000000</v>
      </c>
      <c r="I53" s="5">
        <v>831259000000</v>
      </c>
      <c r="J53" s="5">
        <v>1045493000000</v>
      </c>
      <c r="K53" s="5">
        <v>1503756000000</v>
      </c>
      <c r="L53" s="5">
        <v>1446775000000</v>
      </c>
      <c r="M53" s="5">
        <v>1096125000000</v>
      </c>
      <c r="N53" s="5">
        <v>302983000000</v>
      </c>
      <c r="O53" s="5">
        <v>408186000000</v>
      </c>
      <c r="P53" s="5">
        <v>657304000000</v>
      </c>
      <c r="Q53" s="5">
        <v>587634000000</v>
      </c>
      <c r="R53" s="5">
        <v>784524000000</v>
      </c>
      <c r="S53" s="5">
        <v>797315000000</v>
      </c>
      <c r="T53" s="5">
        <v>905635000000</v>
      </c>
      <c r="U53" s="5">
        <v>727910000000</v>
      </c>
      <c r="V53" s="5">
        <v>719612000000</v>
      </c>
      <c r="W53" s="5">
        <v>677235000000</v>
      </c>
      <c r="X53" s="5">
        <v>651892000000</v>
      </c>
      <c r="Y53" s="5">
        <v>311303000000</v>
      </c>
      <c r="Z53" s="5">
        <v>611007000000</v>
      </c>
    </row>
    <row r="54" spans="2:26" ht="15.5" x14ac:dyDescent="0.35">
      <c r="C54" t="s">
        <v>74</v>
      </c>
      <c r="D54" s="5">
        <v>-159979000000</v>
      </c>
      <c r="E54" s="5">
        <v>-150858000000</v>
      </c>
      <c r="F54" s="5">
        <v>-107716000000</v>
      </c>
      <c r="G54" s="5">
        <v>-176252000000</v>
      </c>
      <c r="I54" s="5">
        <v>-587540000000</v>
      </c>
      <c r="J54" s="5">
        <v>-592725000000</v>
      </c>
      <c r="K54" s="5">
        <v>-643171000000</v>
      </c>
      <c r="L54" s="5">
        <v>-626328000000</v>
      </c>
      <c r="M54" s="5">
        <v>-609222000000</v>
      </c>
      <c r="N54" s="5">
        <v>-594535000000</v>
      </c>
      <c r="O54" s="5">
        <v>-554749000000</v>
      </c>
      <c r="P54" s="5">
        <v>-480608000000</v>
      </c>
      <c r="Q54" s="5">
        <v>-494292000000</v>
      </c>
      <c r="R54" s="5">
        <v>-433517000000</v>
      </c>
      <c r="S54" s="5">
        <v>-368623000000</v>
      </c>
      <c r="T54" s="5">
        <v>-349997000000</v>
      </c>
      <c r="U54" s="5">
        <v>-298535000000</v>
      </c>
      <c r="V54" s="5">
        <v>-270992000000</v>
      </c>
      <c r="W54" s="5">
        <v>-243138000000</v>
      </c>
      <c r="X54" s="5">
        <v>-221421000000</v>
      </c>
      <c r="Y54" s="5">
        <v>-224062000000</v>
      </c>
      <c r="Z54" s="5">
        <v>-287218000000</v>
      </c>
    </row>
    <row r="55" spans="2:26" ht="15.5" x14ac:dyDescent="0.35">
      <c r="C55" t="s">
        <v>75</v>
      </c>
      <c r="D55" s="5">
        <v>-145358000000</v>
      </c>
      <c r="E55" s="5">
        <v>-128048000000</v>
      </c>
      <c r="F55" s="5">
        <v>-120828000000</v>
      </c>
      <c r="G55" s="5">
        <v>-132651000000</v>
      </c>
      <c r="I55" s="5">
        <v>-501875000000</v>
      </c>
      <c r="J55" s="5">
        <v>-495619000000</v>
      </c>
      <c r="K55" s="5">
        <v>-522812000000</v>
      </c>
      <c r="L55" s="5">
        <v>-533814000000</v>
      </c>
      <c r="M55" s="5">
        <v>-502692000000</v>
      </c>
      <c r="N55" s="5">
        <v>-451665000000</v>
      </c>
      <c r="O55" s="5">
        <v>-441462000000</v>
      </c>
      <c r="P55" s="5">
        <v>-433422000000</v>
      </c>
      <c r="Q55" s="5">
        <v>-383080000000</v>
      </c>
      <c r="R55" s="5">
        <v>-353948000000</v>
      </c>
      <c r="S55" s="5">
        <v>-356675000000</v>
      </c>
      <c r="T55" s="5">
        <v>-338976000000</v>
      </c>
      <c r="U55" s="5">
        <v>-298992000000</v>
      </c>
      <c r="V55" s="5">
        <v>-240624000000</v>
      </c>
      <c r="W55" s="5">
        <v>-221840000000</v>
      </c>
      <c r="X55" s="5">
        <v>-190532000000</v>
      </c>
      <c r="Y55" s="5">
        <v>-182032000000</v>
      </c>
      <c r="Z55" s="5">
        <v>-225863000000</v>
      </c>
    </row>
    <row r="56" spans="2:26" ht="15.5" x14ac:dyDescent="0.35">
      <c r="C56" t="s">
        <v>76</v>
      </c>
      <c r="D56" s="5">
        <v>-25709000000</v>
      </c>
      <c r="E56" s="5">
        <v>-29158000000</v>
      </c>
      <c r="F56" s="5">
        <v>-12080000000</v>
      </c>
      <c r="G56" s="5">
        <v>-45950000000</v>
      </c>
      <c r="I56" s="5">
        <v>-119405000000</v>
      </c>
      <c r="J56" s="5">
        <v>-125113000000</v>
      </c>
      <c r="K56" s="5">
        <v>-117997000000</v>
      </c>
      <c r="L56" s="5">
        <v>-98779000000</v>
      </c>
      <c r="M56" s="5">
        <v>-111104000000</v>
      </c>
      <c r="N56" s="5">
        <v>-154672000000</v>
      </c>
      <c r="O56" s="5">
        <v>-77401000000</v>
      </c>
      <c r="P56" s="5">
        <v>-66533000000</v>
      </c>
      <c r="Q56" s="5">
        <v>-75247000000</v>
      </c>
      <c r="R56" s="5">
        <v>-53809000000</v>
      </c>
      <c r="S56" s="5">
        <v>-51637000000</v>
      </c>
      <c r="T56" s="5">
        <v>-43652000000</v>
      </c>
      <c r="U56" s="5">
        <v>-44264000000</v>
      </c>
      <c r="V56" s="5">
        <v>-43274000000</v>
      </c>
      <c r="W56" s="5">
        <v>-39646000000</v>
      </c>
      <c r="X56" s="5">
        <v>-36320000000</v>
      </c>
      <c r="Y56" s="5">
        <v>-37144000000</v>
      </c>
      <c r="Z56" s="5">
        <v>-39985000000</v>
      </c>
    </row>
    <row r="57" spans="2:26" ht="15.5" x14ac:dyDescent="0.35">
      <c r="C57" t="s">
        <v>249</v>
      </c>
      <c r="W57" s="5">
        <v>18161000000</v>
      </c>
      <c r="X57" s="5">
        <v>12186000000</v>
      </c>
      <c r="Y57" s="5">
        <v>-4295000000</v>
      </c>
      <c r="Z57" s="5">
        <v>1370000000</v>
      </c>
    </row>
    <row r="58" spans="2:26" ht="15.5" x14ac:dyDescent="0.35">
      <c r="C58" t="s">
        <v>248</v>
      </c>
      <c r="D58" s="5">
        <v>9571000000</v>
      </c>
      <c r="E58" s="5">
        <v>976000000</v>
      </c>
      <c r="F58" s="5">
        <v>22834000000</v>
      </c>
      <c r="G58" s="5">
        <v>-13234000000</v>
      </c>
      <c r="I58" s="5">
        <v>6104000000</v>
      </c>
      <c r="J58" s="5">
        <v>15223000000</v>
      </c>
      <c r="K58" s="5">
        <v>-4360000000</v>
      </c>
      <c r="L58" s="5">
        <v>4683000000</v>
      </c>
      <c r="M58" s="5">
        <v>2380000000</v>
      </c>
      <c r="N58" s="5">
        <v>5934000000</v>
      </c>
      <c r="O58" s="5">
        <v>-32659000000</v>
      </c>
      <c r="P58" s="5">
        <v>16909000000</v>
      </c>
      <c r="Q58" s="5">
        <v>-7432000000</v>
      </c>
      <c r="R58" s="5">
        <v>-26200000000</v>
      </c>
      <c r="S58" s="5">
        <v>47558000000</v>
      </c>
      <c r="W58" s="5">
        <v>1361000000</v>
      </c>
      <c r="X58" s="5">
        <v>-6755000000</v>
      </c>
      <c r="Y58" s="5">
        <v>-591000000</v>
      </c>
      <c r="Z58" s="5">
        <v>-22740000000</v>
      </c>
    </row>
    <row r="59" spans="2:26" ht="15.5" x14ac:dyDescent="0.35">
      <c r="C59" t="s">
        <v>79</v>
      </c>
      <c r="X59" s="5">
        <v>337000000</v>
      </c>
      <c r="Y59" s="5">
        <v>-749000000</v>
      </c>
      <c r="Z59" s="5">
        <v>7818000000</v>
      </c>
    </row>
    <row r="60" spans="2:26" ht="15.5" x14ac:dyDescent="0.35">
      <c r="C60" t="s">
        <v>77</v>
      </c>
      <c r="D60" s="5">
        <v>125583000000</v>
      </c>
      <c r="E60" s="5">
        <v>15196000000</v>
      </c>
      <c r="F60" s="5">
        <v>91342000000</v>
      </c>
      <c r="G60" s="5">
        <v>33905000000</v>
      </c>
      <c r="I60" s="5">
        <v>243719000000</v>
      </c>
      <c r="J60" s="5">
        <v>452768000000</v>
      </c>
      <c r="K60" s="5">
        <v>860585000000</v>
      </c>
      <c r="L60" s="5">
        <v>820447000000</v>
      </c>
      <c r="M60" s="5">
        <v>486903000000</v>
      </c>
      <c r="N60" s="5">
        <v>-291552000000</v>
      </c>
      <c r="O60" s="5">
        <v>-146563000000</v>
      </c>
      <c r="P60" s="5">
        <v>176696000000</v>
      </c>
      <c r="Q60" s="5">
        <v>93342000000</v>
      </c>
      <c r="R60" s="5">
        <v>351007000000</v>
      </c>
      <c r="S60" s="5">
        <v>428692000000</v>
      </c>
      <c r="T60" s="5">
        <v>555638000000</v>
      </c>
      <c r="U60" s="5">
        <v>429375000000</v>
      </c>
      <c r="V60" s="5">
        <v>448620000000</v>
      </c>
      <c r="W60" s="5">
        <v>434097000000</v>
      </c>
      <c r="X60" s="5">
        <v>430471000000</v>
      </c>
      <c r="Y60" s="5">
        <v>87241000000</v>
      </c>
      <c r="Z60" s="5">
        <v>323789000000</v>
      </c>
    </row>
    <row r="61" spans="2:26" ht="15.5" x14ac:dyDescent="0.35">
      <c r="C61" t="s">
        <v>78</v>
      </c>
      <c r="D61" s="5">
        <v>-37200000000</v>
      </c>
      <c r="E61" s="5">
        <v>-18099000000</v>
      </c>
      <c r="F61" s="5">
        <v>-37993000000</v>
      </c>
      <c r="G61" s="5">
        <v>-21588000000</v>
      </c>
      <c r="I61" s="5">
        <v>-102640000000</v>
      </c>
      <c r="J61" s="5">
        <v>-136509000000</v>
      </c>
      <c r="K61" s="5">
        <v>-104835000000</v>
      </c>
      <c r="L61" s="5">
        <v>-254607000000</v>
      </c>
      <c r="M61" s="5">
        <v>-108104000000</v>
      </c>
      <c r="N61" s="5">
        <v>-174196000000</v>
      </c>
      <c r="O61" s="5">
        <v>-21853000000</v>
      </c>
      <c r="P61" s="5">
        <v>-165512000000</v>
      </c>
      <c r="Q61" s="5">
        <v>-29753000000</v>
      </c>
      <c r="R61" s="5">
        <v>-2446000000</v>
      </c>
      <c r="S61" s="5">
        <v>35571000000</v>
      </c>
      <c r="T61" s="5">
        <v>42169000000</v>
      </c>
      <c r="U61" s="5">
        <v>21378000000</v>
      </c>
      <c r="V61" s="5">
        <v>15192000000</v>
      </c>
      <c r="W61" s="5">
        <v>12564000000</v>
      </c>
      <c r="X61" s="5">
        <v>8538000000</v>
      </c>
      <c r="Y61" s="5">
        <v>4183000000</v>
      </c>
      <c r="Z61" s="5">
        <v>15368000000</v>
      </c>
    </row>
    <row r="62" spans="2:26" ht="15.5" x14ac:dyDescent="0.35">
      <c r="C62" t="s">
        <v>247</v>
      </c>
      <c r="D62" s="5">
        <v>275000000</v>
      </c>
      <c r="E62" s="5">
        <v>322000000</v>
      </c>
      <c r="F62" s="5">
        <v>297000000</v>
      </c>
      <c r="G62" s="5">
        <v>293000000</v>
      </c>
      <c r="I62" s="5">
        <v>1229000000</v>
      </c>
      <c r="J62" s="5">
        <v>1460000000</v>
      </c>
      <c r="K62" s="5">
        <v>38790000000</v>
      </c>
      <c r="L62" s="5">
        <v>1315000000</v>
      </c>
      <c r="M62" s="5">
        <v>1448000000</v>
      </c>
      <c r="N62" s="5">
        <v>2562000000</v>
      </c>
      <c r="O62" s="5">
        <v>131916000000</v>
      </c>
      <c r="P62" s="5">
        <v>2159000000</v>
      </c>
      <c r="Q62" s="5">
        <v>2004000000</v>
      </c>
      <c r="R62" s="5">
        <v>10037000000</v>
      </c>
      <c r="S62" s="5">
        <v>35571000000</v>
      </c>
      <c r="T62" s="5">
        <v>42169000000</v>
      </c>
      <c r="U62" s="5">
        <v>21378000000</v>
      </c>
      <c r="V62" s="5">
        <v>15192000000</v>
      </c>
      <c r="W62" s="5">
        <v>12564000000</v>
      </c>
      <c r="X62" s="5">
        <v>8201000000</v>
      </c>
      <c r="Y62" s="5">
        <v>5208000000</v>
      </c>
      <c r="Z62" s="5">
        <v>8606000000</v>
      </c>
    </row>
    <row r="63" spans="2:26" ht="15.5" x14ac:dyDescent="0.35">
      <c r="C63" t="s">
        <v>27</v>
      </c>
      <c r="D63" s="5">
        <v>-37475000000</v>
      </c>
      <c r="E63" s="5">
        <v>-18421000000</v>
      </c>
      <c r="F63" s="5">
        <v>-38290000000</v>
      </c>
      <c r="G63" s="5">
        <v>-21881000000</v>
      </c>
      <c r="I63" s="5">
        <v>-103869000000</v>
      </c>
      <c r="J63" s="5">
        <v>-137969000000</v>
      </c>
      <c r="K63" s="5">
        <v>-143625000000</v>
      </c>
      <c r="L63" s="5">
        <v>-255922000000</v>
      </c>
      <c r="M63" s="5">
        <v>-109552000000</v>
      </c>
      <c r="N63" s="5">
        <v>-176758000000</v>
      </c>
      <c r="O63" s="5">
        <v>-153769000000</v>
      </c>
      <c r="P63" s="5">
        <v>-167671000000</v>
      </c>
      <c r="Q63" s="5">
        <v>-31757000000</v>
      </c>
      <c r="R63" s="5">
        <v>-12483000000</v>
      </c>
      <c r="Y63" s="5">
        <v>-276000000</v>
      </c>
      <c r="Z63" s="5">
        <v>-1056000000</v>
      </c>
    </row>
    <row r="64" spans="2:26" ht="15.5" x14ac:dyDescent="0.35">
      <c r="C64" t="s">
        <v>80</v>
      </c>
      <c r="D64" s="5">
        <v>-37200000000</v>
      </c>
      <c r="E64" s="5">
        <v>-18099000000</v>
      </c>
      <c r="F64" s="5">
        <v>-37993000000</v>
      </c>
      <c r="G64" s="5">
        <v>-21588000000</v>
      </c>
      <c r="I64" s="5">
        <v>-102640000000</v>
      </c>
      <c r="J64" s="5">
        <v>-136509000000</v>
      </c>
      <c r="K64" s="5">
        <v>-104835000000</v>
      </c>
      <c r="L64" s="5">
        <v>-254607000000</v>
      </c>
      <c r="M64" s="5">
        <v>-108104000000</v>
      </c>
      <c r="N64" s="5">
        <v>-174196000000</v>
      </c>
      <c r="O64" s="5">
        <v>-21853000000</v>
      </c>
      <c r="P64" s="5">
        <v>-165512000000</v>
      </c>
      <c r="Q64" s="5">
        <v>-29753000000</v>
      </c>
      <c r="R64" s="5">
        <v>-2446000000</v>
      </c>
      <c r="S64" s="5">
        <v>35571000000</v>
      </c>
      <c r="T64" s="5">
        <v>42169000000</v>
      </c>
      <c r="U64" s="5">
        <v>21378000000</v>
      </c>
      <c r="V64" s="5">
        <v>15192000000</v>
      </c>
      <c r="W64" s="5">
        <v>12564000000</v>
      </c>
      <c r="X64" s="5">
        <v>8538000000</v>
      </c>
      <c r="Y64" s="5">
        <v>4183000000</v>
      </c>
      <c r="Z64" s="5">
        <v>15368000000</v>
      </c>
    </row>
    <row r="65" spans="2:26" ht="15.5" x14ac:dyDescent="0.35">
      <c r="C65" t="s">
        <v>29</v>
      </c>
      <c r="D65" s="5">
        <v>88383000000</v>
      </c>
      <c r="E65" s="5">
        <v>-2903000000</v>
      </c>
      <c r="F65" s="5">
        <v>53349000000</v>
      </c>
      <c r="G65" s="5">
        <v>12317000000</v>
      </c>
      <c r="I65" s="5">
        <v>141079000000</v>
      </c>
      <c r="J65" s="5">
        <v>316259000000</v>
      </c>
      <c r="K65" s="5">
        <v>755750000000</v>
      </c>
      <c r="L65" s="5">
        <v>565840000000</v>
      </c>
      <c r="M65" s="5">
        <v>378799000000</v>
      </c>
      <c r="N65" s="5">
        <v>-465748000000</v>
      </c>
      <c r="O65" s="5">
        <v>-168416000000</v>
      </c>
      <c r="P65" s="5">
        <v>11184000000</v>
      </c>
      <c r="Q65" s="5">
        <v>63589000000</v>
      </c>
      <c r="R65" s="5">
        <v>348561000000</v>
      </c>
      <c r="S65" s="5">
        <v>464263000000</v>
      </c>
      <c r="T65" s="5">
        <v>597807000000</v>
      </c>
      <c r="U65" s="5">
        <v>450753000000</v>
      </c>
      <c r="V65" s="5">
        <v>463812000000</v>
      </c>
      <c r="W65" s="5">
        <v>446661000000</v>
      </c>
      <c r="X65" s="5">
        <v>439009000000</v>
      </c>
      <c r="Y65" s="5">
        <v>91424000000</v>
      </c>
      <c r="Z65" s="5">
        <v>339157000000</v>
      </c>
    </row>
    <row r="66" spans="2:26" ht="15.5" x14ac:dyDescent="0.35">
      <c r="C66" t="s">
        <v>28</v>
      </c>
      <c r="D66" s="5">
        <v>94000000</v>
      </c>
      <c r="E66" s="5">
        <v>643000000</v>
      </c>
      <c r="F66" s="5">
        <v>-44683000000</v>
      </c>
      <c r="G66" s="5">
        <v>5699000000</v>
      </c>
      <c r="I66" s="5">
        <v>-61448000000</v>
      </c>
      <c r="J66" s="5">
        <v>-77649000000</v>
      </c>
      <c r="K66" s="5">
        <v>-172453000000</v>
      </c>
      <c r="L66" s="5">
        <v>-128470000000</v>
      </c>
      <c r="M66" s="5">
        <v>-60127000000</v>
      </c>
      <c r="N66" s="5">
        <v>34761000000</v>
      </c>
      <c r="O66" s="5">
        <v>36193000000</v>
      </c>
      <c r="P66" s="5">
        <v>-4588000000</v>
      </c>
      <c r="Q66" s="5">
        <v>-25020000000</v>
      </c>
      <c r="R66" s="5">
        <v>-88117000000</v>
      </c>
      <c r="S66" s="5">
        <v>-122917000000</v>
      </c>
      <c r="T66" s="5">
        <v>-139172000000</v>
      </c>
      <c r="U66" s="5">
        <v>-112395000000</v>
      </c>
      <c r="V66" s="5">
        <v>-117203000000</v>
      </c>
      <c r="W66" s="5">
        <v>-109666000000</v>
      </c>
      <c r="X66" s="5">
        <v>-108036000000</v>
      </c>
      <c r="Y66" s="5">
        <v>-24131000000</v>
      </c>
      <c r="Z66" s="5">
        <v>-111863000000</v>
      </c>
    </row>
    <row r="67" spans="2:26" ht="15.5" x14ac:dyDescent="0.35">
      <c r="C67" t="s">
        <v>81</v>
      </c>
      <c r="D67" s="5">
        <v>-20912000000</v>
      </c>
      <c r="E67" s="5">
        <v>-5155000000</v>
      </c>
      <c r="F67" s="5">
        <v>-28149000000</v>
      </c>
      <c r="G67" s="5">
        <v>2759000000</v>
      </c>
      <c r="I67" s="5">
        <v>-59727000000</v>
      </c>
      <c r="J67" s="5">
        <v>-92732000000</v>
      </c>
      <c r="K67" s="5">
        <v>-179477000000</v>
      </c>
      <c r="L67" s="5">
        <v>-23160000000</v>
      </c>
      <c r="M67" s="5">
        <v>-87000000</v>
      </c>
      <c r="N67" s="5">
        <v>-2891000000</v>
      </c>
    </row>
    <row r="68" spans="2:26" ht="15.5" x14ac:dyDescent="0.35">
      <c r="C68" t="s">
        <v>82</v>
      </c>
      <c r="D68" s="5">
        <v>21006000000</v>
      </c>
      <c r="E68" s="5">
        <v>5798000000</v>
      </c>
      <c r="F68" s="5">
        <v>-16534000000</v>
      </c>
      <c r="G68" s="5">
        <v>2940000000</v>
      </c>
      <c r="I68" s="5">
        <v>-1721000000</v>
      </c>
      <c r="J68" s="5">
        <v>15083000000</v>
      </c>
      <c r="K68" s="5">
        <v>7024000000</v>
      </c>
      <c r="L68" s="5">
        <v>-105310000000</v>
      </c>
      <c r="M68" s="5">
        <v>-60040000000</v>
      </c>
      <c r="N68" s="5">
        <v>37652000000</v>
      </c>
    </row>
    <row r="69" spans="2:26" ht="15.5" x14ac:dyDescent="0.35">
      <c r="C69" t="s">
        <v>84</v>
      </c>
      <c r="D69" s="5">
        <v>94000000</v>
      </c>
      <c r="E69" s="5">
        <v>643000000</v>
      </c>
      <c r="F69" s="5">
        <v>-44683000000</v>
      </c>
      <c r="G69" s="5">
        <v>5699000000</v>
      </c>
      <c r="I69" s="5">
        <v>-61448000000</v>
      </c>
      <c r="J69" s="5">
        <v>-77649000000</v>
      </c>
      <c r="K69" s="5">
        <v>-172453000000</v>
      </c>
      <c r="L69" s="5">
        <v>-128470000000</v>
      </c>
      <c r="M69" s="5">
        <v>-60127000000</v>
      </c>
      <c r="N69" s="5">
        <v>34761000000</v>
      </c>
      <c r="O69" s="5">
        <v>36193000000</v>
      </c>
      <c r="P69" s="5">
        <v>-4588000000</v>
      </c>
      <c r="Q69" s="5">
        <v>-25020000000</v>
      </c>
      <c r="R69" s="5">
        <v>-88117000000</v>
      </c>
      <c r="S69" s="5">
        <v>-122917000000</v>
      </c>
      <c r="T69" s="5">
        <v>-139172000000</v>
      </c>
      <c r="U69" s="5">
        <v>-112395000000</v>
      </c>
      <c r="V69" s="5">
        <v>-117203000000</v>
      </c>
      <c r="W69" s="5">
        <v>-109666000000</v>
      </c>
      <c r="X69" s="5">
        <v>-108036000000</v>
      </c>
      <c r="Y69" s="5">
        <v>-24131000000</v>
      </c>
      <c r="Z69" s="5">
        <v>-111863000000</v>
      </c>
    </row>
    <row r="70" spans="2:26" ht="15.5" x14ac:dyDescent="0.35">
      <c r="C70" t="s">
        <v>86</v>
      </c>
      <c r="D70" s="5">
        <v>88477000000</v>
      </c>
      <c r="E70" s="5">
        <v>-2260000000</v>
      </c>
      <c r="F70" s="5">
        <v>8666000000</v>
      </c>
      <c r="G70" s="5">
        <v>18016000000</v>
      </c>
      <c r="I70" s="5">
        <v>79631000000</v>
      </c>
      <c r="J70" s="5">
        <v>238610000000</v>
      </c>
      <c r="K70" s="5">
        <v>583297000000</v>
      </c>
      <c r="L70" s="5">
        <v>437370000000</v>
      </c>
      <c r="M70" s="5">
        <v>318672000000</v>
      </c>
      <c r="N70" s="5">
        <v>-430987000000</v>
      </c>
      <c r="O70" s="5">
        <v>-132223000000</v>
      </c>
      <c r="P70" s="5">
        <v>6596000000</v>
      </c>
      <c r="Q70" s="5">
        <v>38569000000</v>
      </c>
      <c r="R70" s="5">
        <v>260444000000</v>
      </c>
      <c r="S70" s="5">
        <v>341346000000</v>
      </c>
      <c r="T70" s="5">
        <v>458635000000</v>
      </c>
      <c r="U70" s="5">
        <v>338358000000</v>
      </c>
      <c r="V70" s="5">
        <v>346609000000</v>
      </c>
      <c r="W70" s="5">
        <v>336995000000</v>
      </c>
      <c r="X70" s="5">
        <v>330973000000</v>
      </c>
      <c r="Y70" s="5">
        <v>67293000000</v>
      </c>
      <c r="Z70" s="5">
        <v>227294000000</v>
      </c>
    </row>
    <row r="71" spans="2:26" ht="15.5" x14ac:dyDescent="0.35">
      <c r="C71" t="s">
        <v>87</v>
      </c>
      <c r="D71" s="5">
        <v>51173000000</v>
      </c>
      <c r="F71" s="5">
        <v>105641000000</v>
      </c>
      <c r="I71" s="5">
        <v>142586000000</v>
      </c>
      <c r="J71" s="5">
        <v>48858000000</v>
      </c>
      <c r="K71" s="5">
        <v>-28012000000</v>
      </c>
      <c r="L71" s="5">
        <v>24153000000</v>
      </c>
      <c r="M71" s="5">
        <v>44680000000</v>
      </c>
      <c r="N71" s="5">
        <v>-49107000000</v>
      </c>
      <c r="O71" s="5">
        <v>-41492000000</v>
      </c>
      <c r="P71" s="5">
        <v>54213000000</v>
      </c>
      <c r="Q71" s="5">
        <v>-54236000000</v>
      </c>
      <c r="R71" s="5">
        <v>-16683000000</v>
      </c>
      <c r="S71" s="5">
        <v>-17843000000</v>
      </c>
    </row>
    <row r="72" spans="2:26" ht="15.5" x14ac:dyDescent="0.35">
      <c r="C72" t="s">
        <v>89</v>
      </c>
      <c r="D72" s="5">
        <v>139650000000</v>
      </c>
      <c r="E72" s="5">
        <v>-2260000000</v>
      </c>
      <c r="F72" s="5">
        <v>114307000000</v>
      </c>
      <c r="G72" s="5">
        <v>18016000000</v>
      </c>
      <c r="I72" s="5">
        <v>222217000000</v>
      </c>
      <c r="J72" s="5">
        <v>287468000000</v>
      </c>
      <c r="K72" s="5">
        <v>555285000000</v>
      </c>
      <c r="L72" s="5">
        <v>461523000000</v>
      </c>
      <c r="M72" s="5">
        <v>363352000000</v>
      </c>
      <c r="N72" s="5">
        <v>-480094000000</v>
      </c>
      <c r="O72" s="5">
        <v>-173715000000</v>
      </c>
      <c r="P72" s="5">
        <v>60809000000</v>
      </c>
      <c r="Q72" s="5">
        <v>-15667000000</v>
      </c>
      <c r="R72" s="5">
        <v>243761000000</v>
      </c>
      <c r="S72" s="5">
        <v>323503000000</v>
      </c>
      <c r="T72" s="5">
        <v>458635000000</v>
      </c>
      <c r="U72" s="5">
        <v>338358000000</v>
      </c>
      <c r="V72" s="5">
        <v>346609000000</v>
      </c>
      <c r="W72" s="5">
        <v>336995000000</v>
      </c>
      <c r="X72" s="5">
        <v>330973000000</v>
      </c>
      <c r="Y72" s="5">
        <v>67293000000</v>
      </c>
      <c r="Z72" s="5">
        <v>227294000000</v>
      </c>
    </row>
    <row r="73" spans="2:26" ht="15.5" x14ac:dyDescent="0.35">
      <c r="C73" t="s">
        <v>90</v>
      </c>
      <c r="D73" s="5">
        <v>88477000000</v>
      </c>
      <c r="E73" s="5">
        <v>-2260000000</v>
      </c>
      <c r="F73" s="5">
        <v>8666000000</v>
      </c>
      <c r="G73" s="5">
        <v>18016000000</v>
      </c>
      <c r="I73" s="5">
        <v>79631000000</v>
      </c>
      <c r="J73" s="5">
        <v>238610000000</v>
      </c>
      <c r="K73" s="5">
        <v>583297000000</v>
      </c>
      <c r="L73" s="5">
        <v>437370000000</v>
      </c>
      <c r="M73" s="5">
        <v>318672000000</v>
      </c>
      <c r="N73" s="5">
        <v>-430987000000</v>
      </c>
      <c r="O73" s="5">
        <v>-132223000000</v>
      </c>
      <c r="P73" s="5">
        <v>6596000000</v>
      </c>
      <c r="Q73" s="5">
        <v>38569000000</v>
      </c>
      <c r="R73" s="5">
        <v>260444000000</v>
      </c>
      <c r="S73" s="5">
        <v>341346000000</v>
      </c>
      <c r="T73" s="5">
        <v>458635000000</v>
      </c>
      <c r="U73" s="5">
        <v>338358000000</v>
      </c>
      <c r="V73" s="5">
        <v>346609000000</v>
      </c>
      <c r="W73" s="5">
        <v>336995000000</v>
      </c>
      <c r="X73" s="5">
        <v>330973000000</v>
      </c>
      <c r="Y73" s="5">
        <v>67293000000</v>
      </c>
      <c r="Z73" s="5">
        <v>227294000000</v>
      </c>
    </row>
    <row r="74" spans="2:26" ht="15.5" x14ac:dyDescent="0.35">
      <c r="C74" t="s">
        <v>8</v>
      </c>
      <c r="D74" s="5">
        <v>139650000000</v>
      </c>
      <c r="E74" s="5">
        <v>-2260000000</v>
      </c>
      <c r="F74" s="5">
        <v>114307000000</v>
      </c>
      <c r="G74" s="5">
        <v>18016000000</v>
      </c>
      <c r="I74" s="5">
        <v>222217000000</v>
      </c>
      <c r="J74" s="5">
        <v>287468000000</v>
      </c>
      <c r="K74" s="5">
        <v>555285000000</v>
      </c>
      <c r="L74" s="5">
        <v>461523000000</v>
      </c>
      <c r="M74" s="5">
        <v>363352000000</v>
      </c>
      <c r="N74" s="5">
        <v>-480094000000</v>
      </c>
      <c r="O74" s="5">
        <v>-173715000000</v>
      </c>
      <c r="P74" s="5">
        <v>60809000000</v>
      </c>
      <c r="Q74" s="5">
        <v>-15667000000</v>
      </c>
      <c r="R74" s="5">
        <v>243761000000</v>
      </c>
      <c r="S74" s="5">
        <v>323503000000</v>
      </c>
      <c r="T74" s="5">
        <v>458635000000</v>
      </c>
      <c r="U74" s="5">
        <v>338358000000</v>
      </c>
      <c r="V74" s="5">
        <v>346609000000</v>
      </c>
      <c r="W74" s="5">
        <v>336995000000</v>
      </c>
      <c r="X74" s="5">
        <v>330973000000</v>
      </c>
      <c r="Y74" s="5">
        <v>67293000000</v>
      </c>
      <c r="Z74" s="5">
        <v>227294000000</v>
      </c>
    </row>
    <row r="75" spans="2:26" ht="15.5" x14ac:dyDescent="0.35">
      <c r="C75" t="s">
        <v>203</v>
      </c>
    </row>
    <row r="76" spans="2:26" ht="15.5" x14ac:dyDescent="0.35">
      <c r="C76" t="s">
        <v>91</v>
      </c>
      <c r="D76" s="5">
        <v>88477000000</v>
      </c>
      <c r="E76" s="5">
        <v>-2260000000</v>
      </c>
      <c r="F76" s="5">
        <v>8666000000</v>
      </c>
      <c r="G76" s="5">
        <v>18016000000</v>
      </c>
      <c r="I76" s="5">
        <v>79631000000</v>
      </c>
      <c r="J76" s="5">
        <v>238610000000</v>
      </c>
      <c r="K76" s="5">
        <v>583297000000</v>
      </c>
      <c r="L76" s="5">
        <v>437370000000</v>
      </c>
      <c r="M76" s="5">
        <v>318672000000</v>
      </c>
      <c r="N76" s="5">
        <v>-430987000000</v>
      </c>
      <c r="O76" s="5">
        <v>-132223000000</v>
      </c>
      <c r="P76" s="5">
        <v>6596000000</v>
      </c>
      <c r="Q76" s="5">
        <v>38569000000</v>
      </c>
      <c r="R76" s="5">
        <v>260444000000</v>
      </c>
      <c r="S76" s="5">
        <v>341346000000</v>
      </c>
      <c r="T76" s="5">
        <v>458635000000</v>
      </c>
      <c r="U76" s="5">
        <v>338358000000</v>
      </c>
      <c r="V76" s="5">
        <v>346609000000</v>
      </c>
      <c r="W76" s="5">
        <v>336995000000</v>
      </c>
      <c r="X76" s="5">
        <v>330973000000</v>
      </c>
      <c r="Y76" s="5">
        <v>67293000000</v>
      </c>
      <c r="Z76" s="5">
        <v>227294000000</v>
      </c>
    </row>
    <row r="77" spans="2:26" ht="15.5" x14ac:dyDescent="0.35">
      <c r="C77" t="s">
        <v>92</v>
      </c>
      <c r="D77" s="5">
        <v>139650000000</v>
      </c>
      <c r="E77" s="5">
        <v>-2260000000</v>
      </c>
      <c r="F77" s="5">
        <v>114307000000</v>
      </c>
      <c r="G77" s="5">
        <v>18016000000</v>
      </c>
      <c r="I77" s="5">
        <v>222217000000</v>
      </c>
      <c r="J77" s="5">
        <v>287468000000</v>
      </c>
      <c r="K77" s="5">
        <v>555285000000</v>
      </c>
      <c r="L77" s="5">
        <v>461523000000</v>
      </c>
      <c r="M77" s="5">
        <v>363352000000</v>
      </c>
      <c r="N77" s="5">
        <v>-480094000000</v>
      </c>
      <c r="O77" s="5">
        <v>-173715000000</v>
      </c>
      <c r="P77" s="5">
        <v>60809000000</v>
      </c>
      <c r="Q77" s="5">
        <v>-15667000000</v>
      </c>
      <c r="R77" s="5">
        <v>243761000000</v>
      </c>
      <c r="S77" s="5">
        <v>323503000000</v>
      </c>
      <c r="T77" s="5">
        <v>458635000000</v>
      </c>
      <c r="U77" s="5">
        <v>338358000000</v>
      </c>
      <c r="V77" s="5">
        <v>346609000000</v>
      </c>
      <c r="W77" s="5">
        <v>336995000000</v>
      </c>
      <c r="X77" s="5">
        <v>330973000000</v>
      </c>
      <c r="Y77" s="5">
        <v>67293000000</v>
      </c>
      <c r="Z77" s="5">
        <v>227294000000</v>
      </c>
    </row>
    <row r="78" spans="2:26" ht="15.5" x14ac:dyDescent="0.35">
      <c r="C78" t="s">
        <v>93</v>
      </c>
      <c r="D78" s="5">
        <v>139650000000</v>
      </c>
      <c r="E78" s="5">
        <v>-2260000000</v>
      </c>
      <c r="F78" s="5">
        <v>114307000000</v>
      </c>
      <c r="G78" s="5">
        <v>18016000000</v>
      </c>
      <c r="I78" s="5">
        <v>222217000000</v>
      </c>
      <c r="J78" s="5">
        <v>287468000000</v>
      </c>
      <c r="K78" s="5">
        <v>555285000000</v>
      </c>
      <c r="L78" s="5">
        <v>461523000000</v>
      </c>
      <c r="M78" s="5">
        <v>363352000000</v>
      </c>
      <c r="N78" s="5">
        <v>-480094000000</v>
      </c>
      <c r="O78" s="5">
        <v>-173715000000</v>
      </c>
      <c r="P78" s="5">
        <v>60809000000</v>
      </c>
      <c r="Q78" s="5">
        <v>-15667000000</v>
      </c>
      <c r="R78" s="5">
        <v>243761000000</v>
      </c>
      <c r="S78" s="5">
        <v>323503000000</v>
      </c>
      <c r="T78" s="5">
        <v>458635000000</v>
      </c>
      <c r="U78" s="5">
        <v>338358000000</v>
      </c>
      <c r="V78" s="5">
        <v>346609000000</v>
      </c>
      <c r="W78" s="5">
        <v>336995000000</v>
      </c>
      <c r="X78" s="5">
        <v>330973000000</v>
      </c>
      <c r="Y78" s="5">
        <v>67293000000</v>
      </c>
      <c r="Z78" s="5">
        <v>227294000000</v>
      </c>
    </row>
    <row r="80" spans="2:26" ht="15.5" x14ac:dyDescent="0.35">
      <c r="B80" t="s">
        <v>94</v>
      </c>
      <c r="C80" t="s">
        <v>95</v>
      </c>
    </row>
    <row r="81" spans="3:26" ht="15.5" x14ac:dyDescent="0.35">
      <c r="C81" t="s">
        <v>96</v>
      </c>
    </row>
    <row r="82" spans="3:26" ht="15.5" x14ac:dyDescent="0.35">
      <c r="C82" t="s">
        <v>20</v>
      </c>
      <c r="D82" s="5">
        <v>31045000000</v>
      </c>
      <c r="E82" s="5">
        <v>30679000000</v>
      </c>
      <c r="F82" s="5">
        <v>54386000000</v>
      </c>
      <c r="G82" s="5">
        <v>47137000000</v>
      </c>
      <c r="I82" s="5">
        <v>54386000000</v>
      </c>
      <c r="J82" s="5">
        <v>49883000000</v>
      </c>
      <c r="K82" s="5">
        <v>148822000000</v>
      </c>
      <c r="L82" s="5">
        <v>107248000000</v>
      </c>
      <c r="M82" s="5">
        <v>132175000000</v>
      </c>
      <c r="N82" s="5">
        <v>298981000000</v>
      </c>
      <c r="O82" s="5">
        <v>292885000000</v>
      </c>
      <c r="P82" s="5">
        <v>296628000000</v>
      </c>
      <c r="Q82" s="5">
        <v>346195000000</v>
      </c>
      <c r="R82" s="5">
        <v>320827000000</v>
      </c>
      <c r="S82" s="5">
        <v>931761000000</v>
      </c>
      <c r="T82" s="5">
        <v>1107411000000</v>
      </c>
      <c r="U82" s="5">
        <v>861619000000</v>
      </c>
      <c r="V82" s="5">
        <v>648021000000</v>
      </c>
      <c r="W82" s="5">
        <v>586851000000</v>
      </c>
      <c r="X82" s="5">
        <v>541102000000</v>
      </c>
      <c r="Y82" s="5">
        <v>154676000000</v>
      </c>
      <c r="Z82" s="5">
        <v>260638000000</v>
      </c>
    </row>
    <row r="83" spans="3:26" ht="15.5" x14ac:dyDescent="0.35">
      <c r="C83" t="s">
        <v>97</v>
      </c>
      <c r="D83" s="5">
        <v>603525000000</v>
      </c>
      <c r="E83" s="5">
        <v>437728000000</v>
      </c>
      <c r="F83" s="5">
        <v>518551000000</v>
      </c>
      <c r="G83" s="5">
        <v>510809000000</v>
      </c>
      <c r="I83" s="5">
        <v>518551000000</v>
      </c>
      <c r="J83" s="5">
        <v>442769000000</v>
      </c>
      <c r="K83" s="5">
        <v>597095000000</v>
      </c>
      <c r="L83" s="5">
        <v>550319000000</v>
      </c>
      <c r="M83" s="5">
        <v>468127000000</v>
      </c>
      <c r="N83" s="5">
        <v>414753000000</v>
      </c>
      <c r="O83" s="5">
        <v>427052000000</v>
      </c>
      <c r="P83" s="5">
        <v>399595000000</v>
      </c>
      <c r="Q83" s="5">
        <v>367771000000</v>
      </c>
      <c r="R83" s="5">
        <v>358377000000</v>
      </c>
      <c r="S83" s="5">
        <v>353443000000</v>
      </c>
      <c r="T83" s="5">
        <v>354306000000</v>
      </c>
      <c r="U83" s="5">
        <v>378342000000</v>
      </c>
      <c r="V83" s="5">
        <v>287845000000</v>
      </c>
      <c r="W83" s="5">
        <v>256979000000</v>
      </c>
      <c r="X83" s="5">
        <v>224362000000</v>
      </c>
      <c r="Y83" s="5">
        <v>185223000000</v>
      </c>
      <c r="Z83" s="5">
        <v>155967000000</v>
      </c>
    </row>
    <row r="84" spans="3:26" ht="15.5" x14ac:dyDescent="0.35">
      <c r="C84" t="s">
        <v>101</v>
      </c>
      <c r="D84" s="5">
        <v>57677000000</v>
      </c>
      <c r="E84" s="5">
        <v>37410000000</v>
      </c>
      <c r="F84" s="5">
        <v>60363000000</v>
      </c>
      <c r="G84" s="5">
        <v>69290000000</v>
      </c>
      <c r="I84" s="5">
        <v>60363000000</v>
      </c>
      <c r="J84" s="5">
        <v>53322000000</v>
      </c>
      <c r="K84" s="5">
        <v>48998000000</v>
      </c>
      <c r="L84" s="5">
        <v>44161000000</v>
      </c>
      <c r="M84" s="5">
        <v>35149000000</v>
      </c>
      <c r="N84" s="5">
        <v>25552000000</v>
      </c>
      <c r="O84" s="5">
        <v>28282000000</v>
      </c>
      <c r="P84" s="5">
        <v>26970000000</v>
      </c>
      <c r="Q84" s="5">
        <v>36485000000</v>
      </c>
      <c r="R84" s="5">
        <v>26888000000</v>
      </c>
      <c r="S84" s="5">
        <v>51485000000</v>
      </c>
      <c r="T84" s="5">
        <v>29511000000</v>
      </c>
      <c r="U84" s="5">
        <v>22104000000</v>
      </c>
      <c r="V84" s="5">
        <v>22273000000</v>
      </c>
      <c r="W84" s="5">
        <v>11630000000</v>
      </c>
      <c r="X84" s="5">
        <v>15651000000</v>
      </c>
      <c r="Y84" s="5">
        <v>9474000000</v>
      </c>
      <c r="Z84" s="5">
        <v>19214000000</v>
      </c>
    </row>
    <row r="85" spans="3:26" ht="15.5" x14ac:dyDescent="0.35">
      <c r="C85" t="s">
        <v>103</v>
      </c>
      <c r="D85" s="5">
        <v>1754665000000</v>
      </c>
      <c r="E85" s="5">
        <v>1727476000000</v>
      </c>
      <c r="F85" s="5">
        <v>1609348000000</v>
      </c>
      <c r="G85" s="5">
        <v>1728402000000</v>
      </c>
      <c r="I85" s="5">
        <v>1609348000000</v>
      </c>
      <c r="J85" s="5">
        <v>1546996000000</v>
      </c>
      <c r="K85" s="5">
        <v>1926759000000</v>
      </c>
      <c r="L85" s="5">
        <v>1655189000000</v>
      </c>
      <c r="M85" s="5">
        <v>1264383000000</v>
      </c>
      <c r="N85" s="5">
        <v>1139169000000</v>
      </c>
      <c r="O85" s="5">
        <v>1410082000000</v>
      </c>
      <c r="P85" s="5">
        <v>1299004000000</v>
      </c>
      <c r="Q85" s="5">
        <v>1144420000000</v>
      </c>
      <c r="R85" s="5">
        <v>957425000000</v>
      </c>
      <c r="S85" s="5">
        <v>861194000000</v>
      </c>
      <c r="T85" s="5">
        <v>745048000000</v>
      </c>
      <c r="U85" s="5">
        <v>689093000000</v>
      </c>
      <c r="V85" s="5">
        <v>671664000000</v>
      </c>
      <c r="W85" s="5">
        <v>594380000000</v>
      </c>
      <c r="X85" s="5">
        <v>490140000000</v>
      </c>
      <c r="Y85" s="5">
        <v>426289000000</v>
      </c>
      <c r="Z85" s="5">
        <v>619342000000</v>
      </c>
    </row>
    <row r="86" spans="3:26" ht="15.5" x14ac:dyDescent="0.35">
      <c r="C86" t="s">
        <v>79</v>
      </c>
    </row>
    <row r="87" spans="3:26" ht="15.5" x14ac:dyDescent="0.35">
      <c r="C87" t="s">
        <v>104</v>
      </c>
      <c r="D87" s="5">
        <v>2531241000000</v>
      </c>
      <c r="E87" s="5">
        <v>2304564000000</v>
      </c>
      <c r="F87" s="5">
        <v>2286743000000</v>
      </c>
      <c r="G87" s="5">
        <v>2398684000000</v>
      </c>
      <c r="I87" s="5">
        <v>2286743000000</v>
      </c>
      <c r="J87" s="5">
        <v>2128507000000</v>
      </c>
      <c r="K87" s="5">
        <v>2776505000000</v>
      </c>
      <c r="L87" s="5">
        <v>2392927000000</v>
      </c>
      <c r="M87" s="5">
        <v>1906967000000</v>
      </c>
      <c r="N87" s="5">
        <v>1932986000000</v>
      </c>
      <c r="O87" s="5">
        <v>2347673000000</v>
      </c>
      <c r="P87" s="5">
        <v>2208918000000</v>
      </c>
      <c r="Q87" s="5">
        <v>2003321000000</v>
      </c>
      <c r="R87" s="5">
        <v>1787723000000</v>
      </c>
      <c r="S87" s="5">
        <v>2231181000000</v>
      </c>
      <c r="T87" s="5">
        <v>2263728000000</v>
      </c>
      <c r="U87" s="5">
        <v>1980116000000</v>
      </c>
      <c r="V87" s="5">
        <v>1658468000000</v>
      </c>
      <c r="W87" s="5">
        <v>1473425000000</v>
      </c>
      <c r="X87" s="5">
        <v>1283712000000</v>
      </c>
      <c r="Y87" s="5">
        <v>786499000000</v>
      </c>
      <c r="Z87" s="5">
        <v>1103041000000</v>
      </c>
    </row>
    <row r="88" spans="3:26" ht="15.5" x14ac:dyDescent="0.35">
      <c r="C88" t="s">
        <v>105</v>
      </c>
    </row>
    <row r="89" spans="3:26" ht="15.5" x14ac:dyDescent="0.35">
      <c r="C89" t="s">
        <v>107</v>
      </c>
      <c r="D89" s="5">
        <v>1575000000</v>
      </c>
      <c r="E89" s="5">
        <v>1575000000</v>
      </c>
      <c r="F89" s="5">
        <v>1575000000</v>
      </c>
      <c r="G89" s="5">
        <v>9550000000</v>
      </c>
      <c r="I89" s="5">
        <v>1575000000</v>
      </c>
      <c r="J89" s="5">
        <v>5157000000</v>
      </c>
      <c r="K89" s="5">
        <v>3854000000</v>
      </c>
      <c r="M89" s="5">
        <v>101051000000</v>
      </c>
      <c r="N89" s="5">
        <v>173744000000</v>
      </c>
      <c r="O89" s="5">
        <v>123815000000</v>
      </c>
      <c r="P89" s="5">
        <v>71618000000</v>
      </c>
      <c r="Q89" s="5">
        <v>92409000000</v>
      </c>
      <c r="R89" s="5">
        <v>89264000000</v>
      </c>
      <c r="S89" s="5">
        <v>75378000000</v>
      </c>
      <c r="T89" s="5">
        <v>52220000000</v>
      </c>
      <c r="U89" s="5">
        <v>50154000000</v>
      </c>
      <c r="V89" s="5">
        <v>45231000000</v>
      </c>
      <c r="W89" s="5">
        <v>37449000000</v>
      </c>
      <c r="X89" s="5">
        <v>31578000000</v>
      </c>
      <c r="Y89" s="5">
        <v>25120000000</v>
      </c>
      <c r="Z89" s="5">
        <v>8470000000</v>
      </c>
    </row>
    <row r="90" spans="3:26" ht="15.5" x14ac:dyDescent="0.35">
      <c r="C90" t="s">
        <v>106</v>
      </c>
      <c r="D90" s="5">
        <v>4551703000000</v>
      </c>
      <c r="E90" s="5">
        <v>4627257000000</v>
      </c>
      <c r="F90" s="5">
        <v>4553175000000</v>
      </c>
      <c r="G90" s="5">
        <v>4594616000000</v>
      </c>
      <c r="I90" s="5">
        <v>4553175000000</v>
      </c>
      <c r="J90" s="5">
        <v>4879443000000</v>
      </c>
      <c r="K90" s="5">
        <v>4488149000000</v>
      </c>
      <c r="L90" s="5">
        <v>4812090000000</v>
      </c>
      <c r="M90" s="5">
        <v>5141047000000</v>
      </c>
      <c r="N90" s="5">
        <v>5570591000000</v>
      </c>
      <c r="O90" s="5">
        <v>5989585000000</v>
      </c>
      <c r="P90" s="5">
        <v>5940400000000</v>
      </c>
      <c r="Q90" s="5">
        <v>4068690000000</v>
      </c>
      <c r="R90" s="5">
        <v>3520207000000</v>
      </c>
      <c r="S90" s="5">
        <v>1822896000000</v>
      </c>
      <c r="T90" s="5">
        <v>1530836000000</v>
      </c>
      <c r="U90" s="5">
        <v>1478147000000</v>
      </c>
      <c r="V90" s="5">
        <v>1384995000000</v>
      </c>
      <c r="W90" s="5">
        <v>1152779000000</v>
      </c>
      <c r="X90" s="5">
        <v>1037313000000</v>
      </c>
      <c r="Y90" s="5">
        <v>1143946000000</v>
      </c>
      <c r="Z90" s="5">
        <v>874547000000</v>
      </c>
    </row>
    <row r="91" spans="3:26" ht="15.5" x14ac:dyDescent="0.35">
      <c r="C91" t="s">
        <v>205</v>
      </c>
      <c r="D91" s="5">
        <v>7776000000</v>
      </c>
      <c r="E91" s="5">
        <v>8133000000</v>
      </c>
      <c r="F91" s="5">
        <v>7243000000</v>
      </c>
      <c r="G91" s="5">
        <v>4195000000</v>
      </c>
      <c r="I91" s="5">
        <v>7243000000</v>
      </c>
      <c r="J91" s="5">
        <v>2682000000</v>
      </c>
      <c r="K91" s="5">
        <v>1334000000</v>
      </c>
      <c r="L91" s="5">
        <v>1512000000</v>
      </c>
      <c r="M91" s="5">
        <v>1627000000</v>
      </c>
      <c r="N91" s="5">
        <v>1680000000</v>
      </c>
      <c r="O91" s="5">
        <v>1785000000</v>
      </c>
      <c r="P91" s="5">
        <v>3165000000</v>
      </c>
      <c r="Q91" s="5">
        <v>3998000000</v>
      </c>
      <c r="R91" s="5">
        <v>5514000000</v>
      </c>
      <c r="S91" s="5">
        <v>6188000000</v>
      </c>
    </row>
    <row r="92" spans="3:26" ht="15.5" x14ac:dyDescent="0.35">
      <c r="C92" t="s">
        <v>108</v>
      </c>
      <c r="D92" s="5">
        <v>4805648000000</v>
      </c>
      <c r="E92" s="5">
        <v>4867105000000</v>
      </c>
      <c r="F92" s="5">
        <v>4791085000000</v>
      </c>
      <c r="G92" s="5">
        <v>4845469000000</v>
      </c>
      <c r="I92" s="5">
        <v>4791085000000</v>
      </c>
      <c r="J92" s="5">
        <v>5143059000000</v>
      </c>
      <c r="K92" s="5">
        <v>4724159000000</v>
      </c>
      <c r="L92" s="5">
        <v>5073593000000</v>
      </c>
      <c r="M92" s="5">
        <v>5496509000000</v>
      </c>
      <c r="N92" s="5">
        <v>6028671000000</v>
      </c>
      <c r="O92" s="5">
        <v>6390382000000</v>
      </c>
      <c r="P92" s="5">
        <v>6223714000000</v>
      </c>
      <c r="Q92" s="5">
        <v>4264495000000</v>
      </c>
      <c r="R92" s="5">
        <v>3717167000000</v>
      </c>
      <c r="S92" s="5">
        <v>2039094000000</v>
      </c>
      <c r="T92" s="5">
        <v>1654663000000</v>
      </c>
      <c r="U92" s="5">
        <v>1559277000000</v>
      </c>
      <c r="V92" s="5">
        <v>1456953000000</v>
      </c>
      <c r="W92" s="5">
        <v>1217170000000</v>
      </c>
      <c r="X92" s="5">
        <v>1088945000000</v>
      </c>
      <c r="Y92" s="5">
        <v>1185898000000</v>
      </c>
      <c r="Z92" s="5">
        <v>895945000000</v>
      </c>
    </row>
    <row r="93" spans="3:26" ht="15.5" x14ac:dyDescent="0.35">
      <c r="C93" t="s">
        <v>109</v>
      </c>
      <c r="D93" s="5">
        <v>7336889000000</v>
      </c>
      <c r="E93" s="5">
        <v>7171669000000</v>
      </c>
      <c r="F93" s="5">
        <v>7077828000000</v>
      </c>
      <c r="G93" s="5">
        <v>7244153000000</v>
      </c>
      <c r="I93" s="5">
        <v>7077828000000</v>
      </c>
      <c r="J93" s="5">
        <v>7271566000000</v>
      </c>
      <c r="K93" s="5">
        <v>7500664000000</v>
      </c>
      <c r="L93" s="5">
        <v>7466520000000</v>
      </c>
      <c r="M93" s="5">
        <v>7403476000000</v>
      </c>
      <c r="N93" s="5">
        <v>7961657000000</v>
      </c>
      <c r="O93" s="5">
        <v>8738055000000</v>
      </c>
      <c r="P93" s="5">
        <v>8432632000000</v>
      </c>
      <c r="Q93" s="5">
        <v>6267816000000</v>
      </c>
      <c r="R93" s="5">
        <v>5504890000000</v>
      </c>
      <c r="S93" s="5">
        <v>4270275000000</v>
      </c>
      <c r="T93" s="5">
        <v>3918391000000</v>
      </c>
      <c r="U93" s="5">
        <v>3539393000000</v>
      </c>
      <c r="V93" s="5">
        <v>3115421000000</v>
      </c>
      <c r="W93" s="5">
        <v>2690595000000</v>
      </c>
      <c r="X93" s="5">
        <v>2372657000000</v>
      </c>
      <c r="Y93" s="5">
        <v>1972397000000</v>
      </c>
      <c r="Z93" s="5">
        <v>1998986000000</v>
      </c>
    </row>
    <row r="94" spans="3:26" ht="15.5" x14ac:dyDescent="0.35">
      <c r="C94" t="s">
        <v>110</v>
      </c>
    </row>
    <row r="95" spans="3:26" ht="15.5" x14ac:dyDescent="0.35">
      <c r="C95" t="s">
        <v>111</v>
      </c>
    </row>
    <row r="96" spans="3:26" ht="15.5" x14ac:dyDescent="0.35">
      <c r="C96" t="s">
        <v>112</v>
      </c>
      <c r="D96" s="5">
        <v>1461585000000</v>
      </c>
      <c r="E96" s="5">
        <v>1467232000000</v>
      </c>
      <c r="F96" s="5">
        <v>1345435000000</v>
      </c>
      <c r="G96" s="5">
        <v>1436946000000</v>
      </c>
      <c r="I96" s="5">
        <v>1345435000000</v>
      </c>
      <c r="J96" s="5">
        <v>1502915000000</v>
      </c>
      <c r="K96" s="5">
        <v>1922939000000</v>
      </c>
      <c r="L96" s="5">
        <v>1986252000000</v>
      </c>
      <c r="M96" s="5">
        <v>1927761000000</v>
      </c>
      <c r="N96" s="5">
        <v>2404568000000</v>
      </c>
      <c r="O96" s="5">
        <v>2286103000000</v>
      </c>
      <c r="P96" s="5">
        <v>1738904000000</v>
      </c>
      <c r="Q96" s="5">
        <v>996903000000</v>
      </c>
      <c r="R96" s="5">
        <v>885086000000</v>
      </c>
      <c r="S96" s="5">
        <v>479376000000</v>
      </c>
      <c r="T96" s="5">
        <v>398238000000</v>
      </c>
      <c r="U96" s="5">
        <v>473960000000</v>
      </c>
      <c r="V96" s="5">
        <v>426669000000</v>
      </c>
      <c r="W96" s="5">
        <v>333132000000</v>
      </c>
      <c r="X96" s="5">
        <v>325854000000</v>
      </c>
      <c r="Y96" s="5">
        <v>235167000000</v>
      </c>
      <c r="Z96" s="5">
        <v>319553000000</v>
      </c>
    </row>
    <row r="97" spans="3:26" ht="15.5" x14ac:dyDescent="0.35">
      <c r="C97" t="s">
        <v>113</v>
      </c>
      <c r="D97" s="5">
        <v>393249000000</v>
      </c>
      <c r="E97" s="5">
        <v>360421000000</v>
      </c>
      <c r="F97" s="5">
        <v>319074000000</v>
      </c>
      <c r="G97" s="5">
        <v>410773000000</v>
      </c>
      <c r="I97" s="5">
        <v>319074000000</v>
      </c>
      <c r="J97" s="5">
        <v>334074000000</v>
      </c>
      <c r="K97" s="5">
        <v>398841000000</v>
      </c>
      <c r="L97" s="5">
        <v>428070000000</v>
      </c>
      <c r="M97" s="5">
        <v>370339000000</v>
      </c>
      <c r="N97" s="5">
        <v>263971000000</v>
      </c>
      <c r="O97" s="5">
        <v>296501000000</v>
      </c>
      <c r="P97" s="5">
        <v>343957000000</v>
      </c>
      <c r="Q97" s="5">
        <v>331917000000</v>
      </c>
      <c r="R97" s="5">
        <v>308377000000</v>
      </c>
      <c r="S97" s="5">
        <v>277988000000</v>
      </c>
    </row>
    <row r="98" spans="3:26" ht="15.5" x14ac:dyDescent="0.35">
      <c r="C98" t="s">
        <v>98</v>
      </c>
      <c r="T98" s="5">
        <v>219459000000</v>
      </c>
      <c r="U98" s="5">
        <v>228484000000</v>
      </c>
      <c r="V98" s="5">
        <v>190965000000</v>
      </c>
      <c r="W98" s="5">
        <v>162526000000</v>
      </c>
      <c r="X98" s="5">
        <v>156078000000</v>
      </c>
      <c r="Y98" s="5">
        <v>122357000000</v>
      </c>
      <c r="Z98" s="5">
        <v>128983000000</v>
      </c>
    </row>
    <row r="99" spans="3:26" ht="15.5" x14ac:dyDescent="0.35">
      <c r="C99" t="s">
        <v>99</v>
      </c>
      <c r="T99" s="5">
        <v>26087000000</v>
      </c>
      <c r="U99" s="5">
        <v>53016000000</v>
      </c>
      <c r="V99" s="5">
        <v>48043000000</v>
      </c>
      <c r="W99" s="5">
        <v>77613000000</v>
      </c>
      <c r="X99" s="5">
        <v>53364000000</v>
      </c>
      <c r="Y99" s="5">
        <v>35524000000</v>
      </c>
      <c r="Z99" s="5">
        <v>33280000000</v>
      </c>
    </row>
    <row r="100" spans="3:26" ht="15.5" x14ac:dyDescent="0.35">
      <c r="C100" t="s">
        <v>114</v>
      </c>
      <c r="D100" s="5">
        <v>393249000000</v>
      </c>
      <c r="E100" s="5">
        <v>360421000000</v>
      </c>
      <c r="F100" s="5">
        <v>319074000000</v>
      </c>
      <c r="G100" s="5">
        <v>410773000000</v>
      </c>
      <c r="I100" s="5">
        <v>319074000000</v>
      </c>
      <c r="J100" s="5">
        <v>334074000000</v>
      </c>
      <c r="K100" s="5">
        <v>398841000000</v>
      </c>
      <c r="L100" s="5">
        <v>428070000000</v>
      </c>
      <c r="M100" s="5">
        <v>370339000000</v>
      </c>
      <c r="N100" s="5">
        <v>263971000000</v>
      </c>
      <c r="O100" s="5">
        <v>296501000000</v>
      </c>
      <c r="P100" s="5">
        <v>343957000000</v>
      </c>
      <c r="Q100" s="5">
        <v>331917000000</v>
      </c>
      <c r="R100" s="5">
        <v>308377000000</v>
      </c>
      <c r="S100" s="5">
        <v>277988000000</v>
      </c>
      <c r="T100" s="5">
        <v>245546000000</v>
      </c>
      <c r="U100" s="5">
        <v>281500000000</v>
      </c>
      <c r="V100" s="5">
        <v>239008000000</v>
      </c>
      <c r="W100" s="5">
        <v>240139000000</v>
      </c>
      <c r="X100" s="5">
        <v>209442000000</v>
      </c>
      <c r="Y100" s="5">
        <v>157881000000</v>
      </c>
      <c r="Z100" s="5">
        <v>162263000000</v>
      </c>
    </row>
    <row r="101" spans="3:26" ht="15.5" x14ac:dyDescent="0.35">
      <c r="C101" t="s">
        <v>115</v>
      </c>
      <c r="D101" s="5">
        <v>593000000000</v>
      </c>
      <c r="E101" s="5">
        <v>577000000000</v>
      </c>
      <c r="F101" s="5">
        <v>560000000000</v>
      </c>
      <c r="G101" s="5">
        <v>570084000000</v>
      </c>
      <c r="I101" s="5">
        <v>560000000000</v>
      </c>
      <c r="J101" s="5">
        <v>547324000000</v>
      </c>
      <c r="K101" s="5">
        <v>745000000000</v>
      </c>
      <c r="L101" s="5">
        <v>707310000000</v>
      </c>
      <c r="M101" s="5">
        <v>855944000000</v>
      </c>
      <c r="N101" s="5">
        <v>1492265000000</v>
      </c>
    </row>
    <row r="102" spans="3:26" ht="15.5" x14ac:dyDescent="0.35">
      <c r="C102" t="s">
        <v>206</v>
      </c>
    </row>
    <row r="103" spans="3:26" ht="15.5" x14ac:dyDescent="0.35">
      <c r="C103" t="s">
        <v>117</v>
      </c>
      <c r="D103" s="5">
        <v>12781000000</v>
      </c>
      <c r="E103" s="5">
        <v>19480000000</v>
      </c>
      <c r="F103" s="5">
        <v>7654000000</v>
      </c>
      <c r="G103" s="5">
        <v>5710000000</v>
      </c>
      <c r="I103" s="5">
        <v>7654000000</v>
      </c>
      <c r="J103" s="5">
        <v>5714000000</v>
      </c>
      <c r="K103" s="5">
        <v>12934000000</v>
      </c>
      <c r="L103" s="5">
        <v>13089000000</v>
      </c>
      <c r="M103" s="5">
        <v>10018000000</v>
      </c>
      <c r="N103" s="5">
        <v>5783000000</v>
      </c>
      <c r="O103" s="5">
        <v>14232000000</v>
      </c>
      <c r="P103" s="5">
        <v>12540000000</v>
      </c>
      <c r="Q103" s="5">
        <v>8669000000</v>
      </c>
      <c r="R103" s="5">
        <v>15996000000</v>
      </c>
      <c r="S103" s="5">
        <v>18659000000</v>
      </c>
      <c r="T103" s="5">
        <v>25455000000</v>
      </c>
      <c r="U103" s="5">
        <v>41648000000</v>
      </c>
      <c r="V103" s="5">
        <v>27454000000</v>
      </c>
      <c r="W103" s="5">
        <v>18605000000</v>
      </c>
      <c r="X103" s="5">
        <v>46784000000</v>
      </c>
      <c r="Y103" s="5">
        <v>12490000000</v>
      </c>
      <c r="Z103" s="5">
        <v>64211000000</v>
      </c>
    </row>
    <row r="104" spans="3:26" ht="15.5" x14ac:dyDescent="0.35">
      <c r="C104" t="s">
        <v>116</v>
      </c>
      <c r="D104" s="5">
        <v>177831000000</v>
      </c>
      <c r="E104" s="5">
        <v>185577000000</v>
      </c>
      <c r="F104" s="5">
        <v>204656000000</v>
      </c>
      <c r="G104" s="5">
        <v>192128000000</v>
      </c>
      <c r="I104" s="5">
        <v>204656000000</v>
      </c>
      <c r="J104" s="5">
        <v>199556000000</v>
      </c>
      <c r="K104" s="5">
        <v>194066000000</v>
      </c>
      <c r="L104" s="5">
        <v>191283000000</v>
      </c>
      <c r="M104" s="5">
        <v>199272000000</v>
      </c>
      <c r="N104" s="5">
        <v>180023000000</v>
      </c>
      <c r="O104" s="5">
        <v>194449000000</v>
      </c>
      <c r="P104" s="5">
        <v>202020000000</v>
      </c>
      <c r="Q104" s="5">
        <v>156632000000</v>
      </c>
      <c r="R104" s="5">
        <v>132432000000</v>
      </c>
      <c r="S104" s="5">
        <v>138521000000</v>
      </c>
      <c r="T104" s="5">
        <v>101106000000</v>
      </c>
      <c r="U104" s="5">
        <v>93349000000</v>
      </c>
      <c r="V104" s="5">
        <v>63635000000</v>
      </c>
      <c r="W104" s="5">
        <v>62330000000</v>
      </c>
      <c r="X104" s="5">
        <v>57194000000</v>
      </c>
      <c r="Y104" s="5">
        <v>43993000000</v>
      </c>
      <c r="Z104" s="5">
        <v>49010000000</v>
      </c>
    </row>
    <row r="105" spans="3:26" ht="15.5" x14ac:dyDescent="0.35">
      <c r="C105" t="s">
        <v>119</v>
      </c>
    </row>
    <row r="106" spans="3:26" ht="15.5" x14ac:dyDescent="0.35">
      <c r="C106" t="s">
        <v>1966</v>
      </c>
      <c r="D106" s="5">
        <v>472733000000</v>
      </c>
      <c r="E106" s="5">
        <v>341891000000</v>
      </c>
      <c r="F106" s="5">
        <v>370557000000</v>
      </c>
      <c r="G106" s="5">
        <v>470339000000</v>
      </c>
      <c r="I106" s="5">
        <v>370557000000</v>
      </c>
      <c r="J106" s="5">
        <v>505576000000</v>
      </c>
      <c r="K106" s="5">
        <v>580519000000</v>
      </c>
      <c r="L106" s="5">
        <v>1073520000000</v>
      </c>
      <c r="M106" s="5">
        <v>1514015000000</v>
      </c>
      <c r="N106" s="5">
        <v>1933367000000</v>
      </c>
      <c r="O106" s="5">
        <v>2479295000000</v>
      </c>
      <c r="P106" s="5">
        <v>2613265000000</v>
      </c>
      <c r="Q106" s="5">
        <v>1194366000000</v>
      </c>
      <c r="R106" s="5">
        <v>586096000000</v>
      </c>
    </row>
    <row r="107" spans="3:26" ht="15.5" x14ac:dyDescent="0.35">
      <c r="C107" t="s">
        <v>122</v>
      </c>
      <c r="D107" s="5">
        <v>147406000000</v>
      </c>
      <c r="E107" s="5">
        <v>130848000000</v>
      </c>
      <c r="F107" s="5">
        <v>126683000000</v>
      </c>
      <c r="G107" s="5">
        <v>175500000000</v>
      </c>
      <c r="I107" s="5">
        <v>126683000000</v>
      </c>
      <c r="J107" s="5">
        <v>198428000000</v>
      </c>
      <c r="K107" s="5">
        <v>479420000000</v>
      </c>
      <c r="L107" s="5">
        <v>576495000000</v>
      </c>
      <c r="M107" s="5">
        <v>438526000000</v>
      </c>
      <c r="N107" s="5">
        <v>412408000000</v>
      </c>
      <c r="O107" s="5">
        <v>1697426000000</v>
      </c>
      <c r="P107" s="5">
        <v>667230000000</v>
      </c>
      <c r="Q107" s="5">
        <v>298484000000</v>
      </c>
      <c r="R107" s="5">
        <v>112576000000</v>
      </c>
    </row>
    <row r="108" spans="3:26" ht="15.5" x14ac:dyDescent="0.35">
      <c r="C108" t="s">
        <v>166</v>
      </c>
    </row>
    <row r="109" spans="3:26" ht="15.5" x14ac:dyDescent="0.35">
      <c r="C109" t="s">
        <v>123</v>
      </c>
      <c r="D109" s="5">
        <v>1091652000000</v>
      </c>
      <c r="E109" s="5">
        <v>1025715000000</v>
      </c>
      <c r="F109" s="5">
        <v>1051411000000</v>
      </c>
      <c r="G109" s="5">
        <v>1240532000000</v>
      </c>
      <c r="I109" s="5">
        <v>1051411000000</v>
      </c>
      <c r="J109" s="5">
        <v>1275166000000</v>
      </c>
      <c r="K109" s="5">
        <v>1336988000000</v>
      </c>
      <c r="L109" s="5">
        <v>1760096000000</v>
      </c>
      <c r="M109" s="5">
        <v>2182346000000</v>
      </c>
      <c r="N109" s="5">
        <v>2627252000000</v>
      </c>
      <c r="O109" s="5">
        <v>3042021000000</v>
      </c>
      <c r="P109" s="5">
        <v>3097062000000</v>
      </c>
      <c r="Q109" s="5">
        <v>1722036000000</v>
      </c>
      <c r="R109" s="5">
        <v>1020540000000</v>
      </c>
      <c r="S109" s="5">
        <v>400676000000</v>
      </c>
      <c r="T109" s="5">
        <v>335511000000</v>
      </c>
      <c r="U109" s="5">
        <v>304706000000</v>
      </c>
      <c r="V109" s="5">
        <v>231663000000</v>
      </c>
      <c r="W109" s="5">
        <v>212263000000</v>
      </c>
      <c r="X109" s="5">
        <v>203878000000</v>
      </c>
      <c r="Y109" s="5">
        <v>207918000000</v>
      </c>
      <c r="Z109" s="5">
        <v>200054000000</v>
      </c>
    </row>
    <row r="110" spans="3:26" ht="15.5" x14ac:dyDescent="0.35">
      <c r="C110" t="s">
        <v>124</v>
      </c>
      <c r="D110" s="5">
        <v>1091652000000</v>
      </c>
      <c r="E110" s="5">
        <v>1025715000000</v>
      </c>
      <c r="F110" s="5">
        <v>1051411000000</v>
      </c>
      <c r="G110" s="5">
        <v>1240532000000</v>
      </c>
      <c r="I110" s="5">
        <v>1051411000000</v>
      </c>
      <c r="J110" s="5">
        <v>1275166000000</v>
      </c>
      <c r="K110" s="5">
        <v>1336988000000</v>
      </c>
      <c r="L110" s="5">
        <v>1760096000000</v>
      </c>
      <c r="M110" s="5">
        <v>2182346000000</v>
      </c>
      <c r="N110" s="5">
        <v>2627252000000</v>
      </c>
      <c r="O110" s="5">
        <v>3042021000000</v>
      </c>
      <c r="P110" s="5">
        <v>3097062000000</v>
      </c>
      <c r="Q110" s="5">
        <v>1722036000000</v>
      </c>
      <c r="R110" s="5">
        <v>1020540000000</v>
      </c>
      <c r="S110" s="5">
        <v>400676000000</v>
      </c>
      <c r="T110" s="5">
        <v>335511000000</v>
      </c>
      <c r="U110" s="5">
        <v>304706000000</v>
      </c>
      <c r="V110" s="5">
        <v>231663000000</v>
      </c>
      <c r="W110" s="5">
        <v>212263000000</v>
      </c>
      <c r="X110" s="5">
        <v>203878000000</v>
      </c>
      <c r="Y110" s="5">
        <v>207918000000</v>
      </c>
      <c r="Z110" s="5">
        <v>200054000000</v>
      </c>
    </row>
    <row r="111" spans="3:26" ht="15.5" x14ac:dyDescent="0.35">
      <c r="C111" t="s">
        <v>125</v>
      </c>
    </row>
    <row r="112" spans="3:26" ht="15.5" x14ac:dyDescent="0.35">
      <c r="C112" t="s">
        <v>126</v>
      </c>
      <c r="D112" s="5">
        <v>472733000000</v>
      </c>
      <c r="E112" s="5">
        <v>341891000000</v>
      </c>
      <c r="F112" s="5">
        <v>370557000000</v>
      </c>
      <c r="G112" s="5">
        <v>470339000000</v>
      </c>
      <c r="I112" s="5">
        <v>370557000000</v>
      </c>
      <c r="J112" s="5">
        <v>505576000000</v>
      </c>
      <c r="K112" s="5">
        <v>580519000000</v>
      </c>
      <c r="L112" s="5">
        <v>1073520000000</v>
      </c>
      <c r="M112" s="5">
        <v>1514015000000</v>
      </c>
      <c r="N112" s="5">
        <v>1933367000000</v>
      </c>
      <c r="O112" s="5">
        <v>2479295000000</v>
      </c>
      <c r="P112" s="5">
        <v>2613265000000</v>
      </c>
      <c r="Q112" s="5">
        <v>1194366000000</v>
      </c>
      <c r="R112" s="5">
        <v>586096000000</v>
      </c>
    </row>
    <row r="113" spans="2:26" ht="15.5" x14ac:dyDescent="0.35">
      <c r="C113" t="s">
        <v>211</v>
      </c>
      <c r="D113" s="5">
        <v>24410000000</v>
      </c>
      <c r="E113" s="5">
        <v>30983000000</v>
      </c>
      <c r="F113" s="5">
        <v>36781000000</v>
      </c>
      <c r="I113" s="5">
        <v>36781000000</v>
      </c>
      <c r="L113" s="5">
        <v>11071000000</v>
      </c>
    </row>
    <row r="114" spans="2:26" ht="15.5" x14ac:dyDescent="0.35">
      <c r="C114" t="s">
        <v>127</v>
      </c>
      <c r="D114" s="5">
        <v>2553237000000</v>
      </c>
      <c r="E114" s="5">
        <v>2492947000000</v>
      </c>
      <c r="F114" s="5">
        <v>2396846000000</v>
      </c>
      <c r="G114" s="5">
        <v>2677478000000</v>
      </c>
      <c r="I114" s="5">
        <v>2396846000000</v>
      </c>
      <c r="J114" s="5">
        <v>2778081000000</v>
      </c>
      <c r="K114" s="5">
        <v>3259927000000</v>
      </c>
      <c r="L114" s="5">
        <v>3746348000000</v>
      </c>
      <c r="M114" s="5">
        <v>4110107000000</v>
      </c>
      <c r="N114" s="5">
        <v>5031820000000</v>
      </c>
      <c r="O114" s="5">
        <v>5328124000000</v>
      </c>
      <c r="P114" s="5">
        <v>4835966000000</v>
      </c>
      <c r="Q114" s="5">
        <v>2718939000000</v>
      </c>
      <c r="R114" s="5">
        <v>1905626000000</v>
      </c>
      <c r="S114" s="5">
        <v>880052000000</v>
      </c>
      <c r="T114" s="5">
        <v>733749000000</v>
      </c>
      <c r="U114" s="5">
        <v>778666000000</v>
      </c>
      <c r="V114" s="5">
        <v>658332000000</v>
      </c>
      <c r="W114" s="5">
        <v>545395000000</v>
      </c>
      <c r="X114" s="5">
        <v>529732000000</v>
      </c>
      <c r="Y114" s="5">
        <v>443085000000</v>
      </c>
      <c r="Z114" s="5">
        <v>519607000000</v>
      </c>
    </row>
    <row r="115" spans="2:26" ht="15.5" x14ac:dyDescent="0.35">
      <c r="C115" t="s">
        <v>128</v>
      </c>
    </row>
    <row r="116" spans="2:26" ht="15.5" x14ac:dyDescent="0.35">
      <c r="C116" t="s">
        <v>129</v>
      </c>
      <c r="D116" s="5">
        <v>217000000000</v>
      </c>
      <c r="E116" s="5">
        <v>217000000000</v>
      </c>
      <c r="F116" s="5">
        <v>217000000000</v>
      </c>
      <c r="G116" s="5">
        <v>217000000000</v>
      </c>
      <c r="I116" s="5">
        <v>217000000000</v>
      </c>
      <c r="J116" s="5">
        <v>217000000000</v>
      </c>
      <c r="K116" s="5">
        <v>217000000000</v>
      </c>
      <c r="L116" s="5">
        <v>217000000000</v>
      </c>
      <c r="M116" s="5">
        <v>217000000000</v>
      </c>
      <c r="N116" s="5">
        <v>217000000000</v>
      </c>
      <c r="O116" s="5">
        <v>217000000000</v>
      </c>
      <c r="P116" s="5">
        <v>217000000000</v>
      </c>
      <c r="Q116" s="5">
        <v>217000000000</v>
      </c>
      <c r="R116" s="5">
        <v>217000000000</v>
      </c>
      <c r="S116" s="5">
        <v>217000000000</v>
      </c>
      <c r="T116" s="5">
        <v>217000000000</v>
      </c>
      <c r="U116" s="5">
        <v>217000000000</v>
      </c>
      <c r="V116" s="5">
        <v>217000000000</v>
      </c>
      <c r="W116" s="5">
        <v>217000000000</v>
      </c>
      <c r="X116" s="5">
        <v>217000000000</v>
      </c>
      <c r="Y116" s="5">
        <v>217000000000</v>
      </c>
      <c r="Z116" s="5">
        <v>217000000000</v>
      </c>
    </row>
    <row r="117" spans="2:26" ht="15.5" x14ac:dyDescent="0.35">
      <c r="C117" t="s">
        <v>130</v>
      </c>
      <c r="D117" s="5">
        <v>165083000000</v>
      </c>
      <c r="E117" s="5">
        <v>165083000000</v>
      </c>
      <c r="F117" s="5">
        <v>165083000000</v>
      </c>
      <c r="G117" s="5">
        <v>165083000000</v>
      </c>
      <c r="I117" s="5">
        <v>165083000000</v>
      </c>
      <c r="J117" s="5">
        <v>165083000000</v>
      </c>
      <c r="K117" s="5">
        <v>165083000000</v>
      </c>
      <c r="L117" s="5">
        <v>165083000000</v>
      </c>
      <c r="M117" s="5">
        <v>165083000000</v>
      </c>
      <c r="N117" s="5">
        <v>165083000000</v>
      </c>
      <c r="O117" s="5">
        <v>165083000000</v>
      </c>
      <c r="P117" s="5">
        <v>165083000000</v>
      </c>
      <c r="Q117" s="5">
        <v>165083000000</v>
      </c>
      <c r="R117" s="5">
        <v>165083000000</v>
      </c>
      <c r="S117" s="5">
        <v>165083000000</v>
      </c>
      <c r="T117" s="5">
        <v>165083000000</v>
      </c>
      <c r="U117" s="5">
        <v>165083000000</v>
      </c>
      <c r="V117" s="5">
        <v>165083000000</v>
      </c>
      <c r="W117" s="5">
        <v>165083000000</v>
      </c>
      <c r="X117" s="5">
        <v>165083000000</v>
      </c>
      <c r="Y117" s="5">
        <v>165083000000</v>
      </c>
      <c r="Z117" s="5">
        <v>165083000000</v>
      </c>
    </row>
    <row r="118" spans="2:26" ht="15.5" x14ac:dyDescent="0.35">
      <c r="C118" t="s">
        <v>131</v>
      </c>
      <c r="D118" s="5">
        <v>4401569000000</v>
      </c>
      <c r="E118" s="5">
        <v>4296639000000</v>
      </c>
      <c r="F118" s="5">
        <v>4298899000000</v>
      </c>
      <c r="G118" s="5">
        <v>4184592000000</v>
      </c>
      <c r="I118" s="5">
        <v>4298899000000</v>
      </c>
      <c r="J118" s="5">
        <v>4111402000000</v>
      </c>
      <c r="K118" s="5">
        <v>3858654000000</v>
      </c>
      <c r="L118" s="5">
        <v>3338089000000</v>
      </c>
      <c r="M118" s="5">
        <v>2911286000000</v>
      </c>
      <c r="N118" s="5">
        <v>2547754000000</v>
      </c>
      <c r="O118" s="5">
        <v>3027848000000</v>
      </c>
      <c r="P118" s="5">
        <v>3214583000000</v>
      </c>
      <c r="Q118" s="5">
        <v>3166794000000</v>
      </c>
      <c r="R118" s="5">
        <v>3217181000000</v>
      </c>
      <c r="S118" s="5">
        <v>3008140000000</v>
      </c>
      <c r="T118" s="5">
        <v>2802559000000</v>
      </c>
      <c r="U118" s="5">
        <v>2378644000000</v>
      </c>
      <c r="V118" s="5">
        <v>2075006000000</v>
      </c>
      <c r="W118" s="5">
        <v>1763117000000</v>
      </c>
      <c r="X118" s="5">
        <v>1460842000000</v>
      </c>
      <c r="Y118" s="5">
        <v>1147229000000</v>
      </c>
      <c r="Z118" s="5">
        <v>1097296000000</v>
      </c>
    </row>
    <row r="119" spans="2:26" ht="15.5" x14ac:dyDescent="0.35">
      <c r="C119" t="s">
        <v>132</v>
      </c>
      <c r="D119" s="5">
        <v>82500000000</v>
      </c>
      <c r="E119" s="5">
        <v>82500000000</v>
      </c>
      <c r="F119" s="5">
        <v>82500000000</v>
      </c>
      <c r="G119" s="5">
        <v>82500000000</v>
      </c>
      <c r="I119" s="5">
        <v>82500000000</v>
      </c>
      <c r="J119" s="5">
        <v>82500000000</v>
      </c>
      <c r="K119" s="5">
        <v>82500000000</v>
      </c>
      <c r="L119" s="5">
        <v>82500000000</v>
      </c>
      <c r="M119" s="5">
        <v>82500000000</v>
      </c>
      <c r="N119" s="5">
        <v>82500000000</v>
      </c>
      <c r="O119" s="5">
        <v>82500000000</v>
      </c>
      <c r="P119" s="5">
        <v>82500000000</v>
      </c>
      <c r="Q119" s="5">
        <v>82500000000</v>
      </c>
      <c r="R119" s="5">
        <v>82500000000</v>
      </c>
      <c r="S119" s="5">
        <v>79000000000</v>
      </c>
      <c r="T119" s="5">
        <v>74500000000</v>
      </c>
      <c r="U119" s="5">
        <v>71000000000</v>
      </c>
      <c r="V119" s="5">
        <v>67500000000</v>
      </c>
      <c r="W119" s="5">
        <v>64000000000</v>
      </c>
      <c r="X119" s="5">
        <v>60700000000</v>
      </c>
      <c r="Y119" s="5">
        <v>60000000000</v>
      </c>
      <c r="Z119" s="5">
        <v>57250000000</v>
      </c>
    </row>
    <row r="120" spans="2:26" ht="15.5" x14ac:dyDescent="0.35">
      <c r="C120" t="s">
        <v>133</v>
      </c>
      <c r="D120" s="5">
        <v>4319069000000</v>
      </c>
      <c r="E120" s="5">
        <v>4214139000000</v>
      </c>
      <c r="F120" s="5">
        <v>4216399000000</v>
      </c>
      <c r="G120" s="5">
        <v>4102092000000</v>
      </c>
      <c r="I120" s="5">
        <v>4216399000000</v>
      </c>
      <c r="J120" s="5">
        <v>4028902000000</v>
      </c>
      <c r="K120" s="5">
        <v>3776154000000</v>
      </c>
      <c r="L120" s="5">
        <v>3255589000000</v>
      </c>
      <c r="M120" s="5">
        <v>2828786000000</v>
      </c>
      <c r="N120" s="5">
        <v>2465254000000</v>
      </c>
      <c r="O120" s="5">
        <v>2945348000000</v>
      </c>
      <c r="P120" s="5">
        <v>3132083000000</v>
      </c>
      <c r="Q120" s="5">
        <v>3084294000000</v>
      </c>
      <c r="R120" s="5">
        <v>3134681000000</v>
      </c>
      <c r="S120" s="5">
        <v>2929140000000</v>
      </c>
      <c r="T120" s="5">
        <v>2728059000000</v>
      </c>
      <c r="U120" s="5">
        <v>2307644000000</v>
      </c>
      <c r="V120" s="5">
        <v>2007506000000</v>
      </c>
      <c r="W120" s="5">
        <v>1699117000000</v>
      </c>
      <c r="X120" s="5">
        <v>1400142000000</v>
      </c>
      <c r="Y120" s="5">
        <v>1087229000000</v>
      </c>
      <c r="Z120" s="5">
        <v>1040046000000</v>
      </c>
    </row>
    <row r="121" spans="2:26" ht="15.5" x14ac:dyDescent="0.35">
      <c r="C121" t="s">
        <v>134</v>
      </c>
      <c r="D121" s="5">
        <v>4401569000000</v>
      </c>
      <c r="E121" s="5">
        <v>4296639000000</v>
      </c>
      <c r="F121" s="5">
        <v>4298899000000</v>
      </c>
      <c r="G121" s="5">
        <v>4184592000000</v>
      </c>
      <c r="I121" s="5">
        <v>4298899000000</v>
      </c>
      <c r="J121" s="5">
        <v>4111402000000</v>
      </c>
      <c r="K121" s="5">
        <v>3858654000000</v>
      </c>
      <c r="L121" s="5">
        <v>3338089000000</v>
      </c>
      <c r="M121" s="5">
        <v>2911286000000</v>
      </c>
      <c r="N121" s="5">
        <v>2547754000000</v>
      </c>
      <c r="O121" s="5">
        <v>3027848000000</v>
      </c>
      <c r="P121" s="5">
        <v>3214583000000</v>
      </c>
      <c r="Q121" s="5">
        <v>3166794000000</v>
      </c>
      <c r="R121" s="5">
        <v>3217181000000</v>
      </c>
      <c r="S121" s="5">
        <v>3008140000000</v>
      </c>
      <c r="T121" s="5">
        <v>2802559000000</v>
      </c>
      <c r="U121" s="5">
        <v>2378644000000</v>
      </c>
      <c r="V121" s="5">
        <v>2075006000000</v>
      </c>
      <c r="W121" s="5">
        <v>1763117000000</v>
      </c>
      <c r="X121" s="5">
        <v>1460842000000</v>
      </c>
      <c r="Y121" s="5">
        <v>1147229000000</v>
      </c>
      <c r="Z121" s="5">
        <v>1097296000000</v>
      </c>
    </row>
    <row r="122" spans="2:26" ht="15.5" x14ac:dyDescent="0.35">
      <c r="C122" t="s">
        <v>212</v>
      </c>
    </row>
    <row r="123" spans="2:26" ht="15.5" x14ac:dyDescent="0.35">
      <c r="C123" t="s">
        <v>10</v>
      </c>
      <c r="D123" s="5">
        <v>4783652000000</v>
      </c>
      <c r="E123" s="5">
        <v>4678722000000</v>
      </c>
      <c r="F123" s="5">
        <v>4680982000000</v>
      </c>
      <c r="G123" s="5">
        <v>4566675000000</v>
      </c>
      <c r="I123" s="5">
        <v>4680982000000</v>
      </c>
      <c r="J123" s="5">
        <v>4493485000000</v>
      </c>
      <c r="K123" s="5">
        <v>4240737000000</v>
      </c>
      <c r="L123" s="5">
        <v>3720172000000</v>
      </c>
      <c r="M123" s="5">
        <v>3293369000000</v>
      </c>
      <c r="N123" s="5">
        <v>2929837000000</v>
      </c>
      <c r="O123" s="5">
        <v>3409931000000</v>
      </c>
      <c r="P123" s="5">
        <v>3596666000000</v>
      </c>
      <c r="Q123" s="5">
        <v>3548877000000</v>
      </c>
      <c r="R123" s="5">
        <v>3599264000000</v>
      </c>
      <c r="S123" s="5">
        <v>3390223000000</v>
      </c>
      <c r="T123" s="5">
        <v>3184642000000</v>
      </c>
      <c r="U123" s="5">
        <v>2760727000000</v>
      </c>
      <c r="V123" s="5">
        <v>2457089000000</v>
      </c>
      <c r="W123" s="5">
        <v>2145200000000</v>
      </c>
      <c r="X123" s="5">
        <v>1842925000000</v>
      </c>
      <c r="Y123" s="5">
        <v>1529312000000</v>
      </c>
      <c r="Z123" s="5">
        <v>1479379000000</v>
      </c>
    </row>
    <row r="124" spans="2:26" ht="15.5" x14ac:dyDescent="0.35">
      <c r="C124" t="s">
        <v>135</v>
      </c>
      <c r="D124" s="5">
        <v>7336889000000</v>
      </c>
      <c r="E124" s="5">
        <v>7171669000000</v>
      </c>
      <c r="F124" s="5">
        <v>7077828000000</v>
      </c>
      <c r="G124" s="5">
        <v>7244153000000</v>
      </c>
      <c r="I124" s="5">
        <v>7077828000000</v>
      </c>
      <c r="J124" s="5">
        <v>7271566000000</v>
      </c>
      <c r="K124" s="5">
        <v>7500664000000</v>
      </c>
      <c r="L124" s="5">
        <v>7466520000000</v>
      </c>
      <c r="M124" s="5">
        <v>7403476000000</v>
      </c>
      <c r="N124" s="5">
        <v>7961657000000</v>
      </c>
      <c r="O124" s="5">
        <v>8738055000000</v>
      </c>
      <c r="P124" s="5">
        <v>8432632000000</v>
      </c>
      <c r="Q124" s="5">
        <v>6267816000000</v>
      </c>
      <c r="R124" s="5">
        <v>5504890000000</v>
      </c>
      <c r="S124" s="5">
        <v>4270275000000</v>
      </c>
      <c r="T124" s="5">
        <v>3918391000000</v>
      </c>
      <c r="U124" s="5">
        <v>3539393000000</v>
      </c>
      <c r="V124" s="5">
        <v>3115421000000</v>
      </c>
      <c r="W124" s="5">
        <v>2690595000000</v>
      </c>
      <c r="X124" s="5">
        <v>2372657000000</v>
      </c>
      <c r="Y124" s="5">
        <v>1972397000000</v>
      </c>
      <c r="Z124" s="5">
        <v>1998986000000</v>
      </c>
    </row>
    <row r="125" spans="2:26" ht="15.5" x14ac:dyDescent="0.35">
      <c r="C125" t="s">
        <v>136</v>
      </c>
      <c r="D125" s="5">
        <v>434000000</v>
      </c>
      <c r="E125" s="5">
        <v>434000000</v>
      </c>
      <c r="F125" s="5">
        <v>434000000</v>
      </c>
      <c r="G125" s="5">
        <v>434000000</v>
      </c>
      <c r="I125" s="5">
        <v>434000000</v>
      </c>
      <c r="J125" s="5">
        <v>434000000</v>
      </c>
      <c r="K125" s="5">
        <v>434000000</v>
      </c>
      <c r="L125" s="5">
        <v>434000000</v>
      </c>
      <c r="M125" s="5">
        <v>434000000</v>
      </c>
      <c r="N125" s="5">
        <v>434000000</v>
      </c>
      <c r="O125" s="5">
        <v>434000000</v>
      </c>
      <c r="P125" s="5">
        <v>434000000</v>
      </c>
      <c r="Q125" s="5">
        <v>434000000</v>
      </c>
      <c r="R125" s="5">
        <v>434000000</v>
      </c>
      <c r="S125" s="5">
        <v>434000000</v>
      </c>
      <c r="T125" s="5">
        <v>434000000</v>
      </c>
      <c r="U125" s="5">
        <v>434000000</v>
      </c>
      <c r="V125" s="5">
        <v>434000000</v>
      </c>
      <c r="W125" s="5">
        <v>434000000</v>
      </c>
      <c r="X125" s="5">
        <v>434000000</v>
      </c>
      <c r="Y125" s="5">
        <v>434000000</v>
      </c>
      <c r="Z125" s="5">
        <v>434000000</v>
      </c>
    </row>
    <row r="127" spans="2:26" ht="15.5" x14ac:dyDescent="0.35">
      <c r="B127" t="s">
        <v>137</v>
      </c>
      <c r="C127" t="s">
        <v>138</v>
      </c>
      <c r="D127" s="5">
        <v>71897000000</v>
      </c>
      <c r="E127" s="5">
        <v>149256000000</v>
      </c>
      <c r="F127" s="5">
        <v>210357000000</v>
      </c>
      <c r="G127" s="5">
        <v>224127000000</v>
      </c>
      <c r="I127" s="5">
        <v>599144000000</v>
      </c>
      <c r="J127" s="5">
        <v>1286100000000</v>
      </c>
      <c r="K127" s="5">
        <v>850090000000</v>
      </c>
      <c r="L127" s="5">
        <v>815751000000</v>
      </c>
      <c r="M127" s="5">
        <v>1015935000000</v>
      </c>
      <c r="N127" s="5">
        <v>565550000000</v>
      </c>
      <c r="O127" s="5">
        <v>-45608000000</v>
      </c>
      <c r="P127" s="5">
        <v>216818000000</v>
      </c>
      <c r="Q127" s="5">
        <v>299081000000</v>
      </c>
      <c r="R127" s="5">
        <v>333042000000</v>
      </c>
      <c r="S127" s="5">
        <v>366837000000</v>
      </c>
      <c r="T127" s="5">
        <v>564250000000</v>
      </c>
      <c r="U127" s="5">
        <v>551871000000</v>
      </c>
      <c r="V127" s="5">
        <v>411135000000</v>
      </c>
      <c r="W127" s="5">
        <v>335387000000</v>
      </c>
      <c r="X127" s="5">
        <v>481895000000</v>
      </c>
      <c r="Y127" s="5">
        <v>341732000000</v>
      </c>
      <c r="Z127" s="5">
        <v>414922000000</v>
      </c>
    </row>
    <row r="128" spans="2:26" ht="15.5" x14ac:dyDescent="0.35">
      <c r="C128" t="s">
        <v>139</v>
      </c>
      <c r="D128" s="5">
        <v>1272966000000</v>
      </c>
      <c r="E128" s="5">
        <v>1316300000000</v>
      </c>
      <c r="F128" s="5">
        <v>1371877000000</v>
      </c>
      <c r="G128" s="5">
        <v>1284436000000</v>
      </c>
      <c r="I128" s="5">
        <v>5013225000000</v>
      </c>
      <c r="J128" s="5">
        <v>5597528000000</v>
      </c>
      <c r="K128" s="5">
        <v>5866398000000</v>
      </c>
      <c r="L128" s="5">
        <v>5485250000000</v>
      </c>
      <c r="M128" s="5">
        <v>4701247000000</v>
      </c>
      <c r="N128" s="5">
        <v>3774455000000</v>
      </c>
      <c r="O128" s="5">
        <v>4264602000000</v>
      </c>
      <c r="P128" s="5">
        <v>4411404000000</v>
      </c>
      <c r="Q128" s="5">
        <v>3882899000000</v>
      </c>
      <c r="R128" s="5">
        <v>3709384000000</v>
      </c>
      <c r="S128" s="5">
        <v>3666690000000</v>
      </c>
      <c r="T128" s="5">
        <v>3694422000000</v>
      </c>
      <c r="U128" s="5">
        <v>3127029000000</v>
      </c>
      <c r="V128" s="5">
        <v>2833802000000</v>
      </c>
      <c r="W128" s="5">
        <v>2561598000000</v>
      </c>
      <c r="X128" s="5">
        <v>2392144000000</v>
      </c>
      <c r="Y128" s="5">
        <v>1886472000000</v>
      </c>
      <c r="Z128" s="5">
        <v>2337603000000</v>
      </c>
    </row>
    <row r="129" spans="3:26" ht="15.5" x14ac:dyDescent="0.35">
      <c r="C129" t="s">
        <v>140</v>
      </c>
      <c r="D129" s="5">
        <v>-836495000000</v>
      </c>
      <c r="E129" s="5">
        <v>-822005000000</v>
      </c>
      <c r="F129" s="5">
        <v>-838334000000</v>
      </c>
      <c r="G129" s="5">
        <v>-692151000000</v>
      </c>
      <c r="I129" s="5">
        <v>-3071830000000</v>
      </c>
      <c r="J129" s="5">
        <v>-2866845000000</v>
      </c>
      <c r="K129" s="5">
        <v>-3505511000000</v>
      </c>
      <c r="L129" s="5">
        <v>-3357500000000</v>
      </c>
      <c r="M129" s="5">
        <v>-2542815000000</v>
      </c>
      <c r="N129" s="5">
        <v>-2127159000000</v>
      </c>
      <c r="O129" s="5">
        <v>-2952330000000</v>
      </c>
      <c r="P129" s="5">
        <v>-3076339000000</v>
      </c>
      <c r="Q129" s="5">
        <v>-2599273000000</v>
      </c>
      <c r="R129" s="5">
        <v>-2499945000000</v>
      </c>
      <c r="S129" s="5">
        <v>-2442161000000</v>
      </c>
      <c r="T129" s="5">
        <v>-2373919000000</v>
      </c>
      <c r="U129" s="5">
        <v>-2009004000000</v>
      </c>
      <c r="V129" s="5">
        <v>-1841201000000</v>
      </c>
      <c r="W129" s="5">
        <v>-1667938000000</v>
      </c>
      <c r="X129" s="5">
        <v>-1440425000000</v>
      </c>
      <c r="Y129" s="5">
        <v>-1099476000000</v>
      </c>
      <c r="Z129" s="5">
        <v>-1301276000000</v>
      </c>
    </row>
    <row r="130" spans="3:26" ht="15.5" x14ac:dyDescent="0.35">
      <c r="C130" t="s">
        <v>436</v>
      </c>
      <c r="D130" s="5">
        <v>-280295000000</v>
      </c>
      <c r="E130" s="5">
        <v>-269790000000</v>
      </c>
      <c r="F130" s="5">
        <v>-289120000000</v>
      </c>
      <c r="G130" s="5">
        <v>-246632000000</v>
      </c>
      <c r="I130" s="5">
        <v>-1030738000000</v>
      </c>
      <c r="J130" s="5">
        <v>-1011450000000</v>
      </c>
      <c r="K130" s="5">
        <v>-920335000000</v>
      </c>
      <c r="L130" s="5">
        <v>-864046000000</v>
      </c>
      <c r="M130" s="5">
        <v>-787019000000</v>
      </c>
      <c r="N130" s="5">
        <v>-760900000000</v>
      </c>
      <c r="O130" s="5">
        <v>-796281000000</v>
      </c>
      <c r="P130" s="5">
        <v>-767992000000</v>
      </c>
      <c r="Q130" s="5">
        <v>-653281000000</v>
      </c>
      <c r="R130" s="5">
        <v>-463394000000</v>
      </c>
      <c r="S130" s="5">
        <v>-446251000000</v>
      </c>
      <c r="T130" s="5">
        <v>-451008000000</v>
      </c>
      <c r="U130" s="5">
        <v>-407579000000</v>
      </c>
      <c r="V130" s="5">
        <v>-339880000000</v>
      </c>
      <c r="W130" s="5">
        <v>-271025000000</v>
      </c>
      <c r="X130" s="5">
        <v>-243241000000</v>
      </c>
      <c r="Y130" s="5">
        <v>-221398000000</v>
      </c>
      <c r="Z130" s="5">
        <v>-272162000000</v>
      </c>
    </row>
    <row r="131" spans="3:26" ht="15.5" x14ac:dyDescent="0.35">
      <c r="C131" t="s">
        <v>1967</v>
      </c>
      <c r="W131" s="5">
        <v>-36205000000</v>
      </c>
      <c r="X131" s="5">
        <v>-37863000000</v>
      </c>
      <c r="Y131" s="5">
        <v>-30239000000</v>
      </c>
      <c r="Z131" s="5">
        <v>-18066000000</v>
      </c>
    </row>
    <row r="132" spans="3:26" ht="15.5" x14ac:dyDescent="0.35">
      <c r="C132" t="s">
        <v>481</v>
      </c>
      <c r="D132" s="5">
        <v>-39646000000</v>
      </c>
      <c r="E132" s="5">
        <v>-56495000000</v>
      </c>
      <c r="F132" s="5">
        <v>-273000000</v>
      </c>
      <c r="G132" s="5">
        <v>-98398000000</v>
      </c>
      <c r="I132" s="5">
        <v>-171682000000</v>
      </c>
      <c r="J132" s="5">
        <v>-213720000000</v>
      </c>
      <c r="K132" s="5">
        <v>-334217000000</v>
      </c>
      <c r="L132" s="5">
        <v>-324996000000</v>
      </c>
      <c r="M132" s="5">
        <v>-304244000000</v>
      </c>
      <c r="N132" s="5">
        <v>-262411000000</v>
      </c>
      <c r="O132" s="5">
        <v>-401688000000</v>
      </c>
      <c r="P132" s="5">
        <v>-209020000000</v>
      </c>
      <c r="Q132" s="5">
        <v>-288637000000</v>
      </c>
      <c r="R132" s="5">
        <v>-294121000000</v>
      </c>
      <c r="S132" s="5">
        <v>-296902000000</v>
      </c>
      <c r="T132" s="5">
        <v>-184581000000</v>
      </c>
      <c r="U132" s="5">
        <v>-76434000000</v>
      </c>
      <c r="V132" s="5">
        <v>-140440000000</v>
      </c>
      <c r="W132" s="5">
        <v>-120723000000</v>
      </c>
      <c r="X132" s="5">
        <v>-113713000000</v>
      </c>
      <c r="Y132" s="5">
        <v>-111018000000</v>
      </c>
      <c r="Z132" s="5">
        <v>-269288000000</v>
      </c>
    </row>
    <row r="133" spans="3:26" ht="15.5" x14ac:dyDescent="0.35">
      <c r="C133" t="s">
        <v>216</v>
      </c>
      <c r="D133" s="5">
        <v>275000000</v>
      </c>
      <c r="E133" s="5">
        <v>322000000</v>
      </c>
      <c r="F133" s="5">
        <v>297000000</v>
      </c>
      <c r="G133" s="5">
        <v>293000000</v>
      </c>
      <c r="I133" s="5">
        <v>1229000000</v>
      </c>
      <c r="J133" s="5">
        <v>1460000000</v>
      </c>
      <c r="K133" s="5">
        <v>1355000000</v>
      </c>
      <c r="L133" s="5">
        <v>1258000000</v>
      </c>
      <c r="M133" s="5">
        <v>1448000000</v>
      </c>
      <c r="N133" s="5">
        <v>2562000000</v>
      </c>
      <c r="O133" s="5">
        <v>3003000000</v>
      </c>
      <c r="P133" s="5">
        <v>2187000000</v>
      </c>
      <c r="Q133" s="5">
        <v>2016000000</v>
      </c>
      <c r="R133" s="5">
        <v>11175000000</v>
      </c>
      <c r="S133" s="5">
        <v>38429000000</v>
      </c>
      <c r="T133" s="5">
        <v>41041000000</v>
      </c>
      <c r="U133" s="5">
        <v>20983000000</v>
      </c>
      <c r="V133" s="5">
        <v>13124000000</v>
      </c>
      <c r="W133" s="5">
        <v>12564000000</v>
      </c>
      <c r="X133" s="5">
        <v>8201000000</v>
      </c>
      <c r="Y133" s="5">
        <v>5208000000</v>
      </c>
      <c r="Z133" s="5">
        <v>8606000000</v>
      </c>
    </row>
    <row r="134" spans="3:26" ht="15.5" x14ac:dyDescent="0.35">
      <c r="C134" t="s">
        <v>144</v>
      </c>
      <c r="D134" s="5">
        <v>-15739000000</v>
      </c>
      <c r="E134" s="5">
        <v>-13921000000</v>
      </c>
      <c r="F134" s="5">
        <v>-19558000000</v>
      </c>
      <c r="G134" s="5">
        <v>-19928000000</v>
      </c>
      <c r="I134" s="5">
        <v>-81841000000</v>
      </c>
      <c r="J134" s="5">
        <v>-110012000000</v>
      </c>
      <c r="K134" s="5">
        <v>-141567000000</v>
      </c>
      <c r="L134" s="5">
        <v>-91633000000</v>
      </c>
      <c r="M134" s="5">
        <v>-69062000000</v>
      </c>
      <c r="N134" s="5">
        <v>-125971000000</v>
      </c>
      <c r="O134" s="5">
        <v>-170545000000</v>
      </c>
      <c r="P134" s="5">
        <v>-70604000000</v>
      </c>
      <c r="Q134" s="5">
        <v>-21054000000</v>
      </c>
      <c r="R134" s="5">
        <v>-12423000000</v>
      </c>
      <c r="Y134" s="5">
        <v>-276000000</v>
      </c>
      <c r="Z134" s="5">
        <v>-1056000000</v>
      </c>
    </row>
    <row r="135" spans="3:26" ht="15.5" x14ac:dyDescent="0.35">
      <c r="C135" t="s">
        <v>758</v>
      </c>
      <c r="D135" s="5">
        <v>-34324000000</v>
      </c>
      <c r="G135" s="5">
        <v>41194000000</v>
      </c>
      <c r="J135" s="5">
        <v>12621000000</v>
      </c>
      <c r="K135" s="5">
        <v>16565000000</v>
      </c>
      <c r="L135" s="5">
        <v>7972000000</v>
      </c>
      <c r="M135" s="5">
        <v>33013000000</v>
      </c>
      <c r="N135" s="5">
        <v>72954000000</v>
      </c>
      <c r="O135" s="5">
        <v>42074000000</v>
      </c>
      <c r="Q135" s="5">
        <v>36905000000</v>
      </c>
      <c r="Z135" s="5">
        <v>55712000000</v>
      </c>
    </row>
    <row r="136" spans="3:26" ht="15.5" x14ac:dyDescent="0.35">
      <c r="C136" t="s">
        <v>265</v>
      </c>
      <c r="D136" s="5">
        <v>5155000000</v>
      </c>
      <c r="E136" s="5">
        <v>-5155000000</v>
      </c>
      <c r="F136" s="5">
        <v>-14532000000</v>
      </c>
      <c r="G136" s="5">
        <v>-44687000000</v>
      </c>
      <c r="I136" s="5">
        <v>-59219000000</v>
      </c>
      <c r="J136" s="5">
        <v>-123482000000</v>
      </c>
      <c r="K136" s="5">
        <v>-132598000000</v>
      </c>
      <c r="L136" s="5">
        <v>-40554000000</v>
      </c>
      <c r="M136" s="5">
        <v>-16633000000</v>
      </c>
      <c r="N136" s="5">
        <v>-7980000000</v>
      </c>
      <c r="O136" s="5">
        <v>-34443000000</v>
      </c>
      <c r="P136" s="5">
        <v>-72818000000</v>
      </c>
      <c r="Q136" s="5">
        <v>-60494000000</v>
      </c>
      <c r="R136" s="5">
        <v>-117634000000</v>
      </c>
      <c r="S136" s="5">
        <v>-152968000000</v>
      </c>
      <c r="T136" s="5">
        <v>-161705000000</v>
      </c>
      <c r="U136" s="5">
        <v>-103124000000</v>
      </c>
      <c r="V136" s="5">
        <v>-114270000000</v>
      </c>
      <c r="W136" s="5">
        <v>-142884000000</v>
      </c>
      <c r="X136" s="5">
        <v>-83208000000</v>
      </c>
      <c r="Y136" s="5">
        <v>-87541000000</v>
      </c>
      <c r="Z136" s="5">
        <v>-125151000000</v>
      </c>
    </row>
    <row r="137" spans="3:26" ht="15.5" x14ac:dyDescent="0.35">
      <c r="C137" t="s">
        <v>145</v>
      </c>
      <c r="D137" s="5">
        <v>100206000000</v>
      </c>
      <c r="E137" s="5">
        <v>-17579000000</v>
      </c>
      <c r="F137" s="5">
        <v>-172805000000</v>
      </c>
      <c r="G137" s="5">
        <v>-152191000000</v>
      </c>
      <c r="I137" s="5">
        <v>-280709000000</v>
      </c>
      <c r="J137" s="5">
        <v>-642887000000</v>
      </c>
      <c r="K137" s="5">
        <v>-580633000000</v>
      </c>
      <c r="L137" s="5">
        <v>-679025000000</v>
      </c>
      <c r="M137" s="5">
        <v>-1101238000000</v>
      </c>
      <c r="N137" s="5">
        <v>-414734000000</v>
      </c>
      <c r="O137" s="5">
        <v>1009503000000</v>
      </c>
      <c r="P137" s="5">
        <v>1637324000000</v>
      </c>
      <c r="Q137" s="5">
        <v>742946000000</v>
      </c>
      <c r="R137" s="5">
        <v>663952000000</v>
      </c>
      <c r="S137" s="5">
        <v>-34720000000</v>
      </c>
      <c r="T137" s="5">
        <v>-34720000000</v>
      </c>
      <c r="U137" s="5">
        <v>-34720000000</v>
      </c>
      <c r="V137" s="5">
        <v>-34720000000</v>
      </c>
      <c r="W137" s="5">
        <v>-34720000000</v>
      </c>
      <c r="X137" s="5">
        <v>-17360000000</v>
      </c>
      <c r="Y137" s="5">
        <v>-17360000000</v>
      </c>
      <c r="Z137" s="5">
        <v>-143039000000</v>
      </c>
    </row>
    <row r="138" spans="3:26" ht="15.5" x14ac:dyDescent="0.35">
      <c r="C138" t="s">
        <v>146</v>
      </c>
      <c r="D138" s="5">
        <v>-172107000000</v>
      </c>
      <c r="E138" s="5">
        <v>-156431000000</v>
      </c>
      <c r="F138" s="5">
        <v>-30136000000</v>
      </c>
      <c r="G138" s="5">
        <v>-67351000000</v>
      </c>
      <c r="I138" s="5">
        <v>-314674000000</v>
      </c>
      <c r="J138" s="5">
        <v>-743537000000</v>
      </c>
      <c r="K138" s="5">
        <v>-227005000000</v>
      </c>
      <c r="L138" s="5">
        <v>-162494000000</v>
      </c>
      <c r="M138" s="5">
        <v>-81701000000</v>
      </c>
      <c r="N138" s="5">
        <v>-146137000000</v>
      </c>
      <c r="O138" s="5">
        <v>-963224000000</v>
      </c>
      <c r="P138" s="5">
        <v>-1911492000000</v>
      </c>
      <c r="Q138" s="5">
        <v>-1017775000000</v>
      </c>
      <c r="R138" s="5">
        <v>-1602842000000</v>
      </c>
      <c r="S138" s="5">
        <v>-532039000000</v>
      </c>
      <c r="T138" s="5">
        <v>-287413000000</v>
      </c>
      <c r="U138" s="5">
        <v>-329214000000</v>
      </c>
      <c r="V138" s="5">
        <v>-321152000000</v>
      </c>
      <c r="W138" s="5">
        <v>-255909000000</v>
      </c>
      <c r="X138" s="5">
        <v>-72998000000</v>
      </c>
      <c r="Y138" s="5">
        <v>-432004000000</v>
      </c>
      <c r="Z138" s="5">
        <v>-116250000000</v>
      </c>
    </row>
    <row r="139" spans="3:26" ht="15.5" x14ac:dyDescent="0.35">
      <c r="C139" t="s">
        <v>147</v>
      </c>
      <c r="D139" s="5">
        <v>-172859000000</v>
      </c>
      <c r="E139" s="5">
        <v>-155504000000</v>
      </c>
      <c r="F139" s="5">
        <v>-24195000000</v>
      </c>
      <c r="G139" s="5">
        <v>-70685000000</v>
      </c>
      <c r="I139" s="5">
        <v>-309723000000</v>
      </c>
      <c r="J139" s="5">
        <v>-741167000000</v>
      </c>
      <c r="K139" s="5">
        <v>-227583000000</v>
      </c>
      <c r="L139" s="5">
        <v>-164073000000</v>
      </c>
      <c r="M139" s="5">
        <v>-92635000000</v>
      </c>
      <c r="N139" s="5">
        <v>-157390000000</v>
      </c>
      <c r="O139" s="5">
        <v>-963065000000</v>
      </c>
      <c r="P139" s="5">
        <v>-1914669000000</v>
      </c>
      <c r="Q139" s="5">
        <v>-1017648000000</v>
      </c>
      <c r="R139" s="5">
        <v>-1603231000000</v>
      </c>
      <c r="S139" s="5">
        <v>-531215000000</v>
      </c>
      <c r="T139" s="5">
        <v>-312259000000</v>
      </c>
      <c r="U139" s="5">
        <v>-337027000000</v>
      </c>
      <c r="V139" s="5">
        <v>-325143000000</v>
      </c>
      <c r="W139" s="5">
        <v>-276999000000</v>
      </c>
      <c r="X139" s="5">
        <v>-87052000000</v>
      </c>
      <c r="Y139" s="5">
        <v>-433798000000</v>
      </c>
      <c r="Z139" s="5">
        <v>-123982000000</v>
      </c>
    </row>
    <row r="140" spans="3:26" ht="15.5" x14ac:dyDescent="0.35">
      <c r="C140" t="s">
        <v>222</v>
      </c>
      <c r="D140" s="5">
        <v>1463000000</v>
      </c>
      <c r="E140" s="5">
        <v>6000000</v>
      </c>
      <c r="F140" s="5">
        <v>1247000000</v>
      </c>
      <c r="G140" s="5">
        <v>522000000</v>
      </c>
      <c r="I140" s="5">
        <v>3066000000</v>
      </c>
      <c r="J140" s="5">
        <v>871000000</v>
      </c>
      <c r="K140" s="5">
        <v>2329000000</v>
      </c>
      <c r="L140" s="5">
        <v>3107000000</v>
      </c>
      <c r="M140" s="5">
        <v>12627000000</v>
      </c>
      <c r="N140" s="5">
        <v>12995000000</v>
      </c>
      <c r="O140" s="5">
        <v>752000000</v>
      </c>
      <c r="P140" s="5">
        <v>4652000000</v>
      </c>
      <c r="Q140" s="5">
        <v>723000000</v>
      </c>
      <c r="R140" s="5">
        <v>1848000000</v>
      </c>
      <c r="S140" s="5">
        <v>165000000</v>
      </c>
      <c r="T140" s="5">
        <v>828000000</v>
      </c>
      <c r="U140" s="5">
        <v>7813000000</v>
      </c>
      <c r="V140" s="5">
        <v>3991000000</v>
      </c>
      <c r="W140" s="5">
        <v>21090000000</v>
      </c>
      <c r="X140" s="5">
        <v>14054000000</v>
      </c>
      <c r="Y140" s="5">
        <v>1794000000</v>
      </c>
      <c r="Z140" s="5">
        <v>1906000000</v>
      </c>
    </row>
    <row r="141" spans="3:26" ht="15.5" x14ac:dyDescent="0.35">
      <c r="C141" t="s">
        <v>1968</v>
      </c>
      <c r="T141" s="5">
        <v>29110000000</v>
      </c>
    </row>
    <row r="142" spans="3:26" ht="15.5" x14ac:dyDescent="0.35">
      <c r="C142" t="s">
        <v>762</v>
      </c>
      <c r="D142" s="5">
        <v>-711000000</v>
      </c>
      <c r="E142" s="5">
        <v>-933000000</v>
      </c>
      <c r="F142" s="5">
        <v>-7188000000</v>
      </c>
      <c r="G142" s="5">
        <v>2812000000</v>
      </c>
      <c r="I142" s="5">
        <v>-8017000000</v>
      </c>
      <c r="J142" s="5">
        <v>-3241000000</v>
      </c>
      <c r="K142" s="5">
        <v>-1751000000</v>
      </c>
      <c r="L142" s="5">
        <v>-1528000000</v>
      </c>
      <c r="M142" s="5">
        <v>-1693000000</v>
      </c>
      <c r="N142" s="5">
        <v>-1742000000</v>
      </c>
      <c r="O142" s="5">
        <v>-911000000</v>
      </c>
      <c r="P142" s="5">
        <v>-1475000000</v>
      </c>
      <c r="Q142" s="5">
        <v>-850000000</v>
      </c>
      <c r="R142" s="5">
        <v>-1459000000</v>
      </c>
      <c r="S142" s="5">
        <v>-989000000</v>
      </c>
      <c r="T142" s="5">
        <v>-5092000000</v>
      </c>
    </row>
    <row r="143" spans="3:26" ht="15.5" x14ac:dyDescent="0.35">
      <c r="C143" t="s">
        <v>1969</v>
      </c>
    </row>
    <row r="144" spans="3:26" ht="15.5" x14ac:dyDescent="0.35">
      <c r="C144" t="s">
        <v>1970</v>
      </c>
      <c r="Z144" s="5">
        <v>5826000000</v>
      </c>
    </row>
    <row r="145" spans="2:26" ht="15.5" x14ac:dyDescent="0.35">
      <c r="C145" t="s">
        <v>152</v>
      </c>
      <c r="D145" s="5">
        <v>100206000000</v>
      </c>
      <c r="E145" s="5">
        <v>-17579000000</v>
      </c>
      <c r="F145" s="5">
        <v>-172805000000</v>
      </c>
      <c r="G145" s="5">
        <v>-152191000000</v>
      </c>
      <c r="I145" s="5">
        <v>-280709000000</v>
      </c>
      <c r="J145" s="5">
        <v>-642887000000</v>
      </c>
      <c r="K145" s="5">
        <v>-580633000000</v>
      </c>
      <c r="L145" s="5">
        <v>-679025000000</v>
      </c>
      <c r="M145" s="5">
        <v>-1101238000000</v>
      </c>
      <c r="N145" s="5">
        <v>-414734000000</v>
      </c>
      <c r="O145" s="5">
        <v>1009503000000</v>
      </c>
      <c r="P145" s="5">
        <v>1637324000000</v>
      </c>
      <c r="Q145" s="5">
        <v>742946000000</v>
      </c>
      <c r="R145" s="5">
        <v>663952000000</v>
      </c>
      <c r="S145" s="5">
        <v>-34720000000</v>
      </c>
      <c r="T145" s="5">
        <v>-34720000000</v>
      </c>
      <c r="U145" s="5">
        <v>-34720000000</v>
      </c>
      <c r="V145" s="5">
        <v>-34720000000</v>
      </c>
      <c r="W145" s="5">
        <v>-34720000000</v>
      </c>
      <c r="X145" s="5">
        <v>-17360000000</v>
      </c>
      <c r="Y145" s="5">
        <v>-17360000000</v>
      </c>
      <c r="Z145" s="5">
        <v>-143039000000</v>
      </c>
    </row>
    <row r="146" spans="2:26" ht="15.5" x14ac:dyDescent="0.35">
      <c r="C146" t="s">
        <v>485</v>
      </c>
      <c r="D146" s="5">
        <v>-6652995000000</v>
      </c>
      <c r="E146" s="5">
        <v>2139368000000</v>
      </c>
      <c r="F146" s="5">
        <v>1023726000000</v>
      </c>
      <c r="G146" s="5">
        <v>613377000000</v>
      </c>
      <c r="I146" s="5">
        <v>3131475000000</v>
      </c>
      <c r="J146" s="5">
        <v>2832927000000</v>
      </c>
      <c r="K146" s="5">
        <v>1983261000000</v>
      </c>
      <c r="L146" s="5">
        <v>3391964000000</v>
      </c>
      <c r="M146" s="5">
        <v>1197304000000</v>
      </c>
      <c r="N146" s="5">
        <v>3969342000000</v>
      </c>
      <c r="O146" s="5">
        <v>2138943000000</v>
      </c>
      <c r="P146" s="5">
        <v>2227712000000</v>
      </c>
      <c r="Q146" s="5">
        <v>896764000000</v>
      </c>
      <c r="R146" s="5">
        <v>698672000000</v>
      </c>
    </row>
    <row r="147" spans="2:26" ht="15.5" x14ac:dyDescent="0.35">
      <c r="C147" t="s">
        <v>1527</v>
      </c>
      <c r="D147" s="5">
        <v>6795614000000</v>
      </c>
      <c r="E147" s="5">
        <v>-2150273000000</v>
      </c>
      <c r="F147" s="5">
        <v>-1185111000000</v>
      </c>
      <c r="G147" s="5">
        <v>-755783000000</v>
      </c>
      <c r="I147" s="5">
        <v>-3345402000000</v>
      </c>
      <c r="J147" s="5">
        <v>-3417213000000</v>
      </c>
      <c r="K147" s="5">
        <v>-2497532000000</v>
      </c>
      <c r="L147" s="5">
        <v>-4004351000000</v>
      </c>
      <c r="M147" s="5">
        <v>-2263526000000</v>
      </c>
      <c r="N147" s="5">
        <v>-4354258000000</v>
      </c>
      <c r="O147" s="5">
        <v>-1116420000000</v>
      </c>
      <c r="P147" s="5">
        <v>-577368000000</v>
      </c>
      <c r="Q147" s="5">
        <v>-119098000000</v>
      </c>
      <c r="Y147" s="5">
        <v>-441216000000</v>
      </c>
    </row>
    <row r="148" spans="2:26" ht="15.5" x14ac:dyDescent="0.35">
      <c r="C148" t="s">
        <v>1971</v>
      </c>
      <c r="D148" s="5">
        <v>-7693000000</v>
      </c>
      <c r="E148" s="5">
        <v>-6674000000</v>
      </c>
      <c r="F148" s="5">
        <v>-11715000000</v>
      </c>
      <c r="G148" s="5">
        <v>-9785000000</v>
      </c>
      <c r="I148" s="5">
        <v>-32357000000</v>
      </c>
      <c r="J148" s="5">
        <v>-23989000000</v>
      </c>
      <c r="K148" s="5">
        <v>-31129000000</v>
      </c>
      <c r="L148" s="5">
        <v>-32025000000</v>
      </c>
      <c r="M148" s="5">
        <v>-35016000000</v>
      </c>
      <c r="N148" s="5">
        <v>-29818000000</v>
      </c>
    </row>
    <row r="149" spans="2:26" ht="15.5" x14ac:dyDescent="0.35">
      <c r="C149" t="s">
        <v>239</v>
      </c>
      <c r="D149" s="5">
        <v>-34720000000</v>
      </c>
      <c r="F149" s="5">
        <v>295000000</v>
      </c>
      <c r="I149" s="5">
        <v>-34425000000</v>
      </c>
      <c r="J149" s="5">
        <v>-34612000000</v>
      </c>
      <c r="K149" s="5">
        <v>-35233000000</v>
      </c>
      <c r="L149" s="5">
        <v>-34613000000</v>
      </c>
      <c r="O149" s="5">
        <v>-13020000000</v>
      </c>
      <c r="P149" s="5">
        <v>-13020000000</v>
      </c>
      <c r="Q149" s="5">
        <v>-34720000000</v>
      </c>
      <c r="R149" s="5">
        <v>-34720000000</v>
      </c>
      <c r="S149" s="5">
        <v>-34720000000</v>
      </c>
      <c r="T149" s="5">
        <v>-34720000000</v>
      </c>
      <c r="U149" s="5">
        <v>-34720000000</v>
      </c>
      <c r="V149" s="5">
        <v>-34720000000</v>
      </c>
      <c r="W149" s="5">
        <v>-34720000000</v>
      </c>
      <c r="X149" s="5">
        <v>-17360000000</v>
      </c>
      <c r="Y149" s="5">
        <v>-17360000000</v>
      </c>
      <c r="Z149" s="5">
        <v>-34720000000</v>
      </c>
    </row>
    <row r="150" spans="2:26" ht="15.5" x14ac:dyDescent="0.35">
      <c r="C150" t="s">
        <v>242</v>
      </c>
      <c r="D150" s="5">
        <v>370000000</v>
      </c>
      <c r="E150" s="5">
        <v>1047000000</v>
      </c>
      <c r="F150" s="5">
        <v>-167000000</v>
      </c>
      <c r="G150" s="5">
        <v>79000000</v>
      </c>
      <c r="I150" s="5">
        <v>742000000</v>
      </c>
      <c r="J150" s="5">
        <v>1385000000</v>
      </c>
      <c r="K150" s="5">
        <v>-878000000</v>
      </c>
      <c r="L150" s="5">
        <v>841000000</v>
      </c>
      <c r="M150" s="5">
        <v>198000000</v>
      </c>
      <c r="N150" s="5">
        <v>1417000000</v>
      </c>
      <c r="O150" s="5">
        <v>-4414000000</v>
      </c>
      <c r="P150" s="5">
        <v>7783000000</v>
      </c>
      <c r="Q150" s="5">
        <v>1116000000</v>
      </c>
      <c r="R150" s="5">
        <v>-5086000000</v>
      </c>
      <c r="S150" s="5">
        <v>24272000000</v>
      </c>
      <c r="T150" s="5">
        <v>3675000000</v>
      </c>
      <c r="U150" s="5">
        <v>25661000000</v>
      </c>
      <c r="V150" s="5">
        <v>5907000000</v>
      </c>
      <c r="W150" s="5">
        <v>991000000</v>
      </c>
      <c r="X150" s="5">
        <v>-5111000000</v>
      </c>
      <c r="Y150" s="5">
        <v>1670000000</v>
      </c>
      <c r="Z150" s="5">
        <v>-4827000000</v>
      </c>
    </row>
    <row r="151" spans="2:26" ht="15.5" x14ac:dyDescent="0.35">
      <c r="C151" t="s">
        <v>167</v>
      </c>
      <c r="D151" s="5">
        <v>366000000</v>
      </c>
      <c r="E151" s="5">
        <v>-23707000000</v>
      </c>
      <c r="F151" s="5">
        <v>7249000000</v>
      </c>
      <c r="G151" s="5">
        <v>4664000000</v>
      </c>
      <c r="I151" s="5">
        <v>4503000000</v>
      </c>
      <c r="J151" s="5">
        <v>-98939000000</v>
      </c>
      <c r="K151" s="5">
        <v>41574000000</v>
      </c>
      <c r="L151" s="5">
        <v>-24927000000</v>
      </c>
      <c r="M151" s="5">
        <v>-166806000000</v>
      </c>
      <c r="N151" s="5">
        <v>6096000000</v>
      </c>
      <c r="O151" s="5">
        <v>-3743000000</v>
      </c>
      <c r="P151" s="5">
        <v>-49567000000</v>
      </c>
      <c r="Q151" s="5">
        <v>25368000000</v>
      </c>
      <c r="R151" s="5">
        <v>-610934000000</v>
      </c>
      <c r="S151" s="5">
        <v>-175650000000</v>
      </c>
      <c r="T151" s="5">
        <v>245792000000</v>
      </c>
      <c r="U151" s="5">
        <v>213598000000</v>
      </c>
      <c r="V151" s="5">
        <v>61170000000</v>
      </c>
      <c r="W151" s="5">
        <v>45749000000</v>
      </c>
      <c r="X151" s="5">
        <v>386426000000</v>
      </c>
      <c r="Y151" s="5">
        <v>-105962000000</v>
      </c>
      <c r="Z151" s="5">
        <v>150806000000</v>
      </c>
    </row>
    <row r="152" spans="2:26" ht="15.5" x14ac:dyDescent="0.35">
      <c r="C152" t="s">
        <v>168</v>
      </c>
      <c r="E152" s="5">
        <v>54386000000</v>
      </c>
      <c r="I152" s="5">
        <v>49883000000</v>
      </c>
      <c r="J152" s="5">
        <v>148822000000</v>
      </c>
      <c r="K152" s="5">
        <v>107248000000</v>
      </c>
      <c r="L152" s="5">
        <v>132175000000</v>
      </c>
      <c r="M152" s="5">
        <v>298981000000</v>
      </c>
      <c r="N152" s="5">
        <v>292885000000</v>
      </c>
      <c r="O152" s="5">
        <v>296628000000</v>
      </c>
      <c r="P152" s="5">
        <v>346195000000</v>
      </c>
      <c r="Q152" s="5">
        <v>320827000000</v>
      </c>
      <c r="R152" s="5">
        <v>931761000000</v>
      </c>
      <c r="S152" s="5">
        <v>1107411000000</v>
      </c>
      <c r="T152" s="5">
        <v>861619000000</v>
      </c>
      <c r="U152" s="5">
        <v>648021000000</v>
      </c>
      <c r="V152" s="5">
        <v>586851000000</v>
      </c>
      <c r="W152" s="5">
        <v>541102000000</v>
      </c>
      <c r="X152" s="5">
        <v>154676000000</v>
      </c>
      <c r="Y152" s="5">
        <v>260638000000</v>
      </c>
      <c r="Z152" s="5">
        <v>109832000000</v>
      </c>
    </row>
    <row r="153" spans="2:26" ht="15.5" x14ac:dyDescent="0.35">
      <c r="C153" t="s">
        <v>169</v>
      </c>
      <c r="D153" s="5">
        <v>366000000</v>
      </c>
      <c r="E153" s="5">
        <v>30679000000</v>
      </c>
      <c r="F153" s="5">
        <v>7249000000</v>
      </c>
      <c r="G153" s="5">
        <v>4664000000</v>
      </c>
      <c r="I153" s="5">
        <v>54386000000</v>
      </c>
      <c r="J153" s="5">
        <v>49883000000</v>
      </c>
      <c r="K153" s="5">
        <v>148822000000</v>
      </c>
      <c r="L153" s="5">
        <v>107248000000</v>
      </c>
      <c r="M153" s="5">
        <v>132175000000</v>
      </c>
      <c r="N153" s="5">
        <v>298981000000</v>
      </c>
      <c r="O153" s="5">
        <v>292885000000</v>
      </c>
      <c r="P153" s="5">
        <v>296628000000</v>
      </c>
      <c r="Q153" s="5">
        <v>346195000000</v>
      </c>
      <c r="R153" s="5">
        <v>320827000000</v>
      </c>
      <c r="S153" s="5">
        <v>931761000000</v>
      </c>
      <c r="T153" s="5">
        <v>1107411000000</v>
      </c>
      <c r="U153" s="5">
        <v>861619000000</v>
      </c>
      <c r="V153" s="5">
        <v>648021000000</v>
      </c>
      <c r="W153" s="5">
        <v>586851000000</v>
      </c>
      <c r="X153" s="5">
        <v>541102000000</v>
      </c>
      <c r="Y153" s="5">
        <v>154676000000</v>
      </c>
      <c r="Z153" s="5">
        <v>260638000000</v>
      </c>
    </row>
    <row r="155" spans="2:26" ht="15.5" x14ac:dyDescent="0.35">
      <c r="B155" t="s">
        <v>170</v>
      </c>
      <c r="C155" t="s">
        <v>12</v>
      </c>
      <c r="D155" s="5">
        <v>430000000</v>
      </c>
      <c r="E155" s="5">
        <v>430000000</v>
      </c>
      <c r="F155" s="5">
        <v>430000000</v>
      </c>
      <c r="G155" s="5">
        <v>430000000</v>
      </c>
      <c r="I155" s="5">
        <v>430000000</v>
      </c>
      <c r="J155" s="5">
        <v>430000000</v>
      </c>
      <c r="K155" s="5">
        <v>430000000</v>
      </c>
      <c r="L155" s="5">
        <v>430000000</v>
      </c>
      <c r="M155" s="5">
        <v>430000000</v>
      </c>
      <c r="N155" s="5">
        <v>430000000</v>
      </c>
      <c r="O155" s="5">
        <v>430000000</v>
      </c>
      <c r="P155" s="5">
        <v>430000000</v>
      </c>
      <c r="Q155" s="5">
        <v>430000000</v>
      </c>
      <c r="R155" s="5">
        <v>430000000</v>
      </c>
      <c r="S155" s="5">
        <v>430000000</v>
      </c>
      <c r="T155" s="5">
        <v>430000000</v>
      </c>
      <c r="U155" s="5">
        <v>430000000</v>
      </c>
      <c r="V155" s="5">
        <v>430000000</v>
      </c>
      <c r="W155" s="5">
        <v>430000000</v>
      </c>
      <c r="X155" s="5">
        <v>430000000</v>
      </c>
      <c r="Y155" s="5">
        <v>430000000</v>
      </c>
      <c r="Z155" s="5">
        <v>430000000</v>
      </c>
    </row>
    <row r="156" spans="2:26" ht="15.5" x14ac:dyDescent="0.35">
      <c r="C156" t="s">
        <v>171</v>
      </c>
      <c r="D156" s="6">
        <v>203.86</v>
      </c>
      <c r="E156" s="6">
        <v>-5.21</v>
      </c>
      <c r="F156" s="6">
        <v>19.97</v>
      </c>
      <c r="G156" s="6">
        <v>41.51</v>
      </c>
    </row>
    <row r="157" spans="2:26" ht="15.5" x14ac:dyDescent="0.35">
      <c r="C157" t="s">
        <v>172</v>
      </c>
      <c r="D157" s="6">
        <v>14.67</v>
      </c>
      <c r="E157" s="6">
        <v>-612.28</v>
      </c>
      <c r="F157" s="6">
        <v>169.75</v>
      </c>
      <c r="G157" s="6">
        <v>81.430000000000007</v>
      </c>
    </row>
    <row r="158" spans="2:26" ht="15.5" x14ac:dyDescent="0.35">
      <c r="C158" t="s">
        <v>60</v>
      </c>
      <c r="D158" s="6">
        <v>0.9</v>
      </c>
      <c r="E158" s="6">
        <v>1.1399999999999999</v>
      </c>
      <c r="F158" s="6">
        <v>1.06</v>
      </c>
      <c r="G158" s="6">
        <v>1.1000000000000001</v>
      </c>
    </row>
    <row r="159" spans="2:26" ht="15.5" x14ac:dyDescent="0.35">
      <c r="C159" t="s">
        <v>173</v>
      </c>
      <c r="D159" s="6">
        <v>273459999999.99997</v>
      </c>
      <c r="E159" s="5">
        <v>164610000000</v>
      </c>
      <c r="F159" s="5">
        <v>246360000000</v>
      </c>
      <c r="G159" s="5">
        <v>184270000000</v>
      </c>
    </row>
    <row r="160" spans="2:26" ht="15.5" x14ac:dyDescent="0.35">
      <c r="C160" t="s">
        <v>174</v>
      </c>
      <c r="D160" s="6">
        <v>1.21E-2</v>
      </c>
      <c r="E160" s="6">
        <v>-2.9999999999999997E-4</v>
      </c>
      <c r="F160" s="6">
        <v>1.1999999999999999E-3</v>
      </c>
      <c r="G160" s="6">
        <v>2.5000000000000001E-3</v>
      </c>
    </row>
    <row r="161" spans="3:7" ht="15.5" x14ac:dyDescent="0.35">
      <c r="C161" t="s">
        <v>175</v>
      </c>
      <c r="D161" s="6">
        <v>1.8500000000000003E-2</v>
      </c>
      <c r="E161" s="6">
        <v>-5.0000000000000001E-4</v>
      </c>
      <c r="F161" s="6">
        <v>1.9E-3</v>
      </c>
      <c r="G161" s="6">
        <v>3.9000000000000003E-3</v>
      </c>
    </row>
    <row r="162" spans="3:7" ht="15.5" x14ac:dyDescent="0.35">
      <c r="C162" t="s">
        <v>176</v>
      </c>
      <c r="D162" s="6">
        <v>2.1700000000000001E-2</v>
      </c>
      <c r="E162" s="6">
        <v>2.7000000000000001E-3</v>
      </c>
      <c r="F162" s="6">
        <v>1.5800000000000002E-2</v>
      </c>
      <c r="G162" s="6">
        <v>5.7999999999999996E-3</v>
      </c>
    </row>
    <row r="163" spans="3:7" ht="15.5" x14ac:dyDescent="0.35">
      <c r="C163" t="s">
        <v>177</v>
      </c>
      <c r="D163" s="6">
        <v>3.35</v>
      </c>
      <c r="E163" s="6">
        <v>0.82</v>
      </c>
      <c r="F163" s="6">
        <v>2.39</v>
      </c>
      <c r="G163" s="6">
        <v>1.55</v>
      </c>
    </row>
    <row r="164" spans="3:7" ht="15.5" x14ac:dyDescent="0.35">
      <c r="C164" t="s">
        <v>178</v>
      </c>
      <c r="D164" s="5">
        <v>4784000000000</v>
      </c>
      <c r="E164" s="5">
        <v>4679000000000</v>
      </c>
      <c r="F164" s="5">
        <v>4681000000000</v>
      </c>
      <c r="G164" s="5">
        <v>4567000000000</v>
      </c>
    </row>
    <row r="165" spans="3:7" ht="15.5" x14ac:dyDescent="0.35">
      <c r="C165" t="s">
        <v>179</v>
      </c>
      <c r="D165" s="6">
        <v>0.27</v>
      </c>
      <c r="E165" s="6">
        <v>0.3</v>
      </c>
      <c r="F165" s="6">
        <v>0.31</v>
      </c>
      <c r="G165" s="6">
        <v>0.32</v>
      </c>
    </row>
    <row r="166" spans="3:7" ht="15.5" x14ac:dyDescent="0.35">
      <c r="C166" t="s">
        <v>180</v>
      </c>
      <c r="D166" s="6">
        <v>11022.24</v>
      </c>
      <c r="E166" s="6">
        <v>10780.47</v>
      </c>
      <c r="F166" s="6">
        <v>10785.67</v>
      </c>
      <c r="G166" s="6">
        <v>10522.29</v>
      </c>
    </row>
    <row r="167" spans="3:7" ht="15.5" x14ac:dyDescent="0.35">
      <c r="C167" t="s">
        <v>181</v>
      </c>
      <c r="D167" s="6">
        <v>0.27</v>
      </c>
      <c r="E167" s="6">
        <v>0.3</v>
      </c>
      <c r="F167" s="6">
        <v>0.31</v>
      </c>
      <c r="G167" s="6">
        <v>0.32</v>
      </c>
    </row>
    <row r="168" spans="3:7" ht="15.5" x14ac:dyDescent="0.35">
      <c r="C168" t="s">
        <v>182</v>
      </c>
      <c r="D168" s="6">
        <v>11004.32</v>
      </c>
      <c r="E168" s="6">
        <v>10761.73</v>
      </c>
      <c r="F168" s="6">
        <v>10768.98</v>
      </c>
      <c r="G168" s="6">
        <v>10512.63</v>
      </c>
    </row>
    <row r="169" spans="3:7" ht="15.5" x14ac:dyDescent="0.35">
      <c r="C169" t="s">
        <v>183</v>
      </c>
      <c r="D169" s="5">
        <v>740000000000</v>
      </c>
      <c r="E169" s="5">
        <v>708000000000</v>
      </c>
      <c r="F169" s="5">
        <v>687000000000</v>
      </c>
      <c r="G169" s="5">
        <v>746000000000</v>
      </c>
    </row>
    <row r="170" spans="3:7" ht="15.5" x14ac:dyDescent="0.35">
      <c r="C170" t="s">
        <v>184</v>
      </c>
      <c r="D170" s="5">
        <v>473000000000</v>
      </c>
      <c r="E170" s="5">
        <v>342000000000</v>
      </c>
      <c r="F170" s="5">
        <v>371000000000</v>
      </c>
      <c r="G170" s="5">
        <v>470000000000</v>
      </c>
    </row>
    <row r="171" spans="3:7" ht="15.5" x14ac:dyDescent="0.35">
      <c r="C171" t="s">
        <v>185</v>
      </c>
      <c r="D171" s="5">
        <v>4784000000000</v>
      </c>
      <c r="E171" s="5">
        <v>4679000000000</v>
      </c>
      <c r="F171" s="5">
        <v>4681000000000</v>
      </c>
      <c r="G171" s="5">
        <v>4567000000000</v>
      </c>
    </row>
    <row r="172" spans="3:7" ht="15.5" x14ac:dyDescent="0.35">
      <c r="C172" t="s">
        <v>24</v>
      </c>
      <c r="D172" s="5">
        <v>1213000000000</v>
      </c>
      <c r="E172" s="5">
        <v>1050000000000</v>
      </c>
      <c r="F172" s="5">
        <v>1057000000000</v>
      </c>
      <c r="G172" s="5">
        <v>1216000000000</v>
      </c>
    </row>
    <row r="173" spans="3:7" ht="15.5" x14ac:dyDescent="0.35">
      <c r="C173" t="s">
        <v>21</v>
      </c>
      <c r="D173" s="5">
        <v>1182000000000</v>
      </c>
      <c r="E173" s="5">
        <v>1019000000000</v>
      </c>
      <c r="F173" s="5">
        <v>1003000000000</v>
      </c>
      <c r="G173" s="5">
        <v>1169000000000</v>
      </c>
    </row>
    <row r="174" spans="3:7" ht="15.5" x14ac:dyDescent="0.35">
      <c r="C174" t="s">
        <v>186</v>
      </c>
      <c r="D174" s="5">
        <v>1070000000000</v>
      </c>
      <c r="E174" s="5">
        <v>837000000000</v>
      </c>
      <c r="F174" s="5">
        <v>941000000000</v>
      </c>
      <c r="G174" s="5">
        <v>962000000000</v>
      </c>
    </row>
    <row r="175" spans="3:7" ht="15.5" x14ac:dyDescent="0.35">
      <c r="C175" t="s">
        <v>187</v>
      </c>
      <c r="D175" s="5">
        <v>72000000000</v>
      </c>
      <c r="E175" s="5">
        <v>149000000000</v>
      </c>
      <c r="F175" s="5">
        <v>210000000000</v>
      </c>
      <c r="G175" s="5">
        <v>224000000000</v>
      </c>
    </row>
    <row r="176" spans="3:7" ht="15.5" x14ac:dyDescent="0.35">
      <c r="C176" t="s">
        <v>188</v>
      </c>
      <c r="D176" s="5">
        <v>-173000000000</v>
      </c>
      <c r="E176" s="5">
        <v>-156000000000</v>
      </c>
      <c r="F176" s="5">
        <v>-24000000000</v>
      </c>
      <c r="G176" s="5">
        <v>-71000000000</v>
      </c>
    </row>
    <row r="177" spans="3:26" ht="15.5" x14ac:dyDescent="0.35">
      <c r="C177" t="s">
        <v>13</v>
      </c>
      <c r="D177" s="5">
        <v>-101000000000</v>
      </c>
      <c r="E177" s="5">
        <v>-6000000000</v>
      </c>
      <c r="F177" s="5">
        <v>186000000000</v>
      </c>
      <c r="G177" s="5">
        <v>153000000000</v>
      </c>
    </row>
    <row r="178" spans="3:26" ht="15.5" x14ac:dyDescent="0.35">
      <c r="C178" t="s">
        <v>16</v>
      </c>
      <c r="D178" s="6">
        <v>-232.63</v>
      </c>
      <c r="E178" s="6">
        <v>-14.4</v>
      </c>
      <c r="F178" s="6">
        <v>428.94</v>
      </c>
      <c r="G178" s="6">
        <v>353.55</v>
      </c>
    </row>
    <row r="179" spans="3:26" ht="15.5" x14ac:dyDescent="0.35">
      <c r="C179" t="s">
        <v>45</v>
      </c>
      <c r="I179" s="6">
        <v>183.48</v>
      </c>
      <c r="J179" s="6">
        <v>549.79</v>
      </c>
      <c r="K179" s="5">
        <v>1344</v>
      </c>
      <c r="L179" s="6">
        <v>1007.76</v>
      </c>
      <c r="M179" s="6">
        <v>734.27</v>
      </c>
      <c r="N179" s="6">
        <v>-993.06</v>
      </c>
      <c r="O179" s="6">
        <v>-304.66000000000003</v>
      </c>
      <c r="P179" s="6">
        <v>15.2</v>
      </c>
      <c r="Q179" s="6">
        <v>88.87</v>
      </c>
      <c r="R179" s="6">
        <v>600.1</v>
      </c>
      <c r="S179" s="6">
        <v>786.51</v>
      </c>
      <c r="T179" s="6">
        <v>1056.76</v>
      </c>
      <c r="U179" s="6">
        <v>779.63</v>
      </c>
      <c r="V179" s="6">
        <v>798.64</v>
      </c>
      <c r="W179" s="6">
        <v>776.49</v>
      </c>
      <c r="X179" s="6">
        <v>762.61</v>
      </c>
      <c r="Y179" s="6">
        <v>155.05000000000001</v>
      </c>
      <c r="Z179" s="6">
        <v>523.72</v>
      </c>
    </row>
    <row r="180" spans="3:26" ht="15.5" x14ac:dyDescent="0.35">
      <c r="C180" t="s">
        <v>59</v>
      </c>
      <c r="I180" s="6">
        <v>18.48</v>
      </c>
      <c r="J180" s="6">
        <v>7.8</v>
      </c>
      <c r="K180" s="6">
        <v>4.3899999999999997</v>
      </c>
      <c r="L180" s="6">
        <v>5.51</v>
      </c>
      <c r="M180" s="6">
        <v>6.05</v>
      </c>
      <c r="N180" s="6">
        <v>-2.72</v>
      </c>
      <c r="O180" s="6">
        <v>-11.26</v>
      </c>
      <c r="P180" s="6">
        <v>242.76</v>
      </c>
      <c r="Q180" s="6">
        <v>67.8</v>
      </c>
      <c r="R180" s="6">
        <v>11.16</v>
      </c>
      <c r="S180" s="6">
        <v>8.33</v>
      </c>
      <c r="T180" s="6">
        <v>7.62</v>
      </c>
      <c r="U180" s="6">
        <v>8.98</v>
      </c>
      <c r="V180" s="6">
        <v>10.39</v>
      </c>
      <c r="W180" s="6">
        <v>8.44</v>
      </c>
      <c r="X180" s="6">
        <v>7.61</v>
      </c>
      <c r="Y180" s="6">
        <v>11.93</v>
      </c>
      <c r="Z180" s="6">
        <v>2.31</v>
      </c>
    </row>
    <row r="181" spans="3:26" ht="15.5" x14ac:dyDescent="0.35">
      <c r="C181" t="s">
        <v>62</v>
      </c>
      <c r="I181" s="6">
        <v>0.28999999999999998</v>
      </c>
      <c r="J181" s="6">
        <v>0.34</v>
      </c>
      <c r="K181" s="6">
        <v>0.43</v>
      </c>
      <c r="L181" s="6">
        <v>0.43</v>
      </c>
      <c r="M181" s="6">
        <v>0.41</v>
      </c>
      <c r="N181" s="6">
        <v>0.31</v>
      </c>
      <c r="O181" s="6">
        <v>0.35</v>
      </c>
      <c r="P181" s="6">
        <v>0.36</v>
      </c>
      <c r="Q181" s="6">
        <v>0.67</v>
      </c>
      <c r="R181" s="6">
        <v>0.78</v>
      </c>
      <c r="S181" s="6">
        <v>0.78</v>
      </c>
      <c r="T181" s="6">
        <v>0.95</v>
      </c>
      <c r="U181" s="6">
        <v>0.94</v>
      </c>
      <c r="V181" s="6">
        <v>1.26</v>
      </c>
      <c r="W181" s="6">
        <v>1.0900000000000001</v>
      </c>
      <c r="X181" s="6">
        <v>1.04</v>
      </c>
      <c r="Y181" s="6">
        <v>0.42</v>
      </c>
      <c r="Z181" s="6">
        <v>0.23</v>
      </c>
    </row>
    <row r="182" spans="3:26" ht="15.5" x14ac:dyDescent="0.35">
      <c r="C182" t="s">
        <v>189</v>
      </c>
      <c r="I182" s="5">
        <v>836670000000</v>
      </c>
      <c r="J182" s="5">
        <v>988450000000</v>
      </c>
      <c r="K182" s="5">
        <v>1398990000000</v>
      </c>
      <c r="L182" s="5">
        <v>1358250000000</v>
      </c>
      <c r="M182" s="5">
        <v>1031950000000</v>
      </c>
      <c r="N182" s="5">
        <v>257860000000</v>
      </c>
      <c r="O182" s="5">
        <v>335060000000</v>
      </c>
      <c r="P182" s="5">
        <v>569620000000</v>
      </c>
    </row>
    <row r="183" spans="3:26" ht="15.5" x14ac:dyDescent="0.35">
      <c r="C183" t="s">
        <v>190</v>
      </c>
      <c r="I183" s="6">
        <v>1.1299999999999999E-2</v>
      </c>
      <c r="J183" s="6">
        <v>3.2799999999999996E-2</v>
      </c>
      <c r="K183" s="6">
        <v>7.7800000000000008E-2</v>
      </c>
      <c r="L183" s="6">
        <v>5.8600000000000006E-2</v>
      </c>
      <c r="M183" s="6">
        <v>4.2999999999999997E-2</v>
      </c>
      <c r="N183" s="6">
        <v>-5.4100000000000002E-2</v>
      </c>
      <c r="O183" s="6">
        <v>-1.5100000000000001E-2</v>
      </c>
      <c r="P183" s="6">
        <v>8.0000000000000004E-4</v>
      </c>
      <c r="Q183" s="6">
        <v>6.1999999999999998E-3</v>
      </c>
      <c r="R183" s="6">
        <v>4.7300000000000002E-2</v>
      </c>
      <c r="S183" s="6">
        <v>7.9899999999999999E-2</v>
      </c>
      <c r="T183" s="6">
        <v>0.11699999999999999</v>
      </c>
      <c r="U183" s="6">
        <v>9.5600000000000004E-2</v>
      </c>
      <c r="V183" s="6">
        <v>0.11130000000000001</v>
      </c>
      <c r="W183" s="6">
        <v>0.12520000000000001</v>
      </c>
      <c r="X183" s="6">
        <v>0.13949999999999999</v>
      </c>
      <c r="Y183" s="6">
        <v>3.4099999999999998E-2</v>
      </c>
      <c r="Z183" s="6">
        <v>0.1137</v>
      </c>
    </row>
    <row r="184" spans="3:26" ht="15.5" x14ac:dyDescent="0.35">
      <c r="C184" t="s">
        <v>191</v>
      </c>
      <c r="I184" s="6">
        <v>1.7000000000000001E-2</v>
      </c>
      <c r="J184" s="6">
        <v>5.3099999999999994E-2</v>
      </c>
      <c r="K184" s="6">
        <v>0.13750000000000001</v>
      </c>
      <c r="L184" s="6">
        <v>0.1176</v>
      </c>
      <c r="M184" s="6">
        <v>9.6799999999999997E-2</v>
      </c>
      <c r="N184" s="6">
        <v>-0.14710000000000001</v>
      </c>
      <c r="O184" s="6">
        <v>-3.8800000000000001E-2</v>
      </c>
      <c r="P184" s="6">
        <v>1.8E-3</v>
      </c>
      <c r="Q184" s="6">
        <v>1.09E-2</v>
      </c>
      <c r="R184" s="6">
        <v>7.2400000000000006E-2</v>
      </c>
      <c r="S184" s="6">
        <v>0.1007</v>
      </c>
      <c r="T184" s="6">
        <v>0.14400000000000002</v>
      </c>
      <c r="U184" s="6">
        <v>0.1226</v>
      </c>
      <c r="V184" s="6">
        <v>0.1411</v>
      </c>
      <c r="W184" s="6">
        <v>0.15710000000000002</v>
      </c>
      <c r="X184" s="6">
        <v>0.17960000000000001</v>
      </c>
      <c r="Y184" s="6">
        <v>4.4000000000000004E-2</v>
      </c>
      <c r="Z184" s="6">
        <v>0.15359999999999999</v>
      </c>
    </row>
    <row r="185" spans="3:26" ht="15.5" x14ac:dyDescent="0.35">
      <c r="C185" t="s">
        <v>192</v>
      </c>
      <c r="I185" s="6">
        <v>4.24E-2</v>
      </c>
      <c r="J185" s="6">
        <v>7.980000000000001E-2</v>
      </c>
      <c r="K185" s="6">
        <v>0.15560000000000002</v>
      </c>
      <c r="L185" s="6">
        <v>0.14980000000000002</v>
      </c>
      <c r="M185" s="6">
        <v>8.8300000000000003E-2</v>
      </c>
      <c r="N185" s="6">
        <v>-4.8600000000000004E-2</v>
      </c>
      <c r="O185" s="6">
        <v>-2.23E-2</v>
      </c>
      <c r="P185" s="6">
        <v>2.9500000000000002E-2</v>
      </c>
      <c r="Q185" s="6">
        <v>1.89E-2</v>
      </c>
      <c r="R185" s="6">
        <v>8.3499999999999991E-2</v>
      </c>
      <c r="S185" s="6">
        <v>0.1173</v>
      </c>
      <c r="T185" s="6">
        <v>0.16870000000000002</v>
      </c>
      <c r="U185" s="6">
        <v>0.1492</v>
      </c>
      <c r="V185" s="6">
        <v>0.17780000000000001</v>
      </c>
      <c r="W185" s="6">
        <v>0.1971</v>
      </c>
      <c r="X185" s="6">
        <v>0.22750000000000001</v>
      </c>
      <c r="Y185" s="6">
        <v>5.1100000000000007E-2</v>
      </c>
      <c r="Z185" s="6">
        <v>0.3856</v>
      </c>
    </row>
    <row r="186" spans="3:26" ht="15.5" x14ac:dyDescent="0.35">
      <c r="C186" t="s">
        <v>193</v>
      </c>
      <c r="I186" s="6">
        <v>2.35</v>
      </c>
      <c r="J186" s="6">
        <v>3.28</v>
      </c>
      <c r="K186" s="6">
        <v>5.99</v>
      </c>
      <c r="L186" s="6">
        <v>3.21</v>
      </c>
      <c r="M186" s="6">
        <v>4.4400000000000004</v>
      </c>
      <c r="N186" s="6">
        <v>-1.65</v>
      </c>
      <c r="O186" s="6">
        <v>-0.95</v>
      </c>
      <c r="P186" s="6">
        <v>1.05</v>
      </c>
      <c r="Q186" s="6">
        <v>2.94</v>
      </c>
      <c r="R186" s="6">
        <v>28.12</v>
      </c>
      <c r="Y186" s="6">
        <v>316.08999999999997</v>
      </c>
      <c r="Z186" s="6">
        <v>306.62</v>
      </c>
    </row>
    <row r="187" spans="3:26" ht="15.5" x14ac:dyDescent="0.35">
      <c r="C187" t="s">
        <v>56</v>
      </c>
      <c r="I187" s="6">
        <v>0.31</v>
      </c>
      <c r="J187" s="6">
        <v>0.41</v>
      </c>
      <c r="K187" s="6">
        <v>0.6</v>
      </c>
      <c r="L187" s="6">
        <v>0.65</v>
      </c>
      <c r="M187" s="6">
        <v>0.59</v>
      </c>
      <c r="N187" s="6">
        <v>0.4</v>
      </c>
      <c r="O187" s="6">
        <v>0.44</v>
      </c>
      <c r="P187" s="6">
        <v>0.45</v>
      </c>
      <c r="Q187" s="6">
        <v>0.74</v>
      </c>
      <c r="R187" s="6">
        <v>0.81</v>
      </c>
      <c r="S187" s="6">
        <v>0.84</v>
      </c>
      <c r="T187" s="6">
        <v>1.1000000000000001</v>
      </c>
      <c r="U187" s="6">
        <v>1.1000000000000001</v>
      </c>
      <c r="V187" s="6">
        <v>1.47</v>
      </c>
      <c r="W187" s="6">
        <v>1.33</v>
      </c>
      <c r="X187" s="6">
        <v>1.37</v>
      </c>
      <c r="Y187" s="6">
        <v>0.53</v>
      </c>
      <c r="Z187" s="6">
        <v>0.35</v>
      </c>
    </row>
    <row r="188" spans="3:26" ht="15.5" x14ac:dyDescent="0.35">
      <c r="C188" t="s">
        <v>53</v>
      </c>
      <c r="I188" s="6">
        <v>10785.67</v>
      </c>
      <c r="J188" s="6">
        <v>10353.65</v>
      </c>
      <c r="K188" s="6">
        <v>9771.2800000000007</v>
      </c>
      <c r="L188" s="6">
        <v>8571.82</v>
      </c>
      <c r="M188" s="6">
        <v>7588.41</v>
      </c>
      <c r="N188" s="6">
        <v>6750.78</v>
      </c>
      <c r="O188" s="6">
        <v>7856.98</v>
      </c>
      <c r="P188" s="6">
        <v>8287.25</v>
      </c>
      <c r="Q188" s="6">
        <v>8177.14</v>
      </c>
      <c r="R188" s="6">
        <v>8293.24</v>
      </c>
      <c r="S188" s="6">
        <v>7811.57</v>
      </c>
      <c r="T188" s="6">
        <v>7337.88</v>
      </c>
      <c r="U188" s="6">
        <v>6361.12</v>
      </c>
      <c r="V188" s="6">
        <v>5661.5</v>
      </c>
      <c r="W188" s="6">
        <v>4942.8599999999997</v>
      </c>
      <c r="X188" s="6">
        <v>4246.37</v>
      </c>
      <c r="Y188" s="6">
        <v>3523.76</v>
      </c>
      <c r="Z188" s="6">
        <v>3408.71</v>
      </c>
    </row>
    <row r="189" spans="3:26" ht="15.5" x14ac:dyDescent="0.35">
      <c r="C189" t="s">
        <v>194</v>
      </c>
      <c r="I189" s="6">
        <v>0.31</v>
      </c>
      <c r="J189" s="6">
        <v>0.41</v>
      </c>
      <c r="K189" s="6">
        <v>0.6</v>
      </c>
      <c r="L189" s="6">
        <v>0.65</v>
      </c>
      <c r="M189" s="6">
        <v>0.59</v>
      </c>
      <c r="N189" s="6">
        <v>0.4</v>
      </c>
      <c r="O189" s="6">
        <v>0.44</v>
      </c>
      <c r="P189" s="6">
        <v>0.45</v>
      </c>
      <c r="Q189" s="6">
        <v>0.74</v>
      </c>
      <c r="R189" s="6">
        <v>0.81</v>
      </c>
      <c r="S189" s="6">
        <v>0.84</v>
      </c>
      <c r="T189" s="6">
        <v>1.1000000000000001</v>
      </c>
      <c r="U189" s="6">
        <v>1.1000000000000001</v>
      </c>
      <c r="V189" s="6">
        <v>1.47</v>
      </c>
      <c r="W189" s="6">
        <v>1.33</v>
      </c>
      <c r="X189" s="6">
        <v>1.37</v>
      </c>
      <c r="Y189" s="6">
        <v>0.53</v>
      </c>
      <c r="Z189" s="6">
        <v>0.35</v>
      </c>
    </row>
    <row r="190" spans="3:26" ht="15.5" x14ac:dyDescent="0.35">
      <c r="C190" t="s">
        <v>195</v>
      </c>
      <c r="I190" s="6">
        <v>10768.98</v>
      </c>
      <c r="J190" s="6">
        <v>10347.469999999999</v>
      </c>
      <c r="K190" s="6">
        <v>9768.2099999999991</v>
      </c>
      <c r="L190" s="6">
        <v>8568.34</v>
      </c>
      <c r="M190" s="6">
        <v>7584.66</v>
      </c>
      <c r="N190" s="6">
        <v>6746.91</v>
      </c>
      <c r="O190" s="6">
        <v>7852.87</v>
      </c>
      <c r="P190" s="6">
        <v>8279.9599999999991</v>
      </c>
      <c r="Q190" s="6">
        <v>8167.92</v>
      </c>
      <c r="R190" s="6">
        <v>8280.5300000000007</v>
      </c>
      <c r="S190" s="6">
        <v>7797.32</v>
      </c>
      <c r="T190" s="6">
        <v>7337.88</v>
      </c>
      <c r="U190" s="6">
        <v>6361.12</v>
      </c>
      <c r="V190" s="6">
        <v>5661.5</v>
      </c>
      <c r="W190" s="6">
        <v>4942.8599999999997</v>
      </c>
      <c r="X190" s="6">
        <v>4246.37</v>
      </c>
      <c r="Y190" s="6">
        <v>3523.76</v>
      </c>
      <c r="Z190" s="6">
        <v>3408.71</v>
      </c>
    </row>
    <row r="191" spans="3:26" ht="15.5" x14ac:dyDescent="0.35">
      <c r="C191" t="s">
        <v>196</v>
      </c>
      <c r="I191" s="5">
        <v>687000000000</v>
      </c>
      <c r="J191" s="5">
        <v>746000000000</v>
      </c>
      <c r="K191" s="5">
        <v>1224000000000</v>
      </c>
      <c r="L191" s="5">
        <v>1284000000000</v>
      </c>
      <c r="M191" s="5">
        <v>1294000000000</v>
      </c>
      <c r="N191" s="5">
        <v>1905000000000</v>
      </c>
      <c r="O191" s="5">
        <v>1697000000000</v>
      </c>
      <c r="P191" s="5">
        <v>667000000000</v>
      </c>
      <c r="Q191" s="5">
        <v>298000000000</v>
      </c>
      <c r="R191" s="5">
        <v>113000000000</v>
      </c>
    </row>
    <row r="192" spans="3:26" ht="15.5" x14ac:dyDescent="0.35">
      <c r="C192" t="s">
        <v>197</v>
      </c>
      <c r="I192" s="5">
        <v>371000000000</v>
      </c>
      <c r="J192" s="5">
        <v>506000000000</v>
      </c>
      <c r="K192" s="5">
        <v>581000000000</v>
      </c>
      <c r="L192" s="5">
        <v>1074000000000</v>
      </c>
      <c r="M192" s="5">
        <v>1514000000000</v>
      </c>
      <c r="N192" s="5">
        <v>1933000000000</v>
      </c>
      <c r="O192" s="5">
        <v>2479000000000</v>
      </c>
      <c r="P192" s="5">
        <v>2613000000000</v>
      </c>
      <c r="Q192" s="5">
        <v>1194000000000</v>
      </c>
      <c r="R192" s="5">
        <v>586000000000</v>
      </c>
    </row>
    <row r="193" spans="3:26" ht="15.5" x14ac:dyDescent="0.35">
      <c r="C193" t="s">
        <v>26</v>
      </c>
      <c r="I193" s="5">
        <v>1057000000000</v>
      </c>
      <c r="J193" s="5">
        <v>1251000000000</v>
      </c>
      <c r="K193" s="5">
        <v>1805000000000</v>
      </c>
      <c r="L193" s="5">
        <v>2357000000000</v>
      </c>
      <c r="M193" s="5">
        <v>2808000000000</v>
      </c>
      <c r="N193" s="5">
        <v>3838000000000</v>
      </c>
      <c r="O193" s="5">
        <v>4177000000000</v>
      </c>
      <c r="P193" s="5">
        <v>3280000000000</v>
      </c>
      <c r="Q193" s="5">
        <v>1493000000000</v>
      </c>
      <c r="R193" s="5">
        <v>699000000000</v>
      </c>
    </row>
    <row r="194" spans="3:26" ht="15.5" x14ac:dyDescent="0.35">
      <c r="C194" t="s">
        <v>23</v>
      </c>
      <c r="I194" s="5">
        <v>1003000000000</v>
      </c>
      <c r="J194" s="5">
        <v>1201000000000</v>
      </c>
      <c r="K194" s="5">
        <v>1656000000000</v>
      </c>
      <c r="L194" s="5">
        <v>2250000000000</v>
      </c>
      <c r="M194" s="5">
        <v>2676000000000</v>
      </c>
      <c r="N194" s="5">
        <v>3539000000000</v>
      </c>
      <c r="O194" s="5">
        <v>3884000000000</v>
      </c>
      <c r="P194" s="5">
        <v>2984000000000</v>
      </c>
      <c r="Q194" s="5">
        <v>1147000000000</v>
      </c>
      <c r="R194" s="5">
        <v>378000000000</v>
      </c>
      <c r="S194" s="5">
        <v>-932000000000</v>
      </c>
      <c r="T194" s="5">
        <v>-1107000000000</v>
      </c>
      <c r="U194" s="5">
        <v>-862000000000</v>
      </c>
      <c r="V194" s="5">
        <v>-648000000000</v>
      </c>
      <c r="W194" s="5">
        <v>-587000000000</v>
      </c>
      <c r="X194" s="5">
        <v>-541000000000</v>
      </c>
      <c r="Y194" s="5">
        <v>-155000000000</v>
      </c>
      <c r="Z194" s="5">
        <v>-261000000000</v>
      </c>
    </row>
    <row r="195" spans="3:26" ht="15.5" x14ac:dyDescent="0.35">
      <c r="C195" t="s">
        <v>198</v>
      </c>
      <c r="I195" s="5">
        <v>941000000000</v>
      </c>
      <c r="J195" s="5">
        <v>626000000000</v>
      </c>
      <c r="K195" s="5">
        <v>854000000000</v>
      </c>
      <c r="L195" s="5">
        <v>407000000000</v>
      </c>
      <c r="M195" s="5">
        <v>-21000000000</v>
      </c>
      <c r="N195" s="5">
        <v>-472000000000</v>
      </c>
      <c r="O195" s="5">
        <v>62000000000</v>
      </c>
      <c r="P195" s="5">
        <v>470000000000</v>
      </c>
      <c r="Q195" s="5">
        <v>1006000000000</v>
      </c>
      <c r="R195" s="5">
        <v>903000000000</v>
      </c>
      <c r="S195" s="5">
        <v>1752000000000</v>
      </c>
      <c r="T195" s="5">
        <v>1865000000000</v>
      </c>
      <c r="U195" s="5">
        <v>1506000000000</v>
      </c>
      <c r="V195" s="5">
        <v>1232000000000</v>
      </c>
      <c r="W195" s="5">
        <v>1140000000000</v>
      </c>
      <c r="X195" s="5">
        <v>958000000000</v>
      </c>
      <c r="Y195" s="5">
        <v>551000000000</v>
      </c>
      <c r="Z195" s="5">
        <v>783000000000</v>
      </c>
    </row>
    <row r="196" spans="3:26" ht="15.5" x14ac:dyDescent="0.35">
      <c r="C196" t="s">
        <v>199</v>
      </c>
      <c r="I196" s="5">
        <v>599000000000</v>
      </c>
      <c r="J196" s="5">
        <v>1286000000000</v>
      </c>
      <c r="K196" s="5">
        <v>850000000000</v>
      </c>
      <c r="L196" s="5">
        <v>816000000000</v>
      </c>
      <c r="M196" s="5">
        <v>1016000000000</v>
      </c>
      <c r="N196" s="5">
        <v>566000000000</v>
      </c>
      <c r="O196" s="5">
        <v>-46000000000</v>
      </c>
      <c r="P196" s="5">
        <v>217000000000</v>
      </c>
      <c r="Q196" s="5">
        <v>299000000000</v>
      </c>
      <c r="R196" s="5">
        <v>333000000000</v>
      </c>
      <c r="S196" s="5">
        <v>367000000000</v>
      </c>
      <c r="T196" s="5">
        <v>564000000000</v>
      </c>
      <c r="U196" s="5">
        <v>552000000000</v>
      </c>
      <c r="V196" s="5">
        <v>411000000000</v>
      </c>
      <c r="W196" s="5">
        <v>335000000000</v>
      </c>
      <c r="X196" s="5">
        <v>482000000000</v>
      </c>
      <c r="Y196" s="5">
        <v>342000000000</v>
      </c>
      <c r="Z196" s="5">
        <v>415000000000</v>
      </c>
    </row>
    <row r="197" spans="3:26" ht="15.5" x14ac:dyDescent="0.35">
      <c r="C197" t="s">
        <v>200</v>
      </c>
      <c r="I197" s="5">
        <v>-310000000000</v>
      </c>
      <c r="J197" s="5">
        <v>-741000000000</v>
      </c>
      <c r="K197" s="5">
        <v>-228000000000</v>
      </c>
      <c r="L197" s="5">
        <v>-164000000000</v>
      </c>
      <c r="M197" s="5">
        <v>-93000000000</v>
      </c>
      <c r="N197" s="5">
        <v>-157000000000</v>
      </c>
      <c r="O197" s="5">
        <v>-963000000000</v>
      </c>
      <c r="P197" s="5">
        <v>-1915000000000</v>
      </c>
      <c r="Q197" s="5">
        <v>-1018000000000</v>
      </c>
      <c r="R197" s="5">
        <v>-1603000000000</v>
      </c>
      <c r="S197" s="5">
        <v>-531000000000</v>
      </c>
      <c r="T197" s="5">
        <v>-312000000000</v>
      </c>
      <c r="U197" s="5">
        <v>-337000000000</v>
      </c>
      <c r="V197" s="5">
        <v>-325000000000</v>
      </c>
      <c r="W197" s="5">
        <v>-277000000000</v>
      </c>
      <c r="X197" s="5">
        <v>-87000000000</v>
      </c>
      <c r="Y197" s="5">
        <v>-434000000000</v>
      </c>
      <c r="Z197" s="5">
        <v>-124000000000</v>
      </c>
    </row>
    <row r="198" spans="3:26" ht="15.5" x14ac:dyDescent="0.35">
      <c r="C198" t="s">
        <v>15</v>
      </c>
      <c r="I198" s="5">
        <v>289000000000</v>
      </c>
      <c r="J198" s="5">
        <v>545000000000</v>
      </c>
      <c r="K198" s="5">
        <v>623000000000</v>
      </c>
      <c r="L198" s="5">
        <v>652000000000</v>
      </c>
      <c r="M198" s="5">
        <v>923000000000</v>
      </c>
      <c r="N198" s="5">
        <v>408000000000</v>
      </c>
      <c r="O198" s="5">
        <v>-1009000000000</v>
      </c>
      <c r="P198" s="5">
        <v>-1698000000000</v>
      </c>
      <c r="Q198" s="5">
        <v>-719000000000</v>
      </c>
      <c r="R198" s="5">
        <v>-1270000000000</v>
      </c>
      <c r="S198" s="5">
        <v>-164000000000</v>
      </c>
      <c r="T198" s="5">
        <v>252000000000</v>
      </c>
      <c r="U198" s="5">
        <v>215000000000</v>
      </c>
      <c r="V198" s="5">
        <v>86000000000</v>
      </c>
      <c r="W198" s="5">
        <v>58000000000</v>
      </c>
      <c r="X198" s="5">
        <v>395000000000</v>
      </c>
      <c r="Y198" s="5">
        <v>-92000000000</v>
      </c>
      <c r="Z198" s="5">
        <v>291000000000</v>
      </c>
    </row>
    <row r="199" spans="3:26" ht="15.5" x14ac:dyDescent="0.35">
      <c r="C199" t="s">
        <v>17</v>
      </c>
      <c r="I199" s="6">
        <v>666.87</v>
      </c>
      <c r="J199" s="6">
        <v>1255.6099999999999</v>
      </c>
      <c r="K199" s="6">
        <v>1434.35</v>
      </c>
      <c r="L199" s="6">
        <v>1501.56</v>
      </c>
      <c r="M199" s="6">
        <v>2127.42</v>
      </c>
      <c r="N199" s="6">
        <v>940.46</v>
      </c>
      <c r="O199" s="6">
        <v>-2324.13</v>
      </c>
      <c r="P199" s="6">
        <v>-3912.1</v>
      </c>
      <c r="Q199" s="6">
        <v>-1655.68</v>
      </c>
      <c r="R199" s="6">
        <v>-2926.7</v>
      </c>
      <c r="S199" s="6">
        <v>-378.75</v>
      </c>
      <c r="T199" s="6">
        <v>580.62</v>
      </c>
      <c r="U199" s="6">
        <v>495.03</v>
      </c>
      <c r="V199" s="6">
        <v>198.14</v>
      </c>
      <c r="W199" s="6">
        <v>134.53</v>
      </c>
      <c r="X199" s="6">
        <v>909.78</v>
      </c>
      <c r="Y199" s="6">
        <v>-212.13</v>
      </c>
      <c r="Z199" s="6">
        <v>670.37</v>
      </c>
    </row>
  </sheetData>
  <pageMargins left="0.7" right="0.7" top="0.75" bottom="0.75" header="0.3" footer="0.3"/>
  <ignoredErrors>
    <ignoredError sqref="A1:Z200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T1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1972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1973</v>
      </c>
      <c r="D2" s="2" vm="65">
        <f ca="1">IFERROR(_xlfn.STOCKHISTORY("XIDX:" &amp; $C$1, D3, , 0, 0, 1), "Libur")</f>
        <v>230</v>
      </c>
      <c r="E2" s="2" vm="452">
        <f ca="1">IFERROR(_xlfn.STOCKHISTORY("XIDX:" &amp; $C$1, E3, , 0, 0, 1), "Libur")</f>
        <v>242</v>
      </c>
      <c r="H2" s="2" vm="452">
        <f ca="1">IFERROR(INDEX(D2:G2,COUNT(D2:G2)),"")</f>
        <v>242</v>
      </c>
      <c r="I2" s="2" vm="503">
        <f t="shared" ref="I2:T2" ca="1" si="0">IFERROR(_xlfn.STOCKHISTORY("XIDX:" &amp; $C$1, I1, , 0, 0, 1), "Libur")</f>
        <v>250</v>
      </c>
      <c r="J2" s="2" vm="6">
        <f t="shared" ca="1" si="0"/>
        <v>139</v>
      </c>
      <c r="K2" s="2" vm="7">
        <f t="shared" ca="1" si="0"/>
        <v>160</v>
      </c>
      <c r="L2" s="2" vm="410">
        <f t="shared" ca="1" si="0"/>
        <v>105</v>
      </c>
      <c r="M2" s="2" vm="504">
        <f t="shared" ca="1" si="0"/>
        <v>190</v>
      </c>
      <c r="N2" s="2" vm="472">
        <f t="shared" ca="1" si="0"/>
        <v>256</v>
      </c>
      <c r="O2" s="2" vm="20">
        <f t="shared" ca="1" si="0"/>
        <v>312</v>
      </c>
      <c r="P2" s="2" vm="505">
        <f t="shared" ca="1" si="0"/>
        <v>428</v>
      </c>
      <c r="Q2" s="2" vm="477">
        <f t="shared" ca="1" si="0"/>
        <v>400</v>
      </c>
      <c r="R2" s="2" vm="506">
        <f t="shared" ca="1" si="0"/>
        <v>274</v>
      </c>
      <c r="S2" s="2" vm="5">
        <f t="shared" ca="1" si="0"/>
        <v>132</v>
      </c>
      <c r="T2" s="2" t="str">
        <f t="shared" ca="1" si="0"/>
        <v>Libur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78298944559</v>
      </c>
      <c r="E4" s="2">
        <f>IFERROR(INDEX(E51:E500,MATCH($C$4,$C$51:$C$500,0)),"")</f>
        <v>55421898160</v>
      </c>
      <c r="H4" s="2">
        <f>IFERROR(SUM(D4:G4)*(4/MAX(1,COUNT(D4:G4))),"")</f>
        <v>267441685438</v>
      </c>
      <c r="I4" s="2">
        <f t="shared" ref="I4:T4" si="1">IFERROR(INDEX(I51:I500,MATCH($C$4,$C$51:$C$500,0)),"")</f>
        <v>365900306624</v>
      </c>
      <c r="J4" s="2">
        <f t="shared" si="1"/>
        <v>366852043305</v>
      </c>
      <c r="K4" s="2">
        <f t="shared" si="1"/>
        <v>336797741017</v>
      </c>
      <c r="L4" s="2">
        <f t="shared" si="1"/>
        <v>217836301363</v>
      </c>
      <c r="M4" s="2">
        <f t="shared" si="1"/>
        <v>182184441799</v>
      </c>
      <c r="N4" s="2">
        <f t="shared" si="1"/>
        <v>129512982726</v>
      </c>
      <c r="O4" s="2">
        <f t="shared" si="1"/>
        <v>205277939854</v>
      </c>
      <c r="P4" s="2">
        <f t="shared" si="1"/>
        <v>264872722193</v>
      </c>
      <c r="Q4" s="2">
        <f t="shared" si="1"/>
        <v>246403880622</v>
      </c>
      <c r="R4" s="2">
        <f t="shared" si="1"/>
        <v>213761005553</v>
      </c>
      <c r="S4" s="2">
        <f t="shared" si="1"/>
        <v>150329488765</v>
      </c>
      <c r="T4" s="2">
        <f t="shared" si="1"/>
        <v>90776436876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13229071868</v>
      </c>
      <c r="E5" s="2">
        <f>IFERROR(INDEX(E51:E500,MATCH($C$5,$C$51:$C$500,0)),"")</f>
        <v>5101334556</v>
      </c>
      <c r="H5" s="2">
        <f>IFERROR(SUM(D5:G5)*(4/MAX(1,COUNT(D5:G5))),"")</f>
        <v>36660812848</v>
      </c>
      <c r="I5" s="2">
        <f t="shared" ref="I5:T5" si="2">IFERROR(INDEX(I51:I500,MATCH($C$5,$C$51:$C$500,0)),"")</f>
        <v>23647956678</v>
      </c>
      <c r="J5" s="2">
        <f t="shared" si="2"/>
        <v>18209111271</v>
      </c>
      <c r="K5" s="2">
        <f t="shared" si="2"/>
        <v>14913771992</v>
      </c>
      <c r="L5" s="2">
        <f t="shared" si="2"/>
        <v>7704167555</v>
      </c>
      <c r="M5" s="2">
        <f t="shared" si="2"/>
        <v>5152078243</v>
      </c>
      <c r="N5" s="2">
        <f t="shared" si="2"/>
        <v>-59163294277</v>
      </c>
      <c r="O5" s="2">
        <f t="shared" si="2"/>
        <v>11377914397</v>
      </c>
      <c r="P5" s="2">
        <f t="shared" si="2"/>
        <v>33725292444</v>
      </c>
      <c r="Q5" s="2">
        <f t="shared" si="2"/>
        <v>39412260699</v>
      </c>
      <c r="R5" s="2">
        <f t="shared" si="2"/>
        <v>32443790419</v>
      </c>
      <c r="S5" s="2">
        <f t="shared" si="2"/>
        <v>18258476403</v>
      </c>
      <c r="T5" s="2">
        <f t="shared" si="2"/>
        <v>8282913477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204433365383</v>
      </c>
      <c r="E6" s="2">
        <f>IFERROR(INDEX(E51:E500,MATCH($C$6,$C$51:$C$500,0)),"")</f>
        <v>202004293515</v>
      </c>
      <c r="H6" s="2">
        <f>IFERROR(INDEX(D6:G6,COUNT(D6:G6)),"")</f>
        <v>202004293515</v>
      </c>
      <c r="I6" s="2">
        <f t="shared" ref="I6:T6" si="3">IFERROR(INDEX(I51:I500,MATCH($C$6,$C$51:$C$500,0)),"")</f>
        <v>196902958959</v>
      </c>
      <c r="J6" s="2">
        <f t="shared" si="3"/>
        <v>181895002281</v>
      </c>
      <c r="K6" s="2">
        <f t="shared" si="3"/>
        <v>169085891010</v>
      </c>
      <c r="L6" s="2">
        <f t="shared" si="3"/>
        <v>154172119018</v>
      </c>
      <c r="M6" s="2">
        <f t="shared" si="3"/>
        <v>146467951463</v>
      </c>
      <c r="N6" s="2">
        <f t="shared" si="3"/>
        <v>141315873220</v>
      </c>
      <c r="O6" s="2">
        <f t="shared" si="3"/>
        <v>209961645652</v>
      </c>
      <c r="P6" s="2">
        <f t="shared" si="3"/>
        <v>207223731255</v>
      </c>
      <c r="Q6" s="2">
        <f t="shared" si="3"/>
        <v>182138438811</v>
      </c>
      <c r="R6" s="2">
        <f t="shared" si="3"/>
        <v>151366178112</v>
      </c>
      <c r="S6" s="2">
        <f t="shared" si="3"/>
        <v>127562387693</v>
      </c>
      <c r="T6" s="2">
        <f t="shared" si="3"/>
        <v>90190022401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1.08</v>
      </c>
      <c r="E7" s="3">
        <f>IFERROR(INDEX(E51:E500,MATCH($C$7,$C$51:$C$500,0))/1000000000,"")</f>
        <v>1.08</v>
      </c>
      <c r="H7" s="3">
        <f>IFERROR(INDEX(D7:G7,COUNT(D7:G7)),"")</f>
        <v>1.08</v>
      </c>
      <c r="I7" s="3">
        <f t="shared" ref="I7:T7" si="4">IFERROR(INDEX(I51:I500,MATCH($C$7,$C$51:$C$500,0))/1000000000,"")</f>
        <v>1.08</v>
      </c>
      <c r="J7" s="3">
        <f t="shared" si="4"/>
        <v>1.08</v>
      </c>
      <c r="K7" s="3">
        <f t="shared" si="4"/>
        <v>1.08</v>
      </c>
      <c r="L7" s="3">
        <f t="shared" si="4"/>
        <v>1.08</v>
      </c>
      <c r="M7" s="3">
        <f t="shared" si="4"/>
        <v>1.08</v>
      </c>
      <c r="N7" s="3">
        <f t="shared" si="4"/>
        <v>1.08</v>
      </c>
      <c r="O7" s="3">
        <f t="shared" si="4"/>
        <v>1.08</v>
      </c>
      <c r="P7" s="3">
        <f t="shared" si="4"/>
        <v>1.08</v>
      </c>
      <c r="Q7" s="3">
        <f t="shared" si="4"/>
        <v>1.08</v>
      </c>
      <c r="R7" s="3">
        <f t="shared" si="4"/>
        <v>1.08</v>
      </c>
      <c r="S7" s="3">
        <f t="shared" si="4"/>
        <v>1.08</v>
      </c>
      <c r="T7" s="3">
        <f t="shared" si="4"/>
        <v>0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T8" si="5">IFERROR(INDEX(I51:I500,MATCH($C$8,$C$51:$C$500,0)),"")</f>
        <v>69000000000</v>
      </c>
      <c r="J8" s="2">
        <f t="shared" si="5"/>
        <v>28000000000</v>
      </c>
      <c r="K8" s="2">
        <f t="shared" si="5"/>
        <v>-16000000000</v>
      </c>
      <c r="L8" s="2">
        <f t="shared" si="5"/>
        <v>19000000000</v>
      </c>
      <c r="M8" s="2">
        <f t="shared" si="5"/>
        <v>44000000000</v>
      </c>
      <c r="N8" s="2">
        <f t="shared" si="5"/>
        <v>21000000000</v>
      </c>
      <c r="O8" s="2">
        <f t="shared" si="5"/>
        <v>10000000000</v>
      </c>
      <c r="P8" s="2">
        <f t="shared" si="5"/>
        <v>-1000000000</v>
      </c>
      <c r="Q8" s="2">
        <f t="shared" si="5"/>
        <v>-53000000000</v>
      </c>
      <c r="R8" s="2">
        <f t="shared" si="5"/>
        <v>-7000000000</v>
      </c>
      <c r="S8" s="2">
        <f t="shared" si="5"/>
        <v>-15000000000</v>
      </c>
      <c r="T8" s="2">
        <f t="shared" si="5"/>
        <v>13000000000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2.02</v>
      </c>
      <c r="E9" s="3">
        <f>IFERROR(INDEX(E51:E500,MATCH("Free cash flow per share (Quarter)",$C$51:$C$500,0)),"")</f>
        <v>-3.1</v>
      </c>
      <c r="H9" s="3">
        <f>IFERROR(INDEX(D9:G9,COUNT(D9:G9)),"")</f>
        <v>-3.1</v>
      </c>
      <c r="I9" s="3">
        <f t="shared" ref="I9:T9" si="6">IFERROR(INDEX(I51:I500,MATCH($C$9,$C$51:$C$500,0)),"")</f>
        <v>64.08</v>
      </c>
      <c r="J9" s="3">
        <f t="shared" si="6"/>
        <v>25.97</v>
      </c>
      <c r="K9" s="3">
        <f t="shared" si="6"/>
        <v>-14.68</v>
      </c>
      <c r="L9" s="3">
        <f t="shared" si="6"/>
        <v>17.37</v>
      </c>
      <c r="M9" s="3">
        <f t="shared" si="6"/>
        <v>41.01</v>
      </c>
      <c r="N9" s="3">
        <f t="shared" si="6"/>
        <v>19.86</v>
      </c>
      <c r="O9" s="3">
        <f t="shared" si="6"/>
        <v>9.01</v>
      </c>
      <c r="P9" s="3">
        <f t="shared" si="6"/>
        <v>-0.7</v>
      </c>
      <c r="Q9" s="3">
        <f t="shared" si="6"/>
        <v>-48.78</v>
      </c>
      <c r="R9" s="3">
        <f t="shared" si="6"/>
        <v>-6.62</v>
      </c>
      <c r="S9" s="3">
        <f t="shared" si="6"/>
        <v>-13.89</v>
      </c>
      <c r="T9" s="3">
        <f t="shared" si="6"/>
        <v>1137551.93</v>
      </c>
    </row>
    <row r="10" spans="1:20" ht="15.5" x14ac:dyDescent="0.35">
      <c r="C10" t="s">
        <v>18</v>
      </c>
      <c r="D10" s="3">
        <f ca="1">IFERROR(IF(D9=0,"",D2/D9),"")</f>
        <v>113.86138613861387</v>
      </c>
      <c r="E10" s="3">
        <f ca="1">IFERROR(IF(E9=0,"",E2/E9),"")</f>
        <v>-78.064516129032256</v>
      </c>
      <c r="I10" s="3">
        <f t="shared" ref="I10:T10" ca="1" si="7">IFERROR(IF(I9=0,"",I2/I9),"")</f>
        <v>3.9013732833957553</v>
      </c>
      <c r="J10" s="3">
        <f t="shared" ca="1" si="7"/>
        <v>5.3523296110897194</v>
      </c>
      <c r="K10" s="3">
        <f t="shared" ca="1" si="7"/>
        <v>-10.899182561307903</v>
      </c>
      <c r="L10" s="3">
        <f t="shared" ca="1" si="7"/>
        <v>6.0449050086355784</v>
      </c>
      <c r="M10" s="3">
        <f t="shared" ca="1" si="7"/>
        <v>4.6330163374786641</v>
      </c>
      <c r="N10" s="3">
        <f t="shared" ca="1" si="7"/>
        <v>12.890231621349447</v>
      </c>
      <c r="O10" s="3">
        <f t="shared" ca="1" si="7"/>
        <v>34.628190899001112</v>
      </c>
      <c r="P10" s="3">
        <f t="shared" ca="1" si="7"/>
        <v>-611.42857142857144</v>
      </c>
      <c r="Q10" s="3">
        <f t="shared" ca="1" si="7"/>
        <v>-8.2000820008200073</v>
      </c>
      <c r="R10" s="3">
        <f t="shared" ca="1" si="7"/>
        <v>-41.389728096676734</v>
      </c>
      <c r="S10" s="3">
        <f t="shared" ca="1" si="7"/>
        <v>-9.5032397408207334</v>
      </c>
      <c r="T10" s="3" t="str">
        <f t="shared" ca="1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33361221315</v>
      </c>
      <c r="E11" s="2">
        <f>IFERROR(INDEX(E51:E500,MATCH($C$11,$C$51:$C$500,0)),"")</f>
        <v>33433171262</v>
      </c>
      <c r="H11" s="2">
        <f>IFERROR(INDEX(D11:G11,COUNT(D11:G11)),"")</f>
        <v>33433171262</v>
      </c>
      <c r="I11" s="2">
        <f t="shared" ref="I11:T11" si="8">IFERROR(INDEX(I51:I500,MATCH($C$11,$C$51:$C$500,0)),"")</f>
        <v>35607432933</v>
      </c>
      <c r="J11" s="2">
        <f t="shared" si="8"/>
        <v>4422008637</v>
      </c>
      <c r="K11" s="2">
        <f t="shared" si="8"/>
        <v>8751493116</v>
      </c>
      <c r="L11" s="2">
        <f t="shared" si="8"/>
        <v>11981286240</v>
      </c>
      <c r="M11" s="2">
        <f t="shared" si="8"/>
        <v>6798481354</v>
      </c>
      <c r="N11" s="2">
        <f t="shared" si="8"/>
        <v>5598640231</v>
      </c>
      <c r="O11" s="2">
        <f t="shared" si="8"/>
        <v>3413356345</v>
      </c>
      <c r="P11" s="2">
        <f t="shared" si="8"/>
        <v>5807838811</v>
      </c>
      <c r="Q11" s="2">
        <f t="shared" si="8"/>
        <v>6734140032</v>
      </c>
      <c r="R11" s="2">
        <f t="shared" si="8"/>
        <v>486852308</v>
      </c>
      <c r="S11" s="2">
        <f t="shared" si="8"/>
        <v>1032111066</v>
      </c>
      <c r="T11" s="2">
        <f t="shared" si="8"/>
        <v>498895382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-23000000000</v>
      </c>
      <c r="E12" s="2">
        <f>IFERROR(INDEX(E51:E500,MATCH("Net Debt (Quarter)",$C$51:$C$500,0)),"")</f>
        <v>-33000000000</v>
      </c>
      <c r="H12" s="2">
        <f>IFERROR(INDEX(D12:G12,COUNT(D12:G12)),"")</f>
        <v>-33000000000</v>
      </c>
      <c r="I12" s="2">
        <f t="shared" ref="I12:T12" si="9">IFERROR(INDEX(I51:I500,MATCH($C$12,$C$51:$C$500,0)),"")</f>
        <v>-36000000000</v>
      </c>
      <c r="J12" s="2">
        <f t="shared" si="9"/>
        <v>24000000000</v>
      </c>
      <c r="K12" s="2">
        <f t="shared" si="9"/>
        <v>47000000000</v>
      </c>
      <c r="L12" s="2">
        <f t="shared" si="9"/>
        <v>32000000000</v>
      </c>
      <c r="M12" s="2">
        <f t="shared" si="9"/>
        <v>50000000000</v>
      </c>
      <c r="N12" s="2">
        <f t="shared" si="9"/>
        <v>94000000000</v>
      </c>
      <c r="O12" s="2">
        <f t="shared" si="9"/>
        <v>115000000000</v>
      </c>
      <c r="P12" s="2">
        <f t="shared" si="9"/>
        <v>117000000000</v>
      </c>
      <c r="Q12" s="2">
        <f t="shared" si="9"/>
        <v>107000000000</v>
      </c>
      <c r="R12" s="2">
        <f t="shared" si="9"/>
        <v>45000000000</v>
      </c>
      <c r="S12" s="2">
        <f t="shared" si="9"/>
        <v>29000000000</v>
      </c>
      <c r="T12" s="2">
        <f t="shared" si="9"/>
        <v>33000000000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T13" si="10">IFERROR(INDEX(I51:I500,MATCH($C$13,$C$51:$C$500,0)),"")</f>
        <v>0</v>
      </c>
      <c r="J13" s="2">
        <f t="shared" si="10"/>
        <v>29000000000</v>
      </c>
      <c r="K13" s="2">
        <f t="shared" si="10"/>
        <v>56000000000</v>
      </c>
      <c r="L13" s="2">
        <f t="shared" si="10"/>
        <v>44000000000</v>
      </c>
      <c r="M13" s="2">
        <f t="shared" si="10"/>
        <v>57000000000</v>
      </c>
      <c r="N13" s="2">
        <f t="shared" si="10"/>
        <v>100000000000</v>
      </c>
      <c r="O13" s="2">
        <f t="shared" si="10"/>
        <v>119000000000</v>
      </c>
      <c r="P13" s="2">
        <f t="shared" si="10"/>
        <v>122000000000</v>
      </c>
      <c r="Q13" s="2">
        <f t="shared" si="10"/>
        <v>113000000000</v>
      </c>
      <c r="R13" s="2">
        <f t="shared" si="10"/>
        <v>45000000000</v>
      </c>
      <c r="S13" s="2">
        <f t="shared" si="10"/>
        <v>30000000000</v>
      </c>
      <c r="T13" s="2">
        <f t="shared" si="10"/>
        <v>34000000000</v>
      </c>
    </row>
    <row r="14" spans="1:20" ht="15.5" x14ac:dyDescent="0.35">
      <c r="C14" t="s">
        <v>27</v>
      </c>
      <c r="D14" s="2">
        <f>IFERROR(INDEX(D51:D500,MATCH($C$14,$C$51:$C$500,0)),"")</f>
        <v>-14345442</v>
      </c>
      <c r="E14" s="2">
        <f>IFERROR(INDEX(E51:E500,MATCH($C$14,$C$51:$C$500,0)),"")</f>
        <v>-9224353</v>
      </c>
      <c r="H14" s="2">
        <f>IFERROR(SUM(D14:G14)*(4/MAX(1,COUNT(D14:G14))),"")</f>
        <v>-47139590</v>
      </c>
      <c r="I14" s="2">
        <f t="shared" ref="I14:T14" si="11">IFERROR(INDEX(I51:I500,MATCH($C$14,$C$51:$C$500,0)),"")</f>
        <v>-1464258091</v>
      </c>
      <c r="J14" s="2">
        <f t="shared" si="11"/>
        <v>-4964076066</v>
      </c>
      <c r="K14" s="2">
        <f t="shared" si="11"/>
        <v>-4789695212</v>
      </c>
      <c r="L14" s="2">
        <f t="shared" si="11"/>
        <v>-6411373240</v>
      </c>
      <c r="M14" s="2">
        <f t="shared" si="11"/>
        <v>-6195226729</v>
      </c>
      <c r="N14" s="2">
        <f t="shared" si="11"/>
        <v>-9976098871</v>
      </c>
      <c r="O14" s="2">
        <f t="shared" si="11"/>
        <v>-13894839601</v>
      </c>
      <c r="P14" s="2">
        <f t="shared" si="11"/>
        <v>-14278900209</v>
      </c>
      <c r="Q14" s="2">
        <f t="shared" si="11"/>
        <v>-7702987777</v>
      </c>
      <c r="R14" s="2">
        <f t="shared" si="11"/>
        <v>-5697547902</v>
      </c>
      <c r="S14" s="2">
        <f t="shared" si="11"/>
        <v>-6399044981</v>
      </c>
      <c r="T14" s="2">
        <f t="shared" si="11"/>
        <v>-5235556341</v>
      </c>
    </row>
    <row r="15" spans="1:20" ht="15.5" x14ac:dyDescent="0.35">
      <c r="C15" t="s">
        <v>28</v>
      </c>
      <c r="D15" s="2">
        <f>IFERROR(INDEX(D51:D500,MATCH($C$15,$C$51:$C$500,0)),"")</f>
        <v>-2582189060</v>
      </c>
      <c r="E15" s="2">
        <f>IFERROR(INDEX(E51:E500,MATCH($C$15,$C$51:$C$500,0)),"")</f>
        <v>-1683720720</v>
      </c>
      <c r="H15" s="2">
        <f>IFERROR(SUM(D15:G15)*(4/MAX(1,COUNT(D15:G15))),"")</f>
        <v>-8531819560</v>
      </c>
      <c r="I15" s="2">
        <f t="shared" ref="I15:T15" si="12">IFERROR(INDEX(I51:I500,MATCH($C$15,$C$51:$C$500,0)),"")</f>
        <v>-5410390437</v>
      </c>
      <c r="J15" s="2">
        <f t="shared" si="12"/>
        <v>351209943</v>
      </c>
      <c r="K15" s="2">
        <f t="shared" si="12"/>
        <v>227192631</v>
      </c>
      <c r="L15" s="2">
        <f t="shared" si="12"/>
        <v>166380612</v>
      </c>
      <c r="M15" s="2">
        <f t="shared" si="12"/>
        <v>-1909077230</v>
      </c>
      <c r="N15" s="2">
        <f t="shared" si="12"/>
        <v>-302971965</v>
      </c>
      <c r="O15" s="2">
        <f t="shared" si="12"/>
        <v>-4406354347</v>
      </c>
      <c r="P15" s="2">
        <f t="shared" si="12"/>
        <v>-12304381370</v>
      </c>
      <c r="Q15" s="2">
        <f t="shared" si="12"/>
        <v>-12201358340</v>
      </c>
      <c r="R15" s="2">
        <f t="shared" si="12"/>
        <v>-11033307424</v>
      </c>
      <c r="S15" s="2">
        <f t="shared" si="12"/>
        <v>-6571178105</v>
      </c>
      <c r="T15" s="2">
        <f t="shared" si="12"/>
        <v>-3304939695</v>
      </c>
    </row>
    <row r="16" spans="1:20" ht="15.5" x14ac:dyDescent="0.35">
      <c r="C16" t="s">
        <v>29</v>
      </c>
      <c r="D16" s="2">
        <f>IFERROR(INDEX(D51:D500,MATCH($C$16,$C$51:$C$500,0)),"")</f>
        <v>15811260928</v>
      </c>
      <c r="E16" s="2">
        <f>IFERROR(INDEX(E51:E500,MATCH($C$16,$C$51:$C$500,0)),"")</f>
        <v>6785055276</v>
      </c>
      <c r="H16" s="2">
        <f>IFERROR(SUM(D16:G16)*(4/MAX(1,COUNT(D16:G16))),"")</f>
        <v>45192632408</v>
      </c>
      <c r="I16" s="2">
        <f t="shared" ref="I16:T16" si="13">IFERROR(INDEX(I51:I500,MATCH($C$16,$C$51:$C$500,0)),"")</f>
        <v>30575729190</v>
      </c>
      <c r="J16" s="2">
        <f t="shared" si="13"/>
        <v>17894057400</v>
      </c>
      <c r="K16" s="2">
        <f t="shared" si="13"/>
        <v>15232025297</v>
      </c>
      <c r="L16" s="2">
        <f t="shared" si="13"/>
        <v>7763847928</v>
      </c>
      <c r="M16" s="2">
        <f t="shared" si="13"/>
        <v>5731532517</v>
      </c>
      <c r="N16" s="2">
        <f t="shared" si="13"/>
        <v>-56805130187</v>
      </c>
      <c r="O16" s="2">
        <f t="shared" si="13"/>
        <v>14637584276</v>
      </c>
      <c r="P16" s="2">
        <f t="shared" si="13"/>
        <v>44656540624</v>
      </c>
      <c r="Q16" s="2">
        <f t="shared" si="13"/>
        <v>51284231355</v>
      </c>
      <c r="R16" s="2">
        <f t="shared" si="13"/>
        <v>43285170463</v>
      </c>
      <c r="S16" s="2">
        <f t="shared" si="13"/>
        <v>25339603773</v>
      </c>
      <c r="T16" s="2">
        <f t="shared" si="13"/>
        <v>12190207254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</row>
    <row r="19" spans="1:20" ht="15.5" x14ac:dyDescent="0.35">
      <c r="A19" t="s">
        <v>37</v>
      </c>
      <c r="C19" t="s">
        <v>38</v>
      </c>
    </row>
    <row r="20" spans="1:20" ht="15.5" x14ac:dyDescent="0.35">
      <c r="A20" t="s">
        <v>39</v>
      </c>
      <c r="C20" t="s">
        <v>40</v>
      </c>
      <c r="D20" s="2">
        <f ca="1">IFERROR(D21*D2,"")</f>
        <v>248400000000</v>
      </c>
      <c r="E20" s="2">
        <f ca="1">IFERROR(E21*E2,"")</f>
        <v>261360000000</v>
      </c>
      <c r="H20" s="2">
        <f t="shared" ref="H20:T20" ca="1" si="14">IFERROR(H21*H2,"")</f>
        <v>261360000000</v>
      </c>
      <c r="I20" s="2">
        <f t="shared" ca="1" si="14"/>
        <v>270000000000</v>
      </c>
      <c r="J20" s="2">
        <f t="shared" ca="1" si="14"/>
        <v>150120000000</v>
      </c>
      <c r="K20" s="2">
        <f t="shared" ca="1" si="14"/>
        <v>172800000000</v>
      </c>
      <c r="L20" s="2">
        <f t="shared" ca="1" si="14"/>
        <v>113400000000</v>
      </c>
      <c r="M20" s="2">
        <f t="shared" ca="1" si="14"/>
        <v>205200000000</v>
      </c>
      <c r="N20" s="2">
        <f t="shared" ca="1" si="14"/>
        <v>276480000000</v>
      </c>
      <c r="O20" s="2">
        <f t="shared" ca="1" si="14"/>
        <v>336960000000</v>
      </c>
      <c r="P20" s="2">
        <f t="shared" ca="1" si="14"/>
        <v>462240000000</v>
      </c>
      <c r="Q20" s="2">
        <f t="shared" ca="1" si="14"/>
        <v>432000000000</v>
      </c>
      <c r="R20" s="2">
        <f t="shared" ca="1" si="14"/>
        <v>295920000000</v>
      </c>
      <c r="S20" s="2">
        <f t="shared" ca="1" si="14"/>
        <v>142560000000</v>
      </c>
      <c r="T20" s="2" t="str">
        <f t="shared" ca="1" si="14"/>
        <v/>
      </c>
    </row>
    <row r="21" spans="1:20" ht="15.5" x14ac:dyDescent="0.35">
      <c r="C21" t="s">
        <v>12</v>
      </c>
      <c r="D21" s="2">
        <f>IFERROR(INDEX(D51:D500,MATCH($C$7,$C$51:$C$500,0)),"")</f>
        <v>1080000000</v>
      </c>
      <c r="E21" s="2">
        <f>IFERROR(INDEX(E51:E500,MATCH($C$7,$C$51:$C$500,0)),"")</f>
        <v>1080000000</v>
      </c>
      <c r="H21" s="2">
        <f>IFERROR(INDEX(D21:G21,COUNT(D21:G21)),"")</f>
        <v>1080000000</v>
      </c>
      <c r="I21" s="2">
        <f t="shared" ref="I21:T21" si="15">IFERROR(INDEX(I51:I500,MATCH($C$7,$C$51:$C$500,0)),"")</f>
        <v>1080000000</v>
      </c>
      <c r="J21" s="2">
        <f t="shared" si="15"/>
        <v>1080000000</v>
      </c>
      <c r="K21" s="2">
        <f t="shared" si="15"/>
        <v>1080000000</v>
      </c>
      <c r="L21" s="2">
        <f t="shared" si="15"/>
        <v>1080000000</v>
      </c>
      <c r="M21" s="2">
        <f t="shared" si="15"/>
        <v>1080000000</v>
      </c>
      <c r="N21" s="2">
        <f t="shared" si="15"/>
        <v>1080000000</v>
      </c>
      <c r="O21" s="2">
        <f t="shared" si="15"/>
        <v>1080000000</v>
      </c>
      <c r="P21" s="2">
        <f t="shared" si="15"/>
        <v>1080000000</v>
      </c>
      <c r="Q21" s="2">
        <f t="shared" si="15"/>
        <v>1080000000</v>
      </c>
      <c r="R21" s="2">
        <f t="shared" si="15"/>
        <v>1080000000</v>
      </c>
      <c r="S21" s="2">
        <f t="shared" si="15"/>
        <v>1080000000</v>
      </c>
      <c r="T21" s="2">
        <f t="shared" si="15"/>
        <v>0</v>
      </c>
    </row>
    <row r="23" spans="1:20" ht="15.5" x14ac:dyDescent="0.35">
      <c r="B23" t="s">
        <v>41</v>
      </c>
      <c r="C23" t="s">
        <v>42</v>
      </c>
      <c r="D23" s="3">
        <f>IFERROR(D5/D6*100,"")</f>
        <v>6.4710923499281616</v>
      </c>
      <c r="E23" s="3">
        <f>IFERROR(E5/E6*100,"")</f>
        <v>2.5253594699566109</v>
      </c>
      <c r="H23" s="3">
        <f t="shared" ref="H23:T23" si="16">IFERROR(H5/H6*100,"")</f>
        <v>18.148531503998811</v>
      </c>
      <c r="I23" s="3">
        <f t="shared" si="16"/>
        <v>12.009954955996411</v>
      </c>
      <c r="J23" s="3">
        <f t="shared" si="16"/>
        <v>10.010781518268272</v>
      </c>
      <c r="K23" s="3">
        <f t="shared" si="16"/>
        <v>8.820234439973456</v>
      </c>
      <c r="L23" s="3">
        <f t="shared" si="16"/>
        <v>4.9971211423127144</v>
      </c>
      <c r="M23" s="3">
        <f t="shared" si="16"/>
        <v>3.5175464608730409</v>
      </c>
      <c r="N23" s="3">
        <f t="shared" si="16"/>
        <v>-41.865993486021779</v>
      </c>
      <c r="O23" s="3">
        <f t="shared" si="16"/>
        <v>5.4190442076541316</v>
      </c>
      <c r="P23" s="3">
        <f t="shared" si="16"/>
        <v>16.274821536969242</v>
      </c>
      <c r="Q23" s="3">
        <f t="shared" si="16"/>
        <v>21.638628812393087</v>
      </c>
      <c r="R23" s="3">
        <f t="shared" si="16"/>
        <v>21.433976086120076</v>
      </c>
      <c r="S23" s="3">
        <f t="shared" si="16"/>
        <v>14.313369899395459</v>
      </c>
      <c r="T23" s="3">
        <f t="shared" si="16"/>
        <v>9.1838467898064984</v>
      </c>
    </row>
    <row r="24" spans="1:20" ht="15.5" x14ac:dyDescent="0.35">
      <c r="C24" t="s">
        <v>43</v>
      </c>
      <c r="D24" s="4">
        <f>IFERROR(_xlfn.RRI(5,I23,D23),"")</f>
        <v>-0.11633583435574246</v>
      </c>
      <c r="E24" s="4">
        <f>IFERROR(_xlfn.RRI(5,J23,E23),"")</f>
        <v>-0.24077404837962346</v>
      </c>
      <c r="H24" s="4">
        <f t="shared" ref="H24:T24" si="17">IFERROR(_xlfn.RRI(5,M23,H23),"")</f>
        <v>0.38841830065645189</v>
      </c>
      <c r="I24" s="4" t="str">
        <f t="shared" si="17"/>
        <v/>
      </c>
      <c r="J24" s="4">
        <f t="shared" si="17"/>
        <v>0.13060019972904136</v>
      </c>
      <c r="K24" s="4">
        <f t="shared" si="17"/>
        <v>-0.11530661752042637</v>
      </c>
      <c r="L24" s="4">
        <f t="shared" si="17"/>
        <v>-0.25407007884783595</v>
      </c>
      <c r="M24" s="4">
        <f t="shared" si="17"/>
        <v>-0.30332950147819238</v>
      </c>
      <c r="N24" s="4" t="str">
        <f t="shared" si="17"/>
        <v/>
      </c>
      <c r="O24" s="4">
        <f t="shared" si="17"/>
        <v>-0.10013033295489793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T25" si="18">IFERROR(INDEX(I51:I500,MATCH($C$25,$C$51:$C$500,0)),"")</f>
        <v>23.3</v>
      </c>
      <c r="J25" s="3">
        <f t="shared" si="18"/>
        <v>16.89</v>
      </c>
      <c r="K25" s="3">
        <f t="shared" si="18"/>
        <v>14.31</v>
      </c>
      <c r="L25" s="3">
        <f t="shared" si="18"/>
        <v>7.34</v>
      </c>
      <c r="M25" s="3">
        <f t="shared" si="18"/>
        <v>3.54</v>
      </c>
      <c r="N25" s="3">
        <f t="shared" si="18"/>
        <v>-52.88</v>
      </c>
      <c r="O25" s="3">
        <f t="shared" si="18"/>
        <v>9.4700000000000006</v>
      </c>
      <c r="P25" s="3">
        <f t="shared" si="18"/>
        <v>29.96</v>
      </c>
      <c r="Q25" s="3">
        <f t="shared" si="18"/>
        <v>36.19</v>
      </c>
      <c r="R25" s="3">
        <f t="shared" si="18"/>
        <v>29.86</v>
      </c>
      <c r="S25" s="3">
        <f t="shared" si="18"/>
        <v>17.38</v>
      </c>
      <c r="T25" s="3">
        <f t="shared" si="18"/>
        <v>793327.46</v>
      </c>
    </row>
    <row r="26" spans="1:20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T26" si="19">IFERROR(_xlfn.RRI(5,M25,H25),"")</f>
        <v/>
      </c>
      <c r="I26" s="4" t="str">
        <f t="shared" si="19"/>
        <v/>
      </c>
      <c r="J26" s="4">
        <f t="shared" si="19"/>
        <v>0.12267986595015024</v>
      </c>
      <c r="K26" s="4">
        <f t="shared" si="19"/>
        <v>-0.1373799169267147</v>
      </c>
      <c r="L26" s="4">
        <f t="shared" si="19"/>
        <v>-0.27318899364246674</v>
      </c>
      <c r="M26" s="4">
        <f t="shared" si="19"/>
        <v>-0.34719617305377404</v>
      </c>
      <c r="N26" s="4" t="str">
        <f t="shared" si="19"/>
        <v/>
      </c>
      <c r="O26" s="4">
        <f t="shared" si="19"/>
        <v>-0.89639529024956777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47</v>
      </c>
      <c r="D27" s="3">
        <f>IFERROR(D4/D21,"")</f>
        <v>72.499022739814819</v>
      </c>
      <c r="E27" s="3">
        <f>IFERROR(E4/E21,"")</f>
        <v>51.316572370370373</v>
      </c>
      <c r="H27" s="3">
        <f t="shared" ref="H27:T27" si="20">IFERROR(H4/H21,"")</f>
        <v>247.63119022037037</v>
      </c>
      <c r="I27" s="3">
        <f t="shared" si="20"/>
        <v>338.79658020740743</v>
      </c>
      <c r="J27" s="3">
        <f t="shared" si="20"/>
        <v>339.67781787500002</v>
      </c>
      <c r="K27" s="3">
        <f t="shared" si="20"/>
        <v>311.84976020092591</v>
      </c>
      <c r="L27" s="3">
        <f t="shared" si="20"/>
        <v>201.7002790398148</v>
      </c>
      <c r="M27" s="3">
        <f t="shared" si="20"/>
        <v>168.68929796203705</v>
      </c>
      <c r="N27" s="3">
        <f t="shared" si="20"/>
        <v>119.91942845</v>
      </c>
      <c r="O27" s="3">
        <f t="shared" si="20"/>
        <v>190.07216653148149</v>
      </c>
      <c r="P27" s="3">
        <f t="shared" si="20"/>
        <v>245.25252054907406</v>
      </c>
      <c r="Q27" s="3">
        <f t="shared" si="20"/>
        <v>228.15174131666666</v>
      </c>
      <c r="R27" s="3">
        <f t="shared" si="20"/>
        <v>197.92685699351853</v>
      </c>
      <c r="S27" s="3">
        <f t="shared" si="20"/>
        <v>139.1939710787037</v>
      </c>
      <c r="T27" s="3" t="str">
        <f t="shared" si="20"/>
        <v/>
      </c>
    </row>
    <row r="28" spans="1:20" ht="15.5" x14ac:dyDescent="0.35">
      <c r="C28" t="s">
        <v>48</v>
      </c>
      <c r="D28" s="4">
        <f>IFERROR(_xlfn.RRI(5,I27,D27),"")</f>
        <v>-0.26535313963294893</v>
      </c>
      <c r="E28" s="4">
        <f>IFERROR(_xlfn.RRI(5,J27,E27),"")</f>
        <v>-0.31476728270719945</v>
      </c>
      <c r="H28" s="4">
        <f t="shared" ref="H28:T28" si="21">IFERROR(_xlfn.RRI(5,M27,H27),"")</f>
        <v>7.9800596007240765E-2</v>
      </c>
      <c r="I28" s="4">
        <f t="shared" si="21"/>
        <v>0.23086350079359885</v>
      </c>
      <c r="J28" s="4">
        <f t="shared" si="21"/>
        <v>0.12312923580640911</v>
      </c>
      <c r="K28" s="4">
        <f t="shared" si="21"/>
        <v>4.9219581003957735E-2</v>
      </c>
      <c r="L28" s="4">
        <f t="shared" si="21"/>
        <v>-2.4344398596214178E-2</v>
      </c>
      <c r="M28" s="4">
        <f t="shared" si="21"/>
        <v>-3.1462232293921755E-2</v>
      </c>
      <c r="N28" s="4">
        <f t="shared" si="21"/>
        <v>-2.9369743597392528E-2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49</v>
      </c>
      <c r="H29" s="4" t="str">
        <f t="shared" ref="H29:T29" si="22">IFERROR(((H25-I25)/I25)*100%,"")</f>
        <v/>
      </c>
      <c r="I29" s="4">
        <f t="shared" si="22"/>
        <v>0.37951450562462996</v>
      </c>
      <c r="J29" s="4">
        <f t="shared" si="22"/>
        <v>0.18029350104821804</v>
      </c>
      <c r="K29" s="4">
        <f t="shared" si="22"/>
        <v>0.94959128065395104</v>
      </c>
      <c r="L29" s="4">
        <f t="shared" si="22"/>
        <v>1.0734463276836157</v>
      </c>
      <c r="M29" s="4">
        <f t="shared" si="22"/>
        <v>-1.0669440242057489</v>
      </c>
      <c r="N29" s="4">
        <f t="shared" si="22"/>
        <v>-6.5839493136219636</v>
      </c>
      <c r="O29" s="4">
        <f t="shared" si="22"/>
        <v>-0.68391188251001345</v>
      </c>
      <c r="P29" s="4">
        <f t="shared" si="22"/>
        <v>-0.1721470019342359</v>
      </c>
      <c r="Q29" s="4">
        <f t="shared" si="22"/>
        <v>0.21198928332217007</v>
      </c>
      <c r="R29" s="4">
        <f t="shared" si="22"/>
        <v>0.71806674338319909</v>
      </c>
      <c r="S29" s="4">
        <f t="shared" si="22"/>
        <v>-0.99997809227478396</v>
      </c>
      <c r="T29" s="4" t="str">
        <f t="shared" si="22"/>
        <v/>
      </c>
    </row>
    <row r="30" spans="1:20" ht="15.5" x14ac:dyDescent="0.35">
      <c r="C30" t="s">
        <v>50</v>
      </c>
      <c r="H30" s="4">
        <f t="shared" ref="H30:T30" si="23">IFERROR(((H27-I27)/I27)*100%,"")</f>
        <v>-0.26908592150259203</v>
      </c>
      <c r="I30" s="4">
        <f t="shared" si="23"/>
        <v>-2.5943338693870137E-3</v>
      </c>
      <c r="J30" s="4">
        <f t="shared" si="23"/>
        <v>8.9235462795111298E-2</v>
      </c>
      <c r="K30" s="4">
        <f t="shared" si="23"/>
        <v>0.54610475347616183</v>
      </c>
      <c r="L30" s="4">
        <f t="shared" si="23"/>
        <v>0.19569102175768593</v>
      </c>
      <c r="M30" s="4">
        <f t="shared" si="23"/>
        <v>0.40668864205245508</v>
      </c>
      <c r="N30" s="4">
        <f t="shared" si="23"/>
        <v>-0.36908475008023939</v>
      </c>
      <c r="O30" s="4">
        <f t="shared" si="23"/>
        <v>-0.22499403428781972</v>
      </c>
      <c r="P30" s="4">
        <f t="shared" si="23"/>
        <v>7.4953533704010256E-2</v>
      </c>
      <c r="Q30" s="4">
        <f t="shared" si="23"/>
        <v>0.15270734241052442</v>
      </c>
      <c r="R30" s="4">
        <f t="shared" si="23"/>
        <v>0.42194992685139943</v>
      </c>
      <c r="S30" s="4" t="str">
        <f t="shared" si="23"/>
        <v/>
      </c>
      <c r="T30" s="4" t="str">
        <f t="shared" si="23"/>
        <v/>
      </c>
    </row>
    <row r="32" spans="1:20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189.29</v>
      </c>
      <c r="E32" s="3">
        <f>IFERROR(INDEX(E51:E500,MATCH($A$32,$C$51:$C$500,0)),"")</f>
        <v>187.04</v>
      </c>
      <c r="H32" s="3">
        <f>IFERROR(INDEX(D32:G32,COUNT(D32:G32)),"")</f>
        <v>187.04</v>
      </c>
      <c r="I32" s="3">
        <f t="shared" ref="I32:T32" si="24">IFERROR(INDEX(I51:I500,MATCH($C$32,$C$51:$C$500,0)),"")</f>
        <v>182.32</v>
      </c>
      <c r="J32" s="3">
        <f t="shared" si="24"/>
        <v>168.42</v>
      </c>
      <c r="K32" s="3">
        <f t="shared" si="24"/>
        <v>156.56</v>
      </c>
      <c r="L32" s="3">
        <f t="shared" si="24"/>
        <v>142.75</v>
      </c>
      <c r="M32" s="3">
        <f t="shared" si="24"/>
        <v>135.62</v>
      </c>
      <c r="N32" s="3">
        <f t="shared" si="24"/>
        <v>130.85</v>
      </c>
      <c r="O32" s="3">
        <f t="shared" si="24"/>
        <v>194.41</v>
      </c>
      <c r="P32" s="3">
        <f t="shared" si="24"/>
        <v>191.87</v>
      </c>
      <c r="Q32" s="3">
        <f t="shared" si="24"/>
        <v>168.65</v>
      </c>
      <c r="R32" s="3">
        <f t="shared" si="24"/>
        <v>140.15</v>
      </c>
      <c r="S32" s="3">
        <f t="shared" si="24"/>
        <v>118.11</v>
      </c>
      <c r="T32" s="3">
        <f t="shared" si="24"/>
        <v>8052680.5700000003</v>
      </c>
    </row>
    <row r="33" spans="1:20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1.28</v>
      </c>
      <c r="E33" s="3">
        <f>IFERROR(INDEX(E51:E500,MATCH($A$33,$C$51:$C$500,0)),"")</f>
        <v>1.23</v>
      </c>
      <c r="H33" s="3">
        <f>IFERROR(INDEX(D33:G33,COUNT(D33:G33)),"")</f>
        <v>1.23</v>
      </c>
      <c r="I33" s="3">
        <f t="shared" ref="I33:T33" si="25">IFERROR(INDEX(I51:I500,MATCH($C$33,$C$51:$C$500,0)),"")</f>
        <v>1.37</v>
      </c>
      <c r="J33" s="3">
        <f t="shared" si="25"/>
        <v>0.83</v>
      </c>
      <c r="K33" s="3">
        <f t="shared" si="25"/>
        <v>1.02</v>
      </c>
      <c r="L33" s="3">
        <f t="shared" si="25"/>
        <v>0.74</v>
      </c>
      <c r="M33" s="3">
        <f t="shared" si="25"/>
        <v>1.4</v>
      </c>
      <c r="N33" s="3">
        <f t="shared" si="25"/>
        <v>1.96</v>
      </c>
      <c r="O33" s="3">
        <f t="shared" si="25"/>
        <v>1.6</v>
      </c>
      <c r="P33" s="3">
        <f t="shared" si="25"/>
        <v>2.23</v>
      </c>
      <c r="Q33" s="3">
        <f t="shared" si="25"/>
        <v>2.37</v>
      </c>
      <c r="R33" s="3">
        <f t="shared" si="25"/>
        <v>1.96</v>
      </c>
      <c r="S33" s="3">
        <f t="shared" si="25"/>
        <v>1.1200000000000001</v>
      </c>
      <c r="T33" s="3">
        <f t="shared" si="25"/>
        <v>0</v>
      </c>
    </row>
    <row r="34" spans="1:20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19.760000000000002</v>
      </c>
      <c r="E34" s="3">
        <f>IFERROR(INDEX(E51:E500,MATCH($A$34,$C$51:$C$500,0)),"")</f>
        <v>48.73</v>
      </c>
      <c r="H34" s="3">
        <f>IFERROR(INDEX(D34:G34,COUNT(D34:G34)),"")</f>
        <v>48.73</v>
      </c>
      <c r="I34" s="3">
        <f t="shared" ref="I34:T34" si="26">IFERROR(INDEX(I51:I500,MATCH($C$34,$C$51:$C$500,0)),"")</f>
        <v>10.73</v>
      </c>
      <c r="J34" s="3">
        <f t="shared" si="26"/>
        <v>8.23</v>
      </c>
      <c r="K34" s="3">
        <f t="shared" si="26"/>
        <v>11.18</v>
      </c>
      <c r="L34" s="3">
        <f t="shared" si="26"/>
        <v>14.31</v>
      </c>
      <c r="M34" s="3">
        <f t="shared" si="26"/>
        <v>53.67</v>
      </c>
      <c r="N34" s="3">
        <f t="shared" si="26"/>
        <v>-4.84</v>
      </c>
      <c r="O34" s="3">
        <f t="shared" si="26"/>
        <v>32.950000000000003</v>
      </c>
      <c r="P34" s="3">
        <f t="shared" si="26"/>
        <v>14.29</v>
      </c>
      <c r="Q34" s="3">
        <f t="shared" si="26"/>
        <v>11.05</v>
      </c>
      <c r="R34" s="3">
        <f t="shared" si="26"/>
        <v>9.18</v>
      </c>
      <c r="S34" s="3">
        <f t="shared" si="26"/>
        <v>7.59</v>
      </c>
      <c r="T34" s="3">
        <f t="shared" si="26"/>
        <v>0</v>
      </c>
    </row>
    <row r="35" spans="1:20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3.34</v>
      </c>
      <c r="E35" s="3">
        <f>IFERROR(INDEX(E51:E500,MATCH($A$35,$C$51:$C$500,0)),"")</f>
        <v>4.4800000000000004</v>
      </c>
      <c r="H35" s="3">
        <f>IFERROR(INDEX(D35:G35,COUNT(D35:G35)),"")</f>
        <v>4.4800000000000004</v>
      </c>
      <c r="I35" s="3">
        <f t="shared" ref="I35:T35" si="27">IFERROR(INDEX(I51:I500,MATCH($C$35,$C$51:$C$500,0)),"")</f>
        <v>0.74</v>
      </c>
      <c r="J35" s="3">
        <f t="shared" si="27"/>
        <v>0.41</v>
      </c>
      <c r="K35" s="3">
        <f t="shared" si="27"/>
        <v>0.51</v>
      </c>
      <c r="L35" s="3">
        <f t="shared" si="27"/>
        <v>0.52</v>
      </c>
      <c r="M35" s="3">
        <f t="shared" si="27"/>
        <v>1.1299999999999999</v>
      </c>
      <c r="N35" s="3">
        <f t="shared" si="27"/>
        <v>2.13</v>
      </c>
      <c r="O35" s="3">
        <f t="shared" si="27"/>
        <v>1.64</v>
      </c>
      <c r="P35" s="3">
        <f t="shared" si="27"/>
        <v>1.75</v>
      </c>
      <c r="Q35" s="3">
        <f t="shared" si="27"/>
        <v>1.75</v>
      </c>
      <c r="R35" s="3">
        <f t="shared" si="27"/>
        <v>1.38</v>
      </c>
      <c r="S35" s="3">
        <f t="shared" si="27"/>
        <v>0.95</v>
      </c>
      <c r="T35" s="3">
        <f t="shared" si="27"/>
        <v>0</v>
      </c>
    </row>
    <row r="36" spans="1:20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</row>
    <row r="51" spans="2:20" ht="15.5" x14ac:dyDescent="0.35">
      <c r="B51" t="s">
        <v>71</v>
      </c>
      <c r="C51" t="s">
        <v>6</v>
      </c>
      <c r="D51" s="5">
        <v>78298944559</v>
      </c>
      <c r="E51" s="5">
        <v>55421898160</v>
      </c>
      <c r="F51" s="5">
        <v>94309975723</v>
      </c>
      <c r="G51" s="5">
        <v>90998130554</v>
      </c>
      <c r="I51" s="5">
        <v>365900306624</v>
      </c>
      <c r="J51" s="5">
        <v>366852043305</v>
      </c>
      <c r="K51" s="5">
        <v>336797741017</v>
      </c>
      <c r="L51" s="5">
        <v>217836301363</v>
      </c>
      <c r="M51" s="5">
        <v>182184441799</v>
      </c>
      <c r="N51" s="5">
        <v>129512982726</v>
      </c>
      <c r="O51" s="5">
        <v>205277939854</v>
      </c>
      <c r="P51" s="5">
        <v>264872722193</v>
      </c>
      <c r="Q51" s="5">
        <v>246403880622</v>
      </c>
      <c r="R51" s="5">
        <v>213761005553</v>
      </c>
      <c r="S51" s="5">
        <v>150329488765</v>
      </c>
      <c r="T51" s="5">
        <v>90776436876</v>
      </c>
    </row>
    <row r="52" spans="2:20" ht="15.5" x14ac:dyDescent="0.35">
      <c r="C52" t="s">
        <v>72</v>
      </c>
      <c r="D52" s="5">
        <v>-58259574300</v>
      </c>
      <c r="E52" s="5">
        <v>-44982720507</v>
      </c>
      <c r="F52" s="5">
        <v>-79771952101</v>
      </c>
      <c r="G52" s="5">
        <v>-72035119235</v>
      </c>
      <c r="I52" s="5">
        <v>-302504960664</v>
      </c>
      <c r="J52" s="5">
        <v>-319799446866</v>
      </c>
      <c r="K52" s="5">
        <v>-293273510944</v>
      </c>
      <c r="L52" s="5">
        <v>-187293471946</v>
      </c>
      <c r="M52" s="5">
        <v>-156056254542</v>
      </c>
      <c r="N52" s="5">
        <v>-152141705996</v>
      </c>
      <c r="O52" s="5">
        <v>-149286744783</v>
      </c>
      <c r="P52" s="5">
        <v>-179492420933</v>
      </c>
      <c r="Q52" s="5">
        <v>-165625372516</v>
      </c>
      <c r="R52" s="5">
        <v>-147132371971</v>
      </c>
      <c r="S52" s="5">
        <v>-104319863259</v>
      </c>
      <c r="T52" s="5">
        <v>-61549022279</v>
      </c>
    </row>
    <row r="53" spans="2:20" ht="15.5" x14ac:dyDescent="0.35">
      <c r="C53" t="s">
        <v>73</v>
      </c>
      <c r="D53" s="5">
        <v>20039370259</v>
      </c>
      <c r="E53" s="5">
        <v>10439177653</v>
      </c>
      <c r="F53" s="5">
        <v>14538023622</v>
      </c>
      <c r="G53" s="5">
        <v>18963011319</v>
      </c>
      <c r="I53" s="5">
        <v>63395345960</v>
      </c>
      <c r="J53" s="5">
        <v>47052596439</v>
      </c>
      <c r="K53" s="5">
        <v>43524230073</v>
      </c>
      <c r="L53" s="5">
        <v>30542829417</v>
      </c>
      <c r="M53" s="5">
        <v>26128187257</v>
      </c>
      <c r="N53" s="5">
        <v>-22628723270</v>
      </c>
      <c r="O53" s="5">
        <v>55991195071</v>
      </c>
      <c r="P53" s="5">
        <v>85380301260</v>
      </c>
      <c r="Q53" s="5">
        <v>80778508106</v>
      </c>
      <c r="R53" s="5">
        <v>66628633582</v>
      </c>
      <c r="S53" s="5">
        <v>46009625506</v>
      </c>
      <c r="T53" s="5">
        <v>29227414597</v>
      </c>
    </row>
    <row r="54" spans="2:20" ht="15.5" x14ac:dyDescent="0.35">
      <c r="C54" t="s">
        <v>74</v>
      </c>
      <c r="D54" s="5">
        <v>-6364231845</v>
      </c>
      <c r="E54" s="5">
        <v>-4756643481</v>
      </c>
      <c r="F54" s="5">
        <v>-8898336917</v>
      </c>
      <c r="G54" s="5">
        <v>-6437778309</v>
      </c>
      <c r="I54" s="5">
        <v>-27759741853</v>
      </c>
      <c r="J54" s="5">
        <v>-21515567969</v>
      </c>
      <c r="K54" s="5">
        <v>-19998002630</v>
      </c>
      <c r="L54" s="5">
        <v>-14328122126</v>
      </c>
      <c r="M54" s="5">
        <v>-14564562088</v>
      </c>
      <c r="N54" s="5">
        <v>-17939588331</v>
      </c>
      <c r="O54" s="5">
        <v>-24561655474</v>
      </c>
      <c r="P54" s="5">
        <v>-22876813663</v>
      </c>
      <c r="Q54" s="5">
        <v>-20761375510</v>
      </c>
      <c r="R54" s="5">
        <v>-17669585082</v>
      </c>
      <c r="S54" s="5">
        <v>-15345594399</v>
      </c>
      <c r="T54" s="5">
        <v>-10905171611</v>
      </c>
    </row>
    <row r="55" spans="2:20" ht="15.5" x14ac:dyDescent="0.35">
      <c r="C55" t="s">
        <v>75</v>
      </c>
      <c r="D55" s="5">
        <v>-1037633681</v>
      </c>
      <c r="E55" s="5">
        <v>-657211783</v>
      </c>
      <c r="F55" s="5">
        <v>-1135772657</v>
      </c>
      <c r="G55" s="5">
        <v>-1535684131</v>
      </c>
      <c r="I55" s="5">
        <v>-5190596546</v>
      </c>
      <c r="J55" s="5">
        <v>-4103966673</v>
      </c>
      <c r="K55" s="5">
        <v>-4144573040</v>
      </c>
      <c r="L55" s="5">
        <v>-2242086502</v>
      </c>
      <c r="M55" s="5">
        <v>-1431870408</v>
      </c>
      <c r="N55" s="5">
        <v>-3680910835</v>
      </c>
      <c r="O55" s="5">
        <v>-4538340187</v>
      </c>
      <c r="P55" s="5">
        <v>-5260786916</v>
      </c>
      <c r="Q55" s="5">
        <v>-4977312495</v>
      </c>
      <c r="R55" s="5">
        <v>-3651198292</v>
      </c>
      <c r="S55" s="5">
        <v>-2903795123</v>
      </c>
      <c r="T55" s="5">
        <v>-1399332872</v>
      </c>
    </row>
    <row r="56" spans="2:20" ht="15.5" x14ac:dyDescent="0.35">
      <c r="C56" t="s">
        <v>76</v>
      </c>
      <c r="D56" s="5">
        <v>-5326598164</v>
      </c>
      <c r="E56" s="5">
        <v>-4099431698</v>
      </c>
      <c r="F56" s="5">
        <v>-7762564260</v>
      </c>
      <c r="G56" s="5">
        <v>-4902094178</v>
      </c>
      <c r="I56" s="5">
        <v>-22569145307</v>
      </c>
      <c r="J56" s="5">
        <v>-17411601296</v>
      </c>
      <c r="K56" s="5">
        <v>-15853429590</v>
      </c>
      <c r="L56" s="5">
        <v>-12086035624</v>
      </c>
      <c r="M56" s="5">
        <v>-13132691680</v>
      </c>
      <c r="N56" s="5">
        <v>-14258677496</v>
      </c>
      <c r="O56" s="5">
        <v>-20023315287</v>
      </c>
      <c r="P56" s="5">
        <v>-17616026747</v>
      </c>
      <c r="Q56" s="5">
        <v>-15784063015</v>
      </c>
      <c r="R56" s="5">
        <v>-14018386790</v>
      </c>
      <c r="S56" s="5">
        <v>-12441799276</v>
      </c>
      <c r="T56" s="5">
        <v>-9505838739</v>
      </c>
    </row>
    <row r="57" spans="2:20" ht="15.5" x14ac:dyDescent="0.35">
      <c r="C57" t="s">
        <v>77</v>
      </c>
      <c r="D57" s="5">
        <v>13675138414</v>
      </c>
      <c r="E57" s="5">
        <v>5682534172</v>
      </c>
      <c r="F57" s="5">
        <v>5639686705</v>
      </c>
      <c r="G57" s="5">
        <v>12525233010</v>
      </c>
      <c r="I57" s="5">
        <v>35635604107</v>
      </c>
      <c r="J57" s="5">
        <v>25537028470</v>
      </c>
      <c r="K57" s="5">
        <v>23526227443</v>
      </c>
      <c r="L57" s="5">
        <v>16214707291</v>
      </c>
      <c r="M57" s="5">
        <v>11563625169</v>
      </c>
      <c r="N57" s="5">
        <v>-40568311601</v>
      </c>
      <c r="O57" s="5">
        <v>31429539597</v>
      </c>
      <c r="P57" s="5">
        <v>62503487597</v>
      </c>
      <c r="Q57" s="5">
        <v>60017132596</v>
      </c>
      <c r="R57" s="5">
        <v>48959048500</v>
      </c>
      <c r="S57" s="5">
        <v>30664031107</v>
      </c>
      <c r="T57" s="5">
        <v>18322242986</v>
      </c>
    </row>
    <row r="58" spans="2:20" ht="15.5" x14ac:dyDescent="0.35">
      <c r="C58" t="s">
        <v>78</v>
      </c>
      <c r="D58" s="5">
        <v>2136122514</v>
      </c>
      <c r="E58" s="5">
        <v>1102521104</v>
      </c>
      <c r="F58" s="5">
        <v>-654882356</v>
      </c>
      <c r="G58" s="5">
        <v>-1913340982</v>
      </c>
      <c r="I58" s="5">
        <v>-5059874917</v>
      </c>
      <c r="J58" s="5">
        <v>-7642971070</v>
      </c>
      <c r="K58" s="5">
        <v>-8294202146</v>
      </c>
      <c r="L58" s="5">
        <v>-8450859363</v>
      </c>
      <c r="M58" s="5">
        <v>-5832092652</v>
      </c>
      <c r="N58" s="5">
        <v>-16236818586</v>
      </c>
      <c r="O58" s="5">
        <v>-16791955321</v>
      </c>
      <c r="P58" s="5">
        <v>-17846946973</v>
      </c>
      <c r="Q58" s="5">
        <v>-8732901241</v>
      </c>
      <c r="R58" s="5">
        <v>-5673878037</v>
      </c>
      <c r="S58" s="5">
        <v>-5324427334</v>
      </c>
      <c r="T58" s="5">
        <v>-6132035732</v>
      </c>
    </row>
    <row r="59" spans="2:20" ht="15.5" x14ac:dyDescent="0.35">
      <c r="C59" t="s">
        <v>248</v>
      </c>
      <c r="D59" s="5">
        <v>-313565163</v>
      </c>
      <c r="E59" s="5">
        <v>1173295536</v>
      </c>
      <c r="F59" s="5">
        <v>214783818</v>
      </c>
      <c r="G59" s="5">
        <v>78000690</v>
      </c>
      <c r="I59" s="5">
        <v>-204033403</v>
      </c>
      <c r="J59" s="5">
        <v>352956671</v>
      </c>
      <c r="K59" s="5">
        <v>226226905</v>
      </c>
      <c r="L59" s="5">
        <v>-873110755</v>
      </c>
      <c r="M59" s="5">
        <v>-8804207</v>
      </c>
      <c r="N59" s="5">
        <v>-535769441</v>
      </c>
      <c r="O59" s="5">
        <v>27184170</v>
      </c>
      <c r="P59" s="5">
        <v>-1773799539</v>
      </c>
      <c r="Q59" s="5">
        <v>-523939866</v>
      </c>
      <c r="R59" s="5">
        <v>-110816465</v>
      </c>
      <c r="S59" s="5">
        <v>-87417939</v>
      </c>
      <c r="T59" s="5">
        <v>-515913361</v>
      </c>
    </row>
    <row r="60" spans="2:20" ht="15.5" x14ac:dyDescent="0.35">
      <c r="C60" t="s">
        <v>27</v>
      </c>
      <c r="D60" s="5">
        <v>-14345442</v>
      </c>
      <c r="E60" s="5">
        <v>-9224353</v>
      </c>
      <c r="F60" s="5">
        <v>-40936729</v>
      </c>
      <c r="G60" s="5">
        <v>-353015559</v>
      </c>
      <c r="I60" s="5">
        <v>-1464258091</v>
      </c>
      <c r="J60" s="5">
        <v>-4964076066</v>
      </c>
      <c r="K60" s="5">
        <v>-4789695212</v>
      </c>
      <c r="L60" s="5">
        <v>-6411373240</v>
      </c>
      <c r="M60" s="5">
        <v>-6195226729</v>
      </c>
      <c r="N60" s="5">
        <v>-9976098871</v>
      </c>
      <c r="O60" s="5">
        <v>-13894839601</v>
      </c>
      <c r="P60" s="5">
        <v>-14278900209</v>
      </c>
      <c r="Q60" s="5">
        <v>-7702987777</v>
      </c>
      <c r="R60" s="5">
        <v>-5697547902</v>
      </c>
      <c r="S60" s="5">
        <v>-6399044981</v>
      </c>
      <c r="T60" s="5">
        <v>-5235556341</v>
      </c>
    </row>
    <row r="61" spans="2:20" ht="15.5" x14ac:dyDescent="0.35">
      <c r="C61" t="s">
        <v>79</v>
      </c>
    </row>
    <row r="62" spans="2:20" ht="15.5" x14ac:dyDescent="0.35">
      <c r="C62" t="s">
        <v>80</v>
      </c>
      <c r="D62" s="5">
        <v>2136122514</v>
      </c>
      <c r="E62" s="5">
        <v>1102521104</v>
      </c>
      <c r="F62" s="5">
        <v>-654882356</v>
      </c>
      <c r="G62" s="5">
        <v>-1913340982</v>
      </c>
      <c r="I62" s="5">
        <v>-5059874917</v>
      </c>
      <c r="J62" s="5">
        <v>-7642971070</v>
      </c>
      <c r="K62" s="5">
        <v>-8294202146</v>
      </c>
      <c r="L62" s="5">
        <v>-8450859363</v>
      </c>
      <c r="M62" s="5">
        <v>-5832092652</v>
      </c>
      <c r="N62" s="5">
        <v>-16236818586</v>
      </c>
      <c r="O62" s="5">
        <v>-16791955321</v>
      </c>
      <c r="P62" s="5">
        <v>-17846946973</v>
      </c>
      <c r="Q62" s="5">
        <v>-8732901241</v>
      </c>
      <c r="R62" s="5">
        <v>-5673878037</v>
      </c>
      <c r="S62" s="5">
        <v>-5324427334</v>
      </c>
      <c r="T62" s="5">
        <v>-6132035732</v>
      </c>
    </row>
    <row r="63" spans="2:20" ht="15.5" x14ac:dyDescent="0.35">
      <c r="C63" t="s">
        <v>29</v>
      </c>
      <c r="D63" s="5">
        <v>15811260928</v>
      </c>
      <c r="E63" s="5">
        <v>6785055276</v>
      </c>
      <c r="F63" s="5">
        <v>4984804349</v>
      </c>
      <c r="G63" s="5">
        <v>10611892028</v>
      </c>
      <c r="I63" s="5">
        <v>30575729190</v>
      </c>
      <c r="J63" s="5">
        <v>17894057400</v>
      </c>
      <c r="K63" s="5">
        <v>15232025297</v>
      </c>
      <c r="L63" s="5">
        <v>7763847928</v>
      </c>
      <c r="M63" s="5">
        <v>5731532517</v>
      </c>
      <c r="N63" s="5">
        <v>-56805130187</v>
      </c>
      <c r="O63" s="5">
        <v>14637584276</v>
      </c>
      <c r="P63" s="5">
        <v>44656540624</v>
      </c>
      <c r="Q63" s="5">
        <v>51284231355</v>
      </c>
      <c r="R63" s="5">
        <v>43285170463</v>
      </c>
      <c r="S63" s="5">
        <v>25339603773</v>
      </c>
      <c r="T63" s="5">
        <v>12190207254</v>
      </c>
    </row>
    <row r="64" spans="2:20" ht="15.5" x14ac:dyDescent="0.35">
      <c r="C64" t="s">
        <v>28</v>
      </c>
      <c r="D64" s="5">
        <v>-2582189060</v>
      </c>
      <c r="E64" s="5">
        <v>-1683720720</v>
      </c>
      <c r="F64" s="5">
        <v>-463969837</v>
      </c>
      <c r="G64" s="5">
        <v>-1700123700</v>
      </c>
      <c r="I64" s="5">
        <v>-5410390437</v>
      </c>
      <c r="J64" s="5">
        <v>351209943</v>
      </c>
      <c r="K64" s="5">
        <v>227192631</v>
      </c>
      <c r="L64" s="5">
        <v>166380612</v>
      </c>
      <c r="M64" s="5">
        <v>-1909077230</v>
      </c>
      <c r="N64" s="5">
        <v>-302971965</v>
      </c>
      <c r="O64" s="5">
        <v>-4406354347</v>
      </c>
      <c r="P64" s="5">
        <v>-12304381370</v>
      </c>
      <c r="Q64" s="5">
        <v>-12201358340</v>
      </c>
      <c r="R64" s="5">
        <v>-11033307424</v>
      </c>
      <c r="S64" s="5">
        <v>-6571178105</v>
      </c>
      <c r="T64" s="5">
        <v>-3304939695</v>
      </c>
    </row>
    <row r="65" spans="2:20" ht="15.5" x14ac:dyDescent="0.35">
      <c r="C65" t="s">
        <v>86</v>
      </c>
      <c r="D65" s="5">
        <v>13229071868</v>
      </c>
      <c r="E65" s="5">
        <v>5101334556</v>
      </c>
      <c r="F65" s="5">
        <v>4520834512</v>
      </c>
      <c r="G65" s="5">
        <v>8911768328</v>
      </c>
      <c r="I65" s="5">
        <v>25165338753</v>
      </c>
      <c r="J65" s="5">
        <v>18245267343</v>
      </c>
      <c r="K65" s="5">
        <v>15459217928</v>
      </c>
      <c r="L65" s="5">
        <v>7930228540</v>
      </c>
      <c r="M65" s="5">
        <v>3822455287</v>
      </c>
      <c r="N65" s="5">
        <v>-57108102152</v>
      </c>
      <c r="O65" s="5">
        <v>10231229929</v>
      </c>
      <c r="P65" s="5">
        <v>32352159254</v>
      </c>
      <c r="Q65" s="5">
        <v>39082873015</v>
      </c>
      <c r="R65" s="5">
        <v>32251863039</v>
      </c>
      <c r="S65" s="5">
        <v>18768425668</v>
      </c>
      <c r="T65" s="5">
        <v>8885267559</v>
      </c>
    </row>
    <row r="66" spans="2:20" ht="15.5" x14ac:dyDescent="0.35">
      <c r="C66" t="s">
        <v>87</v>
      </c>
      <c r="F66" s="5">
        <v>-1517382075</v>
      </c>
      <c r="I66" s="5">
        <v>-1517382075</v>
      </c>
      <c r="J66" s="5">
        <v>-36156072</v>
      </c>
      <c r="K66" s="5">
        <v>-545445936</v>
      </c>
      <c r="L66" s="5">
        <v>-226060985</v>
      </c>
      <c r="M66" s="5">
        <v>1329622956</v>
      </c>
      <c r="N66" s="5">
        <v>-2055192125</v>
      </c>
      <c r="O66" s="5">
        <v>1146684468</v>
      </c>
      <c r="P66" s="5">
        <v>1373133190</v>
      </c>
      <c r="Q66" s="5">
        <v>329387684</v>
      </c>
      <c r="R66" s="5">
        <v>191927380</v>
      </c>
      <c r="S66" s="5">
        <v>-509949265</v>
      </c>
      <c r="T66" s="5">
        <v>-602354082</v>
      </c>
    </row>
    <row r="67" spans="2:20" ht="15.5" x14ac:dyDescent="0.35">
      <c r="C67" t="s">
        <v>88</v>
      </c>
      <c r="F67" s="5">
        <v>-1517382075</v>
      </c>
      <c r="I67" s="5">
        <v>-1517382075</v>
      </c>
      <c r="J67" s="5">
        <v>-36156072</v>
      </c>
      <c r="K67" s="5">
        <v>-545445936</v>
      </c>
      <c r="L67" s="5">
        <v>-226060985</v>
      </c>
      <c r="M67" s="5">
        <v>1329622956</v>
      </c>
      <c r="N67" s="5">
        <v>-2055192125</v>
      </c>
      <c r="O67" s="5">
        <v>1146684468</v>
      </c>
      <c r="P67" s="5">
        <v>1373133190</v>
      </c>
      <c r="Q67" s="5">
        <v>329387684</v>
      </c>
      <c r="R67" s="5">
        <v>191927380</v>
      </c>
      <c r="S67" s="5">
        <v>-509949265</v>
      </c>
      <c r="T67" s="5">
        <v>-602354082</v>
      </c>
    </row>
    <row r="68" spans="2:20" ht="15.5" x14ac:dyDescent="0.35">
      <c r="C68" t="s">
        <v>89</v>
      </c>
      <c r="D68" s="5">
        <v>13229071868</v>
      </c>
      <c r="E68" s="5">
        <v>5101334556</v>
      </c>
      <c r="F68" s="5">
        <v>3003452437</v>
      </c>
      <c r="G68" s="5">
        <v>8911768328</v>
      </c>
      <c r="I68" s="5">
        <v>23647956678</v>
      </c>
      <c r="J68" s="5">
        <v>18209111271</v>
      </c>
      <c r="K68" s="5">
        <v>14913771992</v>
      </c>
      <c r="L68" s="5">
        <v>7704167555</v>
      </c>
      <c r="M68" s="5">
        <v>5152078243</v>
      </c>
      <c r="N68" s="5">
        <v>-59163294277</v>
      </c>
      <c r="O68" s="5">
        <v>11377914397</v>
      </c>
      <c r="P68" s="5">
        <v>33725292444</v>
      </c>
      <c r="Q68" s="5">
        <v>39412260699</v>
      </c>
      <c r="R68" s="5">
        <v>32443790419</v>
      </c>
      <c r="S68" s="5">
        <v>18258476403</v>
      </c>
      <c r="T68" s="5">
        <v>8282913477</v>
      </c>
    </row>
    <row r="69" spans="2:20" ht="15.5" x14ac:dyDescent="0.35">
      <c r="C69" t="s">
        <v>90</v>
      </c>
      <c r="D69" s="5">
        <v>13229071868</v>
      </c>
      <c r="E69" s="5">
        <v>5101334556</v>
      </c>
      <c r="F69" s="5">
        <v>4520834512</v>
      </c>
      <c r="G69" s="5">
        <v>8911768328</v>
      </c>
      <c r="I69" s="5">
        <v>25165338753</v>
      </c>
      <c r="J69" s="5">
        <v>18245267343</v>
      </c>
      <c r="K69" s="5">
        <v>15459217928</v>
      </c>
      <c r="L69" s="5">
        <v>7930228540</v>
      </c>
      <c r="M69" s="5">
        <v>3822455287</v>
      </c>
      <c r="N69" s="5">
        <v>-57108102152</v>
      </c>
      <c r="O69" s="5">
        <v>10231229929</v>
      </c>
      <c r="P69" s="5">
        <v>32352159254</v>
      </c>
      <c r="Q69" s="5">
        <v>39082873015</v>
      </c>
      <c r="R69" s="5">
        <v>32251863039</v>
      </c>
      <c r="S69" s="5">
        <v>18768425668</v>
      </c>
      <c r="T69" s="5">
        <v>8885267559</v>
      </c>
    </row>
    <row r="70" spans="2:20" ht="15.5" x14ac:dyDescent="0.35">
      <c r="C70" t="s">
        <v>8</v>
      </c>
      <c r="D70" s="5">
        <v>13229071868</v>
      </c>
      <c r="E70" s="5">
        <v>5101334556</v>
      </c>
      <c r="F70" s="5">
        <v>3003452437</v>
      </c>
      <c r="G70" s="5">
        <v>8911768328</v>
      </c>
      <c r="I70" s="5">
        <v>23647956678</v>
      </c>
      <c r="J70" s="5">
        <v>18209111271</v>
      </c>
      <c r="K70" s="5">
        <v>14913771992</v>
      </c>
      <c r="L70" s="5">
        <v>7704167555</v>
      </c>
      <c r="M70" s="5">
        <v>5152078243</v>
      </c>
      <c r="N70" s="5">
        <v>-59163294277</v>
      </c>
      <c r="O70" s="5">
        <v>11377914397</v>
      </c>
      <c r="P70" s="5">
        <v>33725292444</v>
      </c>
      <c r="Q70" s="5">
        <v>39412260699</v>
      </c>
      <c r="R70" s="5">
        <v>32443790419</v>
      </c>
      <c r="S70" s="5">
        <v>18258476403</v>
      </c>
      <c r="T70" s="5">
        <v>8282913477</v>
      </c>
    </row>
    <row r="71" spans="2:20" ht="15.5" x14ac:dyDescent="0.35">
      <c r="C71" t="s">
        <v>91</v>
      </c>
      <c r="D71" s="5">
        <v>13229071868</v>
      </c>
      <c r="E71" s="5">
        <v>5101334556</v>
      </c>
      <c r="F71" s="5">
        <v>4520834512</v>
      </c>
      <c r="G71" s="5">
        <v>8911768328</v>
      </c>
      <c r="I71" s="5">
        <v>25165338753</v>
      </c>
      <c r="J71" s="5">
        <v>18245267343</v>
      </c>
      <c r="K71" s="5">
        <v>15459217928</v>
      </c>
      <c r="L71" s="5">
        <v>7930228540</v>
      </c>
      <c r="M71" s="5">
        <v>3822455287</v>
      </c>
      <c r="N71" s="5">
        <v>-57108102152</v>
      </c>
      <c r="O71" s="5">
        <v>10231229929</v>
      </c>
      <c r="P71" s="5">
        <v>32352159254</v>
      </c>
      <c r="Q71" s="5">
        <v>39082873015</v>
      </c>
      <c r="R71" s="5">
        <v>32251863039</v>
      </c>
      <c r="S71" s="5">
        <v>18768425668</v>
      </c>
      <c r="T71" s="5">
        <v>8885267559</v>
      </c>
    </row>
    <row r="72" spans="2:20" ht="15.5" x14ac:dyDescent="0.35">
      <c r="C72" t="s">
        <v>92</v>
      </c>
      <c r="D72" s="5">
        <v>13229071868</v>
      </c>
      <c r="E72" s="5">
        <v>5101334556</v>
      </c>
      <c r="F72" s="5">
        <v>3003452437</v>
      </c>
      <c r="G72" s="5">
        <v>8911768328</v>
      </c>
      <c r="I72" s="5">
        <v>23647956678</v>
      </c>
      <c r="J72" s="5">
        <v>18209111271</v>
      </c>
      <c r="K72" s="5">
        <v>14913771992</v>
      </c>
      <c r="L72" s="5">
        <v>7704167555</v>
      </c>
      <c r="M72" s="5">
        <v>5152078243</v>
      </c>
      <c r="N72" s="5">
        <v>-59163294277</v>
      </c>
      <c r="O72" s="5">
        <v>11377914397</v>
      </c>
      <c r="P72" s="5">
        <v>33725292444</v>
      </c>
      <c r="Q72" s="5">
        <v>39412260699</v>
      </c>
      <c r="R72" s="5">
        <v>32443790419</v>
      </c>
      <c r="S72" s="5">
        <v>18258476403</v>
      </c>
      <c r="T72" s="5">
        <v>8282913477</v>
      </c>
    </row>
    <row r="73" spans="2:20" ht="15.5" x14ac:dyDescent="0.35">
      <c r="C73" t="s">
        <v>93</v>
      </c>
      <c r="D73" s="5">
        <v>13229071868</v>
      </c>
      <c r="E73" s="5">
        <v>5101334556</v>
      </c>
      <c r="F73" s="5">
        <v>3003452437</v>
      </c>
      <c r="G73" s="5">
        <v>8911768328</v>
      </c>
      <c r="I73" s="5">
        <v>23647956678</v>
      </c>
      <c r="J73" s="5">
        <v>18209111271</v>
      </c>
      <c r="K73" s="5">
        <v>14913771992</v>
      </c>
      <c r="L73" s="5">
        <v>7704167555</v>
      </c>
      <c r="M73" s="5">
        <v>5152078243</v>
      </c>
      <c r="N73" s="5">
        <v>-59163294277</v>
      </c>
      <c r="O73" s="5">
        <v>11377914397</v>
      </c>
      <c r="P73" s="5">
        <v>33725292444</v>
      </c>
      <c r="Q73" s="5">
        <v>39412260699</v>
      </c>
      <c r="R73" s="5">
        <v>32443790419</v>
      </c>
      <c r="S73" s="5">
        <v>18258476403</v>
      </c>
      <c r="T73" s="5">
        <v>8282913477</v>
      </c>
    </row>
    <row r="75" spans="2:20" ht="15.5" x14ac:dyDescent="0.35">
      <c r="B75" t="s">
        <v>94</v>
      </c>
      <c r="C75" t="s">
        <v>95</v>
      </c>
    </row>
    <row r="76" spans="2:20" ht="15.5" x14ac:dyDescent="0.35">
      <c r="C76" t="s">
        <v>96</v>
      </c>
    </row>
    <row r="77" spans="2:20" ht="15.5" x14ac:dyDescent="0.35">
      <c r="C77" t="s">
        <v>20</v>
      </c>
      <c r="D77" s="5">
        <v>33361221315</v>
      </c>
      <c r="E77" s="5">
        <v>33433171262</v>
      </c>
      <c r="F77" s="5">
        <v>35607432933</v>
      </c>
      <c r="G77" s="5">
        <v>23741969027</v>
      </c>
      <c r="I77" s="5">
        <v>35607432933</v>
      </c>
      <c r="J77" s="5">
        <v>4422008637</v>
      </c>
      <c r="K77" s="5">
        <v>8751493116</v>
      </c>
      <c r="L77" s="5">
        <v>11981286240</v>
      </c>
      <c r="M77" s="5">
        <v>6798481354</v>
      </c>
      <c r="N77" s="5">
        <v>5598640231</v>
      </c>
      <c r="O77" s="5">
        <v>3413356345</v>
      </c>
      <c r="P77" s="5">
        <v>5807838811</v>
      </c>
      <c r="Q77" s="5">
        <v>6734140032</v>
      </c>
      <c r="R77" s="5">
        <v>486852308</v>
      </c>
      <c r="S77" s="5">
        <v>1032111066</v>
      </c>
      <c r="T77" s="5">
        <v>498895382</v>
      </c>
    </row>
    <row r="78" spans="2:20" ht="15.5" x14ac:dyDescent="0.35">
      <c r="C78" t="s">
        <v>97</v>
      </c>
      <c r="D78" s="5">
        <v>64325266977</v>
      </c>
      <c r="E78" s="5">
        <v>63769002654</v>
      </c>
      <c r="F78" s="5">
        <v>88145451137</v>
      </c>
      <c r="G78" s="5">
        <v>53722623817</v>
      </c>
      <c r="I78" s="5">
        <v>88145451137</v>
      </c>
      <c r="J78" s="5">
        <v>79318885177</v>
      </c>
      <c r="K78" s="5">
        <v>68613364406</v>
      </c>
      <c r="L78" s="5">
        <v>55154186279</v>
      </c>
      <c r="M78" s="5">
        <v>47695347057</v>
      </c>
      <c r="N78" s="5">
        <v>52743190087</v>
      </c>
      <c r="O78" s="5">
        <v>54394360320</v>
      </c>
      <c r="P78" s="5">
        <v>72350909314</v>
      </c>
      <c r="Q78" s="5">
        <v>42158111792</v>
      </c>
      <c r="R78" s="5">
        <v>52617834975</v>
      </c>
      <c r="S78" s="5">
        <v>24646786975</v>
      </c>
      <c r="T78" s="5">
        <v>22994495808</v>
      </c>
    </row>
    <row r="79" spans="2:20" ht="15.5" x14ac:dyDescent="0.35">
      <c r="C79" t="s">
        <v>204</v>
      </c>
      <c r="O79" s="5">
        <v>269330319</v>
      </c>
      <c r="P79" s="5">
        <v>848948125</v>
      </c>
      <c r="Q79" s="5">
        <v>1085850824</v>
      </c>
      <c r="R79" s="5">
        <v>851383471</v>
      </c>
      <c r="S79" s="5">
        <v>882299143</v>
      </c>
    </row>
    <row r="80" spans="2:20" ht="15.5" x14ac:dyDescent="0.35">
      <c r="C80" t="s">
        <v>101</v>
      </c>
      <c r="D80" s="5">
        <v>2805620</v>
      </c>
      <c r="E80" s="5">
        <v>1945659</v>
      </c>
      <c r="F80" s="5">
        <v>14343145</v>
      </c>
      <c r="G80" s="5">
        <v>2825045</v>
      </c>
      <c r="I80" s="5">
        <v>14343145</v>
      </c>
      <c r="J80" s="5">
        <v>1953468</v>
      </c>
      <c r="K80" s="5">
        <v>6720135</v>
      </c>
      <c r="L80" s="5">
        <v>7072846</v>
      </c>
      <c r="M80" s="5">
        <v>2700000</v>
      </c>
      <c r="N80" s="5">
        <v>16369865</v>
      </c>
      <c r="O80" s="5">
        <v>76317806</v>
      </c>
      <c r="P80" s="5">
        <v>929094325</v>
      </c>
      <c r="Q80" s="5">
        <v>48738963</v>
      </c>
      <c r="R80" s="5">
        <v>96423604</v>
      </c>
      <c r="S80" s="5">
        <v>42241494</v>
      </c>
      <c r="T80" s="5">
        <v>110030514</v>
      </c>
    </row>
    <row r="81" spans="3:20" ht="15.5" x14ac:dyDescent="0.35">
      <c r="C81" t="s">
        <v>103</v>
      </c>
      <c r="D81" s="5">
        <v>83057662456</v>
      </c>
      <c r="E81" s="5">
        <v>66894621055</v>
      </c>
      <c r="F81" s="5">
        <v>52499623110</v>
      </c>
      <c r="G81" s="5">
        <v>68104314141</v>
      </c>
      <c r="I81" s="5">
        <v>52499623110</v>
      </c>
      <c r="J81" s="5">
        <v>109531101517</v>
      </c>
      <c r="K81" s="5">
        <v>148120517793</v>
      </c>
      <c r="L81" s="5">
        <v>141383770656</v>
      </c>
      <c r="M81" s="5">
        <v>136779394255</v>
      </c>
      <c r="N81" s="5">
        <v>137229473359</v>
      </c>
      <c r="O81" s="5">
        <v>143390406492</v>
      </c>
      <c r="P81" s="5">
        <v>99216496476</v>
      </c>
      <c r="Q81" s="5">
        <v>79310830423</v>
      </c>
      <c r="R81" s="5">
        <v>55773311410</v>
      </c>
      <c r="S81" s="5">
        <v>55209937425</v>
      </c>
      <c r="T81" s="5">
        <v>45709745367</v>
      </c>
    </row>
    <row r="82" spans="3:20" ht="15.5" x14ac:dyDescent="0.35">
      <c r="C82" t="s">
        <v>79</v>
      </c>
      <c r="D82" s="5">
        <v>3763433217</v>
      </c>
      <c r="E82" s="5">
        <v>3763433217</v>
      </c>
      <c r="F82" s="5">
        <v>3763433217</v>
      </c>
      <c r="G82" s="5">
        <v>5280815292</v>
      </c>
      <c r="I82" s="5">
        <v>3763433217</v>
      </c>
      <c r="J82" s="5">
        <v>5280815292</v>
      </c>
      <c r="K82" s="5">
        <v>5316971364</v>
      </c>
      <c r="L82" s="5">
        <v>5862417300</v>
      </c>
      <c r="M82" s="5">
        <v>6088478285</v>
      </c>
      <c r="N82" s="5">
        <v>4758855329</v>
      </c>
      <c r="O82" s="5">
        <v>6814047454</v>
      </c>
      <c r="P82" s="5">
        <v>5667362986</v>
      </c>
      <c r="Q82" s="5">
        <v>4294229796</v>
      </c>
      <c r="R82" s="5">
        <v>3964842112</v>
      </c>
      <c r="S82" s="5">
        <v>3772914732</v>
      </c>
      <c r="T82" s="5">
        <v>93863997</v>
      </c>
    </row>
    <row r="83" spans="3:20" ht="15.5" x14ac:dyDescent="0.35">
      <c r="C83" t="s">
        <v>104</v>
      </c>
      <c r="D83" s="5">
        <v>223459526037</v>
      </c>
      <c r="E83" s="5">
        <v>206701412304</v>
      </c>
      <c r="F83" s="5">
        <v>201569790862</v>
      </c>
      <c r="G83" s="5">
        <v>177319880655</v>
      </c>
      <c r="I83" s="5">
        <v>201569790862</v>
      </c>
      <c r="J83" s="5">
        <v>202027909828</v>
      </c>
      <c r="K83" s="5">
        <v>247361669367</v>
      </c>
      <c r="L83" s="5">
        <v>219546498054</v>
      </c>
      <c r="M83" s="5">
        <v>205809889601</v>
      </c>
      <c r="N83" s="5">
        <v>240379288600</v>
      </c>
      <c r="O83" s="5">
        <v>307856159370</v>
      </c>
      <c r="P83" s="5">
        <v>292588867203</v>
      </c>
      <c r="Q83" s="5">
        <v>257665373808</v>
      </c>
      <c r="R83" s="5">
        <v>198101001850</v>
      </c>
      <c r="S83" s="5">
        <v>141677370188</v>
      </c>
      <c r="T83" s="5">
        <v>99103061178</v>
      </c>
    </row>
    <row r="84" spans="3:20" ht="15.5" x14ac:dyDescent="0.35">
      <c r="C84" t="s">
        <v>105</v>
      </c>
    </row>
    <row r="85" spans="3:20" ht="15.5" x14ac:dyDescent="0.35">
      <c r="C85" t="s">
        <v>106</v>
      </c>
      <c r="D85" s="5">
        <v>106806519956</v>
      </c>
      <c r="E85" s="5">
        <v>94529335778</v>
      </c>
      <c r="F85" s="5">
        <v>95381185069</v>
      </c>
      <c r="G85" s="5">
        <v>96909387867</v>
      </c>
      <c r="I85" s="5">
        <v>95381185069</v>
      </c>
      <c r="J85" s="5">
        <v>97036844361</v>
      </c>
      <c r="K85" s="5">
        <v>99116149293</v>
      </c>
      <c r="L85" s="5">
        <v>100699802793</v>
      </c>
      <c r="M85" s="5">
        <v>103151669729</v>
      </c>
      <c r="N85" s="5">
        <v>104221027521</v>
      </c>
      <c r="O85" s="5">
        <v>106723100880</v>
      </c>
      <c r="P85" s="5">
        <v>109149417993</v>
      </c>
      <c r="Q85" s="5">
        <v>99664970627</v>
      </c>
      <c r="R85" s="5">
        <v>51523257999</v>
      </c>
      <c r="S85" s="5">
        <v>54423409470</v>
      </c>
      <c r="T85" s="5">
        <v>52019522073</v>
      </c>
    </row>
    <row r="86" spans="3:20" ht="15.5" x14ac:dyDescent="0.35">
      <c r="C86" t="s">
        <v>107</v>
      </c>
      <c r="D86" s="5">
        <v>4097171023</v>
      </c>
      <c r="E86" s="5">
        <v>4097171023</v>
      </c>
      <c r="F86" s="5">
        <v>4097171023</v>
      </c>
      <c r="G86" s="5">
        <v>2207736700</v>
      </c>
      <c r="I86" s="5">
        <v>4097171023</v>
      </c>
      <c r="J86" s="5">
        <v>2207736700</v>
      </c>
      <c r="K86" s="5">
        <v>1846328891</v>
      </c>
      <c r="L86" s="5">
        <v>1465292535</v>
      </c>
      <c r="M86" s="5">
        <v>1339677019</v>
      </c>
      <c r="N86" s="5">
        <v>1818528489</v>
      </c>
      <c r="O86" s="5">
        <v>1541830880</v>
      </c>
      <c r="P86" s="5">
        <v>1557893633</v>
      </c>
      <c r="Q86" s="5">
        <v>1784573316</v>
      </c>
      <c r="R86" s="5">
        <v>1170103801</v>
      </c>
      <c r="S86" s="5">
        <v>1098624225</v>
      </c>
      <c r="T86" s="5">
        <v>984055580</v>
      </c>
    </row>
    <row r="87" spans="3:20" ht="15.5" x14ac:dyDescent="0.35">
      <c r="C87" t="s">
        <v>108</v>
      </c>
      <c r="D87" s="5">
        <v>112146204533</v>
      </c>
      <c r="E87" s="5">
        <v>99699020355</v>
      </c>
      <c r="F87" s="5">
        <v>100722824758</v>
      </c>
      <c r="G87" s="5">
        <v>99976519325</v>
      </c>
      <c r="I87" s="5">
        <v>100722824758</v>
      </c>
      <c r="J87" s="5">
        <v>100479831685</v>
      </c>
      <c r="K87" s="5">
        <v>102470200059</v>
      </c>
      <c r="L87" s="5">
        <v>103506026937</v>
      </c>
      <c r="M87" s="5">
        <v>105686891137</v>
      </c>
      <c r="N87" s="5">
        <v>109996193719</v>
      </c>
      <c r="O87" s="5">
        <v>112824763788</v>
      </c>
      <c r="P87" s="5">
        <v>112133189751</v>
      </c>
      <c r="Q87" s="5">
        <v>103240844767</v>
      </c>
      <c r="R87" s="5">
        <v>54351305271</v>
      </c>
      <c r="S87" s="5">
        <v>57297211385</v>
      </c>
      <c r="T87" s="5">
        <v>53216343553</v>
      </c>
    </row>
    <row r="88" spans="3:20" ht="15.5" x14ac:dyDescent="0.35">
      <c r="C88" t="s">
        <v>109</v>
      </c>
      <c r="D88" s="5">
        <v>335605730570</v>
      </c>
      <c r="E88" s="5">
        <v>306400432659</v>
      </c>
      <c r="F88" s="5">
        <v>302292615620</v>
      </c>
      <c r="G88" s="5">
        <v>277296399980</v>
      </c>
      <c r="I88" s="5">
        <v>302292615620</v>
      </c>
      <c r="J88" s="5">
        <v>302507741513</v>
      </c>
      <c r="K88" s="5">
        <v>349831869426</v>
      </c>
      <c r="L88" s="5">
        <v>323052524991</v>
      </c>
      <c r="M88" s="5">
        <v>311496780738</v>
      </c>
      <c r="N88" s="5">
        <v>350375482319</v>
      </c>
      <c r="O88" s="5">
        <v>420680923158</v>
      </c>
      <c r="P88" s="5">
        <v>404722056954</v>
      </c>
      <c r="Q88" s="5">
        <v>360906218575</v>
      </c>
      <c r="R88" s="5">
        <v>252452307121</v>
      </c>
      <c r="S88" s="5">
        <v>198974581573</v>
      </c>
      <c r="T88" s="5">
        <v>152319404731</v>
      </c>
    </row>
    <row r="89" spans="3:20" ht="15.5" x14ac:dyDescent="0.35">
      <c r="C89" t="s">
        <v>110</v>
      </c>
    </row>
    <row r="90" spans="3:20" ht="15.5" x14ac:dyDescent="0.35">
      <c r="C90" t="s">
        <v>111</v>
      </c>
    </row>
    <row r="91" spans="3:20" ht="15.5" x14ac:dyDescent="0.35">
      <c r="C91" t="s">
        <v>112</v>
      </c>
      <c r="D91" s="5">
        <v>106738230001</v>
      </c>
      <c r="E91" s="5">
        <v>87470118607</v>
      </c>
      <c r="F91" s="5">
        <v>88784663495</v>
      </c>
      <c r="G91" s="5">
        <v>69407483450</v>
      </c>
      <c r="I91" s="5">
        <v>88784663495</v>
      </c>
      <c r="J91" s="5">
        <v>106756182307</v>
      </c>
      <c r="K91" s="5">
        <v>167927352765</v>
      </c>
      <c r="L91" s="5">
        <v>156573698247</v>
      </c>
      <c r="M91" s="5">
        <v>147961497672</v>
      </c>
      <c r="N91" s="5">
        <v>182669165262</v>
      </c>
      <c r="O91" s="5">
        <v>180655241982</v>
      </c>
      <c r="P91" s="5">
        <v>167420913753</v>
      </c>
      <c r="Q91" s="5">
        <v>144509470711</v>
      </c>
      <c r="R91" s="5">
        <v>89715515949</v>
      </c>
      <c r="S91" s="5">
        <v>61252922266</v>
      </c>
      <c r="T91" s="5">
        <v>54019869545</v>
      </c>
    </row>
    <row r="92" spans="3:20" ht="15.5" x14ac:dyDescent="0.35">
      <c r="C92" t="s">
        <v>113</v>
      </c>
      <c r="D92" s="5">
        <v>27054975853</v>
      </c>
      <c r="E92" s="5">
        <v>29822502604</v>
      </c>
      <c r="F92" s="5">
        <v>24425731565</v>
      </c>
      <c r="G92" s="5">
        <v>21511685155</v>
      </c>
      <c r="I92" s="5">
        <v>24425731565</v>
      </c>
      <c r="J92" s="5">
        <v>29124913635</v>
      </c>
      <c r="K92" s="5">
        <v>48453870458</v>
      </c>
      <c r="L92" s="5">
        <v>45960508282</v>
      </c>
      <c r="M92" s="5">
        <v>66005509892</v>
      </c>
      <c r="N92" s="5">
        <v>52320900058</v>
      </c>
      <c r="O92" s="5">
        <v>49525945617</v>
      </c>
      <c r="P92" s="5">
        <v>39489348055</v>
      </c>
      <c r="Q92" s="5">
        <v>28690833703</v>
      </c>
      <c r="R92" s="5">
        <v>14930512754</v>
      </c>
      <c r="S92" s="5">
        <v>14228730009</v>
      </c>
      <c r="T92" s="5">
        <v>3815619085</v>
      </c>
    </row>
    <row r="93" spans="3:20" ht="15.5" x14ac:dyDescent="0.35">
      <c r="C93" t="s">
        <v>116</v>
      </c>
      <c r="D93" s="5">
        <v>1494092762</v>
      </c>
      <c r="E93" s="5">
        <v>3650134791</v>
      </c>
      <c r="F93" s="5">
        <v>4680335485</v>
      </c>
      <c r="G93" s="5">
        <v>1713361302</v>
      </c>
      <c r="I93" s="5">
        <v>4680335485</v>
      </c>
      <c r="J93" s="5">
        <v>3099692785</v>
      </c>
      <c r="K93" s="5">
        <v>2082836380</v>
      </c>
      <c r="L93" s="5">
        <v>1541243791</v>
      </c>
      <c r="M93" s="5">
        <v>1999690307</v>
      </c>
      <c r="N93" s="5">
        <v>1355402046</v>
      </c>
      <c r="O93" s="5">
        <v>1210112984</v>
      </c>
      <c r="P93" s="5">
        <v>2338697301</v>
      </c>
      <c r="Q93" s="5">
        <v>2577496272</v>
      </c>
      <c r="R93" s="5">
        <v>2320127893</v>
      </c>
      <c r="S93" s="5">
        <v>2305315399</v>
      </c>
      <c r="T93" s="5">
        <v>1796023130</v>
      </c>
    </row>
    <row r="94" spans="3:20" ht="15.5" x14ac:dyDescent="0.35">
      <c r="C94" t="s">
        <v>117</v>
      </c>
      <c r="D94" s="5">
        <v>2795033441</v>
      </c>
      <c r="E94" s="5">
        <v>2276804291</v>
      </c>
      <c r="F94" s="5">
        <v>3495944351</v>
      </c>
      <c r="G94" s="5">
        <v>4258946253</v>
      </c>
      <c r="I94" s="5">
        <v>3495944351</v>
      </c>
      <c r="J94" s="5">
        <v>1099884440</v>
      </c>
      <c r="K94" s="5">
        <v>617612353</v>
      </c>
      <c r="L94" s="5">
        <v>735448267</v>
      </c>
      <c r="M94" s="5">
        <v>1663371772</v>
      </c>
      <c r="N94" s="5">
        <v>4139791986</v>
      </c>
      <c r="O94" s="5">
        <v>1863055548</v>
      </c>
      <c r="P94" s="5">
        <v>1417611907</v>
      </c>
      <c r="Q94" s="5">
        <v>3994476505</v>
      </c>
      <c r="R94" s="5">
        <v>6060728135</v>
      </c>
      <c r="S94" s="5">
        <v>3653250643</v>
      </c>
      <c r="T94" s="5">
        <v>1911102952</v>
      </c>
    </row>
    <row r="95" spans="3:20" ht="15.5" x14ac:dyDescent="0.35">
      <c r="C95" t="s">
        <v>115</v>
      </c>
      <c r="G95" s="5">
        <v>5889954406</v>
      </c>
      <c r="J95" s="5">
        <v>28721426972</v>
      </c>
      <c r="K95" s="5">
        <v>55620849298</v>
      </c>
      <c r="L95" s="5">
        <v>37595959127</v>
      </c>
      <c r="M95" s="5">
        <v>44766108974</v>
      </c>
      <c r="N95" s="5">
        <v>81926841611</v>
      </c>
      <c r="O95" s="5">
        <v>94488259595</v>
      </c>
      <c r="P95" s="5">
        <v>98269650411</v>
      </c>
      <c r="Q95" s="5">
        <v>89632955871</v>
      </c>
      <c r="R95" s="5">
        <v>45289639312</v>
      </c>
      <c r="S95" s="5">
        <v>29964510695</v>
      </c>
      <c r="T95" s="5">
        <v>33570523777</v>
      </c>
    </row>
    <row r="96" spans="3:20" ht="15.5" x14ac:dyDescent="0.35">
      <c r="C96" t="s">
        <v>466</v>
      </c>
      <c r="M96" s="5">
        <v>2058281669</v>
      </c>
    </row>
    <row r="97" spans="3:20" ht="15.5" x14ac:dyDescent="0.35">
      <c r="C97" t="s">
        <v>119</v>
      </c>
      <c r="D97" s="5">
        <v>3025467690</v>
      </c>
    </row>
    <row r="98" spans="3:20" ht="15.5" x14ac:dyDescent="0.35">
      <c r="C98" t="s">
        <v>121</v>
      </c>
      <c r="L98" s="5">
        <v>430706566</v>
      </c>
      <c r="M98" s="5">
        <v>5789726558</v>
      </c>
      <c r="N98" s="5">
        <v>11957398585</v>
      </c>
      <c r="O98" s="5">
        <v>17725070605</v>
      </c>
      <c r="P98" s="5">
        <v>18748298194</v>
      </c>
      <c r="Q98" s="5">
        <v>23043748000</v>
      </c>
    </row>
    <row r="99" spans="3:20" ht="15.5" x14ac:dyDescent="0.35">
      <c r="C99" t="s">
        <v>122</v>
      </c>
      <c r="D99" s="5">
        <v>3025467690</v>
      </c>
      <c r="K99" s="5">
        <v>430706566</v>
      </c>
      <c r="L99" s="5">
        <v>5627691202</v>
      </c>
      <c r="M99" s="5">
        <v>6167672028</v>
      </c>
      <c r="N99" s="5">
        <v>6167672028</v>
      </c>
      <c r="O99" s="5">
        <v>6567672036</v>
      </c>
      <c r="P99" s="5">
        <v>5334338691</v>
      </c>
      <c r="Q99" s="5">
        <v>794612000</v>
      </c>
    </row>
    <row r="100" spans="3:20" ht="15.5" x14ac:dyDescent="0.35">
      <c r="C100" t="s">
        <v>123</v>
      </c>
      <c r="D100" s="5">
        <v>24434135186</v>
      </c>
      <c r="E100" s="5">
        <v>16926020537</v>
      </c>
      <c r="F100" s="5">
        <v>16604993166</v>
      </c>
      <c r="G100" s="5">
        <v>13989410008</v>
      </c>
      <c r="I100" s="5">
        <v>16604993166</v>
      </c>
      <c r="J100" s="5">
        <v>13856556925</v>
      </c>
      <c r="K100" s="5">
        <v>12818625651</v>
      </c>
      <c r="L100" s="5">
        <v>12306707726</v>
      </c>
      <c r="M100" s="5">
        <v>17067331603</v>
      </c>
      <c r="N100" s="5">
        <v>26390443837</v>
      </c>
      <c r="O100" s="5">
        <v>30064035524</v>
      </c>
      <c r="P100" s="5">
        <v>30077411946</v>
      </c>
      <c r="Q100" s="5">
        <v>34258309053</v>
      </c>
      <c r="R100" s="5">
        <v>11370613060</v>
      </c>
      <c r="S100" s="5">
        <v>10159271614</v>
      </c>
      <c r="T100" s="5">
        <v>8109512785</v>
      </c>
    </row>
    <row r="101" spans="3:20" ht="15.5" x14ac:dyDescent="0.35">
      <c r="C101" t="s">
        <v>124</v>
      </c>
      <c r="D101" s="5">
        <v>24434135186</v>
      </c>
      <c r="E101" s="5">
        <v>16926020537</v>
      </c>
      <c r="F101" s="5">
        <v>16604993166</v>
      </c>
      <c r="G101" s="5">
        <v>13989410008</v>
      </c>
      <c r="I101" s="5">
        <v>16604993166</v>
      </c>
      <c r="J101" s="5">
        <v>13856556925</v>
      </c>
      <c r="K101" s="5">
        <v>12818625651</v>
      </c>
      <c r="L101" s="5">
        <v>12306707726</v>
      </c>
      <c r="M101" s="5">
        <v>17067331603</v>
      </c>
      <c r="N101" s="5">
        <v>26390443837</v>
      </c>
      <c r="O101" s="5">
        <v>30064035524</v>
      </c>
      <c r="P101" s="5">
        <v>30077411946</v>
      </c>
      <c r="Q101" s="5">
        <v>34258309053</v>
      </c>
      <c r="R101" s="5">
        <v>11370613060</v>
      </c>
      <c r="S101" s="5">
        <v>10159271614</v>
      </c>
      <c r="T101" s="5">
        <v>8109512785</v>
      </c>
    </row>
    <row r="102" spans="3:20" ht="15.5" x14ac:dyDescent="0.35">
      <c r="C102" t="s">
        <v>512</v>
      </c>
    </row>
    <row r="103" spans="3:20" ht="15.5" x14ac:dyDescent="0.35">
      <c r="C103" t="s">
        <v>125</v>
      </c>
      <c r="D103" s="5">
        <v>7140937391</v>
      </c>
    </row>
    <row r="104" spans="3:20" ht="15.5" x14ac:dyDescent="0.35">
      <c r="C104" t="s">
        <v>126</v>
      </c>
      <c r="D104" s="5">
        <v>7140937391</v>
      </c>
      <c r="L104" s="5">
        <v>430706566</v>
      </c>
      <c r="M104" s="5">
        <v>5789726558</v>
      </c>
      <c r="N104" s="5">
        <v>11957398585</v>
      </c>
      <c r="O104" s="5">
        <v>17725070605</v>
      </c>
      <c r="P104" s="5">
        <v>18748298194</v>
      </c>
      <c r="Q104" s="5">
        <v>23043748000</v>
      </c>
    </row>
    <row r="105" spans="3:20" ht="15.5" x14ac:dyDescent="0.35">
      <c r="C105" t="s">
        <v>127</v>
      </c>
      <c r="D105" s="5">
        <v>131172365187</v>
      </c>
      <c r="E105" s="5">
        <v>104396139144</v>
      </c>
      <c r="F105" s="5">
        <v>105389656661</v>
      </c>
      <c r="G105" s="5">
        <v>83396893458</v>
      </c>
      <c r="I105" s="5">
        <v>105389656661</v>
      </c>
      <c r="J105" s="5">
        <v>120612739232</v>
      </c>
      <c r="K105" s="5">
        <v>180745978416</v>
      </c>
      <c r="L105" s="5">
        <v>168880405973</v>
      </c>
      <c r="M105" s="5">
        <v>165028829275</v>
      </c>
      <c r="N105" s="5">
        <v>209059609099</v>
      </c>
      <c r="O105" s="5">
        <v>210719277506</v>
      </c>
      <c r="P105" s="5">
        <v>197498325699</v>
      </c>
      <c r="Q105" s="5">
        <v>178767779764</v>
      </c>
      <c r="R105" s="5">
        <v>101086129009</v>
      </c>
      <c r="S105" s="5">
        <v>71412193880</v>
      </c>
      <c r="T105" s="5">
        <v>62129382330</v>
      </c>
    </row>
    <row r="106" spans="3:20" ht="15.5" x14ac:dyDescent="0.35">
      <c r="C106" t="s">
        <v>128</v>
      </c>
    </row>
    <row r="107" spans="3:20" ht="15.5" x14ac:dyDescent="0.35">
      <c r="C107" t="s">
        <v>129</v>
      </c>
      <c r="D107" s="5">
        <v>108000000000</v>
      </c>
      <c r="E107" s="5">
        <v>108000000000</v>
      </c>
      <c r="F107" s="5">
        <v>108000000000</v>
      </c>
      <c r="G107" s="5">
        <v>108000000000</v>
      </c>
      <c r="I107" s="5">
        <v>108000000000</v>
      </c>
      <c r="J107" s="5">
        <v>108000000000</v>
      </c>
      <c r="K107" s="5">
        <v>108000000000</v>
      </c>
      <c r="L107" s="5">
        <v>108000000000</v>
      </c>
      <c r="M107" s="5">
        <v>108000000000</v>
      </c>
      <c r="N107" s="5">
        <v>108000000000</v>
      </c>
      <c r="O107" s="5">
        <v>108000000000</v>
      </c>
      <c r="P107" s="5">
        <v>108000000000</v>
      </c>
      <c r="Q107" s="5">
        <v>108000000000</v>
      </c>
      <c r="R107" s="5">
        <v>108000000000</v>
      </c>
      <c r="S107" s="5">
        <v>108000000000</v>
      </c>
      <c r="T107" s="5">
        <v>2324000000</v>
      </c>
    </row>
    <row r="108" spans="3:20" ht="15.5" x14ac:dyDescent="0.35">
      <c r="C108" t="s">
        <v>131</v>
      </c>
      <c r="D108" s="5">
        <v>92669932166</v>
      </c>
      <c r="E108" s="5">
        <v>90240860298</v>
      </c>
      <c r="F108" s="5">
        <v>85139525742</v>
      </c>
      <c r="G108" s="5">
        <v>80618691230</v>
      </c>
      <c r="I108" s="5">
        <v>85139525742</v>
      </c>
      <c r="J108" s="5">
        <v>68614186989</v>
      </c>
      <c r="K108" s="5">
        <v>55768919646</v>
      </c>
      <c r="L108" s="5">
        <v>40309701718</v>
      </c>
      <c r="M108" s="5">
        <v>32379473178</v>
      </c>
      <c r="N108" s="5">
        <v>28557017891</v>
      </c>
      <c r="O108" s="5">
        <v>95147598198</v>
      </c>
      <c r="P108" s="5">
        <v>93556368269</v>
      </c>
      <c r="Q108" s="5">
        <v>69844209015</v>
      </c>
      <c r="R108" s="5">
        <v>39401336000</v>
      </c>
      <c r="S108" s="5">
        <v>15789472961</v>
      </c>
      <c r="T108" s="5">
        <v>87772158404</v>
      </c>
    </row>
    <row r="109" spans="3:20" ht="15.5" x14ac:dyDescent="0.35">
      <c r="C109" t="s">
        <v>10</v>
      </c>
      <c r="D109" s="5">
        <v>204433365383</v>
      </c>
      <c r="E109" s="5">
        <v>202004293515</v>
      </c>
      <c r="F109" s="5">
        <v>196902958959</v>
      </c>
      <c r="G109" s="5">
        <v>193899506522</v>
      </c>
      <c r="I109" s="5">
        <v>196902958959</v>
      </c>
      <c r="J109" s="5">
        <v>181895002281</v>
      </c>
      <c r="K109" s="5">
        <v>169085891010</v>
      </c>
      <c r="L109" s="5">
        <v>154172119018</v>
      </c>
      <c r="M109" s="5">
        <v>146467951463</v>
      </c>
      <c r="N109" s="5">
        <v>141315873220</v>
      </c>
      <c r="O109" s="5">
        <v>209961645652</v>
      </c>
      <c r="P109" s="5">
        <v>207223731255</v>
      </c>
      <c r="Q109" s="5">
        <v>182138438811</v>
      </c>
      <c r="R109" s="5">
        <v>151366178112</v>
      </c>
      <c r="S109" s="5">
        <v>127562387693</v>
      </c>
      <c r="T109" s="5">
        <v>90190022401</v>
      </c>
    </row>
    <row r="110" spans="3:20" ht="15.5" x14ac:dyDescent="0.35">
      <c r="C110" t="s">
        <v>135</v>
      </c>
      <c r="D110" s="5">
        <v>335605730570</v>
      </c>
      <c r="E110" s="5">
        <v>306400432659</v>
      </c>
      <c r="F110" s="5">
        <v>302292615620</v>
      </c>
      <c r="G110" s="5">
        <v>277296399980</v>
      </c>
      <c r="I110" s="5">
        <v>302292615620</v>
      </c>
      <c r="J110" s="5">
        <v>302507741513</v>
      </c>
      <c r="K110" s="5">
        <v>349831869426</v>
      </c>
      <c r="L110" s="5">
        <v>323052524991</v>
      </c>
      <c r="M110" s="5">
        <v>311496780738</v>
      </c>
      <c r="N110" s="5">
        <v>350375482319</v>
      </c>
      <c r="O110" s="5">
        <v>420680923158</v>
      </c>
      <c r="P110" s="5">
        <v>404722056954</v>
      </c>
      <c r="Q110" s="5">
        <v>360906218575</v>
      </c>
      <c r="R110" s="5">
        <v>252452307121</v>
      </c>
      <c r="S110" s="5">
        <v>198974581573</v>
      </c>
      <c r="T110" s="5">
        <v>152319404731</v>
      </c>
    </row>
    <row r="111" spans="3:20" ht="15.5" x14ac:dyDescent="0.35">
      <c r="C111" t="s">
        <v>136</v>
      </c>
      <c r="D111" s="5">
        <v>1080000000</v>
      </c>
      <c r="E111" s="5">
        <v>1080000000</v>
      </c>
      <c r="F111" s="5">
        <v>1080000000</v>
      </c>
      <c r="G111" s="5">
        <v>1080000000</v>
      </c>
      <c r="I111" s="5">
        <v>1080000000</v>
      </c>
      <c r="J111" s="5">
        <v>1080000000</v>
      </c>
      <c r="K111" s="5">
        <v>1080000000</v>
      </c>
      <c r="L111" s="5">
        <v>1080000000</v>
      </c>
      <c r="M111" s="5">
        <v>1080000000</v>
      </c>
      <c r="N111" s="5">
        <v>1080000000</v>
      </c>
      <c r="O111" s="5">
        <v>1080000000</v>
      </c>
      <c r="P111" s="5">
        <v>1080000000</v>
      </c>
      <c r="Q111" s="5">
        <v>1080000000</v>
      </c>
      <c r="R111" s="5">
        <v>1080000000</v>
      </c>
      <c r="S111" s="5">
        <v>1080000000</v>
      </c>
      <c r="T111" s="5">
        <v>11200</v>
      </c>
    </row>
    <row r="113" spans="2:20" ht="15.5" x14ac:dyDescent="0.35">
      <c r="B113" t="s">
        <v>137</v>
      </c>
      <c r="C113" t="s">
        <v>138</v>
      </c>
      <c r="D113" s="5">
        <v>14192806176</v>
      </c>
      <c r="E113" s="5">
        <v>-3148073566</v>
      </c>
      <c r="F113" s="5">
        <v>17215683374</v>
      </c>
      <c r="G113" s="5">
        <v>16892426340</v>
      </c>
      <c r="I113" s="5">
        <v>69407085332</v>
      </c>
      <c r="J113" s="5">
        <v>29417505150</v>
      </c>
      <c r="K113" s="5">
        <v>-15838026797</v>
      </c>
      <c r="L113" s="5">
        <v>19925105399</v>
      </c>
      <c r="M113" s="5">
        <v>47103444358</v>
      </c>
      <c r="N113" s="5">
        <v>23511622589</v>
      </c>
      <c r="O113" s="5">
        <v>11977178491</v>
      </c>
      <c r="P113" s="5">
        <v>13472771574</v>
      </c>
      <c r="Q113" s="5">
        <v>-644338529</v>
      </c>
      <c r="R113" s="5">
        <v>-6128494910</v>
      </c>
      <c r="S113" s="5">
        <v>-9369929977</v>
      </c>
      <c r="T113" s="5">
        <v>13605183179</v>
      </c>
    </row>
    <row r="114" spans="2:20" ht="15.5" x14ac:dyDescent="0.35">
      <c r="C114" t="s">
        <v>139</v>
      </c>
      <c r="D114" s="5">
        <v>80506476903</v>
      </c>
      <c r="E114" s="5">
        <v>74785409793</v>
      </c>
      <c r="F114" s="5">
        <v>87563382874</v>
      </c>
      <c r="G114" s="5">
        <v>96266592204</v>
      </c>
      <c r="I114" s="5">
        <v>359035434889</v>
      </c>
      <c r="J114" s="5">
        <v>342365671536</v>
      </c>
      <c r="K114" s="5">
        <v>318814339506</v>
      </c>
      <c r="L114" s="5">
        <v>251014446689</v>
      </c>
      <c r="M114" s="5">
        <v>207948334109</v>
      </c>
      <c r="N114" s="5">
        <v>195052313322</v>
      </c>
      <c r="O114" s="5">
        <v>238175905576</v>
      </c>
      <c r="P114" s="5">
        <v>252198551498</v>
      </c>
      <c r="Q114" s="5">
        <v>208857989858</v>
      </c>
      <c r="R114" s="5">
        <v>174188480779</v>
      </c>
      <c r="S114" s="5">
        <v>115706724099</v>
      </c>
      <c r="T114" s="5">
        <v>91883366454</v>
      </c>
    </row>
    <row r="115" spans="2:20" ht="15.5" x14ac:dyDescent="0.35">
      <c r="C115" t="s">
        <v>1974</v>
      </c>
      <c r="D115" s="5">
        <v>-63139494597</v>
      </c>
      <c r="E115" s="5">
        <v>-61289091876</v>
      </c>
      <c r="F115" s="5">
        <v>-59199510275</v>
      </c>
      <c r="G115" s="5">
        <v>-71464362316</v>
      </c>
      <c r="I115" s="5">
        <v>-235716805686</v>
      </c>
      <c r="J115" s="5">
        <v>-258166606158</v>
      </c>
      <c r="K115" s="5">
        <v>-290138408633</v>
      </c>
      <c r="L115" s="5">
        <v>-190781356845</v>
      </c>
      <c r="M115" s="5">
        <v>-134606009866</v>
      </c>
      <c r="N115" s="5">
        <v>-130476150282</v>
      </c>
      <c r="O115" s="5">
        <v>-180519192213</v>
      </c>
      <c r="P115" s="5">
        <v>-186089006974</v>
      </c>
      <c r="Q115" s="5">
        <v>-167707093281</v>
      </c>
      <c r="R115" s="5">
        <v>-121408527764</v>
      </c>
      <c r="S115" s="5">
        <v>-88352295249</v>
      </c>
      <c r="T115" s="5">
        <v>-59333243558</v>
      </c>
    </row>
    <row r="116" spans="2:20" ht="15.5" x14ac:dyDescent="0.35">
      <c r="C116" t="s">
        <v>1975</v>
      </c>
      <c r="D116" s="5">
        <v>-1788864771</v>
      </c>
      <c r="E116" s="5">
        <v>-8530434693</v>
      </c>
      <c r="F116" s="5">
        <v>-16046747046</v>
      </c>
      <c r="G116" s="5">
        <v>-1729866735</v>
      </c>
      <c r="I116" s="5">
        <v>-39267937765</v>
      </c>
      <c r="J116" s="5">
        <v>-36531694113</v>
      </c>
      <c r="K116" s="5">
        <v>-27116740916</v>
      </c>
      <c r="L116" s="5">
        <v>-25117099257</v>
      </c>
      <c r="M116" s="5">
        <v>-8734368487</v>
      </c>
      <c r="N116" s="5">
        <v>-8257551246</v>
      </c>
      <c r="O116" s="5">
        <v>-9785700324</v>
      </c>
      <c r="P116" s="5">
        <v>-9738361232</v>
      </c>
      <c r="Q116" s="5">
        <v>-9316377747</v>
      </c>
      <c r="R116" s="5">
        <v>-31855158946</v>
      </c>
      <c r="S116" s="5">
        <v>-13828937620</v>
      </c>
      <c r="T116" s="5">
        <v>-9217772182</v>
      </c>
    </row>
    <row r="117" spans="2:20" ht="15.5" x14ac:dyDescent="0.35">
      <c r="C117" t="s">
        <v>1976</v>
      </c>
      <c r="D117" s="5">
        <v>-1379442987</v>
      </c>
      <c r="E117" s="5">
        <v>-5211096010</v>
      </c>
      <c r="F117" s="5">
        <v>9998606945</v>
      </c>
      <c r="G117" s="5">
        <v>-6450966109</v>
      </c>
      <c r="I117" s="5">
        <v>-8763825270</v>
      </c>
      <c r="J117" s="5">
        <v>-12891041026</v>
      </c>
      <c r="K117" s="5">
        <v>-10445824711</v>
      </c>
      <c r="L117" s="5">
        <v>-9238948407</v>
      </c>
      <c r="M117" s="5">
        <v>-11605931449</v>
      </c>
      <c r="N117" s="5">
        <v>-12050571266</v>
      </c>
      <c r="O117" s="5">
        <v>-14094712258</v>
      </c>
      <c r="P117" s="5">
        <v>-13304460963</v>
      </c>
      <c r="Q117" s="5">
        <v>-10127421446</v>
      </c>
      <c r="R117" s="5">
        <v>-10702778499</v>
      </c>
      <c r="S117" s="5">
        <v>-13779079304</v>
      </c>
      <c r="T117" s="5">
        <v>-4789966163</v>
      </c>
    </row>
    <row r="118" spans="2:20" ht="15.5" x14ac:dyDescent="0.35">
      <c r="C118" t="s">
        <v>265</v>
      </c>
      <c r="D118" s="5">
        <v>-4165562</v>
      </c>
      <c r="E118" s="5">
        <v>-2902860780</v>
      </c>
      <c r="F118" s="5">
        <v>-4984669649</v>
      </c>
      <c r="G118" s="5">
        <v>581887993</v>
      </c>
      <c r="I118" s="5">
        <v>-4415522745</v>
      </c>
      <c r="J118" s="5">
        <v>-450212203</v>
      </c>
      <c r="K118" s="5">
        <v>-2619652571</v>
      </c>
      <c r="L118" s="5">
        <v>-1424266053</v>
      </c>
      <c r="M118" s="5">
        <v>-223289509</v>
      </c>
      <c r="N118" s="5">
        <v>-11568126804</v>
      </c>
      <c r="O118" s="5">
        <v>-7904282688</v>
      </c>
      <c r="P118" s="5">
        <v>-15315050546</v>
      </c>
      <c r="Q118" s="5">
        <v>-14991875380</v>
      </c>
      <c r="R118" s="5">
        <v>-9634998241</v>
      </c>
      <c r="S118" s="5">
        <v>-3648296922</v>
      </c>
      <c r="T118" s="5">
        <v>-1079304646</v>
      </c>
    </row>
    <row r="119" spans="2:20" ht="15.5" x14ac:dyDescent="0.35">
      <c r="C119" t="s">
        <v>586</v>
      </c>
      <c r="D119" s="5">
        <v>-1702810</v>
      </c>
      <c r="F119" s="5">
        <v>-115379475</v>
      </c>
      <c r="G119" s="5">
        <v>-310858697</v>
      </c>
      <c r="I119" s="5">
        <v>-1464258091</v>
      </c>
      <c r="J119" s="5">
        <v>-4908612886</v>
      </c>
      <c r="K119" s="5">
        <v>-4331739472</v>
      </c>
      <c r="L119" s="5">
        <v>-4527670728</v>
      </c>
      <c r="M119" s="5">
        <v>-5675290440</v>
      </c>
      <c r="N119" s="5">
        <v>-9188291135</v>
      </c>
      <c r="O119" s="5">
        <v>-13894839602</v>
      </c>
      <c r="P119" s="5">
        <v>-14278900209</v>
      </c>
      <c r="Q119" s="5">
        <v>-7359560533</v>
      </c>
      <c r="R119" s="5">
        <v>-6715512239</v>
      </c>
      <c r="S119" s="5">
        <v>-5468044981</v>
      </c>
      <c r="T119" s="5">
        <v>-3857896726</v>
      </c>
    </row>
    <row r="120" spans="2:20" ht="15.5" x14ac:dyDescent="0.35">
      <c r="C120" t="s">
        <v>145</v>
      </c>
      <c r="D120" s="5">
        <v>-1941252843</v>
      </c>
      <c r="F120" s="5">
        <v>-6347981806</v>
      </c>
      <c r="G120" s="5">
        <v>-10441631838</v>
      </c>
      <c r="I120" s="5">
        <v>-37819454372</v>
      </c>
      <c r="J120" s="5">
        <v>-32730128892</v>
      </c>
      <c r="K120" s="5">
        <v>12397198968</v>
      </c>
      <c r="L120" s="5">
        <v>1894183990</v>
      </c>
      <c r="M120" s="5">
        <v>-43332393804</v>
      </c>
      <c r="N120" s="5">
        <v>-21443305601</v>
      </c>
      <c r="O120" s="5">
        <v>-9569581073</v>
      </c>
      <c r="P120" s="5">
        <v>192258839</v>
      </c>
      <c r="Q120" s="5">
        <v>45768630029</v>
      </c>
      <c r="R120" s="5">
        <v>9908267768</v>
      </c>
      <c r="S120" s="5">
        <v>19533488383</v>
      </c>
      <c r="T120" s="5">
        <v>-43226304479</v>
      </c>
    </row>
    <row r="121" spans="2:20" ht="15.5" x14ac:dyDescent="0.35">
      <c r="C121" t="s">
        <v>146</v>
      </c>
      <c r="D121" s="5">
        <v>-12009938117</v>
      </c>
      <c r="E121" s="5">
        <v>-199483641</v>
      </c>
      <c r="F121" s="5">
        <v>782978520</v>
      </c>
      <c r="G121" s="5">
        <v>-59419115</v>
      </c>
      <c r="I121" s="5">
        <v>-198173261</v>
      </c>
      <c r="J121" s="5">
        <v>-1369817408</v>
      </c>
      <c r="K121" s="5">
        <v>-15192200</v>
      </c>
      <c r="L121" s="5">
        <v>-800039094</v>
      </c>
      <c r="M121" s="5">
        <v>-2566394363</v>
      </c>
      <c r="N121" s="5">
        <v>-2061479248</v>
      </c>
      <c r="O121" s="5">
        <v>-2187560067</v>
      </c>
      <c r="P121" s="5">
        <v>-14071728217</v>
      </c>
      <c r="Q121" s="5">
        <v>-52126110440</v>
      </c>
      <c r="R121" s="5">
        <v>-991076000</v>
      </c>
      <c r="S121" s="5">
        <v>-5604912395</v>
      </c>
      <c r="T121" s="5">
        <v>-864601604</v>
      </c>
    </row>
    <row r="122" spans="2:20" ht="15.5" x14ac:dyDescent="0.35">
      <c r="C122" t="s">
        <v>147</v>
      </c>
      <c r="D122" s="5">
        <v>-12009938117</v>
      </c>
      <c r="E122" s="5">
        <v>-199483641</v>
      </c>
      <c r="F122" s="5">
        <v>782978520</v>
      </c>
      <c r="G122" s="5">
        <v>-59419115</v>
      </c>
      <c r="I122" s="5">
        <v>-198173261</v>
      </c>
      <c r="J122" s="5">
        <v>-1369817408</v>
      </c>
      <c r="K122" s="5">
        <v>-15192200</v>
      </c>
      <c r="L122" s="5">
        <v>-1163424511</v>
      </c>
      <c r="M122" s="5">
        <v>-2809988363</v>
      </c>
      <c r="N122" s="5">
        <v>-2061479248</v>
      </c>
      <c r="O122" s="5">
        <v>-2247560067</v>
      </c>
      <c r="P122" s="5">
        <v>-14224328217</v>
      </c>
      <c r="Q122" s="5">
        <v>-52038357064</v>
      </c>
      <c r="R122" s="5">
        <v>-1023076000</v>
      </c>
      <c r="S122" s="5">
        <v>-5634608527</v>
      </c>
      <c r="T122" s="5">
        <v>-864601604</v>
      </c>
    </row>
    <row r="123" spans="2:20" ht="15.5" x14ac:dyDescent="0.35">
      <c r="C123" t="s">
        <v>217</v>
      </c>
      <c r="L123" s="5">
        <v>363385417</v>
      </c>
      <c r="M123" s="5">
        <v>243594000</v>
      </c>
      <c r="O123" s="5">
        <v>60000000</v>
      </c>
      <c r="P123" s="5">
        <v>152600000</v>
      </c>
      <c r="Q123" s="5">
        <v>-87753376</v>
      </c>
      <c r="R123" s="5">
        <v>32000000</v>
      </c>
      <c r="S123" s="5">
        <v>29696132</v>
      </c>
    </row>
    <row r="124" spans="2:20" ht="15.5" x14ac:dyDescent="0.35">
      <c r="C124" t="s">
        <v>152</v>
      </c>
      <c r="D124" s="5">
        <v>-1941252843</v>
      </c>
      <c r="F124" s="5">
        <v>-6347981806</v>
      </c>
      <c r="G124" s="5">
        <v>-10441631838</v>
      </c>
      <c r="I124" s="5">
        <v>-37819454372</v>
      </c>
      <c r="J124" s="5">
        <v>-32730128892</v>
      </c>
      <c r="K124" s="5">
        <v>12397198968</v>
      </c>
      <c r="L124" s="5">
        <v>1894183990</v>
      </c>
      <c r="M124" s="5">
        <v>-43332393804</v>
      </c>
      <c r="N124" s="5">
        <v>-21443305601</v>
      </c>
      <c r="O124" s="5">
        <v>-9569581073</v>
      </c>
      <c r="P124" s="5">
        <v>192258839</v>
      </c>
      <c r="Q124" s="5">
        <v>45768630029</v>
      </c>
      <c r="R124" s="5">
        <v>9908267768</v>
      </c>
      <c r="S124" s="5">
        <v>19533488383</v>
      </c>
      <c r="T124" s="5">
        <v>-43226304479</v>
      </c>
    </row>
    <row r="125" spans="2:20" ht="15.5" x14ac:dyDescent="0.35">
      <c r="C125" t="s">
        <v>310</v>
      </c>
      <c r="D125" s="5">
        <v>9261417483</v>
      </c>
    </row>
    <row r="126" spans="2:20" ht="15.5" x14ac:dyDescent="0.35">
      <c r="C126" t="s">
        <v>231</v>
      </c>
      <c r="D126" s="5">
        <v>-402670326</v>
      </c>
      <c r="J126" s="5">
        <v>-430706518</v>
      </c>
      <c r="K126" s="5">
        <v>-5627691202</v>
      </c>
      <c r="L126" s="5">
        <v>-5795875833</v>
      </c>
      <c r="M126" s="5">
        <v>-6171661167</v>
      </c>
      <c r="N126" s="5">
        <v>-6639894242</v>
      </c>
    </row>
    <row r="127" spans="2:20" ht="15.5" x14ac:dyDescent="0.35">
      <c r="C127" t="s">
        <v>235</v>
      </c>
      <c r="F127" s="5">
        <v>-458027400</v>
      </c>
      <c r="I127" s="5">
        <v>-458027400</v>
      </c>
    </row>
    <row r="128" spans="2:20" ht="15.5" x14ac:dyDescent="0.35">
      <c r="C128" t="s">
        <v>1977</v>
      </c>
      <c r="S128" s="5">
        <v>28189000000</v>
      </c>
    </row>
    <row r="129" spans="2:20" ht="15.5" x14ac:dyDescent="0.35">
      <c r="C129" t="s">
        <v>606</v>
      </c>
      <c r="T129" s="5">
        <v>-1589380000</v>
      </c>
    </row>
    <row r="130" spans="2:20" ht="15.5" x14ac:dyDescent="0.35">
      <c r="C130" t="s">
        <v>608</v>
      </c>
      <c r="D130" s="5">
        <v>-10800000000</v>
      </c>
      <c r="I130" s="5">
        <v>-8640000000</v>
      </c>
      <c r="J130" s="5">
        <v>-5400000000</v>
      </c>
      <c r="O130" s="5">
        <v>-8640000000</v>
      </c>
      <c r="P130" s="5">
        <v>-8640000000</v>
      </c>
      <c r="Q130" s="5">
        <v>-8640000000</v>
      </c>
      <c r="R130" s="5">
        <v>-8640000000</v>
      </c>
      <c r="S130" s="5">
        <v>-9074928861</v>
      </c>
    </row>
    <row r="131" spans="2:20" ht="15.5" x14ac:dyDescent="0.35">
      <c r="C131" t="s">
        <v>167</v>
      </c>
      <c r="D131" s="5">
        <v>241615216</v>
      </c>
      <c r="E131" s="5">
        <v>-3347557207</v>
      </c>
      <c r="F131" s="5">
        <v>11650680088</v>
      </c>
      <c r="G131" s="5">
        <v>6391375387</v>
      </c>
      <c r="I131" s="5">
        <v>31389457699</v>
      </c>
      <c r="J131" s="5">
        <v>-4682441150</v>
      </c>
      <c r="K131" s="5">
        <v>-3456020029</v>
      </c>
      <c r="L131" s="5">
        <v>21019250295</v>
      </c>
      <c r="M131" s="5">
        <v>1204656191</v>
      </c>
      <c r="N131" s="5">
        <v>6837740</v>
      </c>
      <c r="O131" s="5">
        <v>220037351</v>
      </c>
      <c r="P131" s="5">
        <v>-406697804</v>
      </c>
      <c r="Q131" s="5">
        <v>-7001818940</v>
      </c>
      <c r="R131" s="5">
        <v>2788696858</v>
      </c>
      <c r="S131" s="5">
        <v>4558646011</v>
      </c>
      <c r="T131" s="5">
        <v>-30485722904</v>
      </c>
    </row>
    <row r="132" spans="2:20" ht="15.5" x14ac:dyDescent="0.35">
      <c r="C132" t="s">
        <v>242</v>
      </c>
      <c r="D132" s="5">
        <v>-313565163</v>
      </c>
      <c r="E132" s="5">
        <v>1173295536</v>
      </c>
      <c r="F132" s="5">
        <v>214783818</v>
      </c>
      <c r="G132" s="5">
        <v>78000690</v>
      </c>
      <c r="I132" s="5">
        <v>-204033403</v>
      </c>
      <c r="J132" s="5">
        <v>352956671</v>
      </c>
      <c r="K132" s="5">
        <v>226226905</v>
      </c>
      <c r="L132" s="5">
        <v>-873110755</v>
      </c>
      <c r="M132" s="5">
        <v>-8804208</v>
      </c>
      <c r="N132" s="5">
        <v>-535769441</v>
      </c>
      <c r="O132" s="5">
        <v>27184170</v>
      </c>
      <c r="P132" s="5">
        <v>-568316002</v>
      </c>
      <c r="Q132" s="5">
        <v>-523939866</v>
      </c>
      <c r="R132" s="5">
        <v>-110816465</v>
      </c>
      <c r="S132" s="5">
        <v>176389807</v>
      </c>
      <c r="T132" s="5">
        <v>-204354236</v>
      </c>
    </row>
    <row r="133" spans="2:20" ht="15.5" x14ac:dyDescent="0.35">
      <c r="C133" t="s">
        <v>1978</v>
      </c>
      <c r="L133" s="5">
        <v>-14963334654</v>
      </c>
      <c r="M133" s="5">
        <v>3989140</v>
      </c>
      <c r="N133" s="5">
        <v>2714215587</v>
      </c>
      <c r="O133" s="5">
        <v>-2641703987</v>
      </c>
      <c r="P133" s="5">
        <v>48712585</v>
      </c>
      <c r="Q133" s="5">
        <v>13773046530</v>
      </c>
      <c r="R133" s="5">
        <v>-3223139151</v>
      </c>
      <c r="S133" s="5">
        <v>-4201820134</v>
      </c>
      <c r="T133" s="5">
        <v>29385909840</v>
      </c>
    </row>
    <row r="134" spans="2:20" ht="15.5" x14ac:dyDescent="0.35">
      <c r="C134" t="s">
        <v>168</v>
      </c>
      <c r="E134" s="5">
        <v>35607432933</v>
      </c>
      <c r="I134" s="5">
        <v>4422008637</v>
      </c>
      <c r="J134" s="5">
        <v>8751493116</v>
      </c>
      <c r="K134" s="5">
        <v>11981286240</v>
      </c>
      <c r="L134" s="5">
        <v>6798481354</v>
      </c>
      <c r="M134" s="5">
        <v>5598640231</v>
      </c>
      <c r="N134" s="5">
        <v>3413356345</v>
      </c>
      <c r="O134" s="5">
        <v>5807838811</v>
      </c>
      <c r="P134" s="5">
        <v>6734140032</v>
      </c>
      <c r="Q134" s="5">
        <v>486852308</v>
      </c>
      <c r="R134" s="5">
        <v>1032111066</v>
      </c>
      <c r="S134" s="5">
        <v>498895382</v>
      </c>
      <c r="T134" s="5">
        <v>1803062682</v>
      </c>
    </row>
    <row r="135" spans="2:20" ht="15.5" x14ac:dyDescent="0.35">
      <c r="C135" t="s">
        <v>169</v>
      </c>
      <c r="D135" s="5">
        <v>-71949947</v>
      </c>
      <c r="E135" s="5">
        <v>33433171262</v>
      </c>
      <c r="F135" s="5">
        <v>11865463906</v>
      </c>
      <c r="G135" s="5">
        <v>6469376077</v>
      </c>
      <c r="I135" s="5">
        <v>35607432933</v>
      </c>
      <c r="J135" s="5">
        <v>4422008637</v>
      </c>
      <c r="K135" s="5">
        <v>8751493116</v>
      </c>
      <c r="L135" s="5">
        <v>11981286240</v>
      </c>
      <c r="M135" s="5">
        <v>6798481354</v>
      </c>
      <c r="N135" s="5">
        <v>5598640231</v>
      </c>
      <c r="O135" s="5">
        <v>3413356345</v>
      </c>
      <c r="P135" s="5">
        <v>5807838811</v>
      </c>
      <c r="Q135" s="5">
        <v>6734140032</v>
      </c>
      <c r="R135" s="5">
        <v>486852308</v>
      </c>
      <c r="S135" s="5">
        <v>1032111066</v>
      </c>
      <c r="T135" s="5">
        <v>498895382</v>
      </c>
    </row>
    <row r="137" spans="2:20" ht="15.5" x14ac:dyDescent="0.35">
      <c r="B137" t="s">
        <v>170</v>
      </c>
      <c r="C137" t="s">
        <v>12</v>
      </c>
      <c r="D137" s="5">
        <v>1080000000</v>
      </c>
      <c r="E137" s="5">
        <v>1080000000</v>
      </c>
      <c r="F137" s="5">
        <v>1080000000</v>
      </c>
      <c r="G137" s="5">
        <v>1080000000</v>
      </c>
      <c r="I137" s="5">
        <v>1080000000</v>
      </c>
      <c r="J137" s="5">
        <v>1080000000</v>
      </c>
      <c r="K137" s="5">
        <v>1080000000</v>
      </c>
      <c r="L137" s="5">
        <v>1080000000</v>
      </c>
      <c r="M137" s="5">
        <v>1080000000</v>
      </c>
      <c r="N137" s="5">
        <v>1080000000</v>
      </c>
      <c r="O137" s="5">
        <v>1080000000</v>
      </c>
      <c r="P137" s="5">
        <v>1080000000</v>
      </c>
      <c r="Q137" s="5">
        <v>1080000000</v>
      </c>
      <c r="R137" s="5">
        <v>1080000000</v>
      </c>
      <c r="S137" s="5">
        <v>1080000000</v>
      </c>
      <c r="T137" s="5">
        <v>0</v>
      </c>
    </row>
    <row r="138" spans="2:20" ht="15.5" x14ac:dyDescent="0.35">
      <c r="C138" t="s">
        <v>171</v>
      </c>
      <c r="D138" s="6">
        <v>12.25</v>
      </c>
      <c r="E138" s="6">
        <v>4.72</v>
      </c>
      <c r="F138" s="6">
        <v>4.1900000000000004</v>
      </c>
      <c r="G138" s="6">
        <v>8.25</v>
      </c>
    </row>
    <row r="139" spans="2:20" ht="15.5" x14ac:dyDescent="0.35">
      <c r="C139" t="s">
        <v>172</v>
      </c>
      <c r="D139" s="6">
        <v>19.760000000000002</v>
      </c>
      <c r="E139" s="6">
        <v>48.73</v>
      </c>
      <c r="F139" s="6">
        <v>59.67</v>
      </c>
      <c r="G139" s="6">
        <v>29.33</v>
      </c>
    </row>
    <row r="140" spans="2:20" ht="15.5" x14ac:dyDescent="0.35">
      <c r="C140" t="s">
        <v>60</v>
      </c>
      <c r="D140" s="6">
        <v>3.34</v>
      </c>
      <c r="E140" s="6">
        <v>4.4800000000000004</v>
      </c>
      <c r="F140" s="6">
        <v>2.86</v>
      </c>
      <c r="G140" s="6">
        <v>2.87</v>
      </c>
    </row>
    <row r="141" spans="2:20" ht="15.5" x14ac:dyDescent="0.35">
      <c r="C141" t="s">
        <v>173</v>
      </c>
      <c r="D141" s="5">
        <v>14840000000</v>
      </c>
      <c r="E141" s="5">
        <v>6730000000</v>
      </c>
      <c r="F141" s="5">
        <v>6720000000</v>
      </c>
      <c r="G141" s="5">
        <v>13680000000</v>
      </c>
    </row>
    <row r="142" spans="2:20" ht="15.5" x14ac:dyDescent="0.35">
      <c r="C142" t="s">
        <v>174</v>
      </c>
      <c r="D142" s="6">
        <v>3.9399999999999998E-2</v>
      </c>
      <c r="E142" s="6">
        <v>1.66E-2</v>
      </c>
      <c r="F142" s="6">
        <v>1.4999999999999999E-2</v>
      </c>
      <c r="G142" s="6">
        <v>3.2099999999999997E-2</v>
      </c>
    </row>
    <row r="143" spans="2:20" ht="15.5" x14ac:dyDescent="0.35">
      <c r="C143" t="s">
        <v>175</v>
      </c>
      <c r="D143" s="6">
        <v>6.4699999999999994E-2</v>
      </c>
      <c r="E143" s="6">
        <v>2.53E-2</v>
      </c>
      <c r="F143" s="6">
        <v>2.3E-2</v>
      </c>
      <c r="G143" s="6">
        <v>4.5999999999999999E-2</v>
      </c>
    </row>
    <row r="144" spans="2:20" ht="15.5" x14ac:dyDescent="0.35">
      <c r="C144" t="s">
        <v>176</v>
      </c>
      <c r="D144" s="6">
        <v>6.1100000000000002E-2</v>
      </c>
      <c r="E144" s="6">
        <v>2.63E-2</v>
      </c>
      <c r="F144" s="6">
        <v>2.6800000000000001E-2</v>
      </c>
      <c r="G144" s="6">
        <v>6.1600000000000002E-2</v>
      </c>
    </row>
    <row r="145" spans="3:7" ht="15.5" x14ac:dyDescent="0.35">
      <c r="C145" t="s">
        <v>177</v>
      </c>
      <c r="D145" s="6">
        <v>953.27</v>
      </c>
      <c r="E145" s="6">
        <v>616.04</v>
      </c>
      <c r="F145" s="6">
        <v>137.77000000000001</v>
      </c>
      <c r="G145" s="6">
        <v>35.479999999999997</v>
      </c>
    </row>
    <row r="146" spans="3:7" ht="15.5" x14ac:dyDescent="0.35">
      <c r="C146" t="s">
        <v>178</v>
      </c>
      <c r="D146" s="5">
        <v>204000000000</v>
      </c>
      <c r="E146" s="5">
        <v>202000000000</v>
      </c>
      <c r="F146" s="5">
        <v>197000000000</v>
      </c>
      <c r="G146" s="5">
        <v>194000000000</v>
      </c>
    </row>
    <row r="147" spans="3:7" ht="15.5" x14ac:dyDescent="0.35">
      <c r="C147" t="s">
        <v>179</v>
      </c>
      <c r="D147" s="6">
        <v>1.28</v>
      </c>
      <c r="E147" s="6">
        <v>1.23</v>
      </c>
      <c r="F147" s="6">
        <v>1.37</v>
      </c>
      <c r="G147" s="6">
        <v>1.35</v>
      </c>
    </row>
    <row r="148" spans="3:7" ht="15.5" x14ac:dyDescent="0.35">
      <c r="C148" t="s">
        <v>180</v>
      </c>
      <c r="D148" s="6">
        <v>189.29</v>
      </c>
      <c r="E148" s="6">
        <v>187.04</v>
      </c>
      <c r="F148" s="6">
        <v>182.32</v>
      </c>
      <c r="G148" s="6">
        <v>179.54</v>
      </c>
    </row>
    <row r="149" spans="3:7" ht="15.5" x14ac:dyDescent="0.35">
      <c r="C149" t="s">
        <v>181</v>
      </c>
      <c r="D149" s="6">
        <v>1.28</v>
      </c>
      <c r="E149" s="6">
        <v>1.23</v>
      </c>
      <c r="F149" s="6">
        <v>1.37</v>
      </c>
      <c r="G149" s="6">
        <v>1.35</v>
      </c>
    </row>
    <row r="150" spans="3:7" ht="15.5" x14ac:dyDescent="0.35">
      <c r="C150" t="s">
        <v>182</v>
      </c>
      <c r="D150" s="6">
        <v>189.29</v>
      </c>
      <c r="E150" s="6">
        <v>187.04</v>
      </c>
      <c r="F150" s="6">
        <v>182.32</v>
      </c>
      <c r="G150" s="6">
        <v>179.54</v>
      </c>
    </row>
    <row r="151" spans="3:7" ht="15.5" x14ac:dyDescent="0.35">
      <c r="C151" t="s">
        <v>183</v>
      </c>
      <c r="D151" s="5">
        <v>3000000000</v>
      </c>
      <c r="G151" s="5">
        <v>6000000000</v>
      </c>
    </row>
    <row r="152" spans="3:7" ht="15.5" x14ac:dyDescent="0.35">
      <c r="C152" t="s">
        <v>184</v>
      </c>
      <c r="D152" s="5">
        <v>7000000000</v>
      </c>
    </row>
    <row r="153" spans="3:7" ht="15.5" x14ac:dyDescent="0.35">
      <c r="C153" t="s">
        <v>185</v>
      </c>
      <c r="D153" s="5">
        <v>204000000000</v>
      </c>
      <c r="E153" s="5">
        <v>202000000000</v>
      </c>
      <c r="F153" s="5">
        <v>197000000000</v>
      </c>
      <c r="G153" s="5">
        <v>194000000000</v>
      </c>
    </row>
    <row r="154" spans="3:7" ht="15.5" x14ac:dyDescent="0.35">
      <c r="C154" t="s">
        <v>24</v>
      </c>
      <c r="D154" s="5">
        <v>10000000000</v>
      </c>
      <c r="G154" s="5">
        <v>6000000000</v>
      </c>
    </row>
    <row r="155" spans="3:7" ht="15.5" x14ac:dyDescent="0.35">
      <c r="C155" t="s">
        <v>21</v>
      </c>
      <c r="D155" s="5">
        <v>-23000000000</v>
      </c>
      <c r="E155" s="5">
        <v>-33000000000</v>
      </c>
      <c r="F155" s="5">
        <v>-36000000000</v>
      </c>
      <c r="G155" s="5">
        <v>-18000000000</v>
      </c>
    </row>
    <row r="156" spans="3:7" ht="15.5" x14ac:dyDescent="0.35">
      <c r="C156" t="s">
        <v>186</v>
      </c>
      <c r="D156" s="5">
        <v>117000000000</v>
      </c>
      <c r="E156" s="5">
        <v>119000000000</v>
      </c>
      <c r="F156" s="5">
        <v>113000000000</v>
      </c>
      <c r="G156" s="5">
        <v>108000000000</v>
      </c>
    </row>
    <row r="157" spans="3:7" ht="15.5" x14ac:dyDescent="0.35">
      <c r="C157" t="s">
        <v>187</v>
      </c>
      <c r="D157" s="5">
        <v>14000000000</v>
      </c>
      <c r="E157" s="5">
        <v>-3000000000</v>
      </c>
      <c r="F157" s="5">
        <v>17000000000</v>
      </c>
      <c r="G157" s="5">
        <v>17000000000</v>
      </c>
    </row>
    <row r="158" spans="3:7" ht="15.5" x14ac:dyDescent="0.35">
      <c r="C158" t="s">
        <v>188</v>
      </c>
      <c r="D158" s="5">
        <v>-12000000000</v>
      </c>
      <c r="E158" s="5">
        <v>0</v>
      </c>
      <c r="F158" s="5">
        <v>1000000000</v>
      </c>
      <c r="G158" s="5">
        <v>0</v>
      </c>
    </row>
    <row r="159" spans="3:7" ht="15.5" x14ac:dyDescent="0.35">
      <c r="C159" t="s">
        <v>13</v>
      </c>
      <c r="D159" s="5">
        <v>2000000000</v>
      </c>
      <c r="E159" s="5">
        <v>-3000000000</v>
      </c>
      <c r="F159" s="5">
        <v>18000000000</v>
      </c>
      <c r="G159" s="5">
        <v>17000000000</v>
      </c>
    </row>
    <row r="160" spans="3:7" ht="15.5" x14ac:dyDescent="0.35">
      <c r="C160" t="s">
        <v>16</v>
      </c>
      <c r="D160" s="6">
        <v>2.02</v>
      </c>
      <c r="E160" s="6">
        <v>-3.1</v>
      </c>
      <c r="F160" s="6">
        <v>16.670000000000002</v>
      </c>
      <c r="G160" s="6">
        <v>15.59</v>
      </c>
    </row>
    <row r="161" spans="3:20" ht="15.5" x14ac:dyDescent="0.35">
      <c r="C161" t="s">
        <v>45</v>
      </c>
      <c r="I161" s="6">
        <v>23.3</v>
      </c>
      <c r="J161" s="6">
        <v>16.89</v>
      </c>
      <c r="K161" s="6">
        <v>14.31</v>
      </c>
      <c r="L161" s="6">
        <v>7.34</v>
      </c>
      <c r="M161" s="6">
        <v>3.54</v>
      </c>
      <c r="N161" s="6">
        <v>-52.88</v>
      </c>
      <c r="O161" s="6">
        <v>9.4700000000000006</v>
      </c>
      <c r="P161" s="6">
        <v>29.96</v>
      </c>
      <c r="Q161" s="6">
        <v>36.19</v>
      </c>
      <c r="R161" s="6">
        <v>29.86</v>
      </c>
      <c r="S161" s="6">
        <v>17.38</v>
      </c>
      <c r="T161" s="6">
        <v>793327.46</v>
      </c>
    </row>
    <row r="162" spans="3:20" ht="15.5" x14ac:dyDescent="0.35">
      <c r="C162" t="s">
        <v>59</v>
      </c>
      <c r="I162" s="6">
        <v>10.73</v>
      </c>
      <c r="J162" s="6">
        <v>8.23</v>
      </c>
      <c r="K162" s="6">
        <v>11.18</v>
      </c>
      <c r="L162" s="6">
        <v>14.31</v>
      </c>
      <c r="M162" s="6">
        <v>53.67</v>
      </c>
      <c r="N162" s="6">
        <v>-4.84</v>
      </c>
      <c r="O162" s="6">
        <v>32.950000000000003</v>
      </c>
      <c r="P162" s="6">
        <v>14.29</v>
      </c>
      <c r="Q162" s="6">
        <v>11.05</v>
      </c>
      <c r="R162" s="6">
        <v>9.18</v>
      </c>
      <c r="S162" s="6">
        <v>7.59</v>
      </c>
      <c r="T162" s="5">
        <v>0</v>
      </c>
    </row>
    <row r="163" spans="3:20" ht="15.5" x14ac:dyDescent="0.35">
      <c r="C163" t="s">
        <v>62</v>
      </c>
      <c r="I163" s="6">
        <v>0.74</v>
      </c>
      <c r="J163" s="6">
        <v>0.41</v>
      </c>
      <c r="K163" s="6">
        <v>0.51</v>
      </c>
      <c r="L163" s="6">
        <v>0.52</v>
      </c>
      <c r="M163" s="6">
        <v>1.1299999999999999</v>
      </c>
      <c r="N163" s="6">
        <v>2.13</v>
      </c>
      <c r="O163" s="6">
        <v>1.64</v>
      </c>
      <c r="P163" s="6">
        <v>1.75</v>
      </c>
      <c r="Q163" s="6">
        <v>1.75</v>
      </c>
      <c r="R163" s="6">
        <v>1.38</v>
      </c>
      <c r="S163" s="6">
        <v>0.95</v>
      </c>
      <c r="T163" s="5">
        <v>0</v>
      </c>
    </row>
    <row r="164" spans="3:20" ht="15.5" x14ac:dyDescent="0.35">
      <c r="C164" t="s">
        <v>189</v>
      </c>
      <c r="I164" s="5">
        <v>39580000000</v>
      </c>
      <c r="J164" s="5">
        <v>29090000000</v>
      </c>
      <c r="K164" s="5">
        <v>26880000000</v>
      </c>
      <c r="L164" s="5">
        <v>19720000000</v>
      </c>
      <c r="M164" s="5">
        <v>15310000000</v>
      </c>
      <c r="N164" s="5">
        <v>-36130000000</v>
      </c>
      <c r="O164" s="5">
        <v>36100000000</v>
      </c>
      <c r="P164" s="5">
        <v>67060000000</v>
      </c>
    </row>
    <row r="165" spans="3:20" ht="15.5" x14ac:dyDescent="0.35">
      <c r="C165" t="s">
        <v>190</v>
      </c>
      <c r="I165" s="6">
        <v>8.3199999999999996E-2</v>
      </c>
      <c r="J165" s="6">
        <v>6.0299999999999999E-2</v>
      </c>
      <c r="K165" s="6">
        <v>4.4199999999999996E-2</v>
      </c>
      <c r="L165" s="6">
        <v>2.4500000000000001E-2</v>
      </c>
      <c r="M165" s="6">
        <v>1.23E-2</v>
      </c>
      <c r="N165" s="6">
        <v>-0.16300000000000001</v>
      </c>
      <c r="O165" s="6">
        <v>2.4300000000000002E-2</v>
      </c>
      <c r="P165" s="6">
        <v>7.9899999999999999E-2</v>
      </c>
      <c r="Q165" s="6">
        <v>0.10830000000000001</v>
      </c>
      <c r="R165" s="6">
        <v>0.1278</v>
      </c>
      <c r="S165" s="6">
        <v>9.4299999999999995E-2</v>
      </c>
      <c r="T165" s="6">
        <v>5.8299999999999998E-2</v>
      </c>
    </row>
    <row r="166" spans="3:20" ht="15.5" x14ac:dyDescent="0.35">
      <c r="C166" t="s">
        <v>191</v>
      </c>
      <c r="I166" s="6">
        <v>0.1278</v>
      </c>
      <c r="J166" s="6">
        <v>0.1003</v>
      </c>
      <c r="K166" s="6">
        <v>9.1400000000000009E-2</v>
      </c>
      <c r="L166" s="6">
        <v>5.1399999999999994E-2</v>
      </c>
      <c r="M166" s="6">
        <v>2.6099999999999998E-2</v>
      </c>
      <c r="N166" s="6">
        <v>-0.40409999999999996</v>
      </c>
      <c r="O166" s="6">
        <v>4.87E-2</v>
      </c>
      <c r="P166" s="6">
        <v>0.15609999999999999</v>
      </c>
      <c r="Q166" s="6">
        <v>0.21460000000000001</v>
      </c>
      <c r="R166" s="6">
        <v>0.21309999999999998</v>
      </c>
      <c r="S166" s="6">
        <v>0.14710000000000001</v>
      </c>
      <c r="T166" s="6">
        <v>9.849999999999999E-2</v>
      </c>
    </row>
    <row r="167" spans="3:20" ht="15.5" x14ac:dyDescent="0.35">
      <c r="C167" t="s">
        <v>192</v>
      </c>
      <c r="I167" s="6">
        <v>0.1741</v>
      </c>
      <c r="J167" s="6">
        <v>0.13519999999999999</v>
      </c>
      <c r="K167" s="6">
        <v>0.1351</v>
      </c>
      <c r="L167" s="6">
        <v>9.8299999999999998E-2</v>
      </c>
      <c r="M167" s="6">
        <v>6.9800000000000001E-2</v>
      </c>
      <c r="N167" s="6">
        <v>-0.19899999999999998</v>
      </c>
      <c r="O167" s="6">
        <v>0.13170000000000001</v>
      </c>
      <c r="P167" s="6">
        <v>0.27550000000000002</v>
      </c>
      <c r="Q167" s="6">
        <v>0.31659999999999999</v>
      </c>
      <c r="R167" s="6">
        <v>0.32590000000000002</v>
      </c>
      <c r="S167" s="6">
        <v>0.25980000000000003</v>
      </c>
      <c r="T167" s="6">
        <v>0.19399999999999998</v>
      </c>
    </row>
    <row r="168" spans="3:20" ht="15.5" x14ac:dyDescent="0.35">
      <c r="C168" t="s">
        <v>193</v>
      </c>
      <c r="I168" s="6">
        <v>24.34</v>
      </c>
      <c r="J168" s="6">
        <v>5.14</v>
      </c>
      <c r="K168" s="6">
        <v>4.91</v>
      </c>
      <c r="L168" s="6">
        <v>2.5299999999999998</v>
      </c>
      <c r="M168" s="6">
        <v>1.87</v>
      </c>
      <c r="N168" s="6">
        <v>-4.07</v>
      </c>
      <c r="O168" s="6">
        <v>2.2599999999999998</v>
      </c>
      <c r="P168" s="6">
        <v>4.38</v>
      </c>
      <c r="Q168" s="6">
        <v>7.79</v>
      </c>
      <c r="R168" s="6">
        <v>8.59</v>
      </c>
      <c r="S168" s="6">
        <v>4.79</v>
      </c>
      <c r="T168" s="6">
        <v>3.5</v>
      </c>
    </row>
    <row r="169" spans="3:20" ht="15.5" x14ac:dyDescent="0.35">
      <c r="C169" t="s">
        <v>56</v>
      </c>
      <c r="I169" s="6">
        <v>1.37</v>
      </c>
      <c r="J169" s="6">
        <v>0.83</v>
      </c>
      <c r="K169" s="6">
        <v>1.02</v>
      </c>
      <c r="L169" s="6">
        <v>0.74</v>
      </c>
      <c r="M169" s="6">
        <v>1.4</v>
      </c>
      <c r="N169" s="6">
        <v>1.96</v>
      </c>
      <c r="O169" s="6">
        <v>1.6</v>
      </c>
      <c r="P169" s="6">
        <v>2.23</v>
      </c>
      <c r="Q169" s="6">
        <v>2.37</v>
      </c>
      <c r="R169" s="6">
        <v>1.96</v>
      </c>
      <c r="S169" s="6">
        <v>1.1200000000000001</v>
      </c>
      <c r="T169" s="5">
        <v>0</v>
      </c>
    </row>
    <row r="170" spans="3:20" ht="15.5" x14ac:dyDescent="0.35">
      <c r="C170" t="s">
        <v>53</v>
      </c>
      <c r="I170" s="6">
        <v>182.32</v>
      </c>
      <c r="J170" s="6">
        <v>168.42</v>
      </c>
      <c r="K170" s="6">
        <v>156.56</v>
      </c>
      <c r="L170" s="6">
        <v>142.75</v>
      </c>
      <c r="M170" s="6">
        <v>135.62</v>
      </c>
      <c r="N170" s="6">
        <v>130.85</v>
      </c>
      <c r="O170" s="6">
        <v>194.41</v>
      </c>
      <c r="P170" s="6">
        <v>191.87</v>
      </c>
      <c r="Q170" s="6">
        <v>168.65</v>
      </c>
      <c r="R170" s="6">
        <v>140.15</v>
      </c>
      <c r="S170" s="6">
        <v>118.11</v>
      </c>
      <c r="T170" s="6">
        <v>8052680.5700000003</v>
      </c>
    </row>
    <row r="171" spans="3:20" ht="15.5" x14ac:dyDescent="0.35">
      <c r="C171" t="s">
        <v>194</v>
      </c>
      <c r="I171" s="6">
        <v>1.37</v>
      </c>
      <c r="J171" s="6">
        <v>0.83</v>
      </c>
      <c r="K171" s="6">
        <v>1.02</v>
      </c>
      <c r="L171" s="6">
        <v>0.74</v>
      </c>
      <c r="M171" s="6">
        <v>1.4</v>
      </c>
      <c r="N171" s="6">
        <v>1.96</v>
      </c>
      <c r="O171" s="6">
        <v>1.6</v>
      </c>
      <c r="P171" s="6">
        <v>2.23</v>
      </c>
      <c r="Q171" s="6">
        <v>2.37</v>
      </c>
      <c r="R171" s="6">
        <v>1.96</v>
      </c>
      <c r="S171" s="6">
        <v>1.1200000000000001</v>
      </c>
      <c r="T171" s="5">
        <v>0</v>
      </c>
    </row>
    <row r="172" spans="3:20" ht="15.5" x14ac:dyDescent="0.35">
      <c r="C172" t="s">
        <v>195</v>
      </c>
      <c r="I172" s="6">
        <v>182.32</v>
      </c>
      <c r="J172" s="6">
        <v>168.42</v>
      </c>
      <c r="K172" s="6">
        <v>156.56</v>
      </c>
      <c r="L172" s="6">
        <v>142.75</v>
      </c>
      <c r="M172" s="6">
        <v>135.62</v>
      </c>
      <c r="N172" s="6">
        <v>130.85</v>
      </c>
      <c r="O172" s="6">
        <v>194.41</v>
      </c>
      <c r="P172" s="6">
        <v>191.87</v>
      </c>
      <c r="Q172" s="6">
        <v>168.65</v>
      </c>
      <c r="R172" s="6">
        <v>140.15</v>
      </c>
      <c r="S172" s="6">
        <v>118.11</v>
      </c>
      <c r="T172" s="6">
        <v>8052680.5700000003</v>
      </c>
    </row>
    <row r="173" spans="3:20" ht="15.5" x14ac:dyDescent="0.35">
      <c r="C173" t="s">
        <v>196</v>
      </c>
      <c r="J173" s="5">
        <v>29000000000</v>
      </c>
      <c r="K173" s="5">
        <v>56000000000</v>
      </c>
      <c r="L173" s="5">
        <v>43000000000</v>
      </c>
      <c r="M173" s="5">
        <v>51000000000</v>
      </c>
      <c r="N173" s="5">
        <v>88000000000</v>
      </c>
      <c r="O173" s="5">
        <v>101000000000</v>
      </c>
      <c r="P173" s="5">
        <v>104000000000</v>
      </c>
      <c r="Q173" s="5">
        <v>90000000000</v>
      </c>
      <c r="R173" s="5">
        <v>45000000000</v>
      </c>
      <c r="S173" s="5">
        <v>30000000000</v>
      </c>
      <c r="T173" s="5">
        <v>34000000000</v>
      </c>
    </row>
    <row r="174" spans="3:20" ht="15.5" x14ac:dyDescent="0.35">
      <c r="C174" t="s">
        <v>197</v>
      </c>
      <c r="L174" s="5">
        <v>0</v>
      </c>
      <c r="M174" s="5">
        <v>6000000000</v>
      </c>
      <c r="N174" s="5">
        <v>12000000000</v>
      </c>
      <c r="O174" s="5">
        <v>18000000000</v>
      </c>
      <c r="P174" s="5">
        <v>19000000000</v>
      </c>
      <c r="Q174" s="5">
        <v>23000000000</v>
      </c>
    </row>
    <row r="175" spans="3:20" ht="15.5" x14ac:dyDescent="0.35">
      <c r="C175" t="s">
        <v>26</v>
      </c>
      <c r="J175" s="5">
        <v>29000000000</v>
      </c>
      <c r="K175" s="5">
        <v>56000000000</v>
      </c>
      <c r="L175" s="5">
        <v>44000000000</v>
      </c>
      <c r="M175" s="5">
        <v>57000000000</v>
      </c>
      <c r="N175" s="5">
        <v>100000000000</v>
      </c>
      <c r="O175" s="5">
        <v>119000000000</v>
      </c>
      <c r="P175" s="5">
        <v>122000000000</v>
      </c>
      <c r="Q175" s="5">
        <v>113000000000</v>
      </c>
      <c r="R175" s="5">
        <v>45000000000</v>
      </c>
      <c r="S175" s="5">
        <v>30000000000</v>
      </c>
      <c r="T175" s="5">
        <v>34000000000</v>
      </c>
    </row>
    <row r="176" spans="3:20" ht="15.5" x14ac:dyDescent="0.35">
      <c r="C176" t="s">
        <v>23</v>
      </c>
      <c r="I176" s="5">
        <v>-36000000000</v>
      </c>
      <c r="J176" s="5">
        <v>24000000000</v>
      </c>
      <c r="K176" s="5">
        <v>47000000000</v>
      </c>
      <c r="L176" s="5">
        <v>32000000000</v>
      </c>
      <c r="M176" s="5">
        <v>50000000000</v>
      </c>
      <c r="N176" s="5">
        <v>94000000000</v>
      </c>
      <c r="O176" s="5">
        <v>115000000000</v>
      </c>
      <c r="P176" s="5">
        <v>117000000000</v>
      </c>
      <c r="Q176" s="5">
        <v>107000000000</v>
      </c>
      <c r="R176" s="5">
        <v>45000000000</v>
      </c>
      <c r="S176" s="5">
        <v>29000000000</v>
      </c>
      <c r="T176" s="5">
        <v>33000000000</v>
      </c>
    </row>
    <row r="177" spans="3:20" ht="15.5" x14ac:dyDescent="0.35">
      <c r="C177" t="s">
        <v>198</v>
      </c>
      <c r="I177" s="5">
        <v>113000000000</v>
      </c>
      <c r="J177" s="5">
        <v>95000000000</v>
      </c>
      <c r="K177" s="5">
        <v>79000000000</v>
      </c>
      <c r="L177" s="5">
        <v>63000000000</v>
      </c>
      <c r="M177" s="5">
        <v>58000000000</v>
      </c>
      <c r="N177" s="5">
        <v>58000000000</v>
      </c>
      <c r="O177" s="5">
        <v>127000000000</v>
      </c>
      <c r="P177" s="5">
        <v>125000000000</v>
      </c>
      <c r="Q177" s="5">
        <v>113000000000</v>
      </c>
      <c r="R177" s="5">
        <v>108000000000</v>
      </c>
      <c r="S177" s="5">
        <v>80000000000</v>
      </c>
      <c r="T177" s="5">
        <v>45000000000</v>
      </c>
    </row>
    <row r="178" spans="3:20" ht="15.5" x14ac:dyDescent="0.35">
      <c r="C178" t="s">
        <v>199</v>
      </c>
      <c r="I178" s="5">
        <v>69000000000</v>
      </c>
      <c r="J178" s="5">
        <v>29000000000</v>
      </c>
      <c r="K178" s="5">
        <v>-16000000000</v>
      </c>
      <c r="L178" s="5">
        <v>20000000000</v>
      </c>
      <c r="M178" s="5">
        <v>47000000000</v>
      </c>
      <c r="N178" s="5">
        <v>24000000000</v>
      </c>
      <c r="O178" s="5">
        <v>12000000000</v>
      </c>
      <c r="P178" s="5">
        <v>13000000000</v>
      </c>
      <c r="Q178" s="5">
        <v>-1000000000</v>
      </c>
      <c r="R178" s="5">
        <v>-6000000000</v>
      </c>
      <c r="S178" s="5">
        <v>-9000000000</v>
      </c>
      <c r="T178" s="5">
        <v>14000000000</v>
      </c>
    </row>
    <row r="179" spans="3:20" ht="15.5" x14ac:dyDescent="0.35">
      <c r="C179" t="s">
        <v>200</v>
      </c>
      <c r="I179" s="5">
        <v>0</v>
      </c>
      <c r="J179" s="5">
        <v>-1000000000</v>
      </c>
      <c r="K179" s="5">
        <v>0</v>
      </c>
      <c r="L179" s="5">
        <v>-1000000000</v>
      </c>
      <c r="M179" s="5">
        <v>-3000000000</v>
      </c>
      <c r="N179" s="5">
        <v>-2000000000</v>
      </c>
      <c r="O179" s="5">
        <v>-2000000000</v>
      </c>
      <c r="P179" s="5">
        <v>-14000000000</v>
      </c>
      <c r="Q179" s="5">
        <v>-52000000000</v>
      </c>
      <c r="R179" s="5">
        <v>-1000000000</v>
      </c>
      <c r="S179" s="5">
        <v>-6000000000</v>
      </c>
      <c r="T179" s="5">
        <v>-1000000000</v>
      </c>
    </row>
    <row r="180" spans="3:20" ht="15.5" x14ac:dyDescent="0.35">
      <c r="C180" t="s">
        <v>15</v>
      </c>
      <c r="I180" s="5">
        <v>69000000000</v>
      </c>
      <c r="J180" s="5">
        <v>28000000000</v>
      </c>
      <c r="K180" s="5">
        <v>-16000000000</v>
      </c>
      <c r="L180" s="5">
        <v>19000000000</v>
      </c>
      <c r="M180" s="5">
        <v>44000000000</v>
      </c>
      <c r="N180" s="5">
        <v>21000000000</v>
      </c>
      <c r="O180" s="5">
        <v>10000000000</v>
      </c>
      <c r="P180" s="5">
        <v>-1000000000</v>
      </c>
      <c r="Q180" s="5">
        <v>-53000000000</v>
      </c>
      <c r="R180" s="5">
        <v>-7000000000</v>
      </c>
      <c r="S180" s="5">
        <v>-15000000000</v>
      </c>
      <c r="T180" s="5">
        <v>13000000000</v>
      </c>
    </row>
    <row r="181" spans="3:20" ht="15.5" x14ac:dyDescent="0.35">
      <c r="C181" t="s">
        <v>17</v>
      </c>
      <c r="I181" s="6">
        <v>64.08</v>
      </c>
      <c r="J181" s="6">
        <v>25.97</v>
      </c>
      <c r="K181" s="6">
        <v>-14.68</v>
      </c>
      <c r="L181" s="6">
        <v>17.37</v>
      </c>
      <c r="M181" s="6">
        <v>41.01</v>
      </c>
      <c r="N181" s="6">
        <v>19.86</v>
      </c>
      <c r="O181" s="6">
        <v>9.01</v>
      </c>
      <c r="P181" s="6">
        <v>-0.7</v>
      </c>
      <c r="Q181" s="6">
        <v>-48.78</v>
      </c>
      <c r="R181" s="6">
        <v>-6.62</v>
      </c>
      <c r="S181" s="6">
        <v>-13.89</v>
      </c>
      <c r="T181" s="6">
        <v>1137551.93</v>
      </c>
    </row>
  </sheetData>
  <pageMargins left="0.7" right="0.7" top="0.75" bottom="0.75" header="0.3" footer="0.3"/>
  <ignoredErrors>
    <ignoredError sqref="A1:T182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Z25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1980</v>
      </c>
      <c r="D2" s="2" vm="507">
        <f ca="1">IFERROR(_xlfn.STOCKHISTORY("XIDX:" &amp; $C$1, D3, , 0, 0, 1), "Libur")</f>
        <v>1405</v>
      </c>
      <c r="E2" s="2" vm="508">
        <f ca="1">IFERROR(_xlfn.STOCKHISTORY("XIDX:" &amp; $C$1, E3, , 0, 0, 1), "Libur")</f>
        <v>1370</v>
      </c>
      <c r="H2" s="2" vm="508">
        <f ca="1">IFERROR(INDEX(D2:G2,COUNT(D2:G2)),"")</f>
        <v>1370</v>
      </c>
      <c r="I2" s="2" vm="509">
        <f t="shared" ref="I2:Z2" ca="1" si="0">IFERROR(_xlfn.STOCKHISTORY("XIDX:" &amp; $C$1, I1, , 0, 0, 1), "Libur")</f>
        <v>1975</v>
      </c>
      <c r="J2" s="2" vm="510">
        <f t="shared" ca="1" si="0"/>
        <v>2850</v>
      </c>
      <c r="K2" s="2" vm="511">
        <f t="shared" ca="1" si="0"/>
        <v>2930</v>
      </c>
      <c r="L2" s="2" vm="512">
        <f t="shared" ca="1" si="0"/>
        <v>2650</v>
      </c>
      <c r="M2" s="2" vm="270">
        <f t="shared" ca="1" si="0"/>
        <v>1215</v>
      </c>
      <c r="N2" s="2" vm="458">
        <f t="shared" ca="1" si="0"/>
        <v>800</v>
      </c>
      <c r="O2" s="2" vm="289">
        <f t="shared" ca="1" si="0"/>
        <v>880</v>
      </c>
      <c r="P2" s="2" vm="114">
        <f t="shared" ca="1" si="0"/>
        <v>935</v>
      </c>
      <c r="Q2" s="2" vm="513">
        <f t="shared" ca="1" si="0"/>
        <v>610</v>
      </c>
      <c r="R2" s="2" vm="514">
        <f t="shared" ca="1" si="0"/>
        <v>625</v>
      </c>
      <c r="S2" s="2" vm="76">
        <f t="shared" ca="1" si="0"/>
        <v>580</v>
      </c>
      <c r="T2" s="2" vm="462">
        <f t="shared" ca="1" si="0"/>
        <v>500</v>
      </c>
      <c r="U2" s="2" vm="515">
        <f t="shared" ca="1" si="0"/>
        <v>450</v>
      </c>
      <c r="V2" s="2" vm="516">
        <f t="shared" ca="1" si="0"/>
        <v>520.85249999999996</v>
      </c>
      <c r="W2" s="2" vm="517">
        <f t="shared" ca="1" si="0"/>
        <v>391.87950000000001</v>
      </c>
      <c r="X2" s="2" vm="518">
        <f t="shared" ca="1" si="0"/>
        <v>287.709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32715260000000</v>
      </c>
      <c r="E4" s="2">
        <f>IFERROR(INDEX(E51:E500,MATCH($C$4,$C$51:$C$500,0)),"")</f>
        <v>35240388000000</v>
      </c>
      <c r="H4" s="2">
        <f>IFERROR(SUM(D4:G4)*(4/MAX(1,COUNT(D4:G4))),"")</f>
        <v>135911296000000</v>
      </c>
      <c r="I4" s="2">
        <f t="shared" ref="I4:Z4" si="1">IFERROR(INDEX(I51:I500,MATCH($C$4,$C$51:$C$500,0)),"")</f>
        <v>126737251000000</v>
      </c>
      <c r="J4" s="2">
        <f t="shared" si="1"/>
        <v>118227031000000</v>
      </c>
      <c r="K4" s="2">
        <f t="shared" si="1"/>
        <v>106944683000000</v>
      </c>
      <c r="L4" s="2">
        <f t="shared" si="1"/>
        <v>96924686000000</v>
      </c>
      <c r="M4" s="2">
        <f t="shared" si="1"/>
        <v>84904301000000</v>
      </c>
      <c r="N4" s="2">
        <f t="shared" si="1"/>
        <v>75826880000000</v>
      </c>
      <c r="O4" s="2">
        <f t="shared" si="1"/>
        <v>72944988000000</v>
      </c>
      <c r="P4" s="2">
        <f t="shared" si="1"/>
        <v>66817305000000</v>
      </c>
      <c r="Q4" s="2">
        <f t="shared" si="1"/>
        <v>61464903000000</v>
      </c>
      <c r="R4" s="2">
        <f t="shared" si="1"/>
        <v>56107056000000</v>
      </c>
      <c r="S4" s="2">
        <f t="shared" si="1"/>
        <v>48265453000000</v>
      </c>
      <c r="T4" s="2">
        <f t="shared" si="1"/>
        <v>41773316000000</v>
      </c>
      <c r="U4" s="2">
        <f t="shared" si="1"/>
        <v>34897259000000</v>
      </c>
      <c r="V4" s="2">
        <f t="shared" si="1"/>
        <v>23366331000000</v>
      </c>
      <c r="W4" s="2">
        <f t="shared" si="1"/>
        <v>18227044000000</v>
      </c>
      <c r="X4" s="2">
        <f t="shared" si="1"/>
        <v>14063557000000</v>
      </c>
      <c r="Y4" s="2">
        <f t="shared" si="1"/>
        <v>10555113000000</v>
      </c>
      <c r="Z4" s="2">
        <f t="shared" si="1"/>
        <v>8309032000000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889694000000</v>
      </c>
      <c r="E5" s="2">
        <f>IFERROR(INDEX(E51:E500,MATCH($C$5,$C$51:$C$500,0)),"")</f>
        <v>949965000000</v>
      </c>
      <c r="H5" s="2">
        <f>IFERROR(SUM(D5:G5)*(4/MAX(1,COUNT(D5:G5))),"")</f>
        <v>3679318000000</v>
      </c>
      <c r="I5" s="2">
        <f t="shared" ref="I5:Z5" si="2">IFERROR(INDEX(I51:I500,MATCH($C$5,$C$51:$C$500,0)),"")</f>
        <v>3310792000000</v>
      </c>
      <c r="J5" s="2">
        <f t="shared" si="2"/>
        <v>3095175000000</v>
      </c>
      <c r="K5" s="2">
        <f t="shared" si="2"/>
        <v>3428499000000</v>
      </c>
      <c r="L5" s="2">
        <f t="shared" si="2"/>
        <v>2778057000000</v>
      </c>
      <c r="M5" s="2">
        <f t="shared" si="2"/>
        <v>1864430000000</v>
      </c>
      <c r="N5" s="2">
        <f t="shared" si="2"/>
        <v>1533565000000</v>
      </c>
      <c r="O5" s="2">
        <f t="shared" si="2"/>
        <v>953587000000</v>
      </c>
      <c r="P5" s="2">
        <f t="shared" si="2"/>
        <v>988167000000</v>
      </c>
      <c r="Q5" s="2">
        <f t="shared" si="2"/>
        <v>160354000000</v>
      </c>
      <c r="R5" s="2">
        <f t="shared" si="2"/>
        <v>578179000000</v>
      </c>
      <c r="S5" s="2">
        <f t="shared" si="2"/>
        <v>461206000000</v>
      </c>
      <c r="T5" s="2">
        <f t="shared" si="2"/>
        <v>533863000000</v>
      </c>
      <c r="U5" s="2">
        <f t="shared" si="2"/>
        <v>538357000000</v>
      </c>
      <c r="V5" s="2">
        <f t="shared" si="2"/>
        <v>615093000000</v>
      </c>
      <c r="W5" s="2">
        <f t="shared" si="2"/>
        <v>375374000000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19158173000000</v>
      </c>
      <c r="E6" s="2">
        <f>IFERROR(INDEX(E51:E500,MATCH($C$6,$C$51:$C$500,0)),"")</f>
        <v>19905295000000</v>
      </c>
      <c r="H6" s="2">
        <f>IFERROR(INDEX(D6:G6,COUNT(D6:G6)),"")</f>
        <v>19905295000000</v>
      </c>
      <c r="I6" s="2">
        <f t="shared" ref="I6:Z6" si="3">IFERROR(INDEX(I51:I500,MATCH($C$6,$C$51:$C$500,0)),"")</f>
        <v>19382897000000</v>
      </c>
      <c r="J6" s="2">
        <f t="shared" si="3"/>
        <v>17695943000000</v>
      </c>
      <c r="K6" s="2">
        <f t="shared" si="3"/>
        <v>15705200000000</v>
      </c>
      <c r="L6" s="2">
        <f t="shared" si="3"/>
        <v>11470692000000</v>
      </c>
      <c r="M6" s="2">
        <f t="shared" si="3"/>
        <v>8989798000000</v>
      </c>
      <c r="N6" s="2">
        <f t="shared" si="3"/>
        <v>7636328000000</v>
      </c>
      <c r="O6" s="2">
        <f t="shared" si="3"/>
        <v>6884307000000</v>
      </c>
      <c r="P6" s="2">
        <f t="shared" si="3"/>
        <v>6017558000000</v>
      </c>
      <c r="Q6" s="2">
        <f t="shared" si="3"/>
        <v>5250170000000</v>
      </c>
      <c r="R6" s="2">
        <f t="shared" si="3"/>
        <v>5294763000000</v>
      </c>
      <c r="S6" s="2">
        <f t="shared" si="3"/>
        <v>4850216000000</v>
      </c>
      <c r="T6" s="2">
        <f t="shared" si="3"/>
        <v>3006550000000</v>
      </c>
      <c r="U6" s="2">
        <f t="shared" si="3"/>
        <v>2603727000000</v>
      </c>
      <c r="V6" s="2">
        <f t="shared" si="3"/>
        <v>3099506000000</v>
      </c>
      <c r="W6" s="2">
        <f t="shared" si="3"/>
        <v>1460480000000</v>
      </c>
      <c r="X6" s="2">
        <f t="shared" si="3"/>
        <v>1085106000000</v>
      </c>
      <c r="Y6" s="2">
        <f t="shared" si="3"/>
        <v>891093000000</v>
      </c>
      <c r="Z6" s="2">
        <f t="shared" si="3"/>
        <v>605900000000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41.52</v>
      </c>
      <c r="E7" s="3">
        <f>IFERROR(INDEX(E51:E500,MATCH($C$7,$C$51:$C$500,0))/1000000000,"")</f>
        <v>41.52</v>
      </c>
      <c r="H7" s="3">
        <f>IFERROR(INDEX(D7:G7,COUNT(D7:G7)),"")</f>
        <v>41.52</v>
      </c>
      <c r="I7" s="3">
        <f t="shared" ref="I7:Z7" si="4">IFERROR(INDEX(I51:I500,MATCH($C$7,$C$51:$C$500,0))/1000000000,"")</f>
        <v>41.52</v>
      </c>
      <c r="J7" s="3">
        <f t="shared" si="4"/>
        <v>41.52</v>
      </c>
      <c r="K7" s="3">
        <f t="shared" si="4"/>
        <v>41.52</v>
      </c>
      <c r="L7" s="3">
        <f t="shared" si="4"/>
        <v>41.52</v>
      </c>
      <c r="M7" s="3">
        <f t="shared" si="4"/>
        <v>41.52</v>
      </c>
      <c r="N7" s="3">
        <f t="shared" si="4"/>
        <v>41.52</v>
      </c>
      <c r="O7" s="3">
        <f t="shared" si="4"/>
        <v>41.52</v>
      </c>
      <c r="P7" s="3">
        <f t="shared" si="4"/>
        <v>41.52</v>
      </c>
      <c r="Q7" s="3">
        <f t="shared" si="4"/>
        <v>41.52</v>
      </c>
      <c r="R7" s="3">
        <f t="shared" si="4"/>
        <v>41.52</v>
      </c>
      <c r="S7" s="3">
        <f t="shared" si="4"/>
        <v>41.52</v>
      </c>
      <c r="T7" s="3">
        <f t="shared" si="4"/>
        <v>38.61</v>
      </c>
      <c r="U7" s="3">
        <f t="shared" si="4"/>
        <v>37.75</v>
      </c>
      <c r="V7" s="3">
        <f t="shared" si="4"/>
        <v>3.77</v>
      </c>
      <c r="W7" s="3">
        <f t="shared" si="4"/>
        <v>3.43</v>
      </c>
      <c r="X7" s="3">
        <f t="shared" si="4"/>
        <v>3.43</v>
      </c>
      <c r="Y7" s="3">
        <f t="shared" si="4"/>
        <v>3.43</v>
      </c>
      <c r="Z7" s="3">
        <f t="shared" si="4"/>
        <v>3.09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-75000000000</v>
      </c>
      <c r="E8" s="2">
        <f>IFERROR(INDEX(E51:E500,MATCH("Free cash flow (Quarter)",$C$51:$C$500,0)),"")</f>
        <v>2129000000000</v>
      </c>
      <c r="H8" s="2">
        <f>IFERROR(INDEX(D8:G8,COUNT(D8:G8)),"")</f>
        <v>2129000000000</v>
      </c>
      <c r="I8" s="2">
        <f t="shared" ref="I8:Z8" si="5">IFERROR(INDEX(I51:I500,MATCH($C$8,$C$51:$C$500,0)),"")</f>
        <v>2680000000000</v>
      </c>
      <c r="J8" s="2">
        <f t="shared" si="5"/>
        <v>3224000000000</v>
      </c>
      <c r="K8" s="2">
        <f t="shared" si="5"/>
        <v>2287000000000</v>
      </c>
      <c r="L8" s="2">
        <f t="shared" si="5"/>
        <v>3042000000000</v>
      </c>
      <c r="M8" s="2">
        <f t="shared" si="5"/>
        <v>2998000000000</v>
      </c>
      <c r="N8" s="2">
        <f t="shared" si="5"/>
        <v>2991000000000</v>
      </c>
      <c r="O8" s="2">
        <f t="shared" si="5"/>
        <v>4155000000000</v>
      </c>
      <c r="P8" s="2">
        <f t="shared" si="5"/>
        <v>5252000000000</v>
      </c>
      <c r="Q8" s="2">
        <f t="shared" si="5"/>
        <v>1690000000000</v>
      </c>
      <c r="R8" s="2">
        <f t="shared" si="5"/>
        <v>-89000000000</v>
      </c>
      <c r="S8" s="2">
        <f t="shared" si="5"/>
        <v>1828000000000</v>
      </c>
      <c r="T8" s="2">
        <f t="shared" si="5"/>
        <v>158000000000</v>
      </c>
      <c r="U8" s="2">
        <f t="shared" si="5"/>
        <v>-134000000000</v>
      </c>
      <c r="V8" s="2">
        <f t="shared" si="5"/>
        <v>-73000000000</v>
      </c>
      <c r="W8" s="2">
        <f t="shared" si="5"/>
        <v>395000000000</v>
      </c>
      <c r="X8" s="2">
        <f t="shared" si="5"/>
        <v>-90000000000</v>
      </c>
      <c r="Y8" s="2">
        <f t="shared" si="5"/>
        <v>195000000000</v>
      </c>
      <c r="Z8" s="2">
        <f t="shared" si="5"/>
        <v>-67000000000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-1.81</v>
      </c>
      <c r="E9" s="3">
        <f>IFERROR(INDEX(E51:E500,MATCH("Free cash flow per share (Quarter)",$C$51:$C$500,0)),"")</f>
        <v>51.28</v>
      </c>
      <c r="H9" s="3">
        <f>IFERROR(INDEX(D9:G9,COUNT(D9:G9)),"")</f>
        <v>51.28</v>
      </c>
      <c r="I9" s="3">
        <f t="shared" ref="I9:Z9" si="6">IFERROR(INDEX(I51:I500,MATCH($C$9,$C$51:$C$500,0)),"")</f>
        <v>64.540000000000006</v>
      </c>
      <c r="J9" s="3">
        <f t="shared" si="6"/>
        <v>77.650000000000006</v>
      </c>
      <c r="K9" s="3">
        <f t="shared" si="6"/>
        <v>55.07</v>
      </c>
      <c r="L9" s="3">
        <f t="shared" si="6"/>
        <v>73.25</v>
      </c>
      <c r="M9" s="3">
        <f t="shared" si="6"/>
        <v>72.2</v>
      </c>
      <c r="N9" s="3">
        <f t="shared" si="6"/>
        <v>72.040000000000006</v>
      </c>
      <c r="O9" s="3">
        <f t="shared" si="6"/>
        <v>100.06</v>
      </c>
      <c r="P9" s="3">
        <f t="shared" si="6"/>
        <v>126.48</v>
      </c>
      <c r="Q9" s="3">
        <f t="shared" si="6"/>
        <v>40.69</v>
      </c>
      <c r="R9" s="3">
        <f t="shared" si="6"/>
        <v>-2.15</v>
      </c>
      <c r="S9" s="3">
        <f t="shared" si="6"/>
        <v>44.02</v>
      </c>
      <c r="T9" s="3">
        <f t="shared" si="6"/>
        <v>4.08</v>
      </c>
      <c r="U9" s="3">
        <f t="shared" si="6"/>
        <v>-3.54</v>
      </c>
      <c r="V9" s="3">
        <f t="shared" si="6"/>
        <v>-19.34</v>
      </c>
      <c r="W9" s="3">
        <f t="shared" si="6"/>
        <v>115.13</v>
      </c>
      <c r="X9" s="3">
        <f t="shared" si="6"/>
        <v>-26.29</v>
      </c>
      <c r="Y9" s="3">
        <f t="shared" si="6"/>
        <v>56.84</v>
      </c>
      <c r="Z9" s="3">
        <f t="shared" si="6"/>
        <v>-21.85</v>
      </c>
    </row>
    <row r="10" spans="1:26" ht="15.5" x14ac:dyDescent="0.35">
      <c r="C10" t="s">
        <v>18</v>
      </c>
      <c r="D10" s="3">
        <f ca="1">IFERROR(IF(D9=0,"",D2/D9),"")</f>
        <v>-776.24309392265195</v>
      </c>
      <c r="E10" s="3">
        <f ca="1">IFERROR(IF(E9=0,"",E2/E9),"")</f>
        <v>26.716068642745711</v>
      </c>
      <c r="I10" s="3">
        <f t="shared" ref="I10:Z10" ca="1" si="7">IFERROR(IF(I9=0,"",I2/I9),"")</f>
        <v>30.601177564301207</v>
      </c>
      <c r="J10" s="3">
        <f t="shared" ca="1" si="7"/>
        <v>36.703155183515776</v>
      </c>
      <c r="K10" s="3">
        <f t="shared" ca="1" si="7"/>
        <v>53.205011803159614</v>
      </c>
      <c r="L10" s="3">
        <f t="shared" ca="1" si="7"/>
        <v>36.177474402730375</v>
      </c>
      <c r="M10" s="3">
        <f t="shared" ca="1" si="7"/>
        <v>16.828254847645429</v>
      </c>
      <c r="N10" s="3">
        <f t="shared" ca="1" si="7"/>
        <v>11.104941699056079</v>
      </c>
      <c r="O10" s="3">
        <f t="shared" ca="1" si="7"/>
        <v>8.79472316610034</v>
      </c>
      <c r="P10" s="3">
        <f t="shared" ca="1" si="7"/>
        <v>7.39247311827957</v>
      </c>
      <c r="Q10" s="3">
        <f t="shared" ca="1" si="7"/>
        <v>14.991398377979849</v>
      </c>
      <c r="R10" s="3">
        <f t="shared" ca="1" si="7"/>
        <v>-290.69767441860466</v>
      </c>
      <c r="S10" s="3">
        <f t="shared" ca="1" si="7"/>
        <v>13.175829168559744</v>
      </c>
      <c r="T10" s="3">
        <f t="shared" ca="1" si="7"/>
        <v>122.54901960784314</v>
      </c>
      <c r="U10" s="3">
        <f t="shared" ca="1" si="7"/>
        <v>-127.11864406779661</v>
      </c>
      <c r="V10" s="3">
        <f t="shared" ca="1" si="7"/>
        <v>-26.93135987590486</v>
      </c>
      <c r="W10" s="3">
        <f t="shared" ca="1" si="7"/>
        <v>3.4038000521150007</v>
      </c>
      <c r="X10" s="3">
        <f t="shared" ca="1" si="7"/>
        <v>-10.94366679345759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4097782000000</v>
      </c>
      <c r="E11" s="2">
        <f>IFERROR(INDEX(E51:E500,MATCH($C$11,$C$51:$C$500,0)),"")</f>
        <v>6214195000000</v>
      </c>
      <c r="H11" s="2">
        <f>IFERROR(INDEX(D11:G11,COUNT(D11:G11)),"")</f>
        <v>6214195000000</v>
      </c>
      <c r="I11" s="2">
        <f t="shared" ref="I11:Z11" si="8">IFERROR(INDEX(I51:I500,MATCH($C$11,$C$51:$C$500,0)),"")</f>
        <v>4679823000000</v>
      </c>
      <c r="J11" s="2">
        <f t="shared" si="8"/>
        <v>4845208000000</v>
      </c>
      <c r="K11" s="2">
        <f t="shared" si="8"/>
        <v>4074530000000</v>
      </c>
      <c r="L11" s="2">
        <f t="shared" si="8"/>
        <v>3818601000000</v>
      </c>
      <c r="M11" s="2">
        <f t="shared" si="8"/>
        <v>3269642000000</v>
      </c>
      <c r="N11" s="2">
        <f t="shared" si="8"/>
        <v>3877560000000</v>
      </c>
      <c r="O11" s="2">
        <f t="shared" si="8"/>
        <v>3898050000000</v>
      </c>
      <c r="P11" s="2">
        <f t="shared" si="8"/>
        <v>2070429000000</v>
      </c>
      <c r="Q11" s="2">
        <f t="shared" si="8"/>
        <v>946700000000</v>
      </c>
      <c r="R11" s="2">
        <f t="shared" si="8"/>
        <v>936614000000</v>
      </c>
      <c r="S11" s="2">
        <f t="shared" si="8"/>
        <v>764766000000</v>
      </c>
      <c r="T11" s="2">
        <f t="shared" si="8"/>
        <v>517980000000</v>
      </c>
      <c r="U11" s="2">
        <f t="shared" si="8"/>
        <v>604677000000</v>
      </c>
      <c r="V11" s="2">
        <f t="shared" si="8"/>
        <v>926564000000</v>
      </c>
      <c r="W11" s="2">
        <f t="shared" si="8"/>
        <v>585028000000</v>
      </c>
      <c r="X11" s="2">
        <f t="shared" si="8"/>
        <v>434817000000</v>
      </c>
      <c r="Y11" s="2">
        <f t="shared" si="8"/>
        <v>387885000000</v>
      </c>
      <c r="Z11" s="2">
        <f t="shared" si="8"/>
        <v>341215000000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-1395000000000</v>
      </c>
      <c r="E12" s="2">
        <f>IFERROR(INDEX(E51:E500,MATCH("Net Debt (Quarter)",$C$51:$C$500,0)),"")</f>
        <v>-3509000000000</v>
      </c>
      <c r="H12" s="2">
        <f>IFERROR(INDEX(D12:G12,COUNT(D12:G12)),"")</f>
        <v>-3509000000000</v>
      </c>
      <c r="I12" s="2">
        <f t="shared" ref="I12:Z12" si="9">IFERROR(INDEX(I51:I500,MATCH($C$12,$C$51:$C$500,0)),"")</f>
        <v>-1969000000000</v>
      </c>
      <c r="J12" s="2">
        <f t="shared" si="9"/>
        <v>-2972000000000</v>
      </c>
      <c r="K12" s="2">
        <f t="shared" si="9"/>
        <v>-2213000000000</v>
      </c>
      <c r="L12" s="2">
        <f t="shared" si="9"/>
        <v>-762000000000</v>
      </c>
      <c r="M12" s="2">
        <f t="shared" si="9"/>
        <v>-202000000000</v>
      </c>
      <c r="N12" s="2">
        <f t="shared" si="9"/>
        <v>975000000000</v>
      </c>
      <c r="O12" s="2">
        <f t="shared" si="9"/>
        <v>1313000000000</v>
      </c>
      <c r="P12" s="2">
        <f t="shared" si="9"/>
        <v>3533000000000</v>
      </c>
      <c r="Q12" s="2">
        <f t="shared" si="9"/>
        <v>6911000000000</v>
      </c>
      <c r="R12" s="2">
        <f t="shared" si="9"/>
        <v>5796000000000</v>
      </c>
      <c r="S12" s="2">
        <f t="shared" si="9"/>
        <v>3214000000000</v>
      </c>
      <c r="T12" s="2">
        <f t="shared" si="9"/>
        <v>4395000000000</v>
      </c>
      <c r="U12" s="2">
        <f t="shared" si="9"/>
        <v>2931000000000</v>
      </c>
      <c r="V12" s="2">
        <f t="shared" si="9"/>
        <v>79000000000</v>
      </c>
      <c r="W12" s="2">
        <f t="shared" si="9"/>
        <v>416000000000</v>
      </c>
      <c r="X12" s="2">
        <f t="shared" si="9"/>
        <v>418000000000</v>
      </c>
      <c r="Y12" s="2">
        <f t="shared" si="9"/>
        <v>-18000000000</v>
      </c>
      <c r="Z12" s="2">
        <f t="shared" si="9"/>
        <v>111000000000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2703000000000</v>
      </c>
      <c r="E13" s="2">
        <f>IFERROR(INDEX(E51:E500,MATCH("Total Debt (Quarter)",$C$51:$C$500,0)),"")</f>
        <v>2705000000000</v>
      </c>
      <c r="H13" s="2">
        <f>IFERROR(INDEX(D13:G13,COUNT(D13:G13)),"")</f>
        <v>2705000000000</v>
      </c>
      <c r="I13" s="2">
        <f t="shared" ref="I13:Z13" si="10">IFERROR(INDEX(I51:I500,MATCH($C$13,$C$51:$C$500,0)),"")</f>
        <v>2710000000000</v>
      </c>
      <c r="J13" s="2">
        <f t="shared" si="10"/>
        <v>1874000000000</v>
      </c>
      <c r="K13" s="2">
        <f t="shared" si="10"/>
        <v>1861000000000</v>
      </c>
      <c r="L13" s="2">
        <f t="shared" si="10"/>
        <v>3057000000000</v>
      </c>
      <c r="M13" s="2">
        <f t="shared" si="10"/>
        <v>3067000000000</v>
      </c>
      <c r="N13" s="2">
        <f t="shared" si="10"/>
        <v>4852000000000</v>
      </c>
      <c r="O13" s="2">
        <f t="shared" si="10"/>
        <v>5211000000000</v>
      </c>
      <c r="P13" s="2">
        <f t="shared" si="10"/>
        <v>5604000000000</v>
      </c>
      <c r="Q13" s="2">
        <f t="shared" si="10"/>
        <v>7858000000000</v>
      </c>
      <c r="R13" s="2">
        <f t="shared" si="10"/>
        <v>6733000000000</v>
      </c>
      <c r="S13" s="2">
        <f t="shared" si="10"/>
        <v>3979000000000</v>
      </c>
      <c r="T13" s="2">
        <f t="shared" si="10"/>
        <v>4913000000000</v>
      </c>
      <c r="U13" s="2">
        <f t="shared" si="10"/>
        <v>3536000000000</v>
      </c>
      <c r="V13" s="2">
        <f t="shared" si="10"/>
        <v>1005000000000</v>
      </c>
      <c r="W13" s="2">
        <f t="shared" si="10"/>
        <v>1001000000000</v>
      </c>
      <c r="X13" s="2">
        <f t="shared" si="10"/>
        <v>852000000000</v>
      </c>
      <c r="Y13" s="2">
        <f t="shared" si="10"/>
        <v>370000000000</v>
      </c>
      <c r="Z13" s="2">
        <f t="shared" si="10"/>
        <v>453000000000</v>
      </c>
    </row>
    <row r="14" spans="1:26" ht="15.5" x14ac:dyDescent="0.35">
      <c r="C14" t="s">
        <v>27</v>
      </c>
      <c r="D14" s="2">
        <f>IFERROR(INDEX(D51:D500,MATCH($C$14,$C$51:$C$500,0)),"")</f>
        <v>-46748000000</v>
      </c>
      <c r="E14" s="2">
        <f>IFERROR(INDEX(E51:E500,MATCH($C$14,$C$51:$C$500,0)),"")</f>
        <v>-47295000000</v>
      </c>
      <c r="H14" s="2">
        <f>IFERROR(SUM(D14:G14)*(4/MAX(1,COUNT(D14:G14))),"")</f>
        <v>-188086000000</v>
      </c>
      <c r="I14" s="2">
        <f t="shared" ref="I14:Z14" si="11">IFERROR(INDEX(I51:I500,MATCH($C$14,$C$51:$C$500,0)),"")</f>
        <v>-137344000000</v>
      </c>
      <c r="J14" s="2">
        <f t="shared" si="11"/>
        <v>-127868000000</v>
      </c>
      <c r="K14" s="2">
        <f t="shared" si="11"/>
        <v>-162543000000</v>
      </c>
      <c r="L14" s="2">
        <f t="shared" si="11"/>
        <v>-183233000000</v>
      </c>
      <c r="M14" s="2">
        <f t="shared" si="11"/>
        <v>-322031000000</v>
      </c>
      <c r="N14" s="2">
        <f t="shared" si="11"/>
        <v>-381680000000</v>
      </c>
      <c r="O14" s="2">
        <f t="shared" si="11"/>
        <v>-397856000000</v>
      </c>
      <c r="P14" s="2">
        <f t="shared" si="11"/>
        <v>-528487000000</v>
      </c>
      <c r="Q14" s="2">
        <f t="shared" si="11"/>
        <v>-646936000000</v>
      </c>
      <c r="R14" s="2">
        <f t="shared" si="11"/>
        <v>-525827000000</v>
      </c>
      <c r="S14" s="2">
        <f t="shared" si="11"/>
        <v>-515389000000</v>
      </c>
      <c r="T14" s="2">
        <f t="shared" si="11"/>
        <v>-466495000000</v>
      </c>
      <c r="U14" s="2">
        <f t="shared" si="11"/>
        <v>-288163000000</v>
      </c>
      <c r="V14" s="2">
        <f t="shared" si="11"/>
        <v>-48327000000</v>
      </c>
      <c r="W14" s="2">
        <f t="shared" si="11"/>
        <v>-90048000000</v>
      </c>
      <c r="X14" s="2">
        <f t="shared" si="11"/>
        <v>-62284000000</v>
      </c>
      <c r="Y14" s="2">
        <f t="shared" si="11"/>
        <v>-41579000000</v>
      </c>
      <c r="Z14" s="2">
        <f t="shared" si="11"/>
        <v>-38801000000</v>
      </c>
    </row>
    <row r="15" spans="1:26" ht="15.5" x14ac:dyDescent="0.35">
      <c r="C15" t="s">
        <v>28</v>
      </c>
      <c r="D15" s="2">
        <f>IFERROR(INDEX(D51:D500,MATCH($C$15,$C$51:$C$500,0)),"")</f>
        <v>-246579000000</v>
      </c>
      <c r="E15" s="2">
        <f>IFERROR(INDEX(E51:E500,MATCH($C$15,$C$51:$C$500,0)),"")</f>
        <v>-293503000000</v>
      </c>
      <c r="H15" s="2">
        <f>IFERROR(SUM(D15:G15)*(4/MAX(1,COUNT(D15:G15))),"")</f>
        <v>-1080164000000</v>
      </c>
      <c r="I15" s="2">
        <f t="shared" ref="I15:Z15" si="12">IFERROR(INDEX(I51:I500,MATCH($C$15,$C$51:$C$500,0)),"")</f>
        <v>-880206000000</v>
      </c>
      <c r="J15" s="2">
        <f t="shared" si="12"/>
        <v>-845980000000</v>
      </c>
      <c r="K15" s="2">
        <f t="shared" si="12"/>
        <v>-848496000000</v>
      </c>
      <c r="L15" s="2">
        <f t="shared" si="12"/>
        <v>-709745000000</v>
      </c>
      <c r="M15" s="2">
        <f t="shared" si="12"/>
        <v>-480114000000</v>
      </c>
      <c r="N15" s="2">
        <f t="shared" si="12"/>
        <v>-300490000000</v>
      </c>
      <c r="O15" s="2">
        <f t="shared" si="12"/>
        <v>-315010000000</v>
      </c>
      <c r="P15" s="2">
        <f t="shared" si="12"/>
        <v>-198705000000</v>
      </c>
      <c r="Q15" s="2">
        <f t="shared" si="12"/>
        <v>-123607000000</v>
      </c>
      <c r="R15" s="2">
        <f t="shared" si="12"/>
        <v>-193711000000</v>
      </c>
      <c r="S15" s="2">
        <f t="shared" si="12"/>
        <v>-165526000000</v>
      </c>
      <c r="T15" s="2">
        <f t="shared" si="12"/>
        <v>-130636000000</v>
      </c>
      <c r="U15" s="2">
        <f t="shared" si="12"/>
        <v>-107188000000</v>
      </c>
      <c r="V15" s="2">
        <f t="shared" si="12"/>
        <v>-87007000000</v>
      </c>
      <c r="W15" s="2">
        <f t="shared" si="12"/>
        <v>-49306000000</v>
      </c>
      <c r="X15" s="2">
        <f t="shared" si="12"/>
        <v>-34416000000</v>
      </c>
      <c r="Y15" s="2">
        <f t="shared" si="12"/>
        <v>-26274000000</v>
      </c>
      <c r="Z15" s="2">
        <f t="shared" si="12"/>
        <v>-32643000000</v>
      </c>
    </row>
    <row r="16" spans="1:26" ht="15.5" x14ac:dyDescent="0.35">
      <c r="C16" t="s">
        <v>29</v>
      </c>
      <c r="D16" s="2">
        <f>IFERROR(INDEX(D51:D500,MATCH($C$16,$C$51:$C$500,0)),"")</f>
        <v>1241646000000</v>
      </c>
      <c r="E16" s="2">
        <f>IFERROR(INDEX(E51:E500,MATCH($C$16,$C$51:$C$500,0)),"")</f>
        <v>1430387000000</v>
      </c>
      <c r="H16" s="2">
        <f>IFERROR(SUM(D16:G16)*(4/MAX(1,COUNT(D16:G16))),"")</f>
        <v>5344066000000</v>
      </c>
      <c r="I16" s="2">
        <f t="shared" ref="I16:Z16" si="13">IFERROR(INDEX(I51:I500,MATCH($C$16,$C$51:$C$500,0)),"")</f>
        <v>4438995000000</v>
      </c>
      <c r="J16" s="2">
        <f t="shared" si="13"/>
        <v>4066063000000</v>
      </c>
      <c r="K16" s="2">
        <f t="shared" si="13"/>
        <v>4332521000000</v>
      </c>
      <c r="L16" s="2">
        <f t="shared" si="13"/>
        <v>3617223000000</v>
      </c>
      <c r="M16" s="2">
        <f t="shared" si="13"/>
        <v>2468864000000</v>
      </c>
      <c r="N16" s="2">
        <f t="shared" si="13"/>
        <v>1388967000000</v>
      </c>
      <c r="O16" s="2">
        <f t="shared" si="13"/>
        <v>1453898000000</v>
      </c>
      <c r="P16" s="2">
        <f t="shared" si="13"/>
        <v>867131000000</v>
      </c>
      <c r="Q16" s="2">
        <f t="shared" si="13"/>
        <v>381342000000</v>
      </c>
      <c r="R16" s="2">
        <f t="shared" si="13"/>
        <v>747546000000</v>
      </c>
      <c r="S16" s="2">
        <f t="shared" si="13"/>
        <v>629730000000</v>
      </c>
      <c r="T16" s="2">
        <f t="shared" si="13"/>
        <v>702954000000</v>
      </c>
      <c r="U16" s="2">
        <f t="shared" si="13"/>
        <v>667026000000</v>
      </c>
      <c r="V16" s="2">
        <f t="shared" si="13"/>
        <v>568083000000</v>
      </c>
      <c r="W16" s="2">
        <f t="shared" si="13"/>
        <v>409980000000</v>
      </c>
      <c r="X16" s="2">
        <f t="shared" si="13"/>
        <v>290239000000</v>
      </c>
      <c r="Y16" s="2">
        <f t="shared" si="13"/>
        <v>212697000000</v>
      </c>
      <c r="Z16" s="2">
        <f t="shared" si="13"/>
        <v>165395000000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58335600000000</v>
      </c>
      <c r="E20" s="2">
        <f ca="1">IFERROR(E21*E2,"")</f>
        <v>56882400000000</v>
      </c>
      <c r="H20" s="2">
        <f t="shared" ref="H20:Z20" ca="1" si="14">IFERROR(H21*H2,"")</f>
        <v>56882400000000</v>
      </c>
      <c r="I20" s="2">
        <f t="shared" ca="1" si="14"/>
        <v>82002000000000</v>
      </c>
      <c r="J20" s="2">
        <f t="shared" ca="1" si="14"/>
        <v>118332000000000</v>
      </c>
      <c r="K20" s="2">
        <f t="shared" ca="1" si="14"/>
        <v>121653600000000</v>
      </c>
      <c r="L20" s="2">
        <f t="shared" ca="1" si="14"/>
        <v>110028000000000</v>
      </c>
      <c r="M20" s="2">
        <f t="shared" ca="1" si="14"/>
        <v>50446800000000</v>
      </c>
      <c r="N20" s="2">
        <f t="shared" ca="1" si="14"/>
        <v>33216000000000</v>
      </c>
      <c r="O20" s="2">
        <f t="shared" ca="1" si="14"/>
        <v>36537600000000</v>
      </c>
      <c r="P20" s="2">
        <f t="shared" ca="1" si="14"/>
        <v>38821200000000</v>
      </c>
      <c r="Q20" s="2">
        <f t="shared" ca="1" si="14"/>
        <v>25327200000000</v>
      </c>
      <c r="R20" s="2">
        <f t="shared" ca="1" si="14"/>
        <v>25950000000000</v>
      </c>
      <c r="S20" s="2">
        <f t="shared" ca="1" si="14"/>
        <v>24081600000000</v>
      </c>
      <c r="T20" s="2">
        <f t="shared" ca="1" si="14"/>
        <v>19305000000000</v>
      </c>
      <c r="U20" s="2">
        <f t="shared" ca="1" si="14"/>
        <v>16987500000000</v>
      </c>
      <c r="V20" s="2">
        <f t="shared" ca="1" si="14"/>
        <v>1963613924999.9998</v>
      </c>
      <c r="W20" s="2">
        <f t="shared" ca="1" si="14"/>
        <v>1344146685000</v>
      </c>
      <c r="X20" s="2">
        <f t="shared" ca="1" si="14"/>
        <v>986841870000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41520000000</v>
      </c>
      <c r="E21" s="2">
        <f>IFERROR(INDEX(E51:E500,MATCH($C$7,$C$51:$C$500,0)),"")</f>
        <v>41520000000</v>
      </c>
      <c r="H21" s="2">
        <f>IFERROR(INDEX(D21:G21,COUNT(D21:G21)),"")</f>
        <v>41520000000</v>
      </c>
      <c r="I21" s="2">
        <f t="shared" ref="I21:Z21" si="15">IFERROR(INDEX(I51:I500,MATCH($C$7,$C$51:$C$500,0)),"")</f>
        <v>41520000000</v>
      </c>
      <c r="J21" s="2">
        <f t="shared" si="15"/>
        <v>41520000000</v>
      </c>
      <c r="K21" s="2">
        <f t="shared" si="15"/>
        <v>41520000000</v>
      </c>
      <c r="L21" s="2">
        <f t="shared" si="15"/>
        <v>41520000000</v>
      </c>
      <c r="M21" s="2">
        <f t="shared" si="15"/>
        <v>41520000000</v>
      </c>
      <c r="N21" s="2">
        <f t="shared" si="15"/>
        <v>41520000000</v>
      </c>
      <c r="O21" s="2">
        <f t="shared" si="15"/>
        <v>41520000000</v>
      </c>
      <c r="P21" s="2">
        <f t="shared" si="15"/>
        <v>41520000000</v>
      </c>
      <c r="Q21" s="2">
        <f t="shared" si="15"/>
        <v>41520000000</v>
      </c>
      <c r="R21" s="2">
        <f t="shared" si="15"/>
        <v>41520000000</v>
      </c>
      <c r="S21" s="2">
        <f t="shared" si="15"/>
        <v>41520000000</v>
      </c>
      <c r="T21" s="2">
        <f t="shared" si="15"/>
        <v>38610000000</v>
      </c>
      <c r="U21" s="2">
        <f t="shared" si="15"/>
        <v>37750000000</v>
      </c>
      <c r="V21" s="2">
        <f t="shared" si="15"/>
        <v>3770000000</v>
      </c>
      <c r="W21" s="2">
        <f t="shared" si="15"/>
        <v>3430000000</v>
      </c>
      <c r="X21" s="2">
        <f t="shared" si="15"/>
        <v>3430000000</v>
      </c>
      <c r="Y21" s="2">
        <f t="shared" si="15"/>
        <v>3430000000</v>
      </c>
      <c r="Z21" s="2">
        <f t="shared" si="15"/>
        <v>3090000000</v>
      </c>
    </row>
    <row r="23" spans="1:26" ht="15.5" x14ac:dyDescent="0.35">
      <c r="B23" t="s">
        <v>41</v>
      </c>
      <c r="C23" t="s">
        <v>42</v>
      </c>
      <c r="D23" s="3">
        <f>IFERROR(D5/D6*100,"")</f>
        <v>4.6439396909089403</v>
      </c>
      <c r="E23" s="3">
        <f>IFERROR(E5/E6*100,"")</f>
        <v>4.7724236189415929</v>
      </c>
      <c r="H23" s="3">
        <f t="shared" ref="H23:Z23" si="16">IFERROR(H5/H6*100,"")</f>
        <v>18.484116914619957</v>
      </c>
      <c r="I23" s="3">
        <f t="shared" si="16"/>
        <v>17.08099671581601</v>
      </c>
      <c r="J23" s="3">
        <f t="shared" si="16"/>
        <v>17.490873473089284</v>
      </c>
      <c r="K23" s="3">
        <f t="shared" si="16"/>
        <v>21.830342816392022</v>
      </c>
      <c r="L23" s="3">
        <f t="shared" si="16"/>
        <v>24.218739375096117</v>
      </c>
      <c r="M23" s="3">
        <f t="shared" si="16"/>
        <v>20.739398148879427</v>
      </c>
      <c r="N23" s="3">
        <f t="shared" si="16"/>
        <v>20.082492527822275</v>
      </c>
      <c r="O23" s="3">
        <f t="shared" si="16"/>
        <v>13.851604816577762</v>
      </c>
      <c r="P23" s="3">
        <f t="shared" si="16"/>
        <v>16.421395522901484</v>
      </c>
      <c r="Q23" s="3">
        <f t="shared" si="16"/>
        <v>3.054263004816987</v>
      </c>
      <c r="R23" s="3">
        <f t="shared" si="16"/>
        <v>10.919827761884715</v>
      </c>
      <c r="S23" s="3">
        <f t="shared" si="16"/>
        <v>9.5089785692018669</v>
      </c>
      <c r="T23" s="3">
        <f t="shared" si="16"/>
        <v>17.756664615589298</v>
      </c>
      <c r="U23" s="3">
        <f t="shared" si="16"/>
        <v>20.676399637903668</v>
      </c>
      <c r="V23" s="3">
        <f t="shared" si="16"/>
        <v>19.844872053804703</v>
      </c>
      <c r="W23" s="3">
        <f t="shared" si="16"/>
        <v>25.702097940403156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-0.22931896424225884</v>
      </c>
      <c r="E24" s="4">
        <f>IFERROR(_xlfn.RRI(5,J23,E23),"")</f>
        <v>-0.22876718914761585</v>
      </c>
      <c r="H24" s="4">
        <f t="shared" ref="H24:Z24" si="17">IFERROR(_xlfn.RRI(5,M23,H23),"")</f>
        <v>-2.2761627995801392E-2</v>
      </c>
      <c r="I24" s="4">
        <f t="shared" si="17"/>
        <v>-3.185787091971215E-2</v>
      </c>
      <c r="J24" s="4">
        <f t="shared" si="17"/>
        <v>4.7761125655363168E-2</v>
      </c>
      <c r="K24" s="4">
        <f t="shared" si="17"/>
        <v>5.8595634874887725E-2</v>
      </c>
      <c r="L24" s="4">
        <f t="shared" si="17"/>
        <v>0.5130351602840082</v>
      </c>
      <c r="M24" s="4">
        <f t="shared" si="17"/>
        <v>0.13688378457602668</v>
      </c>
      <c r="N24" s="4">
        <f t="shared" si="17"/>
        <v>0.16127947207350801</v>
      </c>
      <c r="O24" s="4">
        <f t="shared" si="17"/>
        <v>-4.8458486741671747E-2</v>
      </c>
      <c r="P24" s="4">
        <f t="shared" si="17"/>
        <v>-4.5035936661716569E-2</v>
      </c>
      <c r="Q24" s="4">
        <f t="shared" si="17"/>
        <v>-0.3122167013397964</v>
      </c>
      <c r="R24" s="4">
        <f t="shared" si="17"/>
        <v>-0.15734569703387247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82.14</v>
      </c>
      <c r="J25" s="3">
        <f t="shared" si="18"/>
        <v>75.81</v>
      </c>
      <c r="K25" s="3">
        <f t="shared" si="18"/>
        <v>81.97</v>
      </c>
      <c r="L25" s="3">
        <f t="shared" si="18"/>
        <v>68.760000000000005</v>
      </c>
      <c r="M25" s="3">
        <f t="shared" si="18"/>
        <v>46.98</v>
      </c>
      <c r="N25" s="3">
        <f t="shared" si="18"/>
        <v>25.56</v>
      </c>
      <c r="O25" s="3">
        <f t="shared" si="18"/>
        <v>26.79</v>
      </c>
      <c r="P25" s="3">
        <f t="shared" si="18"/>
        <v>15.66</v>
      </c>
      <c r="Q25" s="3">
        <f t="shared" si="18"/>
        <v>7.23</v>
      </c>
      <c r="R25" s="3">
        <f t="shared" si="18"/>
        <v>14.49</v>
      </c>
      <c r="S25" s="3">
        <f t="shared" si="18"/>
        <v>10.86</v>
      </c>
      <c r="T25" s="3">
        <f t="shared" si="18"/>
        <v>13.82</v>
      </c>
      <c r="U25" s="3">
        <f t="shared" si="18"/>
        <v>14.26</v>
      </c>
      <c r="V25" s="3">
        <f t="shared" si="18"/>
        <v>127.41</v>
      </c>
      <c r="W25" s="3">
        <f t="shared" si="18"/>
        <v>105.1</v>
      </c>
      <c r="X25" s="3">
        <f t="shared" si="18"/>
        <v>74.55</v>
      </c>
      <c r="Y25" s="3">
        <f t="shared" si="18"/>
        <v>54.32</v>
      </c>
      <c r="Z25" s="3">
        <f t="shared" si="18"/>
        <v>42.98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0.26298667849624291</v>
      </c>
      <c r="J26" s="4">
        <f t="shared" si="19"/>
        <v>0.2312627949679873</v>
      </c>
      <c r="K26" s="4">
        <f t="shared" si="19"/>
        <v>0.39242763978374473</v>
      </c>
      <c r="L26" s="4">
        <f t="shared" si="19"/>
        <v>0.56905986652208407</v>
      </c>
      <c r="M26" s="4">
        <f t="shared" si="19"/>
        <v>0.26522838144955529</v>
      </c>
      <c r="N26" s="4">
        <f t="shared" si="19"/>
        <v>0.18671437970097826</v>
      </c>
      <c r="O26" s="4">
        <f t="shared" si="19"/>
        <v>0.14154473175898996</v>
      </c>
      <c r="P26" s="4">
        <f t="shared" si="19"/>
        <v>1.8906766656783036E-2</v>
      </c>
      <c r="Q26" s="4">
        <f t="shared" si="19"/>
        <v>-0.43663876950161962</v>
      </c>
      <c r="R26" s="4">
        <f t="shared" si="19"/>
        <v>-0.32718892157501911</v>
      </c>
      <c r="S26" s="4">
        <f t="shared" si="19"/>
        <v>-0.31973764928398918</v>
      </c>
      <c r="T26" s="4">
        <f t="shared" si="19"/>
        <v>-0.2394817216947368</v>
      </c>
      <c r="U26" s="4">
        <f t="shared" si="19"/>
        <v>-0.19800691652245184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787.93978805394988</v>
      </c>
      <c r="E27" s="3">
        <f>IFERROR(E4/E21,"")</f>
        <v>848.756936416185</v>
      </c>
      <c r="H27" s="3">
        <f t="shared" ref="H27:Z27" si="20">IFERROR(H4/H21,"")</f>
        <v>3273.3934489402695</v>
      </c>
      <c r="I27" s="3">
        <f t="shared" si="20"/>
        <v>3052.4386078998073</v>
      </c>
      <c r="J27" s="3">
        <f t="shared" si="20"/>
        <v>2847.4718448940271</v>
      </c>
      <c r="K27" s="3">
        <f t="shared" si="20"/>
        <v>2575.7389932562619</v>
      </c>
      <c r="L27" s="3">
        <f t="shared" si="20"/>
        <v>2334.409585741811</v>
      </c>
      <c r="M27" s="3">
        <f t="shared" si="20"/>
        <v>2044.9012764932563</v>
      </c>
      <c r="N27" s="3">
        <f t="shared" si="20"/>
        <v>1826.2736030828517</v>
      </c>
      <c r="O27" s="3">
        <f t="shared" si="20"/>
        <v>1756.8638728323699</v>
      </c>
      <c r="P27" s="3">
        <f t="shared" si="20"/>
        <v>1609.279985549133</v>
      </c>
      <c r="Q27" s="3">
        <f t="shared" si="20"/>
        <v>1480.3685693641619</v>
      </c>
      <c r="R27" s="3">
        <f t="shared" si="20"/>
        <v>1351.3260115606936</v>
      </c>
      <c r="S27" s="3">
        <f t="shared" si="20"/>
        <v>1162.4627408477843</v>
      </c>
      <c r="T27" s="3">
        <f t="shared" si="20"/>
        <v>1081.9299663299664</v>
      </c>
      <c r="U27" s="3">
        <f t="shared" si="20"/>
        <v>924.43070198675491</v>
      </c>
      <c r="V27" s="3">
        <f t="shared" si="20"/>
        <v>6197.9657824933684</v>
      </c>
      <c r="W27" s="3">
        <f t="shared" si="20"/>
        <v>5314.0069970845479</v>
      </c>
      <c r="X27" s="3">
        <f t="shared" si="20"/>
        <v>4100.1623906705536</v>
      </c>
      <c r="Y27" s="3">
        <f t="shared" si="20"/>
        <v>3077.292419825073</v>
      </c>
      <c r="Z27" s="3">
        <f t="shared" si="20"/>
        <v>2689.0071197411003</v>
      </c>
    </row>
    <row r="28" spans="1:26" ht="15.5" x14ac:dyDescent="0.35">
      <c r="C28" t="s">
        <v>48</v>
      </c>
      <c r="D28" s="4">
        <f>IFERROR(_xlfn.RRI(5,I27,D27),"")</f>
        <v>-0.23727282738446465</v>
      </c>
      <c r="E28" s="4">
        <f>IFERROR(_xlfn.RRI(5,J27,E27),"")</f>
        <v>-0.21500881554262985</v>
      </c>
      <c r="H28" s="4">
        <f t="shared" ref="H28:Z28" si="21">IFERROR(_xlfn.RRI(5,M27,H27),"")</f>
        <v>9.8664704255224001E-2</v>
      </c>
      <c r="I28" s="4">
        <f t="shared" si="21"/>
        <v>0.10819508384281784</v>
      </c>
      <c r="J28" s="4">
        <f t="shared" si="21"/>
        <v>0.10139795365410875</v>
      </c>
      <c r="K28" s="4">
        <f t="shared" si="21"/>
        <v>9.863656332624493E-2</v>
      </c>
      <c r="L28" s="4">
        <f t="shared" si="21"/>
        <v>9.5371508602893229E-2</v>
      </c>
      <c r="M28" s="4">
        <f t="shared" si="21"/>
        <v>8.6381701376042619E-2</v>
      </c>
      <c r="N28" s="4">
        <f t="shared" si="21"/>
        <v>9.455442237904621E-2</v>
      </c>
      <c r="O28" s="4">
        <f t="shared" si="21"/>
        <v>0.10181274716691324</v>
      </c>
      <c r="P28" s="4">
        <f t="shared" si="21"/>
        <v>0.1172527951658151</v>
      </c>
      <c r="Q28" s="4">
        <f t="shared" si="21"/>
        <v>-0.24902732274547434</v>
      </c>
      <c r="R28" s="4">
        <f t="shared" si="21"/>
        <v>-0.23955536032949598</v>
      </c>
      <c r="S28" s="4">
        <f t="shared" si="21"/>
        <v>-0.22283077121501516</v>
      </c>
      <c r="T28" s="4">
        <f t="shared" si="21"/>
        <v>-0.18865404273714725</v>
      </c>
      <c r="U28" s="4">
        <f t="shared" si="21"/>
        <v>-0.19228809935662972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8.3498219232291226E-2</v>
      </c>
      <c r="J29" s="4">
        <f t="shared" si="22"/>
        <v>-7.5149444918872724E-2</v>
      </c>
      <c r="K29" s="4">
        <f t="shared" si="22"/>
        <v>0.19211751018033729</v>
      </c>
      <c r="L29" s="4">
        <f t="shared" si="22"/>
        <v>0.46360153256705</v>
      </c>
      <c r="M29" s="4">
        <f t="shared" si="22"/>
        <v>0.8380281690140845</v>
      </c>
      <c r="N29" s="4">
        <f t="shared" si="22"/>
        <v>-4.5912653975363961E-2</v>
      </c>
      <c r="O29" s="4">
        <f t="shared" si="22"/>
        <v>0.71072796934865889</v>
      </c>
      <c r="P29" s="4">
        <f t="shared" si="22"/>
        <v>1.1659751037344397</v>
      </c>
      <c r="Q29" s="4">
        <f t="shared" si="22"/>
        <v>-0.50103519668737062</v>
      </c>
      <c r="R29" s="4">
        <f t="shared" si="22"/>
        <v>0.33425414364640893</v>
      </c>
      <c r="S29" s="4">
        <f t="shared" si="22"/>
        <v>-0.21418234442836476</v>
      </c>
      <c r="T29" s="4">
        <f t="shared" si="22"/>
        <v>-3.0855539971949474E-2</v>
      </c>
      <c r="U29" s="4">
        <f t="shared" si="22"/>
        <v>-0.8880778588807785</v>
      </c>
      <c r="V29" s="4">
        <f t="shared" si="22"/>
        <v>0.21227402473834447</v>
      </c>
      <c r="W29" s="4">
        <f t="shared" si="22"/>
        <v>0.40979208584842386</v>
      </c>
      <c r="X29" s="4">
        <f t="shared" si="22"/>
        <v>0.37242268041237109</v>
      </c>
      <c r="Y29" s="4">
        <f t="shared" si="22"/>
        <v>0.26384364820846917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7.2386334148907758E-2</v>
      </c>
      <c r="I30" s="4">
        <f t="shared" si="23"/>
        <v>7.1982015686412645E-2</v>
      </c>
      <c r="J30" s="4">
        <f t="shared" si="23"/>
        <v>0.1054970446730859</v>
      </c>
      <c r="K30" s="4">
        <f t="shared" si="23"/>
        <v>0.10337920516967164</v>
      </c>
      <c r="L30" s="4">
        <f t="shared" si="23"/>
        <v>0.14157569002305304</v>
      </c>
      <c r="M30" s="4">
        <f t="shared" si="23"/>
        <v>0.11971244234234617</v>
      </c>
      <c r="N30" s="4">
        <f t="shared" si="23"/>
        <v>3.9507745206565831E-2</v>
      </c>
      <c r="O30" s="4">
        <f t="shared" si="23"/>
        <v>9.1708023842027087E-2</v>
      </c>
      <c r="P30" s="4">
        <f t="shared" si="23"/>
        <v>8.7080622253646142E-2</v>
      </c>
      <c r="Q30" s="4">
        <f t="shared" si="23"/>
        <v>9.5493283411626592E-2</v>
      </c>
      <c r="R30" s="4">
        <f t="shared" si="23"/>
        <v>0.16246823582076383</v>
      </c>
      <c r="S30" s="4">
        <f t="shared" si="23"/>
        <v>7.4434369158841676E-2</v>
      </c>
      <c r="T30" s="4">
        <f t="shared" si="23"/>
        <v>0.17037433309464892</v>
      </c>
      <c r="U30" s="4">
        <f t="shared" si="23"/>
        <v>-0.85084933760075276</v>
      </c>
      <c r="V30" s="4">
        <f t="shared" si="23"/>
        <v>0.1663450548510364</v>
      </c>
      <c r="W30" s="4">
        <f t="shared" si="23"/>
        <v>0.29604793438814953</v>
      </c>
      <c r="X30" s="4">
        <f t="shared" si="23"/>
        <v>0.33239284127038699</v>
      </c>
      <c r="Y30" s="4">
        <f t="shared" si="23"/>
        <v>0.1443972748280998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428.68</v>
      </c>
      <c r="E32" s="3">
        <f>IFERROR(INDEX(E51:E500,MATCH($A$32,$C$51:$C$500,0)),"")</f>
        <v>445.1</v>
      </c>
      <c r="H32" s="3">
        <f>IFERROR(INDEX(D32:G32,COUNT(D32:G32)),"")</f>
        <v>445.1</v>
      </c>
      <c r="I32" s="3">
        <f t="shared" ref="I32:Z32" si="24">IFERROR(INDEX(I51:I500,MATCH($C$32,$C$51:$C$500,0)),"")</f>
        <v>433.99</v>
      </c>
      <c r="J32" s="3">
        <f t="shared" si="24"/>
        <v>394.41</v>
      </c>
      <c r="K32" s="3">
        <f t="shared" si="24"/>
        <v>348.55</v>
      </c>
      <c r="L32" s="3">
        <f t="shared" si="24"/>
        <v>270.24</v>
      </c>
      <c r="M32" s="3">
        <f t="shared" si="24"/>
        <v>211.7</v>
      </c>
      <c r="N32" s="3">
        <f t="shared" si="24"/>
        <v>178.74</v>
      </c>
      <c r="O32" s="3">
        <f t="shared" si="24"/>
        <v>161.28</v>
      </c>
      <c r="P32" s="3">
        <f t="shared" si="24"/>
        <v>141.04</v>
      </c>
      <c r="Q32" s="3">
        <f t="shared" si="24"/>
        <v>123.01</v>
      </c>
      <c r="R32" s="3">
        <f t="shared" si="24"/>
        <v>123.72</v>
      </c>
      <c r="S32" s="3">
        <f t="shared" si="24"/>
        <v>113.84</v>
      </c>
      <c r="T32" s="3">
        <f t="shared" si="24"/>
        <v>75.12</v>
      </c>
      <c r="U32" s="3">
        <f t="shared" si="24"/>
        <v>62.37</v>
      </c>
      <c r="V32" s="3">
        <f t="shared" si="24"/>
        <v>811.77</v>
      </c>
      <c r="W32" s="3">
        <f t="shared" si="24"/>
        <v>425.58</v>
      </c>
      <c r="X32" s="3">
        <f t="shared" si="24"/>
        <v>316.19</v>
      </c>
      <c r="Y32" s="3">
        <f t="shared" si="24"/>
        <v>259.66000000000003</v>
      </c>
      <c r="Z32" s="3">
        <f t="shared" si="24"/>
        <v>196.17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3.2</v>
      </c>
      <c r="E33" s="3">
        <f>IFERROR(INDEX(E51:E500,MATCH($A$33,$C$51:$C$500,0)),"")</f>
        <v>3.33</v>
      </c>
      <c r="H33" s="3">
        <f>IFERROR(INDEX(D33:G33,COUNT(D33:G33)),"")</f>
        <v>3.33</v>
      </c>
      <c r="I33" s="3">
        <f t="shared" ref="I33:Z33" si="25">IFERROR(INDEX(I51:I500,MATCH($C$33,$C$51:$C$500,0)),"")</f>
        <v>4.55</v>
      </c>
      <c r="J33" s="3">
        <f t="shared" si="25"/>
        <v>7.23</v>
      </c>
      <c r="K33" s="3">
        <f t="shared" si="25"/>
        <v>8.41</v>
      </c>
      <c r="L33" s="3">
        <f t="shared" si="25"/>
        <v>9.81</v>
      </c>
      <c r="M33" s="3">
        <f t="shared" si="25"/>
        <v>5.74</v>
      </c>
      <c r="N33" s="3">
        <f t="shared" si="25"/>
        <v>4.4800000000000004</v>
      </c>
      <c r="O33" s="3">
        <f t="shared" si="25"/>
        <v>5.46</v>
      </c>
      <c r="P33" s="3">
        <f t="shared" si="25"/>
        <v>6.63</v>
      </c>
      <c r="Q33" s="3">
        <f t="shared" si="25"/>
        <v>4.96</v>
      </c>
      <c r="R33" s="3">
        <f t="shared" si="25"/>
        <v>5.05</v>
      </c>
      <c r="S33" s="3">
        <f t="shared" si="25"/>
        <v>5.09</v>
      </c>
      <c r="T33" s="3">
        <f t="shared" si="25"/>
        <v>6.66</v>
      </c>
      <c r="U33" s="3">
        <f t="shared" si="25"/>
        <v>7.22</v>
      </c>
      <c r="V33" s="3">
        <f t="shared" si="25"/>
        <v>6.47</v>
      </c>
      <c r="W33" s="3">
        <f t="shared" si="25"/>
        <v>9.2799999999999994</v>
      </c>
      <c r="X33" s="3">
        <f t="shared" si="25"/>
        <v>9.17</v>
      </c>
      <c r="Y33" s="3">
        <f t="shared" si="25"/>
        <v>2</v>
      </c>
      <c r="Z33" s="3">
        <f t="shared" si="25"/>
        <v>0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59.9</v>
      </c>
      <c r="E34" s="3">
        <f>IFERROR(INDEX(E51:E500,MATCH($A$34,$C$51:$C$500,0)),"")</f>
        <v>57.14</v>
      </c>
      <c r="H34" s="3">
        <f>IFERROR(INDEX(D34:G34,COUNT(D34:G34)),"")</f>
        <v>57.14</v>
      </c>
      <c r="I34" s="3">
        <f t="shared" ref="I34:Z34" si="26">IFERROR(INDEX(I51:I500,MATCH($C$34,$C$51:$C$500,0)),"")</f>
        <v>24.04</v>
      </c>
      <c r="J34" s="3">
        <f t="shared" si="26"/>
        <v>37.590000000000003</v>
      </c>
      <c r="K34" s="3">
        <f t="shared" si="26"/>
        <v>35.74</v>
      </c>
      <c r="L34" s="3">
        <f t="shared" si="26"/>
        <v>38.54</v>
      </c>
      <c r="M34" s="3">
        <f t="shared" si="26"/>
        <v>25.86</v>
      </c>
      <c r="N34" s="3">
        <f t="shared" si="26"/>
        <v>31.3</v>
      </c>
      <c r="O34" s="3">
        <f t="shared" si="26"/>
        <v>32.85</v>
      </c>
      <c r="P34" s="3">
        <f t="shared" si="26"/>
        <v>59.71</v>
      </c>
      <c r="Q34" s="3">
        <f t="shared" si="26"/>
        <v>84.37</v>
      </c>
      <c r="R34" s="3">
        <f t="shared" si="26"/>
        <v>43.13</v>
      </c>
      <c r="S34" s="3">
        <f t="shared" si="26"/>
        <v>53.41</v>
      </c>
      <c r="T34" s="3">
        <f t="shared" si="26"/>
        <v>36.18</v>
      </c>
      <c r="U34" s="3">
        <f t="shared" si="26"/>
        <v>31.56</v>
      </c>
      <c r="V34" s="3">
        <f t="shared" si="26"/>
        <v>41.21</v>
      </c>
      <c r="W34" s="3">
        <f t="shared" si="26"/>
        <v>37.58</v>
      </c>
      <c r="X34" s="3">
        <f t="shared" si="26"/>
        <v>38.9</v>
      </c>
      <c r="Y34" s="3">
        <f t="shared" si="26"/>
        <v>9.57</v>
      </c>
      <c r="Z34" s="3">
        <f t="shared" si="26"/>
        <v>0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1.74</v>
      </c>
      <c r="E35" s="3">
        <f>IFERROR(INDEX(E51:E500,MATCH($A$35,$C$51:$C$500,0)),"")</f>
        <v>1.74</v>
      </c>
      <c r="H35" s="3">
        <f>IFERROR(INDEX(D35:G35,COUNT(D35:G35)),"")</f>
        <v>1.74</v>
      </c>
      <c r="I35" s="3">
        <f t="shared" ref="I35:Z35" si="27">IFERROR(INDEX(I51:I500,MATCH($C$35,$C$51:$C$500,0)),"")</f>
        <v>0.65</v>
      </c>
      <c r="J35" s="3">
        <f t="shared" si="27"/>
        <v>1</v>
      </c>
      <c r="K35" s="3">
        <f t="shared" si="27"/>
        <v>1.1399999999999999</v>
      </c>
      <c r="L35" s="3">
        <f t="shared" si="27"/>
        <v>1.1399999999999999</v>
      </c>
      <c r="M35" s="3">
        <f t="shared" si="27"/>
        <v>0.59</v>
      </c>
      <c r="N35" s="3">
        <f t="shared" si="27"/>
        <v>0.44</v>
      </c>
      <c r="O35" s="3">
        <f t="shared" si="27"/>
        <v>0.5</v>
      </c>
      <c r="P35" s="3">
        <f t="shared" si="27"/>
        <v>0.57999999999999996</v>
      </c>
      <c r="Q35" s="3">
        <f t="shared" si="27"/>
        <v>0.41</v>
      </c>
      <c r="R35" s="3">
        <f t="shared" si="27"/>
        <v>0.46</v>
      </c>
      <c r="S35" s="3">
        <f t="shared" si="27"/>
        <v>0.5</v>
      </c>
      <c r="T35" s="3">
        <f t="shared" si="27"/>
        <v>0.46</v>
      </c>
      <c r="U35" s="3">
        <f t="shared" si="27"/>
        <v>0.49</v>
      </c>
      <c r="V35" s="3">
        <f t="shared" si="27"/>
        <v>0.85</v>
      </c>
      <c r="W35" s="3">
        <f t="shared" si="27"/>
        <v>0.74</v>
      </c>
      <c r="X35" s="3">
        <f t="shared" si="27"/>
        <v>0.71</v>
      </c>
      <c r="Y35" s="3">
        <f t="shared" si="27"/>
        <v>0.17</v>
      </c>
      <c r="Z35" s="3">
        <f t="shared" si="27"/>
        <v>0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32715260000000</v>
      </c>
      <c r="E51" s="5">
        <v>35240388000000</v>
      </c>
      <c r="F51" s="5">
        <v>32261330000000</v>
      </c>
      <c r="G51" s="5">
        <v>30663189000000</v>
      </c>
      <c r="I51" s="5">
        <v>126737251000000</v>
      </c>
      <c r="J51" s="5">
        <v>118227031000000</v>
      </c>
      <c r="K51" s="5">
        <v>106944683000000</v>
      </c>
      <c r="L51" s="5">
        <v>96924686000000</v>
      </c>
      <c r="M51" s="5">
        <v>84904301000000</v>
      </c>
      <c r="N51" s="5">
        <v>75826880000000</v>
      </c>
      <c r="O51" s="5">
        <v>72944988000000</v>
      </c>
      <c r="P51" s="5">
        <v>66817305000000</v>
      </c>
      <c r="Q51" s="5">
        <v>61464903000000</v>
      </c>
      <c r="R51" s="5">
        <v>56107056000000</v>
      </c>
      <c r="S51" s="5">
        <v>48265453000000</v>
      </c>
      <c r="T51" s="5">
        <v>41773316000000</v>
      </c>
      <c r="U51" s="5">
        <v>34897259000000</v>
      </c>
      <c r="V51" s="5">
        <v>23366331000000</v>
      </c>
      <c r="W51" s="5">
        <v>18227044000000</v>
      </c>
      <c r="X51" s="5">
        <v>14063557000000</v>
      </c>
      <c r="Y51" s="5">
        <v>10555113000000</v>
      </c>
      <c r="Z51" s="5">
        <v>8309032000000</v>
      </c>
    </row>
    <row r="52" spans="2:26" ht="15.5" x14ac:dyDescent="0.35">
      <c r="C52" t="s">
        <v>72</v>
      </c>
      <c r="D52" s="5">
        <v>-25234929000000</v>
      </c>
      <c r="E52" s="5">
        <v>-27568780000000</v>
      </c>
      <c r="F52" s="5">
        <v>-24808896000000</v>
      </c>
      <c r="G52" s="5">
        <v>-24344819000000</v>
      </c>
      <c r="I52" s="5">
        <v>-98981004000000</v>
      </c>
      <c r="J52" s="5">
        <v>-92861550000000</v>
      </c>
      <c r="K52" s="5">
        <v>-83878566000000</v>
      </c>
      <c r="L52" s="5">
        <v>-76902242000000</v>
      </c>
      <c r="M52" s="5">
        <v>-67223296000000</v>
      </c>
      <c r="N52" s="5">
        <v>-60414446000000</v>
      </c>
      <c r="O52" s="5">
        <v>-58403354000000</v>
      </c>
      <c r="P52" s="5">
        <v>-53594853000000</v>
      </c>
      <c r="Q52" s="5">
        <v>-49463586000000</v>
      </c>
      <c r="R52" s="5">
        <v>-45234558000000</v>
      </c>
      <c r="S52" s="5">
        <v>-39056413000000</v>
      </c>
      <c r="T52" s="5">
        <v>-34101616000000</v>
      </c>
      <c r="U52" s="5">
        <v>-28577920000000</v>
      </c>
      <c r="V52" s="5">
        <v>-19766433000000</v>
      </c>
      <c r="W52" s="5">
        <v>-15406118000000</v>
      </c>
      <c r="X52" s="5">
        <v>-11918051000000</v>
      </c>
      <c r="Y52" s="5">
        <v>-8970325000000</v>
      </c>
      <c r="Z52" s="5">
        <v>-7042860000000</v>
      </c>
    </row>
    <row r="53" spans="2:26" ht="15.5" x14ac:dyDescent="0.35">
      <c r="C53" t="s">
        <v>73</v>
      </c>
      <c r="D53" s="5">
        <v>7480331000000</v>
      </c>
      <c r="E53" s="5">
        <v>7671608000000</v>
      </c>
      <c r="F53" s="5">
        <v>7452434000000</v>
      </c>
      <c r="G53" s="5">
        <v>6318370000000</v>
      </c>
      <c r="I53" s="5">
        <v>27756247000000</v>
      </c>
      <c r="J53" s="5">
        <v>25365481000000</v>
      </c>
      <c r="K53" s="5">
        <v>23066117000000</v>
      </c>
      <c r="L53" s="5">
        <v>20022444000000</v>
      </c>
      <c r="M53" s="5">
        <v>17681005000000</v>
      </c>
      <c r="N53" s="5">
        <v>15412434000000</v>
      </c>
      <c r="O53" s="5">
        <v>14541634000000</v>
      </c>
      <c r="P53" s="5">
        <v>13222452000000</v>
      </c>
      <c r="Q53" s="5">
        <v>12001317000000</v>
      </c>
      <c r="R53" s="5">
        <v>10872498000000</v>
      </c>
      <c r="S53" s="5">
        <v>9209040000000</v>
      </c>
      <c r="T53" s="5">
        <v>7671700000000</v>
      </c>
      <c r="U53" s="5">
        <v>6319339000000</v>
      </c>
      <c r="V53" s="5">
        <v>3599898000000</v>
      </c>
      <c r="W53" s="5">
        <v>2820926000000</v>
      </c>
      <c r="X53" s="5">
        <v>2145506000000</v>
      </c>
      <c r="Y53" s="5">
        <v>1584788000000</v>
      </c>
      <c r="Z53" s="5">
        <v>1266172000000</v>
      </c>
    </row>
    <row r="54" spans="2:26" ht="15.5" x14ac:dyDescent="0.35">
      <c r="C54" t="s">
        <v>74</v>
      </c>
      <c r="D54" s="5">
        <v>-6243938000000</v>
      </c>
      <c r="E54" s="5">
        <v>-6228399000000</v>
      </c>
      <c r="F54" s="5">
        <v>-5848430000000</v>
      </c>
      <c r="G54" s="5">
        <v>-5726185000000</v>
      </c>
      <c r="I54" s="5">
        <v>-23193852000000</v>
      </c>
      <c r="J54" s="5">
        <v>-21286954000000</v>
      </c>
      <c r="K54" s="5">
        <v>-18636819000000</v>
      </c>
      <c r="L54" s="5">
        <v>-16252256000000</v>
      </c>
      <c r="M54" s="5">
        <v>-14869852000000</v>
      </c>
      <c r="N54" s="5">
        <v>-13724017000000</v>
      </c>
      <c r="O54" s="5">
        <v>-12751232000000</v>
      </c>
      <c r="P54" s="5">
        <v>-11819092000000</v>
      </c>
      <c r="Q54" s="5">
        <v>-10964360000000</v>
      </c>
      <c r="R54" s="5">
        <v>-9600318000000</v>
      </c>
      <c r="S54" s="5">
        <v>-8065151000000</v>
      </c>
      <c r="T54" s="5">
        <v>-6503193000000</v>
      </c>
      <c r="U54" s="5">
        <v>-5374684000000</v>
      </c>
      <c r="V54" s="5">
        <v>-2992992000000</v>
      </c>
      <c r="W54" s="5">
        <v>-2323866000000</v>
      </c>
      <c r="X54" s="5">
        <v>-1795983000000</v>
      </c>
      <c r="Y54" s="5">
        <v>-1339832000000</v>
      </c>
      <c r="Z54" s="5">
        <v>-1067335000000</v>
      </c>
    </row>
    <row r="55" spans="2:26" ht="15.5" x14ac:dyDescent="0.35">
      <c r="C55" t="s">
        <v>75</v>
      </c>
      <c r="D55" s="5">
        <v>-5955956000000</v>
      </c>
      <c r="E55" s="5">
        <v>-5960389000000</v>
      </c>
      <c r="F55" s="5">
        <v>-5413450000000</v>
      </c>
      <c r="G55" s="5">
        <v>-5484871000000</v>
      </c>
      <c r="I55" s="5">
        <v>-21969024000000</v>
      </c>
      <c r="J55" s="5">
        <v>-20206085000000</v>
      </c>
      <c r="K55" s="5">
        <v>-17889910000000</v>
      </c>
      <c r="L55" s="5">
        <v>-15531052000000</v>
      </c>
      <c r="M55" s="5">
        <v>-14288200000000</v>
      </c>
      <c r="N55" s="5">
        <v>-13137747000000</v>
      </c>
      <c r="O55" s="5">
        <v>-12249849000000</v>
      </c>
      <c r="P55" s="5">
        <v>-11235729000000</v>
      </c>
      <c r="Q55" s="5">
        <v>-10347220000000</v>
      </c>
      <c r="R55" s="5">
        <v>-8931421000000</v>
      </c>
      <c r="S55" s="5">
        <v>-7484699000000</v>
      </c>
      <c r="T55" s="5">
        <v>-5961851000000</v>
      </c>
      <c r="U55" s="5">
        <v>-4852020000000</v>
      </c>
      <c r="V55" s="5">
        <v>-2650939000000</v>
      </c>
      <c r="W55" s="5">
        <v>-2073926000000</v>
      </c>
      <c r="X55" s="5">
        <v>-1574736000000</v>
      </c>
      <c r="Y55" s="5">
        <v>-1159768000000</v>
      </c>
      <c r="Z55" s="5">
        <v>-927899000000</v>
      </c>
    </row>
    <row r="56" spans="2:26" ht="15.5" x14ac:dyDescent="0.35">
      <c r="C56" t="s">
        <v>76</v>
      </c>
      <c r="D56" s="5">
        <v>-615167000000</v>
      </c>
      <c r="E56" s="5">
        <v>-574948000000</v>
      </c>
      <c r="F56" s="5">
        <v>-728933000000</v>
      </c>
      <c r="G56" s="5">
        <v>-565679000000</v>
      </c>
      <c r="I56" s="5">
        <v>-2432224000000</v>
      </c>
      <c r="J56" s="5">
        <v>-2177500000000</v>
      </c>
      <c r="K56" s="5">
        <v>-1890376000000</v>
      </c>
      <c r="L56" s="5">
        <v>-1693731000000</v>
      </c>
      <c r="M56" s="5">
        <v>-1543494000000</v>
      </c>
      <c r="N56" s="5">
        <v>-1510878000000</v>
      </c>
      <c r="O56" s="5">
        <v>-1391899000000</v>
      </c>
      <c r="P56" s="5">
        <v>-1336507000000</v>
      </c>
      <c r="Q56" s="5">
        <v>-1207704000000</v>
      </c>
      <c r="R56" s="5">
        <v>-1130554000000</v>
      </c>
      <c r="S56" s="5">
        <v>-952246000000</v>
      </c>
      <c r="T56" s="5">
        <v>-800799000000</v>
      </c>
      <c r="U56" s="5">
        <v>-706267000000</v>
      </c>
      <c r="V56" s="5">
        <v>-435094000000</v>
      </c>
      <c r="W56" s="5">
        <v>-316127000000</v>
      </c>
      <c r="X56" s="5">
        <v>-259917000000</v>
      </c>
      <c r="Y56" s="5">
        <v>-214688000000</v>
      </c>
      <c r="Z56" s="5">
        <v>-162236000000</v>
      </c>
    </row>
    <row r="57" spans="2:26" ht="15.5" x14ac:dyDescent="0.35">
      <c r="C57" t="s">
        <v>249</v>
      </c>
      <c r="X57" s="5">
        <v>18294000000</v>
      </c>
      <c r="Y57" s="5">
        <v>12580000000</v>
      </c>
      <c r="Z57" s="5">
        <v>11959000000</v>
      </c>
    </row>
    <row r="58" spans="2:26" ht="15.5" x14ac:dyDescent="0.35">
      <c r="C58" t="s">
        <v>79</v>
      </c>
      <c r="D58" s="5">
        <v>45480000000</v>
      </c>
      <c r="E58" s="5">
        <v>61352000000</v>
      </c>
      <c r="F58" s="5">
        <v>39370000000</v>
      </c>
      <c r="G58" s="5">
        <v>33661000000</v>
      </c>
      <c r="I58" s="5">
        <v>145351000000</v>
      </c>
      <c r="J58" s="5">
        <v>71679000000</v>
      </c>
      <c r="K58" s="5">
        <v>82302000000</v>
      </c>
      <c r="L58" s="5">
        <v>51784000000</v>
      </c>
      <c r="M58" s="5">
        <v>38401000000</v>
      </c>
      <c r="N58" s="5">
        <v>32562000000</v>
      </c>
      <c r="O58" s="5">
        <v>24327000000</v>
      </c>
      <c r="P58" s="5">
        <v>22412000000</v>
      </c>
      <c r="Q58" s="5">
        <v>-44856000000</v>
      </c>
      <c r="R58" s="5">
        <v>-46913000000</v>
      </c>
      <c r="S58" s="5">
        <v>14046000000</v>
      </c>
      <c r="T58" s="5">
        <v>38778000000</v>
      </c>
      <c r="U58" s="5">
        <v>30685000000</v>
      </c>
      <c r="V58" s="5">
        <v>120000000</v>
      </c>
    </row>
    <row r="59" spans="2:26" ht="15.5" x14ac:dyDescent="0.35">
      <c r="C59" t="s">
        <v>77</v>
      </c>
      <c r="D59" s="5">
        <v>1236393000000</v>
      </c>
      <c r="E59" s="5">
        <v>1443209000000</v>
      </c>
      <c r="F59" s="5">
        <v>1604004000000</v>
      </c>
      <c r="G59" s="5">
        <v>592185000000</v>
      </c>
      <c r="I59" s="5">
        <v>4562395000000</v>
      </c>
      <c r="J59" s="5">
        <v>4078527000000</v>
      </c>
      <c r="K59" s="5">
        <v>4429298000000</v>
      </c>
      <c r="L59" s="5">
        <v>3770188000000</v>
      </c>
      <c r="M59" s="5">
        <v>2811153000000</v>
      </c>
      <c r="N59" s="5">
        <v>1688417000000</v>
      </c>
      <c r="O59" s="5">
        <v>1790402000000</v>
      </c>
      <c r="P59" s="5">
        <v>1403360000000</v>
      </c>
      <c r="Q59" s="5">
        <v>1036957000000</v>
      </c>
      <c r="R59" s="5">
        <v>1272180000000</v>
      </c>
      <c r="S59" s="5">
        <v>1143889000000</v>
      </c>
      <c r="T59" s="5">
        <v>1168507000000</v>
      </c>
      <c r="U59" s="5">
        <v>944655000000</v>
      </c>
      <c r="V59" s="5">
        <v>606906000000</v>
      </c>
      <c r="W59" s="5">
        <v>497060000000</v>
      </c>
      <c r="X59" s="5">
        <v>349523000000</v>
      </c>
      <c r="Y59" s="5">
        <v>244956000000</v>
      </c>
      <c r="Z59" s="5">
        <v>198837000000</v>
      </c>
    </row>
    <row r="60" spans="2:26" ht="15.5" x14ac:dyDescent="0.35">
      <c r="C60" t="s">
        <v>78</v>
      </c>
      <c r="D60" s="5">
        <v>5253000000</v>
      </c>
      <c r="E60" s="5">
        <v>-12822000000</v>
      </c>
      <c r="F60" s="5">
        <v>-149769000000</v>
      </c>
      <c r="G60" s="5">
        <v>501000000</v>
      </c>
      <c r="I60" s="5">
        <v>-123400000000</v>
      </c>
      <c r="J60" s="5">
        <v>-12464000000</v>
      </c>
      <c r="K60" s="5">
        <v>-96777000000</v>
      </c>
      <c r="L60" s="5">
        <v>-152965000000</v>
      </c>
      <c r="M60" s="5">
        <v>-342289000000</v>
      </c>
      <c r="N60" s="5">
        <v>-299450000000</v>
      </c>
      <c r="O60" s="5">
        <v>-336504000000</v>
      </c>
      <c r="P60" s="5">
        <v>-536229000000</v>
      </c>
      <c r="Q60" s="5">
        <v>-655615000000</v>
      </c>
      <c r="R60" s="5">
        <v>-524634000000</v>
      </c>
      <c r="S60" s="5">
        <v>-514159000000</v>
      </c>
      <c r="T60" s="5">
        <v>-465553000000</v>
      </c>
      <c r="U60" s="5">
        <v>-277629000000</v>
      </c>
      <c r="V60" s="5">
        <v>-38823000000</v>
      </c>
      <c r="W60" s="5">
        <v>-87080000000</v>
      </c>
      <c r="X60" s="5">
        <v>-59284000000</v>
      </c>
      <c r="Y60" s="5">
        <v>-32259000000</v>
      </c>
      <c r="Z60" s="5">
        <v>-33442000000</v>
      </c>
    </row>
    <row r="61" spans="2:26" ht="15.5" x14ac:dyDescent="0.35">
      <c r="C61" t="s">
        <v>247</v>
      </c>
      <c r="D61" s="5">
        <v>55389000000</v>
      </c>
      <c r="E61" s="5">
        <v>49315000000</v>
      </c>
      <c r="F61" s="5">
        <v>30777000000</v>
      </c>
      <c r="G61" s="5">
        <v>35327000000</v>
      </c>
      <c r="I61" s="5">
        <v>147853000000</v>
      </c>
      <c r="J61" s="5">
        <v>108979000000</v>
      </c>
      <c r="K61" s="5">
        <v>75067000000</v>
      </c>
      <c r="L61" s="5">
        <v>38093000000</v>
      </c>
      <c r="M61" s="5">
        <v>61088000000</v>
      </c>
      <c r="N61" s="5">
        <v>118254000000</v>
      </c>
      <c r="O61" s="5">
        <v>66253000000</v>
      </c>
      <c r="P61" s="5">
        <v>7488000000</v>
      </c>
      <c r="Q61" s="5">
        <v>6086000000</v>
      </c>
      <c r="R61" s="5">
        <v>7098000000</v>
      </c>
      <c r="S61" s="5">
        <v>7878000000</v>
      </c>
      <c r="T61" s="5">
        <v>8686000000</v>
      </c>
      <c r="U61" s="5">
        <v>10534000000</v>
      </c>
      <c r="V61" s="5">
        <v>9504000000</v>
      </c>
      <c r="W61" s="5">
        <v>2968000000</v>
      </c>
      <c r="X61" s="5">
        <v>3000000000</v>
      </c>
      <c r="Y61" s="5">
        <v>9320000000</v>
      </c>
      <c r="Z61" s="5">
        <v>5359000000</v>
      </c>
    </row>
    <row r="62" spans="2:26" ht="15.5" x14ac:dyDescent="0.35">
      <c r="C62" t="s">
        <v>27</v>
      </c>
      <c r="D62" s="5">
        <v>-46748000000</v>
      </c>
      <c r="E62" s="5">
        <v>-47295000000</v>
      </c>
      <c r="F62" s="5">
        <v>-43715000000</v>
      </c>
      <c r="G62" s="5">
        <v>-32116000000</v>
      </c>
      <c r="I62" s="5">
        <v>-137344000000</v>
      </c>
      <c r="J62" s="5">
        <v>-127868000000</v>
      </c>
      <c r="K62" s="5">
        <v>-162543000000</v>
      </c>
      <c r="L62" s="5">
        <v>-183233000000</v>
      </c>
      <c r="M62" s="5">
        <v>-322031000000</v>
      </c>
      <c r="N62" s="5">
        <v>-381680000000</v>
      </c>
      <c r="O62" s="5">
        <v>-397856000000</v>
      </c>
      <c r="P62" s="5">
        <v>-528487000000</v>
      </c>
      <c r="Q62" s="5">
        <v>-646936000000</v>
      </c>
      <c r="R62" s="5">
        <v>-525827000000</v>
      </c>
      <c r="S62" s="5">
        <v>-515389000000</v>
      </c>
      <c r="T62" s="5">
        <v>-466495000000</v>
      </c>
      <c r="U62" s="5">
        <v>-288163000000</v>
      </c>
      <c r="V62" s="5">
        <v>-48327000000</v>
      </c>
      <c r="W62" s="5">
        <v>-90048000000</v>
      </c>
      <c r="X62" s="5">
        <v>-62284000000</v>
      </c>
      <c r="Y62" s="5">
        <v>-41579000000</v>
      </c>
      <c r="Z62" s="5">
        <v>-38801000000</v>
      </c>
    </row>
    <row r="63" spans="2:26" ht="15.5" x14ac:dyDescent="0.35">
      <c r="C63" t="s">
        <v>251</v>
      </c>
      <c r="D63" s="5">
        <v>-3388000000</v>
      </c>
      <c r="E63" s="5">
        <v>-14842000000</v>
      </c>
      <c r="F63" s="5">
        <v>-136831000000</v>
      </c>
      <c r="G63" s="5">
        <v>-2710000000</v>
      </c>
      <c r="I63" s="5">
        <v>-133909000000</v>
      </c>
      <c r="J63" s="5">
        <v>6425000000</v>
      </c>
      <c r="K63" s="5">
        <v>-9301000000</v>
      </c>
      <c r="L63" s="5">
        <v>-7825000000</v>
      </c>
      <c r="M63" s="5">
        <v>-29966000000</v>
      </c>
      <c r="N63" s="5">
        <v>-45416000000</v>
      </c>
      <c r="O63" s="5">
        <v>-22091000000</v>
      </c>
      <c r="P63" s="5">
        <v>-16028000000</v>
      </c>
      <c r="Q63" s="5">
        <v>-14765000000</v>
      </c>
      <c r="R63" s="5">
        <v>-5905000000</v>
      </c>
      <c r="S63" s="5">
        <v>-6648000000</v>
      </c>
      <c r="T63" s="5">
        <v>-7744000000</v>
      </c>
    </row>
    <row r="64" spans="2:26" ht="15.5" x14ac:dyDescent="0.35">
      <c r="C64" t="s">
        <v>80</v>
      </c>
      <c r="D64" s="5">
        <v>5253000000</v>
      </c>
      <c r="E64" s="5">
        <v>-12822000000</v>
      </c>
      <c r="F64" s="5">
        <v>-149769000000</v>
      </c>
      <c r="G64" s="5">
        <v>501000000</v>
      </c>
      <c r="I64" s="5">
        <v>-123400000000</v>
      </c>
      <c r="J64" s="5">
        <v>-12464000000</v>
      </c>
      <c r="K64" s="5">
        <v>-96777000000</v>
      </c>
      <c r="L64" s="5">
        <v>-152965000000</v>
      </c>
      <c r="M64" s="5">
        <v>-342289000000</v>
      </c>
      <c r="N64" s="5">
        <v>-299450000000</v>
      </c>
      <c r="O64" s="5">
        <v>-336504000000</v>
      </c>
      <c r="P64" s="5">
        <v>-536229000000</v>
      </c>
      <c r="Q64" s="5">
        <v>-655615000000</v>
      </c>
      <c r="R64" s="5">
        <v>-524634000000</v>
      </c>
      <c r="S64" s="5">
        <v>-514159000000</v>
      </c>
      <c r="T64" s="5">
        <v>-465553000000</v>
      </c>
      <c r="U64" s="5">
        <v>-277629000000</v>
      </c>
      <c r="V64" s="5">
        <v>-38823000000</v>
      </c>
      <c r="W64" s="5">
        <v>-87080000000</v>
      </c>
      <c r="X64" s="5">
        <v>-59284000000</v>
      </c>
      <c r="Y64" s="5">
        <v>-32259000000</v>
      </c>
      <c r="Z64" s="5">
        <v>-33442000000</v>
      </c>
    </row>
    <row r="65" spans="3:26" ht="15.5" x14ac:dyDescent="0.35">
      <c r="C65" t="s">
        <v>29</v>
      </c>
      <c r="D65" s="5">
        <v>1241646000000</v>
      </c>
      <c r="E65" s="5">
        <v>1430387000000</v>
      </c>
      <c r="F65" s="5">
        <v>1454235000000</v>
      </c>
      <c r="G65" s="5">
        <v>592686000000</v>
      </c>
      <c r="I65" s="5">
        <v>4438995000000</v>
      </c>
      <c r="J65" s="5">
        <v>4066063000000</v>
      </c>
      <c r="K65" s="5">
        <v>4332521000000</v>
      </c>
      <c r="L65" s="5">
        <v>3617223000000</v>
      </c>
      <c r="M65" s="5">
        <v>2468864000000</v>
      </c>
      <c r="N65" s="5">
        <v>1388967000000</v>
      </c>
      <c r="O65" s="5">
        <v>1453898000000</v>
      </c>
      <c r="P65" s="5">
        <v>867131000000</v>
      </c>
      <c r="Q65" s="5">
        <v>381342000000</v>
      </c>
      <c r="R65" s="5">
        <v>747546000000</v>
      </c>
      <c r="S65" s="5">
        <v>629730000000</v>
      </c>
      <c r="T65" s="5">
        <v>702954000000</v>
      </c>
      <c r="U65" s="5">
        <v>667026000000</v>
      </c>
      <c r="V65" s="5">
        <v>568083000000</v>
      </c>
      <c r="W65" s="5">
        <v>409980000000</v>
      </c>
      <c r="X65" s="5">
        <v>290239000000</v>
      </c>
      <c r="Y65" s="5">
        <v>212697000000</v>
      </c>
      <c r="Z65" s="5">
        <v>165395000000</v>
      </c>
    </row>
    <row r="66" spans="3:26" ht="15.5" x14ac:dyDescent="0.35">
      <c r="C66" t="s">
        <v>28</v>
      </c>
      <c r="D66" s="5">
        <v>-246579000000</v>
      </c>
      <c r="E66" s="5">
        <v>-293503000000</v>
      </c>
      <c r="F66" s="5">
        <v>-316331000000</v>
      </c>
      <c r="G66" s="5">
        <v>-127930000000</v>
      </c>
      <c r="I66" s="5">
        <v>-880206000000</v>
      </c>
      <c r="J66" s="5">
        <v>-845980000000</v>
      </c>
      <c r="K66" s="5">
        <v>-848496000000</v>
      </c>
      <c r="L66" s="5">
        <v>-709745000000</v>
      </c>
      <c r="M66" s="5">
        <v>-480114000000</v>
      </c>
      <c r="N66" s="5">
        <v>-300490000000</v>
      </c>
      <c r="O66" s="5">
        <v>-315010000000</v>
      </c>
      <c r="P66" s="5">
        <v>-198705000000</v>
      </c>
      <c r="Q66" s="5">
        <v>-123607000000</v>
      </c>
      <c r="R66" s="5">
        <v>-193711000000</v>
      </c>
      <c r="S66" s="5">
        <v>-165526000000</v>
      </c>
      <c r="T66" s="5">
        <v>-130636000000</v>
      </c>
      <c r="U66" s="5">
        <v>-107188000000</v>
      </c>
      <c r="V66" s="5">
        <v>-87007000000</v>
      </c>
      <c r="W66" s="5">
        <v>-49306000000</v>
      </c>
      <c r="X66" s="5">
        <v>-34416000000</v>
      </c>
      <c r="Y66" s="5">
        <v>-26274000000</v>
      </c>
      <c r="Z66" s="5">
        <v>-32643000000</v>
      </c>
    </row>
    <row r="67" spans="3:26" ht="15.5" x14ac:dyDescent="0.35">
      <c r="C67" t="s">
        <v>81</v>
      </c>
      <c r="D67" s="5">
        <v>-234178000000</v>
      </c>
      <c r="E67" s="5">
        <v>-273701000000</v>
      </c>
      <c r="F67" s="5">
        <v>-304438000000</v>
      </c>
      <c r="G67" s="5">
        <v>-116593000000</v>
      </c>
      <c r="I67" s="5">
        <v>-826490000000</v>
      </c>
      <c r="J67" s="5">
        <v>-792102000000</v>
      </c>
      <c r="K67" s="5">
        <v>-798322000000</v>
      </c>
      <c r="L67" s="5">
        <v>-659311000000</v>
      </c>
      <c r="M67" s="5">
        <v>-434500000000</v>
      </c>
      <c r="N67" s="5">
        <v>-263989000000</v>
      </c>
      <c r="O67" s="5">
        <v>-275249000000</v>
      </c>
      <c r="P67" s="5">
        <v>-163232000000</v>
      </c>
      <c r="Q67" s="5">
        <v>-61138000000</v>
      </c>
      <c r="R67" s="5">
        <v>-128061000000</v>
      </c>
      <c r="S67" s="5">
        <v>-119423000000</v>
      </c>
      <c r="T67" s="5">
        <v>-130636000000</v>
      </c>
      <c r="U67" s="5">
        <v>-107188000000</v>
      </c>
      <c r="V67" s="5">
        <v>-87007000000</v>
      </c>
      <c r="W67" s="5">
        <v>-29052000000</v>
      </c>
      <c r="X67" s="5">
        <v>-24422000000</v>
      </c>
      <c r="Y67" s="5">
        <v>-19178000000</v>
      </c>
      <c r="Z67" s="5">
        <v>-26669000000</v>
      </c>
    </row>
    <row r="68" spans="3:26" ht="15.5" x14ac:dyDescent="0.35">
      <c r="C68" t="s">
        <v>82</v>
      </c>
      <c r="W68" s="5">
        <v>-20254000000</v>
      </c>
      <c r="X68" s="5">
        <v>-9994000000</v>
      </c>
      <c r="Y68" s="5">
        <v>-7096000000</v>
      </c>
      <c r="Z68" s="5">
        <v>-5974000000</v>
      </c>
    </row>
    <row r="69" spans="3:26" ht="15.5" x14ac:dyDescent="0.35">
      <c r="C69" t="s">
        <v>83</v>
      </c>
      <c r="D69" s="5">
        <v>-12401000000</v>
      </c>
      <c r="E69" s="5">
        <v>-19802000000</v>
      </c>
      <c r="F69" s="5">
        <v>-11893000000</v>
      </c>
      <c r="G69" s="5">
        <v>-11337000000</v>
      </c>
      <c r="I69" s="5">
        <v>-53716000000</v>
      </c>
      <c r="J69" s="5">
        <v>-53878000000</v>
      </c>
      <c r="K69" s="5">
        <v>-50174000000</v>
      </c>
      <c r="L69" s="5">
        <v>-50434000000</v>
      </c>
      <c r="M69" s="5">
        <v>-45614000000</v>
      </c>
      <c r="N69" s="5">
        <v>-36501000000</v>
      </c>
      <c r="O69" s="5">
        <v>-39761000000</v>
      </c>
      <c r="P69" s="5">
        <v>-35473000000</v>
      </c>
      <c r="Q69" s="5">
        <v>-62469000000</v>
      </c>
      <c r="R69" s="5">
        <v>-65650000000</v>
      </c>
      <c r="S69" s="5">
        <v>-46103000000</v>
      </c>
    </row>
    <row r="70" spans="3:26" ht="15.5" x14ac:dyDescent="0.35">
      <c r="C70" t="s">
        <v>84</v>
      </c>
      <c r="D70" s="5">
        <v>-246579000000</v>
      </c>
      <c r="E70" s="5">
        <v>-293503000000</v>
      </c>
      <c r="F70" s="5">
        <v>-316331000000</v>
      </c>
      <c r="G70" s="5">
        <v>-127930000000</v>
      </c>
      <c r="I70" s="5">
        <v>-880206000000</v>
      </c>
      <c r="J70" s="5">
        <v>-845980000000</v>
      </c>
      <c r="K70" s="5">
        <v>-848496000000</v>
      </c>
      <c r="L70" s="5">
        <v>-709745000000</v>
      </c>
      <c r="M70" s="5">
        <v>-480114000000</v>
      </c>
      <c r="N70" s="5">
        <v>-300490000000</v>
      </c>
      <c r="O70" s="5">
        <v>-315010000000</v>
      </c>
      <c r="P70" s="5">
        <v>-198705000000</v>
      </c>
      <c r="Q70" s="5">
        <v>-123607000000</v>
      </c>
      <c r="R70" s="5">
        <v>-193711000000</v>
      </c>
      <c r="S70" s="5">
        <v>-165526000000</v>
      </c>
      <c r="T70" s="5">
        <v>-130636000000</v>
      </c>
      <c r="U70" s="5">
        <v>-107188000000</v>
      </c>
      <c r="V70" s="5">
        <v>-87007000000</v>
      </c>
      <c r="W70" s="5">
        <v>-49306000000</v>
      </c>
      <c r="X70" s="5">
        <v>-34416000000</v>
      </c>
      <c r="Y70" s="5">
        <v>-26274000000</v>
      </c>
      <c r="Z70" s="5">
        <v>-32643000000</v>
      </c>
    </row>
    <row r="71" spans="3:26" ht="15.5" x14ac:dyDescent="0.35">
      <c r="C71" t="s">
        <v>327</v>
      </c>
      <c r="D71" s="5">
        <v>995067000000</v>
      </c>
      <c r="E71" s="5">
        <v>1136884000000</v>
      </c>
      <c r="F71" s="5">
        <v>1137904000000</v>
      </c>
      <c r="G71" s="5">
        <v>464756000000</v>
      </c>
      <c r="I71" s="5">
        <v>3558789000000</v>
      </c>
      <c r="J71" s="5">
        <v>3220083000000</v>
      </c>
      <c r="K71" s="5">
        <v>3484025000000</v>
      </c>
      <c r="L71" s="5">
        <v>2907478000000</v>
      </c>
      <c r="M71" s="5">
        <v>1988750000000</v>
      </c>
      <c r="N71" s="5">
        <v>1088477000000</v>
      </c>
      <c r="O71" s="5">
        <v>1138888000000</v>
      </c>
      <c r="P71" s="5">
        <v>668426000000</v>
      </c>
      <c r="Q71" s="5">
        <v>257735000000</v>
      </c>
      <c r="R71" s="5">
        <v>553835000000</v>
      </c>
      <c r="S71" s="5">
        <v>464204000000</v>
      </c>
      <c r="T71" s="5">
        <v>572318000000</v>
      </c>
      <c r="U71" s="5">
        <v>559838000000</v>
      </c>
      <c r="V71" s="5">
        <v>481076000000</v>
      </c>
      <c r="W71" s="5">
        <v>360674000000</v>
      </c>
      <c r="X71" s="5">
        <v>255823000000</v>
      </c>
      <c r="Y71" s="5">
        <v>186423000000</v>
      </c>
      <c r="Z71" s="5">
        <v>132752000000</v>
      </c>
    </row>
    <row r="72" spans="3:26" ht="15.5" x14ac:dyDescent="0.35">
      <c r="C72" t="s">
        <v>85</v>
      </c>
      <c r="U72" s="5">
        <v>9204000000</v>
      </c>
    </row>
    <row r="73" spans="3:26" ht="15.5" x14ac:dyDescent="0.35">
      <c r="C73" t="s">
        <v>86</v>
      </c>
      <c r="D73" s="5">
        <v>995067000000</v>
      </c>
      <c r="E73" s="5">
        <v>1136884000000</v>
      </c>
      <c r="F73" s="5">
        <v>1137904000000</v>
      </c>
      <c r="G73" s="5">
        <v>464756000000</v>
      </c>
      <c r="I73" s="5">
        <v>3558789000000</v>
      </c>
      <c r="J73" s="5">
        <v>3220083000000</v>
      </c>
      <c r="K73" s="5">
        <v>3484025000000</v>
      </c>
      <c r="L73" s="5">
        <v>2907478000000</v>
      </c>
      <c r="M73" s="5">
        <v>1988750000000</v>
      </c>
      <c r="N73" s="5">
        <v>1088477000000</v>
      </c>
      <c r="O73" s="5">
        <v>1138888000000</v>
      </c>
      <c r="P73" s="5">
        <v>668426000000</v>
      </c>
      <c r="Q73" s="5">
        <v>257735000000</v>
      </c>
      <c r="R73" s="5">
        <v>553835000000</v>
      </c>
      <c r="S73" s="5">
        <v>464204000000</v>
      </c>
      <c r="T73" s="5">
        <v>572318000000</v>
      </c>
      <c r="U73" s="5">
        <v>569042000000</v>
      </c>
      <c r="V73" s="5">
        <v>481076000000</v>
      </c>
      <c r="W73" s="5">
        <v>360674000000</v>
      </c>
      <c r="X73" s="5">
        <v>255823000000</v>
      </c>
      <c r="Y73" s="5">
        <v>186423000000</v>
      </c>
      <c r="Z73" s="5">
        <v>132752000000</v>
      </c>
    </row>
    <row r="74" spans="3:26" ht="15.5" x14ac:dyDescent="0.35">
      <c r="C74" t="s">
        <v>87</v>
      </c>
      <c r="D74" s="5">
        <v>-59893000000</v>
      </c>
      <c r="E74" s="5">
        <v>-125567000000</v>
      </c>
      <c r="F74" s="5">
        <v>-57689000000</v>
      </c>
      <c r="G74" s="5">
        <v>-35829000000</v>
      </c>
      <c r="I74" s="5">
        <v>-102646000000</v>
      </c>
      <c r="J74" s="5">
        <v>-53229000000</v>
      </c>
      <c r="K74" s="5">
        <v>26776000000</v>
      </c>
      <c r="L74" s="5">
        <v>-77637000000</v>
      </c>
      <c r="M74" s="5">
        <v>-85919000000</v>
      </c>
      <c r="N74" s="5">
        <v>477650000000</v>
      </c>
      <c r="O74" s="5">
        <v>-160974000000</v>
      </c>
      <c r="P74" s="5">
        <v>342153000000</v>
      </c>
      <c r="Q74" s="5">
        <v>-142237000000</v>
      </c>
      <c r="R74" s="5">
        <v>-22569000000</v>
      </c>
      <c r="S74" s="5">
        <v>11048000000</v>
      </c>
      <c r="T74" s="5">
        <v>323000000</v>
      </c>
      <c r="V74" s="5">
        <v>134137000000</v>
      </c>
      <c r="W74" s="5">
        <v>14700000000</v>
      </c>
    </row>
    <row r="75" spans="3:26" ht="15.5" x14ac:dyDescent="0.35">
      <c r="C75" t="s">
        <v>89</v>
      </c>
      <c r="D75" s="5">
        <v>935174000000</v>
      </c>
      <c r="E75" s="5">
        <v>1011317000000</v>
      </c>
      <c r="F75" s="5">
        <v>1080215000000</v>
      </c>
      <c r="G75" s="5">
        <v>428927000000</v>
      </c>
      <c r="I75" s="5">
        <v>3456143000000</v>
      </c>
      <c r="J75" s="5">
        <v>3166854000000</v>
      </c>
      <c r="K75" s="5">
        <v>3510801000000</v>
      </c>
      <c r="L75" s="5">
        <v>2829841000000</v>
      </c>
      <c r="M75" s="5">
        <v>1902831000000</v>
      </c>
      <c r="N75" s="5">
        <v>1566127000000</v>
      </c>
      <c r="O75" s="5">
        <v>977914000000</v>
      </c>
      <c r="P75" s="5">
        <v>1010579000000</v>
      </c>
      <c r="Q75" s="5">
        <v>115498000000</v>
      </c>
      <c r="R75" s="5">
        <v>531266000000</v>
      </c>
      <c r="S75" s="5">
        <v>475252000000</v>
      </c>
      <c r="T75" s="5">
        <v>572641000000</v>
      </c>
      <c r="U75" s="5">
        <v>569042000000</v>
      </c>
      <c r="V75" s="5">
        <v>615213000000</v>
      </c>
      <c r="W75" s="5">
        <v>375374000000</v>
      </c>
    </row>
    <row r="76" spans="3:26" ht="15.5" x14ac:dyDescent="0.35">
      <c r="C76" t="s">
        <v>90</v>
      </c>
      <c r="D76" s="5">
        <v>995067000000</v>
      </c>
      <c r="E76" s="5">
        <v>1136884000000</v>
      </c>
      <c r="F76" s="5">
        <v>1137904000000</v>
      </c>
      <c r="G76" s="5">
        <v>464756000000</v>
      </c>
      <c r="I76" s="5">
        <v>3558789000000</v>
      </c>
      <c r="J76" s="5">
        <v>3220083000000</v>
      </c>
      <c r="K76" s="5">
        <v>3484025000000</v>
      </c>
      <c r="L76" s="5">
        <v>2907478000000</v>
      </c>
      <c r="M76" s="5">
        <v>1988750000000</v>
      </c>
      <c r="N76" s="5">
        <v>1088477000000</v>
      </c>
      <c r="O76" s="5">
        <v>1138888000000</v>
      </c>
      <c r="P76" s="5">
        <v>668426000000</v>
      </c>
      <c r="Q76" s="5">
        <v>257735000000</v>
      </c>
      <c r="R76" s="5">
        <v>553835000000</v>
      </c>
      <c r="S76" s="5">
        <v>464204000000</v>
      </c>
      <c r="T76" s="5">
        <v>572318000000</v>
      </c>
      <c r="U76" s="5">
        <v>569042000000</v>
      </c>
      <c r="V76" s="5">
        <v>481076000000</v>
      </c>
      <c r="W76" s="5">
        <v>360674000000</v>
      </c>
      <c r="X76" s="5">
        <v>255823000000</v>
      </c>
      <c r="Y76" s="5">
        <v>186423000000</v>
      </c>
      <c r="Z76" s="5">
        <v>132752000000</v>
      </c>
    </row>
    <row r="77" spans="3:26" ht="15.5" x14ac:dyDescent="0.35">
      <c r="C77" t="s">
        <v>8</v>
      </c>
      <c r="D77" s="5">
        <v>889694000000</v>
      </c>
      <c r="E77" s="5">
        <v>949965000000</v>
      </c>
      <c r="F77" s="5">
        <v>1040845000000</v>
      </c>
      <c r="G77" s="5">
        <v>395266000000</v>
      </c>
      <c r="I77" s="5">
        <v>3310792000000</v>
      </c>
      <c r="J77" s="5">
        <v>3095175000000</v>
      </c>
      <c r="K77" s="5">
        <v>3428499000000</v>
      </c>
      <c r="L77" s="5">
        <v>2778057000000</v>
      </c>
      <c r="M77" s="5">
        <v>1864430000000</v>
      </c>
      <c r="N77" s="5">
        <v>1533565000000</v>
      </c>
      <c r="O77" s="5">
        <v>953587000000</v>
      </c>
      <c r="P77" s="5">
        <v>988167000000</v>
      </c>
      <c r="Q77" s="5">
        <v>160354000000</v>
      </c>
      <c r="R77" s="5">
        <v>578179000000</v>
      </c>
      <c r="S77" s="5">
        <v>461206000000</v>
      </c>
      <c r="T77" s="5">
        <v>533863000000</v>
      </c>
      <c r="U77" s="5">
        <v>538357000000</v>
      </c>
      <c r="V77" s="5">
        <v>615093000000</v>
      </c>
      <c r="W77" s="5">
        <v>375374000000</v>
      </c>
    </row>
    <row r="78" spans="3:26" ht="15.5" x14ac:dyDescent="0.35">
      <c r="C78" t="s">
        <v>91</v>
      </c>
      <c r="D78" s="5">
        <v>995067000000</v>
      </c>
      <c r="E78" s="5">
        <v>1136884000000</v>
      </c>
      <c r="F78" s="5">
        <v>1137904000000</v>
      </c>
      <c r="G78" s="5">
        <v>464756000000</v>
      </c>
      <c r="I78" s="5">
        <v>3558789000000</v>
      </c>
      <c r="J78" s="5">
        <v>3220083000000</v>
      </c>
      <c r="K78" s="5">
        <v>3484025000000</v>
      </c>
      <c r="L78" s="5">
        <v>2907478000000</v>
      </c>
      <c r="M78" s="5">
        <v>1988750000000</v>
      </c>
      <c r="N78" s="5">
        <v>1088477000000</v>
      </c>
      <c r="O78" s="5">
        <v>1138888000000</v>
      </c>
      <c r="P78" s="5">
        <v>668426000000</v>
      </c>
      <c r="Q78" s="5">
        <v>257735000000</v>
      </c>
      <c r="R78" s="5">
        <v>553835000000</v>
      </c>
      <c r="S78" s="5">
        <v>464204000000</v>
      </c>
      <c r="T78" s="5">
        <v>572318000000</v>
      </c>
      <c r="U78" s="5">
        <v>569042000000</v>
      </c>
      <c r="V78" s="5">
        <v>481076000000</v>
      </c>
      <c r="W78" s="5">
        <v>360674000000</v>
      </c>
      <c r="X78" s="5">
        <v>255823000000</v>
      </c>
      <c r="Y78" s="5">
        <v>186423000000</v>
      </c>
      <c r="Z78" s="5">
        <v>132752000000</v>
      </c>
    </row>
    <row r="79" spans="3:26" ht="15.5" x14ac:dyDescent="0.35">
      <c r="C79" t="s">
        <v>92</v>
      </c>
      <c r="D79" s="5">
        <v>935174000000</v>
      </c>
      <c r="E79" s="5">
        <v>1011317000000</v>
      </c>
      <c r="F79" s="5">
        <v>1080215000000</v>
      </c>
      <c r="G79" s="5">
        <v>428927000000</v>
      </c>
      <c r="I79" s="5">
        <v>3456143000000</v>
      </c>
      <c r="J79" s="5">
        <v>3166854000000</v>
      </c>
      <c r="K79" s="5">
        <v>3510801000000</v>
      </c>
      <c r="L79" s="5">
        <v>2829841000000</v>
      </c>
      <c r="M79" s="5">
        <v>1902831000000</v>
      </c>
      <c r="N79" s="5">
        <v>1566127000000</v>
      </c>
      <c r="O79" s="5">
        <v>977914000000</v>
      </c>
      <c r="P79" s="5">
        <v>1010579000000</v>
      </c>
      <c r="Q79" s="5">
        <v>115498000000</v>
      </c>
      <c r="R79" s="5">
        <v>531266000000</v>
      </c>
      <c r="S79" s="5">
        <v>475252000000</v>
      </c>
      <c r="T79" s="5">
        <v>572641000000</v>
      </c>
      <c r="U79" s="5">
        <v>569042000000</v>
      </c>
      <c r="V79" s="5">
        <v>615213000000</v>
      </c>
      <c r="W79" s="5">
        <v>375374000000</v>
      </c>
    </row>
    <row r="80" spans="3:26" ht="15.5" x14ac:dyDescent="0.35">
      <c r="C80" t="s">
        <v>93</v>
      </c>
      <c r="D80" s="5">
        <v>935174000000</v>
      </c>
      <c r="E80" s="5">
        <v>1011317000000</v>
      </c>
      <c r="F80" s="5">
        <v>1080215000000</v>
      </c>
      <c r="G80" s="5">
        <v>428927000000</v>
      </c>
      <c r="I80" s="5">
        <v>3456143000000</v>
      </c>
      <c r="J80" s="5">
        <v>3166854000000</v>
      </c>
      <c r="K80" s="5">
        <v>3510801000000</v>
      </c>
      <c r="L80" s="5">
        <v>2829841000000</v>
      </c>
      <c r="M80" s="5">
        <v>1902831000000</v>
      </c>
      <c r="N80" s="5">
        <v>1566127000000</v>
      </c>
      <c r="O80" s="5">
        <v>977914000000</v>
      </c>
      <c r="P80" s="5">
        <v>1010579000000</v>
      </c>
      <c r="Q80" s="5">
        <v>115498000000</v>
      </c>
      <c r="R80" s="5">
        <v>531266000000</v>
      </c>
      <c r="S80" s="5">
        <v>475252000000</v>
      </c>
      <c r="T80" s="5">
        <v>572641000000</v>
      </c>
      <c r="U80" s="5">
        <v>569042000000</v>
      </c>
      <c r="V80" s="5">
        <v>615213000000</v>
      </c>
      <c r="W80" s="5">
        <v>375374000000</v>
      </c>
    </row>
    <row r="82" spans="2:26" ht="15.5" x14ac:dyDescent="0.35">
      <c r="B82" t="s">
        <v>94</v>
      </c>
      <c r="C82" t="s">
        <v>95</v>
      </c>
    </row>
    <row r="83" spans="2:26" ht="15.5" x14ac:dyDescent="0.35">
      <c r="C83" t="s">
        <v>96</v>
      </c>
    </row>
    <row r="84" spans="2:26" ht="15.5" x14ac:dyDescent="0.35">
      <c r="C84" t="s">
        <v>20</v>
      </c>
      <c r="D84" s="5">
        <v>4097782000000</v>
      </c>
      <c r="E84" s="5">
        <v>6214195000000</v>
      </c>
      <c r="F84" s="5">
        <v>4679823000000</v>
      </c>
      <c r="G84" s="5">
        <v>3778314000000</v>
      </c>
      <c r="I84" s="5">
        <v>4679823000000</v>
      </c>
      <c r="J84" s="5">
        <v>4845208000000</v>
      </c>
      <c r="K84" s="5">
        <v>4074530000000</v>
      </c>
      <c r="L84" s="5">
        <v>3818601000000</v>
      </c>
      <c r="M84" s="5">
        <v>3269642000000</v>
      </c>
      <c r="N84" s="5">
        <v>3877560000000</v>
      </c>
      <c r="O84" s="5">
        <v>3898050000000</v>
      </c>
      <c r="P84" s="5">
        <v>2070429000000</v>
      </c>
      <c r="Q84" s="5">
        <v>946700000000</v>
      </c>
      <c r="R84" s="5">
        <v>936614000000</v>
      </c>
      <c r="S84" s="5">
        <v>764766000000</v>
      </c>
      <c r="T84" s="5">
        <v>517980000000</v>
      </c>
      <c r="U84" s="5">
        <v>604677000000</v>
      </c>
      <c r="V84" s="5">
        <v>926564000000</v>
      </c>
      <c r="W84" s="5">
        <v>585028000000</v>
      </c>
      <c r="X84" s="5">
        <v>434817000000</v>
      </c>
      <c r="Y84" s="5">
        <v>387885000000</v>
      </c>
      <c r="Z84" s="5">
        <v>341215000000</v>
      </c>
    </row>
    <row r="85" spans="2:26" ht="15.5" x14ac:dyDescent="0.35">
      <c r="C85" t="s">
        <v>256</v>
      </c>
      <c r="J85" s="5">
        <v>50000000000</v>
      </c>
      <c r="O85" s="5">
        <v>11100000000</v>
      </c>
    </row>
    <row r="86" spans="2:26" ht="15.5" x14ac:dyDescent="0.35">
      <c r="C86" t="s">
        <v>289</v>
      </c>
      <c r="Y86" s="5">
        <v>607000000</v>
      </c>
      <c r="Z86" s="5">
        <v>460000000</v>
      </c>
    </row>
    <row r="87" spans="2:26" ht="15.5" x14ac:dyDescent="0.35">
      <c r="C87" t="s">
        <v>97</v>
      </c>
      <c r="D87" s="5">
        <v>2865461000000</v>
      </c>
      <c r="E87" s="5">
        <v>3044461000000</v>
      </c>
      <c r="F87" s="5">
        <v>3214313000000</v>
      </c>
      <c r="G87" s="5">
        <v>3004516000000</v>
      </c>
      <c r="I87" s="5">
        <v>3214313000000</v>
      </c>
      <c r="J87" s="5">
        <v>2998917000000</v>
      </c>
      <c r="K87" s="5">
        <v>2571277000000</v>
      </c>
      <c r="L87" s="5">
        <v>2162612000000</v>
      </c>
      <c r="M87" s="5">
        <v>1760636000000</v>
      </c>
      <c r="N87" s="5">
        <v>1749286000000</v>
      </c>
      <c r="O87" s="5">
        <v>1485936000000</v>
      </c>
      <c r="P87" s="5">
        <v>1968644000000</v>
      </c>
      <c r="Q87" s="5">
        <v>1897118000000</v>
      </c>
      <c r="R87" s="5">
        <v>1808864000000</v>
      </c>
      <c r="S87" s="5">
        <v>1324004000000</v>
      </c>
      <c r="T87" s="5">
        <v>1533402000000</v>
      </c>
      <c r="U87" s="5">
        <v>1047723000000</v>
      </c>
      <c r="V87" s="5">
        <v>566095000000</v>
      </c>
      <c r="W87" s="5">
        <v>351488000000</v>
      </c>
      <c r="X87" s="5">
        <v>225073000000</v>
      </c>
      <c r="Y87" s="5">
        <v>207076000000</v>
      </c>
      <c r="Z87" s="5">
        <v>196625000000</v>
      </c>
    </row>
    <row r="88" spans="2:26" ht="15.5" x14ac:dyDescent="0.35">
      <c r="C88" t="s">
        <v>99</v>
      </c>
      <c r="D88" s="5">
        <v>9135000000</v>
      </c>
      <c r="E88" s="5">
        <v>11550000000</v>
      </c>
      <c r="F88" s="5">
        <v>23782000000</v>
      </c>
      <c r="G88" s="5">
        <v>17454000000</v>
      </c>
      <c r="I88" s="5">
        <v>23782000000</v>
      </c>
      <c r="J88" s="5">
        <v>16145000000</v>
      </c>
      <c r="K88" s="5">
        <v>5318000000</v>
      </c>
      <c r="L88" s="5">
        <v>6473000000</v>
      </c>
      <c r="M88" s="5">
        <v>2342000000</v>
      </c>
      <c r="N88" s="5">
        <v>1985000000</v>
      </c>
      <c r="O88" s="5">
        <v>3496000000</v>
      </c>
      <c r="P88" s="5">
        <v>2757000000</v>
      </c>
      <c r="R88" s="5">
        <v>677000000</v>
      </c>
      <c r="S88" s="5">
        <v>1407000000</v>
      </c>
    </row>
    <row r="89" spans="2:26" ht="15.5" x14ac:dyDescent="0.35">
      <c r="C89" t="s">
        <v>98</v>
      </c>
      <c r="D89" s="5">
        <v>3093066000000</v>
      </c>
      <c r="E89" s="5">
        <v>3427808000000</v>
      </c>
      <c r="F89" s="5">
        <v>2722424000000</v>
      </c>
      <c r="G89" s="5">
        <v>3359923000000</v>
      </c>
      <c r="I89" s="5">
        <v>2722424000000</v>
      </c>
      <c r="J89" s="5">
        <v>2978957000000</v>
      </c>
      <c r="K89" s="5">
        <v>3163306000000</v>
      </c>
      <c r="L89" s="5">
        <v>3008863000000</v>
      </c>
      <c r="M89" s="5">
        <v>3190089000000</v>
      </c>
      <c r="N89" s="5">
        <v>2513778000000</v>
      </c>
      <c r="O89" s="5">
        <v>1586527000000</v>
      </c>
      <c r="P89" s="5">
        <v>1181691000000</v>
      </c>
      <c r="Q89" s="5">
        <v>447245000000</v>
      </c>
      <c r="R89" s="5">
        <v>526121000000</v>
      </c>
      <c r="S89" s="5">
        <v>479347000000</v>
      </c>
    </row>
    <row r="90" spans="2:26" ht="15.5" x14ac:dyDescent="0.35">
      <c r="C90" t="s">
        <v>100</v>
      </c>
      <c r="D90" s="5">
        <v>2865461000000</v>
      </c>
      <c r="E90" s="5">
        <v>3044461000000</v>
      </c>
      <c r="F90" s="5">
        <v>3214313000000</v>
      </c>
      <c r="G90" s="5">
        <v>3004516000000</v>
      </c>
      <c r="I90" s="5">
        <v>3214313000000</v>
      </c>
      <c r="J90" s="5">
        <v>2998917000000</v>
      </c>
      <c r="K90" s="5">
        <v>2571277000000</v>
      </c>
      <c r="L90" s="5">
        <v>2162612000000</v>
      </c>
      <c r="M90" s="5">
        <v>1760636000000</v>
      </c>
      <c r="N90" s="5">
        <v>1749286000000</v>
      </c>
      <c r="O90" s="5">
        <v>1485936000000</v>
      </c>
      <c r="P90" s="5">
        <v>1968644000000</v>
      </c>
      <c r="Q90" s="5">
        <v>1897118000000</v>
      </c>
      <c r="R90" s="5">
        <v>1808864000000</v>
      </c>
      <c r="S90" s="5">
        <v>1324004000000</v>
      </c>
      <c r="T90" s="5">
        <v>1533402000000</v>
      </c>
      <c r="U90" s="5">
        <v>1047723000000</v>
      </c>
      <c r="V90" s="5">
        <v>566095000000</v>
      </c>
      <c r="W90" s="5">
        <v>351488000000</v>
      </c>
      <c r="X90" s="5">
        <v>225073000000</v>
      </c>
      <c r="Y90" s="5">
        <v>207076000000</v>
      </c>
      <c r="Z90" s="5">
        <v>196625000000</v>
      </c>
    </row>
    <row r="91" spans="2:26" ht="15.5" x14ac:dyDescent="0.35">
      <c r="C91" t="s">
        <v>101</v>
      </c>
      <c r="D91" s="5">
        <v>455887000000</v>
      </c>
      <c r="E91" s="5">
        <v>766981000000</v>
      </c>
      <c r="F91" s="5">
        <v>307480000000</v>
      </c>
      <c r="G91" s="5">
        <v>277385000000</v>
      </c>
      <c r="I91" s="5">
        <v>307480000000</v>
      </c>
      <c r="J91" s="5">
        <v>232051000000</v>
      </c>
      <c r="K91" s="5">
        <v>240419000000</v>
      </c>
      <c r="L91" s="5">
        <v>327214000000</v>
      </c>
      <c r="M91" s="5">
        <v>266024000000</v>
      </c>
      <c r="N91" s="5">
        <v>148016000000</v>
      </c>
      <c r="O91" s="5">
        <v>251312000000</v>
      </c>
      <c r="P91" s="5">
        <v>141910000000</v>
      </c>
      <c r="Q91" s="5">
        <v>416642000000</v>
      </c>
      <c r="R91" s="5">
        <v>257740000000</v>
      </c>
      <c r="S91" s="5">
        <v>193309000000</v>
      </c>
      <c r="T91" s="5">
        <v>205782000000</v>
      </c>
      <c r="U91" s="5">
        <v>176412000000</v>
      </c>
      <c r="V91" s="5">
        <v>192020000000</v>
      </c>
      <c r="W91" s="5">
        <v>41919000000</v>
      </c>
      <c r="X91" s="5">
        <v>21415000000</v>
      </c>
      <c r="Y91" s="5">
        <v>14990000000</v>
      </c>
      <c r="Z91" s="5">
        <v>9095000000</v>
      </c>
    </row>
    <row r="92" spans="2:26" ht="15.5" x14ac:dyDescent="0.35">
      <c r="C92" t="s">
        <v>102</v>
      </c>
      <c r="D92" s="5">
        <v>455887000000</v>
      </c>
      <c r="E92" s="5">
        <v>766981000000</v>
      </c>
      <c r="F92" s="5">
        <v>307480000000</v>
      </c>
      <c r="G92" s="5">
        <v>277385000000</v>
      </c>
      <c r="I92" s="5">
        <v>307480000000</v>
      </c>
      <c r="J92" s="5">
        <v>232051000000</v>
      </c>
      <c r="K92" s="5">
        <v>240419000000</v>
      </c>
      <c r="L92" s="5">
        <v>327214000000</v>
      </c>
      <c r="M92" s="5">
        <v>266024000000</v>
      </c>
      <c r="N92" s="5">
        <v>148016000000</v>
      </c>
      <c r="O92" s="5">
        <v>251312000000</v>
      </c>
      <c r="P92" s="5">
        <v>141910000000</v>
      </c>
      <c r="Q92" s="5">
        <v>416642000000</v>
      </c>
      <c r="R92" s="5">
        <v>257740000000</v>
      </c>
      <c r="S92" s="5">
        <v>193309000000</v>
      </c>
      <c r="T92" s="5">
        <v>205782000000</v>
      </c>
      <c r="U92" s="5">
        <v>176412000000</v>
      </c>
      <c r="V92" s="5">
        <v>192020000000</v>
      </c>
      <c r="W92" s="5">
        <v>41919000000</v>
      </c>
      <c r="X92" s="5">
        <v>21415000000</v>
      </c>
      <c r="Y92" s="5">
        <v>14990000000</v>
      </c>
      <c r="Z92" s="5">
        <v>9095000000</v>
      </c>
    </row>
    <row r="93" spans="2:26" ht="15.5" x14ac:dyDescent="0.35">
      <c r="C93" t="s">
        <v>103</v>
      </c>
      <c r="D93" s="5">
        <v>13414040000000</v>
      </c>
      <c r="E93" s="5">
        <v>13909810000000</v>
      </c>
      <c r="F93" s="5">
        <v>13347489000000</v>
      </c>
      <c r="G93" s="5">
        <v>12694410000000</v>
      </c>
      <c r="I93" s="5">
        <v>13347489000000</v>
      </c>
      <c r="J93" s="5">
        <v>11774822000000</v>
      </c>
      <c r="K93" s="5">
        <v>10094023000000</v>
      </c>
      <c r="L93" s="5">
        <v>9128428000000</v>
      </c>
      <c r="M93" s="5">
        <v>8755334000000</v>
      </c>
      <c r="N93" s="5">
        <v>7640169000000</v>
      </c>
      <c r="O93" s="5">
        <v>7577090000000</v>
      </c>
      <c r="P93" s="5">
        <v>7221444000000</v>
      </c>
      <c r="Q93" s="5">
        <v>6934065000000</v>
      </c>
      <c r="R93" s="5">
        <v>6058907000000</v>
      </c>
      <c r="S93" s="5">
        <v>4545921000000</v>
      </c>
      <c r="T93" s="5">
        <v>4817131000000</v>
      </c>
      <c r="U93" s="5">
        <v>3345239000000</v>
      </c>
      <c r="V93" s="5">
        <v>2101473000000</v>
      </c>
      <c r="W93" s="5">
        <v>1413885000000</v>
      </c>
      <c r="X93" s="5">
        <v>1328986000000</v>
      </c>
      <c r="Y93" s="5">
        <v>816245000000</v>
      </c>
      <c r="Z93" s="5">
        <v>599472000000</v>
      </c>
    </row>
    <row r="94" spans="2:26" ht="15.5" x14ac:dyDescent="0.35">
      <c r="C94" t="s">
        <v>79</v>
      </c>
      <c r="D94" s="5">
        <v>-813557000000</v>
      </c>
      <c r="E94" s="5">
        <v>-627831000000</v>
      </c>
      <c r="F94" s="5">
        <v>-13345000000</v>
      </c>
      <c r="G94" s="5">
        <v>358796000000</v>
      </c>
      <c r="I94" s="5">
        <v>-13345000000</v>
      </c>
      <c r="J94" s="5">
        <v>366381000000</v>
      </c>
      <c r="K94" s="5">
        <v>419313000000</v>
      </c>
      <c r="L94" s="5">
        <v>-428012000000</v>
      </c>
      <c r="M94" s="5">
        <v>-104225000000</v>
      </c>
      <c r="N94" s="5">
        <v>91946000000</v>
      </c>
      <c r="O94" s="5">
        <v>-377729000000</v>
      </c>
      <c r="P94" s="5">
        <v>-215317000000</v>
      </c>
      <c r="Q94" s="5">
        <v>-553346000000</v>
      </c>
      <c r="R94" s="5">
        <v>-404246000000</v>
      </c>
      <c r="S94" s="5">
        <v>-391860000000</v>
      </c>
      <c r="T94" s="5">
        <v>-383590000000</v>
      </c>
      <c r="U94" s="5">
        <v>-38622000000</v>
      </c>
      <c r="V94" s="5">
        <v>253575000000</v>
      </c>
      <c r="W94" s="5">
        <v>119438000000</v>
      </c>
      <c r="X94" s="5">
        <v>104738000000</v>
      </c>
      <c r="Y94" s="5">
        <v>107000000</v>
      </c>
      <c r="Z94" s="5">
        <v>-40000000</v>
      </c>
    </row>
    <row r="95" spans="2:26" ht="15.5" x14ac:dyDescent="0.35">
      <c r="C95" t="s">
        <v>104</v>
      </c>
      <c r="D95" s="5">
        <v>21676612000000</v>
      </c>
      <c r="E95" s="5">
        <v>25014735000000</v>
      </c>
      <c r="F95" s="5">
        <v>21915107000000</v>
      </c>
      <c r="G95" s="5">
        <v>20305820000000</v>
      </c>
      <c r="I95" s="5">
        <v>21915107000000</v>
      </c>
      <c r="J95" s="5">
        <v>20340708000000</v>
      </c>
      <c r="K95" s="5">
        <v>17325874000000</v>
      </c>
      <c r="L95" s="5">
        <v>15664200000000</v>
      </c>
      <c r="M95" s="5">
        <v>14211903000000</v>
      </c>
      <c r="N95" s="5">
        <v>13558536000000</v>
      </c>
      <c r="O95" s="5">
        <v>14782817000000</v>
      </c>
      <c r="P95" s="5">
        <v>12791052000000</v>
      </c>
      <c r="Q95" s="5">
        <v>11544190000000</v>
      </c>
      <c r="R95" s="5">
        <v>10232917000000</v>
      </c>
      <c r="S95" s="5">
        <v>7738527000000</v>
      </c>
      <c r="T95" s="5">
        <v>7805421000000</v>
      </c>
      <c r="U95" s="5">
        <v>5727070000000</v>
      </c>
      <c r="V95" s="5">
        <v>4067778000000</v>
      </c>
      <c r="W95" s="5">
        <v>2582053000000</v>
      </c>
      <c r="X95" s="5">
        <v>2165078000000</v>
      </c>
      <c r="Y95" s="5">
        <v>1534343000000</v>
      </c>
      <c r="Z95" s="5">
        <v>1241454000000</v>
      </c>
    </row>
    <row r="96" spans="2:26" ht="15.5" x14ac:dyDescent="0.35">
      <c r="C96" t="s">
        <v>105</v>
      </c>
    </row>
    <row r="97" spans="3:26" ht="15.5" x14ac:dyDescent="0.35">
      <c r="C97" t="s">
        <v>257</v>
      </c>
      <c r="D97" s="5">
        <v>1461864000000</v>
      </c>
      <c r="E97" s="5">
        <v>1396788000000</v>
      </c>
      <c r="F97" s="5">
        <v>1479574000000</v>
      </c>
      <c r="G97" s="5">
        <v>749917000000</v>
      </c>
      <c r="I97" s="5">
        <v>1479574000000</v>
      </c>
      <c r="J97" s="5">
        <v>780076000000</v>
      </c>
      <c r="K97" s="5">
        <v>766594000000</v>
      </c>
      <c r="L97" s="5">
        <v>784283000000</v>
      </c>
      <c r="M97" s="5">
        <v>352455000000</v>
      </c>
      <c r="N97" s="5">
        <v>320869000000</v>
      </c>
      <c r="O97" s="5">
        <v>182677000000</v>
      </c>
      <c r="P97" s="5">
        <v>165456000000</v>
      </c>
      <c r="Q97" s="5">
        <v>95657000000</v>
      </c>
      <c r="R97" s="5">
        <v>31058000000</v>
      </c>
      <c r="S97" s="5">
        <v>12025000000</v>
      </c>
      <c r="T97" s="5">
        <v>16598000000</v>
      </c>
    </row>
    <row r="98" spans="3:26" ht="15.5" x14ac:dyDescent="0.35">
      <c r="C98" t="s">
        <v>107</v>
      </c>
      <c r="D98" s="5">
        <v>350873000000</v>
      </c>
      <c r="E98" s="5">
        <v>324466000000</v>
      </c>
      <c r="F98" s="5">
        <v>282856000000</v>
      </c>
      <c r="G98" s="5">
        <v>269075000000</v>
      </c>
      <c r="I98" s="5">
        <v>282856000000</v>
      </c>
      <c r="J98" s="5">
        <v>160434000000</v>
      </c>
      <c r="K98" s="5">
        <v>126469000000</v>
      </c>
      <c r="L98" s="5">
        <v>164604000000</v>
      </c>
      <c r="M98" s="5">
        <v>263463000000</v>
      </c>
      <c r="N98" s="5">
        <v>161075000000</v>
      </c>
      <c r="O98" s="5">
        <v>243020000000</v>
      </c>
      <c r="P98" s="5">
        <v>119614000000</v>
      </c>
      <c r="Q98" s="5">
        <v>171440000000</v>
      </c>
      <c r="R98" s="5">
        <v>80872000000</v>
      </c>
      <c r="S98" s="5">
        <v>33662000000</v>
      </c>
      <c r="T98" s="5">
        <v>33769000000</v>
      </c>
      <c r="U98" s="5">
        <v>24681000000</v>
      </c>
    </row>
    <row r="99" spans="3:26" ht="15.5" x14ac:dyDescent="0.35">
      <c r="C99" t="s">
        <v>290</v>
      </c>
      <c r="V99" s="5">
        <v>290325000000</v>
      </c>
      <c r="W99" s="5">
        <v>156188000000</v>
      </c>
      <c r="X99" s="5">
        <v>141488000000</v>
      </c>
    </row>
    <row r="100" spans="3:26" ht="15.5" x14ac:dyDescent="0.35">
      <c r="C100" t="s">
        <v>106</v>
      </c>
      <c r="D100" s="5">
        <v>9835814000000</v>
      </c>
      <c r="E100" s="5">
        <v>9782924000000</v>
      </c>
      <c r="F100" s="5">
        <v>9752718000000</v>
      </c>
      <c r="G100" s="5">
        <v>9572413000000</v>
      </c>
      <c r="I100" s="5">
        <v>9752718000000</v>
      </c>
      <c r="J100" s="5">
        <v>9002080000000</v>
      </c>
      <c r="K100" s="5">
        <v>8052524000000</v>
      </c>
      <c r="L100" s="5">
        <v>7204035000000</v>
      </c>
      <c r="M100" s="5">
        <v>6462667000000</v>
      </c>
      <c r="N100" s="5">
        <v>6091336000000</v>
      </c>
      <c r="O100" s="5">
        <v>5453229000000</v>
      </c>
      <c r="P100" s="5">
        <v>5497240000000</v>
      </c>
      <c r="Q100" s="5">
        <v>6042904000000</v>
      </c>
      <c r="R100" s="5">
        <v>5743768000000</v>
      </c>
      <c r="S100" s="5">
        <v>4678086000000</v>
      </c>
      <c r="T100" s="5">
        <v>4030038000000</v>
      </c>
      <c r="U100" s="5">
        <v>3387604000000</v>
      </c>
      <c r="V100" s="5">
        <v>2191135000000</v>
      </c>
      <c r="W100" s="5">
        <v>1668522000000</v>
      </c>
      <c r="X100" s="5">
        <v>1464781000000</v>
      </c>
      <c r="Y100" s="5">
        <v>972947000000</v>
      </c>
      <c r="Z100" s="5">
        <v>808091000000</v>
      </c>
    </row>
    <row r="101" spans="3:26" ht="15.5" x14ac:dyDescent="0.35">
      <c r="C101" t="s">
        <v>545</v>
      </c>
    </row>
    <row r="102" spans="3:26" ht="15.5" x14ac:dyDescent="0.35">
      <c r="C102" t="s">
        <v>108</v>
      </c>
      <c r="D102" s="5">
        <v>21112345000000</v>
      </c>
      <c r="E102" s="5">
        <v>20794989000000</v>
      </c>
      <c r="F102" s="5">
        <v>20663994000000</v>
      </c>
      <c r="G102" s="5">
        <v>19714961000000</v>
      </c>
      <c r="I102" s="5">
        <v>20663994000000</v>
      </c>
      <c r="J102" s="5">
        <v>18457674000000</v>
      </c>
      <c r="K102" s="5">
        <v>16920309000000</v>
      </c>
      <c r="L102" s="5">
        <v>15082066000000</v>
      </c>
      <c r="M102" s="5">
        <v>13281845000000</v>
      </c>
      <c r="N102" s="5">
        <v>12412207000000</v>
      </c>
      <c r="O102" s="5">
        <v>9209496000000</v>
      </c>
      <c r="P102" s="5">
        <v>9374916000000</v>
      </c>
      <c r="Q102" s="5">
        <v>10357550000000</v>
      </c>
      <c r="R102" s="5">
        <v>9241450000000</v>
      </c>
      <c r="S102" s="5">
        <v>7457360000000</v>
      </c>
      <c r="T102" s="5">
        <v>6187147000000</v>
      </c>
      <c r="U102" s="5">
        <v>5235157000000</v>
      </c>
      <c r="V102" s="5">
        <v>3436068000000</v>
      </c>
      <c r="W102" s="5">
        <v>2432879000000</v>
      </c>
      <c r="X102" s="5">
        <v>2097851000000</v>
      </c>
      <c r="Y102" s="5">
        <v>1326136000000</v>
      </c>
      <c r="Z102" s="5">
        <v>1065173000000</v>
      </c>
    </row>
    <row r="103" spans="3:26" ht="15.5" x14ac:dyDescent="0.35">
      <c r="C103" t="s">
        <v>109</v>
      </c>
      <c r="D103" s="5">
        <v>42788957000000</v>
      </c>
      <c r="E103" s="5">
        <v>45809724000000</v>
      </c>
      <c r="F103" s="5">
        <v>42579101000000</v>
      </c>
      <c r="G103" s="5">
        <v>40020781000000</v>
      </c>
      <c r="I103" s="5">
        <v>42579101000000</v>
      </c>
      <c r="J103" s="5">
        <v>38798382000000</v>
      </c>
      <c r="K103" s="5">
        <v>34246183000000</v>
      </c>
      <c r="L103" s="5">
        <v>30746266000000</v>
      </c>
      <c r="M103" s="5">
        <v>27493748000000</v>
      </c>
      <c r="N103" s="5">
        <v>25970743000000</v>
      </c>
      <c r="O103" s="5">
        <v>23992313000000</v>
      </c>
      <c r="P103" s="5">
        <v>22165968000000</v>
      </c>
      <c r="Q103" s="5">
        <v>21901740000000</v>
      </c>
      <c r="R103" s="5">
        <v>19474367000000</v>
      </c>
      <c r="S103" s="5">
        <v>15195887000000</v>
      </c>
      <c r="T103" s="5">
        <v>13992568000000</v>
      </c>
      <c r="U103" s="5">
        <v>10962227000000</v>
      </c>
      <c r="V103" s="5">
        <v>7503846000000</v>
      </c>
      <c r="W103" s="5">
        <v>5014932000000</v>
      </c>
      <c r="X103" s="5">
        <v>4262929000000</v>
      </c>
      <c r="Y103" s="5">
        <v>2860479000000</v>
      </c>
      <c r="Z103" s="5">
        <v>2306627000000</v>
      </c>
    </row>
    <row r="104" spans="3:26" ht="15.5" x14ac:dyDescent="0.35">
      <c r="C104" t="s">
        <v>110</v>
      </c>
    </row>
    <row r="105" spans="3:26" ht="15.5" x14ac:dyDescent="0.35">
      <c r="C105" t="s">
        <v>111</v>
      </c>
    </row>
    <row r="106" spans="3:26" ht="15.5" x14ac:dyDescent="0.35">
      <c r="C106" t="s">
        <v>112</v>
      </c>
      <c r="D106" s="5">
        <v>20923222000000</v>
      </c>
      <c r="E106" s="5">
        <v>23216117000000</v>
      </c>
      <c r="F106" s="5">
        <v>20552989000000</v>
      </c>
      <c r="G106" s="5">
        <v>19587304000000</v>
      </c>
      <c r="I106" s="5">
        <v>20552989000000</v>
      </c>
      <c r="J106" s="5">
        <v>19468528000000</v>
      </c>
      <c r="K106" s="5">
        <v>17262927000000</v>
      </c>
      <c r="L106" s="5">
        <v>17389232000000</v>
      </c>
      <c r="M106" s="5">
        <v>16376061000000</v>
      </c>
      <c r="N106" s="5">
        <v>15326139000000</v>
      </c>
      <c r="O106" s="5">
        <v>13167601000000</v>
      </c>
      <c r="P106" s="5">
        <v>11126956000000</v>
      </c>
      <c r="Q106" s="5">
        <v>13055903000000</v>
      </c>
      <c r="R106" s="5">
        <v>11420080000000</v>
      </c>
      <c r="S106" s="5">
        <v>7023633000000</v>
      </c>
      <c r="T106" s="5">
        <v>8534521000000</v>
      </c>
      <c r="U106" s="5">
        <v>6978407000000</v>
      </c>
      <c r="V106" s="5">
        <v>4065584000000</v>
      </c>
      <c r="W106" s="5">
        <v>3099699000000</v>
      </c>
      <c r="X106" s="5">
        <v>2775514000000</v>
      </c>
      <c r="Y106" s="5">
        <v>1858443000000</v>
      </c>
      <c r="Z106" s="5">
        <v>1571391000000</v>
      </c>
    </row>
    <row r="107" spans="3:26" ht="15.5" x14ac:dyDescent="0.35">
      <c r="C107" t="s">
        <v>115</v>
      </c>
      <c r="K107" s="5">
        <v>62792000000</v>
      </c>
      <c r="L107" s="5">
        <v>446000000000</v>
      </c>
      <c r="M107" s="5">
        <v>779000000000</v>
      </c>
      <c r="N107" s="5">
        <v>809000000000</v>
      </c>
      <c r="O107" s="5">
        <v>561000000000</v>
      </c>
      <c r="P107" s="5">
        <v>813000000000</v>
      </c>
      <c r="Q107" s="5">
        <v>4088799000000</v>
      </c>
      <c r="R107" s="5">
        <v>3179025000000</v>
      </c>
      <c r="S107" s="5">
        <v>789937000000</v>
      </c>
      <c r="T107" s="5">
        <v>2123306000000</v>
      </c>
      <c r="U107" s="5">
        <v>1911810000000</v>
      </c>
      <c r="V107" s="5">
        <v>838688000000</v>
      </c>
      <c r="W107" s="5">
        <v>548563000000</v>
      </c>
      <c r="X107" s="5">
        <v>449250000000</v>
      </c>
      <c r="Y107" s="5">
        <v>300000000000</v>
      </c>
      <c r="Z107" s="5">
        <v>345000000000</v>
      </c>
    </row>
    <row r="108" spans="3:26" ht="15.5" x14ac:dyDescent="0.35">
      <c r="C108" t="s">
        <v>113</v>
      </c>
    </row>
    <row r="109" spans="3:26" ht="15.5" x14ac:dyDescent="0.35">
      <c r="C109" t="s">
        <v>114</v>
      </c>
      <c r="D109" s="5">
        <v>14295006000000</v>
      </c>
      <c r="E109" s="5">
        <v>16030088000000</v>
      </c>
      <c r="F109" s="5">
        <v>14457575000000</v>
      </c>
      <c r="G109" s="5">
        <v>13121484000000</v>
      </c>
      <c r="I109" s="5">
        <v>14457575000000</v>
      </c>
      <c r="J109" s="5">
        <v>13351691000000</v>
      </c>
      <c r="K109" s="5">
        <v>10982713000000</v>
      </c>
      <c r="L109" s="5">
        <v>10488605000000</v>
      </c>
      <c r="M109" s="5">
        <v>9753901000000</v>
      </c>
      <c r="N109" s="5">
        <v>8860594000000</v>
      </c>
      <c r="O109" s="5">
        <v>7891770000000</v>
      </c>
      <c r="P109" s="5">
        <v>7590081000000</v>
      </c>
      <c r="Q109" s="5">
        <v>6709221000000</v>
      </c>
      <c r="R109" s="5">
        <v>5660909000000</v>
      </c>
      <c r="S109" s="5">
        <v>4897026000000</v>
      </c>
      <c r="T109" s="5">
        <v>4869687000000</v>
      </c>
      <c r="U109" s="5">
        <v>3838071000000</v>
      </c>
      <c r="V109" s="5">
        <v>2860728000000</v>
      </c>
      <c r="W109" s="5">
        <v>2207813000000</v>
      </c>
      <c r="X109" s="5">
        <v>1941627000000</v>
      </c>
      <c r="Y109" s="5">
        <v>1418223000000</v>
      </c>
      <c r="Z109" s="5">
        <v>1098745000000</v>
      </c>
    </row>
    <row r="110" spans="3:26" ht="15.5" x14ac:dyDescent="0.35">
      <c r="C110" t="s">
        <v>206</v>
      </c>
      <c r="T110" s="5">
        <v>404990000000</v>
      </c>
      <c r="U110" s="5">
        <v>362787000000</v>
      </c>
      <c r="V110" s="5">
        <v>132372000000</v>
      </c>
      <c r="W110" s="5">
        <v>106869000000</v>
      </c>
      <c r="X110" s="5">
        <v>92778000000</v>
      </c>
      <c r="Y110" s="5">
        <v>54126000000</v>
      </c>
      <c r="Z110" s="5">
        <v>46222000000</v>
      </c>
    </row>
    <row r="111" spans="3:26" ht="15.5" x14ac:dyDescent="0.35">
      <c r="C111" t="s">
        <v>207</v>
      </c>
      <c r="D111" s="5">
        <v>3102201000000</v>
      </c>
      <c r="E111" s="5">
        <v>3439358000000</v>
      </c>
      <c r="F111" s="5">
        <v>2746206000000</v>
      </c>
      <c r="G111" s="5">
        <v>3377377000000</v>
      </c>
      <c r="I111" s="5">
        <v>2746206000000</v>
      </c>
      <c r="J111" s="5">
        <v>2995102000000</v>
      </c>
      <c r="K111" s="5">
        <v>3168624000000</v>
      </c>
      <c r="L111" s="5">
        <v>3015336000000</v>
      </c>
      <c r="M111" s="5">
        <v>3192431000000</v>
      </c>
      <c r="N111" s="5">
        <v>2515763000000</v>
      </c>
      <c r="O111" s="5">
        <v>1590023000000</v>
      </c>
      <c r="P111" s="5">
        <v>1184448000000</v>
      </c>
      <c r="Q111" s="5">
        <v>447245000000</v>
      </c>
      <c r="R111" s="5">
        <v>526798000000</v>
      </c>
      <c r="S111" s="5">
        <v>480754000000</v>
      </c>
      <c r="T111" s="5">
        <v>404990000000</v>
      </c>
      <c r="U111" s="5">
        <v>362787000000</v>
      </c>
      <c r="V111" s="5">
        <v>132372000000</v>
      </c>
      <c r="W111" s="5">
        <v>106869000000</v>
      </c>
      <c r="X111" s="5">
        <v>92778000000</v>
      </c>
      <c r="Y111" s="5">
        <v>54126000000</v>
      </c>
      <c r="Z111" s="5">
        <v>46222000000</v>
      </c>
    </row>
    <row r="112" spans="3:26" ht="15.5" x14ac:dyDescent="0.35">
      <c r="C112" t="s">
        <v>117</v>
      </c>
      <c r="D112" s="5">
        <v>386770000000</v>
      </c>
      <c r="E112" s="5">
        <v>687124000000</v>
      </c>
      <c r="F112" s="5">
        <v>320607000000</v>
      </c>
      <c r="G112" s="5">
        <v>149198000000</v>
      </c>
      <c r="I112" s="5">
        <v>320607000000</v>
      </c>
      <c r="J112" s="5">
        <v>317328000000</v>
      </c>
      <c r="K112" s="5">
        <v>413725000000</v>
      </c>
      <c r="L112" s="5">
        <v>503791000000</v>
      </c>
      <c r="M112" s="5">
        <v>262999000000</v>
      </c>
      <c r="N112" s="5">
        <v>167670000000</v>
      </c>
      <c r="O112" s="5">
        <v>83062000000</v>
      </c>
      <c r="P112" s="5">
        <v>110389000000</v>
      </c>
      <c r="Q112" s="5">
        <v>35524000000</v>
      </c>
      <c r="R112" s="5">
        <v>42600000000</v>
      </c>
      <c r="S112" s="5">
        <v>28999000000</v>
      </c>
      <c r="T112" s="5">
        <v>37591000000</v>
      </c>
      <c r="U112" s="5">
        <v>20703000000</v>
      </c>
      <c r="V112" s="5">
        <v>30612000000</v>
      </c>
      <c r="W112" s="5">
        <v>13607000000</v>
      </c>
      <c r="X112" s="5">
        <v>8756000000</v>
      </c>
      <c r="Y112" s="5">
        <v>13571000000</v>
      </c>
      <c r="Z112" s="5">
        <v>18807000000</v>
      </c>
    </row>
    <row r="113" spans="3:26" ht="15.5" x14ac:dyDescent="0.35">
      <c r="C113" t="s">
        <v>116</v>
      </c>
      <c r="D113" s="5">
        <v>1094765000000</v>
      </c>
      <c r="E113" s="5">
        <v>1203496000000</v>
      </c>
      <c r="F113" s="5">
        <v>1150985000000</v>
      </c>
      <c r="G113" s="5">
        <v>1045184000000</v>
      </c>
      <c r="I113" s="5">
        <v>1150985000000</v>
      </c>
      <c r="J113" s="5">
        <v>1068337000000</v>
      </c>
      <c r="K113" s="5">
        <v>753061000000</v>
      </c>
      <c r="L113" s="5">
        <v>750232000000</v>
      </c>
      <c r="M113" s="5">
        <v>556654000000</v>
      </c>
      <c r="N113" s="5">
        <v>543931000000</v>
      </c>
      <c r="O113" s="5">
        <v>538379000000</v>
      </c>
      <c r="P113" s="5">
        <v>393040000000</v>
      </c>
      <c r="Q113" s="5">
        <v>282931000000</v>
      </c>
      <c r="R113" s="5">
        <v>245784000000</v>
      </c>
      <c r="S113" s="5">
        <v>223323000000</v>
      </c>
      <c r="T113" s="5">
        <v>153025000000</v>
      </c>
      <c r="U113" s="5">
        <v>104654000000</v>
      </c>
      <c r="V113" s="5">
        <v>45759000000</v>
      </c>
      <c r="W113" s="5">
        <v>31700000000</v>
      </c>
      <c r="X113" s="5">
        <v>26627000000</v>
      </c>
      <c r="Y113" s="5">
        <v>17822000000</v>
      </c>
      <c r="Z113" s="5">
        <v>18106000000</v>
      </c>
    </row>
    <row r="114" spans="3:26" ht="15.5" x14ac:dyDescent="0.35">
      <c r="C114" t="s">
        <v>119</v>
      </c>
    </row>
    <row r="115" spans="3:26" ht="15.5" x14ac:dyDescent="0.35">
      <c r="C115" t="s">
        <v>121</v>
      </c>
      <c r="D115" s="5">
        <v>672402000000</v>
      </c>
      <c r="E115" s="5">
        <v>724076000000</v>
      </c>
      <c r="F115" s="5">
        <v>721801000000</v>
      </c>
      <c r="I115" s="5">
        <v>721801000000</v>
      </c>
      <c r="L115" s="5">
        <v>765766000000</v>
      </c>
      <c r="M115" s="5">
        <v>606625000000</v>
      </c>
      <c r="N115" s="5">
        <v>724494000000</v>
      </c>
      <c r="O115" s="5">
        <v>707168000000</v>
      </c>
      <c r="P115" s="5">
        <v>800742000000</v>
      </c>
      <c r="Q115" s="5">
        <v>1078314000000</v>
      </c>
      <c r="R115" s="5">
        <v>1022729000000</v>
      </c>
      <c r="S115" s="5">
        <v>775208000000</v>
      </c>
      <c r="T115" s="5">
        <v>1007383000000</v>
      </c>
      <c r="U115" s="5">
        <v>1015874000000</v>
      </c>
      <c r="V115" s="5">
        <v>108878000000</v>
      </c>
      <c r="W115" s="5">
        <v>284633000000</v>
      </c>
      <c r="X115" s="5">
        <v>287687000000</v>
      </c>
      <c r="Y115" s="5">
        <v>32319000000</v>
      </c>
      <c r="Z115" s="5">
        <v>67575000000</v>
      </c>
    </row>
    <row r="116" spans="3:26" ht="15.5" x14ac:dyDescent="0.35">
      <c r="C116" t="s">
        <v>509</v>
      </c>
      <c r="D116" s="5">
        <v>926718000000</v>
      </c>
      <c r="E116" s="5">
        <v>913133000000</v>
      </c>
      <c r="F116" s="5">
        <v>915066000000</v>
      </c>
      <c r="G116" s="5">
        <v>941204000000</v>
      </c>
      <c r="I116" s="5">
        <v>915066000000</v>
      </c>
      <c r="J116" s="5">
        <v>896077000000</v>
      </c>
      <c r="K116" s="5">
        <v>605592000000</v>
      </c>
      <c r="M116" s="5">
        <v>36000000</v>
      </c>
      <c r="N116" s="5">
        <v>234000000</v>
      </c>
      <c r="O116" s="5">
        <v>145000000</v>
      </c>
      <c r="P116" s="5">
        <v>279000000</v>
      </c>
      <c r="Q116" s="5">
        <v>1004000000</v>
      </c>
      <c r="R116" s="5">
        <v>890000000</v>
      </c>
      <c r="S116" s="5">
        <v>1820000000</v>
      </c>
      <c r="T116" s="5">
        <v>3293000000</v>
      </c>
      <c r="U116" s="5">
        <v>8336000000</v>
      </c>
      <c r="V116" s="5">
        <v>11695000000</v>
      </c>
      <c r="W116" s="5">
        <v>6400000000</v>
      </c>
      <c r="X116" s="5">
        <v>1183000000</v>
      </c>
      <c r="Y116" s="5">
        <v>410000000</v>
      </c>
      <c r="Z116" s="5">
        <v>1385000000</v>
      </c>
    </row>
    <row r="117" spans="3:26" ht="15.5" x14ac:dyDescent="0.35">
      <c r="C117" t="s">
        <v>258</v>
      </c>
      <c r="K117" s="5">
        <v>80000000</v>
      </c>
      <c r="L117" s="5">
        <v>411579000000</v>
      </c>
      <c r="M117" s="5">
        <v>380598000000</v>
      </c>
      <c r="N117" s="5">
        <v>330823000000</v>
      </c>
      <c r="O117" s="5">
        <v>772000000</v>
      </c>
      <c r="P117" s="5">
        <v>569000000</v>
      </c>
      <c r="Q117" s="5">
        <v>3085000000</v>
      </c>
      <c r="R117" s="5">
        <v>2502000000</v>
      </c>
      <c r="S117" s="5">
        <v>3865000000</v>
      </c>
      <c r="T117" s="5">
        <v>7346000000</v>
      </c>
      <c r="U117" s="5">
        <v>12168000000</v>
      </c>
    </row>
    <row r="118" spans="3:26" ht="15.5" x14ac:dyDescent="0.35">
      <c r="C118" t="s">
        <v>465</v>
      </c>
      <c r="O118" s="5">
        <v>998553000000</v>
      </c>
      <c r="P118" s="5">
        <v>2393957000000</v>
      </c>
      <c r="Q118" s="5">
        <v>1395666000000</v>
      </c>
      <c r="R118" s="5">
        <v>997706000000</v>
      </c>
      <c r="S118" s="5">
        <v>1994260000000</v>
      </c>
      <c r="T118" s="5">
        <v>995403000000</v>
      </c>
    </row>
    <row r="119" spans="3:26" ht="15.5" x14ac:dyDescent="0.35">
      <c r="C119" t="s">
        <v>122</v>
      </c>
      <c r="D119" s="5">
        <v>1103966000000</v>
      </c>
      <c r="E119" s="5">
        <v>1068026000000</v>
      </c>
      <c r="F119" s="5">
        <v>1073562000000</v>
      </c>
      <c r="G119" s="5">
        <v>1026216000000</v>
      </c>
      <c r="I119" s="5">
        <v>1073562000000</v>
      </c>
      <c r="J119" s="5">
        <v>977492000000</v>
      </c>
      <c r="K119" s="5">
        <v>1192610000000</v>
      </c>
      <c r="L119" s="5">
        <v>1433539000000</v>
      </c>
      <c r="M119" s="5">
        <v>1301075000000</v>
      </c>
      <c r="N119" s="5">
        <v>2096267000000</v>
      </c>
      <c r="O119" s="5">
        <v>2042557000000</v>
      </c>
      <c r="P119" s="5">
        <v>677330000000</v>
      </c>
      <c r="Q119" s="5">
        <v>1291051000000</v>
      </c>
      <c r="R119" s="5">
        <v>1529921000000</v>
      </c>
      <c r="S119" s="5">
        <v>413859000000</v>
      </c>
      <c r="T119" s="5">
        <v>776297000000</v>
      </c>
      <c r="U119" s="5">
        <v>587615000000</v>
      </c>
      <c r="V119" s="5">
        <v>46173000000</v>
      </c>
      <c r="W119" s="5">
        <v>161437000000</v>
      </c>
      <c r="X119" s="5">
        <v>114238000000</v>
      </c>
      <c r="Y119" s="5">
        <v>36773000000</v>
      </c>
      <c r="Z119" s="5">
        <v>38643000000</v>
      </c>
    </row>
    <row r="120" spans="3:26" ht="15.5" x14ac:dyDescent="0.35">
      <c r="C120" t="s">
        <v>123</v>
      </c>
      <c r="D120" s="5">
        <v>2707562000000</v>
      </c>
      <c r="E120" s="5">
        <v>2688312000000</v>
      </c>
      <c r="F120" s="5">
        <v>2643215000000</v>
      </c>
      <c r="G120" s="5">
        <v>1813793000000</v>
      </c>
      <c r="I120" s="5">
        <v>2643215000000</v>
      </c>
      <c r="J120" s="5">
        <v>1633911000000</v>
      </c>
      <c r="K120" s="5">
        <v>1278056000000</v>
      </c>
      <c r="L120" s="5">
        <v>1886342000000</v>
      </c>
      <c r="M120" s="5">
        <v>2127889000000</v>
      </c>
      <c r="N120" s="5">
        <v>3008276000000</v>
      </c>
      <c r="O120" s="5">
        <v>3940405000000</v>
      </c>
      <c r="P120" s="5">
        <v>5021454000000</v>
      </c>
      <c r="Q120" s="5">
        <v>3595667000000</v>
      </c>
      <c r="R120" s="5">
        <v>2759524000000</v>
      </c>
      <c r="S120" s="5">
        <v>3322038000000</v>
      </c>
      <c r="T120" s="5">
        <v>2451497000000</v>
      </c>
      <c r="U120" s="5">
        <v>1380093000000</v>
      </c>
      <c r="V120" s="5">
        <v>338756000000</v>
      </c>
      <c r="W120" s="5">
        <v>454753000000</v>
      </c>
      <c r="X120" s="5">
        <v>402309000000</v>
      </c>
      <c r="Y120" s="5">
        <v>110943000000</v>
      </c>
      <c r="Z120" s="5">
        <v>129336000000</v>
      </c>
    </row>
    <row r="121" spans="3:26" ht="15.5" x14ac:dyDescent="0.35">
      <c r="C121" t="s">
        <v>124</v>
      </c>
      <c r="D121" s="5">
        <v>2707562000000</v>
      </c>
      <c r="E121" s="5">
        <v>2688312000000</v>
      </c>
      <c r="F121" s="5">
        <v>2643215000000</v>
      </c>
      <c r="G121" s="5">
        <v>1813793000000</v>
      </c>
      <c r="I121" s="5">
        <v>2643215000000</v>
      </c>
      <c r="J121" s="5">
        <v>1633911000000</v>
      </c>
      <c r="K121" s="5">
        <v>1278056000000</v>
      </c>
      <c r="L121" s="5">
        <v>1886342000000</v>
      </c>
      <c r="M121" s="5">
        <v>2127889000000</v>
      </c>
      <c r="N121" s="5">
        <v>3008276000000</v>
      </c>
      <c r="O121" s="5">
        <v>3940405000000</v>
      </c>
      <c r="P121" s="5">
        <v>5021454000000</v>
      </c>
      <c r="Q121" s="5">
        <v>3595667000000</v>
      </c>
      <c r="R121" s="5">
        <v>2759524000000</v>
      </c>
      <c r="S121" s="5">
        <v>3322038000000</v>
      </c>
      <c r="T121" s="5">
        <v>2451497000000</v>
      </c>
      <c r="U121" s="5">
        <v>1380093000000</v>
      </c>
      <c r="V121" s="5">
        <v>338756000000</v>
      </c>
      <c r="W121" s="5">
        <v>454753000000</v>
      </c>
      <c r="X121" s="5">
        <v>402309000000</v>
      </c>
      <c r="Y121" s="5">
        <v>110943000000</v>
      </c>
      <c r="Z121" s="5">
        <v>129336000000</v>
      </c>
    </row>
    <row r="122" spans="3:26" ht="15.5" x14ac:dyDescent="0.35">
      <c r="C122" t="s">
        <v>211</v>
      </c>
      <c r="S122" s="5">
        <v>3435000000</v>
      </c>
      <c r="T122" s="5">
        <v>31624000000</v>
      </c>
      <c r="U122" s="5">
        <v>39350000000</v>
      </c>
      <c r="V122" s="5">
        <v>44657000000</v>
      </c>
      <c r="W122" s="5">
        <v>40730000000</v>
      </c>
      <c r="X122" s="5">
        <v>20476000000</v>
      </c>
      <c r="Y122" s="5">
        <v>10482000000</v>
      </c>
      <c r="Z122" s="5">
        <v>3386000000</v>
      </c>
    </row>
    <row r="123" spans="3:26" ht="15.5" x14ac:dyDescent="0.35">
      <c r="C123" t="s">
        <v>125</v>
      </c>
    </row>
    <row r="124" spans="3:26" ht="15.5" x14ac:dyDescent="0.35">
      <c r="C124" t="s">
        <v>1966</v>
      </c>
      <c r="N124" s="5">
        <v>722380000000</v>
      </c>
      <c r="O124" s="5">
        <v>647048000000</v>
      </c>
      <c r="P124" s="5">
        <v>579743000000</v>
      </c>
    </row>
    <row r="125" spans="3:26" ht="15.5" x14ac:dyDescent="0.35">
      <c r="C125" t="s">
        <v>1391</v>
      </c>
      <c r="N125" s="5">
        <v>168987000000</v>
      </c>
      <c r="O125" s="5">
        <v>253480000000</v>
      </c>
      <c r="P125" s="5">
        <v>338207000000</v>
      </c>
    </row>
    <row r="126" spans="3:26" ht="15.5" x14ac:dyDescent="0.35">
      <c r="C126" t="s">
        <v>126</v>
      </c>
      <c r="D126" s="5">
        <v>1599120000000</v>
      </c>
      <c r="E126" s="5">
        <v>1637209000000</v>
      </c>
      <c r="F126" s="5">
        <v>1636867000000</v>
      </c>
      <c r="G126" s="5">
        <v>941204000000</v>
      </c>
      <c r="I126" s="5">
        <v>1636867000000</v>
      </c>
      <c r="J126" s="5">
        <v>896077000000</v>
      </c>
      <c r="K126" s="5">
        <v>605672000000</v>
      </c>
      <c r="L126" s="5">
        <v>1177345000000</v>
      </c>
      <c r="M126" s="5">
        <v>987259000000</v>
      </c>
      <c r="N126" s="5">
        <v>1946918000000</v>
      </c>
      <c r="O126" s="5">
        <v>1608613000000</v>
      </c>
      <c r="P126" s="5">
        <v>1719540000000</v>
      </c>
      <c r="Q126" s="5">
        <v>1082403000000</v>
      </c>
      <c r="R126" s="5">
        <v>1026121000000</v>
      </c>
      <c r="S126" s="5">
        <v>780893000000</v>
      </c>
      <c r="T126" s="5">
        <v>1018022000000</v>
      </c>
      <c r="U126" s="5">
        <v>1036378000000</v>
      </c>
      <c r="V126" s="5">
        <v>120573000000</v>
      </c>
      <c r="W126" s="5">
        <v>291033000000</v>
      </c>
      <c r="X126" s="5">
        <v>288870000000</v>
      </c>
      <c r="Y126" s="5">
        <v>32729000000</v>
      </c>
      <c r="Z126" s="5">
        <v>68960000000</v>
      </c>
    </row>
    <row r="127" spans="3:26" ht="15.5" x14ac:dyDescent="0.35">
      <c r="C127" t="s">
        <v>127</v>
      </c>
      <c r="D127" s="5">
        <v>23630784000000</v>
      </c>
      <c r="E127" s="5">
        <v>25904429000000</v>
      </c>
      <c r="F127" s="5">
        <v>23196204000000</v>
      </c>
      <c r="G127" s="5">
        <v>21401097000000</v>
      </c>
      <c r="I127" s="5">
        <v>23196204000000</v>
      </c>
      <c r="J127" s="5">
        <v>21102439000000</v>
      </c>
      <c r="K127" s="5">
        <v>18540983000000</v>
      </c>
      <c r="L127" s="5">
        <v>19275574000000</v>
      </c>
      <c r="M127" s="5">
        <v>18503950000000</v>
      </c>
      <c r="N127" s="5">
        <v>18334415000000</v>
      </c>
      <c r="O127" s="5">
        <v>17108006000000</v>
      </c>
      <c r="P127" s="5">
        <v>16148410000000</v>
      </c>
      <c r="Q127" s="5">
        <v>16651570000000</v>
      </c>
      <c r="R127" s="5">
        <v>14179604000000</v>
      </c>
      <c r="S127" s="5">
        <v>10345671000000</v>
      </c>
      <c r="T127" s="5">
        <v>10986018000000</v>
      </c>
      <c r="U127" s="5">
        <v>8358500000000</v>
      </c>
      <c r="V127" s="5">
        <v>4404340000000</v>
      </c>
      <c r="W127" s="5">
        <v>3554452000000</v>
      </c>
      <c r="X127" s="5">
        <v>3177823000000</v>
      </c>
      <c r="Y127" s="5">
        <v>1969386000000</v>
      </c>
      <c r="Z127" s="5">
        <v>1700727000000</v>
      </c>
    </row>
    <row r="128" spans="3:26" ht="15.5" x14ac:dyDescent="0.35">
      <c r="C128" t="s">
        <v>128</v>
      </c>
    </row>
    <row r="129" spans="2:26" ht="15.5" x14ac:dyDescent="0.35">
      <c r="C129" t="s">
        <v>129</v>
      </c>
      <c r="D129" s="5">
        <v>415245000000</v>
      </c>
      <c r="E129" s="5">
        <v>415245000000</v>
      </c>
      <c r="F129" s="5">
        <v>415245000000</v>
      </c>
      <c r="G129" s="5">
        <v>415245000000</v>
      </c>
      <c r="I129" s="5">
        <v>415245000000</v>
      </c>
      <c r="J129" s="5">
        <v>415245000000</v>
      </c>
      <c r="K129" s="5">
        <v>415245000000</v>
      </c>
      <c r="L129" s="5">
        <v>415245000000</v>
      </c>
      <c r="M129" s="5">
        <v>415245000000</v>
      </c>
      <c r="N129" s="5">
        <v>415245000000</v>
      </c>
      <c r="O129" s="5">
        <v>415245000000</v>
      </c>
      <c r="P129" s="5">
        <v>415245000000</v>
      </c>
      <c r="Q129" s="5">
        <v>415245000000</v>
      </c>
      <c r="R129" s="5">
        <v>415245000000</v>
      </c>
      <c r="S129" s="5">
        <v>415245000000</v>
      </c>
      <c r="T129" s="5">
        <v>386143000000</v>
      </c>
      <c r="U129" s="5">
        <v>377495000000</v>
      </c>
      <c r="V129" s="5">
        <v>377495000000</v>
      </c>
      <c r="W129" s="5">
        <v>343177000000</v>
      </c>
      <c r="X129" s="5">
        <v>343177000000</v>
      </c>
      <c r="Y129" s="5">
        <v>343177000000</v>
      </c>
      <c r="Z129" s="5">
        <v>308860000000</v>
      </c>
    </row>
    <row r="130" spans="2:26" ht="15.5" x14ac:dyDescent="0.35">
      <c r="C130" t="s">
        <v>130</v>
      </c>
      <c r="D130" s="5">
        <v>2686637000000</v>
      </c>
      <c r="E130" s="5">
        <v>2508722000000</v>
      </c>
      <c r="F130" s="5">
        <v>2508722000000</v>
      </c>
      <c r="G130" s="5">
        <v>2479828000000</v>
      </c>
      <c r="I130" s="5">
        <v>2508722000000</v>
      </c>
      <c r="J130" s="5">
        <v>2479828000000</v>
      </c>
      <c r="K130" s="5">
        <v>2479828000000</v>
      </c>
      <c r="L130" s="5">
        <v>2479828000000</v>
      </c>
      <c r="M130" s="5">
        <v>2479828000000</v>
      </c>
      <c r="N130" s="5">
        <v>2479828000000</v>
      </c>
      <c r="O130" s="5">
        <v>2479828000000</v>
      </c>
      <c r="P130" s="5">
        <v>2479828000000</v>
      </c>
      <c r="Q130" s="5">
        <v>2479828000000</v>
      </c>
      <c r="R130" s="5">
        <v>2479828000000</v>
      </c>
      <c r="S130" s="5">
        <v>2478160000000</v>
      </c>
      <c r="T130" s="5">
        <v>975192000000</v>
      </c>
      <c r="U130" s="5">
        <v>465675000000</v>
      </c>
      <c r="V130" s="5">
        <v>1229168000000</v>
      </c>
      <c r="W130" s="5">
        <v>97251000000</v>
      </c>
      <c r="X130" s="5">
        <v>97251000000</v>
      </c>
      <c r="Y130" s="5">
        <v>97251000000</v>
      </c>
    </row>
    <row r="131" spans="2:26" ht="15.5" x14ac:dyDescent="0.35">
      <c r="C131" t="s">
        <v>131</v>
      </c>
      <c r="D131" s="5">
        <v>15512433000000</v>
      </c>
      <c r="E131" s="5">
        <v>16186240000000</v>
      </c>
      <c r="F131" s="5">
        <v>15110708000000</v>
      </c>
      <c r="G131" s="5">
        <v>14014723000000</v>
      </c>
      <c r="I131" s="5">
        <v>15110708000000</v>
      </c>
      <c r="J131" s="5">
        <v>13116220000000</v>
      </c>
      <c r="K131" s="5">
        <v>11159043000000</v>
      </c>
      <c r="L131" s="5">
        <v>8754466000000</v>
      </c>
      <c r="M131" s="5">
        <v>5999898000000</v>
      </c>
      <c r="N131" s="5">
        <v>4435085000000</v>
      </c>
      <c r="O131" s="5">
        <v>4179600000000</v>
      </c>
      <c r="P131" s="5">
        <v>3176712000000</v>
      </c>
      <c r="Q131" s="5">
        <v>2766170000000</v>
      </c>
      <c r="R131" s="5">
        <v>2646527000000</v>
      </c>
      <c r="S131" s="5">
        <v>2225570000000</v>
      </c>
      <c r="T131" s="5">
        <v>1923085000000</v>
      </c>
      <c r="U131" s="5">
        <v>1549982000000</v>
      </c>
      <c r="V131" s="5">
        <v>1204148000000</v>
      </c>
      <c r="W131" s="5">
        <v>900614000000</v>
      </c>
      <c r="X131" s="5">
        <v>539940000000</v>
      </c>
      <c r="Y131" s="5">
        <v>450558000000</v>
      </c>
      <c r="Z131" s="5">
        <v>297080000000</v>
      </c>
    </row>
    <row r="132" spans="2:26" ht="15.5" x14ac:dyDescent="0.35">
      <c r="C132" t="s">
        <v>132</v>
      </c>
      <c r="D132" s="5">
        <v>18000000000</v>
      </c>
      <c r="E132" s="5">
        <v>17000000000</v>
      </c>
      <c r="F132" s="5">
        <v>17000000000</v>
      </c>
      <c r="G132" s="5">
        <v>17000000000</v>
      </c>
      <c r="I132" s="5">
        <v>17000000000</v>
      </c>
      <c r="J132" s="5">
        <v>16000000000</v>
      </c>
      <c r="K132" s="5">
        <v>15000000000</v>
      </c>
      <c r="L132" s="5">
        <v>14000000000</v>
      </c>
      <c r="M132" s="5">
        <v>13000000000</v>
      </c>
      <c r="N132" s="5">
        <v>12000000000</v>
      </c>
      <c r="O132" s="5">
        <v>11000000000</v>
      </c>
      <c r="P132" s="5">
        <v>10000000000</v>
      </c>
      <c r="Q132" s="5">
        <v>9000000000</v>
      </c>
      <c r="R132" s="5">
        <v>8000000000</v>
      </c>
      <c r="S132" s="5">
        <v>7000000000</v>
      </c>
      <c r="T132" s="5">
        <v>6000000000</v>
      </c>
      <c r="U132" s="5">
        <v>5000000000</v>
      </c>
      <c r="V132" s="5">
        <v>4000000000</v>
      </c>
      <c r="W132" s="5">
        <v>3000000000</v>
      </c>
      <c r="X132" s="5">
        <v>2000000000</v>
      </c>
      <c r="Y132" s="5">
        <v>1000000000</v>
      </c>
    </row>
    <row r="133" spans="2:26" ht="15.5" x14ac:dyDescent="0.35">
      <c r="C133" t="s">
        <v>133</v>
      </c>
      <c r="D133" s="5">
        <v>15494433000000</v>
      </c>
      <c r="E133" s="5">
        <v>16169240000000</v>
      </c>
      <c r="F133" s="5">
        <v>15093708000000</v>
      </c>
      <c r="G133" s="5">
        <v>13997723000000</v>
      </c>
      <c r="I133" s="5">
        <v>15093708000000</v>
      </c>
      <c r="J133" s="5">
        <v>13100220000000</v>
      </c>
      <c r="K133" s="5">
        <v>11144043000000</v>
      </c>
      <c r="L133" s="5">
        <v>8740466000000</v>
      </c>
      <c r="M133" s="5">
        <v>5986898000000</v>
      </c>
      <c r="N133" s="5">
        <v>4423085000000</v>
      </c>
      <c r="O133" s="5">
        <v>4168600000000</v>
      </c>
      <c r="P133" s="5">
        <v>3166712000000</v>
      </c>
      <c r="Q133" s="5">
        <v>2757170000000</v>
      </c>
      <c r="R133" s="5">
        <v>2638527000000</v>
      </c>
      <c r="S133" s="5">
        <v>2218570000000</v>
      </c>
      <c r="T133" s="5">
        <v>1917085000000</v>
      </c>
      <c r="U133" s="5">
        <v>1544982000000</v>
      </c>
      <c r="V133" s="5">
        <v>1200148000000</v>
      </c>
      <c r="W133" s="5">
        <v>897614000000</v>
      </c>
      <c r="X133" s="5">
        <v>537940000000</v>
      </c>
      <c r="Y133" s="5">
        <v>449558000000</v>
      </c>
      <c r="Z133" s="5">
        <v>297080000000</v>
      </c>
    </row>
    <row r="134" spans="2:26" ht="15.5" x14ac:dyDescent="0.35">
      <c r="C134" t="s">
        <v>134</v>
      </c>
      <c r="D134" s="5">
        <v>15512433000000</v>
      </c>
      <c r="E134" s="5">
        <v>16186240000000</v>
      </c>
      <c r="F134" s="5">
        <v>15110708000000</v>
      </c>
      <c r="G134" s="5">
        <v>14014723000000</v>
      </c>
      <c r="I134" s="5">
        <v>15110708000000</v>
      </c>
      <c r="J134" s="5">
        <v>13116220000000</v>
      </c>
      <c r="K134" s="5">
        <v>11159043000000</v>
      </c>
      <c r="L134" s="5">
        <v>8754466000000</v>
      </c>
      <c r="M134" s="5">
        <v>5999898000000</v>
      </c>
      <c r="N134" s="5">
        <v>4435085000000</v>
      </c>
      <c r="O134" s="5">
        <v>4179600000000</v>
      </c>
      <c r="P134" s="5">
        <v>3176712000000</v>
      </c>
      <c r="Q134" s="5">
        <v>2766170000000</v>
      </c>
      <c r="R134" s="5">
        <v>2646527000000</v>
      </c>
      <c r="S134" s="5">
        <v>2225570000000</v>
      </c>
      <c r="T134" s="5">
        <v>1923085000000</v>
      </c>
      <c r="U134" s="5">
        <v>1549982000000</v>
      </c>
      <c r="V134" s="5">
        <v>1204148000000</v>
      </c>
      <c r="W134" s="5">
        <v>900614000000</v>
      </c>
      <c r="X134" s="5">
        <v>539940000000</v>
      </c>
      <c r="Y134" s="5">
        <v>450558000000</v>
      </c>
      <c r="Z134" s="5">
        <v>297080000000</v>
      </c>
    </row>
    <row r="135" spans="2:26" ht="15.5" x14ac:dyDescent="0.35">
      <c r="C135" t="s">
        <v>212</v>
      </c>
      <c r="D135" s="5">
        <v>1357415000000</v>
      </c>
      <c r="E135" s="5">
        <v>1422919000000</v>
      </c>
      <c r="F135" s="5">
        <v>1361567000000</v>
      </c>
      <c r="G135" s="5">
        <v>1351092000000</v>
      </c>
      <c r="I135" s="5">
        <v>1361567000000</v>
      </c>
      <c r="J135" s="5">
        <v>1318269000000</v>
      </c>
      <c r="K135" s="5">
        <v>1231771000000</v>
      </c>
      <c r="L135" s="5">
        <v>249165000000</v>
      </c>
      <c r="M135" s="5">
        <v>199052000000</v>
      </c>
      <c r="N135" s="5">
        <v>214224000000</v>
      </c>
      <c r="O135" s="5">
        <v>187363000000</v>
      </c>
      <c r="P135" s="5">
        <v>161090000000</v>
      </c>
      <c r="Q135" s="5">
        <v>142273000000</v>
      </c>
      <c r="R135" s="5">
        <v>157409000000</v>
      </c>
      <c r="S135" s="5">
        <v>123101000000</v>
      </c>
      <c r="T135" s="5">
        <v>105720000000</v>
      </c>
      <c r="U135" s="5">
        <v>249197000000</v>
      </c>
      <c r="V135" s="5">
        <v>35120000000</v>
      </c>
    </row>
    <row r="136" spans="2:26" ht="15.5" x14ac:dyDescent="0.35">
      <c r="C136" t="s">
        <v>10</v>
      </c>
      <c r="D136" s="5">
        <v>19158173000000</v>
      </c>
      <c r="E136" s="5">
        <v>19905295000000</v>
      </c>
      <c r="F136" s="5">
        <v>19382897000000</v>
      </c>
      <c r="G136" s="5">
        <v>18619684000000</v>
      </c>
      <c r="I136" s="5">
        <v>19382897000000</v>
      </c>
      <c r="J136" s="5">
        <v>17695943000000</v>
      </c>
      <c r="K136" s="5">
        <v>15705200000000</v>
      </c>
      <c r="L136" s="5">
        <v>11470692000000</v>
      </c>
      <c r="M136" s="5">
        <v>8989798000000</v>
      </c>
      <c r="N136" s="5">
        <v>7636328000000</v>
      </c>
      <c r="O136" s="5">
        <v>6884307000000</v>
      </c>
      <c r="P136" s="5">
        <v>6017558000000</v>
      </c>
      <c r="Q136" s="5">
        <v>5250170000000</v>
      </c>
      <c r="R136" s="5">
        <v>5294763000000</v>
      </c>
      <c r="S136" s="5">
        <v>4850216000000</v>
      </c>
      <c r="T136" s="5">
        <v>3006550000000</v>
      </c>
      <c r="U136" s="5">
        <v>2603727000000</v>
      </c>
      <c r="V136" s="5">
        <v>3099506000000</v>
      </c>
      <c r="W136" s="5">
        <v>1460480000000</v>
      </c>
      <c r="X136" s="5">
        <v>1085106000000</v>
      </c>
      <c r="Y136" s="5">
        <v>891093000000</v>
      </c>
      <c r="Z136" s="5">
        <v>605900000000</v>
      </c>
    </row>
    <row r="137" spans="2:26" ht="15.5" x14ac:dyDescent="0.35">
      <c r="C137" t="s">
        <v>135</v>
      </c>
      <c r="D137" s="5">
        <v>42788957000000</v>
      </c>
      <c r="E137" s="5">
        <v>45809724000000</v>
      </c>
      <c r="F137" s="5">
        <v>42579101000000</v>
      </c>
      <c r="G137" s="5">
        <v>40020781000000</v>
      </c>
      <c r="I137" s="5">
        <v>42579101000000</v>
      </c>
      <c r="J137" s="5">
        <v>38798382000000</v>
      </c>
      <c r="K137" s="5">
        <v>34246183000000</v>
      </c>
      <c r="L137" s="5">
        <v>30746266000000</v>
      </c>
      <c r="M137" s="5">
        <v>27493748000000</v>
      </c>
      <c r="N137" s="5">
        <v>25970743000000</v>
      </c>
      <c r="O137" s="5">
        <v>23992313000000</v>
      </c>
      <c r="P137" s="5">
        <v>22165968000000</v>
      </c>
      <c r="Q137" s="5">
        <v>21901740000000</v>
      </c>
      <c r="R137" s="5">
        <v>19474367000000</v>
      </c>
      <c r="S137" s="5">
        <v>15195887000000</v>
      </c>
      <c r="T137" s="5">
        <v>13992568000000</v>
      </c>
      <c r="U137" s="5">
        <v>10962227000000</v>
      </c>
      <c r="V137" s="5">
        <v>7503846000000</v>
      </c>
      <c r="W137" s="5">
        <v>5014932000000</v>
      </c>
      <c r="X137" s="5">
        <v>4262929000000</v>
      </c>
      <c r="Y137" s="5">
        <v>2860479000000</v>
      </c>
      <c r="Z137" s="5">
        <v>2306627000000</v>
      </c>
    </row>
    <row r="138" spans="2:26" ht="15.5" x14ac:dyDescent="0.35">
      <c r="C138" t="s">
        <v>136</v>
      </c>
      <c r="D138" s="5">
        <v>41524501700</v>
      </c>
      <c r="E138" s="5">
        <v>41524501700</v>
      </c>
      <c r="F138" s="5">
        <v>41524501700</v>
      </c>
      <c r="G138" s="5">
        <v>41524501700</v>
      </c>
      <c r="I138" s="5">
        <v>41524501700</v>
      </c>
      <c r="J138" s="5">
        <v>41524501700</v>
      </c>
      <c r="K138" s="5">
        <v>41524501700</v>
      </c>
      <c r="L138" s="5">
        <v>41524501700</v>
      </c>
      <c r="M138" s="5">
        <v>41524501700</v>
      </c>
      <c r="N138" s="5">
        <v>41524501700</v>
      </c>
      <c r="O138" s="5">
        <v>41524501700</v>
      </c>
      <c r="P138" s="5">
        <v>41524501700</v>
      </c>
      <c r="Q138" s="5">
        <v>41524501700</v>
      </c>
      <c r="R138" s="5">
        <v>41524501700</v>
      </c>
      <c r="S138" s="5">
        <v>41524501700</v>
      </c>
      <c r="T138" s="5">
        <v>38614252900</v>
      </c>
      <c r="U138" s="5">
        <v>37749547000</v>
      </c>
      <c r="V138" s="5">
        <v>3774954700</v>
      </c>
      <c r="W138" s="5">
        <v>3431777000</v>
      </c>
      <c r="X138" s="5">
        <v>3431777000</v>
      </c>
      <c r="Y138" s="5">
        <v>3431777000</v>
      </c>
      <c r="Z138" s="5">
        <v>3088600000</v>
      </c>
    </row>
    <row r="140" spans="2:26" ht="15.5" x14ac:dyDescent="0.35">
      <c r="B140" t="s">
        <v>137</v>
      </c>
      <c r="C140" t="s">
        <v>138</v>
      </c>
      <c r="D140" s="5">
        <v>1284117000000</v>
      </c>
      <c r="E140" s="5">
        <v>3182967000000</v>
      </c>
      <c r="F140" s="5">
        <v>2797367000000</v>
      </c>
      <c r="G140" s="5">
        <v>925557000000</v>
      </c>
      <c r="I140" s="5">
        <v>7674891000000</v>
      </c>
      <c r="J140" s="5">
        <v>8063130000000</v>
      </c>
      <c r="K140" s="5">
        <v>6817021000000</v>
      </c>
      <c r="L140" s="5">
        <v>7062488000000</v>
      </c>
      <c r="M140" s="5">
        <v>6335963000000</v>
      </c>
      <c r="N140" s="5">
        <v>6560173000000</v>
      </c>
      <c r="O140" s="5">
        <v>5409142000000</v>
      </c>
      <c r="P140" s="5">
        <v>5956645000000</v>
      </c>
      <c r="Q140" s="5">
        <v>3322625000000</v>
      </c>
      <c r="R140" s="5">
        <v>2099475000000</v>
      </c>
      <c r="S140" s="5">
        <v>3411211000000</v>
      </c>
      <c r="T140" s="5">
        <v>1548810000000</v>
      </c>
      <c r="U140" s="5">
        <v>1160105000000</v>
      </c>
      <c r="V140" s="5">
        <v>864179000000</v>
      </c>
      <c r="W140" s="5">
        <v>930507000000</v>
      </c>
      <c r="X140" s="5">
        <v>659353000000</v>
      </c>
      <c r="Y140" s="5">
        <v>559280000000</v>
      </c>
      <c r="Z140" s="5">
        <v>437785000000</v>
      </c>
    </row>
    <row r="141" spans="2:26" ht="15.5" x14ac:dyDescent="0.35">
      <c r="C141" t="s">
        <v>139</v>
      </c>
      <c r="D141" s="5">
        <v>34218710000000</v>
      </c>
      <c r="E141" s="5">
        <v>36661557000000</v>
      </c>
      <c r="F141" s="5">
        <v>28394413000000</v>
      </c>
      <c r="G141" s="5">
        <v>31714426000000</v>
      </c>
      <c r="I141" s="5">
        <v>126395939000000</v>
      </c>
      <c r="J141" s="5">
        <v>117772298000000</v>
      </c>
      <c r="K141" s="5">
        <v>106496110000000</v>
      </c>
      <c r="L141" s="5">
        <v>96648254000000</v>
      </c>
      <c r="M141" s="5">
        <v>84855460000000</v>
      </c>
      <c r="N141" s="5">
        <v>75384970000000</v>
      </c>
      <c r="O141" s="5">
        <v>73492100000000</v>
      </c>
      <c r="P141" s="5">
        <v>66777013000000</v>
      </c>
      <c r="Q141" s="5">
        <v>61286567000000</v>
      </c>
      <c r="R141" s="5">
        <v>55570277000000</v>
      </c>
      <c r="S141" s="5">
        <v>48451284000000</v>
      </c>
      <c r="T141" s="5">
        <v>41319899000000</v>
      </c>
      <c r="U141" s="5">
        <v>34453298000000</v>
      </c>
      <c r="V141" s="5">
        <v>23177062000000</v>
      </c>
      <c r="W141" s="5">
        <v>18116860000000</v>
      </c>
      <c r="X141" s="5">
        <v>14058330000000</v>
      </c>
      <c r="Y141" s="5">
        <v>10561562000000</v>
      </c>
      <c r="Z141" s="5">
        <v>8219608000000</v>
      </c>
    </row>
    <row r="142" spans="2:26" ht="15.5" x14ac:dyDescent="0.35">
      <c r="C142" t="s">
        <v>1049</v>
      </c>
      <c r="D142" s="5">
        <v>47699000000</v>
      </c>
      <c r="E142" s="5">
        <v>44939000000</v>
      </c>
      <c r="F142" s="5">
        <v>33247000000</v>
      </c>
      <c r="G142" s="5">
        <v>31052000000</v>
      </c>
      <c r="I142" s="5">
        <v>140635000000</v>
      </c>
      <c r="J142" s="5">
        <v>108130000000</v>
      </c>
      <c r="K142" s="5">
        <v>75067000000</v>
      </c>
      <c r="L142" s="5">
        <v>38093000000</v>
      </c>
      <c r="M142" s="5">
        <v>61088000000</v>
      </c>
      <c r="N142" s="5">
        <v>118254000000</v>
      </c>
      <c r="O142" s="5">
        <v>66253000000</v>
      </c>
      <c r="P142" s="5">
        <v>7488000000</v>
      </c>
      <c r="Q142" s="5">
        <v>6086000000</v>
      </c>
      <c r="R142" s="5">
        <v>7098000000</v>
      </c>
      <c r="S142" s="5">
        <v>7878000000</v>
      </c>
      <c r="T142" s="5">
        <v>8686000000</v>
      </c>
    </row>
    <row r="143" spans="2:26" ht="15.5" x14ac:dyDescent="0.35">
      <c r="C143" t="s">
        <v>140</v>
      </c>
      <c r="D143" s="5">
        <v>-27513821000000</v>
      </c>
      <c r="E143" s="5">
        <v>-27941072000000</v>
      </c>
      <c r="F143" s="5">
        <v>-20718578000000</v>
      </c>
      <c r="G143" s="5">
        <v>-25588839000000</v>
      </c>
      <c r="I143" s="5">
        <v>-99419487000000</v>
      </c>
      <c r="J143" s="5">
        <v>-92180731000000</v>
      </c>
      <c r="K143" s="5">
        <v>-84415454000000</v>
      </c>
      <c r="L143" s="5">
        <v>-76576586000000</v>
      </c>
      <c r="M143" s="5">
        <v>-67417897000000</v>
      </c>
      <c r="N143" s="5">
        <v>-59459325000000</v>
      </c>
      <c r="O143" s="5">
        <v>-58501011000000</v>
      </c>
      <c r="P143" s="5">
        <v>-52966943000000</v>
      </c>
      <c r="Q143" s="5">
        <v>-49281250000000</v>
      </c>
      <c r="R143" s="5">
        <v>-46024990000000</v>
      </c>
      <c r="S143" s="5">
        <v>-38757242000000</v>
      </c>
      <c r="T143" s="5">
        <v>-34538778000000</v>
      </c>
      <c r="U143" s="5">
        <v>-28999080000000</v>
      </c>
      <c r="V143" s="5">
        <v>-19796783000000</v>
      </c>
      <c r="W143" s="5">
        <v>-15216845000000</v>
      </c>
      <c r="X143" s="5">
        <v>-11926188000000</v>
      </c>
      <c r="Y143" s="5">
        <v>-8851454000000</v>
      </c>
      <c r="Z143" s="5">
        <v>-6886312000000</v>
      </c>
    </row>
    <row r="144" spans="2:26" ht="15.5" x14ac:dyDescent="0.35">
      <c r="C144" t="s">
        <v>1350</v>
      </c>
    </row>
    <row r="145" spans="3:26" ht="15.5" x14ac:dyDescent="0.35">
      <c r="C145" t="s">
        <v>1981</v>
      </c>
      <c r="D145" s="5">
        <v>-3437840000000</v>
      </c>
      <c r="E145" s="5">
        <v>-3721757000000</v>
      </c>
      <c r="F145" s="5">
        <v>-3489849000000</v>
      </c>
      <c r="G145" s="5">
        <v>-2495790000000</v>
      </c>
      <c r="I145" s="5">
        <v>-12731389000000</v>
      </c>
      <c r="J145" s="5">
        <v>-11497094000000</v>
      </c>
      <c r="K145" s="5">
        <v>-10582362000000</v>
      </c>
      <c r="L145" s="5">
        <v>-9067252000000</v>
      </c>
      <c r="M145" s="5">
        <v>-8122959000000</v>
      </c>
      <c r="N145" s="5">
        <v>-8006914000000</v>
      </c>
      <c r="O145" s="5">
        <v>-6776488000000</v>
      </c>
      <c r="P145" s="5">
        <v>-5984260000000</v>
      </c>
      <c r="Q145" s="5">
        <v>-5524845000000</v>
      </c>
      <c r="R145" s="5">
        <v>-4775490000000</v>
      </c>
      <c r="S145" s="5">
        <v>-3846306000000</v>
      </c>
      <c r="T145" s="5">
        <v>-3063600000000</v>
      </c>
      <c r="U145" s="5">
        <v>-2468369000000</v>
      </c>
      <c r="V145" s="5">
        <v>-1310913000000</v>
      </c>
      <c r="W145" s="5">
        <v>-1021801000000</v>
      </c>
      <c r="X145" s="5">
        <v>-776976000000</v>
      </c>
      <c r="Y145" s="5">
        <v>-606070000000</v>
      </c>
      <c r="Z145" s="5">
        <v>-474352000000</v>
      </c>
    </row>
    <row r="146" spans="3:26" ht="15.5" x14ac:dyDescent="0.35">
      <c r="C146" t="s">
        <v>245</v>
      </c>
      <c r="D146" s="5">
        <v>-2245858000000</v>
      </c>
      <c r="E146" s="5">
        <v>-1752102000000</v>
      </c>
      <c r="F146" s="5">
        <v>-942887000000</v>
      </c>
      <c r="G146" s="5">
        <v>-2157809000000</v>
      </c>
      <c r="I146" s="5">
        <v>-6571193000000</v>
      </c>
      <c r="J146" s="5">
        <v>-5975566000000</v>
      </c>
      <c r="K146" s="5">
        <v>-5232822000000</v>
      </c>
      <c r="L146" s="5">
        <v>-4053746000000</v>
      </c>
      <c r="M146" s="5">
        <v>-3957594000000</v>
      </c>
      <c r="N146" s="5">
        <v>-3693891000000</v>
      </c>
      <c r="O146" s="5">
        <v>-3703146000000</v>
      </c>
      <c r="P146" s="5">
        <v>-3427102000000</v>
      </c>
      <c r="Q146" s="5">
        <v>-3306421000000</v>
      </c>
      <c r="R146" s="5">
        <v>-2927962000000</v>
      </c>
      <c r="S146" s="5">
        <v>-2642416000000</v>
      </c>
      <c r="T146" s="5">
        <v>-2244820000000</v>
      </c>
      <c r="U146" s="5">
        <v>-1829639000000</v>
      </c>
      <c r="V146" s="5">
        <v>-1041820000000</v>
      </c>
      <c r="W146" s="5">
        <v>-861335000000</v>
      </c>
      <c r="X146" s="5">
        <v>-682383000000</v>
      </c>
      <c r="Y146" s="5">
        <v>-497105000000</v>
      </c>
      <c r="Z146" s="5">
        <v>-396177000000</v>
      </c>
    </row>
    <row r="147" spans="3:26" ht="15.5" x14ac:dyDescent="0.35">
      <c r="C147" t="s">
        <v>1982</v>
      </c>
      <c r="U147" s="5">
        <v>-284394000000</v>
      </c>
      <c r="V147" s="5">
        <v>-45119000000</v>
      </c>
      <c r="W147" s="5">
        <v>-86587000000</v>
      </c>
      <c r="X147" s="5">
        <v>-61637000000</v>
      </c>
      <c r="Y147" s="5">
        <v>-44473000000</v>
      </c>
      <c r="Z147" s="5">
        <v>-34884000000</v>
      </c>
    </row>
    <row r="148" spans="3:26" ht="15.5" x14ac:dyDescent="0.35">
      <c r="C148" t="s">
        <v>565</v>
      </c>
      <c r="D148" s="5">
        <v>-325603000000</v>
      </c>
      <c r="E148" s="5">
        <v>-242511000000</v>
      </c>
      <c r="F148" s="5">
        <v>203031000000</v>
      </c>
      <c r="G148" s="5">
        <v>-587219000000</v>
      </c>
      <c r="I148" s="5">
        <v>-898264000000</v>
      </c>
      <c r="J148" s="5">
        <v>-895792000000</v>
      </c>
      <c r="K148" s="5">
        <v>-801306000000</v>
      </c>
      <c r="L148" s="5">
        <v>-673496000000</v>
      </c>
      <c r="M148" s="5">
        <v>-451970000000</v>
      </c>
      <c r="N148" s="5">
        <v>-253622000000</v>
      </c>
      <c r="O148" s="5">
        <v>-240817000000</v>
      </c>
      <c r="P148" s="5">
        <v>-190103000000</v>
      </c>
      <c r="Q148" s="5">
        <v>-195383000000</v>
      </c>
      <c r="R148" s="5">
        <v>-173709000000</v>
      </c>
      <c r="S148" s="5">
        <v>-157006000000</v>
      </c>
      <c r="T148" s="5">
        <v>-137334000000</v>
      </c>
      <c r="U148" s="5">
        <v>-123875000000</v>
      </c>
      <c r="V148" s="5">
        <v>-55835000000</v>
      </c>
      <c r="W148" s="5">
        <v>-42501000000</v>
      </c>
      <c r="X148" s="5">
        <v>-26553000000</v>
      </c>
      <c r="Y148" s="5">
        <v>-34790000000</v>
      </c>
      <c r="Z148" s="5">
        <v>-10920000000</v>
      </c>
    </row>
    <row r="149" spans="3:26" ht="15.5" x14ac:dyDescent="0.35">
      <c r="C149" t="s">
        <v>1361</v>
      </c>
      <c r="D149" s="5">
        <v>-6009301000000</v>
      </c>
      <c r="E149" s="5">
        <v>-5716370000000</v>
      </c>
      <c r="F149" s="5">
        <v>-4229705000000</v>
      </c>
      <c r="G149" s="5">
        <v>-5240818000000</v>
      </c>
      <c r="I149" s="5">
        <v>-20200846000000</v>
      </c>
      <c r="J149" s="5">
        <v>-18368452000000</v>
      </c>
      <c r="K149" s="5">
        <v>-16616490000000</v>
      </c>
      <c r="L149" s="5">
        <v>-13794494000000</v>
      </c>
      <c r="M149" s="5">
        <v>-12532523000000</v>
      </c>
      <c r="N149" s="5">
        <v>-11954427000000</v>
      </c>
      <c r="O149" s="5">
        <v>-10720451000000</v>
      </c>
      <c r="P149" s="5">
        <v>-9601465000000</v>
      </c>
      <c r="Q149" s="5">
        <v>-9026649000000</v>
      </c>
      <c r="R149" s="5">
        <v>-7877161000000</v>
      </c>
      <c r="S149" s="5">
        <v>-6645728000000</v>
      </c>
      <c r="T149" s="5">
        <v>-5445754000000</v>
      </c>
      <c r="U149" s="5">
        <v>-4706277000000</v>
      </c>
      <c r="V149" s="5">
        <v>-2453687000000</v>
      </c>
      <c r="W149" s="5">
        <v>-2012224000000</v>
      </c>
      <c r="X149" s="5">
        <v>-1547549000000</v>
      </c>
      <c r="Y149" s="5">
        <v>-1182438000000</v>
      </c>
      <c r="Z149" s="5">
        <v>-916333000000</v>
      </c>
    </row>
    <row r="150" spans="3:26" ht="15.5" x14ac:dyDescent="0.35">
      <c r="C150" t="s">
        <v>1983</v>
      </c>
      <c r="D150" s="5">
        <v>588529000000</v>
      </c>
      <c r="E150" s="5">
        <v>178852000000</v>
      </c>
      <c r="F150" s="5">
        <v>-649446000000</v>
      </c>
      <c r="G150" s="5">
        <v>40788000000</v>
      </c>
      <c r="I150" s="5">
        <v>898602000000</v>
      </c>
      <c r="J150" s="5">
        <v>840015000000</v>
      </c>
      <c r="K150" s="5">
        <v>1352855000000</v>
      </c>
      <c r="L150" s="5">
        <v>785314000000</v>
      </c>
      <c r="M150" s="5">
        <v>1430923000000</v>
      </c>
      <c r="N150" s="5">
        <v>2588955000000</v>
      </c>
      <c r="O150" s="5">
        <v>1138504000000</v>
      </c>
      <c r="P150" s="5">
        <v>1769429000000</v>
      </c>
      <c r="Q150" s="5">
        <v>364675000000</v>
      </c>
      <c r="R150" s="5">
        <v>443769000000</v>
      </c>
      <c r="S150" s="5">
        <v>375133000000</v>
      </c>
      <c r="T150" s="5">
        <v>458485000000</v>
      </c>
      <c r="U150" s="5">
        <v>401580000000</v>
      </c>
      <c r="V150" s="5">
        <v>-71701000000</v>
      </c>
      <c r="W150" s="5">
        <v>39977000000</v>
      </c>
      <c r="X150" s="5">
        <v>71779000000</v>
      </c>
      <c r="Y150" s="5">
        <v>22169000000</v>
      </c>
      <c r="Z150" s="5">
        <v>15643000000</v>
      </c>
    </row>
    <row r="151" spans="3:26" ht="15.5" x14ac:dyDescent="0.35">
      <c r="C151" t="s">
        <v>515</v>
      </c>
      <c r="F151" s="5">
        <v>683000000</v>
      </c>
      <c r="I151" s="5">
        <v>683000000</v>
      </c>
    </row>
    <row r="152" spans="3:26" ht="15.5" x14ac:dyDescent="0.35">
      <c r="C152" t="s">
        <v>1984</v>
      </c>
      <c r="P152" s="5">
        <v>-21389000000</v>
      </c>
      <c r="Q152" s="5">
        <v>-20718000000</v>
      </c>
      <c r="R152" s="5">
        <v>-12420000000</v>
      </c>
      <c r="S152" s="5">
        <v>-12236000000</v>
      </c>
      <c r="T152" s="5">
        <v>-245042000000</v>
      </c>
    </row>
    <row r="153" spans="3:26" ht="15.5" x14ac:dyDescent="0.35">
      <c r="C153" t="s">
        <v>145</v>
      </c>
      <c r="D153" s="5">
        <v>-1887565000000</v>
      </c>
      <c r="E153" s="5">
        <v>-740794000000</v>
      </c>
      <c r="F153" s="5">
        <v>225191000000</v>
      </c>
      <c r="G153" s="5">
        <v>-454422000000</v>
      </c>
      <c r="I153" s="5">
        <v>-2023760000000</v>
      </c>
      <c r="J153" s="5">
        <v>-2236377000000</v>
      </c>
      <c r="K153" s="5">
        <v>-1836246000000</v>
      </c>
      <c r="L153" s="5">
        <v>-1813512000000</v>
      </c>
      <c r="M153" s="5">
        <v>-3278614000000</v>
      </c>
      <c r="N153" s="5">
        <v>-36465889000000</v>
      </c>
      <c r="O153" s="5">
        <v>-892330000000</v>
      </c>
      <c r="P153" s="5">
        <v>-2933122000000</v>
      </c>
      <c r="Q153" s="5">
        <v>269325000000</v>
      </c>
      <c r="R153" s="5">
        <v>2034445000000</v>
      </c>
      <c r="S153" s="5">
        <v>-77058000000</v>
      </c>
      <c r="T153" s="5">
        <v>1245577000000</v>
      </c>
      <c r="U153" s="5">
        <v>1522595000000</v>
      </c>
      <c r="V153" s="5">
        <v>959200000000</v>
      </c>
      <c r="W153" s="5">
        <v>7734000000</v>
      </c>
      <c r="X153" s="5">
        <v>438109000000</v>
      </c>
      <c r="Y153" s="5">
        <v>14385000000</v>
      </c>
      <c r="Z153" s="5">
        <v>193252000000</v>
      </c>
    </row>
    <row r="154" spans="3:26" ht="15.5" x14ac:dyDescent="0.35">
      <c r="C154" t="s">
        <v>146</v>
      </c>
      <c r="D154" s="5">
        <v>-1512965000000</v>
      </c>
      <c r="E154" s="5">
        <v>-907801000000</v>
      </c>
      <c r="F154" s="5">
        <v>-2121049000000</v>
      </c>
      <c r="G154" s="5">
        <v>-1228992000000</v>
      </c>
      <c r="I154" s="5">
        <v>-5816516000000</v>
      </c>
      <c r="J154" s="5">
        <v>-5056075000000</v>
      </c>
      <c r="K154" s="5">
        <v>-4724846000000</v>
      </c>
      <c r="L154" s="5">
        <v>-4700017000000</v>
      </c>
      <c r="M154" s="5">
        <v>-3659677000000</v>
      </c>
      <c r="N154" s="5">
        <v>-3830974000000</v>
      </c>
      <c r="O154" s="5">
        <v>-2689191000000</v>
      </c>
      <c r="P154" s="5">
        <v>-1885995000000</v>
      </c>
      <c r="Q154" s="5">
        <v>-3595663000000</v>
      </c>
      <c r="R154" s="5">
        <v>-3962072000000</v>
      </c>
      <c r="S154" s="5">
        <v>-3096475000000</v>
      </c>
      <c r="T154" s="5">
        <v>-2877792000000</v>
      </c>
      <c r="U154" s="5">
        <v>-3219841000000</v>
      </c>
      <c r="V154" s="5">
        <v>-1481843000000</v>
      </c>
      <c r="W154" s="5">
        <v>-788030000000</v>
      </c>
      <c r="X154" s="5">
        <v>-1050530000000</v>
      </c>
      <c r="Y154" s="5">
        <v>-526995000000</v>
      </c>
      <c r="Z154" s="5">
        <v>-651064000000</v>
      </c>
    </row>
    <row r="155" spans="3:26" ht="15.5" x14ac:dyDescent="0.35">
      <c r="C155" t="s">
        <v>222</v>
      </c>
      <c r="D155" s="5">
        <v>15724000000</v>
      </c>
      <c r="E155" s="5">
        <v>13235000000</v>
      </c>
      <c r="F155" s="5">
        <v>4265000000</v>
      </c>
      <c r="G155" s="5">
        <v>33713000000</v>
      </c>
      <c r="I155" s="5">
        <v>65105000000</v>
      </c>
      <c r="J155" s="5">
        <v>62114000000</v>
      </c>
      <c r="K155" s="5">
        <v>54590000000</v>
      </c>
      <c r="L155" s="5">
        <v>55609000000</v>
      </c>
      <c r="M155" s="5">
        <v>30352000000</v>
      </c>
      <c r="N155" s="5">
        <v>49454000000</v>
      </c>
      <c r="O155" s="5">
        <v>39455000000</v>
      </c>
      <c r="P155" s="5">
        <v>30042000000</v>
      </c>
      <c r="Q155" s="5">
        <v>39660000000</v>
      </c>
      <c r="R155" s="5">
        <v>31795000000</v>
      </c>
      <c r="S155" s="5">
        <v>43912000000</v>
      </c>
      <c r="T155" s="5">
        <v>64089000000</v>
      </c>
      <c r="U155" s="5">
        <v>59135000000</v>
      </c>
      <c r="V155" s="5">
        <v>42357000000</v>
      </c>
      <c r="W155" s="5">
        <v>36315000000</v>
      </c>
      <c r="X155" s="5">
        <v>28244000000</v>
      </c>
      <c r="Y155" s="5">
        <v>20906000000</v>
      </c>
      <c r="Z155" s="5">
        <v>17147000000</v>
      </c>
    </row>
    <row r="156" spans="3:26" ht="15.5" x14ac:dyDescent="0.35">
      <c r="C156" t="s">
        <v>1259</v>
      </c>
      <c r="Y156" s="5">
        <v>-6750000000</v>
      </c>
      <c r="Z156" s="5">
        <v>-30000000000</v>
      </c>
    </row>
    <row r="157" spans="3:26" ht="15.5" x14ac:dyDescent="0.35">
      <c r="C157" t="s">
        <v>276</v>
      </c>
      <c r="D157" s="5">
        <v>-58671000000</v>
      </c>
      <c r="E157" s="5">
        <v>-93502000000</v>
      </c>
      <c r="F157" s="5">
        <v>-83381000000</v>
      </c>
      <c r="G157" s="5">
        <v>15763000000</v>
      </c>
      <c r="I157" s="5">
        <v>-141743000000</v>
      </c>
      <c r="J157" s="5">
        <v>-242909000000</v>
      </c>
      <c r="K157" s="5">
        <v>-276956000000</v>
      </c>
      <c r="L157" s="5">
        <v>-161433000000</v>
      </c>
      <c r="M157" s="5">
        <v>-125158000000</v>
      </c>
      <c r="N157" s="5">
        <v>-76997000000</v>
      </c>
      <c r="O157" s="5">
        <v>-26435000000</v>
      </c>
      <c r="P157" s="5">
        <v>-8899000000</v>
      </c>
      <c r="Q157" s="5">
        <v>-58794000000</v>
      </c>
      <c r="R157" s="5">
        <v>9885000000</v>
      </c>
      <c r="S157" s="5">
        <v>15622000000</v>
      </c>
      <c r="T157" s="5">
        <v>59223000000</v>
      </c>
      <c r="U157" s="5">
        <v>-46600000000</v>
      </c>
      <c r="V157" s="5">
        <v>-30412000000</v>
      </c>
      <c r="W157" s="5">
        <v>-7576000000</v>
      </c>
    </row>
    <row r="158" spans="3:26" ht="15.5" x14ac:dyDescent="0.35">
      <c r="C158" t="s">
        <v>1985</v>
      </c>
    </row>
    <row r="159" spans="3:26" ht="15.5" x14ac:dyDescent="0.35">
      <c r="C159" t="s">
        <v>1986</v>
      </c>
      <c r="V159" s="5">
        <v>1007000000</v>
      </c>
    </row>
    <row r="160" spans="3:26" ht="15.5" x14ac:dyDescent="0.35">
      <c r="C160" t="s">
        <v>147</v>
      </c>
      <c r="O160" s="5">
        <v>-1227968000000</v>
      </c>
      <c r="P160" s="5">
        <v>-695751000000</v>
      </c>
      <c r="Q160" s="5">
        <v>-1574150000000</v>
      </c>
      <c r="R160" s="5">
        <v>-2198773000000</v>
      </c>
      <c r="S160" s="5">
        <v>-1598862000000</v>
      </c>
      <c r="T160" s="5">
        <v>-1450310000000</v>
      </c>
      <c r="U160" s="5">
        <v>-1247035000000</v>
      </c>
      <c r="V160" s="5">
        <v>-906782000000</v>
      </c>
      <c r="W160" s="5">
        <v>-527815000000</v>
      </c>
      <c r="X160" s="5">
        <v>-749580000000</v>
      </c>
      <c r="Y160" s="5">
        <v>-364227000000</v>
      </c>
      <c r="Z160" s="5">
        <v>-505265000000</v>
      </c>
    </row>
    <row r="161" spans="3:26" ht="15.5" x14ac:dyDescent="0.35">
      <c r="C161" t="s">
        <v>1987</v>
      </c>
      <c r="D161" s="5">
        <v>-551209000000</v>
      </c>
      <c r="E161" s="5">
        <v>-433301000000</v>
      </c>
      <c r="F161" s="5">
        <v>-717200000000</v>
      </c>
      <c r="G161" s="5">
        <v>-745446000000</v>
      </c>
      <c r="I161" s="5">
        <v>-2555332000000</v>
      </c>
      <c r="J161" s="5">
        <v>-2543341000000</v>
      </c>
      <c r="K161" s="5">
        <v>-2251881000000</v>
      </c>
      <c r="L161" s="5">
        <v>-1998669000000</v>
      </c>
      <c r="M161" s="5">
        <v>-1664092000000</v>
      </c>
      <c r="N161" s="5">
        <v>-1899836000000</v>
      </c>
    </row>
    <row r="162" spans="3:26" ht="15.5" x14ac:dyDescent="0.35">
      <c r="C162" t="s">
        <v>303</v>
      </c>
      <c r="D162" s="5">
        <v>-749342000000</v>
      </c>
      <c r="E162" s="5">
        <v>-526686000000</v>
      </c>
      <c r="F162" s="5">
        <v>-513104000000</v>
      </c>
      <c r="G162" s="5">
        <v>-462299000000</v>
      </c>
      <c r="I162" s="5">
        <v>-2297659000000</v>
      </c>
      <c r="J162" s="5">
        <v>-2052641000000</v>
      </c>
      <c r="K162" s="5">
        <v>-2001532000000</v>
      </c>
      <c r="L162" s="5">
        <v>-1860713000000</v>
      </c>
      <c r="M162" s="5">
        <v>-1548571000000</v>
      </c>
      <c r="N162" s="5">
        <v>-1591975000000</v>
      </c>
    </row>
    <row r="163" spans="3:26" ht="15.5" x14ac:dyDescent="0.35">
      <c r="C163" t="s">
        <v>1988</v>
      </c>
      <c r="D163" s="5">
        <v>-1300551000000</v>
      </c>
      <c r="E163" s="5">
        <v>-959987000000</v>
      </c>
      <c r="F163" s="5">
        <v>-1230304000000</v>
      </c>
      <c r="G163" s="5">
        <v>-1207745000000</v>
      </c>
      <c r="I163" s="5">
        <v>-4852991000000</v>
      </c>
      <c r="J163" s="5">
        <v>-4595982000000</v>
      </c>
      <c r="K163" s="5">
        <v>-4253413000000</v>
      </c>
      <c r="L163" s="5">
        <v>-3859382000000</v>
      </c>
      <c r="M163" s="5">
        <v>-3212663000000</v>
      </c>
      <c r="N163" s="5">
        <v>-3491811000000</v>
      </c>
      <c r="O163" s="5">
        <v>-1227968000000</v>
      </c>
      <c r="P163" s="5">
        <v>-695751000000</v>
      </c>
      <c r="Q163" s="5">
        <v>-1574150000000</v>
      </c>
      <c r="R163" s="5">
        <v>-2198773000000</v>
      </c>
      <c r="S163" s="5">
        <v>-1598862000000</v>
      </c>
      <c r="T163" s="5">
        <v>-1450310000000</v>
      </c>
      <c r="U163" s="5">
        <v>-1247035000000</v>
      </c>
      <c r="V163" s="5">
        <v>-906782000000</v>
      </c>
      <c r="W163" s="5">
        <v>-527815000000</v>
      </c>
      <c r="X163" s="5">
        <v>-749580000000</v>
      </c>
      <c r="Y163" s="5">
        <v>-364227000000</v>
      </c>
      <c r="Z163" s="5">
        <v>-505265000000</v>
      </c>
    </row>
    <row r="164" spans="3:26" ht="15.5" x14ac:dyDescent="0.35">
      <c r="C164" t="s">
        <v>1989</v>
      </c>
      <c r="O164" s="5">
        <v>-1380652000000</v>
      </c>
      <c r="P164" s="5">
        <v>-994229000000</v>
      </c>
      <c r="Q164" s="5">
        <v>-1712337000000</v>
      </c>
      <c r="R164" s="5">
        <v>-1711895000000</v>
      </c>
      <c r="S164" s="5">
        <v>-1443726000000</v>
      </c>
      <c r="T164" s="5">
        <v>-977400000000</v>
      </c>
      <c r="U164" s="5">
        <v>-926142000000</v>
      </c>
      <c r="V164" s="5">
        <v>-591374000000</v>
      </c>
      <c r="W164" s="5">
        <v>-281103000000</v>
      </c>
      <c r="X164" s="5">
        <v>-309274000000</v>
      </c>
      <c r="Y164" s="5">
        <v>-171948000000</v>
      </c>
      <c r="Z164" s="5">
        <v>-118068000000</v>
      </c>
    </row>
    <row r="165" spans="3:26" ht="15.5" x14ac:dyDescent="0.35">
      <c r="C165" t="s">
        <v>1990</v>
      </c>
      <c r="D165" s="5">
        <v>-71284000000</v>
      </c>
      <c r="E165" s="5">
        <v>-73368000000</v>
      </c>
      <c r="F165" s="5">
        <v>-81274000000</v>
      </c>
      <c r="G165" s="5">
        <v>-85451000000</v>
      </c>
      <c r="I165" s="5">
        <v>-297596000000</v>
      </c>
      <c r="J165" s="5">
        <v>-228253000000</v>
      </c>
      <c r="K165" s="5">
        <v>-191804000000</v>
      </c>
      <c r="L165" s="5">
        <v>-198674000000</v>
      </c>
      <c r="M165" s="5">
        <v>-221980000000</v>
      </c>
      <c r="N165" s="5">
        <v>-242941000000</v>
      </c>
      <c r="O165" s="5">
        <v>-155437000000</v>
      </c>
      <c r="P165" s="5">
        <v>-146577000000</v>
      </c>
      <c r="Q165" s="5">
        <v>-241019000000</v>
      </c>
      <c r="R165" s="5">
        <v>-172605000000</v>
      </c>
      <c r="S165" s="5">
        <v>-121299000000</v>
      </c>
      <c r="T165" s="5">
        <v>-40505000000</v>
      </c>
      <c r="U165" s="5">
        <v>-46558000000</v>
      </c>
      <c r="V165" s="5">
        <v>-31639000000</v>
      </c>
      <c r="W165" s="5">
        <v>-7851000000</v>
      </c>
      <c r="X165" s="5">
        <v>-20634000000</v>
      </c>
      <c r="Y165" s="5">
        <v>-4976000000</v>
      </c>
      <c r="Z165" s="5">
        <v>-14878000000</v>
      </c>
    </row>
    <row r="166" spans="3:26" ht="15.5" x14ac:dyDescent="0.35">
      <c r="C166" t="s">
        <v>1033</v>
      </c>
      <c r="F166" s="5">
        <v>-800000000000</v>
      </c>
      <c r="I166" s="5">
        <v>-800000000000</v>
      </c>
    </row>
    <row r="167" spans="3:26" ht="15.5" x14ac:dyDescent="0.35">
      <c r="C167" t="s">
        <v>289</v>
      </c>
      <c r="X167" s="5">
        <v>714000000</v>
      </c>
    </row>
    <row r="168" spans="3:26" ht="15.5" x14ac:dyDescent="0.35">
      <c r="C168" t="s">
        <v>290</v>
      </c>
      <c r="F168" s="5">
        <v>39673000000</v>
      </c>
      <c r="I168" s="5">
        <v>39673000000</v>
      </c>
    </row>
    <row r="169" spans="3:26" ht="15.5" x14ac:dyDescent="0.35">
      <c r="C169" t="s">
        <v>256</v>
      </c>
      <c r="G169" s="5">
        <v>50000000000</v>
      </c>
      <c r="I169" s="5">
        <v>50000000000</v>
      </c>
      <c r="J169" s="5">
        <v>-50000000000</v>
      </c>
      <c r="N169" s="5">
        <v>11100000000</v>
      </c>
    </row>
    <row r="170" spans="3:26" ht="15.5" x14ac:dyDescent="0.35">
      <c r="C170" t="s">
        <v>648</v>
      </c>
      <c r="G170" s="5">
        <v>-50000000000</v>
      </c>
    </row>
    <row r="171" spans="3:26" ht="15.5" x14ac:dyDescent="0.35">
      <c r="C171" t="s">
        <v>1991</v>
      </c>
      <c r="F171" s="5">
        <v>-19599000000</v>
      </c>
      <c r="I171" s="5">
        <v>-19599000000</v>
      </c>
      <c r="J171" s="5">
        <v>-109175000000</v>
      </c>
      <c r="K171" s="5">
        <v>-132330000000</v>
      </c>
      <c r="L171" s="5">
        <v>-574230000000</v>
      </c>
      <c r="M171" s="5">
        <v>-191316000000</v>
      </c>
      <c r="N171" s="5">
        <v>-169377000000</v>
      </c>
      <c r="O171" s="5">
        <v>-52987000000</v>
      </c>
      <c r="P171" s="5">
        <v>-78569000000</v>
      </c>
      <c r="Q171" s="5">
        <v>-83497000000</v>
      </c>
      <c r="R171" s="5">
        <v>-25537000000</v>
      </c>
      <c r="T171" s="5">
        <v>-22761000000</v>
      </c>
    </row>
    <row r="172" spans="3:26" ht="15.5" x14ac:dyDescent="0.35">
      <c r="C172" t="s">
        <v>1992</v>
      </c>
      <c r="N172" s="5">
        <v>-28656000000</v>
      </c>
    </row>
    <row r="173" spans="3:26" ht="15.5" x14ac:dyDescent="0.35">
      <c r="C173" t="s">
        <v>1993</v>
      </c>
      <c r="O173" s="5">
        <v>48580000000</v>
      </c>
    </row>
    <row r="174" spans="3:26" ht="15.5" x14ac:dyDescent="0.35">
      <c r="C174" t="s">
        <v>1994</v>
      </c>
      <c r="D174" s="5">
        <v>23492000000</v>
      </c>
      <c r="E174" s="5">
        <v>-8492000000</v>
      </c>
    </row>
    <row r="175" spans="3:26" ht="15.5" x14ac:dyDescent="0.35">
      <c r="C175" t="s">
        <v>1995</v>
      </c>
      <c r="P175" s="5">
        <v>500000000</v>
      </c>
      <c r="Q175" s="5">
        <v>29388000000</v>
      </c>
      <c r="R175" s="5">
        <v>97960000000</v>
      </c>
      <c r="T175" s="5">
        <v>10000000</v>
      </c>
      <c r="V175" s="5">
        <v>35000000000</v>
      </c>
    </row>
    <row r="176" spans="3:26" ht="15.5" x14ac:dyDescent="0.35">
      <c r="C176" t="s">
        <v>1996</v>
      </c>
      <c r="D176" s="5">
        <v>23492000000</v>
      </c>
      <c r="E176" s="5">
        <v>-8492000000</v>
      </c>
      <c r="P176" s="5">
        <v>500000000</v>
      </c>
      <c r="Q176" s="5">
        <v>29388000000</v>
      </c>
      <c r="R176" s="5">
        <v>97960000000</v>
      </c>
      <c r="T176" s="5">
        <v>10000000</v>
      </c>
      <c r="V176" s="5">
        <v>35000000000</v>
      </c>
    </row>
    <row r="177" spans="3:26" ht="15.5" x14ac:dyDescent="0.35">
      <c r="C177" t="s">
        <v>888</v>
      </c>
      <c r="Q177" s="5">
        <v>-1000000000</v>
      </c>
      <c r="T177" s="5">
        <v>-518824000000</v>
      </c>
      <c r="U177" s="5">
        <v>-1012641000000</v>
      </c>
    </row>
    <row r="178" spans="3:26" ht="15.5" x14ac:dyDescent="0.35">
      <c r="C178" t="s">
        <v>152</v>
      </c>
      <c r="D178" s="5">
        <v>-1887565000000</v>
      </c>
      <c r="E178" s="5">
        <v>-740794000000</v>
      </c>
      <c r="F178" s="5">
        <v>225191000000</v>
      </c>
      <c r="G178" s="5">
        <v>-454422000000</v>
      </c>
      <c r="I178" s="5">
        <v>-2023760000000</v>
      </c>
      <c r="J178" s="5">
        <v>-2236377000000</v>
      </c>
      <c r="K178" s="5">
        <v>-1836246000000</v>
      </c>
      <c r="L178" s="5">
        <v>-1813512000000</v>
      </c>
      <c r="M178" s="5">
        <v>-3278614000000</v>
      </c>
      <c r="N178" s="5">
        <v>-36465889000000</v>
      </c>
      <c r="O178" s="5">
        <v>-892330000000</v>
      </c>
      <c r="P178" s="5">
        <v>-2933122000000</v>
      </c>
      <c r="Q178" s="5">
        <v>269325000000</v>
      </c>
      <c r="R178" s="5">
        <v>2034445000000</v>
      </c>
      <c r="S178" s="5">
        <v>-77058000000</v>
      </c>
      <c r="T178" s="5">
        <v>1245577000000</v>
      </c>
      <c r="U178" s="5">
        <v>1522595000000</v>
      </c>
      <c r="V178" s="5">
        <v>959200000000</v>
      </c>
      <c r="W178" s="5">
        <v>7734000000</v>
      </c>
      <c r="X178" s="5">
        <v>438109000000</v>
      </c>
      <c r="Y178" s="5">
        <v>14385000000</v>
      </c>
      <c r="Z178" s="5">
        <v>193252000000</v>
      </c>
    </row>
    <row r="179" spans="3:26" ht="15.5" x14ac:dyDescent="0.35">
      <c r="C179" t="s">
        <v>1022</v>
      </c>
    </row>
    <row r="180" spans="3:26" ht="15.5" x14ac:dyDescent="0.35">
      <c r="C180" t="s">
        <v>1208</v>
      </c>
      <c r="D180" s="5">
        <v>-31350000000000</v>
      </c>
      <c r="E180" s="5">
        <v>-31900000000000</v>
      </c>
      <c r="F180" s="5">
        <v>-34541655000000</v>
      </c>
      <c r="G180" s="5">
        <v>-35200000000000</v>
      </c>
      <c r="I180" s="5">
        <v>-129691655000000</v>
      </c>
      <c r="J180" s="5">
        <v>-109336938000000</v>
      </c>
      <c r="K180" s="5">
        <v>-15265137000000</v>
      </c>
      <c r="L180" s="5">
        <v>-90217000000000</v>
      </c>
      <c r="M180" s="5">
        <v>-22578000000000</v>
      </c>
      <c r="N180" s="5">
        <v>-33468200000000</v>
      </c>
      <c r="O180" s="5">
        <v>-24704000000000</v>
      </c>
      <c r="P180" s="5">
        <v>-139223854000000</v>
      </c>
      <c r="Q180" s="5">
        <v>-134947457000000</v>
      </c>
      <c r="R180" s="5">
        <v>-71740000000000</v>
      </c>
      <c r="S180" s="5">
        <v>-59226100000000</v>
      </c>
      <c r="X180" s="5">
        <v>-24775000000000</v>
      </c>
      <c r="Y180" s="5">
        <v>-5840000000000</v>
      </c>
      <c r="Z180" s="5">
        <v>-990000000000</v>
      </c>
    </row>
    <row r="181" spans="3:26" ht="15.5" x14ac:dyDescent="0.35">
      <c r="C181" t="s">
        <v>1207</v>
      </c>
      <c r="D181" s="5">
        <v>-11400000000</v>
      </c>
      <c r="K181" s="5">
        <v>-1127056000000</v>
      </c>
      <c r="L181" s="5">
        <v>-550477000000</v>
      </c>
      <c r="M181" s="5">
        <v>-520833000000</v>
      </c>
      <c r="N181" s="5">
        <v>-616666000000</v>
      </c>
      <c r="O181" s="5">
        <v>-756000000000</v>
      </c>
      <c r="P181" s="5">
        <v>-694444000000</v>
      </c>
      <c r="Q181" s="5">
        <v>-530556000000</v>
      </c>
      <c r="R181" s="5">
        <v>-426389000000</v>
      </c>
      <c r="S181" s="5">
        <v>-1338413000000</v>
      </c>
      <c r="T181" s="5">
        <v>-666032000000</v>
      </c>
      <c r="U181" s="5">
        <v>-472778000000</v>
      </c>
      <c r="V181" s="5">
        <v>-300720000000</v>
      </c>
      <c r="X181" s="5">
        <v>-56834000000</v>
      </c>
      <c r="Y181" s="5">
        <v>-35256000000</v>
      </c>
      <c r="Z181" s="5">
        <v>-2938000000</v>
      </c>
    </row>
    <row r="182" spans="3:26" ht="15.5" x14ac:dyDescent="0.35">
      <c r="C182" t="s">
        <v>1997</v>
      </c>
      <c r="F182" s="5">
        <v>-19933000000</v>
      </c>
      <c r="G182" s="5">
        <v>19933000000</v>
      </c>
    </row>
    <row r="183" spans="3:26" ht="15.5" x14ac:dyDescent="0.35">
      <c r="C183" t="s">
        <v>1998</v>
      </c>
      <c r="P183" s="5">
        <v>1000000000000</v>
      </c>
      <c r="Q183" s="5">
        <v>1000000000000</v>
      </c>
      <c r="S183" s="5">
        <v>1000000000000</v>
      </c>
      <c r="T183" s="5">
        <v>1000000000000</v>
      </c>
    </row>
    <row r="184" spans="3:26" ht="15.5" x14ac:dyDescent="0.35">
      <c r="C184" t="s">
        <v>1999</v>
      </c>
      <c r="G184" s="5">
        <v>-19933000000</v>
      </c>
    </row>
    <row r="185" spans="3:26" ht="15.5" x14ac:dyDescent="0.35">
      <c r="C185" t="s">
        <v>765</v>
      </c>
      <c r="J185" s="5">
        <v>60000000000</v>
      </c>
      <c r="K185" s="5">
        <v>1743478000000</v>
      </c>
      <c r="S185" s="5">
        <v>1541798000000</v>
      </c>
      <c r="T185" s="5">
        <v>518165000000</v>
      </c>
      <c r="V185" s="5">
        <v>1166235000000</v>
      </c>
      <c r="Y185" s="5">
        <v>131568000000</v>
      </c>
    </row>
    <row r="186" spans="3:26" ht="15.5" x14ac:dyDescent="0.35">
      <c r="C186" t="s">
        <v>2000</v>
      </c>
    </row>
    <row r="187" spans="3:26" ht="15.5" x14ac:dyDescent="0.35">
      <c r="C187" t="s">
        <v>2001</v>
      </c>
    </row>
    <row r="188" spans="3:26" ht="15.5" x14ac:dyDescent="0.35">
      <c r="C188" t="s">
        <v>588</v>
      </c>
    </row>
    <row r="189" spans="3:26" ht="15.5" x14ac:dyDescent="0.35">
      <c r="C189" t="s">
        <v>2002</v>
      </c>
      <c r="P189" s="5">
        <v>1000000000000</v>
      </c>
    </row>
    <row r="190" spans="3:26" ht="15.5" x14ac:dyDescent="0.35">
      <c r="C190" t="s">
        <v>1025</v>
      </c>
      <c r="D190" s="5">
        <v>31350000000000</v>
      </c>
      <c r="E190" s="5">
        <v>31900000000000</v>
      </c>
      <c r="F190" s="5">
        <v>35281722000000</v>
      </c>
      <c r="G190" s="5">
        <v>35200000000000</v>
      </c>
      <c r="I190" s="5">
        <v>130451655000000</v>
      </c>
      <c r="J190" s="5">
        <v>109334146000000</v>
      </c>
      <c r="K190" s="5">
        <v>16625407000000</v>
      </c>
      <c r="L190" s="5">
        <v>90484000000000</v>
      </c>
      <c r="M190" s="5">
        <v>22898000000000</v>
      </c>
      <c r="N190" s="5">
        <v>508000000000</v>
      </c>
      <c r="O190" s="5">
        <v>25081700000000</v>
      </c>
      <c r="P190" s="5">
        <v>138361854000000</v>
      </c>
      <c r="Q190" s="5">
        <v>137592458000000</v>
      </c>
      <c r="R190" s="5">
        <v>74927000000000</v>
      </c>
      <c r="S190" s="5">
        <v>61195898000000</v>
      </c>
      <c r="T190" s="5">
        <v>2582353000000</v>
      </c>
      <c r="U190" s="5">
        <v>2237800000000</v>
      </c>
      <c r="V190" s="5">
        <v>1454485000000</v>
      </c>
      <c r="W190" s="5">
        <v>135579000000</v>
      </c>
      <c r="X190" s="5">
        <v>25318600000000</v>
      </c>
      <c r="Y190" s="5">
        <v>5926568000000</v>
      </c>
      <c r="Z190" s="5">
        <v>1190769000000</v>
      </c>
    </row>
    <row r="191" spans="3:26" ht="15.5" x14ac:dyDescent="0.35">
      <c r="C191" t="s">
        <v>1212</v>
      </c>
    </row>
    <row r="192" spans="3:26" ht="15.5" x14ac:dyDescent="0.35">
      <c r="C192" t="s">
        <v>208</v>
      </c>
      <c r="F192" s="5">
        <v>-1001949000000</v>
      </c>
      <c r="I192" s="5">
        <v>-1001949000000</v>
      </c>
      <c r="J192" s="5">
        <v>-979059000000</v>
      </c>
      <c r="K192" s="5">
        <v>-983127000000</v>
      </c>
      <c r="L192" s="5">
        <v>-620849000000</v>
      </c>
      <c r="M192" s="5">
        <v>-424314000000</v>
      </c>
      <c r="N192" s="5">
        <v>-338200000000</v>
      </c>
      <c r="O192" s="5">
        <v>-2684000000</v>
      </c>
      <c r="P192" s="5">
        <v>-3340000000</v>
      </c>
      <c r="Q192" s="5">
        <v>-7294000000</v>
      </c>
      <c r="R192" s="5">
        <v>-10481000000</v>
      </c>
      <c r="S192" s="5">
        <v>-17173000000</v>
      </c>
      <c r="T192" s="5">
        <v>-21917000000</v>
      </c>
      <c r="U192" s="5">
        <v>-32386000000</v>
      </c>
      <c r="V192" s="5">
        <v>-17143000000</v>
      </c>
      <c r="W192" s="5">
        <v>-7733000000</v>
      </c>
      <c r="X192" s="5">
        <v>-2328000000</v>
      </c>
      <c r="Y192" s="5">
        <v>-3982000000</v>
      </c>
      <c r="Z192" s="5">
        <v>-4579000000</v>
      </c>
    </row>
    <row r="193" spans="2:26" ht="15.5" x14ac:dyDescent="0.35">
      <c r="C193" t="s">
        <v>1590</v>
      </c>
      <c r="D193" s="5">
        <v>-6632000000</v>
      </c>
      <c r="F193" s="5">
        <v>3480000000</v>
      </c>
      <c r="G193" s="5">
        <v>-718000000</v>
      </c>
      <c r="J193" s="5">
        <v>-47000000</v>
      </c>
      <c r="K193" s="5">
        <v>-116000000</v>
      </c>
      <c r="L193" s="5">
        <v>-759000000</v>
      </c>
      <c r="M193" s="5">
        <v>-197000000</v>
      </c>
      <c r="N193" s="5">
        <v>-525000000</v>
      </c>
      <c r="O193" s="5">
        <v>-804000000</v>
      </c>
      <c r="P193" s="5">
        <v>-1189000000</v>
      </c>
      <c r="Q193" s="5">
        <v>-1803000000</v>
      </c>
      <c r="R193" s="5">
        <v>-3927000000</v>
      </c>
      <c r="S193" s="5">
        <v>-8757000000</v>
      </c>
      <c r="T193" s="5">
        <v>-9063000000</v>
      </c>
      <c r="U193" s="5">
        <v>-12653000000</v>
      </c>
    </row>
    <row r="194" spans="2:26" ht="15.5" x14ac:dyDescent="0.35">
      <c r="C194" t="s">
        <v>465</v>
      </c>
      <c r="M194" s="5">
        <v>-1000000000000</v>
      </c>
      <c r="N194" s="5">
        <v>-1400000000000</v>
      </c>
    </row>
    <row r="195" spans="2:26" ht="15.5" x14ac:dyDescent="0.35">
      <c r="C195" t="s">
        <v>1730</v>
      </c>
      <c r="E195" s="5">
        <v>-532835000000</v>
      </c>
      <c r="F195" s="5">
        <v>-279629000000</v>
      </c>
      <c r="I195" s="5">
        <v>-279629000000</v>
      </c>
    </row>
    <row r="196" spans="2:26" ht="15.5" x14ac:dyDescent="0.35">
      <c r="C196" t="s">
        <v>2003</v>
      </c>
      <c r="D196" s="5">
        <v>-110984000000</v>
      </c>
      <c r="F196" s="5">
        <v>-1000000</v>
      </c>
      <c r="I196" s="5">
        <v>-73159000000</v>
      </c>
      <c r="J196" s="5">
        <v>-45181000000</v>
      </c>
      <c r="K196" s="5">
        <v>-21026000000</v>
      </c>
      <c r="L196" s="5">
        <v>-12417000000</v>
      </c>
      <c r="M196" s="5">
        <v>-7981000000</v>
      </c>
      <c r="N196" s="5">
        <v>-8115000000</v>
      </c>
      <c r="O196" s="5">
        <v>-6355000000</v>
      </c>
      <c r="P196" s="5">
        <v>-4095000000</v>
      </c>
      <c r="Q196" s="5">
        <v>-7847000000</v>
      </c>
      <c r="R196" s="5">
        <v>-5742000000</v>
      </c>
      <c r="S196" s="5">
        <v>-5552000000</v>
      </c>
      <c r="T196" s="5">
        <v>-8733000000</v>
      </c>
      <c r="U196" s="5">
        <v>-4865000000</v>
      </c>
    </row>
    <row r="197" spans="2:26" ht="15.5" x14ac:dyDescent="0.35">
      <c r="C197" t="s">
        <v>2004</v>
      </c>
      <c r="D197" s="5">
        <v>-1705311000000</v>
      </c>
      <c r="I197" s="5">
        <v>-1416401000000</v>
      </c>
      <c r="J197" s="5">
        <v>-1190930000000</v>
      </c>
      <c r="K197" s="5">
        <v>-999080000000</v>
      </c>
      <c r="L197" s="5">
        <v>-779830000000</v>
      </c>
      <c r="M197" s="5">
        <v>-386178000000</v>
      </c>
      <c r="N197" s="5">
        <v>-805991000000</v>
      </c>
      <c r="O197" s="5">
        <v>-109625000000</v>
      </c>
      <c r="P197" s="5">
        <v>-239596000000</v>
      </c>
      <c r="Q197" s="5">
        <v>-180632000000</v>
      </c>
      <c r="R197" s="5">
        <v>-180632000000</v>
      </c>
      <c r="S197" s="5">
        <v>-159870000000</v>
      </c>
      <c r="T197" s="5">
        <v>-160437000000</v>
      </c>
      <c r="U197" s="5">
        <v>-192523000000</v>
      </c>
      <c r="V197" s="5">
        <v>-177422000000</v>
      </c>
      <c r="W197" s="5">
        <v>-120112000000</v>
      </c>
      <c r="X197" s="5">
        <v>-46329000000</v>
      </c>
      <c r="Y197" s="5">
        <v>-32945000000</v>
      </c>
    </row>
    <row r="198" spans="2:26" ht="15.5" x14ac:dyDescent="0.35">
      <c r="C198" t="s">
        <v>2005</v>
      </c>
      <c r="M198" s="5">
        <v>-1000000000000</v>
      </c>
    </row>
    <row r="199" spans="2:26" ht="15.5" x14ac:dyDescent="0.35">
      <c r="C199" t="s">
        <v>928</v>
      </c>
      <c r="D199" s="5">
        <v>-15616000000</v>
      </c>
      <c r="E199" s="5">
        <v>-17767000000</v>
      </c>
      <c r="F199" s="5">
        <v>95932000000</v>
      </c>
      <c r="G199" s="5">
        <v>-37158000000</v>
      </c>
      <c r="I199" s="5">
        <v>-12622000000</v>
      </c>
      <c r="J199" s="5">
        <v>-18368000000</v>
      </c>
      <c r="K199" s="5">
        <v>-66111000000</v>
      </c>
      <c r="L199" s="5">
        <v>-116180000000</v>
      </c>
      <c r="M199" s="5">
        <v>-259111000000</v>
      </c>
      <c r="N199" s="5">
        <v>-336192000000</v>
      </c>
      <c r="O199" s="5">
        <v>-394562000000</v>
      </c>
      <c r="P199" s="5">
        <v>-528458000000</v>
      </c>
      <c r="Q199" s="5">
        <v>-647544000000</v>
      </c>
      <c r="R199" s="5">
        <v>-525384000000</v>
      </c>
      <c r="S199" s="5">
        <v>-515948000000</v>
      </c>
      <c r="T199" s="5">
        <v>-465078000000</v>
      </c>
    </row>
    <row r="200" spans="2:26" ht="15.5" x14ac:dyDescent="0.35">
      <c r="C200" t="s">
        <v>1210</v>
      </c>
      <c r="D200" s="5">
        <v>-37622000000</v>
      </c>
      <c r="E200" s="5">
        <v>-190192000000</v>
      </c>
      <c r="F200" s="5">
        <v>667291000000</v>
      </c>
      <c r="G200" s="5">
        <v>-416546000000</v>
      </c>
    </row>
    <row r="201" spans="2:26" ht="15.5" x14ac:dyDescent="0.35">
      <c r="C201" t="s">
        <v>2006</v>
      </c>
      <c r="P201" s="5">
        <v>-600000000000</v>
      </c>
      <c r="Q201" s="5">
        <v>-1000000000000</v>
      </c>
      <c r="S201" s="5">
        <v>-1143000000</v>
      </c>
      <c r="T201" s="5">
        <v>-5516000000</v>
      </c>
    </row>
    <row r="202" spans="2:26" ht="15.5" x14ac:dyDescent="0.35">
      <c r="C202" t="s">
        <v>1213</v>
      </c>
      <c r="D202" s="5">
        <v>-33237565000000</v>
      </c>
      <c r="E202" s="5">
        <v>-32640794000000</v>
      </c>
      <c r="F202" s="5">
        <v>-35056531000000</v>
      </c>
      <c r="G202" s="5">
        <v>-35654422000000</v>
      </c>
      <c r="I202" s="5">
        <v>-132475415000000</v>
      </c>
      <c r="J202" s="5">
        <v>-111570523000000</v>
      </c>
      <c r="K202" s="5">
        <v>-18461653000000</v>
      </c>
      <c r="L202" s="5">
        <v>-92297512000000</v>
      </c>
      <c r="M202" s="5">
        <v>-26176614000000</v>
      </c>
      <c r="N202" s="5">
        <v>-36973889000000</v>
      </c>
      <c r="O202" s="5">
        <v>-25974030000000</v>
      </c>
      <c r="P202" s="5">
        <v>-141294976000000</v>
      </c>
      <c r="Q202" s="5">
        <v>-137323133000000</v>
      </c>
      <c r="R202" s="5">
        <v>-72892555000000</v>
      </c>
      <c r="S202" s="5">
        <v>-61272956000000</v>
      </c>
      <c r="T202" s="5">
        <v>-1336776000000</v>
      </c>
      <c r="U202" s="5">
        <v>-715205000000</v>
      </c>
      <c r="V202" s="5">
        <v>-495285000000</v>
      </c>
      <c r="W202" s="5">
        <v>-127845000000</v>
      </c>
      <c r="X202" s="5">
        <v>-24880491000000</v>
      </c>
      <c r="Y202" s="5">
        <v>-5912183000000</v>
      </c>
      <c r="Z202" s="5">
        <v>-997517000000</v>
      </c>
    </row>
    <row r="203" spans="2:26" ht="15.5" x14ac:dyDescent="0.35">
      <c r="C203" t="s">
        <v>167</v>
      </c>
      <c r="D203" s="5">
        <v>-2116413000000</v>
      </c>
      <c r="E203" s="5">
        <v>1534372000000</v>
      </c>
      <c r="F203" s="5">
        <v>901509000000</v>
      </c>
      <c r="G203" s="5">
        <v>-757857000000</v>
      </c>
      <c r="I203" s="5">
        <v>-165385000000</v>
      </c>
      <c r="J203" s="5">
        <v>770678000000</v>
      </c>
      <c r="K203" s="5">
        <v>255929000000</v>
      </c>
      <c r="L203" s="5">
        <v>548959000000</v>
      </c>
      <c r="M203" s="5">
        <v>-602328000000</v>
      </c>
      <c r="N203" s="5">
        <v>-20490000000</v>
      </c>
      <c r="O203" s="5">
        <v>1827621000000</v>
      </c>
      <c r="P203" s="5">
        <v>1137528000000</v>
      </c>
      <c r="Q203" s="5">
        <v>-3713000000</v>
      </c>
      <c r="R203" s="5">
        <v>171848000000</v>
      </c>
      <c r="S203" s="5">
        <v>237678000000</v>
      </c>
      <c r="T203" s="5">
        <v>-83405000000</v>
      </c>
      <c r="U203" s="5">
        <v>-537141000000</v>
      </c>
      <c r="V203" s="5">
        <v>341536000000</v>
      </c>
      <c r="W203" s="5">
        <v>150211000000</v>
      </c>
      <c r="X203" s="5">
        <v>46932000000</v>
      </c>
      <c r="Y203" s="5">
        <v>46670000000</v>
      </c>
      <c r="Z203" s="5">
        <v>-20027000000</v>
      </c>
    </row>
    <row r="204" spans="2:26" ht="15.5" x14ac:dyDescent="0.35">
      <c r="C204" t="s">
        <v>2007</v>
      </c>
      <c r="M204" s="5">
        <v>-5590000000</v>
      </c>
    </row>
    <row r="205" spans="2:26" ht="15.5" x14ac:dyDescent="0.35">
      <c r="C205" t="s">
        <v>168</v>
      </c>
      <c r="E205" s="5">
        <v>4679823000000</v>
      </c>
      <c r="I205" s="5">
        <v>4845208000000</v>
      </c>
      <c r="J205" s="5">
        <v>4074530000000</v>
      </c>
      <c r="K205" s="5">
        <v>3818601000000</v>
      </c>
      <c r="L205" s="5">
        <v>3269642000000</v>
      </c>
      <c r="M205" s="5">
        <v>3877560000000</v>
      </c>
      <c r="N205" s="5">
        <v>3898050000000</v>
      </c>
      <c r="O205" s="5">
        <v>2070429000000</v>
      </c>
      <c r="P205" s="5">
        <v>932901000000</v>
      </c>
      <c r="Q205" s="5">
        <v>936614000000</v>
      </c>
      <c r="R205" s="5">
        <v>764766000000</v>
      </c>
      <c r="S205" s="5">
        <v>527088000000</v>
      </c>
      <c r="T205" s="5">
        <v>590485000000</v>
      </c>
      <c r="U205" s="5">
        <v>1127626000000</v>
      </c>
      <c r="V205" s="5">
        <v>585028000000</v>
      </c>
      <c r="W205" s="5">
        <v>434817000000</v>
      </c>
      <c r="X205" s="5">
        <v>387885000000</v>
      </c>
      <c r="Y205" s="5">
        <v>341215000000</v>
      </c>
      <c r="Z205" s="5">
        <v>361242000000</v>
      </c>
    </row>
    <row r="206" spans="2:26" ht="15.5" x14ac:dyDescent="0.35">
      <c r="C206" t="s">
        <v>169</v>
      </c>
      <c r="D206" s="5">
        <v>-2116413000000</v>
      </c>
      <c r="E206" s="5">
        <v>6214195000000</v>
      </c>
      <c r="F206" s="5">
        <v>901509000000</v>
      </c>
      <c r="G206" s="5">
        <v>-757857000000</v>
      </c>
      <c r="I206" s="5">
        <v>4679823000000</v>
      </c>
      <c r="J206" s="5">
        <v>4845208000000</v>
      </c>
      <c r="K206" s="5">
        <v>4074530000000</v>
      </c>
      <c r="L206" s="5">
        <v>3818601000000</v>
      </c>
      <c r="M206" s="5">
        <v>3269642000000</v>
      </c>
      <c r="N206" s="5">
        <v>3877560000000</v>
      </c>
      <c r="O206" s="5">
        <v>3898050000000</v>
      </c>
      <c r="P206" s="5">
        <v>2070429000000</v>
      </c>
      <c r="Q206" s="5">
        <v>932901000000</v>
      </c>
      <c r="R206" s="5">
        <v>936614000000</v>
      </c>
      <c r="S206" s="5">
        <v>764766000000</v>
      </c>
      <c r="T206" s="5">
        <v>507080000000</v>
      </c>
      <c r="U206" s="5">
        <v>590485000000</v>
      </c>
      <c r="V206" s="5">
        <v>926564000000</v>
      </c>
      <c r="W206" s="5">
        <v>585028000000</v>
      </c>
      <c r="X206" s="5">
        <v>434817000000</v>
      </c>
      <c r="Y206" s="5">
        <v>387885000000</v>
      </c>
      <c r="Z206" s="5">
        <v>341215000000</v>
      </c>
    </row>
    <row r="208" spans="2:26" ht="15.5" x14ac:dyDescent="0.35">
      <c r="B208" t="s">
        <v>170</v>
      </c>
      <c r="C208" t="s">
        <v>12</v>
      </c>
      <c r="D208" s="5">
        <v>41520000000</v>
      </c>
      <c r="E208" s="5">
        <v>41520000000</v>
      </c>
      <c r="F208" s="5">
        <v>41520000000</v>
      </c>
      <c r="G208" s="5">
        <v>41520000000</v>
      </c>
      <c r="I208" s="5">
        <v>41520000000</v>
      </c>
      <c r="J208" s="5">
        <v>41520000000</v>
      </c>
      <c r="K208" s="5">
        <v>41520000000</v>
      </c>
      <c r="L208" s="5">
        <v>41520000000</v>
      </c>
      <c r="M208" s="5">
        <v>41520000000</v>
      </c>
      <c r="N208" s="5">
        <v>41520000000</v>
      </c>
      <c r="O208" s="5">
        <v>41520000000</v>
      </c>
      <c r="P208" s="5">
        <v>41520000000</v>
      </c>
      <c r="Q208" s="5">
        <v>41520000000</v>
      </c>
      <c r="R208" s="5">
        <v>41520000000</v>
      </c>
      <c r="S208" s="5">
        <v>41520000000</v>
      </c>
      <c r="T208" s="5">
        <v>38610000000</v>
      </c>
      <c r="U208" s="5">
        <v>37750000000</v>
      </c>
      <c r="V208" s="5">
        <v>3770000000</v>
      </c>
      <c r="W208" s="5">
        <v>3430000000</v>
      </c>
      <c r="X208" s="5">
        <v>3430000000</v>
      </c>
      <c r="Y208" s="5">
        <v>3430000000</v>
      </c>
      <c r="Z208" s="5">
        <v>3090000000</v>
      </c>
    </row>
    <row r="209" spans="3:7" ht="15.5" x14ac:dyDescent="0.35">
      <c r="C209" t="s">
        <v>171</v>
      </c>
      <c r="D209" s="6">
        <v>22.87</v>
      </c>
      <c r="E209" s="6">
        <v>25.9</v>
      </c>
      <c r="F209" s="6">
        <v>26.39</v>
      </c>
      <c r="G209" s="6">
        <v>10.38</v>
      </c>
    </row>
    <row r="210" spans="3:7" ht="15.5" x14ac:dyDescent="0.35">
      <c r="C210" t="s">
        <v>172</v>
      </c>
      <c r="D210" s="6">
        <v>59.9</v>
      </c>
      <c r="E210" s="6">
        <v>57.14</v>
      </c>
      <c r="F210" s="6">
        <v>74.84</v>
      </c>
      <c r="G210" s="6">
        <v>185.93</v>
      </c>
    </row>
    <row r="211" spans="3:7" ht="15.5" x14ac:dyDescent="0.35">
      <c r="C211" t="s">
        <v>60</v>
      </c>
      <c r="D211" s="6">
        <v>1.74</v>
      </c>
      <c r="E211" s="6">
        <v>1.74</v>
      </c>
      <c r="F211" s="6">
        <v>2.54</v>
      </c>
      <c r="G211" s="6">
        <v>2.61</v>
      </c>
    </row>
    <row r="212" spans="3:7" ht="15.5" x14ac:dyDescent="0.35">
      <c r="C212" t="s">
        <v>173</v>
      </c>
      <c r="D212" s="5">
        <v>3929580000000</v>
      </c>
      <c r="E212" s="5">
        <v>2679500000000</v>
      </c>
      <c r="F212" s="5">
        <v>2836270000000</v>
      </c>
      <c r="G212" s="5">
        <v>1789410000000</v>
      </c>
    </row>
    <row r="213" spans="3:7" ht="15.5" x14ac:dyDescent="0.35">
      <c r="C213" t="s">
        <v>174</v>
      </c>
      <c r="D213" s="6">
        <v>2.2200000000000001E-2</v>
      </c>
      <c r="E213" s="6">
        <v>2.35E-2</v>
      </c>
      <c r="F213" s="6">
        <v>2.5699999999999997E-2</v>
      </c>
      <c r="G213" s="6">
        <v>1.0800000000000001E-2</v>
      </c>
    </row>
    <row r="214" spans="3:7" ht="15.5" x14ac:dyDescent="0.35">
      <c r="C214" t="s">
        <v>175</v>
      </c>
      <c r="D214" s="6">
        <v>5.33E-2</v>
      </c>
      <c r="E214" s="6">
        <v>5.8200000000000002E-2</v>
      </c>
      <c r="F214" s="6">
        <v>6.08E-2</v>
      </c>
      <c r="G214" s="6">
        <v>2.5000000000000001E-2</v>
      </c>
    </row>
    <row r="215" spans="3:7" ht="15.5" x14ac:dyDescent="0.35">
      <c r="C215" t="s">
        <v>176</v>
      </c>
      <c r="D215" s="6">
        <v>5.5599999999999997E-2</v>
      </c>
      <c r="E215" s="6">
        <v>6.4699999999999994E-2</v>
      </c>
      <c r="F215" s="6">
        <v>7.5600000000000001E-2</v>
      </c>
      <c r="G215" s="6">
        <v>2.9399999999999999E-2</v>
      </c>
    </row>
    <row r="216" spans="3:7" ht="15.5" x14ac:dyDescent="0.35">
      <c r="C216" t="s">
        <v>177</v>
      </c>
      <c r="D216" s="6">
        <v>26.45</v>
      </c>
      <c r="E216" s="6">
        <v>30.52</v>
      </c>
      <c r="F216" s="6">
        <v>36.69</v>
      </c>
      <c r="G216" s="6">
        <v>18.440000000000001</v>
      </c>
    </row>
    <row r="217" spans="3:7" ht="15.5" x14ac:dyDescent="0.35">
      <c r="C217" t="s">
        <v>178</v>
      </c>
      <c r="D217" s="5">
        <v>19158000000000</v>
      </c>
      <c r="E217" s="5">
        <v>19905000000000</v>
      </c>
      <c r="F217" s="5">
        <v>19383000000000</v>
      </c>
      <c r="G217" s="5">
        <v>18620000000000</v>
      </c>
    </row>
    <row r="218" spans="3:7" ht="15.5" x14ac:dyDescent="0.35">
      <c r="C218" t="s">
        <v>179</v>
      </c>
      <c r="D218" s="6">
        <v>3.2</v>
      </c>
      <c r="E218" s="6">
        <v>3.33</v>
      </c>
      <c r="F218" s="6">
        <v>4.55</v>
      </c>
      <c r="G218" s="6">
        <v>4.6399999999999997</v>
      </c>
    </row>
    <row r="219" spans="3:7" ht="15.5" x14ac:dyDescent="0.35">
      <c r="C219" t="s">
        <v>180</v>
      </c>
      <c r="D219" s="6">
        <v>428.68</v>
      </c>
      <c r="E219" s="6">
        <v>445.1</v>
      </c>
      <c r="F219" s="6">
        <v>433.99</v>
      </c>
      <c r="G219" s="6">
        <v>415.87</v>
      </c>
    </row>
    <row r="220" spans="3:7" ht="15.5" x14ac:dyDescent="0.35">
      <c r="C220" t="s">
        <v>181</v>
      </c>
      <c r="D220" s="6">
        <v>3.2</v>
      </c>
      <c r="E220" s="6">
        <v>3.33</v>
      </c>
      <c r="F220" s="6">
        <v>4.55</v>
      </c>
      <c r="G220" s="6">
        <v>4.6399999999999997</v>
      </c>
    </row>
    <row r="221" spans="3:7" ht="15.5" x14ac:dyDescent="0.35">
      <c r="C221" t="s">
        <v>182</v>
      </c>
      <c r="D221" s="6">
        <v>428.68</v>
      </c>
      <c r="E221" s="6">
        <v>445.1</v>
      </c>
      <c r="F221" s="6">
        <v>433.99</v>
      </c>
      <c r="G221" s="6">
        <v>415.87</v>
      </c>
    </row>
    <row r="222" spans="3:7" ht="15.5" x14ac:dyDescent="0.35">
      <c r="C222" t="s">
        <v>183</v>
      </c>
      <c r="D222" s="5">
        <v>1104000000000</v>
      </c>
      <c r="E222" s="5">
        <v>1068000000000</v>
      </c>
      <c r="F222" s="5">
        <v>1074000000000</v>
      </c>
      <c r="G222" s="5">
        <v>1026000000000</v>
      </c>
    </row>
    <row r="223" spans="3:7" ht="15.5" x14ac:dyDescent="0.35">
      <c r="C223" t="s">
        <v>184</v>
      </c>
      <c r="D223" s="5">
        <v>1599000000000</v>
      </c>
      <c r="E223" s="5">
        <v>1637000000000</v>
      </c>
      <c r="F223" s="5">
        <v>1637000000000</v>
      </c>
      <c r="G223" s="5">
        <v>941000000000</v>
      </c>
    </row>
    <row r="224" spans="3:7" ht="15.5" x14ac:dyDescent="0.35">
      <c r="C224" t="s">
        <v>185</v>
      </c>
      <c r="D224" s="5">
        <v>17801000000000</v>
      </c>
      <c r="E224" s="5">
        <v>18482000000000</v>
      </c>
      <c r="F224" s="5">
        <v>18021000000000</v>
      </c>
      <c r="G224" s="5">
        <v>17269000000000</v>
      </c>
    </row>
    <row r="225" spans="3:26" ht="15.5" x14ac:dyDescent="0.35">
      <c r="C225" t="s">
        <v>24</v>
      </c>
      <c r="D225" s="5">
        <v>2703000000000</v>
      </c>
      <c r="E225" s="5">
        <v>2705000000000</v>
      </c>
      <c r="F225" s="5">
        <v>2710000000000</v>
      </c>
      <c r="G225" s="5">
        <v>1967000000000</v>
      </c>
    </row>
    <row r="226" spans="3:26" ht="15.5" x14ac:dyDescent="0.35">
      <c r="C226" t="s">
        <v>21</v>
      </c>
      <c r="D226" s="5">
        <v>-1395000000000</v>
      </c>
      <c r="E226" s="5">
        <v>-3509000000000</v>
      </c>
      <c r="F226" s="5">
        <v>-1969000000000</v>
      </c>
      <c r="G226" s="5">
        <v>-1811000000000</v>
      </c>
    </row>
    <row r="227" spans="3:26" ht="15.5" x14ac:dyDescent="0.35">
      <c r="C227" t="s">
        <v>186</v>
      </c>
      <c r="D227" s="5">
        <v>753000000000</v>
      </c>
      <c r="E227" s="5">
        <v>1799000000000</v>
      </c>
      <c r="F227" s="5">
        <v>1362000000000</v>
      </c>
      <c r="G227" s="5">
        <v>719000000000</v>
      </c>
    </row>
    <row r="228" spans="3:26" ht="15.5" x14ac:dyDescent="0.35">
      <c r="C228" t="s">
        <v>187</v>
      </c>
      <c r="D228" s="5">
        <v>1284000000000</v>
      </c>
      <c r="E228" s="5">
        <v>3183000000000</v>
      </c>
      <c r="F228" s="5">
        <v>2797000000000</v>
      </c>
      <c r="G228" s="5">
        <v>926000000000</v>
      </c>
    </row>
    <row r="229" spans="3:26" ht="15.5" x14ac:dyDescent="0.35">
      <c r="C229" t="s">
        <v>188</v>
      </c>
      <c r="D229" s="5">
        <v>-1359000000000</v>
      </c>
      <c r="E229" s="5">
        <v>-1053000000000</v>
      </c>
      <c r="F229" s="5">
        <v>-1314000000000</v>
      </c>
      <c r="G229" s="5">
        <v>-1192000000000</v>
      </c>
    </row>
    <row r="230" spans="3:26" ht="15.5" x14ac:dyDescent="0.35">
      <c r="C230" t="s">
        <v>13</v>
      </c>
      <c r="D230" s="5">
        <v>-75000000000</v>
      </c>
      <c r="E230" s="5">
        <v>2129000000000</v>
      </c>
      <c r="F230" s="5">
        <v>1484000000000</v>
      </c>
      <c r="G230" s="5">
        <v>-266000000000</v>
      </c>
    </row>
    <row r="231" spans="3:26" ht="15.5" x14ac:dyDescent="0.35">
      <c r="C231" t="s">
        <v>16</v>
      </c>
      <c r="D231" s="6">
        <v>-1.81</v>
      </c>
      <c r="E231" s="6">
        <v>51.28</v>
      </c>
      <c r="F231" s="6">
        <v>35.729999999999997</v>
      </c>
      <c r="G231" s="6">
        <v>-6.42</v>
      </c>
    </row>
    <row r="232" spans="3:26" ht="15.5" x14ac:dyDescent="0.35">
      <c r="C232" t="s">
        <v>45</v>
      </c>
      <c r="I232" s="6">
        <v>82.14</v>
      </c>
      <c r="J232" s="6">
        <v>75.81</v>
      </c>
      <c r="K232" s="6">
        <v>81.97</v>
      </c>
      <c r="L232" s="6">
        <v>68.760000000000005</v>
      </c>
      <c r="M232" s="6">
        <v>46.98</v>
      </c>
      <c r="N232" s="6">
        <v>25.56</v>
      </c>
      <c r="O232" s="6">
        <v>26.79</v>
      </c>
      <c r="P232" s="6">
        <v>15.66</v>
      </c>
      <c r="Q232" s="6">
        <v>7.23</v>
      </c>
      <c r="R232" s="6">
        <v>14.49</v>
      </c>
      <c r="S232" s="6">
        <v>10.86</v>
      </c>
      <c r="T232" s="6">
        <v>13.82</v>
      </c>
      <c r="U232" s="6">
        <v>14.26</v>
      </c>
      <c r="V232" s="6">
        <v>127.41</v>
      </c>
      <c r="W232" s="6">
        <v>105.1</v>
      </c>
      <c r="X232" s="6">
        <v>74.55</v>
      </c>
      <c r="Y232" s="6">
        <v>54.32</v>
      </c>
      <c r="Z232" s="6">
        <v>42.98</v>
      </c>
    </row>
    <row r="233" spans="3:26" ht="15.5" x14ac:dyDescent="0.35">
      <c r="C233" t="s">
        <v>59</v>
      </c>
      <c r="I233" s="6">
        <v>24.04</v>
      </c>
      <c r="J233" s="6">
        <v>37.590000000000003</v>
      </c>
      <c r="K233" s="6">
        <v>35.74</v>
      </c>
      <c r="L233" s="6">
        <v>38.54</v>
      </c>
      <c r="M233" s="6">
        <v>25.86</v>
      </c>
      <c r="N233" s="6">
        <v>31.3</v>
      </c>
      <c r="O233" s="6">
        <v>32.85</v>
      </c>
      <c r="P233" s="6">
        <v>59.71</v>
      </c>
      <c r="Q233" s="6">
        <v>84.37</v>
      </c>
      <c r="R233" s="6">
        <v>43.13</v>
      </c>
      <c r="S233" s="6">
        <v>53.41</v>
      </c>
      <c r="T233" s="6">
        <v>36.18</v>
      </c>
      <c r="U233" s="6">
        <v>31.56</v>
      </c>
      <c r="V233" s="6">
        <v>41.21</v>
      </c>
      <c r="W233" s="6">
        <v>37.58</v>
      </c>
      <c r="X233" s="6">
        <v>38.9</v>
      </c>
      <c r="Y233" s="6">
        <v>9.57</v>
      </c>
      <c r="Z233" s="5">
        <v>0</v>
      </c>
    </row>
    <row r="234" spans="3:26" ht="15.5" x14ac:dyDescent="0.35">
      <c r="C234" t="s">
        <v>62</v>
      </c>
      <c r="I234" s="6">
        <v>0.65</v>
      </c>
      <c r="J234" s="5">
        <v>1</v>
      </c>
      <c r="K234" s="6">
        <v>1.1399999999999999</v>
      </c>
      <c r="L234" s="6">
        <v>1.1399999999999999</v>
      </c>
      <c r="M234" s="6">
        <v>0.59</v>
      </c>
      <c r="N234" s="6">
        <v>0.44</v>
      </c>
      <c r="O234" s="6">
        <v>0.5</v>
      </c>
      <c r="P234" s="6">
        <v>0.57999999999999996</v>
      </c>
      <c r="Q234" s="6">
        <v>0.41</v>
      </c>
      <c r="R234" s="6">
        <v>0.46</v>
      </c>
      <c r="S234" s="6">
        <v>0.5</v>
      </c>
      <c r="T234" s="6">
        <v>0.46</v>
      </c>
      <c r="U234" s="6">
        <v>0.49</v>
      </c>
      <c r="V234" s="6">
        <v>0.85</v>
      </c>
      <c r="W234" s="6">
        <v>0.74</v>
      </c>
      <c r="X234" s="6">
        <v>0.71</v>
      </c>
      <c r="Y234" s="6">
        <v>0.17</v>
      </c>
      <c r="Z234" s="5">
        <v>0</v>
      </c>
    </row>
    <row r="235" spans="3:26" ht="15.5" x14ac:dyDescent="0.35">
      <c r="C235" t="s">
        <v>189</v>
      </c>
      <c r="I235" s="5">
        <v>9307890000000</v>
      </c>
      <c r="J235" s="5">
        <v>8491570000000</v>
      </c>
      <c r="K235" s="5">
        <v>8295240000000</v>
      </c>
      <c r="L235" s="5">
        <v>7254330000000</v>
      </c>
      <c r="M235" s="5">
        <v>6153320000000</v>
      </c>
      <c r="N235" s="5">
        <v>4770410000000</v>
      </c>
      <c r="O235" s="5">
        <v>4646980000000</v>
      </c>
      <c r="P235" s="5">
        <v>4190590000000</v>
      </c>
    </row>
    <row r="236" spans="3:26" ht="15.5" x14ac:dyDescent="0.35">
      <c r="C236" t="s">
        <v>190</v>
      </c>
      <c r="I236" s="6">
        <v>8.0100000000000005E-2</v>
      </c>
      <c r="J236" s="6">
        <v>8.1099999999999992E-2</v>
      </c>
      <c r="K236" s="6">
        <v>9.9399999999999988E-2</v>
      </c>
      <c r="L236" s="6">
        <v>9.2899999999999996E-2</v>
      </c>
      <c r="M236" s="6">
        <v>7.0999999999999994E-2</v>
      </c>
      <c r="N236" s="6">
        <v>4.0899999999999999E-2</v>
      </c>
      <c r="O236" s="6">
        <v>4.6399999999999997E-2</v>
      </c>
      <c r="P236" s="6">
        <v>2.9300000000000003E-2</v>
      </c>
      <c r="Q236" s="6">
        <v>1.37E-2</v>
      </c>
      <c r="R236" s="6">
        <v>3.0899999999999997E-2</v>
      </c>
      <c r="S236" s="6">
        <v>2.9700000000000001E-2</v>
      </c>
      <c r="T236" s="6">
        <v>3.8100000000000002E-2</v>
      </c>
      <c r="U236" s="6">
        <v>4.9100000000000005E-2</v>
      </c>
      <c r="V236" s="6">
        <v>6.4100000000000004E-2</v>
      </c>
      <c r="W236" s="6">
        <v>7.1900000000000006E-2</v>
      </c>
      <c r="X236" s="6">
        <v>0.06</v>
      </c>
      <c r="Y236" s="6">
        <v>6.5199999999999994E-2</v>
      </c>
      <c r="Z236" s="6">
        <v>5.7599999999999998E-2</v>
      </c>
    </row>
    <row r="237" spans="3:26" ht="15.5" x14ac:dyDescent="0.35">
      <c r="C237" t="s">
        <v>191</v>
      </c>
      <c r="I237" s="6">
        <v>0.1893</v>
      </c>
      <c r="J237" s="6">
        <v>0.19219999999999998</v>
      </c>
      <c r="K237" s="6">
        <v>0.23519999999999999</v>
      </c>
      <c r="L237" s="6">
        <v>0.25440000000000002</v>
      </c>
      <c r="M237" s="6">
        <v>0.22190000000000001</v>
      </c>
      <c r="N237" s="6">
        <v>0.14300000000000002</v>
      </c>
      <c r="O237" s="6">
        <v>0.1661</v>
      </c>
      <c r="P237" s="6">
        <v>0.111</v>
      </c>
      <c r="Q237" s="6">
        <v>5.8799999999999998E-2</v>
      </c>
      <c r="R237" s="6">
        <v>0.11710000000000001</v>
      </c>
      <c r="S237" s="6">
        <v>9.5399999999999985E-2</v>
      </c>
      <c r="T237" s="6">
        <v>0.18390000000000001</v>
      </c>
      <c r="U237" s="6">
        <v>0.2286</v>
      </c>
      <c r="V237" s="6">
        <v>0.157</v>
      </c>
      <c r="W237" s="6">
        <v>0.247</v>
      </c>
      <c r="X237" s="6">
        <v>0.23579999999999998</v>
      </c>
      <c r="Y237" s="6">
        <v>0.20920000000000002</v>
      </c>
      <c r="Z237" s="6">
        <v>0.21909999999999999</v>
      </c>
    </row>
    <row r="238" spans="3:26" ht="15.5" x14ac:dyDescent="0.35">
      <c r="C238" t="s">
        <v>192</v>
      </c>
      <c r="I238" s="6">
        <v>0.22059999999999999</v>
      </c>
      <c r="J238" s="6">
        <v>0.22460000000000002</v>
      </c>
      <c r="K238" s="6">
        <v>0.29199999999999998</v>
      </c>
      <c r="L238" s="6">
        <v>0.30809999999999998</v>
      </c>
      <c r="M238" s="6">
        <v>0.25840000000000002</v>
      </c>
      <c r="N238" s="6">
        <v>0.1573</v>
      </c>
      <c r="O238" s="6">
        <v>0.1638</v>
      </c>
      <c r="P238" s="6">
        <v>0.1411</v>
      </c>
      <c r="Q238" s="6">
        <v>0.12269999999999999</v>
      </c>
      <c r="R238" s="6">
        <v>0.15679999999999999</v>
      </c>
      <c r="S238" s="6">
        <v>0.1678</v>
      </c>
      <c r="T238" s="6">
        <v>0.2475</v>
      </c>
      <c r="U238" s="6">
        <v>0.25459999999999999</v>
      </c>
      <c r="V238" s="6">
        <v>0.22670000000000001</v>
      </c>
      <c r="W238" s="6">
        <v>0.29220000000000002</v>
      </c>
      <c r="X238" s="6">
        <v>0.28079999999999999</v>
      </c>
      <c r="Y238" s="6">
        <v>0.28199999999999997</v>
      </c>
      <c r="Z238" s="6">
        <v>0.54090000000000005</v>
      </c>
    </row>
    <row r="239" spans="3:26" ht="15.5" x14ac:dyDescent="0.35">
      <c r="C239" t="s">
        <v>193</v>
      </c>
      <c r="I239" s="6">
        <v>33.22</v>
      </c>
      <c r="J239" s="6">
        <v>31.9</v>
      </c>
      <c r="K239" s="6">
        <v>27.25</v>
      </c>
      <c r="L239" s="6">
        <v>20.58</v>
      </c>
      <c r="M239" s="6">
        <v>8.73</v>
      </c>
      <c r="N239" s="6">
        <v>4.42</v>
      </c>
      <c r="O239" s="6">
        <v>4.5</v>
      </c>
      <c r="P239" s="6">
        <v>2.66</v>
      </c>
      <c r="Q239" s="6">
        <v>1.6</v>
      </c>
      <c r="R239" s="6">
        <v>2.42</v>
      </c>
      <c r="S239" s="6">
        <v>2.2200000000000002</v>
      </c>
      <c r="T239" s="6">
        <v>2.5</v>
      </c>
      <c r="U239" s="6">
        <v>3.28</v>
      </c>
      <c r="V239" s="6">
        <v>12.56</v>
      </c>
      <c r="W239" s="6">
        <v>5.52</v>
      </c>
      <c r="X239" s="6">
        <v>5.61</v>
      </c>
      <c r="Y239" s="6">
        <v>5.89</v>
      </c>
      <c r="Z239" s="6">
        <v>5.12</v>
      </c>
    </row>
    <row r="240" spans="3:26" ht="15.5" x14ac:dyDescent="0.35">
      <c r="C240" t="s">
        <v>56</v>
      </c>
      <c r="I240" s="6">
        <v>4.55</v>
      </c>
      <c r="J240" s="6">
        <v>7.23</v>
      </c>
      <c r="K240" s="6">
        <v>8.41</v>
      </c>
      <c r="L240" s="6">
        <v>9.81</v>
      </c>
      <c r="M240" s="6">
        <v>5.74</v>
      </c>
      <c r="N240" s="6">
        <v>4.4800000000000004</v>
      </c>
      <c r="O240" s="6">
        <v>5.46</v>
      </c>
      <c r="P240" s="6">
        <v>6.63</v>
      </c>
      <c r="Q240" s="6">
        <v>4.96</v>
      </c>
      <c r="R240" s="6">
        <v>5.05</v>
      </c>
      <c r="S240" s="6">
        <v>5.09</v>
      </c>
      <c r="T240" s="6">
        <v>6.66</v>
      </c>
      <c r="U240" s="6">
        <v>7.22</v>
      </c>
      <c r="V240" s="6">
        <v>6.47</v>
      </c>
      <c r="W240" s="6">
        <v>9.2799999999999994</v>
      </c>
      <c r="X240" s="6">
        <v>9.17</v>
      </c>
      <c r="Y240" s="5">
        <v>2</v>
      </c>
      <c r="Z240" s="5">
        <v>0</v>
      </c>
    </row>
    <row r="241" spans="3:26" ht="15.5" x14ac:dyDescent="0.35">
      <c r="C241" t="s">
        <v>53</v>
      </c>
      <c r="I241" s="6">
        <v>433.99</v>
      </c>
      <c r="J241" s="6">
        <v>394.41</v>
      </c>
      <c r="K241" s="6">
        <v>348.55</v>
      </c>
      <c r="L241" s="6">
        <v>270.24</v>
      </c>
      <c r="M241" s="6">
        <v>211.7</v>
      </c>
      <c r="N241" s="6">
        <v>178.74</v>
      </c>
      <c r="O241" s="6">
        <v>161.28</v>
      </c>
      <c r="P241" s="6">
        <v>141.04</v>
      </c>
      <c r="Q241" s="6">
        <v>123.01</v>
      </c>
      <c r="R241" s="6">
        <v>123.72</v>
      </c>
      <c r="S241" s="6">
        <v>113.84</v>
      </c>
      <c r="T241" s="6">
        <v>75.12</v>
      </c>
      <c r="U241" s="6">
        <v>62.37</v>
      </c>
      <c r="V241" s="6">
        <v>811.77</v>
      </c>
      <c r="W241" s="6">
        <v>425.58</v>
      </c>
      <c r="X241" s="6">
        <v>316.19</v>
      </c>
      <c r="Y241" s="6">
        <v>259.66000000000003</v>
      </c>
      <c r="Z241" s="6">
        <v>196.17</v>
      </c>
    </row>
    <row r="242" spans="3:26" ht="15.5" x14ac:dyDescent="0.35">
      <c r="C242" t="s">
        <v>194</v>
      </c>
      <c r="I242" s="6">
        <v>4.55</v>
      </c>
      <c r="J242" s="6">
        <v>7.23</v>
      </c>
      <c r="K242" s="6">
        <v>8.41</v>
      </c>
      <c r="L242" s="6">
        <v>9.81</v>
      </c>
      <c r="M242" s="6">
        <v>5.74</v>
      </c>
      <c r="N242" s="6">
        <v>4.4800000000000004</v>
      </c>
      <c r="O242" s="6">
        <v>5.46</v>
      </c>
      <c r="P242" s="6">
        <v>6.63</v>
      </c>
      <c r="Q242" s="6">
        <v>4.96</v>
      </c>
      <c r="R242" s="6">
        <v>5.05</v>
      </c>
      <c r="S242" s="6">
        <v>5.09</v>
      </c>
      <c r="T242" s="6">
        <v>6.66</v>
      </c>
      <c r="U242" s="6">
        <v>7.22</v>
      </c>
      <c r="V242" s="6">
        <v>6.47</v>
      </c>
      <c r="W242" s="6">
        <v>9.2799999999999994</v>
      </c>
      <c r="X242" s="6">
        <v>9.17</v>
      </c>
      <c r="Y242" s="5">
        <v>2</v>
      </c>
      <c r="Z242" s="5">
        <v>0</v>
      </c>
    </row>
    <row r="243" spans="3:26" ht="15.5" x14ac:dyDescent="0.35">
      <c r="C243" t="s">
        <v>195</v>
      </c>
      <c r="I243" s="6">
        <v>433.99</v>
      </c>
      <c r="J243" s="6">
        <v>394.41</v>
      </c>
      <c r="K243" s="6">
        <v>348.55</v>
      </c>
      <c r="L243" s="6">
        <v>270.24</v>
      </c>
      <c r="M243" s="6">
        <v>211.7</v>
      </c>
      <c r="N243" s="6">
        <v>178.74</v>
      </c>
      <c r="O243" s="6">
        <v>161.28</v>
      </c>
      <c r="P243" s="6">
        <v>141.04</v>
      </c>
      <c r="Q243" s="6">
        <v>123.01</v>
      </c>
      <c r="R243" s="6">
        <v>123.72</v>
      </c>
      <c r="S243" s="6">
        <v>113.84</v>
      </c>
      <c r="T243" s="6">
        <v>75.12</v>
      </c>
      <c r="U243" s="6">
        <v>62.37</v>
      </c>
      <c r="V243" s="6">
        <v>811.77</v>
      </c>
      <c r="W243" s="6">
        <v>425.58</v>
      </c>
      <c r="X243" s="6">
        <v>316.19</v>
      </c>
      <c r="Y243" s="6">
        <v>259.66000000000003</v>
      </c>
      <c r="Z243" s="6">
        <v>196.17</v>
      </c>
    </row>
    <row r="244" spans="3:26" ht="15.5" x14ac:dyDescent="0.35">
      <c r="C244" t="s">
        <v>196</v>
      </c>
      <c r="I244" s="5">
        <v>1074000000000</v>
      </c>
      <c r="J244" s="5">
        <v>977000000000</v>
      </c>
      <c r="K244" s="5">
        <v>1255000000000</v>
      </c>
      <c r="L244" s="5">
        <v>1880000000000</v>
      </c>
      <c r="M244" s="5">
        <v>2080000000000</v>
      </c>
      <c r="N244" s="5">
        <v>2905000000000</v>
      </c>
      <c r="O244" s="5">
        <v>2604000000000</v>
      </c>
      <c r="P244" s="5">
        <v>1490000000000</v>
      </c>
      <c r="Q244" s="5">
        <v>5380000000000</v>
      </c>
      <c r="R244" s="5">
        <v>4709000000000</v>
      </c>
      <c r="S244" s="5">
        <v>1204000000000</v>
      </c>
      <c r="T244" s="5">
        <v>2900000000000</v>
      </c>
      <c r="U244" s="5">
        <v>2499000000000</v>
      </c>
      <c r="V244" s="5">
        <v>885000000000</v>
      </c>
      <c r="W244" s="5">
        <v>710000000000</v>
      </c>
      <c r="X244" s="5">
        <v>563000000000</v>
      </c>
      <c r="Y244" s="5">
        <v>337000000000</v>
      </c>
      <c r="Z244" s="5">
        <v>384000000000</v>
      </c>
    </row>
    <row r="245" spans="3:26" ht="15.5" x14ac:dyDescent="0.35">
      <c r="C245" t="s">
        <v>197</v>
      </c>
      <c r="I245" s="5">
        <v>1637000000000</v>
      </c>
      <c r="J245" s="5">
        <v>896000000000</v>
      </c>
      <c r="K245" s="5">
        <v>606000000000</v>
      </c>
      <c r="L245" s="5">
        <v>1177000000000</v>
      </c>
      <c r="M245" s="5">
        <v>987000000000</v>
      </c>
      <c r="N245" s="5">
        <v>1947000000000</v>
      </c>
      <c r="O245" s="5">
        <v>2607000000000</v>
      </c>
      <c r="P245" s="5">
        <v>4113000000000</v>
      </c>
      <c r="Q245" s="5">
        <v>2478000000000</v>
      </c>
      <c r="R245" s="5">
        <v>2024000000000</v>
      </c>
      <c r="S245" s="5">
        <v>2775000000000</v>
      </c>
      <c r="T245" s="5">
        <v>2013000000000</v>
      </c>
      <c r="U245" s="5">
        <v>1036000000000</v>
      </c>
      <c r="V245" s="5">
        <v>121000000000</v>
      </c>
      <c r="W245" s="5">
        <v>291000000000</v>
      </c>
      <c r="X245" s="5">
        <v>289000000000</v>
      </c>
      <c r="Y245" s="5">
        <v>33000000000</v>
      </c>
      <c r="Z245" s="5">
        <v>69000000000</v>
      </c>
    </row>
    <row r="246" spans="3:26" ht="15.5" x14ac:dyDescent="0.35">
      <c r="C246" t="s">
        <v>26</v>
      </c>
      <c r="I246" s="5">
        <v>2710000000000</v>
      </c>
      <c r="J246" s="5">
        <v>1874000000000</v>
      </c>
      <c r="K246" s="5">
        <v>1861000000000</v>
      </c>
      <c r="L246" s="5">
        <v>3057000000000</v>
      </c>
      <c r="M246" s="5">
        <v>3067000000000</v>
      </c>
      <c r="N246" s="5">
        <v>4852000000000</v>
      </c>
      <c r="O246" s="5">
        <v>5211000000000</v>
      </c>
      <c r="P246" s="5">
        <v>5604000000000</v>
      </c>
      <c r="Q246" s="5">
        <v>7858000000000</v>
      </c>
      <c r="R246" s="5">
        <v>6733000000000</v>
      </c>
      <c r="S246" s="5">
        <v>3979000000000</v>
      </c>
      <c r="T246" s="5">
        <v>4913000000000</v>
      </c>
      <c r="U246" s="5">
        <v>3536000000000</v>
      </c>
      <c r="V246" s="5">
        <v>1005000000000</v>
      </c>
      <c r="W246" s="5">
        <v>1001000000000</v>
      </c>
      <c r="X246" s="5">
        <v>852000000000</v>
      </c>
      <c r="Y246" s="5">
        <v>370000000000</v>
      </c>
      <c r="Z246" s="5">
        <v>453000000000</v>
      </c>
    </row>
    <row r="247" spans="3:26" ht="15.5" x14ac:dyDescent="0.35">
      <c r="C247" t="s">
        <v>23</v>
      </c>
      <c r="I247" s="5">
        <v>-1969000000000</v>
      </c>
      <c r="J247" s="5">
        <v>-2972000000000</v>
      </c>
      <c r="K247" s="5">
        <v>-2213000000000</v>
      </c>
      <c r="L247" s="5">
        <v>-762000000000</v>
      </c>
      <c r="M247" s="5">
        <v>-202000000000</v>
      </c>
      <c r="N247" s="5">
        <v>975000000000</v>
      </c>
      <c r="O247" s="5">
        <v>1313000000000</v>
      </c>
      <c r="P247" s="5">
        <v>3533000000000</v>
      </c>
      <c r="Q247" s="5">
        <v>6911000000000</v>
      </c>
      <c r="R247" s="5">
        <v>5796000000000</v>
      </c>
      <c r="S247" s="5">
        <v>3214000000000</v>
      </c>
      <c r="T247" s="5">
        <v>4395000000000</v>
      </c>
      <c r="U247" s="5">
        <v>2931000000000</v>
      </c>
      <c r="V247" s="5">
        <v>79000000000</v>
      </c>
      <c r="W247" s="5">
        <v>416000000000</v>
      </c>
      <c r="X247" s="5">
        <v>418000000000</v>
      </c>
      <c r="Y247" s="5">
        <v>-18000000000</v>
      </c>
      <c r="Z247" s="5">
        <v>111000000000</v>
      </c>
    </row>
    <row r="248" spans="3:26" ht="15.5" x14ac:dyDescent="0.35">
      <c r="C248" t="s">
        <v>198</v>
      </c>
      <c r="I248" s="5">
        <v>1362000000000</v>
      </c>
      <c r="J248" s="5">
        <v>872000000000</v>
      </c>
      <c r="K248" s="5">
        <v>63000000000</v>
      </c>
      <c r="L248" s="5">
        <v>-1725000000000</v>
      </c>
      <c r="M248" s="5">
        <v>-2164000000000</v>
      </c>
      <c r="N248" s="5">
        <v>-1768000000000</v>
      </c>
      <c r="O248" s="5">
        <v>1615000000000</v>
      </c>
      <c r="P248" s="5">
        <v>1664000000000</v>
      </c>
      <c r="Q248" s="5">
        <v>-1512000000000</v>
      </c>
      <c r="R248" s="5">
        <v>-1187000000000</v>
      </c>
      <c r="S248" s="5">
        <v>715000000000</v>
      </c>
      <c r="T248" s="5">
        <v>-729000000000</v>
      </c>
      <c r="U248" s="5">
        <v>-1251000000000</v>
      </c>
      <c r="V248" s="5">
        <v>2000000000</v>
      </c>
      <c r="W248" s="5">
        <v>-518000000000</v>
      </c>
      <c r="X248" s="5">
        <v>-610000000000</v>
      </c>
      <c r="Y248" s="5">
        <v>-324000000000</v>
      </c>
      <c r="Z248" s="5">
        <v>-330000000000</v>
      </c>
    </row>
    <row r="249" spans="3:26" ht="15.5" x14ac:dyDescent="0.35">
      <c r="C249" t="s">
        <v>199</v>
      </c>
      <c r="I249" s="5">
        <v>7675000000000</v>
      </c>
      <c r="J249" s="5">
        <v>8063000000000</v>
      </c>
      <c r="K249" s="5">
        <v>6817000000000</v>
      </c>
      <c r="L249" s="5">
        <v>7062000000000</v>
      </c>
      <c r="M249" s="5">
        <v>6336000000000</v>
      </c>
      <c r="N249" s="5">
        <v>6560000000000</v>
      </c>
      <c r="O249" s="5">
        <v>5409000000000</v>
      </c>
      <c r="P249" s="5">
        <v>5957000000000</v>
      </c>
      <c r="Q249" s="5">
        <v>3323000000000</v>
      </c>
      <c r="R249" s="5">
        <v>2099000000000</v>
      </c>
      <c r="S249" s="5">
        <v>3411000000000</v>
      </c>
      <c r="T249" s="5">
        <v>1549000000000</v>
      </c>
      <c r="U249" s="5">
        <v>1160000000000</v>
      </c>
      <c r="V249" s="5">
        <v>864000000000</v>
      </c>
      <c r="W249" s="5">
        <v>931000000000</v>
      </c>
      <c r="X249" s="5">
        <v>659000000000</v>
      </c>
      <c r="Y249" s="5">
        <v>559000000000</v>
      </c>
      <c r="Z249" s="5">
        <v>438000000000</v>
      </c>
    </row>
    <row r="250" spans="3:26" ht="15.5" x14ac:dyDescent="0.35">
      <c r="C250" t="s">
        <v>200</v>
      </c>
      <c r="I250" s="5">
        <v>-4995000000000</v>
      </c>
      <c r="J250" s="5">
        <v>-4839000000000</v>
      </c>
      <c r="K250" s="5">
        <v>-4530000000000</v>
      </c>
      <c r="L250" s="5">
        <v>-4021000000000</v>
      </c>
      <c r="M250" s="5">
        <v>-3338000000000</v>
      </c>
      <c r="N250" s="5">
        <v>-3569000000000</v>
      </c>
      <c r="O250" s="5">
        <v>-1254000000000</v>
      </c>
      <c r="P250" s="5">
        <v>-705000000000</v>
      </c>
      <c r="Q250" s="5">
        <v>-1633000000000</v>
      </c>
      <c r="R250" s="5">
        <v>-2189000000000</v>
      </c>
      <c r="S250" s="5">
        <v>-1583000000000</v>
      </c>
      <c r="T250" s="5">
        <v>-1391000000000</v>
      </c>
      <c r="U250" s="5">
        <v>-1294000000000</v>
      </c>
      <c r="V250" s="5">
        <v>-937000000000</v>
      </c>
      <c r="W250" s="5">
        <v>-535000000000</v>
      </c>
      <c r="X250" s="5">
        <v>-750000000000</v>
      </c>
      <c r="Y250" s="5">
        <v>-364000000000</v>
      </c>
      <c r="Z250" s="5">
        <v>-505000000000</v>
      </c>
    </row>
    <row r="251" spans="3:26" ht="15.5" x14ac:dyDescent="0.35">
      <c r="C251" t="s">
        <v>15</v>
      </c>
      <c r="I251" s="5">
        <v>2680000000000</v>
      </c>
      <c r="J251" s="5">
        <v>3224000000000</v>
      </c>
      <c r="K251" s="5">
        <v>2287000000000</v>
      </c>
      <c r="L251" s="5">
        <v>3042000000000</v>
      </c>
      <c r="M251" s="5">
        <v>2998000000000</v>
      </c>
      <c r="N251" s="5">
        <v>2991000000000</v>
      </c>
      <c r="O251" s="5">
        <v>4155000000000</v>
      </c>
      <c r="P251" s="5">
        <v>5252000000000</v>
      </c>
      <c r="Q251" s="5">
        <v>1690000000000</v>
      </c>
      <c r="R251" s="5">
        <v>-89000000000</v>
      </c>
      <c r="S251" s="5">
        <v>1828000000000</v>
      </c>
      <c r="T251" s="5">
        <v>158000000000</v>
      </c>
      <c r="U251" s="5">
        <v>-134000000000</v>
      </c>
      <c r="V251" s="5">
        <v>-73000000000</v>
      </c>
      <c r="W251" s="5">
        <v>395000000000</v>
      </c>
      <c r="X251" s="5">
        <v>-90000000000</v>
      </c>
      <c r="Y251" s="5">
        <v>195000000000</v>
      </c>
      <c r="Z251" s="5">
        <v>-67000000000</v>
      </c>
    </row>
    <row r="252" spans="3:26" ht="15.5" x14ac:dyDescent="0.35">
      <c r="C252" t="s">
        <v>17</v>
      </c>
      <c r="I252" s="6">
        <v>64.540000000000006</v>
      </c>
      <c r="J252" s="6">
        <v>77.650000000000006</v>
      </c>
      <c r="K252" s="6">
        <v>55.07</v>
      </c>
      <c r="L252" s="6">
        <v>73.25</v>
      </c>
      <c r="M252" s="6">
        <v>72.2</v>
      </c>
      <c r="N252" s="6">
        <v>72.040000000000006</v>
      </c>
      <c r="O252" s="6">
        <v>100.06</v>
      </c>
      <c r="P252" s="6">
        <v>126.48</v>
      </c>
      <c r="Q252" s="6">
        <v>40.69</v>
      </c>
      <c r="R252" s="6">
        <v>-2.15</v>
      </c>
      <c r="S252" s="6">
        <v>44.02</v>
      </c>
      <c r="T252" s="6">
        <v>4.08</v>
      </c>
      <c r="U252" s="6">
        <v>-3.54</v>
      </c>
      <c r="V252" s="6">
        <v>-19.34</v>
      </c>
      <c r="W252" s="6">
        <v>115.13</v>
      </c>
      <c r="X252" s="6">
        <v>-26.29</v>
      </c>
      <c r="Y252" s="6">
        <v>56.84</v>
      </c>
      <c r="Z252" s="6">
        <v>-21.85</v>
      </c>
    </row>
  </sheetData>
  <pageMargins left="0.7" right="0.7" top="0.75" bottom="0.75" header="0.3" footer="0.3"/>
  <ignoredErrors>
    <ignoredError sqref="A1:Z253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V2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2008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2009</v>
      </c>
      <c r="D2" s="2" vm="519">
        <f ca="1">IFERROR(_xlfn.STOCKHISTORY("XIDX:" &amp; $C$1, D3, , 0, 0, 1), "Libur")</f>
        <v>1560</v>
      </c>
      <c r="E2" s="2" vm="251">
        <f ca="1">IFERROR(_xlfn.STOCKHISTORY("XIDX:" &amp; $C$1, E3, , 0, 0, 1), "Libur")</f>
        <v>1450</v>
      </c>
      <c r="H2" s="2" vm="251">
        <f ca="1">IFERROR(INDEX(D2:G2,COUNT(D2:G2)),"")</f>
        <v>1450</v>
      </c>
      <c r="I2" s="2" vm="44">
        <f t="shared" ref="I2:V2" ca="1" si="0">IFERROR(_xlfn.STOCKHISTORY("XIDX:" &amp; $C$1, I1, , 0, 0, 1), "Libur")</f>
        <v>1780</v>
      </c>
      <c r="J2" s="2" vm="520">
        <f t="shared" ca="1" si="0"/>
        <v>715</v>
      </c>
      <c r="K2" s="2" vm="521">
        <f t="shared" ca="1" si="0"/>
        <v>745</v>
      </c>
      <c r="L2" s="2" vm="522">
        <f t="shared" ca="1" si="0"/>
        <v>665</v>
      </c>
      <c r="M2" s="2" vm="523">
        <f t="shared" ca="1" si="0"/>
        <v>990</v>
      </c>
      <c r="N2" s="2" vm="524">
        <f t="shared" ca="1" si="0"/>
        <v>735</v>
      </c>
      <c r="O2" s="2" vm="208">
        <f t="shared" ca="1" si="0"/>
        <v>1000</v>
      </c>
      <c r="P2" s="2" vm="525">
        <f t="shared" ca="1" si="0"/>
        <v>1150</v>
      </c>
      <c r="Q2" s="2" vm="526">
        <f t="shared" ca="1" si="0"/>
        <v>1200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1190832362374</v>
      </c>
      <c r="E4" s="2">
        <f>IFERROR(INDEX(E51:E500,MATCH($C$4,$C$51:$C$500,0)),"")</f>
        <v>1154772962596</v>
      </c>
      <c r="H4" s="2">
        <f>IFERROR(SUM(D4:G4)*(4/MAX(1,COUNT(D4:G4))),"")</f>
        <v>4691210649940</v>
      </c>
      <c r="I4" s="2">
        <f t="shared" ref="I4:V4" si="1">IFERROR(INDEX(I51:I500,MATCH($C$4,$C$51:$C$500,0)),"")</f>
        <v>236598588</v>
      </c>
      <c r="J4" s="2">
        <f t="shared" si="1"/>
        <v>229662248</v>
      </c>
      <c r="K4" s="2">
        <f t="shared" si="1"/>
        <v>237568975</v>
      </c>
      <c r="L4" s="2">
        <f t="shared" si="1"/>
        <v>269166721</v>
      </c>
      <c r="M4" s="2">
        <f t="shared" si="1"/>
        <v>266792377</v>
      </c>
      <c r="N4" s="2">
        <f t="shared" si="1"/>
        <v>164099644</v>
      </c>
      <c r="O4" s="2">
        <f t="shared" si="1"/>
        <v>130355274</v>
      </c>
      <c r="P4" s="2">
        <f t="shared" si="1"/>
        <v>151701360</v>
      </c>
      <c r="Q4" s="2">
        <f t="shared" si="1"/>
        <v>161797280</v>
      </c>
      <c r="R4" s="2">
        <f t="shared" si="1"/>
        <v>134443317</v>
      </c>
      <c r="S4" s="2">
        <f t="shared" si="1"/>
        <v>125994045</v>
      </c>
      <c r="T4" s="2">
        <f t="shared" si="1"/>
        <v>158332872</v>
      </c>
      <c r="U4" s="2">
        <f t="shared" si="1"/>
        <v>138439337</v>
      </c>
      <c r="V4" s="2">
        <f t="shared" si="1"/>
        <v>165859767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192945594653</v>
      </c>
      <c r="E5" s="2">
        <f>IFERROR(INDEX(E51:E500,MATCH($C$5,$C$51:$C$500,0)),"")</f>
        <v>269623395355</v>
      </c>
      <c r="H5" s="2">
        <f>IFERROR(SUM(D5:G5)*(4/MAX(1,COUNT(D5:G5))),"")</f>
        <v>925137980016</v>
      </c>
      <c r="I5" s="2">
        <f t="shared" ref="I5:V5" si="2">IFERROR(INDEX(I51:I500,MATCH($C$5,$C$51:$C$500,0)),"")</f>
        <v>-61462238</v>
      </c>
      <c r="J5" s="2">
        <f t="shared" si="2"/>
        <v>-11373769</v>
      </c>
      <c r="K5" s="2">
        <f t="shared" si="2"/>
        <v>9674146</v>
      </c>
      <c r="L5" s="2">
        <f t="shared" si="2"/>
        <v>6872372</v>
      </c>
      <c r="M5" s="2">
        <f t="shared" si="2"/>
        <v>37608901</v>
      </c>
      <c r="N5" s="2">
        <f t="shared" si="2"/>
        <v>5844969</v>
      </c>
      <c r="O5" s="2">
        <f t="shared" si="2"/>
        <v>2514460</v>
      </c>
      <c r="P5" s="2">
        <f t="shared" si="2"/>
        <v>-6935538</v>
      </c>
      <c r="Q5" s="2">
        <f t="shared" si="2"/>
        <v>41723442</v>
      </c>
      <c r="R5" s="2">
        <f t="shared" si="2"/>
        <v>11870326</v>
      </c>
      <c r="S5" s="2">
        <f t="shared" si="2"/>
        <v>-16007525</v>
      </c>
      <c r="T5" s="2">
        <f t="shared" si="2"/>
        <v>20027587</v>
      </c>
      <c r="U5" s="2">
        <f t="shared" si="2"/>
        <v>1269414</v>
      </c>
      <c r="V5" s="2">
        <f t="shared" si="2"/>
        <v>93300358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4259899884188</v>
      </c>
      <c r="E6" s="2">
        <f>IFERROR(INDEX(E51:E500,MATCH($C$6,$C$51:$C$500,0)),"")</f>
        <v>4068040689590</v>
      </c>
      <c r="H6" s="2">
        <f>IFERROR(INDEX(D6:G6,COUNT(D6:G6)),"")</f>
        <v>4068040689590</v>
      </c>
      <c r="I6" s="2">
        <f t="shared" ref="I6:V6" si="3">IFERROR(INDEX(I51:I500,MATCH($C$6,$C$51:$C$500,0)),"")</f>
        <v>3799057959887</v>
      </c>
      <c r="J6" s="2">
        <f t="shared" si="3"/>
        <v>288304628</v>
      </c>
      <c r="K6" s="2">
        <f t="shared" si="3"/>
        <v>391928454</v>
      </c>
      <c r="L6" s="2">
        <f t="shared" si="3"/>
        <v>424111190</v>
      </c>
      <c r="M6" s="2">
        <f t="shared" si="3"/>
        <v>433276265</v>
      </c>
      <c r="N6" s="2">
        <f t="shared" si="3"/>
        <v>395757355</v>
      </c>
      <c r="O6" s="2">
        <f t="shared" si="3"/>
        <v>388708061</v>
      </c>
      <c r="P6" s="2">
        <f t="shared" si="3"/>
        <v>386389213</v>
      </c>
      <c r="Q6" s="2">
        <f t="shared" si="3"/>
        <v>392382189</v>
      </c>
      <c r="R6" s="2">
        <f t="shared" si="3"/>
        <v>354647881</v>
      </c>
      <c r="S6" s="2">
        <f t="shared" si="3"/>
        <v>340429895</v>
      </c>
      <c r="T6" s="2">
        <f t="shared" si="3"/>
        <v>375460796</v>
      </c>
      <c r="U6" s="2">
        <f t="shared" si="3"/>
        <v>364657838</v>
      </c>
      <c r="V6" s="2">
        <f t="shared" si="3"/>
        <v>327669131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3.35</v>
      </c>
      <c r="E7" s="3">
        <f>IFERROR(INDEX(E51:E500,MATCH($C$7,$C$51:$C$500,0))/1000000000,"")</f>
        <v>3.35</v>
      </c>
      <c r="H7" s="3">
        <f>IFERROR(INDEX(D7:G7,COUNT(D7:G7)),"")</f>
        <v>3.35</v>
      </c>
      <c r="I7" s="3">
        <f t="shared" ref="I7:V7" si="4">IFERROR(INDEX(I51:I500,MATCH($C$7,$C$51:$C$500,0))/1000000000,"")</f>
        <v>3.35</v>
      </c>
      <c r="J7" s="3">
        <f t="shared" si="4"/>
        <v>3.35</v>
      </c>
      <c r="K7" s="3">
        <f t="shared" si="4"/>
        <v>3.35</v>
      </c>
      <c r="L7" s="3">
        <f t="shared" si="4"/>
        <v>3.35</v>
      </c>
      <c r="M7" s="3">
        <f t="shared" si="4"/>
        <v>3.35</v>
      </c>
      <c r="N7" s="3">
        <f t="shared" si="4"/>
        <v>3.35</v>
      </c>
      <c r="O7" s="3">
        <f t="shared" si="4"/>
        <v>3.35</v>
      </c>
      <c r="P7" s="3">
        <f t="shared" si="4"/>
        <v>3.35</v>
      </c>
      <c r="Q7" s="3">
        <f t="shared" si="4"/>
        <v>3.35</v>
      </c>
      <c r="R7" s="3">
        <f t="shared" si="4"/>
        <v>3.35</v>
      </c>
      <c r="S7" s="3">
        <f t="shared" si="4"/>
        <v>3.34</v>
      </c>
      <c r="T7" s="3">
        <f t="shared" si="4"/>
        <v>3.33</v>
      </c>
      <c r="U7" s="3">
        <f t="shared" si="4"/>
        <v>3.33</v>
      </c>
      <c r="V7" s="3">
        <f t="shared" si="4"/>
        <v>3.33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142000000000</v>
      </c>
      <c r="E8" s="2">
        <f>IFERROR(INDEX(E51:E500,MATCH("Free cash flow (Quarter)",$C$51:$C$500,0)),"")</f>
        <v>213000000000</v>
      </c>
      <c r="H8" s="2">
        <f>IFERROR(INDEX(D8:G8,COUNT(D8:G8)),"")</f>
        <v>213000000000</v>
      </c>
      <c r="I8" s="2">
        <f t="shared" ref="I8:V8" si="5">IFERROR(INDEX(I51:I500,MATCH($C$8,$C$51:$C$500,0)),"")</f>
        <v>265000000000</v>
      </c>
      <c r="J8" s="2">
        <f t="shared" si="5"/>
        <v>437000000000</v>
      </c>
      <c r="K8" s="2">
        <f t="shared" si="5"/>
        <v>41000000000</v>
      </c>
      <c r="L8" s="2">
        <f t="shared" si="5"/>
        <v>408000000000</v>
      </c>
      <c r="M8" s="2">
        <f t="shared" si="5"/>
        <v>697000000000</v>
      </c>
      <c r="N8" s="2">
        <f t="shared" si="5"/>
        <v>-152000000000</v>
      </c>
      <c r="O8" s="2">
        <f t="shared" si="5"/>
        <v>-858000000000</v>
      </c>
      <c r="P8" s="2">
        <f t="shared" si="5"/>
        <v>-1128000000000</v>
      </c>
      <c r="Q8" s="2">
        <f t="shared" si="5"/>
        <v>-352000000000</v>
      </c>
      <c r="R8" s="2">
        <f t="shared" si="5"/>
        <v>-370000000000</v>
      </c>
      <c r="S8" s="2">
        <f t="shared" si="5"/>
        <v>-802000000000</v>
      </c>
      <c r="T8" s="2">
        <f t="shared" si="5"/>
        <v>-68000000000</v>
      </c>
      <c r="U8" s="2">
        <f t="shared" si="5"/>
        <v>-559000000000</v>
      </c>
      <c r="V8" s="2">
        <f t="shared" si="5"/>
        <v>-105000000000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42.2</v>
      </c>
      <c r="E9" s="3">
        <f>IFERROR(INDEX(E51:E500,MATCH("Free cash flow per share (Quarter)",$C$51:$C$500,0)),"")</f>
        <v>63.44</v>
      </c>
      <c r="H9" s="3">
        <f>IFERROR(INDEX(D9:G9,COUNT(D9:G9)),"")</f>
        <v>63.44</v>
      </c>
      <c r="I9" s="3">
        <f t="shared" ref="I9:V9" si="6">IFERROR(INDEX(I51:I500,MATCH($C$9,$C$51:$C$500,0)),"")</f>
        <v>79.14</v>
      </c>
      <c r="J9" s="3">
        <f t="shared" si="6"/>
        <v>130.29</v>
      </c>
      <c r="K9" s="3">
        <f t="shared" si="6"/>
        <v>12.23</v>
      </c>
      <c r="L9" s="3">
        <f t="shared" si="6"/>
        <v>121.6</v>
      </c>
      <c r="M9" s="3">
        <f t="shared" si="6"/>
        <v>207.91</v>
      </c>
      <c r="N9" s="3">
        <f t="shared" si="6"/>
        <v>-45.29</v>
      </c>
      <c r="O9" s="3">
        <f t="shared" si="6"/>
        <v>-255.81</v>
      </c>
      <c r="P9" s="3">
        <f t="shared" si="6"/>
        <v>-336.41</v>
      </c>
      <c r="Q9" s="3">
        <f t="shared" si="6"/>
        <v>-105.03</v>
      </c>
      <c r="R9" s="3">
        <f t="shared" si="6"/>
        <v>-110.25</v>
      </c>
      <c r="S9" s="3">
        <f t="shared" si="6"/>
        <v>-240.39</v>
      </c>
      <c r="T9" s="3">
        <f t="shared" si="6"/>
        <v>-20.39</v>
      </c>
      <c r="U9" s="3">
        <f t="shared" si="6"/>
        <v>-167.78</v>
      </c>
      <c r="V9" s="3">
        <f t="shared" si="6"/>
        <v>-31.44</v>
      </c>
    </row>
    <row r="10" spans="1:22" ht="15.5" x14ac:dyDescent="0.35">
      <c r="C10" t="s">
        <v>18</v>
      </c>
      <c r="D10" s="3">
        <f ca="1">IFERROR(IF(D9=0,"",D2/D9),"")</f>
        <v>36.96682464454976</v>
      </c>
      <c r="E10" s="3">
        <f ca="1">IFERROR(IF(E9=0,"",E2/E9),"")</f>
        <v>22.8562421185372</v>
      </c>
      <c r="I10" s="3">
        <f t="shared" ref="I10:V10" ca="1" si="7">IFERROR(IF(I9=0,"",I2/I9),"")</f>
        <v>22.49178670710134</v>
      </c>
      <c r="J10" s="3">
        <f t="shared" ca="1" si="7"/>
        <v>5.4877580781333952</v>
      </c>
      <c r="K10" s="3">
        <f t="shared" ca="1" si="7"/>
        <v>60.915780866721178</v>
      </c>
      <c r="L10" s="3">
        <f t="shared" ca="1" si="7"/>
        <v>5.46875</v>
      </c>
      <c r="M10" s="3">
        <f t="shared" ca="1" si="7"/>
        <v>4.7616757250733492</v>
      </c>
      <c r="N10" s="3">
        <f t="shared" ca="1" si="7"/>
        <v>-16.228748068006183</v>
      </c>
      <c r="O10" s="3">
        <f t="shared" ca="1" si="7"/>
        <v>-3.9091513232477229</v>
      </c>
      <c r="P10" s="3">
        <f t="shared" ca="1" si="7"/>
        <v>-3.4184477274754017</v>
      </c>
      <c r="Q10" s="3">
        <f t="shared" ca="1" si="7"/>
        <v>-11.425307055127107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1604370464675</v>
      </c>
      <c r="E11" s="2">
        <f>IFERROR(INDEX(E51:E500,MATCH($C$11,$C$51:$C$500,0)),"")</f>
        <v>1544523127703</v>
      </c>
      <c r="H11" s="2">
        <f>IFERROR(INDEX(D11:G11,COUNT(D11:G11)),"")</f>
        <v>1544523127703</v>
      </c>
      <c r="I11" s="2">
        <f t="shared" ref="I11:V11" si="8">IFERROR(INDEX(I51:I500,MATCH($C$11,$C$51:$C$500,0)),"")</f>
        <v>253318959064</v>
      </c>
      <c r="J11" s="2">
        <f t="shared" si="8"/>
        <v>9132895</v>
      </c>
      <c r="K11" s="2">
        <f t="shared" si="8"/>
        <v>5852646</v>
      </c>
      <c r="L11" s="2">
        <f t="shared" si="8"/>
        <v>10820724</v>
      </c>
      <c r="M11" s="2">
        <f t="shared" si="8"/>
        <v>27141425</v>
      </c>
      <c r="N11" s="2">
        <f t="shared" si="8"/>
        <v>15887126</v>
      </c>
      <c r="O11" s="2">
        <f t="shared" si="8"/>
        <v>18484660</v>
      </c>
      <c r="P11" s="2">
        <f t="shared" si="8"/>
        <v>29234164</v>
      </c>
      <c r="Q11" s="2">
        <f t="shared" si="8"/>
        <v>46404941</v>
      </c>
      <c r="R11" s="2">
        <f t="shared" si="8"/>
        <v>16882293</v>
      </c>
      <c r="S11" s="2">
        <f t="shared" si="8"/>
        <v>19104326</v>
      </c>
      <c r="T11" s="2">
        <f t="shared" si="8"/>
        <v>30134307</v>
      </c>
      <c r="U11" s="2">
        <f t="shared" si="8"/>
        <v>41438142</v>
      </c>
      <c r="V11" s="2">
        <f t="shared" si="8"/>
        <v>76598758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490000000000</v>
      </c>
      <c r="E12" s="2">
        <f>IFERROR(INDEX(E51:E500,MATCH("Net Debt (Quarter)",$C$51:$C$500,0)),"")</f>
        <v>557000000000</v>
      </c>
      <c r="H12" s="2">
        <f>IFERROR(INDEX(D12:G12,COUNT(D12:G12)),"")</f>
        <v>557000000000</v>
      </c>
      <c r="I12" s="2">
        <f t="shared" ref="I12:V12" si="9">IFERROR(INDEX(I51:I500,MATCH($C$12,$C$51:$C$500,0)),"")</f>
        <v>725000000000</v>
      </c>
      <c r="J12" s="2">
        <f t="shared" si="9"/>
        <v>2203000000000</v>
      </c>
      <c r="K12" s="2">
        <f t="shared" si="9"/>
        <v>2245000000000</v>
      </c>
      <c r="L12" s="2">
        <f t="shared" si="9"/>
        <v>1941000000000</v>
      </c>
      <c r="M12" s="2">
        <f t="shared" si="9"/>
        <v>2056000000000</v>
      </c>
      <c r="N12" s="2">
        <f t="shared" si="9"/>
        <v>2556000000000</v>
      </c>
      <c r="O12" s="2">
        <f t="shared" si="9"/>
        <v>2391000000000</v>
      </c>
      <c r="P12" s="2">
        <f t="shared" si="9"/>
        <v>2059000000000</v>
      </c>
      <c r="Q12" s="2">
        <f t="shared" si="9"/>
        <v>888000000000</v>
      </c>
      <c r="R12" s="2">
        <f t="shared" si="9"/>
        <v>1507000000000</v>
      </c>
      <c r="S12" s="2">
        <f t="shared" si="9"/>
        <v>1090000000000</v>
      </c>
      <c r="T12" s="2">
        <f t="shared" si="9"/>
        <v>-27000000000</v>
      </c>
      <c r="U12" s="2">
        <f t="shared" si="9"/>
        <v>-483000000000</v>
      </c>
      <c r="V12" s="2">
        <f t="shared" si="9"/>
        <v>-682000000000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2095000000000</v>
      </c>
      <c r="E13" s="2">
        <f>IFERROR(INDEX(E51:E500,MATCH("Total Debt (Quarter)",$C$51:$C$500,0)),"")</f>
        <v>2101000000000</v>
      </c>
      <c r="H13" s="2">
        <f>IFERROR(INDEX(D13:G13,COUNT(D13:G13)),"")</f>
        <v>2101000000000</v>
      </c>
      <c r="I13" s="2">
        <f t="shared" ref="I13:V13" si="10">IFERROR(INDEX(I51:I500,MATCH($C$13,$C$51:$C$500,0)),"")</f>
        <v>978000000000</v>
      </c>
      <c r="J13" s="2">
        <f t="shared" si="10"/>
        <v>2351000000000</v>
      </c>
      <c r="K13" s="2">
        <f t="shared" si="10"/>
        <v>2335000000000</v>
      </c>
      <c r="L13" s="2">
        <f t="shared" si="10"/>
        <v>2110000000000</v>
      </c>
      <c r="M13" s="2">
        <f t="shared" si="10"/>
        <v>2444000000000</v>
      </c>
      <c r="N13" s="2">
        <f t="shared" si="10"/>
        <v>2780000000000</v>
      </c>
      <c r="O13" s="2">
        <f t="shared" si="10"/>
        <v>2648000000000</v>
      </c>
      <c r="P13" s="2">
        <f t="shared" si="10"/>
        <v>2482000000000</v>
      </c>
      <c r="Q13" s="2">
        <f t="shared" si="10"/>
        <v>1517000000000</v>
      </c>
      <c r="R13" s="2">
        <f t="shared" si="10"/>
        <v>1734000000000</v>
      </c>
      <c r="S13" s="2">
        <f t="shared" si="10"/>
        <v>1353000000000</v>
      </c>
      <c r="T13" s="2">
        <f t="shared" si="10"/>
        <v>348000000000</v>
      </c>
      <c r="U13" s="2">
        <f t="shared" si="10"/>
        <v>23000000000</v>
      </c>
      <c r="V13" s="2">
        <f t="shared" si="10"/>
        <v>58000000000</v>
      </c>
    </row>
    <row r="14" spans="1:22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V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</row>
    <row r="15" spans="1:22" ht="15.5" x14ac:dyDescent="0.35">
      <c r="C15" t="s">
        <v>28</v>
      </c>
      <c r="D15" s="2">
        <f>IFERROR(INDEX(D51:D500,MATCH($C$15,$C$51:$C$500,0)),"")</f>
        <v>-56046072776</v>
      </c>
      <c r="E15" s="2">
        <f>IFERROR(INDEX(E51:E500,MATCH($C$15,$C$51:$C$500,0)),"")</f>
        <v>-63304244750</v>
      </c>
      <c r="H15" s="2">
        <f>IFERROR(SUM(D15:G15)*(4/MAX(1,COUNT(D15:G15))),"")</f>
        <v>-238700635052</v>
      </c>
      <c r="I15" s="2">
        <f t="shared" ref="I15:V15" si="12">IFERROR(INDEX(I51:I500,MATCH($C$15,$C$51:$C$500,0)),"")</f>
        <v>-13204384</v>
      </c>
      <c r="J15" s="2">
        <f t="shared" si="12"/>
        <v>-11189739</v>
      </c>
      <c r="K15" s="2">
        <f t="shared" si="12"/>
        <v>-7666071</v>
      </c>
      <c r="L15" s="2">
        <f t="shared" si="12"/>
        <v>-13352523</v>
      </c>
      <c r="M15" s="2">
        <f t="shared" si="12"/>
        <v>-18704709</v>
      </c>
      <c r="N15" s="2">
        <f t="shared" si="12"/>
        <v>-12812792</v>
      </c>
      <c r="O15" s="2">
        <f t="shared" si="12"/>
        <v>-12035155</v>
      </c>
      <c r="P15" s="2">
        <f t="shared" si="12"/>
        <v>-7130330</v>
      </c>
      <c r="Q15" s="2">
        <f t="shared" si="12"/>
        <v>-25760825</v>
      </c>
      <c r="R15" s="2">
        <f t="shared" si="12"/>
        <v>-10167380</v>
      </c>
      <c r="S15" s="2">
        <f t="shared" si="12"/>
        <v>-8943927</v>
      </c>
      <c r="T15" s="2">
        <f t="shared" si="12"/>
        <v>-15554160</v>
      </c>
      <c r="U15" s="2">
        <f t="shared" si="12"/>
        <v>-11488955</v>
      </c>
      <c r="V15" s="2">
        <f t="shared" si="12"/>
        <v>-17305555</v>
      </c>
    </row>
    <row r="16" spans="1:22" ht="15.5" x14ac:dyDescent="0.35">
      <c r="C16" t="s">
        <v>29</v>
      </c>
      <c r="D16" s="2">
        <f>IFERROR(INDEX(D51:D500,MATCH($C$16,$C$51:$C$500,0)),"")</f>
        <v>289009801735</v>
      </c>
      <c r="E16" s="2">
        <f>IFERROR(INDEX(E51:E500,MATCH($C$16,$C$51:$C$500,0)),"")</f>
        <v>296196419091</v>
      </c>
      <c r="H16" s="2">
        <f>IFERROR(SUM(D16:G16)*(4/MAX(1,COUNT(D16:G16))),"")</f>
        <v>1170412441652</v>
      </c>
      <c r="I16" s="2">
        <f t="shared" ref="I16:V16" si="13">IFERROR(INDEX(I51:I500,MATCH($C$16,$C$51:$C$500,0)),"")</f>
        <v>-26925338</v>
      </c>
      <c r="J16" s="2">
        <f t="shared" si="13"/>
        <v>19802403</v>
      </c>
      <c r="K16" s="2">
        <f t="shared" si="13"/>
        <v>12097306</v>
      </c>
      <c r="L16" s="2">
        <f t="shared" si="13"/>
        <v>34507811</v>
      </c>
      <c r="M16" s="2">
        <f t="shared" si="13"/>
        <v>58386169</v>
      </c>
      <c r="N16" s="2">
        <f t="shared" si="13"/>
        <v>15023617</v>
      </c>
      <c r="O16" s="2">
        <f t="shared" si="13"/>
        <v>7476963</v>
      </c>
      <c r="P16" s="2">
        <f t="shared" si="13"/>
        <v>6638718</v>
      </c>
      <c r="Q16" s="2">
        <f t="shared" si="13"/>
        <v>73160350</v>
      </c>
      <c r="R16" s="2">
        <f t="shared" si="13"/>
        <v>19366625</v>
      </c>
      <c r="S16" s="2">
        <f t="shared" si="13"/>
        <v>557513</v>
      </c>
      <c r="T16" s="2">
        <f t="shared" si="13"/>
        <v>33822364</v>
      </c>
      <c r="U16" s="2">
        <f t="shared" si="13"/>
        <v>33350795</v>
      </c>
      <c r="V16" s="2">
        <f t="shared" si="13"/>
        <v>59262636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</row>
    <row r="19" spans="1:22" ht="15.5" x14ac:dyDescent="0.35">
      <c r="A19" t="s">
        <v>37</v>
      </c>
      <c r="C19" t="s">
        <v>38</v>
      </c>
    </row>
    <row r="20" spans="1:22" ht="15.5" x14ac:dyDescent="0.35">
      <c r="A20" t="s">
        <v>39</v>
      </c>
      <c r="C20" t="s">
        <v>40</v>
      </c>
      <c r="D20" s="2">
        <f ca="1">IFERROR(D21*D2,"")</f>
        <v>5226000000000</v>
      </c>
      <c r="E20" s="2">
        <f ca="1">IFERROR(E21*E2,"")</f>
        <v>4857500000000</v>
      </c>
      <c r="H20" s="2">
        <f t="shared" ref="H20:V20" ca="1" si="14">IFERROR(H21*H2,"")</f>
        <v>4857500000000</v>
      </c>
      <c r="I20" s="2">
        <f t="shared" ca="1" si="14"/>
        <v>5963000000000</v>
      </c>
      <c r="J20" s="2">
        <f t="shared" ca="1" si="14"/>
        <v>2395250000000</v>
      </c>
      <c r="K20" s="2">
        <f t="shared" ca="1" si="14"/>
        <v>2495750000000</v>
      </c>
      <c r="L20" s="2">
        <f t="shared" ca="1" si="14"/>
        <v>2227750000000</v>
      </c>
      <c r="M20" s="2">
        <f t="shared" ca="1" si="14"/>
        <v>3316500000000</v>
      </c>
      <c r="N20" s="2">
        <f t="shared" ca="1" si="14"/>
        <v>2462250000000</v>
      </c>
      <c r="O20" s="2">
        <f t="shared" ca="1" si="14"/>
        <v>3350000000000</v>
      </c>
      <c r="P20" s="2">
        <f t="shared" ca="1" si="14"/>
        <v>3852500000000</v>
      </c>
      <c r="Q20" s="2">
        <f t="shared" ca="1" si="14"/>
        <v>4020000000000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3350000000</v>
      </c>
      <c r="E21" s="2">
        <f>IFERROR(INDEX(E51:E500,MATCH($C$7,$C$51:$C$500,0)),"")</f>
        <v>3350000000</v>
      </c>
      <c r="H21" s="2">
        <f>IFERROR(INDEX(D21:G21,COUNT(D21:G21)),"")</f>
        <v>3350000000</v>
      </c>
      <c r="I21" s="2">
        <f t="shared" ref="I21:V21" si="15">IFERROR(INDEX(I51:I500,MATCH($C$7,$C$51:$C$500,0)),"")</f>
        <v>3350000000</v>
      </c>
      <c r="J21" s="2">
        <f t="shared" si="15"/>
        <v>3350000000</v>
      </c>
      <c r="K21" s="2">
        <f t="shared" si="15"/>
        <v>3350000000</v>
      </c>
      <c r="L21" s="2">
        <f t="shared" si="15"/>
        <v>3350000000</v>
      </c>
      <c r="M21" s="2">
        <f t="shared" si="15"/>
        <v>3350000000</v>
      </c>
      <c r="N21" s="2">
        <f t="shared" si="15"/>
        <v>3350000000</v>
      </c>
      <c r="O21" s="2">
        <f t="shared" si="15"/>
        <v>3350000000</v>
      </c>
      <c r="P21" s="2">
        <f t="shared" si="15"/>
        <v>3350000000</v>
      </c>
      <c r="Q21" s="2">
        <f t="shared" si="15"/>
        <v>3350000000</v>
      </c>
      <c r="R21" s="2">
        <f t="shared" si="15"/>
        <v>3350000000</v>
      </c>
      <c r="S21" s="2">
        <f t="shared" si="15"/>
        <v>3340000000</v>
      </c>
      <c r="T21" s="2">
        <f t="shared" si="15"/>
        <v>3330000000</v>
      </c>
      <c r="U21" s="2">
        <f t="shared" si="15"/>
        <v>3330000000</v>
      </c>
      <c r="V21" s="2">
        <f t="shared" si="15"/>
        <v>3330000000</v>
      </c>
    </row>
    <row r="23" spans="1:22" ht="15.5" x14ac:dyDescent="0.35">
      <c r="B23" t="s">
        <v>41</v>
      </c>
      <c r="C23" t="s">
        <v>42</v>
      </c>
      <c r="D23" s="3">
        <f>IFERROR(D5/D6*100,"")</f>
        <v>4.5293457569080475</v>
      </c>
      <c r="E23" s="3">
        <f>IFERROR(E5/E6*100,"")</f>
        <v>6.62784411289097</v>
      </c>
      <c r="H23" s="3">
        <f t="shared" ref="H23:V23" si="16">IFERROR(H5/H6*100,"")</f>
        <v>22.741610780428072</v>
      </c>
      <c r="I23" s="3">
        <f t="shared" si="16"/>
        <v>-1.6178283840088646E-3</v>
      </c>
      <c r="J23" s="3">
        <f t="shared" si="16"/>
        <v>-3.945052522708723</v>
      </c>
      <c r="K23" s="3">
        <f t="shared" si="16"/>
        <v>2.4683448984798639</v>
      </c>
      <c r="L23" s="3">
        <f t="shared" si="16"/>
        <v>1.6204175136241985</v>
      </c>
      <c r="M23" s="3">
        <f t="shared" si="16"/>
        <v>8.6801202923035721</v>
      </c>
      <c r="N23" s="3">
        <f t="shared" si="16"/>
        <v>1.4769072327158645</v>
      </c>
      <c r="O23" s="3">
        <f t="shared" si="16"/>
        <v>0.64687621695604602</v>
      </c>
      <c r="P23" s="3">
        <f t="shared" si="16"/>
        <v>-1.7949616000278974</v>
      </c>
      <c r="Q23" s="3">
        <f t="shared" si="16"/>
        <v>10.633367968697478</v>
      </c>
      <c r="R23" s="3">
        <f t="shared" si="16"/>
        <v>3.3470737133771284</v>
      </c>
      <c r="S23" s="3">
        <f t="shared" si="16"/>
        <v>-4.702150203348034</v>
      </c>
      <c r="T23" s="3">
        <f t="shared" si="16"/>
        <v>5.3341353380607011</v>
      </c>
      <c r="U23" s="3">
        <f t="shared" si="16"/>
        <v>0.34811098726472456</v>
      </c>
      <c r="V23" s="3">
        <f t="shared" si="16"/>
        <v>28.47395411196058</v>
      </c>
    </row>
    <row r="24" spans="1:22" ht="15.5" x14ac:dyDescent="0.35">
      <c r="C24" t="s">
        <v>43</v>
      </c>
      <c r="D24" s="4" t="str">
        <f>IFERROR(_xlfn.RRI(5,I23,D23),"")</f>
        <v/>
      </c>
      <c r="E24" s="4" t="str">
        <f>IFERROR(_xlfn.RRI(5,J23,E23),"")</f>
        <v/>
      </c>
      <c r="H24" s="4">
        <f t="shared" ref="H24:V24" si="17">IFERROR(_xlfn.RRI(5,M23,H23),"")</f>
        <v>0.21243676109296117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-0.31357796398527737</v>
      </c>
      <c r="M24" s="4">
        <f t="shared" si="17"/>
        <v>0.20996300926598654</v>
      </c>
      <c r="N24" s="4" t="str">
        <f t="shared" si="17"/>
        <v/>
      </c>
      <c r="O24" s="4">
        <f t="shared" si="17"/>
        <v>-0.34423017221011276</v>
      </c>
      <c r="P24" s="4" t="str">
        <f t="shared" si="17"/>
        <v/>
      </c>
      <c r="Q24" s="4">
        <f t="shared" si="17"/>
        <v>-0.17880818421332367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-290.81</v>
      </c>
      <c r="J25" s="3">
        <f t="shared" si="18"/>
        <v>17.64</v>
      </c>
      <c r="K25" s="3">
        <f t="shared" si="18"/>
        <v>23.45</v>
      </c>
      <c r="L25" s="3">
        <f t="shared" si="18"/>
        <v>96.34</v>
      </c>
      <c r="M25" s="3">
        <f t="shared" si="18"/>
        <v>170.78</v>
      </c>
      <c r="N25" s="3">
        <f t="shared" si="18"/>
        <v>10.199999999999999</v>
      </c>
      <c r="O25" s="3">
        <f t="shared" si="18"/>
        <v>-17.7</v>
      </c>
      <c r="P25" s="3">
        <f t="shared" si="18"/>
        <v>-1.32</v>
      </c>
      <c r="Q25" s="3">
        <f t="shared" si="18"/>
        <v>189.22</v>
      </c>
      <c r="R25" s="3">
        <f t="shared" si="18"/>
        <v>36.51</v>
      </c>
      <c r="S25" s="3">
        <f t="shared" si="18"/>
        <v>-33</v>
      </c>
      <c r="T25" s="3">
        <f t="shared" si="18"/>
        <v>68.77</v>
      </c>
      <c r="U25" s="3">
        <f t="shared" si="18"/>
        <v>80.22</v>
      </c>
      <c r="V25" s="3">
        <f t="shared" si="18"/>
        <v>279.36</v>
      </c>
    </row>
    <row r="26" spans="1:2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-0.12628876409049716</v>
      </c>
      <c r="M26" s="4">
        <f t="shared" si="19"/>
        <v>0.36146046728485581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-7.4959892245374693E-2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47</v>
      </c>
      <c r="D27" s="3">
        <f>IFERROR(D4/D21,"")</f>
        <v>355.47234697731341</v>
      </c>
      <c r="E27" s="3">
        <f>IFERROR(E4/E21,"")</f>
        <v>344.70834704358208</v>
      </c>
      <c r="H27" s="3">
        <f t="shared" ref="H27:V27" si="20">IFERROR(H4/H21,"")</f>
        <v>1400.3613880417911</v>
      </c>
      <c r="I27" s="3">
        <f t="shared" si="20"/>
        <v>7.0626444179104478E-2</v>
      </c>
      <c r="J27" s="3">
        <f t="shared" si="20"/>
        <v>6.8555894925373131E-2</v>
      </c>
      <c r="K27" s="3">
        <f t="shared" si="20"/>
        <v>7.091611194029851E-2</v>
      </c>
      <c r="L27" s="3">
        <f t="shared" si="20"/>
        <v>8.0348274925373137E-2</v>
      </c>
      <c r="M27" s="3">
        <f t="shared" si="20"/>
        <v>7.9639515522388057E-2</v>
      </c>
      <c r="N27" s="3">
        <f t="shared" si="20"/>
        <v>4.8984968358208952E-2</v>
      </c>
      <c r="O27" s="3">
        <f t="shared" si="20"/>
        <v>3.8912022089552238E-2</v>
      </c>
      <c r="P27" s="3">
        <f t="shared" si="20"/>
        <v>4.5283988059701491E-2</v>
      </c>
      <c r="Q27" s="3">
        <f t="shared" si="20"/>
        <v>4.8297695522388058E-2</v>
      </c>
      <c r="R27" s="3">
        <f t="shared" si="20"/>
        <v>4.0132333432835822E-2</v>
      </c>
      <c r="S27" s="3">
        <f t="shared" si="20"/>
        <v>3.7722767964071854E-2</v>
      </c>
      <c r="T27" s="3">
        <f t="shared" si="20"/>
        <v>4.7547409009009008E-2</v>
      </c>
      <c r="U27" s="3">
        <f t="shared" si="20"/>
        <v>4.1573374474474477E-2</v>
      </c>
      <c r="V27" s="3">
        <f t="shared" si="20"/>
        <v>4.9807737837837839E-2</v>
      </c>
    </row>
    <row r="28" spans="1:22" ht="15.5" x14ac:dyDescent="0.35">
      <c r="C28" t="s">
        <v>48</v>
      </c>
      <c r="D28" s="4">
        <f>IFERROR(_xlfn.RRI(5,I27,D27),"")</f>
        <v>4.5000634042732326</v>
      </c>
      <c r="E28" s="4">
        <f>IFERROR(_xlfn.RRI(5,J27,E27),"")</f>
        <v>4.4989706168576973</v>
      </c>
      <c r="H28" s="4">
        <f t="shared" ref="H28:V28" si="21">IFERROR(_xlfn.RRI(5,M27,H27),"")</f>
        <v>6.0635382883846214</v>
      </c>
      <c r="I28" s="4">
        <f t="shared" si="21"/>
        <v>7.592228252315314E-2</v>
      </c>
      <c r="J28" s="4">
        <f t="shared" si="21"/>
        <v>0.11993341042807271</v>
      </c>
      <c r="K28" s="4">
        <f t="shared" si="21"/>
        <v>9.3855739572343388E-2</v>
      </c>
      <c r="L28" s="4">
        <f t="shared" si="21"/>
        <v>0.10715908866943868</v>
      </c>
      <c r="M28" s="4">
        <f t="shared" si="21"/>
        <v>0.14690339814554187</v>
      </c>
      <c r="N28" s="4">
        <f t="shared" si="21"/>
        <v>5.363904475239778E-2</v>
      </c>
      <c r="O28" s="4">
        <f t="shared" si="21"/>
        <v>-3.9292040727057165E-2</v>
      </c>
      <c r="P28" s="4">
        <f t="shared" si="21"/>
        <v>1.7245735769491066E-2</v>
      </c>
      <c r="Q28" s="4">
        <f t="shared" si="21"/>
        <v>-6.1383831641963482E-3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49</v>
      </c>
      <c r="H29" s="4" t="str">
        <f t="shared" ref="H29:V29" si="22">IFERROR(((H25-I25)/I25)*100%,"")</f>
        <v/>
      </c>
      <c r="I29" s="4">
        <f t="shared" si="22"/>
        <v>-17.485827664399093</v>
      </c>
      <c r="J29" s="4">
        <f t="shared" si="22"/>
        <v>-0.2477611940298507</v>
      </c>
      <c r="K29" s="4">
        <f t="shared" si="22"/>
        <v>-0.75659123936059791</v>
      </c>
      <c r="L29" s="4">
        <f t="shared" si="22"/>
        <v>-0.43588242182925402</v>
      </c>
      <c r="M29" s="4">
        <f t="shared" si="22"/>
        <v>15.743137254901963</v>
      </c>
      <c r="N29" s="4">
        <f t="shared" si="22"/>
        <v>-1.576271186440678</v>
      </c>
      <c r="O29" s="4">
        <f t="shared" si="22"/>
        <v>12.409090909090908</v>
      </c>
      <c r="P29" s="4">
        <f t="shared" si="22"/>
        <v>-1.0069760067646125</v>
      </c>
      <c r="Q29" s="4">
        <f t="shared" si="22"/>
        <v>4.1826896740619013</v>
      </c>
      <c r="R29" s="4">
        <f t="shared" si="22"/>
        <v>-2.106363636363636</v>
      </c>
      <c r="S29" s="4">
        <f t="shared" si="22"/>
        <v>-1.4798604042460375</v>
      </c>
      <c r="T29" s="4">
        <f t="shared" si="22"/>
        <v>-0.14273248566442287</v>
      </c>
      <c r="U29" s="4">
        <f t="shared" si="22"/>
        <v>-0.71284364261168387</v>
      </c>
      <c r="V29" s="4" t="str">
        <f t="shared" si="22"/>
        <v/>
      </c>
    </row>
    <row r="30" spans="1:22" ht="15.5" x14ac:dyDescent="0.35">
      <c r="C30" t="s">
        <v>50</v>
      </c>
      <c r="H30" s="4">
        <f t="shared" ref="H30:V30" si="23">IFERROR(((H27-I27)/I27)*100%,"")</f>
        <v>19826.720400174156</v>
      </c>
      <c r="I30" s="4">
        <f t="shared" si="23"/>
        <v>3.0202351759615321E-2</v>
      </c>
      <c r="J30" s="4">
        <f t="shared" si="23"/>
        <v>-3.3281816365120981E-2</v>
      </c>
      <c r="K30" s="4">
        <f t="shared" si="23"/>
        <v>-0.11739098311488513</v>
      </c>
      <c r="L30" s="4">
        <f t="shared" si="23"/>
        <v>8.8995946087320737E-3</v>
      </c>
      <c r="M30" s="4">
        <f t="shared" si="23"/>
        <v>0.62579497734925016</v>
      </c>
      <c r="N30" s="4">
        <f t="shared" si="23"/>
        <v>0.25886463174478075</v>
      </c>
      <c r="O30" s="4">
        <f t="shared" si="23"/>
        <v>-0.14071123686696019</v>
      </c>
      <c r="P30" s="4">
        <f t="shared" si="23"/>
        <v>-6.2398576786952167E-2</v>
      </c>
      <c r="Q30" s="4">
        <f t="shared" si="23"/>
        <v>0.20346093513893287</v>
      </c>
      <c r="R30" s="4">
        <f t="shared" si="23"/>
        <v>6.3875627341527547E-2</v>
      </c>
      <c r="S30" s="4">
        <f t="shared" si="23"/>
        <v>-0.20662831581581317</v>
      </c>
      <c r="T30" s="4">
        <f t="shared" si="23"/>
        <v>0.14369857174337658</v>
      </c>
      <c r="U30" s="4">
        <f t="shared" si="23"/>
        <v>-0.16532297431721338</v>
      </c>
      <c r="V30" s="4" t="str">
        <f t="shared" si="23"/>
        <v/>
      </c>
    </row>
    <row r="32" spans="1:2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1267.6199999999999</v>
      </c>
      <c r="E32" s="3">
        <f>IFERROR(INDEX(E51:E500,MATCH($A$32,$C$51:$C$500,0)),"")</f>
        <v>1210.0999999999999</v>
      </c>
      <c r="H32" s="3">
        <f>IFERROR(INDEX(D32:G32,COUNT(D32:G32)),"")</f>
        <v>1210.0999999999999</v>
      </c>
      <c r="I32" s="3">
        <f t="shared" ref="I32:V32" si="24">IFERROR(INDEX(I51:I500,MATCH($C$32,$C$51:$C$500,0)),"")</f>
        <v>1129.71</v>
      </c>
      <c r="J32" s="3">
        <f t="shared" si="24"/>
        <v>1384.65</v>
      </c>
      <c r="K32" s="3">
        <f t="shared" si="24"/>
        <v>1797.44</v>
      </c>
      <c r="L32" s="3">
        <f t="shared" si="24"/>
        <v>1961.71</v>
      </c>
      <c r="M32" s="3">
        <f t="shared" si="24"/>
        <v>1833.05</v>
      </c>
      <c r="N32" s="3">
        <f t="shared" si="24"/>
        <v>1655.86</v>
      </c>
      <c r="O32" s="3">
        <f t="shared" si="24"/>
        <v>1607.69</v>
      </c>
      <c r="P32" s="3">
        <f t="shared" si="24"/>
        <v>1663.91</v>
      </c>
      <c r="Q32" s="3">
        <f t="shared" si="24"/>
        <v>1582.94</v>
      </c>
      <c r="R32" s="3">
        <f t="shared" si="24"/>
        <v>1420</v>
      </c>
      <c r="S32" s="3">
        <f t="shared" si="24"/>
        <v>1407.3</v>
      </c>
      <c r="T32" s="3">
        <f t="shared" si="24"/>
        <v>1400.01</v>
      </c>
      <c r="U32" s="3">
        <f t="shared" si="24"/>
        <v>1332.55</v>
      </c>
      <c r="V32" s="3">
        <f t="shared" si="24"/>
        <v>948.51</v>
      </c>
    </row>
    <row r="33" spans="1:2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1.1399999999999999</v>
      </c>
      <c r="E33" s="3">
        <f>IFERROR(INDEX(E51:E500,MATCH($A$33,$C$51:$C$500,0)),"")</f>
        <v>1.32</v>
      </c>
      <c r="H33" s="3">
        <f>IFERROR(INDEX(D33:G33,COUNT(D33:G33)),"")</f>
        <v>1.32</v>
      </c>
      <c r="I33" s="3">
        <f t="shared" ref="I33:V33" si="25">IFERROR(INDEX(I51:I500,MATCH($C$33,$C$51:$C$500,0)),"")</f>
        <v>1.58</v>
      </c>
      <c r="J33" s="3">
        <f t="shared" si="25"/>
        <v>0.52</v>
      </c>
      <c r="K33" s="3">
        <f t="shared" si="25"/>
        <v>0.41</v>
      </c>
      <c r="L33" s="3">
        <f t="shared" si="25"/>
        <v>0.34</v>
      </c>
      <c r="M33" s="3">
        <f t="shared" si="25"/>
        <v>0.53</v>
      </c>
      <c r="N33" s="3">
        <f t="shared" si="25"/>
        <v>0.44</v>
      </c>
      <c r="O33" s="3">
        <f t="shared" si="25"/>
        <v>0.62</v>
      </c>
      <c r="P33" s="3">
        <f t="shared" si="25"/>
        <v>0.69</v>
      </c>
      <c r="Q33" s="3">
        <f t="shared" si="25"/>
        <v>0.76</v>
      </c>
      <c r="R33" s="3">
        <f t="shared" si="25"/>
        <v>1.4</v>
      </c>
      <c r="S33" s="3">
        <f t="shared" si="25"/>
        <v>1.1399999999999999</v>
      </c>
      <c r="T33" s="3">
        <f t="shared" si="25"/>
        <v>0.95</v>
      </c>
      <c r="U33" s="3">
        <f t="shared" si="25"/>
        <v>1.1200000000000001</v>
      </c>
      <c r="V33" s="3">
        <f t="shared" si="25"/>
        <v>0</v>
      </c>
    </row>
    <row r="34" spans="1:2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21.14</v>
      </c>
      <c r="E34" s="3">
        <f>IFERROR(INDEX(E51:E500,MATCH($A$34,$C$51:$C$500,0)),"")</f>
        <v>23.01</v>
      </c>
      <c r="H34" s="3">
        <f>IFERROR(INDEX(D34:G34,COUNT(D34:G34)),"")</f>
        <v>23.01</v>
      </c>
      <c r="I34" s="3">
        <f t="shared" ref="I34:V34" si="26">IFERROR(INDEX(I51:I500,MATCH($C$34,$C$51:$C$500,0)),"")</f>
        <v>-6.12</v>
      </c>
      <c r="J34" s="3">
        <f t="shared" si="26"/>
        <v>40.53</v>
      </c>
      <c r="K34" s="3">
        <f t="shared" si="26"/>
        <v>31.77</v>
      </c>
      <c r="L34" s="3">
        <f t="shared" si="26"/>
        <v>6.9</v>
      </c>
      <c r="M34" s="3">
        <f t="shared" si="26"/>
        <v>5.74</v>
      </c>
      <c r="N34" s="3">
        <f t="shared" si="26"/>
        <v>72.06</v>
      </c>
      <c r="O34" s="3">
        <f t="shared" si="26"/>
        <v>-56.5</v>
      </c>
      <c r="P34" s="3">
        <f t="shared" si="26"/>
        <v>-871.21</v>
      </c>
      <c r="Q34" s="3">
        <f t="shared" si="26"/>
        <v>6.34</v>
      </c>
      <c r="R34" s="3">
        <f t="shared" si="26"/>
        <v>54.51</v>
      </c>
      <c r="S34" s="3">
        <f t="shared" si="26"/>
        <v>-48.79</v>
      </c>
      <c r="T34" s="3">
        <f t="shared" si="26"/>
        <v>19.27</v>
      </c>
      <c r="U34" s="3">
        <f t="shared" si="26"/>
        <v>18.57</v>
      </c>
      <c r="V34" s="3">
        <f t="shared" si="26"/>
        <v>0</v>
      </c>
    </row>
    <row r="35" spans="1:2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4.08</v>
      </c>
      <c r="E35" s="3">
        <f>IFERROR(INDEX(E51:E500,MATCH($A$35,$C$51:$C$500,0)),"")</f>
        <v>4.63</v>
      </c>
      <c r="H35" s="3">
        <f>IFERROR(INDEX(D35:G35,COUNT(D35:G35)),"")</f>
        <v>4.63</v>
      </c>
      <c r="I35" s="3">
        <f t="shared" ref="I35:V35" si="27">IFERROR(INDEX(I51:I500,MATCH($C$35,$C$51:$C$500,0)),"")</f>
        <v>1.53</v>
      </c>
      <c r="J35" s="3">
        <f t="shared" si="27"/>
        <v>0.66</v>
      </c>
      <c r="K35" s="3">
        <f t="shared" si="27"/>
        <v>0.69</v>
      </c>
      <c r="L35" s="3">
        <f t="shared" si="27"/>
        <v>0.56000000000000005</v>
      </c>
      <c r="M35" s="3">
        <f t="shared" si="27"/>
        <v>0.86</v>
      </c>
      <c r="N35" s="3">
        <f t="shared" si="27"/>
        <v>1.03</v>
      </c>
      <c r="O35" s="3">
        <f t="shared" si="27"/>
        <v>1.82</v>
      </c>
      <c r="P35" s="3">
        <f t="shared" si="27"/>
        <v>1.78</v>
      </c>
      <c r="Q35" s="3">
        <f t="shared" si="27"/>
        <v>1.86</v>
      </c>
      <c r="R35" s="3">
        <f t="shared" si="27"/>
        <v>3.73</v>
      </c>
      <c r="S35" s="3">
        <f t="shared" si="27"/>
        <v>3.18</v>
      </c>
      <c r="T35" s="3">
        <f t="shared" si="27"/>
        <v>2.2400000000000002</v>
      </c>
      <c r="U35" s="3">
        <f t="shared" si="27"/>
        <v>2.94</v>
      </c>
      <c r="V35" s="3">
        <f t="shared" si="27"/>
        <v>0</v>
      </c>
    </row>
    <row r="36" spans="1:2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</row>
    <row r="51" spans="2:22" ht="15.5" x14ac:dyDescent="0.35">
      <c r="B51" t="s">
        <v>71</v>
      </c>
      <c r="C51" t="s">
        <v>6</v>
      </c>
      <c r="D51" s="5">
        <v>1190832362374</v>
      </c>
      <c r="E51" s="5">
        <v>1154772962596</v>
      </c>
      <c r="F51" s="5">
        <v>48808612</v>
      </c>
      <c r="G51" s="5">
        <v>-1894792653849</v>
      </c>
      <c r="I51" s="5">
        <v>236598588</v>
      </c>
      <c r="J51" s="5">
        <v>229662248</v>
      </c>
      <c r="K51" s="5">
        <v>237568975</v>
      </c>
      <c r="L51" s="5">
        <v>269166721</v>
      </c>
      <c r="M51" s="5">
        <v>266792377</v>
      </c>
      <c r="N51" s="5">
        <v>164099644</v>
      </c>
      <c r="O51" s="5">
        <v>130355274</v>
      </c>
      <c r="P51" s="5">
        <v>151701360</v>
      </c>
      <c r="Q51" s="5">
        <v>161797280</v>
      </c>
      <c r="R51" s="5">
        <v>134443317</v>
      </c>
      <c r="S51" s="5">
        <v>125994045</v>
      </c>
      <c r="T51" s="5">
        <v>158332872</v>
      </c>
      <c r="U51" s="5">
        <v>138439337</v>
      </c>
      <c r="V51" s="5">
        <v>165859767</v>
      </c>
    </row>
    <row r="52" spans="2:22" ht="15.5" x14ac:dyDescent="0.35">
      <c r="C52" t="s">
        <v>1230</v>
      </c>
      <c r="D52" s="5">
        <v>1190832362374</v>
      </c>
      <c r="E52" s="5">
        <v>1154772962596</v>
      </c>
      <c r="F52" s="5">
        <v>48808612</v>
      </c>
      <c r="G52" s="5">
        <v>-1894792653849</v>
      </c>
      <c r="I52" s="5">
        <v>236598588</v>
      </c>
      <c r="J52" s="5">
        <v>229662248</v>
      </c>
      <c r="K52" s="5">
        <v>237568975</v>
      </c>
      <c r="L52" s="5">
        <v>268586966</v>
      </c>
      <c r="M52" s="5">
        <v>266792377</v>
      </c>
      <c r="N52" s="5">
        <v>164099644</v>
      </c>
      <c r="O52" s="5">
        <v>130355274</v>
      </c>
      <c r="P52" s="5">
        <v>151701360</v>
      </c>
      <c r="Q52" s="5">
        <v>161797280</v>
      </c>
      <c r="R52" s="5">
        <v>134443317</v>
      </c>
      <c r="S52" s="5">
        <v>119935906</v>
      </c>
      <c r="T52" s="5">
        <v>152174742</v>
      </c>
      <c r="U52" s="5">
        <v>134798060</v>
      </c>
      <c r="V52" s="5">
        <v>159880575</v>
      </c>
    </row>
    <row r="53" spans="2:22" ht="15.5" x14ac:dyDescent="0.35">
      <c r="C53" t="s">
        <v>79</v>
      </c>
      <c r="D53" s="5">
        <v>-1086400055</v>
      </c>
      <c r="E53" s="5">
        <v>-640665652</v>
      </c>
      <c r="F53" s="5">
        <v>-1005</v>
      </c>
      <c r="G53" s="5">
        <v>3363244572</v>
      </c>
      <c r="I53" s="5">
        <v>-465441</v>
      </c>
      <c r="J53" s="5">
        <v>-576825</v>
      </c>
      <c r="K53" s="5">
        <v>-675894</v>
      </c>
      <c r="L53" s="5">
        <v>-763294</v>
      </c>
      <c r="M53" s="5">
        <v>-658024</v>
      </c>
      <c r="N53" s="5">
        <v>-4675</v>
      </c>
      <c r="O53" s="5">
        <v>-317612</v>
      </c>
      <c r="P53" s="5">
        <v>-195614</v>
      </c>
      <c r="Q53" s="5">
        <v>-28611</v>
      </c>
      <c r="R53" s="5">
        <v>1647</v>
      </c>
      <c r="S53" s="5">
        <v>-197894</v>
      </c>
      <c r="T53" s="5">
        <v>-159849</v>
      </c>
      <c r="U53" s="5">
        <v>-194224</v>
      </c>
      <c r="V53" s="5">
        <v>2338980</v>
      </c>
    </row>
    <row r="54" spans="2:22" ht="15.5" x14ac:dyDescent="0.35">
      <c r="C54" t="s">
        <v>72</v>
      </c>
      <c r="D54" s="5">
        <v>-845733544809</v>
      </c>
      <c r="E54" s="5">
        <v>-800070018653</v>
      </c>
      <c r="F54" s="5">
        <v>-15503384</v>
      </c>
      <c r="G54" s="5">
        <v>1291825204960</v>
      </c>
      <c r="I54" s="5">
        <v>-153112046</v>
      </c>
      <c r="J54" s="5">
        <v>-171903228</v>
      </c>
      <c r="K54" s="5">
        <v>-202423260</v>
      </c>
      <c r="L54" s="5">
        <v>-215294824</v>
      </c>
      <c r="M54" s="5">
        <v>-166045987</v>
      </c>
      <c r="N54" s="5">
        <v>-124010517</v>
      </c>
      <c r="O54" s="5">
        <v>-106590252</v>
      </c>
      <c r="P54" s="5">
        <v>-110786077</v>
      </c>
      <c r="Q54" s="5">
        <v>-111650408</v>
      </c>
      <c r="R54" s="5">
        <v>-89157096</v>
      </c>
      <c r="S54" s="5">
        <v>-87138035</v>
      </c>
      <c r="T54" s="5">
        <v>-93981656</v>
      </c>
      <c r="U54" s="5">
        <v>-90224608</v>
      </c>
      <c r="V54" s="5">
        <v>-88231772</v>
      </c>
    </row>
    <row r="55" spans="2:22" ht="15.5" x14ac:dyDescent="0.35">
      <c r="C55" t="s">
        <v>1137</v>
      </c>
      <c r="D55" s="5">
        <v>-845733544809</v>
      </c>
      <c r="E55" s="5">
        <v>-800070018653</v>
      </c>
      <c r="F55" s="5">
        <v>-15503384</v>
      </c>
      <c r="G55" s="5">
        <v>1291825204960</v>
      </c>
      <c r="I55" s="5">
        <v>-153112046</v>
      </c>
      <c r="J55" s="5">
        <v>-171903228</v>
      </c>
      <c r="K55" s="5">
        <v>-202423260</v>
      </c>
      <c r="L55" s="5">
        <v>-215294824</v>
      </c>
      <c r="Q55" s="5">
        <v>-111650408</v>
      </c>
      <c r="R55" s="5">
        <v>-89157096</v>
      </c>
      <c r="S55" s="5">
        <v>-84215990</v>
      </c>
      <c r="T55" s="5">
        <v>-91115342</v>
      </c>
      <c r="U55" s="5">
        <v>-86668051</v>
      </c>
      <c r="V55" s="5">
        <v>-85736972</v>
      </c>
    </row>
    <row r="56" spans="2:22" ht="15.5" x14ac:dyDescent="0.35">
      <c r="C56" t="s">
        <v>930</v>
      </c>
      <c r="D56" s="5">
        <v>-845733544809</v>
      </c>
      <c r="E56" s="5">
        <v>-800070018653</v>
      </c>
      <c r="F56" s="5">
        <v>-15503384</v>
      </c>
      <c r="G56" s="5">
        <v>1291825204960</v>
      </c>
      <c r="I56" s="5">
        <v>-153112046</v>
      </c>
      <c r="J56" s="5">
        <v>-171903228</v>
      </c>
      <c r="K56" s="5">
        <v>-202423260</v>
      </c>
      <c r="L56" s="5">
        <v>-215294824</v>
      </c>
      <c r="M56" s="5">
        <v>-166045987</v>
      </c>
      <c r="N56" s="5">
        <v>-124010517</v>
      </c>
      <c r="O56" s="5">
        <v>-106590252</v>
      </c>
      <c r="P56" s="5">
        <v>-110786077</v>
      </c>
      <c r="Q56" s="5">
        <v>-111650408</v>
      </c>
      <c r="R56" s="5">
        <v>-89157096</v>
      </c>
      <c r="S56" s="5">
        <v>-87138035</v>
      </c>
      <c r="T56" s="5">
        <v>-93981656</v>
      </c>
      <c r="U56" s="5">
        <v>-90224608</v>
      </c>
      <c r="V56" s="5">
        <v>-88231772</v>
      </c>
    </row>
    <row r="57" spans="2:22" ht="15.5" x14ac:dyDescent="0.35">
      <c r="C57" t="s">
        <v>73</v>
      </c>
      <c r="D57" s="5">
        <v>345098817565</v>
      </c>
      <c r="E57" s="5">
        <v>354702943943</v>
      </c>
      <c r="F57" s="5">
        <v>33305228</v>
      </c>
      <c r="G57" s="5">
        <v>-602967448889</v>
      </c>
      <c r="I57" s="5">
        <v>83486542</v>
      </c>
      <c r="J57" s="5">
        <v>57759020</v>
      </c>
      <c r="K57" s="5">
        <v>35145715</v>
      </c>
      <c r="L57" s="5">
        <v>53871897</v>
      </c>
      <c r="M57" s="5">
        <v>100746390</v>
      </c>
      <c r="N57" s="5">
        <v>40089127</v>
      </c>
      <c r="O57" s="5">
        <v>23765022</v>
      </c>
      <c r="P57" s="5">
        <v>40915283</v>
      </c>
      <c r="Q57" s="5">
        <v>50146872</v>
      </c>
      <c r="R57" s="5">
        <v>45286221</v>
      </c>
      <c r="S57" s="5">
        <v>38856010</v>
      </c>
      <c r="T57" s="5">
        <v>64351216</v>
      </c>
      <c r="U57" s="5">
        <v>48214729</v>
      </c>
      <c r="V57" s="5">
        <v>77627995</v>
      </c>
    </row>
    <row r="58" spans="2:22" ht="15.5" x14ac:dyDescent="0.35">
      <c r="C58" t="s">
        <v>74</v>
      </c>
      <c r="D58" s="5">
        <v>-26462655884</v>
      </c>
      <c r="E58" s="5">
        <v>-54376052644</v>
      </c>
      <c r="F58" s="5">
        <v>-12583257</v>
      </c>
      <c r="G58" s="5">
        <v>155385775613</v>
      </c>
      <c r="I58" s="5">
        <v>-21835024</v>
      </c>
      <c r="J58" s="5">
        <v>-18688917</v>
      </c>
      <c r="K58" s="5">
        <v>-15481556</v>
      </c>
      <c r="L58" s="5">
        <v>-14914568</v>
      </c>
      <c r="M58" s="5">
        <v>-39031159</v>
      </c>
      <c r="N58" s="5">
        <v>-27273106</v>
      </c>
      <c r="O58" s="5">
        <v>-31044108</v>
      </c>
      <c r="P58" s="5">
        <v>-35841779</v>
      </c>
      <c r="Q58" s="5">
        <v>-41384184</v>
      </c>
      <c r="R58" s="5">
        <v>-30068966</v>
      </c>
      <c r="S58" s="5">
        <v>-29652457</v>
      </c>
      <c r="T58" s="5">
        <v>-28838850</v>
      </c>
      <c r="U58" s="5">
        <v>-26231524</v>
      </c>
      <c r="V58" s="5">
        <v>-37231407</v>
      </c>
    </row>
    <row r="59" spans="2:22" ht="15.5" x14ac:dyDescent="0.35">
      <c r="C59" t="s">
        <v>75</v>
      </c>
      <c r="D59" s="5">
        <v>-34217255711</v>
      </c>
      <c r="E59" s="5">
        <v>-45862836466</v>
      </c>
      <c r="F59" s="5">
        <v>-9004076</v>
      </c>
      <c r="G59" s="5">
        <v>52711607526</v>
      </c>
      <c r="I59" s="5">
        <v>-9489675</v>
      </c>
      <c r="J59" s="5">
        <v>-5672254</v>
      </c>
      <c r="K59" s="5">
        <v>-656377</v>
      </c>
      <c r="L59" s="5">
        <v>-605092</v>
      </c>
      <c r="M59" s="5">
        <v>-19985362</v>
      </c>
      <c r="N59" s="5">
        <v>-9642430</v>
      </c>
      <c r="O59" s="5">
        <v>-7706111</v>
      </c>
      <c r="P59" s="5">
        <v>-11635291</v>
      </c>
      <c r="Q59" s="5">
        <v>-10123939</v>
      </c>
      <c r="R59" s="5">
        <v>-6118643</v>
      </c>
      <c r="S59" s="5">
        <v>-3369818</v>
      </c>
      <c r="T59" s="5">
        <v>-2424824</v>
      </c>
      <c r="U59" s="5">
        <v>-2398767</v>
      </c>
      <c r="V59" s="5">
        <v>-2248691</v>
      </c>
    </row>
    <row r="60" spans="2:22" ht="15.5" x14ac:dyDescent="0.35">
      <c r="C60" t="s">
        <v>246</v>
      </c>
      <c r="F60" s="5">
        <v>6568041</v>
      </c>
      <c r="G60" s="5">
        <v>-6568041</v>
      </c>
      <c r="K60" s="5">
        <v>-10455863</v>
      </c>
      <c r="L60" s="5">
        <v>-9425138</v>
      </c>
      <c r="M60" s="5">
        <v>-12318859</v>
      </c>
      <c r="N60" s="5">
        <v>-12176581</v>
      </c>
      <c r="O60" s="5">
        <v>-10679347</v>
      </c>
      <c r="P60" s="5">
        <v>-13860249</v>
      </c>
      <c r="Q60" s="5">
        <v>-16995554</v>
      </c>
      <c r="R60" s="5">
        <v>-12788930</v>
      </c>
      <c r="S60" s="5">
        <v>-14371315</v>
      </c>
      <c r="T60" s="5">
        <v>-13923849</v>
      </c>
      <c r="U60" s="5">
        <v>-11342654</v>
      </c>
      <c r="V60" s="5">
        <v>-20104253</v>
      </c>
    </row>
    <row r="61" spans="2:22" ht="15.5" x14ac:dyDescent="0.35">
      <c r="C61" t="s">
        <v>76</v>
      </c>
      <c r="D61" s="5">
        <v>-3390055487</v>
      </c>
      <c r="E61" s="5">
        <v>-8513216178</v>
      </c>
      <c r="F61" s="5">
        <v>-9375750</v>
      </c>
      <c r="G61" s="5">
        <v>87147533987</v>
      </c>
      <c r="I61" s="5">
        <v>-12345349</v>
      </c>
      <c r="J61" s="5">
        <v>-13016663</v>
      </c>
      <c r="K61" s="5">
        <v>-4369316</v>
      </c>
      <c r="L61" s="5">
        <v>-4884338</v>
      </c>
      <c r="M61" s="5">
        <v>-6726938</v>
      </c>
      <c r="N61" s="5">
        <v>-5454095</v>
      </c>
      <c r="O61" s="5">
        <v>-12658650</v>
      </c>
      <c r="P61" s="5">
        <v>-10346239</v>
      </c>
      <c r="Q61" s="5">
        <v>-14264691</v>
      </c>
      <c r="R61" s="5">
        <v>-11161393</v>
      </c>
      <c r="S61" s="5">
        <v>-11911324</v>
      </c>
      <c r="T61" s="5">
        <v>-12490177</v>
      </c>
      <c r="U61" s="5">
        <v>-12490103</v>
      </c>
      <c r="V61" s="5">
        <v>-14878463</v>
      </c>
    </row>
    <row r="62" spans="2:22" ht="15.5" x14ac:dyDescent="0.35">
      <c r="C62" t="s">
        <v>77</v>
      </c>
      <c r="D62" s="5">
        <v>318636161681</v>
      </c>
      <c r="E62" s="5">
        <v>300326891299</v>
      </c>
      <c r="F62" s="5">
        <v>20721971</v>
      </c>
      <c r="G62" s="5">
        <v>-447581673276</v>
      </c>
      <c r="I62" s="5">
        <v>61651518</v>
      </c>
      <c r="J62" s="5">
        <v>39070103</v>
      </c>
      <c r="K62" s="5">
        <v>19664159</v>
      </c>
      <c r="L62" s="5">
        <v>38957329</v>
      </c>
      <c r="M62" s="5">
        <v>61715231</v>
      </c>
      <c r="N62" s="5">
        <v>12816021</v>
      </c>
      <c r="O62" s="5">
        <v>-7279086</v>
      </c>
      <c r="P62" s="5">
        <v>5073504</v>
      </c>
      <c r="Q62" s="5">
        <v>8762688</v>
      </c>
      <c r="R62" s="5">
        <v>15217255</v>
      </c>
      <c r="S62" s="5">
        <v>9203553</v>
      </c>
      <c r="T62" s="5">
        <v>35512366</v>
      </c>
      <c r="U62" s="5">
        <v>21983205</v>
      </c>
      <c r="V62" s="5">
        <v>40396588</v>
      </c>
    </row>
    <row r="63" spans="2:22" ht="15.5" x14ac:dyDescent="0.35">
      <c r="C63" t="s">
        <v>78</v>
      </c>
      <c r="D63" s="5">
        <v>-29626359946</v>
      </c>
      <c r="E63" s="5">
        <v>-4130472208</v>
      </c>
      <c r="F63" s="5">
        <v>-82674031</v>
      </c>
      <c r="G63" s="5">
        <v>59130667518</v>
      </c>
      <c r="I63" s="5">
        <v>-88576856</v>
      </c>
      <c r="J63" s="5">
        <v>-19267700</v>
      </c>
      <c r="K63" s="5">
        <v>-7566853</v>
      </c>
      <c r="L63" s="5">
        <v>-4449518</v>
      </c>
      <c r="M63" s="5">
        <v>-3329062</v>
      </c>
      <c r="N63" s="5">
        <v>2207596</v>
      </c>
      <c r="O63" s="5">
        <v>14756049</v>
      </c>
      <c r="P63" s="5">
        <v>1565214</v>
      </c>
      <c r="Q63" s="5">
        <v>64397662</v>
      </c>
      <c r="R63" s="5">
        <v>4149370</v>
      </c>
      <c r="S63" s="5">
        <v>-8646040</v>
      </c>
      <c r="T63" s="5">
        <v>-1690002</v>
      </c>
      <c r="U63" s="5">
        <v>11367590</v>
      </c>
      <c r="V63" s="5">
        <v>18866048</v>
      </c>
    </row>
    <row r="64" spans="2:22" ht="15.5" x14ac:dyDescent="0.35">
      <c r="C64" t="s">
        <v>801</v>
      </c>
      <c r="F64" s="5">
        <v>1212249</v>
      </c>
      <c r="I64" s="5">
        <v>1212249</v>
      </c>
      <c r="J64" s="5">
        <v>221825</v>
      </c>
      <c r="Q64" s="5">
        <v>-2431466</v>
      </c>
      <c r="R64" s="5">
        <v>73033</v>
      </c>
      <c r="S64" s="5">
        <v>247526</v>
      </c>
      <c r="T64" s="5">
        <v>637025</v>
      </c>
      <c r="U64" s="5">
        <v>1112889</v>
      </c>
      <c r="V64" s="5">
        <v>1990658</v>
      </c>
    </row>
    <row r="65" spans="3:22" ht="15.5" x14ac:dyDescent="0.35">
      <c r="C65" t="s">
        <v>248</v>
      </c>
      <c r="F65" s="5">
        <v>569197</v>
      </c>
      <c r="G65" s="5">
        <v>-569197</v>
      </c>
      <c r="K65" s="5">
        <v>175665</v>
      </c>
      <c r="L65" s="5">
        <v>-2583039</v>
      </c>
      <c r="M65" s="5">
        <v>-431820</v>
      </c>
      <c r="N65" s="5">
        <v>3137837</v>
      </c>
      <c r="O65" s="5">
        <v>-564928</v>
      </c>
      <c r="P65" s="5">
        <v>-2116342</v>
      </c>
      <c r="Q65" s="5">
        <v>-724575</v>
      </c>
      <c r="R65" s="5">
        <v>-442875</v>
      </c>
      <c r="S65" s="5">
        <v>-4387591</v>
      </c>
      <c r="T65" s="5">
        <v>-2156137</v>
      </c>
      <c r="U65" s="5">
        <v>3188359</v>
      </c>
      <c r="V65" s="5">
        <v>2009636</v>
      </c>
    </row>
    <row r="66" spans="3:22" ht="15.5" x14ac:dyDescent="0.35">
      <c r="C66" t="s">
        <v>928</v>
      </c>
      <c r="D66" s="5">
        <v>-22069850327</v>
      </c>
      <c r="E66" s="5">
        <v>-18349874317</v>
      </c>
      <c r="F66" s="5">
        <v>-353537</v>
      </c>
      <c r="G66" s="5">
        <v>59131228351</v>
      </c>
      <c r="I66" s="5">
        <v>-5695529</v>
      </c>
      <c r="J66" s="5">
        <v>-9913030</v>
      </c>
      <c r="K66" s="5">
        <v>-9551328</v>
      </c>
      <c r="L66" s="5">
        <v>-4769432</v>
      </c>
      <c r="M66" s="5">
        <v>-4119003</v>
      </c>
      <c r="N66" s="5">
        <v>-2559606</v>
      </c>
      <c r="O66" s="5">
        <v>-140101</v>
      </c>
      <c r="P66" s="5">
        <v>-354783</v>
      </c>
      <c r="S66" s="5">
        <v>-2176248</v>
      </c>
      <c r="T66" s="5">
        <v>-533134</v>
      </c>
      <c r="U66" s="5">
        <v>-425015</v>
      </c>
      <c r="V66" s="5">
        <v>-247418</v>
      </c>
    </row>
    <row r="67" spans="3:22" ht="15.5" x14ac:dyDescent="0.35">
      <c r="C67" t="s">
        <v>80</v>
      </c>
      <c r="D67" s="5">
        <v>-29626359946</v>
      </c>
      <c r="E67" s="5">
        <v>-4130472208</v>
      </c>
      <c r="F67" s="5">
        <v>-82674031</v>
      </c>
      <c r="G67" s="5">
        <v>59130667518</v>
      </c>
      <c r="I67" s="5">
        <v>-88576856</v>
      </c>
      <c r="J67" s="5">
        <v>-19267700</v>
      </c>
      <c r="K67" s="5">
        <v>-7566853</v>
      </c>
      <c r="L67" s="5">
        <v>-4449518</v>
      </c>
      <c r="M67" s="5">
        <v>-3329062</v>
      </c>
      <c r="N67" s="5">
        <v>2207596</v>
      </c>
      <c r="O67" s="5">
        <v>14756049</v>
      </c>
      <c r="P67" s="5">
        <v>1565214</v>
      </c>
      <c r="Q67" s="5">
        <v>64397662</v>
      </c>
      <c r="R67" s="5">
        <v>4149370</v>
      </c>
      <c r="S67" s="5">
        <v>-8646040</v>
      </c>
      <c r="T67" s="5">
        <v>-1690002</v>
      </c>
      <c r="U67" s="5">
        <v>11367590</v>
      </c>
      <c r="V67" s="5">
        <v>18866048</v>
      </c>
    </row>
    <row r="68" spans="3:22" ht="15.5" x14ac:dyDescent="0.35">
      <c r="C68" t="s">
        <v>29</v>
      </c>
      <c r="D68" s="5">
        <v>289009801735</v>
      </c>
      <c r="E68" s="5">
        <v>296196419091</v>
      </c>
      <c r="F68" s="5">
        <v>-61952060</v>
      </c>
      <c r="G68" s="5">
        <v>-388451005758</v>
      </c>
      <c r="I68" s="5">
        <v>-26925338</v>
      </c>
      <c r="J68" s="5">
        <v>19802403</v>
      </c>
      <c r="K68" s="5">
        <v>12097306</v>
      </c>
      <c r="L68" s="5">
        <v>34507811</v>
      </c>
      <c r="M68" s="5">
        <v>58386169</v>
      </c>
      <c r="N68" s="5">
        <v>15023617</v>
      </c>
      <c r="O68" s="5">
        <v>7476963</v>
      </c>
      <c r="P68" s="5">
        <v>6638718</v>
      </c>
      <c r="Q68" s="5">
        <v>73160350</v>
      </c>
      <c r="R68" s="5">
        <v>19366625</v>
      </c>
      <c r="S68" s="5">
        <v>557513</v>
      </c>
      <c r="T68" s="5">
        <v>33822364</v>
      </c>
      <c r="U68" s="5">
        <v>33350795</v>
      </c>
      <c r="V68" s="5">
        <v>59262636</v>
      </c>
    </row>
    <row r="69" spans="3:22" ht="15.5" x14ac:dyDescent="0.35">
      <c r="C69" t="s">
        <v>28</v>
      </c>
      <c r="D69" s="5">
        <v>-56046072776</v>
      </c>
      <c r="E69" s="5">
        <v>-63304244750</v>
      </c>
      <c r="F69" s="5">
        <v>-2071726</v>
      </c>
      <c r="G69" s="5">
        <v>118499583529</v>
      </c>
      <c r="I69" s="5">
        <v>-13204384</v>
      </c>
      <c r="J69" s="5">
        <v>-11189739</v>
      </c>
      <c r="K69" s="5">
        <v>-7666071</v>
      </c>
      <c r="L69" s="5">
        <v>-13352523</v>
      </c>
      <c r="M69" s="5">
        <v>-18704709</v>
      </c>
      <c r="N69" s="5">
        <v>-12812792</v>
      </c>
      <c r="O69" s="5">
        <v>-12035155</v>
      </c>
      <c r="P69" s="5">
        <v>-7130330</v>
      </c>
      <c r="Q69" s="5">
        <v>-25760825</v>
      </c>
      <c r="R69" s="5">
        <v>-10167380</v>
      </c>
      <c r="S69" s="5">
        <v>-8943927</v>
      </c>
      <c r="T69" s="5">
        <v>-15554160</v>
      </c>
      <c r="U69" s="5">
        <v>-11488955</v>
      </c>
      <c r="V69" s="5">
        <v>-17305555</v>
      </c>
    </row>
    <row r="70" spans="3:22" ht="15.5" x14ac:dyDescent="0.35">
      <c r="C70" t="s">
        <v>327</v>
      </c>
      <c r="D70" s="5">
        <v>232963728959</v>
      </c>
      <c r="E70" s="5">
        <v>232892174341</v>
      </c>
      <c r="F70" s="5">
        <v>-64023786</v>
      </c>
      <c r="G70" s="5">
        <v>-269951422229</v>
      </c>
      <c r="I70" s="5">
        <v>-40129722</v>
      </c>
      <c r="J70" s="5">
        <v>8612664</v>
      </c>
      <c r="K70" s="5">
        <v>4431235</v>
      </c>
      <c r="L70" s="5">
        <v>21155288</v>
      </c>
      <c r="M70" s="5">
        <v>39681460</v>
      </c>
      <c r="N70" s="5">
        <v>2210825</v>
      </c>
      <c r="O70" s="5">
        <v>-4558192</v>
      </c>
      <c r="P70" s="5">
        <v>-491612</v>
      </c>
      <c r="Q70" s="5">
        <v>47399525</v>
      </c>
      <c r="R70" s="5">
        <v>9199245</v>
      </c>
      <c r="S70" s="5">
        <v>-8386414</v>
      </c>
      <c r="T70" s="5">
        <v>18268204</v>
      </c>
      <c r="U70" s="5">
        <v>21861840</v>
      </c>
      <c r="V70" s="5">
        <v>41957081</v>
      </c>
    </row>
    <row r="71" spans="3:22" ht="15.5" x14ac:dyDescent="0.35">
      <c r="C71" t="s">
        <v>86</v>
      </c>
      <c r="D71" s="5">
        <v>228944741689</v>
      </c>
      <c r="E71" s="5">
        <v>231898989361</v>
      </c>
      <c r="F71" s="5">
        <v>-83478333</v>
      </c>
      <c r="G71" s="5">
        <v>-233789381956</v>
      </c>
      <c r="I71" s="5">
        <v>-59584269</v>
      </c>
      <c r="J71" s="5">
        <v>3242404</v>
      </c>
      <c r="K71" s="5">
        <v>4431235</v>
      </c>
      <c r="L71" s="5">
        <v>21155288</v>
      </c>
      <c r="M71" s="5">
        <v>39681460</v>
      </c>
      <c r="N71" s="5">
        <v>2210825</v>
      </c>
      <c r="O71" s="5">
        <v>-4558192</v>
      </c>
      <c r="P71" s="5">
        <v>-491612</v>
      </c>
      <c r="Q71" s="5">
        <v>47399525</v>
      </c>
      <c r="R71" s="5">
        <v>9199245</v>
      </c>
      <c r="S71" s="5">
        <v>-8386414</v>
      </c>
      <c r="T71" s="5">
        <v>18268204</v>
      </c>
      <c r="U71" s="5">
        <v>21861840</v>
      </c>
      <c r="V71" s="5">
        <v>98660104</v>
      </c>
    </row>
    <row r="72" spans="3:22" ht="15.5" x14ac:dyDescent="0.35">
      <c r="C72" t="s">
        <v>87</v>
      </c>
      <c r="D72" s="5">
        <v>-37085547091</v>
      </c>
      <c r="E72" s="5">
        <v>37083740342</v>
      </c>
      <c r="F72" s="5">
        <v>-2343410</v>
      </c>
      <c r="G72" s="5">
        <v>2950853756</v>
      </c>
      <c r="I72" s="5">
        <v>-2343410</v>
      </c>
      <c r="J72" s="5">
        <v>-15192998</v>
      </c>
      <c r="K72" s="5">
        <v>4567017</v>
      </c>
      <c r="L72" s="5">
        <v>-15046210</v>
      </c>
      <c r="M72" s="5">
        <v>-2730583</v>
      </c>
      <c r="N72" s="5">
        <v>3629469</v>
      </c>
      <c r="O72" s="5">
        <v>6755040</v>
      </c>
      <c r="P72" s="5">
        <v>-6639540</v>
      </c>
      <c r="Q72" s="5">
        <v>-5704694</v>
      </c>
      <c r="R72" s="5">
        <v>2672728</v>
      </c>
      <c r="S72" s="5">
        <v>-7819005</v>
      </c>
      <c r="T72" s="5">
        <v>1599534</v>
      </c>
      <c r="U72" s="5">
        <v>-20786650</v>
      </c>
      <c r="V72" s="5">
        <v>-3020766</v>
      </c>
    </row>
    <row r="73" spans="3:22" ht="15.5" x14ac:dyDescent="0.35">
      <c r="C73" t="s">
        <v>1087</v>
      </c>
    </row>
    <row r="74" spans="3:22" ht="15.5" x14ac:dyDescent="0.35">
      <c r="C74" t="s">
        <v>2010</v>
      </c>
      <c r="F74" s="5">
        <v>5874517</v>
      </c>
      <c r="G74" s="5">
        <v>-5874517</v>
      </c>
      <c r="Q74" s="5">
        <v>-688645</v>
      </c>
      <c r="R74" s="5">
        <v>1669592</v>
      </c>
      <c r="V74" s="5">
        <v>1997539</v>
      </c>
    </row>
    <row r="75" spans="3:22" ht="15.5" x14ac:dyDescent="0.35">
      <c r="C75" t="s">
        <v>88</v>
      </c>
      <c r="D75" s="5">
        <v>-37085547091</v>
      </c>
      <c r="E75" s="5">
        <v>37083740342</v>
      </c>
      <c r="F75" s="5">
        <v>-2343410</v>
      </c>
      <c r="G75" s="5">
        <v>2950853756</v>
      </c>
      <c r="I75" s="5">
        <v>-2343410</v>
      </c>
      <c r="J75" s="5">
        <v>-15192998</v>
      </c>
      <c r="K75" s="5">
        <v>4567017</v>
      </c>
      <c r="L75" s="5">
        <v>-15046210</v>
      </c>
      <c r="M75" s="5">
        <v>-2730583</v>
      </c>
      <c r="N75" s="5">
        <v>3629469</v>
      </c>
      <c r="O75" s="5">
        <v>6755040</v>
      </c>
      <c r="P75" s="5">
        <v>-6639540</v>
      </c>
      <c r="Q75" s="5">
        <v>-5704694</v>
      </c>
      <c r="R75" s="5">
        <v>2672728</v>
      </c>
      <c r="S75" s="5">
        <v>-7819005</v>
      </c>
      <c r="T75" s="5">
        <v>1599534</v>
      </c>
      <c r="U75" s="5">
        <v>-20786650</v>
      </c>
      <c r="V75" s="5">
        <v>-3020766</v>
      </c>
    </row>
    <row r="76" spans="3:22" ht="15.5" x14ac:dyDescent="0.35">
      <c r="C76" t="s">
        <v>89</v>
      </c>
      <c r="D76" s="5">
        <v>191859194598</v>
      </c>
      <c r="E76" s="5">
        <v>268982729703</v>
      </c>
      <c r="F76" s="5">
        <v>-80525221</v>
      </c>
      <c r="G76" s="5">
        <v>-230843824722</v>
      </c>
      <c r="I76" s="5">
        <v>-61927679</v>
      </c>
      <c r="J76" s="5">
        <v>-11950594</v>
      </c>
      <c r="K76" s="5">
        <v>8998252</v>
      </c>
      <c r="L76" s="5">
        <v>6109078</v>
      </c>
      <c r="M76" s="5">
        <v>36950877</v>
      </c>
      <c r="N76" s="5">
        <v>5840294</v>
      </c>
      <c r="O76" s="5">
        <v>2196848</v>
      </c>
      <c r="P76" s="5">
        <v>-7131152</v>
      </c>
      <c r="Q76" s="5">
        <v>41694831</v>
      </c>
      <c r="R76" s="5">
        <v>11871973</v>
      </c>
      <c r="S76" s="5">
        <v>-16205419</v>
      </c>
      <c r="T76" s="5">
        <v>19867738</v>
      </c>
      <c r="U76" s="5">
        <v>1075190</v>
      </c>
      <c r="V76" s="5">
        <v>95639338</v>
      </c>
    </row>
    <row r="77" spans="3:22" ht="15.5" x14ac:dyDescent="0.35">
      <c r="C77" t="s">
        <v>90</v>
      </c>
      <c r="D77" s="5">
        <v>228944741689</v>
      </c>
      <c r="E77" s="5">
        <v>231898989361</v>
      </c>
      <c r="F77" s="5">
        <v>-83478333</v>
      </c>
      <c r="G77" s="5">
        <v>-233789381956</v>
      </c>
      <c r="I77" s="5">
        <v>-59584269</v>
      </c>
      <c r="J77" s="5">
        <v>3242404</v>
      </c>
      <c r="K77" s="5">
        <v>4431235</v>
      </c>
      <c r="L77" s="5">
        <v>21155288</v>
      </c>
      <c r="M77" s="5">
        <v>39681460</v>
      </c>
      <c r="N77" s="5">
        <v>2210825</v>
      </c>
      <c r="O77" s="5">
        <v>-4558192</v>
      </c>
      <c r="P77" s="5">
        <v>-491612</v>
      </c>
      <c r="Q77" s="5">
        <v>47399525</v>
      </c>
      <c r="R77" s="5">
        <v>9199245</v>
      </c>
      <c r="S77" s="5">
        <v>-8386414</v>
      </c>
      <c r="T77" s="5">
        <v>18268204</v>
      </c>
      <c r="U77" s="5">
        <v>21861840</v>
      </c>
      <c r="V77" s="5">
        <v>98660104</v>
      </c>
    </row>
    <row r="78" spans="3:22" ht="15.5" x14ac:dyDescent="0.35">
      <c r="C78" t="s">
        <v>8</v>
      </c>
      <c r="D78" s="5">
        <v>192945594653</v>
      </c>
      <c r="E78" s="5">
        <v>269623395355</v>
      </c>
      <c r="F78" s="5">
        <v>-80524216</v>
      </c>
      <c r="G78" s="5">
        <v>-234207069294</v>
      </c>
      <c r="I78" s="5">
        <v>-61462238</v>
      </c>
      <c r="J78" s="5">
        <v>-11373769</v>
      </c>
      <c r="K78" s="5">
        <v>9674146</v>
      </c>
      <c r="L78" s="5">
        <v>6872372</v>
      </c>
      <c r="M78" s="5">
        <v>37608901</v>
      </c>
      <c r="N78" s="5">
        <v>5844969</v>
      </c>
      <c r="O78" s="5">
        <v>2514460</v>
      </c>
      <c r="P78" s="5">
        <v>-6935538</v>
      </c>
      <c r="Q78" s="5">
        <v>41723442</v>
      </c>
      <c r="R78" s="5">
        <v>11870326</v>
      </c>
      <c r="S78" s="5">
        <v>-16007525</v>
      </c>
      <c r="T78" s="5">
        <v>20027587</v>
      </c>
      <c r="U78" s="5">
        <v>1269414</v>
      </c>
      <c r="V78" s="5">
        <v>93300358</v>
      </c>
    </row>
    <row r="79" spans="3:22" ht="15.5" x14ac:dyDescent="0.35">
      <c r="C79" t="s">
        <v>91</v>
      </c>
      <c r="D79" s="5">
        <v>228944741689</v>
      </c>
      <c r="E79" s="5">
        <v>231898989361</v>
      </c>
      <c r="F79" s="5">
        <v>-83478333</v>
      </c>
      <c r="G79" s="5">
        <v>-233789381956</v>
      </c>
      <c r="I79" s="5">
        <v>-59584269</v>
      </c>
      <c r="J79" s="5">
        <v>3242404</v>
      </c>
      <c r="K79" s="5">
        <v>4431235</v>
      </c>
      <c r="L79" s="5">
        <v>21155288</v>
      </c>
      <c r="M79" s="5">
        <v>39681460</v>
      </c>
      <c r="N79" s="5">
        <v>2210825</v>
      </c>
      <c r="O79" s="5">
        <v>-4558192</v>
      </c>
      <c r="P79" s="5">
        <v>-491612</v>
      </c>
      <c r="Q79" s="5">
        <v>47399525</v>
      </c>
      <c r="R79" s="5">
        <v>9199245</v>
      </c>
      <c r="S79" s="5">
        <v>-8386414</v>
      </c>
      <c r="T79" s="5">
        <v>18268204</v>
      </c>
      <c r="U79" s="5">
        <v>21861840</v>
      </c>
      <c r="V79" s="5">
        <v>98660104</v>
      </c>
    </row>
    <row r="80" spans="3:22" ht="15.5" x14ac:dyDescent="0.35">
      <c r="C80" t="s">
        <v>92</v>
      </c>
      <c r="D80" s="5">
        <v>191859194598</v>
      </c>
      <c r="E80" s="5">
        <v>268982729703</v>
      </c>
      <c r="F80" s="5">
        <v>-80525221</v>
      </c>
      <c r="G80" s="5">
        <v>-230843824722</v>
      </c>
      <c r="I80" s="5">
        <v>-61927679</v>
      </c>
      <c r="J80" s="5">
        <v>-11950594</v>
      </c>
      <c r="K80" s="5">
        <v>8998252</v>
      </c>
      <c r="L80" s="5">
        <v>6109078</v>
      </c>
      <c r="M80" s="5">
        <v>36950877</v>
      </c>
      <c r="N80" s="5">
        <v>5840294</v>
      </c>
      <c r="O80" s="5">
        <v>2196848</v>
      </c>
      <c r="P80" s="5">
        <v>-7131152</v>
      </c>
      <c r="Q80" s="5">
        <v>41694831</v>
      </c>
      <c r="R80" s="5">
        <v>11871973</v>
      </c>
      <c r="S80" s="5">
        <v>-16205419</v>
      </c>
      <c r="T80" s="5">
        <v>19867738</v>
      </c>
      <c r="U80" s="5">
        <v>1075190</v>
      </c>
      <c r="V80" s="5">
        <v>95639338</v>
      </c>
    </row>
    <row r="81" spans="2:22" ht="15.5" x14ac:dyDescent="0.35">
      <c r="C81" t="s">
        <v>93</v>
      </c>
      <c r="D81" s="5">
        <v>191859194598</v>
      </c>
      <c r="E81" s="5">
        <v>268982729703</v>
      </c>
      <c r="F81" s="5">
        <v>-80525221</v>
      </c>
      <c r="G81" s="5">
        <v>-230843824722</v>
      </c>
      <c r="I81" s="5">
        <v>-61927679</v>
      </c>
      <c r="J81" s="5">
        <v>-11950594</v>
      </c>
      <c r="K81" s="5">
        <v>8998252</v>
      </c>
      <c r="L81" s="5">
        <v>6109078</v>
      </c>
      <c r="M81" s="5">
        <v>36950877</v>
      </c>
      <c r="N81" s="5">
        <v>5840294</v>
      </c>
      <c r="O81" s="5">
        <v>2196848</v>
      </c>
      <c r="P81" s="5">
        <v>-7131152</v>
      </c>
      <c r="Q81" s="5">
        <v>41694831</v>
      </c>
      <c r="R81" s="5">
        <v>11871973</v>
      </c>
      <c r="S81" s="5">
        <v>-16205419</v>
      </c>
      <c r="T81" s="5">
        <v>19867738</v>
      </c>
      <c r="U81" s="5">
        <v>1075190</v>
      </c>
      <c r="V81" s="5">
        <v>95639338</v>
      </c>
    </row>
    <row r="83" spans="2:22" ht="15.5" x14ac:dyDescent="0.35">
      <c r="B83" t="s">
        <v>94</v>
      </c>
      <c r="C83" t="s">
        <v>95</v>
      </c>
    </row>
    <row r="84" spans="2:22" ht="15.5" x14ac:dyDescent="0.35">
      <c r="C84" t="s">
        <v>96</v>
      </c>
    </row>
    <row r="85" spans="2:22" ht="15.5" x14ac:dyDescent="0.35">
      <c r="C85" t="s">
        <v>20</v>
      </c>
      <c r="D85" s="5">
        <v>1604370464675</v>
      </c>
      <c r="E85" s="5">
        <v>1544523127703</v>
      </c>
      <c r="F85" s="5">
        <v>253318959064</v>
      </c>
      <c r="G85" s="5">
        <v>18180458</v>
      </c>
      <c r="I85" s="5">
        <v>253318959064</v>
      </c>
      <c r="J85" s="5">
        <v>9132895</v>
      </c>
      <c r="K85" s="5">
        <v>5852646</v>
      </c>
      <c r="L85" s="5">
        <v>10820724</v>
      </c>
      <c r="M85" s="5">
        <v>27141425</v>
      </c>
      <c r="N85" s="5">
        <v>15887126</v>
      </c>
      <c r="O85" s="5">
        <v>18484660</v>
      </c>
      <c r="P85" s="5">
        <v>29234164</v>
      </c>
      <c r="Q85" s="5">
        <v>46404941</v>
      </c>
      <c r="R85" s="5">
        <v>16882293</v>
      </c>
      <c r="S85" s="5">
        <v>19104326</v>
      </c>
      <c r="T85" s="5">
        <v>30134307</v>
      </c>
      <c r="U85" s="5">
        <v>41438142</v>
      </c>
      <c r="V85" s="5">
        <v>76598758</v>
      </c>
    </row>
    <row r="86" spans="2:22" ht="15.5" x14ac:dyDescent="0.35">
      <c r="C86" t="s">
        <v>256</v>
      </c>
      <c r="S86" s="5">
        <v>736504</v>
      </c>
      <c r="T86" s="5">
        <v>236466</v>
      </c>
      <c r="U86" s="5">
        <v>331837</v>
      </c>
      <c r="V86" s="5">
        <v>1500000</v>
      </c>
    </row>
    <row r="87" spans="2:22" ht="15.5" x14ac:dyDescent="0.35">
      <c r="C87" t="s">
        <v>97</v>
      </c>
      <c r="D87" s="5">
        <v>630031249630</v>
      </c>
      <c r="E87" s="5">
        <v>750285363437</v>
      </c>
      <c r="F87" s="5">
        <v>461472695449</v>
      </c>
      <c r="G87" s="5">
        <v>24957792</v>
      </c>
      <c r="I87" s="5">
        <v>461472695449</v>
      </c>
      <c r="J87" s="5">
        <v>869778</v>
      </c>
      <c r="K87" s="5">
        <v>590958</v>
      </c>
      <c r="L87" s="5">
        <v>1292435</v>
      </c>
      <c r="M87" s="5">
        <v>3131655</v>
      </c>
      <c r="N87" s="5">
        <v>1136353</v>
      </c>
      <c r="O87" s="5">
        <v>5084254</v>
      </c>
      <c r="P87" s="5">
        <v>9740872</v>
      </c>
      <c r="Q87" s="5">
        <v>3132403</v>
      </c>
      <c r="R87" s="5">
        <v>2829103</v>
      </c>
      <c r="S87" s="5">
        <v>1252446</v>
      </c>
      <c r="T87" s="5">
        <v>1499481</v>
      </c>
      <c r="U87" s="5">
        <v>741057</v>
      </c>
      <c r="V87" s="5">
        <v>1433658</v>
      </c>
    </row>
    <row r="88" spans="2:22" ht="15.5" x14ac:dyDescent="0.35">
      <c r="C88" t="s">
        <v>99</v>
      </c>
      <c r="D88" s="5">
        <v>620124953959</v>
      </c>
      <c r="E88" s="5">
        <v>746650958103</v>
      </c>
      <c r="F88" s="5">
        <v>459710992620</v>
      </c>
      <c r="I88" s="5">
        <v>459710992620</v>
      </c>
    </row>
    <row r="89" spans="2:22" ht="15.5" x14ac:dyDescent="0.35">
      <c r="C89" t="s">
        <v>98</v>
      </c>
      <c r="D89" s="5">
        <v>9906295671</v>
      </c>
      <c r="E89" s="5">
        <v>3634405334</v>
      </c>
      <c r="F89" s="5">
        <v>1761702829</v>
      </c>
      <c r="I89" s="5">
        <v>1761702829</v>
      </c>
    </row>
    <row r="90" spans="2:22" ht="15.5" x14ac:dyDescent="0.35">
      <c r="C90" t="s">
        <v>100</v>
      </c>
      <c r="D90" s="5">
        <v>630031249630</v>
      </c>
      <c r="E90" s="5">
        <v>750285363437</v>
      </c>
      <c r="F90" s="5">
        <v>461472695449</v>
      </c>
      <c r="G90" s="5">
        <v>24957792</v>
      </c>
      <c r="I90" s="5">
        <v>461472695449</v>
      </c>
      <c r="J90" s="5">
        <v>869778</v>
      </c>
      <c r="K90" s="5">
        <v>590958</v>
      </c>
      <c r="L90" s="5">
        <v>1292435</v>
      </c>
      <c r="M90" s="5">
        <v>3131655</v>
      </c>
      <c r="N90" s="5">
        <v>1136353</v>
      </c>
      <c r="O90" s="5">
        <v>5084254</v>
      </c>
      <c r="P90" s="5">
        <v>9740872</v>
      </c>
      <c r="Q90" s="5">
        <v>3132403</v>
      </c>
      <c r="R90" s="5">
        <v>2829103</v>
      </c>
      <c r="S90" s="5">
        <v>1252446</v>
      </c>
      <c r="T90" s="5">
        <v>1499481</v>
      </c>
      <c r="U90" s="5">
        <v>741057</v>
      </c>
      <c r="V90" s="5">
        <v>1433658</v>
      </c>
    </row>
    <row r="91" spans="2:22" ht="15.5" x14ac:dyDescent="0.35">
      <c r="C91" t="s">
        <v>101</v>
      </c>
      <c r="G91" s="5">
        <v>741673</v>
      </c>
      <c r="K91" s="5">
        <v>779250</v>
      </c>
      <c r="L91" s="5">
        <v>524143</v>
      </c>
      <c r="M91" s="5">
        <v>397065</v>
      </c>
      <c r="N91" s="5">
        <v>3509421</v>
      </c>
      <c r="O91" s="5">
        <v>790073</v>
      </c>
      <c r="P91" s="5">
        <v>548531</v>
      </c>
      <c r="Q91" s="5">
        <v>438832</v>
      </c>
      <c r="R91" s="5">
        <v>983989</v>
      </c>
      <c r="S91" s="5">
        <v>890056</v>
      </c>
      <c r="T91" s="5">
        <v>1702707</v>
      </c>
      <c r="U91" s="5">
        <v>1439772</v>
      </c>
      <c r="V91" s="5">
        <v>2251012</v>
      </c>
    </row>
    <row r="92" spans="2:22" ht="15.5" x14ac:dyDescent="0.35">
      <c r="C92" t="s">
        <v>103</v>
      </c>
      <c r="D92" s="5">
        <v>347931493691</v>
      </c>
      <c r="E92" s="5">
        <v>315951193727</v>
      </c>
      <c r="F92" s="5">
        <v>393233335403</v>
      </c>
      <c r="G92" s="5">
        <v>29101912</v>
      </c>
      <c r="I92" s="5">
        <v>393233335403</v>
      </c>
      <c r="J92" s="5">
        <v>12469841</v>
      </c>
      <c r="K92" s="5">
        <v>13004641</v>
      </c>
      <c r="L92" s="5">
        <v>16661133</v>
      </c>
      <c r="M92" s="5">
        <v>18992054</v>
      </c>
      <c r="N92" s="5">
        <v>17132182</v>
      </c>
      <c r="O92" s="5">
        <v>11734226</v>
      </c>
      <c r="P92" s="5">
        <v>10072829</v>
      </c>
      <c r="Q92" s="5">
        <v>7567815</v>
      </c>
      <c r="R92" s="5">
        <v>7701313</v>
      </c>
      <c r="S92" s="5">
        <v>8971071</v>
      </c>
      <c r="T92" s="5">
        <v>12718960</v>
      </c>
      <c r="U92" s="5">
        <v>10414277</v>
      </c>
      <c r="V92" s="5">
        <v>16067141</v>
      </c>
    </row>
    <row r="93" spans="2:22" ht="15.5" x14ac:dyDescent="0.35">
      <c r="C93" t="s">
        <v>79</v>
      </c>
      <c r="D93" s="5">
        <v>-494929648098</v>
      </c>
      <c r="E93" s="5">
        <v>23990290662</v>
      </c>
      <c r="F93" s="5">
        <v>-494927841349</v>
      </c>
      <c r="G93" s="5">
        <v>-32735009</v>
      </c>
      <c r="I93" s="5">
        <v>-494927841349</v>
      </c>
      <c r="J93" s="5">
        <v>-60564465</v>
      </c>
      <c r="K93" s="5">
        <v>-15911126</v>
      </c>
      <c r="L93" s="5">
        <v>-22035777</v>
      </c>
      <c r="M93" s="5">
        <v>-4322915</v>
      </c>
      <c r="N93" s="5">
        <v>-2393312</v>
      </c>
      <c r="O93" s="5">
        <v>-6694045</v>
      </c>
      <c r="P93" s="5">
        <v>-12895288</v>
      </c>
      <c r="Q93" s="5">
        <v>-4533909</v>
      </c>
      <c r="R93" s="5">
        <v>122548</v>
      </c>
      <c r="S93" s="5">
        <v>-8882062</v>
      </c>
      <c r="T93" s="5">
        <v>10401324</v>
      </c>
      <c r="U93" s="5">
        <v>8434396</v>
      </c>
      <c r="V93" s="5">
        <v>29944302</v>
      </c>
    </row>
    <row r="94" spans="2:22" ht="15.5" x14ac:dyDescent="0.35">
      <c r="C94" t="s">
        <v>104</v>
      </c>
      <c r="D94" s="5">
        <v>3299919710875</v>
      </c>
      <c r="E94" s="5">
        <v>3197438076172</v>
      </c>
      <c r="F94" s="5">
        <v>1659791520310</v>
      </c>
      <c r="G94" s="5">
        <v>102036385</v>
      </c>
      <c r="I94" s="5">
        <v>1659791520310</v>
      </c>
      <c r="J94" s="5">
        <v>62509139</v>
      </c>
      <c r="K94" s="5">
        <v>54978276</v>
      </c>
      <c r="L94" s="5">
        <v>59147966</v>
      </c>
      <c r="M94" s="5">
        <v>78228538</v>
      </c>
      <c r="N94" s="5">
        <v>66508580</v>
      </c>
      <c r="O94" s="5">
        <v>66837009</v>
      </c>
      <c r="P94" s="5">
        <v>93472749</v>
      </c>
      <c r="Q94" s="5">
        <v>80796928</v>
      </c>
      <c r="R94" s="5">
        <v>64409517</v>
      </c>
      <c r="S94" s="5">
        <v>51690082</v>
      </c>
      <c r="T94" s="5">
        <v>65511128</v>
      </c>
      <c r="U94" s="5">
        <v>72110275</v>
      </c>
      <c r="V94" s="5">
        <v>109318686</v>
      </c>
    </row>
    <row r="95" spans="2:22" ht="15.5" x14ac:dyDescent="0.35">
      <c r="C95" t="s">
        <v>105</v>
      </c>
    </row>
    <row r="96" spans="2:22" ht="15.5" x14ac:dyDescent="0.35">
      <c r="C96" t="s">
        <v>257</v>
      </c>
      <c r="P96" s="5">
        <v>19602345</v>
      </c>
      <c r="Q96" s="5">
        <v>24317576</v>
      </c>
      <c r="R96" s="5">
        <v>25097944</v>
      </c>
      <c r="S96" s="5">
        <v>24010736</v>
      </c>
      <c r="T96" s="5">
        <v>22235090</v>
      </c>
      <c r="U96" s="5">
        <v>18441784</v>
      </c>
      <c r="V96" s="5">
        <v>16828699</v>
      </c>
    </row>
    <row r="97" spans="3:22" ht="15.5" x14ac:dyDescent="0.35">
      <c r="C97" t="s">
        <v>107</v>
      </c>
      <c r="D97" s="5">
        <v>12496512372</v>
      </c>
      <c r="E97" s="5">
        <v>12557880935</v>
      </c>
      <c r="F97" s="5">
        <v>12578853567</v>
      </c>
      <c r="G97" s="5">
        <v>2942214</v>
      </c>
      <c r="I97" s="5">
        <v>12578853567</v>
      </c>
      <c r="J97" s="5">
        <v>2046367</v>
      </c>
      <c r="K97" s="5">
        <v>2068473</v>
      </c>
      <c r="L97" s="5">
        <v>1115132</v>
      </c>
      <c r="M97" s="5">
        <v>974832</v>
      </c>
      <c r="N97" s="5">
        <v>5013408</v>
      </c>
      <c r="O97" s="5">
        <v>11164151</v>
      </c>
      <c r="P97" s="5">
        <v>13026841</v>
      </c>
      <c r="Q97" s="5">
        <v>13039146</v>
      </c>
      <c r="R97" s="5">
        <v>12885940</v>
      </c>
      <c r="S97" s="5">
        <v>10972366</v>
      </c>
      <c r="T97" s="5">
        <v>8742933</v>
      </c>
      <c r="U97" s="5">
        <v>5908145</v>
      </c>
      <c r="V97" s="5">
        <v>6267430</v>
      </c>
    </row>
    <row r="98" spans="3:22" ht="15.5" x14ac:dyDescent="0.35">
      <c r="C98" t="s">
        <v>1114</v>
      </c>
      <c r="G98" s="5">
        <v>235621610</v>
      </c>
      <c r="K98" s="5">
        <v>249162929</v>
      </c>
      <c r="L98" s="5">
        <v>291397955</v>
      </c>
      <c r="M98" s="5">
        <v>310596108</v>
      </c>
      <c r="N98" s="5">
        <v>304820634</v>
      </c>
      <c r="O98" s="5">
        <v>271885314</v>
      </c>
      <c r="P98" s="5">
        <v>228812801</v>
      </c>
      <c r="Q98" s="5">
        <v>202893845</v>
      </c>
      <c r="R98" s="5">
        <v>181015668</v>
      </c>
      <c r="S98" s="5">
        <v>160026636</v>
      </c>
      <c r="T98" s="5">
        <v>148530019</v>
      </c>
      <c r="U98" s="5">
        <v>141660411</v>
      </c>
      <c r="V98" s="5">
        <v>140964645</v>
      </c>
    </row>
    <row r="99" spans="3:22" ht="15.5" x14ac:dyDescent="0.35">
      <c r="C99" t="s">
        <v>106</v>
      </c>
      <c r="D99" s="5">
        <v>3396090126536</v>
      </c>
      <c r="E99" s="5">
        <v>3350954191183</v>
      </c>
      <c r="F99" s="5">
        <v>3331084497556</v>
      </c>
      <c r="G99" s="5">
        <v>196831961</v>
      </c>
      <c r="I99" s="5">
        <v>3331084497556</v>
      </c>
      <c r="J99" s="5">
        <v>345494412</v>
      </c>
      <c r="K99" s="5">
        <v>213432979</v>
      </c>
      <c r="L99" s="5">
        <v>206017356</v>
      </c>
      <c r="M99" s="5">
        <v>209418273</v>
      </c>
      <c r="N99" s="5">
        <v>206861002</v>
      </c>
      <c r="O99" s="5">
        <v>217237259</v>
      </c>
      <c r="P99" s="5">
        <v>193309303</v>
      </c>
      <c r="Q99" s="5">
        <v>175682881</v>
      </c>
      <c r="R99" s="5">
        <v>177347866</v>
      </c>
      <c r="S99" s="5">
        <v>162381590</v>
      </c>
      <c r="T99" s="5">
        <v>125130064</v>
      </c>
      <c r="U99" s="5">
        <v>88572085</v>
      </c>
      <c r="V99" s="5">
        <v>77865835</v>
      </c>
    </row>
    <row r="100" spans="3:22" ht="15.5" x14ac:dyDescent="0.35">
      <c r="C100" t="s">
        <v>205</v>
      </c>
      <c r="G100" s="5">
        <v>210760</v>
      </c>
      <c r="K100" s="5">
        <v>971911</v>
      </c>
      <c r="L100" s="5">
        <v>1038593</v>
      </c>
      <c r="M100" s="5">
        <v>894054</v>
      </c>
      <c r="N100" s="5">
        <v>1184641</v>
      </c>
      <c r="O100" s="5">
        <v>1557757</v>
      </c>
      <c r="P100" s="5">
        <v>1945608</v>
      </c>
      <c r="Q100" s="5">
        <v>2010720</v>
      </c>
      <c r="R100" s="5">
        <v>801594</v>
      </c>
      <c r="S100" s="5">
        <v>798385</v>
      </c>
      <c r="T100" s="5">
        <v>817421</v>
      </c>
      <c r="U100" s="5">
        <v>816218</v>
      </c>
      <c r="V100" s="5">
        <v>864624</v>
      </c>
    </row>
    <row r="101" spans="3:22" ht="15.5" x14ac:dyDescent="0.35">
      <c r="C101" t="s">
        <v>464</v>
      </c>
      <c r="D101" s="5">
        <v>78189217789</v>
      </c>
      <c r="E101" s="5">
        <v>78189217789</v>
      </c>
      <c r="F101" s="5">
        <v>78189217789</v>
      </c>
      <c r="G101" s="5">
        <v>4967256</v>
      </c>
      <c r="I101" s="5">
        <v>78189217789</v>
      </c>
      <c r="J101" s="5">
        <v>4835106</v>
      </c>
      <c r="K101" s="5">
        <v>4967256</v>
      </c>
      <c r="L101" s="5">
        <v>4967256</v>
      </c>
      <c r="M101" s="5">
        <v>4967256</v>
      </c>
      <c r="N101" s="5">
        <v>4967256</v>
      </c>
      <c r="O101" s="5">
        <v>4967256</v>
      </c>
      <c r="P101" s="5">
        <v>4967256</v>
      </c>
      <c r="Q101" s="5">
        <v>4967256</v>
      </c>
      <c r="R101" s="5">
        <v>4967256</v>
      </c>
      <c r="S101" s="5">
        <v>4967579</v>
      </c>
      <c r="T101" s="5">
        <v>4967579</v>
      </c>
      <c r="U101" s="5">
        <v>4967579</v>
      </c>
      <c r="V101" s="5">
        <v>4967579</v>
      </c>
    </row>
    <row r="102" spans="3:22" ht="15.5" x14ac:dyDescent="0.35">
      <c r="C102" t="s">
        <v>108</v>
      </c>
      <c r="D102" s="5">
        <v>3751951934602</v>
      </c>
      <c r="E102" s="5">
        <v>3677346187853</v>
      </c>
      <c r="F102" s="5">
        <v>3652599248162</v>
      </c>
      <c r="G102" s="5">
        <v>492981426</v>
      </c>
      <c r="I102" s="5">
        <v>3652599248162</v>
      </c>
      <c r="J102" s="5">
        <v>407311983</v>
      </c>
      <c r="K102" s="5">
        <v>525696755</v>
      </c>
      <c r="L102" s="5">
        <v>543442508</v>
      </c>
      <c r="M102" s="5">
        <v>574421824</v>
      </c>
      <c r="N102" s="5">
        <v>569635232</v>
      </c>
      <c r="O102" s="5">
        <v>558871095</v>
      </c>
      <c r="P102" s="5">
        <v>508732167</v>
      </c>
      <c r="Q102" s="5">
        <v>485727014</v>
      </c>
      <c r="R102" s="5">
        <v>460698159</v>
      </c>
      <c r="S102" s="5">
        <v>418753938</v>
      </c>
      <c r="T102" s="5">
        <v>378518333</v>
      </c>
      <c r="U102" s="5">
        <v>325246988</v>
      </c>
      <c r="V102" s="5">
        <v>290049202</v>
      </c>
    </row>
    <row r="103" spans="3:22" ht="15.5" x14ac:dyDescent="0.35">
      <c r="C103" t="s">
        <v>109</v>
      </c>
      <c r="D103" s="5">
        <v>7051871645477</v>
      </c>
      <c r="E103" s="5">
        <v>6874784264025</v>
      </c>
      <c r="F103" s="5">
        <v>5312390768472</v>
      </c>
      <c r="G103" s="5">
        <v>595017811</v>
      </c>
      <c r="I103" s="5">
        <v>5312390768472</v>
      </c>
      <c r="J103" s="5">
        <v>469821122</v>
      </c>
      <c r="K103" s="5">
        <v>580675031</v>
      </c>
      <c r="L103" s="5">
        <v>602590474</v>
      </c>
      <c r="M103" s="5">
        <v>652650362</v>
      </c>
      <c r="N103" s="5">
        <v>636143812</v>
      </c>
      <c r="O103" s="5">
        <v>625708104</v>
      </c>
      <c r="P103" s="5">
        <v>602204916</v>
      </c>
      <c r="Q103" s="5">
        <v>566523942</v>
      </c>
      <c r="R103" s="5">
        <v>525107676</v>
      </c>
      <c r="S103" s="5">
        <v>470444020</v>
      </c>
      <c r="T103" s="5">
        <v>444029461</v>
      </c>
      <c r="U103" s="5">
        <v>397357263</v>
      </c>
      <c r="V103" s="5">
        <v>399367888</v>
      </c>
    </row>
    <row r="104" spans="3:22" ht="15.5" x14ac:dyDescent="0.35">
      <c r="C104" t="s">
        <v>110</v>
      </c>
    </row>
    <row r="105" spans="3:22" ht="15.5" x14ac:dyDescent="0.35">
      <c r="C105" t="s">
        <v>111</v>
      </c>
    </row>
    <row r="106" spans="3:22" ht="15.5" x14ac:dyDescent="0.35">
      <c r="C106" t="s">
        <v>112</v>
      </c>
      <c r="D106" s="5">
        <v>1324780904874</v>
      </c>
      <c r="E106" s="5">
        <v>1345168454422</v>
      </c>
      <c r="F106" s="5">
        <v>1376104991821</v>
      </c>
      <c r="G106" s="5">
        <v>174681051</v>
      </c>
      <c r="I106" s="5">
        <v>1376104991821</v>
      </c>
      <c r="J106" s="5">
        <v>49784014</v>
      </c>
      <c r="K106" s="5">
        <v>52761670</v>
      </c>
      <c r="L106" s="5">
        <v>40470085</v>
      </c>
      <c r="M106" s="5">
        <v>48778183</v>
      </c>
      <c r="N106" s="5">
        <v>28406129</v>
      </c>
      <c r="O106" s="5">
        <v>31440938</v>
      </c>
      <c r="P106" s="5">
        <v>56069430</v>
      </c>
      <c r="Q106" s="5">
        <v>55602980</v>
      </c>
      <c r="R106" s="5">
        <v>45040889</v>
      </c>
      <c r="S106" s="5">
        <v>55893474</v>
      </c>
      <c r="T106" s="5">
        <v>53639085</v>
      </c>
      <c r="U106" s="5">
        <v>19236706</v>
      </c>
      <c r="V106" s="5">
        <v>55881007</v>
      </c>
    </row>
    <row r="107" spans="3:22" ht="15.5" x14ac:dyDescent="0.35">
      <c r="C107" t="s">
        <v>115</v>
      </c>
      <c r="D107" s="5">
        <v>739455497053</v>
      </c>
      <c r="E107" s="5">
        <v>728654295945</v>
      </c>
      <c r="F107" s="5">
        <v>978402877376</v>
      </c>
      <c r="G107" s="5">
        <v>143431918</v>
      </c>
      <c r="I107" s="5">
        <v>978402877376</v>
      </c>
      <c r="J107" s="5">
        <v>14199726</v>
      </c>
      <c r="K107" s="5">
        <v>23251634</v>
      </c>
      <c r="L107" s="5">
        <v>4635687</v>
      </c>
      <c r="M107" s="5">
        <v>2000000</v>
      </c>
      <c r="N107" s="5">
        <v>3142999</v>
      </c>
      <c r="O107" s="5">
        <v>2473635</v>
      </c>
      <c r="P107" s="5">
        <v>24981911</v>
      </c>
      <c r="Q107" s="5">
        <v>9270000</v>
      </c>
      <c r="R107" s="5">
        <v>22733039</v>
      </c>
      <c r="S107" s="5">
        <v>40244250</v>
      </c>
      <c r="T107" s="5">
        <v>27808589</v>
      </c>
      <c r="U107" s="5">
        <v>1440700</v>
      </c>
      <c r="V107" s="5">
        <v>1500000</v>
      </c>
    </row>
    <row r="108" spans="3:22" ht="15.5" x14ac:dyDescent="0.35">
      <c r="C108" t="s">
        <v>113</v>
      </c>
      <c r="D108" s="5">
        <v>301291985228</v>
      </c>
      <c r="E108" s="5">
        <v>307923784140</v>
      </c>
      <c r="F108" s="5">
        <v>167904363114</v>
      </c>
      <c r="G108" s="5">
        <v>12524256</v>
      </c>
      <c r="I108" s="5">
        <v>167904363114</v>
      </c>
      <c r="J108" s="5">
        <v>8511030</v>
      </c>
      <c r="K108" s="5">
        <v>6141049</v>
      </c>
      <c r="L108" s="5">
        <v>6317320</v>
      </c>
      <c r="M108" s="5">
        <v>5939443</v>
      </c>
      <c r="N108" s="5">
        <v>5661890</v>
      </c>
      <c r="O108" s="5">
        <v>3035247</v>
      </c>
      <c r="P108" s="5">
        <v>5432526</v>
      </c>
      <c r="Q108" s="5">
        <v>12661523</v>
      </c>
      <c r="R108" s="5">
        <v>6247916</v>
      </c>
      <c r="S108" s="5">
        <v>3286379</v>
      </c>
      <c r="T108" s="5">
        <v>6260242</v>
      </c>
      <c r="U108" s="5">
        <v>3276845</v>
      </c>
      <c r="V108" s="5">
        <v>4579888</v>
      </c>
    </row>
    <row r="109" spans="3:22" ht="15.5" x14ac:dyDescent="0.35">
      <c r="C109" t="s">
        <v>117</v>
      </c>
      <c r="D109" s="5">
        <v>51488869065</v>
      </c>
      <c r="E109" s="5">
        <v>95310686200</v>
      </c>
      <c r="F109" s="5">
        <v>73671676154</v>
      </c>
      <c r="G109" s="5">
        <v>5111246</v>
      </c>
      <c r="I109" s="5">
        <v>73671676154</v>
      </c>
      <c r="J109" s="5">
        <v>1757909</v>
      </c>
      <c r="K109" s="5">
        <v>2620709</v>
      </c>
      <c r="L109" s="5">
        <v>4213109</v>
      </c>
      <c r="M109" s="5">
        <v>8748220</v>
      </c>
      <c r="N109" s="5">
        <v>3404812</v>
      </c>
      <c r="O109" s="5">
        <v>5078363</v>
      </c>
      <c r="P109" s="5">
        <v>867475</v>
      </c>
      <c r="Q109" s="5">
        <v>17119957</v>
      </c>
      <c r="R109" s="5">
        <v>1649247</v>
      </c>
      <c r="S109" s="5">
        <v>2402992</v>
      </c>
      <c r="T109" s="5">
        <v>4511398</v>
      </c>
      <c r="U109" s="5">
        <v>2414865</v>
      </c>
      <c r="V109" s="5">
        <v>26534378</v>
      </c>
    </row>
    <row r="110" spans="3:22" ht="15.5" x14ac:dyDescent="0.35">
      <c r="C110" t="s">
        <v>206</v>
      </c>
      <c r="T110" s="5">
        <v>253993</v>
      </c>
      <c r="U110" s="5">
        <v>998468</v>
      </c>
      <c r="V110" s="5">
        <v>1006781</v>
      </c>
    </row>
    <row r="111" spans="3:22" ht="15.5" x14ac:dyDescent="0.35">
      <c r="C111" t="s">
        <v>116</v>
      </c>
      <c r="D111" s="5">
        <v>82836045159</v>
      </c>
      <c r="E111" s="5">
        <v>102499226174</v>
      </c>
      <c r="F111" s="5">
        <v>58040093886</v>
      </c>
      <c r="I111" s="5">
        <v>58040093886</v>
      </c>
    </row>
    <row r="112" spans="3:22" ht="15.5" x14ac:dyDescent="0.35">
      <c r="C112" t="s">
        <v>119</v>
      </c>
    </row>
    <row r="113" spans="3:22" ht="15.5" x14ac:dyDescent="0.35">
      <c r="C113" t="s">
        <v>121</v>
      </c>
      <c r="D113" s="5">
        <v>34750000000</v>
      </c>
      <c r="E113" s="5">
        <v>52125000000</v>
      </c>
      <c r="J113" s="5">
        <v>11661708</v>
      </c>
      <c r="K113" s="5">
        <v>5806250</v>
      </c>
      <c r="L113" s="5">
        <v>4600000</v>
      </c>
      <c r="M113" s="5">
        <v>12744759</v>
      </c>
      <c r="N113" s="5">
        <v>2665668</v>
      </c>
      <c r="O113" s="5">
        <v>958761</v>
      </c>
      <c r="P113" s="5">
        <v>6595726</v>
      </c>
      <c r="Q113" s="5">
        <v>3228879</v>
      </c>
      <c r="R113" s="5">
        <v>905478</v>
      </c>
      <c r="V113" s="5">
        <v>2341039</v>
      </c>
    </row>
    <row r="114" spans="3:22" ht="15.5" x14ac:dyDescent="0.35">
      <c r="C114" t="s">
        <v>509</v>
      </c>
      <c r="G114" s="5">
        <v>272659</v>
      </c>
      <c r="K114" s="5">
        <v>304924</v>
      </c>
      <c r="L114" s="5">
        <v>822607</v>
      </c>
      <c r="M114" s="5">
        <v>897863</v>
      </c>
      <c r="N114" s="5">
        <v>430258</v>
      </c>
      <c r="T114" s="5">
        <v>149204</v>
      </c>
      <c r="U114" s="5">
        <v>278043</v>
      </c>
      <c r="V114" s="5">
        <v>1772756</v>
      </c>
    </row>
    <row r="115" spans="3:22" ht="15.5" x14ac:dyDescent="0.35">
      <c r="C115" t="s">
        <v>122</v>
      </c>
      <c r="D115" s="5">
        <v>34750000000</v>
      </c>
      <c r="E115" s="5">
        <v>52125000000</v>
      </c>
      <c r="G115" s="5">
        <v>272659</v>
      </c>
      <c r="J115" s="5">
        <v>11661708</v>
      </c>
      <c r="K115" s="5">
        <v>6111174</v>
      </c>
      <c r="L115" s="5">
        <v>5422607</v>
      </c>
      <c r="M115" s="5">
        <v>13642622</v>
      </c>
      <c r="N115" s="5">
        <v>3095926</v>
      </c>
      <c r="O115" s="5">
        <v>958761</v>
      </c>
      <c r="P115" s="5">
        <v>6595726</v>
      </c>
      <c r="Q115" s="5">
        <v>3228879</v>
      </c>
      <c r="R115" s="5">
        <v>905478</v>
      </c>
      <c r="T115" s="5">
        <v>149204</v>
      </c>
      <c r="U115" s="5">
        <v>278043</v>
      </c>
      <c r="V115" s="5">
        <v>4113795</v>
      </c>
    </row>
    <row r="116" spans="3:22" ht="15.5" x14ac:dyDescent="0.35">
      <c r="C116" t="s">
        <v>123</v>
      </c>
      <c r="D116" s="5">
        <v>1467190856415</v>
      </c>
      <c r="E116" s="5">
        <v>1461575120013</v>
      </c>
      <c r="F116" s="5">
        <v>137227816764</v>
      </c>
      <c r="G116" s="5">
        <v>9845896</v>
      </c>
      <c r="I116" s="5">
        <v>137227816764</v>
      </c>
      <c r="J116" s="5">
        <v>131732480</v>
      </c>
      <c r="K116" s="5">
        <v>135984907</v>
      </c>
      <c r="L116" s="5">
        <v>138009199</v>
      </c>
      <c r="M116" s="5">
        <v>170595914</v>
      </c>
      <c r="N116" s="5">
        <v>211980328</v>
      </c>
      <c r="O116" s="5">
        <v>205559105</v>
      </c>
      <c r="P116" s="5">
        <v>159746273</v>
      </c>
      <c r="Q116" s="5">
        <v>118538773</v>
      </c>
      <c r="R116" s="5">
        <v>125418906</v>
      </c>
      <c r="S116" s="5">
        <v>74120651</v>
      </c>
      <c r="T116" s="5">
        <v>14929580</v>
      </c>
      <c r="U116" s="5">
        <v>13462719</v>
      </c>
      <c r="V116" s="5">
        <v>15817750</v>
      </c>
    </row>
    <row r="117" spans="3:22" ht="15.5" x14ac:dyDescent="0.35">
      <c r="C117" t="s">
        <v>124</v>
      </c>
      <c r="D117" s="5">
        <v>1467190856415</v>
      </c>
      <c r="E117" s="5">
        <v>1461575120013</v>
      </c>
      <c r="F117" s="5">
        <v>137227816764</v>
      </c>
      <c r="G117" s="5">
        <v>9845896</v>
      </c>
      <c r="I117" s="5">
        <v>137227816764</v>
      </c>
      <c r="J117" s="5">
        <v>131732480</v>
      </c>
      <c r="K117" s="5">
        <v>135984907</v>
      </c>
      <c r="L117" s="5">
        <v>138009199</v>
      </c>
      <c r="M117" s="5">
        <v>170595914</v>
      </c>
      <c r="N117" s="5">
        <v>211980328</v>
      </c>
      <c r="O117" s="5">
        <v>205559105</v>
      </c>
      <c r="P117" s="5">
        <v>159746273</v>
      </c>
      <c r="Q117" s="5">
        <v>118538773</v>
      </c>
      <c r="R117" s="5">
        <v>125418906</v>
      </c>
      <c r="S117" s="5">
        <v>74120651</v>
      </c>
      <c r="T117" s="5">
        <v>14929580</v>
      </c>
      <c r="U117" s="5">
        <v>13462719</v>
      </c>
      <c r="V117" s="5">
        <v>15817750</v>
      </c>
    </row>
    <row r="118" spans="3:22" ht="15.5" x14ac:dyDescent="0.35">
      <c r="C118" t="s">
        <v>679</v>
      </c>
      <c r="D118" s="5">
        <v>1320500000000</v>
      </c>
      <c r="E118" s="5">
        <v>1320500000000</v>
      </c>
      <c r="J118" s="5">
        <v>119626860</v>
      </c>
      <c r="K118" s="5">
        <v>121884725</v>
      </c>
      <c r="L118" s="5">
        <v>125006648</v>
      </c>
      <c r="M118" s="5">
        <v>154501272</v>
      </c>
      <c r="N118" s="5">
        <v>190114005</v>
      </c>
      <c r="O118" s="5">
        <v>187024157</v>
      </c>
      <c r="P118" s="5">
        <v>139838445</v>
      </c>
      <c r="Q118" s="5">
        <v>99482000</v>
      </c>
      <c r="R118" s="5">
        <v>105382449</v>
      </c>
      <c r="S118" s="5">
        <v>57842919</v>
      </c>
    </row>
    <row r="119" spans="3:22" ht="15.5" x14ac:dyDescent="0.35">
      <c r="C119" t="s">
        <v>208</v>
      </c>
      <c r="G119" s="5">
        <v>286509</v>
      </c>
      <c r="K119" s="5">
        <v>19868</v>
      </c>
      <c r="L119" s="5">
        <v>264475</v>
      </c>
      <c r="M119" s="5">
        <v>1027382</v>
      </c>
      <c r="N119" s="5">
        <v>751360</v>
      </c>
      <c r="U119" s="5">
        <v>149201</v>
      </c>
      <c r="V119" s="5">
        <v>427244</v>
      </c>
    </row>
    <row r="120" spans="3:22" ht="15.5" x14ac:dyDescent="0.35">
      <c r="C120" t="s">
        <v>919</v>
      </c>
    </row>
    <row r="121" spans="3:22" ht="15.5" x14ac:dyDescent="0.35">
      <c r="C121" t="s">
        <v>211</v>
      </c>
      <c r="D121" s="5">
        <v>99097544308</v>
      </c>
      <c r="E121" s="5">
        <v>89470503500</v>
      </c>
      <c r="F121" s="5">
        <v>82234253842</v>
      </c>
      <c r="G121" s="5">
        <v>1691543</v>
      </c>
      <c r="I121" s="5">
        <v>82234253842</v>
      </c>
      <c r="J121" s="5">
        <v>1671672</v>
      </c>
      <c r="K121" s="5">
        <v>176938</v>
      </c>
      <c r="L121" s="5">
        <v>781200</v>
      </c>
      <c r="M121" s="5">
        <v>770444</v>
      </c>
      <c r="N121" s="5">
        <v>427697</v>
      </c>
      <c r="O121" s="5">
        <v>373587</v>
      </c>
      <c r="P121" s="5">
        <v>120302</v>
      </c>
      <c r="R121" s="5">
        <v>3721577</v>
      </c>
      <c r="S121" s="5">
        <v>3471198</v>
      </c>
      <c r="T121" s="5">
        <v>3223998</v>
      </c>
      <c r="U121" s="5">
        <v>2986654</v>
      </c>
      <c r="V121" s="5">
        <v>2967032</v>
      </c>
    </row>
    <row r="122" spans="3:22" ht="15.5" x14ac:dyDescent="0.35">
      <c r="C122" t="s">
        <v>127</v>
      </c>
      <c r="D122" s="5">
        <v>2791971761289</v>
      </c>
      <c r="E122" s="5">
        <v>2806743574435</v>
      </c>
      <c r="F122" s="5">
        <v>1513332808585</v>
      </c>
      <c r="G122" s="5">
        <v>184526947</v>
      </c>
      <c r="I122" s="5">
        <v>1513332808585</v>
      </c>
      <c r="J122" s="5">
        <v>181516494</v>
      </c>
      <c r="K122" s="5">
        <v>188746577</v>
      </c>
      <c r="L122" s="5">
        <v>178479284</v>
      </c>
      <c r="M122" s="5">
        <v>219374097</v>
      </c>
      <c r="N122" s="5">
        <v>240386457</v>
      </c>
      <c r="O122" s="5">
        <v>237000043</v>
      </c>
      <c r="P122" s="5">
        <v>215815703</v>
      </c>
      <c r="Q122" s="5">
        <v>174141753</v>
      </c>
      <c r="R122" s="5">
        <v>170459795</v>
      </c>
      <c r="S122" s="5">
        <v>130014125</v>
      </c>
      <c r="T122" s="5">
        <v>68568665</v>
      </c>
      <c r="U122" s="5">
        <v>32699425</v>
      </c>
      <c r="V122" s="5">
        <v>71698757</v>
      </c>
    </row>
    <row r="123" spans="3:22" ht="15.5" x14ac:dyDescent="0.35">
      <c r="C123" t="s">
        <v>128</v>
      </c>
    </row>
    <row r="124" spans="3:22" ht="15.5" x14ac:dyDescent="0.35">
      <c r="C124" t="s">
        <v>129</v>
      </c>
      <c r="D124" s="5">
        <v>335417500000</v>
      </c>
      <c r="E124" s="5">
        <v>335417500000</v>
      </c>
      <c r="F124" s="5">
        <v>335417500000</v>
      </c>
      <c r="G124" s="5">
        <v>46735308</v>
      </c>
      <c r="I124" s="5">
        <v>335417500000</v>
      </c>
      <c r="J124" s="5">
        <v>46735308</v>
      </c>
      <c r="K124" s="5">
        <v>46735308</v>
      </c>
      <c r="L124" s="5">
        <v>46735308</v>
      </c>
      <c r="M124" s="5">
        <v>46735308</v>
      </c>
      <c r="N124" s="5">
        <v>46735308</v>
      </c>
      <c r="O124" s="5">
        <v>46735308</v>
      </c>
      <c r="P124" s="5">
        <v>46735308</v>
      </c>
      <c r="Q124" s="5">
        <v>46735308</v>
      </c>
      <c r="R124" s="5">
        <v>46735308</v>
      </c>
      <c r="S124" s="5">
        <v>46598236</v>
      </c>
      <c r="T124" s="5">
        <v>46593718</v>
      </c>
      <c r="U124" s="5">
        <v>46581073</v>
      </c>
      <c r="V124" s="5">
        <v>43158940</v>
      </c>
    </row>
    <row r="125" spans="3:22" ht="15.5" x14ac:dyDescent="0.35">
      <c r="C125" t="s">
        <v>130</v>
      </c>
      <c r="D125" s="5">
        <v>1252139694497</v>
      </c>
      <c r="E125" s="5">
        <v>770305302828</v>
      </c>
      <c r="F125" s="5">
        <v>1252139694497</v>
      </c>
      <c r="G125" s="5">
        <v>48902344</v>
      </c>
      <c r="I125" s="5">
        <v>1252139694497</v>
      </c>
      <c r="J125" s="5">
        <v>79608710</v>
      </c>
      <c r="K125" s="5">
        <v>48902344</v>
      </c>
      <c r="L125" s="5">
        <v>49890831</v>
      </c>
      <c r="M125" s="5">
        <v>50223609</v>
      </c>
      <c r="N125" s="5">
        <v>50307877</v>
      </c>
      <c r="O125" s="5">
        <v>50307877</v>
      </c>
      <c r="P125" s="5">
        <v>50307877</v>
      </c>
      <c r="Q125" s="5">
        <v>50307877</v>
      </c>
      <c r="R125" s="5">
        <v>50251938</v>
      </c>
      <c r="S125" s="5">
        <v>45395647</v>
      </c>
      <c r="T125" s="5">
        <v>45329389</v>
      </c>
      <c r="U125" s="5">
        <v>45151418</v>
      </c>
      <c r="V125" s="5">
        <v>13004333</v>
      </c>
    </row>
    <row r="126" spans="3:22" ht="15.5" x14ac:dyDescent="0.35">
      <c r="C126" t="s">
        <v>131</v>
      </c>
      <c r="D126" s="5">
        <v>3159189025490</v>
      </c>
      <c r="E126" s="5">
        <v>2929157883746</v>
      </c>
      <c r="F126" s="5">
        <v>2696618228733</v>
      </c>
      <c r="G126" s="5">
        <v>347200049</v>
      </c>
      <c r="I126" s="5">
        <v>2696618228733</v>
      </c>
      <c r="J126" s="5">
        <v>221672467</v>
      </c>
      <c r="K126" s="5">
        <v>310772495</v>
      </c>
      <c r="L126" s="5">
        <v>347415501</v>
      </c>
      <c r="M126" s="5">
        <v>337982941</v>
      </c>
      <c r="N126" s="5">
        <v>299114358</v>
      </c>
      <c r="O126" s="5">
        <v>297570122</v>
      </c>
      <c r="P126" s="5">
        <v>301256905</v>
      </c>
      <c r="Q126" s="5">
        <v>299389319</v>
      </c>
      <c r="R126" s="5">
        <v>257381247</v>
      </c>
      <c r="S126" s="5">
        <v>257162881</v>
      </c>
      <c r="T126" s="5">
        <v>272783278</v>
      </c>
      <c r="U126" s="5">
        <v>263978015</v>
      </c>
      <c r="V126" s="5">
        <v>240854396</v>
      </c>
    </row>
    <row r="127" spans="3:22" ht="15.5" x14ac:dyDescent="0.35">
      <c r="C127" t="s">
        <v>132</v>
      </c>
      <c r="D127" s="5">
        <v>107355470143</v>
      </c>
      <c r="E127" s="5">
        <v>107355470143</v>
      </c>
      <c r="F127" s="5">
        <v>107355470143</v>
      </c>
      <c r="G127" s="5">
        <v>6824453</v>
      </c>
      <c r="I127" s="5">
        <v>107355470143</v>
      </c>
      <c r="J127" s="5">
        <v>6824453</v>
      </c>
      <c r="K127" s="5">
        <v>6824453</v>
      </c>
      <c r="L127" s="5">
        <v>6824453</v>
      </c>
      <c r="M127" s="5">
        <v>6824453</v>
      </c>
      <c r="N127" s="5">
        <v>6824453</v>
      </c>
      <c r="O127" s="5">
        <v>6824453</v>
      </c>
      <c r="P127" s="5">
        <v>6824453</v>
      </c>
      <c r="Q127" s="5">
        <v>6824453</v>
      </c>
      <c r="R127" s="5">
        <v>6796399</v>
      </c>
      <c r="S127" s="5">
        <v>6796399</v>
      </c>
      <c r="T127" s="5">
        <v>6794072</v>
      </c>
      <c r="U127" s="5">
        <v>675566</v>
      </c>
      <c r="V127" s="5">
        <v>675566</v>
      </c>
    </row>
    <row r="128" spans="3:22" ht="15.5" x14ac:dyDescent="0.35">
      <c r="C128" t="s">
        <v>133</v>
      </c>
      <c r="D128" s="5">
        <v>3051833555347</v>
      </c>
      <c r="E128" s="5">
        <v>2821802413603</v>
      </c>
      <c r="F128" s="5">
        <v>2589262758590</v>
      </c>
      <c r="G128" s="5">
        <v>340375596</v>
      </c>
      <c r="I128" s="5">
        <v>2589262758590</v>
      </c>
      <c r="J128" s="5">
        <v>214848014</v>
      </c>
      <c r="K128" s="5">
        <v>303948042</v>
      </c>
      <c r="L128" s="5">
        <v>340591048</v>
      </c>
      <c r="M128" s="5">
        <v>331158488</v>
      </c>
      <c r="N128" s="5">
        <v>292289905</v>
      </c>
      <c r="O128" s="5">
        <v>290745669</v>
      </c>
      <c r="P128" s="5">
        <v>294432452</v>
      </c>
      <c r="Q128" s="5">
        <v>292564866</v>
      </c>
      <c r="R128" s="5">
        <v>250584848</v>
      </c>
      <c r="S128" s="5">
        <v>250366482</v>
      </c>
      <c r="T128" s="5">
        <v>265989206</v>
      </c>
      <c r="U128" s="5">
        <v>263302449</v>
      </c>
      <c r="V128" s="5">
        <v>240178830</v>
      </c>
    </row>
    <row r="129" spans="2:22" ht="15.5" x14ac:dyDescent="0.35">
      <c r="C129" t="s">
        <v>134</v>
      </c>
      <c r="D129" s="5">
        <v>3159189025490</v>
      </c>
      <c r="E129" s="5">
        <v>2929157883746</v>
      </c>
      <c r="F129" s="5">
        <v>2696618228733</v>
      </c>
      <c r="G129" s="5">
        <v>347200049</v>
      </c>
      <c r="I129" s="5">
        <v>2696618228733</v>
      </c>
      <c r="J129" s="5">
        <v>221672467</v>
      </c>
      <c r="K129" s="5">
        <v>310772495</v>
      </c>
      <c r="L129" s="5">
        <v>347415501</v>
      </c>
      <c r="M129" s="5">
        <v>337982941</v>
      </c>
      <c r="N129" s="5">
        <v>299114358</v>
      </c>
      <c r="O129" s="5">
        <v>297570122</v>
      </c>
      <c r="P129" s="5">
        <v>301256905</v>
      </c>
      <c r="Q129" s="5">
        <v>299389319</v>
      </c>
      <c r="R129" s="5">
        <v>257381247</v>
      </c>
      <c r="S129" s="5">
        <v>257162881</v>
      </c>
      <c r="T129" s="5">
        <v>272783278</v>
      </c>
      <c r="U129" s="5">
        <v>263978015</v>
      </c>
      <c r="V129" s="5">
        <v>240854396</v>
      </c>
    </row>
    <row r="130" spans="2:22" ht="15.5" x14ac:dyDescent="0.35">
      <c r="C130" t="s">
        <v>212</v>
      </c>
      <c r="D130" s="5">
        <v>8083312299</v>
      </c>
      <c r="E130" s="5">
        <v>9169712354</v>
      </c>
      <c r="F130" s="5">
        <v>9810378006</v>
      </c>
      <c r="G130" s="5">
        <v>388172</v>
      </c>
      <c r="I130" s="5">
        <v>9810378006</v>
      </c>
      <c r="J130" s="5">
        <v>852608</v>
      </c>
      <c r="K130" s="5">
        <v>1429433</v>
      </c>
      <c r="L130" s="5">
        <v>2105327</v>
      </c>
      <c r="M130" s="5">
        <v>2657322</v>
      </c>
      <c r="N130" s="5">
        <v>1993124</v>
      </c>
      <c r="O130" s="5">
        <v>788799</v>
      </c>
      <c r="P130" s="5">
        <v>984411</v>
      </c>
      <c r="Q130" s="5">
        <v>483594</v>
      </c>
      <c r="R130" s="5">
        <v>156840</v>
      </c>
      <c r="S130" s="5">
        <v>155193</v>
      </c>
      <c r="T130" s="5">
        <v>353087</v>
      </c>
      <c r="U130" s="5">
        <v>512936</v>
      </c>
      <c r="V130" s="5">
        <v>707160</v>
      </c>
    </row>
    <row r="131" spans="2:22" ht="15.5" x14ac:dyDescent="0.35">
      <c r="C131" t="s">
        <v>10</v>
      </c>
      <c r="D131" s="5">
        <v>4259899884188</v>
      </c>
      <c r="E131" s="5">
        <v>4068040689590</v>
      </c>
      <c r="F131" s="5">
        <v>3799057959887</v>
      </c>
      <c r="G131" s="5">
        <v>410490864</v>
      </c>
      <c r="I131" s="5">
        <v>3799057959887</v>
      </c>
      <c r="J131" s="5">
        <v>288304628</v>
      </c>
      <c r="K131" s="5">
        <v>391928454</v>
      </c>
      <c r="L131" s="5">
        <v>424111190</v>
      </c>
      <c r="M131" s="5">
        <v>433276265</v>
      </c>
      <c r="N131" s="5">
        <v>395757355</v>
      </c>
      <c r="O131" s="5">
        <v>388708061</v>
      </c>
      <c r="P131" s="5">
        <v>386389213</v>
      </c>
      <c r="Q131" s="5">
        <v>392382189</v>
      </c>
      <c r="R131" s="5">
        <v>354647881</v>
      </c>
      <c r="S131" s="5">
        <v>340429895</v>
      </c>
      <c r="T131" s="5">
        <v>375460796</v>
      </c>
      <c r="U131" s="5">
        <v>364657838</v>
      </c>
      <c r="V131" s="5">
        <v>327669131</v>
      </c>
    </row>
    <row r="132" spans="2:22" ht="15.5" x14ac:dyDescent="0.35">
      <c r="C132" t="s">
        <v>135</v>
      </c>
      <c r="D132" s="5">
        <v>7051871645477</v>
      </c>
      <c r="E132" s="5">
        <v>6874784264025</v>
      </c>
      <c r="F132" s="5">
        <v>5312390768472</v>
      </c>
      <c r="G132" s="5">
        <v>595017811</v>
      </c>
      <c r="I132" s="5">
        <v>5312390768472</v>
      </c>
      <c r="J132" s="5">
        <v>469821122</v>
      </c>
      <c r="K132" s="5">
        <v>580675031</v>
      </c>
      <c r="L132" s="5">
        <v>602590474</v>
      </c>
      <c r="M132" s="5">
        <v>652650362</v>
      </c>
      <c r="N132" s="5">
        <v>636143812</v>
      </c>
      <c r="O132" s="5">
        <v>625708104</v>
      </c>
      <c r="P132" s="5">
        <v>602204916</v>
      </c>
      <c r="Q132" s="5">
        <v>566523942</v>
      </c>
      <c r="R132" s="5">
        <v>525107676</v>
      </c>
      <c r="S132" s="5">
        <v>470444020</v>
      </c>
      <c r="T132" s="5">
        <v>444029461</v>
      </c>
      <c r="U132" s="5">
        <v>397357263</v>
      </c>
      <c r="V132" s="5">
        <v>399367888</v>
      </c>
    </row>
    <row r="133" spans="2:22" ht="15.5" x14ac:dyDescent="0.35">
      <c r="C133" t="s">
        <v>136</v>
      </c>
      <c r="D133" s="5">
        <v>3354175000</v>
      </c>
      <c r="E133" s="5">
        <v>3354175000</v>
      </c>
      <c r="F133" s="5">
        <v>3354175000</v>
      </c>
      <c r="G133" s="5">
        <v>3354175000</v>
      </c>
      <c r="I133" s="5">
        <v>3354175000</v>
      </c>
      <c r="J133" s="5">
        <v>3354175000</v>
      </c>
      <c r="K133" s="5">
        <v>3354175000</v>
      </c>
      <c r="L133" s="5">
        <v>3354175000</v>
      </c>
      <c r="M133" s="5">
        <v>3354175000</v>
      </c>
      <c r="N133" s="5">
        <v>3354175000</v>
      </c>
      <c r="O133" s="5">
        <v>3354175000</v>
      </c>
      <c r="P133" s="5">
        <v>3354175000</v>
      </c>
      <c r="Q133" s="5">
        <v>3354175000</v>
      </c>
      <c r="R133" s="5">
        <v>3354175000</v>
      </c>
      <c r="S133" s="5">
        <v>3335525000</v>
      </c>
      <c r="T133" s="5">
        <v>3333350000</v>
      </c>
      <c r="U133" s="5">
        <v>3333350000</v>
      </c>
      <c r="V133" s="5">
        <v>3333350000</v>
      </c>
    </row>
    <row r="135" spans="2:22" ht="15.5" x14ac:dyDescent="0.35">
      <c r="B135" t="s">
        <v>137</v>
      </c>
      <c r="C135" t="s">
        <v>138</v>
      </c>
      <c r="D135" s="5">
        <v>168769956236</v>
      </c>
      <c r="E135" s="5">
        <v>291655032288</v>
      </c>
      <c r="F135" s="5">
        <v>6192199</v>
      </c>
      <c r="G135" s="5">
        <v>-156438699626</v>
      </c>
      <c r="I135" s="5">
        <v>30721230</v>
      </c>
      <c r="J135" s="5">
        <v>43375854</v>
      </c>
      <c r="K135" s="5">
        <v>36645326</v>
      </c>
      <c r="L135" s="5">
        <v>59995457</v>
      </c>
      <c r="M135" s="5">
        <v>85781202</v>
      </c>
      <c r="N135" s="5">
        <v>35054252</v>
      </c>
      <c r="O135" s="5">
        <v>8693056</v>
      </c>
      <c r="P135" s="5">
        <v>-6385296</v>
      </c>
      <c r="Q135" s="5">
        <v>13801144</v>
      </c>
      <c r="R135" s="5">
        <v>20974709</v>
      </c>
      <c r="S135" s="5">
        <v>887269</v>
      </c>
      <c r="T135" s="5">
        <v>46406555</v>
      </c>
      <c r="U135" s="5">
        <v>-6809113</v>
      </c>
      <c r="V135" s="5">
        <v>27744651</v>
      </c>
    </row>
    <row r="136" spans="2:22" ht="15.5" x14ac:dyDescent="0.35">
      <c r="C136" t="s">
        <v>139</v>
      </c>
      <c r="D136" s="5">
        <v>1311086476181</v>
      </c>
      <c r="E136" s="5">
        <v>865960294608</v>
      </c>
      <c r="F136" s="5">
        <v>42896043</v>
      </c>
      <c r="G136" s="5">
        <v>-1504864206845</v>
      </c>
      <c r="I136" s="5">
        <v>206664038</v>
      </c>
      <c r="J136" s="5">
        <v>228267859</v>
      </c>
      <c r="K136" s="5">
        <v>232104652</v>
      </c>
      <c r="L136" s="5">
        <v>273148978</v>
      </c>
      <c r="M136" s="5">
        <v>270470118</v>
      </c>
      <c r="N136" s="5">
        <v>168372619</v>
      </c>
      <c r="O136" s="5">
        <v>134827305</v>
      </c>
      <c r="P136" s="5">
        <v>144991396</v>
      </c>
      <c r="Q136" s="5">
        <v>145816270</v>
      </c>
      <c r="R136" s="5">
        <v>133093192</v>
      </c>
      <c r="S136" s="5">
        <v>125228781</v>
      </c>
      <c r="T136" s="5">
        <v>157574873</v>
      </c>
      <c r="U136" s="5">
        <v>139009933</v>
      </c>
      <c r="V136" s="5">
        <v>169442919</v>
      </c>
    </row>
    <row r="137" spans="2:22" ht="15.5" x14ac:dyDescent="0.35">
      <c r="C137" t="s">
        <v>216</v>
      </c>
      <c r="D137" s="5">
        <v>14424628095</v>
      </c>
      <c r="E137" s="5">
        <v>11796841072</v>
      </c>
      <c r="F137" s="5">
        <v>36879</v>
      </c>
      <c r="G137" s="5">
        <v>-5767458549</v>
      </c>
      <c r="I137" s="5">
        <v>1160013</v>
      </c>
      <c r="J137" s="5">
        <v>223471</v>
      </c>
      <c r="K137" s="5">
        <v>26451</v>
      </c>
      <c r="L137" s="5">
        <v>265421</v>
      </c>
      <c r="M137" s="5">
        <v>234945</v>
      </c>
      <c r="N137" s="5">
        <v>199134</v>
      </c>
      <c r="O137" s="5">
        <v>333275</v>
      </c>
      <c r="P137" s="5">
        <v>849419</v>
      </c>
      <c r="Q137" s="5">
        <v>432456</v>
      </c>
      <c r="R137" s="5">
        <v>138723</v>
      </c>
      <c r="S137" s="5">
        <v>239265</v>
      </c>
      <c r="T137" s="5">
        <v>690103</v>
      </c>
      <c r="U137" s="5">
        <v>1138469</v>
      </c>
      <c r="V137" s="5">
        <v>2073218</v>
      </c>
    </row>
    <row r="138" spans="2:22" ht="15.5" x14ac:dyDescent="0.35">
      <c r="C138" t="s">
        <v>2011</v>
      </c>
      <c r="F138" s="5">
        <v>7420270</v>
      </c>
      <c r="G138" s="5">
        <v>-7420270</v>
      </c>
      <c r="M138" s="5">
        <v>-391350</v>
      </c>
      <c r="N138" s="5">
        <v>-238809</v>
      </c>
      <c r="O138" s="5">
        <v>-422278</v>
      </c>
      <c r="P138" s="5">
        <v>-1289415</v>
      </c>
      <c r="Q138" s="5">
        <v>-1953122</v>
      </c>
      <c r="R138" s="5">
        <v>-1205311</v>
      </c>
      <c r="S138" s="5">
        <v>-494223</v>
      </c>
      <c r="T138" s="5">
        <v>-769603</v>
      </c>
      <c r="U138" s="5">
        <v>-1062751</v>
      </c>
      <c r="V138" s="5">
        <v>-10473856</v>
      </c>
    </row>
    <row r="139" spans="2:22" ht="15.5" x14ac:dyDescent="0.35">
      <c r="C139" t="s">
        <v>1946</v>
      </c>
      <c r="E139" s="5">
        <v>28711901667</v>
      </c>
      <c r="G139" s="5">
        <v>-191941932739</v>
      </c>
    </row>
    <row r="140" spans="2:22" ht="15.5" x14ac:dyDescent="0.35">
      <c r="C140" t="s">
        <v>2012</v>
      </c>
      <c r="F140" s="5">
        <v>6063790</v>
      </c>
      <c r="G140" s="5">
        <v>11802753</v>
      </c>
      <c r="I140" s="5">
        <v>17866543</v>
      </c>
      <c r="J140" s="5">
        <v>8442693</v>
      </c>
      <c r="K140" s="5">
        <v>3555119</v>
      </c>
      <c r="L140" s="5">
        <v>5057283</v>
      </c>
      <c r="M140" s="5">
        <v>12401746</v>
      </c>
      <c r="N140" s="5">
        <v>7133133</v>
      </c>
      <c r="O140" s="5">
        <v>10659262</v>
      </c>
      <c r="P140" s="5">
        <v>2086108</v>
      </c>
    </row>
    <row r="141" spans="2:22" ht="15.5" x14ac:dyDescent="0.35">
      <c r="C141" t="s">
        <v>2013</v>
      </c>
      <c r="K141" s="5">
        <v>-648199</v>
      </c>
      <c r="L141" s="5">
        <v>-1235759</v>
      </c>
      <c r="M141" s="5">
        <v>-8299748</v>
      </c>
      <c r="N141" s="5">
        <v>-2960845</v>
      </c>
      <c r="O141" s="5">
        <v>-3010915</v>
      </c>
    </row>
    <row r="142" spans="2:22" ht="15.5" x14ac:dyDescent="0.35">
      <c r="C142" t="s">
        <v>265</v>
      </c>
      <c r="D142" s="5">
        <v>-91909921327</v>
      </c>
      <c r="E142" s="5">
        <v>-35033444448</v>
      </c>
      <c r="F142" s="5">
        <v>-641635</v>
      </c>
      <c r="G142" s="5">
        <v>83188339180</v>
      </c>
      <c r="I142" s="5">
        <v>-8191229</v>
      </c>
      <c r="J142" s="5">
        <v>-10038901</v>
      </c>
      <c r="K142" s="5">
        <v>-11575977</v>
      </c>
      <c r="L142" s="5">
        <v>-18536217</v>
      </c>
      <c r="M142" s="5">
        <v>-7677879</v>
      </c>
      <c r="N142" s="5">
        <v>-5250166</v>
      </c>
      <c r="O142" s="5">
        <v>-8177590</v>
      </c>
      <c r="P142" s="5">
        <v>-26212869</v>
      </c>
      <c r="Q142" s="5">
        <v>-11652100</v>
      </c>
      <c r="R142" s="5">
        <v>-14230349</v>
      </c>
      <c r="S142" s="5">
        <v>-19352323</v>
      </c>
      <c r="T142" s="5">
        <v>-16336551</v>
      </c>
      <c r="U142" s="5">
        <v>-41102145</v>
      </c>
      <c r="V142" s="5">
        <v>-23961988</v>
      </c>
    </row>
    <row r="143" spans="2:22" ht="15.5" x14ac:dyDescent="0.35">
      <c r="C143" t="s">
        <v>458</v>
      </c>
      <c r="D143" s="5">
        <v>-1064831226713</v>
      </c>
      <c r="E143" s="5">
        <v>-579780560611</v>
      </c>
      <c r="F143" s="5">
        <v>-54060382</v>
      </c>
      <c r="G143" s="5">
        <v>1463870695893</v>
      </c>
      <c r="I143" s="5">
        <v>-191255369</v>
      </c>
      <c r="J143" s="5">
        <v>-183668741</v>
      </c>
    </row>
    <row r="144" spans="2:22" ht="15.5" x14ac:dyDescent="0.35">
      <c r="C144" t="s">
        <v>1638</v>
      </c>
      <c r="K144" s="5">
        <v>-22838167</v>
      </c>
      <c r="L144" s="5">
        <v>-15309708</v>
      </c>
      <c r="M144" s="5">
        <v>-35564565</v>
      </c>
      <c r="N144" s="5">
        <v>-17062131</v>
      </c>
      <c r="O144" s="5">
        <v>-18679749</v>
      </c>
      <c r="P144" s="5">
        <v>-16928608</v>
      </c>
      <c r="Q144" s="5">
        <v>-25046010</v>
      </c>
      <c r="R144" s="5">
        <v>-13503169</v>
      </c>
      <c r="S144" s="5">
        <v>-28484559</v>
      </c>
      <c r="T144" s="5">
        <v>-8270729</v>
      </c>
      <c r="U144" s="5">
        <v>-19336423</v>
      </c>
      <c r="V144" s="5">
        <v>-31343898</v>
      </c>
    </row>
    <row r="145" spans="3:22" ht="15.5" x14ac:dyDescent="0.35">
      <c r="C145" t="s">
        <v>292</v>
      </c>
      <c r="K145" s="5">
        <v>-116540482</v>
      </c>
      <c r="L145" s="5">
        <v>-139513542</v>
      </c>
      <c r="M145" s="5">
        <v>-38573694</v>
      </c>
      <c r="N145" s="5">
        <v>-35624616</v>
      </c>
      <c r="O145" s="5">
        <v>-31627328</v>
      </c>
      <c r="P145" s="5">
        <v>-76526519</v>
      </c>
      <c r="Q145" s="5">
        <v>-64729285</v>
      </c>
      <c r="R145" s="5">
        <v>-54283403</v>
      </c>
      <c r="S145" s="5">
        <v>-50439395</v>
      </c>
      <c r="T145" s="5">
        <v>-58293137</v>
      </c>
      <c r="U145" s="5">
        <v>-55767849</v>
      </c>
      <c r="V145" s="5">
        <v>-52949823</v>
      </c>
    </row>
    <row r="146" spans="3:22" ht="15.5" x14ac:dyDescent="0.35">
      <c r="C146" t="s">
        <v>141</v>
      </c>
      <c r="K146" s="5">
        <v>-47601151</v>
      </c>
      <c r="L146" s="5">
        <v>-44141681</v>
      </c>
      <c r="M146" s="5">
        <v>-107534294</v>
      </c>
      <c r="N146" s="5">
        <v>-82283182</v>
      </c>
      <c r="O146" s="5">
        <v>-76464880</v>
      </c>
      <c r="P146" s="5">
        <v>-35233508</v>
      </c>
      <c r="Q146" s="5">
        <v>-34368724</v>
      </c>
      <c r="R146" s="5">
        <v>-29034974</v>
      </c>
      <c r="S146" s="5">
        <v>-32258209</v>
      </c>
      <c r="T146" s="5">
        <v>-28188401</v>
      </c>
      <c r="U146" s="5">
        <v>-29688347</v>
      </c>
      <c r="V146" s="5">
        <v>-25041921</v>
      </c>
    </row>
    <row r="147" spans="3:22" ht="15.5" x14ac:dyDescent="0.35">
      <c r="C147" t="s">
        <v>145</v>
      </c>
      <c r="D147" s="5">
        <v>-43068277314</v>
      </c>
      <c r="E147" s="5">
        <v>1092729703180</v>
      </c>
      <c r="F147" s="5">
        <v>-5830065</v>
      </c>
      <c r="G147" s="5">
        <v>-6209360892</v>
      </c>
      <c r="I147" s="5">
        <v>-14418534</v>
      </c>
      <c r="J147" s="5">
        <v>-12514301</v>
      </c>
      <c r="K147" s="5">
        <v>-370337</v>
      </c>
      <c r="L147" s="5">
        <v>-43136110</v>
      </c>
      <c r="M147" s="5">
        <v>-31594000</v>
      </c>
      <c r="N147" s="5">
        <v>13068828</v>
      </c>
      <c r="O147" s="5">
        <v>11119053</v>
      </c>
      <c r="P147" s="5">
        <v>59629762</v>
      </c>
      <c r="Q147" s="5">
        <v>-6147988</v>
      </c>
      <c r="R147" s="5">
        <v>27154802</v>
      </c>
      <c r="S147" s="5">
        <v>50981970</v>
      </c>
      <c r="T147" s="5">
        <v>15968479</v>
      </c>
      <c r="U147" s="5">
        <v>31883023</v>
      </c>
      <c r="V147" s="5">
        <v>-259577346</v>
      </c>
    </row>
    <row r="148" spans="3:22" ht="15.5" x14ac:dyDescent="0.35">
      <c r="C148" t="s">
        <v>146</v>
      </c>
      <c r="D148" s="5">
        <v>-66258803285</v>
      </c>
      <c r="E148" s="5">
        <v>-92227044712</v>
      </c>
      <c r="F148" s="5">
        <v>-3979922</v>
      </c>
      <c r="G148" s="5">
        <v>110881796371</v>
      </c>
      <c r="I148" s="5">
        <v>-10872921</v>
      </c>
      <c r="J148" s="5">
        <v>-23057309</v>
      </c>
      <c r="K148" s="5">
        <v>-41243067</v>
      </c>
      <c r="L148" s="5">
        <v>-33180048</v>
      </c>
      <c r="M148" s="5">
        <v>-42932903</v>
      </c>
      <c r="N148" s="5">
        <v>-50720614</v>
      </c>
      <c r="O148" s="5">
        <v>-30561613</v>
      </c>
      <c r="P148" s="5">
        <v>-70415243</v>
      </c>
      <c r="Q148" s="5">
        <v>21886230</v>
      </c>
      <c r="R148" s="5">
        <v>-50351544</v>
      </c>
      <c r="S148" s="5">
        <v>-62899220</v>
      </c>
      <c r="T148" s="5">
        <v>-73678869</v>
      </c>
      <c r="U148" s="5">
        <v>-60234526</v>
      </c>
      <c r="V148" s="5">
        <v>217518631</v>
      </c>
    </row>
    <row r="149" spans="3:22" ht="15.5" x14ac:dyDescent="0.35">
      <c r="C149" t="s">
        <v>573</v>
      </c>
      <c r="O149" s="5">
        <v>47270961</v>
      </c>
      <c r="P149" s="5">
        <v>12481</v>
      </c>
      <c r="Q149" s="5">
        <v>71202199</v>
      </c>
      <c r="T149" s="5">
        <v>747603</v>
      </c>
      <c r="V149" s="5">
        <v>2630886</v>
      </c>
    </row>
    <row r="150" spans="3:22" ht="15.5" x14ac:dyDescent="0.35">
      <c r="C150" t="s">
        <v>2014</v>
      </c>
      <c r="T150" s="5">
        <v>-14746635</v>
      </c>
      <c r="U150" s="5">
        <v>-23591764</v>
      </c>
      <c r="V150" s="5">
        <v>-12261698</v>
      </c>
    </row>
    <row r="151" spans="3:22" ht="15.5" x14ac:dyDescent="0.35">
      <c r="C151" t="s">
        <v>427</v>
      </c>
      <c r="E151" s="5">
        <v>42000000000</v>
      </c>
      <c r="F151" s="5">
        <v>-113475</v>
      </c>
      <c r="G151" s="5">
        <v>-67988591785</v>
      </c>
      <c r="I151" s="5">
        <v>4641007</v>
      </c>
      <c r="L151" s="5">
        <v>5500000</v>
      </c>
    </row>
    <row r="152" spans="3:22" ht="15.5" x14ac:dyDescent="0.35">
      <c r="C152" t="s">
        <v>276</v>
      </c>
    </row>
    <row r="153" spans="3:22" ht="15.5" x14ac:dyDescent="0.35">
      <c r="C153" t="s">
        <v>147</v>
      </c>
      <c r="D153" s="5">
        <v>-27232442711</v>
      </c>
      <c r="E153" s="5">
        <v>-78859447210</v>
      </c>
      <c r="F153" s="5">
        <v>-1965388</v>
      </c>
      <c r="G153" s="5">
        <v>66868023565</v>
      </c>
      <c r="I153" s="5">
        <v>-5913958</v>
      </c>
      <c r="J153" s="5">
        <v>-6624217</v>
      </c>
      <c r="K153" s="5">
        <v>-20699972</v>
      </c>
      <c r="L153" s="5">
        <v>-16155639</v>
      </c>
      <c r="M153" s="5">
        <v>-15431183</v>
      </c>
      <c r="N153" s="5">
        <v>-16413621</v>
      </c>
      <c r="O153" s="5">
        <v>-25596213</v>
      </c>
      <c r="P153" s="5">
        <v>-29191934</v>
      </c>
      <c r="Q153" s="5">
        <v>-11930189</v>
      </c>
      <c r="R153" s="5">
        <v>-22224444</v>
      </c>
      <c r="S153" s="5">
        <v>-34075446</v>
      </c>
      <c r="T153" s="5">
        <v>-29653578</v>
      </c>
      <c r="U153" s="5">
        <v>-21508242</v>
      </c>
      <c r="V153" s="5">
        <v>-20578767</v>
      </c>
    </row>
    <row r="154" spans="3:22" ht="15.5" x14ac:dyDescent="0.35">
      <c r="C154" t="s">
        <v>222</v>
      </c>
      <c r="F154" s="5">
        <v>-240455</v>
      </c>
      <c r="G154" s="5">
        <v>-489226548</v>
      </c>
      <c r="I154" s="5">
        <v>71148</v>
      </c>
      <c r="J154" s="5">
        <v>133186</v>
      </c>
      <c r="K154" s="5">
        <v>180003</v>
      </c>
      <c r="L154" s="5">
        <v>711267</v>
      </c>
      <c r="M154" s="5">
        <v>620884</v>
      </c>
      <c r="N154" s="5">
        <v>155272</v>
      </c>
      <c r="O154" s="5">
        <v>258021</v>
      </c>
      <c r="P154" s="5">
        <v>171178</v>
      </c>
      <c r="Q154" s="5">
        <v>63224</v>
      </c>
      <c r="R154" s="5">
        <v>22955</v>
      </c>
      <c r="S154" s="5">
        <v>1019527</v>
      </c>
      <c r="T154" s="5">
        <v>203735</v>
      </c>
      <c r="U154" s="5">
        <v>1621961</v>
      </c>
      <c r="V154" s="5">
        <v>7246431</v>
      </c>
    </row>
    <row r="155" spans="3:22" ht="15.5" x14ac:dyDescent="0.35">
      <c r="C155" t="s">
        <v>2015</v>
      </c>
      <c r="D155" s="5">
        <v>-41486980264</v>
      </c>
      <c r="E155" s="5">
        <v>-26814528723</v>
      </c>
      <c r="G155" s="5">
        <v>114458429202</v>
      </c>
    </row>
    <row r="156" spans="3:22" ht="15.5" x14ac:dyDescent="0.35">
      <c r="C156" t="s">
        <v>2016</v>
      </c>
      <c r="V156" s="5">
        <v>6930536</v>
      </c>
    </row>
    <row r="157" spans="3:22" ht="15.5" x14ac:dyDescent="0.35">
      <c r="C157" t="s">
        <v>270</v>
      </c>
      <c r="J157" s="5">
        <v>-8101</v>
      </c>
      <c r="K157" s="5">
        <v>-6045</v>
      </c>
      <c r="L157" s="5">
        <v>-210376</v>
      </c>
      <c r="M157" s="5">
        <v>-4862</v>
      </c>
      <c r="N157" s="5">
        <v>-38978</v>
      </c>
      <c r="O157" s="5">
        <v>-51653</v>
      </c>
      <c r="P157" s="5">
        <v>-275248</v>
      </c>
      <c r="Q157" s="5">
        <v>-659842</v>
      </c>
    </row>
    <row r="158" spans="3:22" ht="15.5" x14ac:dyDescent="0.35">
      <c r="C158" t="s">
        <v>459</v>
      </c>
      <c r="O158" s="5">
        <v>-2000000</v>
      </c>
    </row>
    <row r="159" spans="3:22" ht="15.5" x14ac:dyDescent="0.35">
      <c r="C159" t="s">
        <v>1400</v>
      </c>
      <c r="T159" s="5">
        <v>1991617</v>
      </c>
      <c r="U159" s="5">
        <v>2544252</v>
      </c>
      <c r="V159" s="5">
        <v>105625310</v>
      </c>
    </row>
    <row r="160" spans="3:22" ht="15.5" x14ac:dyDescent="0.35">
      <c r="C160" t="s">
        <v>2017</v>
      </c>
      <c r="N160" s="5">
        <v>1800000</v>
      </c>
    </row>
    <row r="161" spans="3:22" ht="15.5" x14ac:dyDescent="0.35">
      <c r="C161" t="s">
        <v>687</v>
      </c>
      <c r="R161" s="5">
        <v>1250000</v>
      </c>
    </row>
    <row r="162" spans="3:22" ht="15.5" x14ac:dyDescent="0.35">
      <c r="C162" t="s">
        <v>578</v>
      </c>
      <c r="U162" s="5">
        <v>-638998</v>
      </c>
    </row>
    <row r="163" spans="3:22" ht="15.5" x14ac:dyDescent="0.35">
      <c r="C163" t="s">
        <v>635</v>
      </c>
      <c r="F163" s="5">
        <v>-44607</v>
      </c>
      <c r="G163" s="5">
        <v>7104323248</v>
      </c>
      <c r="J163" s="5">
        <v>-1855683</v>
      </c>
      <c r="K163" s="5">
        <v>-1304818</v>
      </c>
      <c r="L163" s="5">
        <v>-648668</v>
      </c>
      <c r="M163" s="5">
        <v>-406998</v>
      </c>
      <c r="N163" s="5">
        <v>-4976312</v>
      </c>
      <c r="O163" s="5">
        <v>-2676398</v>
      </c>
      <c r="P163" s="5">
        <v>-3545964</v>
      </c>
      <c r="Q163" s="5">
        <v>-1681705</v>
      </c>
      <c r="R163" s="5">
        <v>-2940974</v>
      </c>
      <c r="S163" s="5">
        <v>-1801236</v>
      </c>
      <c r="T163" s="5">
        <v>-4962506</v>
      </c>
      <c r="U163" s="5">
        <v>-5704000</v>
      </c>
      <c r="V163" s="5">
        <v>-4019892</v>
      </c>
    </row>
    <row r="164" spans="3:22" ht="15.5" x14ac:dyDescent="0.35">
      <c r="C164" t="s">
        <v>888</v>
      </c>
      <c r="Q164" s="5">
        <v>-1469251</v>
      </c>
    </row>
    <row r="165" spans="3:22" ht="15.5" x14ac:dyDescent="0.35">
      <c r="C165" t="s">
        <v>600</v>
      </c>
      <c r="F165" s="5">
        <v>-103</v>
      </c>
      <c r="G165" s="5">
        <v>-135699783</v>
      </c>
      <c r="I165" s="5">
        <v>8261</v>
      </c>
      <c r="J165" s="5">
        <v>463969</v>
      </c>
      <c r="K165" s="5">
        <v>498784</v>
      </c>
      <c r="L165" s="5">
        <v>640276</v>
      </c>
      <c r="M165" s="5">
        <v>278883</v>
      </c>
      <c r="N165" s="5">
        <v>85162</v>
      </c>
      <c r="O165" s="5">
        <v>97161</v>
      </c>
      <c r="P165" s="5">
        <v>7767937</v>
      </c>
      <c r="Q165" s="5">
        <v>1183936</v>
      </c>
      <c r="R165" s="5">
        <v>3384104</v>
      </c>
      <c r="S165" s="5">
        <v>2657471</v>
      </c>
      <c r="T165" s="5">
        <v>4149738</v>
      </c>
      <c r="U165" s="5">
        <v>4102854</v>
      </c>
      <c r="V165" s="5">
        <v>8498642</v>
      </c>
    </row>
    <row r="166" spans="3:22" ht="15.5" x14ac:dyDescent="0.35">
      <c r="C166" t="s">
        <v>527</v>
      </c>
      <c r="S166" s="5">
        <v>-736524</v>
      </c>
      <c r="T166" s="5">
        <v>-236466</v>
      </c>
      <c r="U166" s="5">
        <v>-331837</v>
      </c>
      <c r="V166" s="5">
        <v>-1500000</v>
      </c>
    </row>
    <row r="167" spans="3:22" ht="15.5" x14ac:dyDescent="0.35">
      <c r="C167" t="s">
        <v>648</v>
      </c>
      <c r="R167" s="5">
        <v>745091</v>
      </c>
      <c r="S167" s="5">
        <v>236466</v>
      </c>
      <c r="T167" s="5">
        <v>331837</v>
      </c>
      <c r="U167" s="5">
        <v>1500000</v>
      </c>
    </row>
    <row r="168" spans="3:22" ht="15.5" x14ac:dyDescent="0.35">
      <c r="C168" t="s">
        <v>703</v>
      </c>
    </row>
    <row r="169" spans="3:22" ht="15.5" x14ac:dyDescent="0.35">
      <c r="C169" t="s">
        <v>1124</v>
      </c>
      <c r="F169" s="5">
        <v>-1439191</v>
      </c>
      <c r="G169" s="5">
        <v>-7491189</v>
      </c>
      <c r="I169" s="5">
        <v>-8930380</v>
      </c>
      <c r="J169" s="5">
        <v>-9695907</v>
      </c>
      <c r="K169" s="5">
        <v>-13282442</v>
      </c>
      <c r="L169" s="5">
        <v>-17471540</v>
      </c>
      <c r="M169" s="5">
        <v>-21503170</v>
      </c>
      <c r="N169" s="5">
        <v>-29370778</v>
      </c>
      <c r="O169" s="5">
        <v>-44768897</v>
      </c>
      <c r="P169" s="5">
        <v>-42069283</v>
      </c>
      <c r="Q169" s="5">
        <v>-27213395</v>
      </c>
      <c r="R169" s="5">
        <v>-26272578</v>
      </c>
      <c r="S169" s="5">
        <v>-24936808</v>
      </c>
      <c r="T169" s="5">
        <v>-22215078</v>
      </c>
      <c r="U169" s="5">
        <v>-17533136</v>
      </c>
      <c r="V169" s="5">
        <v>-18002735</v>
      </c>
    </row>
    <row r="170" spans="3:22" ht="15.5" x14ac:dyDescent="0.35">
      <c r="C170" t="s">
        <v>536</v>
      </c>
      <c r="K170" s="5">
        <v>-978219</v>
      </c>
      <c r="L170" s="5">
        <v>-931730</v>
      </c>
      <c r="M170" s="5">
        <v>-619075</v>
      </c>
      <c r="N170" s="5">
        <v>-542553</v>
      </c>
      <c r="S170" s="5">
        <v>-149204</v>
      </c>
      <c r="T170" s="5">
        <v>-278040</v>
      </c>
      <c r="U170" s="5">
        <v>-1772756</v>
      </c>
    </row>
    <row r="171" spans="3:22" ht="15.5" x14ac:dyDescent="0.35">
      <c r="C171" t="s">
        <v>705</v>
      </c>
      <c r="D171" s="5">
        <v>2460619690</v>
      </c>
      <c r="E171" s="5">
        <v>-28553068779</v>
      </c>
      <c r="F171" s="5">
        <v>-201019</v>
      </c>
      <c r="G171" s="5">
        <v>-8927970339</v>
      </c>
      <c r="I171" s="5">
        <v>-773315</v>
      </c>
      <c r="J171" s="5">
        <v>-5470556</v>
      </c>
      <c r="K171" s="5">
        <v>-6628577</v>
      </c>
      <c r="L171" s="5">
        <v>-5545368</v>
      </c>
      <c r="M171" s="5">
        <v>-6486457</v>
      </c>
      <c r="N171" s="5">
        <v>-1961359</v>
      </c>
      <c r="O171" s="5">
        <v>-3094595</v>
      </c>
      <c r="P171" s="5">
        <v>-3284410</v>
      </c>
      <c r="Q171" s="5">
        <v>-7608747</v>
      </c>
      <c r="R171" s="5">
        <v>-4315698</v>
      </c>
      <c r="S171" s="5">
        <v>-5262670</v>
      </c>
      <c r="T171" s="5">
        <v>-9289136</v>
      </c>
      <c r="U171" s="5">
        <v>-695616</v>
      </c>
    </row>
    <row r="172" spans="3:22" ht="15.5" x14ac:dyDescent="0.35">
      <c r="C172" t="s">
        <v>152</v>
      </c>
      <c r="D172" s="5">
        <v>-43068277314</v>
      </c>
      <c r="E172" s="5">
        <v>1092729703180</v>
      </c>
      <c r="F172" s="5">
        <v>-5830065</v>
      </c>
      <c r="G172" s="5">
        <v>-6209360892</v>
      </c>
      <c r="I172" s="5">
        <v>-14418534</v>
      </c>
      <c r="J172" s="5">
        <v>-12514301</v>
      </c>
      <c r="K172" s="5">
        <v>-370337</v>
      </c>
      <c r="L172" s="5">
        <v>-43136110</v>
      </c>
      <c r="M172" s="5">
        <v>-31594000</v>
      </c>
      <c r="N172" s="5">
        <v>13068828</v>
      </c>
      <c r="O172" s="5">
        <v>11119053</v>
      </c>
      <c r="P172" s="5">
        <v>59629762</v>
      </c>
      <c r="Q172" s="5">
        <v>-6147988</v>
      </c>
      <c r="R172" s="5">
        <v>27154802</v>
      </c>
      <c r="S172" s="5">
        <v>50981970</v>
      </c>
      <c r="T172" s="5">
        <v>15968479</v>
      </c>
      <c r="U172" s="5">
        <v>31883023</v>
      </c>
      <c r="V172" s="5">
        <v>-259577346</v>
      </c>
    </row>
    <row r="173" spans="3:22" ht="15.5" x14ac:dyDescent="0.35">
      <c r="C173" t="s">
        <v>2018</v>
      </c>
      <c r="R173" s="5">
        <v>46188</v>
      </c>
      <c r="S173" s="5">
        <v>49474</v>
      </c>
      <c r="T173" s="5">
        <v>138603</v>
      </c>
    </row>
    <row r="174" spans="3:22" ht="15.5" x14ac:dyDescent="0.35">
      <c r="C174" t="s">
        <v>340</v>
      </c>
      <c r="V174" s="5">
        <v>28074892</v>
      </c>
    </row>
    <row r="175" spans="3:22" ht="15.5" x14ac:dyDescent="0.35">
      <c r="C175" t="s">
        <v>2019</v>
      </c>
      <c r="V175" s="5">
        <v>4000000</v>
      </c>
    </row>
    <row r="176" spans="3:22" ht="15.5" x14ac:dyDescent="0.35">
      <c r="C176" t="s">
        <v>846</v>
      </c>
      <c r="L176" s="5">
        <v>-235807</v>
      </c>
      <c r="M176" s="5">
        <v>-232295</v>
      </c>
      <c r="N176" s="5">
        <v>-342835</v>
      </c>
      <c r="O176" s="5">
        <v>-1138093</v>
      </c>
      <c r="P176" s="5">
        <v>-375327</v>
      </c>
      <c r="Q176" s="5">
        <v>-86247</v>
      </c>
      <c r="R176" s="5">
        <v>-1065597</v>
      </c>
      <c r="S176" s="5">
        <v>-693435</v>
      </c>
    </row>
    <row r="177" spans="3:22" ht="15.5" x14ac:dyDescent="0.35">
      <c r="C177" t="s">
        <v>538</v>
      </c>
      <c r="Q177" s="5">
        <v>1459144</v>
      </c>
    </row>
    <row r="178" spans="3:22" ht="15.5" x14ac:dyDescent="0.35">
      <c r="C178" t="s">
        <v>231</v>
      </c>
      <c r="D178" s="5">
        <v>-34750000000</v>
      </c>
      <c r="F178" s="5">
        <v>-3884186</v>
      </c>
      <c r="G178" s="5">
        <v>2048897487826</v>
      </c>
      <c r="I178" s="5">
        <v>-129593254</v>
      </c>
      <c r="J178" s="5">
        <v>-8931709</v>
      </c>
      <c r="K178" s="5">
        <v>-4600000</v>
      </c>
      <c r="L178" s="5">
        <v>-51428428</v>
      </c>
      <c r="M178" s="5">
        <v>-31763090</v>
      </c>
      <c r="N178" s="5">
        <v>-163355744</v>
      </c>
      <c r="O178" s="5">
        <v>-16155052</v>
      </c>
      <c r="P178" s="5">
        <v>-4185279</v>
      </c>
      <c r="Q178" s="5">
        <v>-37923357</v>
      </c>
      <c r="R178" s="5">
        <v>-651138</v>
      </c>
    </row>
    <row r="179" spans="3:22" ht="15.5" x14ac:dyDescent="0.35">
      <c r="C179" t="s">
        <v>310</v>
      </c>
      <c r="E179" s="5">
        <v>1390000000000</v>
      </c>
      <c r="G179" s="5">
        <v>-6196922533</v>
      </c>
      <c r="J179" s="5">
        <v>15103749</v>
      </c>
      <c r="K179" s="5">
        <v>1435810</v>
      </c>
      <c r="L179" s="5">
        <v>20000000</v>
      </c>
      <c r="M179" s="5">
        <v>7453187</v>
      </c>
      <c r="N179" s="5">
        <v>175853400</v>
      </c>
      <c r="O179" s="5">
        <v>52867062</v>
      </c>
      <c r="P179" s="5">
        <v>52170860</v>
      </c>
      <c r="Q179" s="5">
        <v>27357272</v>
      </c>
      <c r="R179" s="5">
        <v>49140932</v>
      </c>
      <c r="S179" s="5">
        <v>58695326</v>
      </c>
    </row>
    <row r="180" spans="3:22" ht="15.5" x14ac:dyDescent="0.35">
      <c r="C180" t="s">
        <v>1008</v>
      </c>
      <c r="N180" s="5">
        <v>1209000</v>
      </c>
      <c r="O180" s="5">
        <v>122000</v>
      </c>
      <c r="P180" s="5">
        <v>964567</v>
      </c>
      <c r="Q180" s="5">
        <v>527421</v>
      </c>
    </row>
    <row r="181" spans="3:22" ht="15.5" x14ac:dyDescent="0.35">
      <c r="C181" t="s">
        <v>586</v>
      </c>
      <c r="D181" s="5">
        <v>-36494478422</v>
      </c>
      <c r="E181" s="5">
        <v>-30146715389</v>
      </c>
      <c r="F181" s="5">
        <v>940127</v>
      </c>
      <c r="G181" s="5">
        <v>68290054679</v>
      </c>
      <c r="I181" s="5">
        <v>-5524999</v>
      </c>
      <c r="J181" s="5">
        <v>-9653575</v>
      </c>
      <c r="K181" s="5">
        <v>-9648476</v>
      </c>
      <c r="L181" s="5">
        <v>-4933671</v>
      </c>
      <c r="M181" s="5">
        <v>-4507477</v>
      </c>
      <c r="N181" s="5">
        <v>-3171043</v>
      </c>
      <c r="O181" s="5">
        <v>-1552680</v>
      </c>
      <c r="P181" s="5">
        <v>-1963126</v>
      </c>
      <c r="Q181" s="5">
        <v>-3699882</v>
      </c>
      <c r="R181" s="5">
        <v>-598815</v>
      </c>
      <c r="S181" s="5">
        <v>-478992</v>
      </c>
      <c r="T181" s="5">
        <v>-620441</v>
      </c>
      <c r="U181" s="5">
        <v>-462604</v>
      </c>
      <c r="V181" s="5">
        <v>-238468</v>
      </c>
    </row>
    <row r="182" spans="3:22" ht="15.5" x14ac:dyDescent="0.35">
      <c r="C182" t="s">
        <v>1058</v>
      </c>
    </row>
    <row r="183" spans="3:22" ht="15.5" x14ac:dyDescent="0.35">
      <c r="C183" t="s">
        <v>1057</v>
      </c>
      <c r="K183" s="5">
        <v>985104</v>
      </c>
      <c r="L183" s="5">
        <v>1361940</v>
      </c>
      <c r="M183" s="5">
        <v>174091</v>
      </c>
      <c r="P183" s="5">
        <v>-2742619</v>
      </c>
      <c r="Q183" s="5">
        <v>-4391808</v>
      </c>
      <c r="R183" s="5">
        <v>-8496239</v>
      </c>
      <c r="S183" s="5">
        <v>-10642803</v>
      </c>
    </row>
    <row r="184" spans="3:22" ht="15.5" x14ac:dyDescent="0.35">
      <c r="C184" t="s">
        <v>339</v>
      </c>
      <c r="K184" s="5">
        <v>-6239282</v>
      </c>
      <c r="L184" s="5">
        <v>-9666022</v>
      </c>
      <c r="M184" s="5">
        <v>-928280</v>
      </c>
      <c r="R184" s="5">
        <v>7887592</v>
      </c>
      <c r="S184" s="5">
        <v>-8448205</v>
      </c>
      <c r="T184" s="5">
        <v>-9639532</v>
      </c>
      <c r="V184" s="5">
        <v>-293000000</v>
      </c>
    </row>
    <row r="185" spans="3:22" ht="15.5" x14ac:dyDescent="0.35">
      <c r="C185" t="s">
        <v>158</v>
      </c>
      <c r="G185" s="5">
        <v>1057287039</v>
      </c>
      <c r="I185" s="5">
        <v>-66967</v>
      </c>
      <c r="J185" s="5">
        <v>-311141</v>
      </c>
    </row>
    <row r="186" spans="3:22" ht="15.5" x14ac:dyDescent="0.35">
      <c r="C186" t="s">
        <v>766</v>
      </c>
      <c r="F186" s="5">
        <v>-8465506</v>
      </c>
      <c r="G186" s="5">
        <v>143431918</v>
      </c>
      <c r="I186" s="5">
        <v>134966412</v>
      </c>
      <c r="J186" s="5">
        <v>75546856</v>
      </c>
      <c r="K186" s="5">
        <v>64883886</v>
      </c>
      <c r="L186" s="5">
        <v>12266355</v>
      </c>
      <c r="M186" s="5">
        <v>9028550</v>
      </c>
      <c r="N186" s="5">
        <v>104583764</v>
      </c>
      <c r="O186" s="5">
        <v>100677772</v>
      </c>
      <c r="P186" s="5">
        <v>83577701</v>
      </c>
      <c r="Q186" s="5">
        <v>61936100</v>
      </c>
      <c r="R186" s="5">
        <v>64447359</v>
      </c>
      <c r="S186" s="5">
        <v>122901418</v>
      </c>
      <c r="T186" s="5">
        <v>87817333</v>
      </c>
      <c r="U186" s="5">
        <v>57998434</v>
      </c>
      <c r="V186" s="5">
        <v>1586230</v>
      </c>
    </row>
    <row r="187" spans="3:22" ht="15.5" x14ac:dyDescent="0.35">
      <c r="C187" t="s">
        <v>285</v>
      </c>
      <c r="D187" s="5">
        <v>267123581431</v>
      </c>
      <c r="E187" s="5">
        <v>-267123581431</v>
      </c>
      <c r="F187" s="5">
        <v>5579500</v>
      </c>
      <c r="G187" s="5">
        <v>-19779226</v>
      </c>
      <c r="I187" s="5">
        <v>-14199726</v>
      </c>
      <c r="J187" s="5">
        <v>-84268481</v>
      </c>
      <c r="K187" s="5">
        <v>-46209160</v>
      </c>
      <c r="L187" s="5">
        <v>-9568747</v>
      </c>
      <c r="M187" s="5">
        <v>-10199611</v>
      </c>
      <c r="N187" s="5">
        <v>-101165161</v>
      </c>
      <c r="O187" s="5">
        <v>-123701956</v>
      </c>
      <c r="P187" s="5">
        <v>-67817015</v>
      </c>
      <c r="Q187" s="5">
        <v>-51326631</v>
      </c>
      <c r="R187" s="5">
        <v>-83555480</v>
      </c>
      <c r="S187" s="5">
        <v>-110251609</v>
      </c>
      <c r="T187" s="5">
        <v>-61449444</v>
      </c>
      <c r="U187" s="5">
        <v>-60398773</v>
      </c>
    </row>
    <row r="188" spans="3:22" ht="15.5" x14ac:dyDescent="0.35">
      <c r="C188" t="s">
        <v>2020</v>
      </c>
    </row>
    <row r="189" spans="3:22" ht="15.5" x14ac:dyDescent="0.35">
      <c r="C189" t="s">
        <v>268</v>
      </c>
    </row>
    <row r="190" spans="3:22" ht="15.5" x14ac:dyDescent="0.35">
      <c r="C190" t="s">
        <v>166</v>
      </c>
    </row>
    <row r="191" spans="3:22" ht="15.5" x14ac:dyDescent="0.35">
      <c r="C191" t="s">
        <v>167</v>
      </c>
      <c r="D191" s="5">
        <v>59442875637</v>
      </c>
      <c r="E191" s="5">
        <v>1292157690756</v>
      </c>
      <c r="F191" s="5">
        <v>-3617788</v>
      </c>
      <c r="G191" s="5">
        <v>-51766264147</v>
      </c>
      <c r="I191" s="5">
        <v>5429775</v>
      </c>
      <c r="J191" s="5">
        <v>7804244</v>
      </c>
      <c r="K191" s="5">
        <v>-4968078</v>
      </c>
      <c r="L191" s="5">
        <v>-16320701</v>
      </c>
      <c r="M191" s="5">
        <v>11254299</v>
      </c>
      <c r="N191" s="5">
        <v>-2597534</v>
      </c>
      <c r="O191" s="5">
        <v>-10749504</v>
      </c>
      <c r="P191" s="5">
        <v>-17170777</v>
      </c>
      <c r="Q191" s="5">
        <v>29539386</v>
      </c>
      <c r="R191" s="5">
        <v>-2222033</v>
      </c>
      <c r="S191" s="5">
        <v>-11029981</v>
      </c>
      <c r="T191" s="5">
        <v>-11303835</v>
      </c>
      <c r="U191" s="5">
        <v>-35160616</v>
      </c>
      <c r="V191" s="5">
        <v>-14314064</v>
      </c>
    </row>
    <row r="192" spans="3:22" ht="15.5" x14ac:dyDescent="0.35">
      <c r="C192" t="s">
        <v>1432</v>
      </c>
      <c r="Q192" s="5">
        <v>-16738</v>
      </c>
    </row>
    <row r="193" spans="2:22" ht="15.5" x14ac:dyDescent="0.35">
      <c r="C193" t="s">
        <v>2021</v>
      </c>
    </row>
    <row r="194" spans="2:22" ht="15.5" x14ac:dyDescent="0.35">
      <c r="C194" t="s">
        <v>2022</v>
      </c>
      <c r="D194" s="5">
        <v>404461335</v>
      </c>
      <c r="E194" s="5">
        <v>-953522117</v>
      </c>
      <c r="F194" s="5">
        <v>532012</v>
      </c>
      <c r="G194" s="5">
        <v>5026227543</v>
      </c>
      <c r="I194" s="5">
        <v>532012</v>
      </c>
      <c r="J194" s="5">
        <v>-4523995</v>
      </c>
    </row>
    <row r="195" spans="2:22" ht="15.5" x14ac:dyDescent="0.35">
      <c r="C195" t="s">
        <v>168</v>
      </c>
      <c r="E195" s="5">
        <v>253318959064</v>
      </c>
      <c r="G195" s="5">
        <v>-147596716095</v>
      </c>
      <c r="I195" s="5">
        <v>9132895</v>
      </c>
      <c r="J195" s="5">
        <v>5852646</v>
      </c>
      <c r="K195" s="5">
        <v>10820724</v>
      </c>
      <c r="L195" s="5">
        <v>27141425</v>
      </c>
      <c r="M195" s="5">
        <v>15887126</v>
      </c>
      <c r="N195" s="5">
        <v>18484660</v>
      </c>
      <c r="O195" s="5">
        <v>29234164</v>
      </c>
      <c r="P195" s="5">
        <v>46404941</v>
      </c>
      <c r="Q195" s="5">
        <v>16882293</v>
      </c>
      <c r="R195" s="5">
        <v>19104326</v>
      </c>
      <c r="S195" s="5">
        <v>30134307</v>
      </c>
      <c r="T195" s="5">
        <v>41438142</v>
      </c>
      <c r="U195" s="5">
        <v>76598758</v>
      </c>
      <c r="V195" s="5">
        <v>90912822</v>
      </c>
    </row>
    <row r="196" spans="2:22" ht="15.5" x14ac:dyDescent="0.35">
      <c r="C196" t="s">
        <v>169</v>
      </c>
      <c r="D196" s="5">
        <v>59847336972</v>
      </c>
      <c r="E196" s="5">
        <v>1544523127703</v>
      </c>
      <c r="F196" s="5">
        <v>-3085776</v>
      </c>
      <c r="G196" s="5">
        <v>-194336752699</v>
      </c>
      <c r="I196" s="5">
        <v>15094682</v>
      </c>
      <c r="J196" s="5">
        <v>9132895</v>
      </c>
      <c r="K196" s="5">
        <v>5852646</v>
      </c>
      <c r="L196" s="5">
        <v>10820724</v>
      </c>
      <c r="M196" s="5">
        <v>27141425</v>
      </c>
      <c r="N196" s="5">
        <v>15887126</v>
      </c>
      <c r="O196" s="5">
        <v>18484660</v>
      </c>
      <c r="P196" s="5">
        <v>29234164</v>
      </c>
      <c r="Q196" s="5">
        <v>46404941</v>
      </c>
      <c r="R196" s="5">
        <v>16882293</v>
      </c>
      <c r="S196" s="5">
        <v>19104326</v>
      </c>
      <c r="T196" s="5">
        <v>30134307</v>
      </c>
      <c r="U196" s="5">
        <v>41438142</v>
      </c>
      <c r="V196" s="5">
        <v>76598758</v>
      </c>
    </row>
    <row r="198" spans="2:22" ht="15.5" x14ac:dyDescent="0.35">
      <c r="B198" t="s">
        <v>170</v>
      </c>
      <c r="C198" t="s">
        <v>12</v>
      </c>
      <c r="D198" s="5">
        <v>3350000000</v>
      </c>
      <c r="E198" s="5">
        <v>3350000000</v>
      </c>
      <c r="F198" s="5">
        <v>3350000000</v>
      </c>
      <c r="G198" s="5">
        <v>3350000000</v>
      </c>
      <c r="I198" s="5">
        <v>3350000000</v>
      </c>
      <c r="J198" s="5">
        <v>3350000000</v>
      </c>
      <c r="K198" s="5">
        <v>3350000000</v>
      </c>
      <c r="L198" s="5">
        <v>3350000000</v>
      </c>
      <c r="M198" s="5">
        <v>3350000000</v>
      </c>
      <c r="N198" s="5">
        <v>3350000000</v>
      </c>
      <c r="O198" s="5">
        <v>3350000000</v>
      </c>
      <c r="P198" s="5">
        <v>3350000000</v>
      </c>
      <c r="Q198" s="5">
        <v>3350000000</v>
      </c>
      <c r="R198" s="5">
        <v>3350000000</v>
      </c>
      <c r="S198" s="5">
        <v>3340000000</v>
      </c>
      <c r="T198" s="5">
        <v>3330000000</v>
      </c>
      <c r="U198" s="5">
        <v>3330000000</v>
      </c>
      <c r="V198" s="5">
        <v>3330000000</v>
      </c>
    </row>
    <row r="199" spans="2:22" ht="15.5" x14ac:dyDescent="0.35">
      <c r="C199" t="s">
        <v>171</v>
      </c>
      <c r="D199" s="6">
        <v>68.58</v>
      </c>
      <c r="E199" s="6">
        <v>69.33</v>
      </c>
      <c r="F199" s="6">
        <v>-414.87</v>
      </c>
      <c r="G199" s="6">
        <v>48.17</v>
      </c>
    </row>
    <row r="200" spans="2:22" ht="15.5" x14ac:dyDescent="0.35">
      <c r="C200" t="s">
        <v>172</v>
      </c>
      <c r="D200" s="6">
        <v>21.14</v>
      </c>
      <c r="E200" s="6">
        <v>23.01</v>
      </c>
      <c r="F200" s="6">
        <v>-4.29</v>
      </c>
      <c r="G200" s="6">
        <v>40.07</v>
      </c>
    </row>
    <row r="201" spans="2:22" ht="15.5" x14ac:dyDescent="0.35">
      <c r="C201" t="s">
        <v>60</v>
      </c>
      <c r="D201" s="6">
        <v>4.08</v>
      </c>
      <c r="E201" s="6">
        <v>4.63</v>
      </c>
      <c r="F201" s="6">
        <v>7.34</v>
      </c>
      <c r="G201" s="6">
        <v>5.46</v>
      </c>
    </row>
    <row r="202" spans="2:22" ht="15.5" x14ac:dyDescent="0.35">
      <c r="C202" t="s">
        <v>173</v>
      </c>
      <c r="D202" s="5">
        <v>391330000000</v>
      </c>
      <c r="E202" s="5">
        <v>354120000000</v>
      </c>
      <c r="F202" s="5">
        <v>293410000000</v>
      </c>
      <c r="G202" s="5">
        <v>349500000000</v>
      </c>
    </row>
    <row r="203" spans="2:22" ht="15.5" x14ac:dyDescent="0.35">
      <c r="C203" t="s">
        <v>174</v>
      </c>
      <c r="D203" s="6">
        <v>3.2599999999999997E-2</v>
      </c>
      <c r="E203" s="6">
        <v>3.3799999999999997E-2</v>
      </c>
      <c r="F203" s="6">
        <v>-0.26190000000000002</v>
      </c>
      <c r="G203" s="6">
        <v>1.6299999999999999E-2</v>
      </c>
    </row>
    <row r="204" spans="2:22" ht="15.5" x14ac:dyDescent="0.35">
      <c r="C204" t="s">
        <v>175</v>
      </c>
      <c r="D204" s="6">
        <v>5.4100000000000002E-2</v>
      </c>
      <c r="E204" s="6">
        <v>5.7300000000000004E-2</v>
      </c>
      <c r="F204" s="6">
        <v>-0.36719999999999997</v>
      </c>
      <c r="G204" s="6">
        <v>2.3599999999999999E-2</v>
      </c>
    </row>
    <row r="205" spans="2:22" ht="15.5" x14ac:dyDescent="0.35">
      <c r="C205" t="s">
        <v>176</v>
      </c>
      <c r="D205" s="6">
        <v>5.6600000000000004E-2</v>
      </c>
      <c r="E205" s="6">
        <v>6.3500000000000001E-2</v>
      </c>
      <c r="F205" s="6">
        <v>6.3099999999999989E-2</v>
      </c>
      <c r="G205" s="6">
        <v>3.2500000000000001E-2</v>
      </c>
    </row>
    <row r="206" spans="2:22" ht="15.5" x14ac:dyDescent="0.35">
      <c r="C206" t="s">
        <v>177</v>
      </c>
    </row>
    <row r="207" spans="2:22" ht="15.5" x14ac:dyDescent="0.35">
      <c r="C207" t="s">
        <v>178</v>
      </c>
      <c r="D207" s="5">
        <v>4260000000000</v>
      </c>
      <c r="E207" s="5">
        <v>4068000000000</v>
      </c>
      <c r="F207" s="5">
        <v>3799000000000</v>
      </c>
      <c r="G207" s="5">
        <v>6852000000000</v>
      </c>
    </row>
    <row r="208" spans="2:22" ht="15.5" x14ac:dyDescent="0.35">
      <c r="C208" t="s">
        <v>179</v>
      </c>
      <c r="D208" s="6">
        <v>1.1399999999999999</v>
      </c>
      <c r="E208" s="6">
        <v>1.32</v>
      </c>
      <c r="F208" s="6">
        <v>1.58</v>
      </c>
      <c r="G208" s="6">
        <v>0.95</v>
      </c>
    </row>
    <row r="209" spans="3:22" ht="15.5" x14ac:dyDescent="0.35">
      <c r="C209" t="s">
        <v>180</v>
      </c>
      <c r="D209" s="6">
        <v>1267.6199999999999</v>
      </c>
      <c r="E209" s="6">
        <v>1210.0999999999999</v>
      </c>
      <c r="F209" s="6">
        <v>1129.71</v>
      </c>
      <c r="G209" s="6">
        <v>2040.87</v>
      </c>
    </row>
    <row r="210" spans="3:22" ht="15.5" x14ac:dyDescent="0.35">
      <c r="C210" t="s">
        <v>181</v>
      </c>
      <c r="D210" s="6">
        <v>1.17</v>
      </c>
      <c r="E210" s="6">
        <v>1.34</v>
      </c>
      <c r="F210" s="6">
        <v>1.61</v>
      </c>
      <c r="G210" s="6">
        <v>0.96</v>
      </c>
    </row>
    <row r="211" spans="3:22" ht="15.5" x14ac:dyDescent="0.35">
      <c r="C211" t="s">
        <v>182</v>
      </c>
      <c r="D211" s="6">
        <v>1244.31</v>
      </c>
      <c r="E211" s="6">
        <v>1186.78</v>
      </c>
      <c r="F211" s="6">
        <v>1106.4000000000001</v>
      </c>
      <c r="G211" s="6">
        <v>2015.1</v>
      </c>
    </row>
    <row r="212" spans="3:22" ht="15.5" x14ac:dyDescent="0.35">
      <c r="C212" t="s">
        <v>183</v>
      </c>
      <c r="D212" s="5">
        <v>774000000000</v>
      </c>
      <c r="E212" s="5">
        <v>781000000000</v>
      </c>
      <c r="F212" s="5">
        <v>978000000000</v>
      </c>
      <c r="G212" s="5">
        <v>2399000000000</v>
      </c>
    </row>
    <row r="213" spans="3:22" ht="15.5" x14ac:dyDescent="0.35">
      <c r="C213" t="s">
        <v>184</v>
      </c>
      <c r="D213" s="5">
        <v>1320000000000</v>
      </c>
      <c r="E213" s="5">
        <v>1320000000000</v>
      </c>
      <c r="G213" s="5">
        <v>5000000000</v>
      </c>
    </row>
    <row r="214" spans="3:22" ht="15.5" x14ac:dyDescent="0.35">
      <c r="C214" t="s">
        <v>185</v>
      </c>
      <c r="D214" s="5">
        <v>4252000000000</v>
      </c>
      <c r="E214" s="5">
        <v>4059000000000</v>
      </c>
      <c r="F214" s="5">
        <v>3789000000000</v>
      </c>
      <c r="G214" s="5">
        <v>6845000000000</v>
      </c>
    </row>
    <row r="215" spans="3:22" ht="15.5" x14ac:dyDescent="0.35">
      <c r="C215" t="s">
        <v>24</v>
      </c>
      <c r="D215" s="5">
        <v>2095000000000</v>
      </c>
      <c r="E215" s="5">
        <v>2101000000000</v>
      </c>
      <c r="F215" s="5">
        <v>978000000000</v>
      </c>
      <c r="G215" s="5">
        <v>2403000000000</v>
      </c>
    </row>
    <row r="216" spans="3:22" ht="15.5" x14ac:dyDescent="0.35">
      <c r="C216" t="s">
        <v>21</v>
      </c>
      <c r="D216" s="5">
        <v>490000000000</v>
      </c>
      <c r="E216" s="5">
        <v>557000000000</v>
      </c>
      <c r="F216" s="5">
        <v>725000000000</v>
      </c>
      <c r="G216" s="5">
        <v>2100000000000</v>
      </c>
    </row>
    <row r="217" spans="3:22" ht="15.5" x14ac:dyDescent="0.35">
      <c r="C217" t="s">
        <v>186</v>
      </c>
      <c r="D217" s="5">
        <v>1975000000000</v>
      </c>
      <c r="E217" s="5">
        <v>1852000000000</v>
      </c>
      <c r="F217" s="5">
        <v>284000000000</v>
      </c>
      <c r="G217" s="5">
        <v>-1213000000000</v>
      </c>
    </row>
    <row r="218" spans="3:22" ht="15.5" x14ac:dyDescent="0.35">
      <c r="C218" t="s">
        <v>187</v>
      </c>
      <c r="D218" s="5">
        <v>169000000000</v>
      </c>
      <c r="E218" s="5">
        <v>292000000000</v>
      </c>
      <c r="F218" s="5">
        <v>104000000000</v>
      </c>
      <c r="G218" s="5">
        <v>253000000000</v>
      </c>
    </row>
    <row r="219" spans="3:22" ht="15.5" x14ac:dyDescent="0.35">
      <c r="C219" t="s">
        <v>188</v>
      </c>
      <c r="D219" s="5">
        <v>-27000000000</v>
      </c>
      <c r="E219" s="5">
        <v>-79000000000</v>
      </c>
      <c r="F219" s="5">
        <v>-57000000000</v>
      </c>
      <c r="G219" s="5">
        <v>-124000000000</v>
      </c>
    </row>
    <row r="220" spans="3:22" ht="15.5" x14ac:dyDescent="0.35">
      <c r="C220" t="s">
        <v>13</v>
      </c>
      <c r="D220" s="5">
        <v>142000000000</v>
      </c>
      <c r="E220" s="5">
        <v>213000000000</v>
      </c>
      <c r="F220" s="5">
        <v>47000000000</v>
      </c>
      <c r="G220" s="5">
        <v>129000000000</v>
      </c>
    </row>
    <row r="221" spans="3:22" ht="15.5" x14ac:dyDescent="0.35">
      <c r="C221" t="s">
        <v>16</v>
      </c>
      <c r="D221" s="6">
        <v>42.2</v>
      </c>
      <c r="E221" s="6">
        <v>63.44</v>
      </c>
      <c r="F221" s="6">
        <v>14.01</v>
      </c>
      <c r="G221" s="6">
        <v>38.43</v>
      </c>
    </row>
    <row r="222" spans="3:22" ht="15.5" x14ac:dyDescent="0.35">
      <c r="C222" t="s">
        <v>45</v>
      </c>
      <c r="I222" s="6">
        <v>-290.81</v>
      </c>
      <c r="J222" s="6">
        <v>17.64</v>
      </c>
      <c r="K222" s="6">
        <v>23.45</v>
      </c>
      <c r="L222" s="6">
        <v>96.34</v>
      </c>
      <c r="M222" s="6">
        <v>170.78</v>
      </c>
      <c r="N222" s="6">
        <v>10.199999999999999</v>
      </c>
      <c r="O222" s="6">
        <v>-17.7</v>
      </c>
      <c r="P222" s="6">
        <v>-1.32</v>
      </c>
      <c r="Q222" s="6">
        <v>189.22</v>
      </c>
      <c r="R222" s="6">
        <v>36.51</v>
      </c>
      <c r="S222" s="5">
        <v>-33</v>
      </c>
      <c r="T222" s="6">
        <v>68.77</v>
      </c>
      <c r="U222" s="6">
        <v>80.22</v>
      </c>
      <c r="V222" s="6">
        <v>279.36</v>
      </c>
    </row>
    <row r="223" spans="3:22" ht="15.5" x14ac:dyDescent="0.35">
      <c r="C223" t="s">
        <v>59</v>
      </c>
      <c r="I223" s="6">
        <v>-6.12</v>
      </c>
      <c r="J223" s="6">
        <v>40.53</v>
      </c>
      <c r="K223" s="6">
        <v>31.77</v>
      </c>
      <c r="L223" s="6">
        <v>6.9</v>
      </c>
      <c r="M223" s="6">
        <v>5.74</v>
      </c>
      <c r="N223" s="6">
        <v>72.06</v>
      </c>
      <c r="O223" s="6">
        <v>-56.5</v>
      </c>
      <c r="P223" s="6">
        <v>-871.21</v>
      </c>
      <c r="Q223" s="6">
        <v>6.34</v>
      </c>
      <c r="R223" s="6">
        <v>54.51</v>
      </c>
      <c r="S223" s="6">
        <v>-48.79</v>
      </c>
      <c r="T223" s="6">
        <v>19.27</v>
      </c>
      <c r="U223" s="6">
        <v>18.57</v>
      </c>
      <c r="V223" s="5">
        <v>0</v>
      </c>
    </row>
    <row r="224" spans="3:22" ht="15.5" x14ac:dyDescent="0.35">
      <c r="C224" t="s">
        <v>62</v>
      </c>
      <c r="I224" s="6">
        <v>1.53</v>
      </c>
      <c r="J224" s="6">
        <v>0.66</v>
      </c>
      <c r="K224" s="6">
        <v>0.69</v>
      </c>
      <c r="L224" s="6">
        <v>0.56000000000000005</v>
      </c>
      <c r="M224" s="6">
        <v>0.86</v>
      </c>
      <c r="N224" s="6">
        <v>1.03</v>
      </c>
      <c r="O224" s="6">
        <v>1.82</v>
      </c>
      <c r="P224" s="6">
        <v>1.78</v>
      </c>
      <c r="Q224" s="6">
        <v>1.86</v>
      </c>
      <c r="R224" s="6">
        <v>3.73</v>
      </c>
      <c r="S224" s="6">
        <v>3.18</v>
      </c>
      <c r="T224" s="6">
        <v>2.2400000000000002</v>
      </c>
      <c r="U224" s="6">
        <v>2.94</v>
      </c>
      <c r="V224" s="5">
        <v>0</v>
      </c>
    </row>
    <row r="225" spans="3:22" ht="15.5" x14ac:dyDescent="0.35">
      <c r="C225" t="s">
        <v>189</v>
      </c>
      <c r="I225" s="5">
        <v>1324310000000</v>
      </c>
      <c r="J225" s="6">
        <v>1066180000000.0001</v>
      </c>
      <c r="K225" s="5">
        <v>721320000000</v>
      </c>
      <c r="L225" s="5">
        <v>994160000000</v>
      </c>
      <c r="M225" s="5">
        <v>1238250000000</v>
      </c>
      <c r="N225" s="5">
        <v>483960000000</v>
      </c>
      <c r="O225" s="5">
        <v>104420000000</v>
      </c>
      <c r="P225" s="5">
        <v>436680000000</v>
      </c>
    </row>
    <row r="226" spans="3:22" ht="15.5" x14ac:dyDescent="0.35">
      <c r="C226" t="s">
        <v>190</v>
      </c>
      <c r="I226" s="6">
        <v>-0.18359999999999999</v>
      </c>
      <c r="J226" s="6">
        <v>7.8000000000000005E-3</v>
      </c>
      <c r="K226" s="6">
        <v>8.8000000000000005E-3</v>
      </c>
      <c r="L226" s="6">
        <v>3.44E-2</v>
      </c>
      <c r="M226" s="6">
        <v>6.1500000000000006E-2</v>
      </c>
      <c r="N226" s="6">
        <v>3.8E-3</v>
      </c>
      <c r="O226" s="6">
        <v>-6.8000000000000005E-3</v>
      </c>
      <c r="P226" s="6">
        <v>-5.0000000000000001E-4</v>
      </c>
      <c r="Q226" s="6">
        <v>8.2699999999999996E-2</v>
      </c>
      <c r="R226" s="6">
        <v>1.7399999999999999E-2</v>
      </c>
      <c r="S226" s="6">
        <v>-1.7000000000000001E-2</v>
      </c>
      <c r="T226" s="6">
        <v>4.1500000000000002E-2</v>
      </c>
      <c r="U226" s="6">
        <v>5.5199999999999999E-2</v>
      </c>
      <c r="V226" s="6">
        <v>0.24109999999999998</v>
      </c>
    </row>
    <row r="227" spans="3:22" ht="15.5" x14ac:dyDescent="0.35">
      <c r="C227" t="s">
        <v>191</v>
      </c>
      <c r="I227" s="6">
        <v>-0.25739999999999996</v>
      </c>
      <c r="J227" s="6">
        <v>1.2699999999999999E-2</v>
      </c>
      <c r="K227" s="6">
        <v>1.3000000000000001E-2</v>
      </c>
      <c r="L227" s="6">
        <v>4.9100000000000005E-2</v>
      </c>
      <c r="M227" s="6">
        <v>9.3200000000000005E-2</v>
      </c>
      <c r="N227" s="6">
        <v>6.1999999999999998E-3</v>
      </c>
      <c r="O227" s="6">
        <v>-1.1000000000000001E-2</v>
      </c>
      <c r="P227" s="6">
        <v>-8.0000000000000004E-4</v>
      </c>
      <c r="Q227" s="6">
        <v>0.1195</v>
      </c>
      <c r="R227" s="6">
        <v>2.5699999999999997E-2</v>
      </c>
      <c r="S227" s="6">
        <v>-2.3399999999999997E-2</v>
      </c>
      <c r="T227" s="6">
        <v>4.9100000000000005E-2</v>
      </c>
      <c r="U227" s="6">
        <v>6.0199999999999997E-2</v>
      </c>
      <c r="V227" s="6">
        <v>0.29449999999999998</v>
      </c>
    </row>
    <row r="228" spans="3:22" ht="15.5" x14ac:dyDescent="0.35">
      <c r="C228" t="s">
        <v>192</v>
      </c>
      <c r="I228" s="6">
        <v>0.1895</v>
      </c>
      <c r="J228" s="6">
        <v>8.2899999999999988E-2</v>
      </c>
      <c r="K228" s="6">
        <v>3.5499999999999997E-2</v>
      </c>
      <c r="L228" s="6">
        <v>6.6699999999999995E-2</v>
      </c>
      <c r="M228" s="6">
        <v>0.1027</v>
      </c>
      <c r="N228" s="6">
        <v>2.2200000000000001E-2</v>
      </c>
      <c r="O228" s="6">
        <v>-1.2699999999999999E-2</v>
      </c>
      <c r="P228" s="6">
        <v>9.7000000000000003E-3</v>
      </c>
      <c r="Q228" s="6">
        <v>1.7500000000000002E-2</v>
      </c>
      <c r="R228" s="6">
        <v>3.3300000000000003E-2</v>
      </c>
      <c r="S228" s="6">
        <v>2.3300000000000001E-2</v>
      </c>
      <c r="T228" s="6">
        <v>9.3299999999999994E-2</v>
      </c>
      <c r="U228" s="6">
        <v>6.7599999999999993E-2</v>
      </c>
      <c r="V228" s="6">
        <v>0.23519999999999999</v>
      </c>
    </row>
    <row r="229" spans="3:22" ht="15.5" x14ac:dyDescent="0.35">
      <c r="C229" t="s">
        <v>193</v>
      </c>
    </row>
    <row r="230" spans="3:22" ht="15.5" x14ac:dyDescent="0.35">
      <c r="C230" t="s">
        <v>56</v>
      </c>
      <c r="I230" s="6">
        <v>1.58</v>
      </c>
      <c r="J230" s="6">
        <v>0.52</v>
      </c>
      <c r="K230" s="6">
        <v>0.41</v>
      </c>
      <c r="L230" s="6">
        <v>0.34</v>
      </c>
      <c r="M230" s="6">
        <v>0.53</v>
      </c>
      <c r="N230" s="6">
        <v>0.44</v>
      </c>
      <c r="O230" s="6">
        <v>0.62</v>
      </c>
      <c r="P230" s="6">
        <v>0.69</v>
      </c>
      <c r="Q230" s="6">
        <v>0.76</v>
      </c>
      <c r="R230" s="6">
        <v>1.4</v>
      </c>
      <c r="S230" s="6">
        <v>1.1399999999999999</v>
      </c>
      <c r="T230" s="6">
        <v>0.95</v>
      </c>
      <c r="U230" s="6">
        <v>1.1200000000000001</v>
      </c>
      <c r="V230" s="5">
        <v>0</v>
      </c>
    </row>
    <row r="231" spans="3:22" ht="15.5" x14ac:dyDescent="0.35">
      <c r="C231" t="s">
        <v>53</v>
      </c>
      <c r="I231" s="6">
        <v>1129.71</v>
      </c>
      <c r="J231" s="6">
        <v>1384.65</v>
      </c>
      <c r="K231" s="6">
        <v>1797.44</v>
      </c>
      <c r="L231" s="6">
        <v>1961.71</v>
      </c>
      <c r="M231" s="6">
        <v>1833.05</v>
      </c>
      <c r="N231" s="6">
        <v>1655.86</v>
      </c>
      <c r="O231" s="6">
        <v>1607.69</v>
      </c>
      <c r="P231" s="6">
        <v>1663.91</v>
      </c>
      <c r="Q231" s="6">
        <v>1582.94</v>
      </c>
      <c r="R231" s="5">
        <v>1420</v>
      </c>
      <c r="S231" s="6">
        <v>1407.3</v>
      </c>
      <c r="T231" s="6">
        <v>1400.01</v>
      </c>
      <c r="U231" s="6">
        <v>1332.55</v>
      </c>
      <c r="V231" s="6">
        <v>948.51</v>
      </c>
    </row>
    <row r="232" spans="3:22" ht="15.5" x14ac:dyDescent="0.35">
      <c r="C232" t="s">
        <v>194</v>
      </c>
      <c r="I232" s="6">
        <v>1.61</v>
      </c>
      <c r="J232" s="6">
        <v>0.53</v>
      </c>
      <c r="K232" s="6">
        <v>0.42</v>
      </c>
      <c r="L232" s="6">
        <v>0.34</v>
      </c>
      <c r="M232" s="6">
        <v>0.54</v>
      </c>
      <c r="N232" s="6">
        <v>0.45</v>
      </c>
      <c r="O232" s="6">
        <v>0.63</v>
      </c>
      <c r="P232" s="6">
        <v>0.7</v>
      </c>
      <c r="Q232" s="6">
        <v>0.77</v>
      </c>
      <c r="R232" s="6">
        <v>1.42</v>
      </c>
      <c r="S232" s="6">
        <v>1.1599999999999999</v>
      </c>
      <c r="T232" s="6">
        <v>0.96</v>
      </c>
      <c r="U232" s="6">
        <v>1.1399999999999999</v>
      </c>
      <c r="V232" s="5">
        <v>0</v>
      </c>
    </row>
    <row r="233" spans="3:22" ht="15.5" x14ac:dyDescent="0.35">
      <c r="C233" t="s">
        <v>195</v>
      </c>
      <c r="I233" s="6">
        <v>1106.4000000000001</v>
      </c>
      <c r="J233" s="6">
        <v>1361.36</v>
      </c>
      <c r="K233" s="6">
        <v>1770.1</v>
      </c>
      <c r="L233" s="6">
        <v>1933.79</v>
      </c>
      <c r="M233" s="6">
        <v>1808.1</v>
      </c>
      <c r="N233" s="6">
        <v>1629.99</v>
      </c>
      <c r="O233" s="6">
        <v>1580.65</v>
      </c>
      <c r="P233" s="6">
        <v>1634.07</v>
      </c>
      <c r="Q233" s="6">
        <v>1554.75</v>
      </c>
      <c r="R233" s="6">
        <v>1396.9</v>
      </c>
      <c r="S233" s="6">
        <v>1383.45</v>
      </c>
      <c r="T233" s="6">
        <v>1378.42</v>
      </c>
      <c r="U233" s="6">
        <v>1311.38</v>
      </c>
      <c r="V233" s="6">
        <v>931.59</v>
      </c>
    </row>
    <row r="234" spans="3:22" ht="15.5" x14ac:dyDescent="0.35">
      <c r="C234" t="s">
        <v>196</v>
      </c>
      <c r="I234" s="5">
        <v>978000000000</v>
      </c>
      <c r="J234" s="5">
        <v>418000000000</v>
      </c>
      <c r="K234" s="5">
        <v>453000000000</v>
      </c>
      <c r="L234" s="5">
        <v>157000000000</v>
      </c>
      <c r="M234" s="5">
        <v>223000000000</v>
      </c>
      <c r="N234" s="5">
        <v>88000000000</v>
      </c>
      <c r="O234" s="5">
        <v>48000000000</v>
      </c>
      <c r="P234" s="5">
        <v>457000000000</v>
      </c>
      <c r="Q234" s="5">
        <v>169000000000</v>
      </c>
      <c r="R234" s="5">
        <v>318000000000</v>
      </c>
      <c r="S234" s="5">
        <v>555000000000</v>
      </c>
      <c r="T234" s="5">
        <v>348000000000</v>
      </c>
      <c r="U234" s="5">
        <v>21000000000</v>
      </c>
      <c r="V234" s="5">
        <v>54000000000</v>
      </c>
    </row>
    <row r="235" spans="3:22" ht="15.5" x14ac:dyDescent="0.35">
      <c r="C235" t="s">
        <v>197</v>
      </c>
      <c r="J235" s="5">
        <v>1933000000000</v>
      </c>
      <c r="K235" s="5">
        <v>1882000000000</v>
      </c>
      <c r="L235" s="5">
        <v>1953000000000</v>
      </c>
      <c r="M235" s="5">
        <v>2221000000000</v>
      </c>
      <c r="N235" s="5">
        <v>2692000000000</v>
      </c>
      <c r="O235" s="5">
        <v>2600000000000</v>
      </c>
      <c r="P235" s="5">
        <v>2025000000000</v>
      </c>
      <c r="Q235" s="5">
        <v>1348000000000</v>
      </c>
      <c r="R235" s="5">
        <v>1416000000000</v>
      </c>
      <c r="S235" s="5">
        <v>798000000000</v>
      </c>
      <c r="U235" s="5">
        <v>2000000000</v>
      </c>
      <c r="V235" s="5">
        <v>4000000000</v>
      </c>
    </row>
    <row r="236" spans="3:22" ht="15.5" x14ac:dyDescent="0.35">
      <c r="C236" t="s">
        <v>26</v>
      </c>
      <c r="I236" s="5">
        <v>978000000000</v>
      </c>
      <c r="J236" s="5">
        <v>2351000000000</v>
      </c>
      <c r="K236" s="5">
        <v>2335000000000</v>
      </c>
      <c r="L236" s="5">
        <v>2110000000000</v>
      </c>
      <c r="M236" s="5">
        <v>2444000000000</v>
      </c>
      <c r="N236" s="5">
        <v>2780000000000</v>
      </c>
      <c r="O236" s="5">
        <v>2648000000000</v>
      </c>
      <c r="P236" s="5">
        <v>2482000000000</v>
      </c>
      <c r="Q236" s="5">
        <v>1517000000000</v>
      </c>
      <c r="R236" s="5">
        <v>1734000000000</v>
      </c>
      <c r="S236" s="5">
        <v>1353000000000</v>
      </c>
      <c r="T236" s="5">
        <v>348000000000</v>
      </c>
      <c r="U236" s="5">
        <v>23000000000</v>
      </c>
      <c r="V236" s="5">
        <v>58000000000</v>
      </c>
    </row>
    <row r="237" spans="3:22" ht="15.5" x14ac:dyDescent="0.35">
      <c r="C237" t="s">
        <v>23</v>
      </c>
      <c r="I237" s="5">
        <v>725000000000</v>
      </c>
      <c r="J237" s="5">
        <v>2203000000000</v>
      </c>
      <c r="K237" s="5">
        <v>2245000000000</v>
      </c>
      <c r="L237" s="5">
        <v>1941000000000</v>
      </c>
      <c r="M237" s="5">
        <v>2056000000000</v>
      </c>
      <c r="N237" s="5">
        <v>2556000000000</v>
      </c>
      <c r="O237" s="5">
        <v>2391000000000</v>
      </c>
      <c r="P237" s="5">
        <v>2059000000000</v>
      </c>
      <c r="Q237" s="5">
        <v>888000000000</v>
      </c>
      <c r="R237" s="5">
        <v>1507000000000</v>
      </c>
      <c r="S237" s="5">
        <v>1090000000000</v>
      </c>
      <c r="T237" s="5">
        <v>-27000000000</v>
      </c>
      <c r="U237" s="5">
        <v>-483000000000</v>
      </c>
      <c r="V237" s="5">
        <v>-682000000000</v>
      </c>
    </row>
    <row r="238" spans="3:22" ht="15.5" x14ac:dyDescent="0.35">
      <c r="C238" t="s">
        <v>198</v>
      </c>
      <c r="I238" s="5">
        <v>284000000000</v>
      </c>
      <c r="J238" s="5">
        <v>206000000000</v>
      </c>
      <c r="K238" s="5">
        <v>34000000000</v>
      </c>
      <c r="L238" s="5">
        <v>291000000000</v>
      </c>
      <c r="M238" s="5">
        <v>420000000000</v>
      </c>
      <c r="N238" s="5">
        <v>537000000000</v>
      </c>
      <c r="O238" s="5">
        <v>492000000000</v>
      </c>
      <c r="P238" s="5">
        <v>542000000000</v>
      </c>
      <c r="Q238" s="5">
        <v>341000000000</v>
      </c>
      <c r="R238" s="5">
        <v>260000000000</v>
      </c>
      <c r="S238" s="5">
        <v>-58000000000</v>
      </c>
      <c r="T238" s="5">
        <v>148000000000</v>
      </c>
      <c r="U238" s="5">
        <v>645000000000</v>
      </c>
      <c r="V238" s="5">
        <v>517000000000</v>
      </c>
    </row>
    <row r="239" spans="3:22" ht="15.5" x14ac:dyDescent="0.35">
      <c r="C239" t="s">
        <v>199</v>
      </c>
      <c r="I239" s="5">
        <v>514000000000</v>
      </c>
      <c r="J239" s="5">
        <v>701000000000</v>
      </c>
      <c r="K239" s="5">
        <v>566000000000</v>
      </c>
      <c r="L239" s="5">
        <v>935000000000</v>
      </c>
      <c r="M239" s="5">
        <v>1225000000000</v>
      </c>
      <c r="N239" s="5">
        <v>494000000000</v>
      </c>
      <c r="O239" s="5">
        <v>121000000000</v>
      </c>
      <c r="P239" s="5">
        <v>-92000000000</v>
      </c>
      <c r="Q239" s="5">
        <v>187000000000</v>
      </c>
      <c r="R239" s="5">
        <v>282000000000</v>
      </c>
      <c r="S239" s="5">
        <v>12000000000</v>
      </c>
      <c r="T239" s="5">
        <v>577000000000</v>
      </c>
      <c r="U239" s="5">
        <v>-83000000000</v>
      </c>
      <c r="V239" s="5">
        <v>268000000000</v>
      </c>
    </row>
    <row r="240" spans="3:22" ht="15.5" x14ac:dyDescent="0.35">
      <c r="C240" t="s">
        <v>200</v>
      </c>
      <c r="I240" s="5">
        <v>-248000000000</v>
      </c>
      <c r="J240" s="5">
        <v>-264000000000</v>
      </c>
      <c r="K240" s="5">
        <v>-525000000000</v>
      </c>
      <c r="L240" s="5">
        <v>-528000000000</v>
      </c>
      <c r="M240" s="5">
        <v>-527000000000</v>
      </c>
      <c r="N240" s="5">
        <v>-646000000000</v>
      </c>
      <c r="O240" s="5">
        <v>-979000000000</v>
      </c>
      <c r="P240" s="5">
        <v>-1036000000000</v>
      </c>
      <c r="Q240" s="5">
        <v>-539000000000</v>
      </c>
      <c r="R240" s="5">
        <v>-652000000000</v>
      </c>
      <c r="S240" s="5">
        <v>-814000000000</v>
      </c>
      <c r="T240" s="5">
        <v>-645000000000</v>
      </c>
      <c r="U240" s="5">
        <v>-476000000000</v>
      </c>
      <c r="V240" s="5">
        <v>-373000000000</v>
      </c>
    </row>
    <row r="241" spans="3:22" ht="15.5" x14ac:dyDescent="0.35">
      <c r="C241" t="s">
        <v>15</v>
      </c>
      <c r="I241" s="5">
        <v>265000000000</v>
      </c>
      <c r="J241" s="5">
        <v>437000000000</v>
      </c>
      <c r="K241" s="5">
        <v>41000000000</v>
      </c>
      <c r="L241" s="5">
        <v>408000000000</v>
      </c>
      <c r="M241" s="5">
        <v>697000000000</v>
      </c>
      <c r="N241" s="5">
        <v>-152000000000</v>
      </c>
      <c r="O241" s="5">
        <v>-858000000000</v>
      </c>
      <c r="P241" s="5">
        <v>-1128000000000</v>
      </c>
      <c r="Q241" s="5">
        <v>-352000000000</v>
      </c>
      <c r="R241" s="5">
        <v>-370000000000</v>
      </c>
      <c r="S241" s="5">
        <v>-802000000000</v>
      </c>
      <c r="T241" s="5">
        <v>-68000000000</v>
      </c>
      <c r="U241" s="5">
        <v>-559000000000</v>
      </c>
      <c r="V241" s="5">
        <v>-105000000000</v>
      </c>
    </row>
    <row r="242" spans="3:22" ht="15.5" x14ac:dyDescent="0.35">
      <c r="C242" t="s">
        <v>17</v>
      </c>
      <c r="I242" s="6">
        <v>79.14</v>
      </c>
      <c r="J242" s="6">
        <v>130.29</v>
      </c>
      <c r="K242" s="6">
        <v>12.23</v>
      </c>
      <c r="L242" s="6">
        <v>121.6</v>
      </c>
      <c r="M242" s="6">
        <v>207.91</v>
      </c>
      <c r="N242" s="6">
        <v>-45.29</v>
      </c>
      <c r="O242" s="6">
        <v>-255.81</v>
      </c>
      <c r="P242" s="6">
        <v>-336.41</v>
      </c>
      <c r="Q242" s="6">
        <v>-105.03</v>
      </c>
      <c r="R242" s="6">
        <v>-110.25</v>
      </c>
      <c r="S242" s="6">
        <v>-240.39</v>
      </c>
      <c r="T242" s="6">
        <v>-20.39</v>
      </c>
      <c r="U242" s="6">
        <v>-167.78</v>
      </c>
      <c r="V242" s="6">
        <v>-31.44</v>
      </c>
    </row>
  </sheetData>
  <pageMargins left="0.7" right="0.7" top="0.75" bottom="0.75" header="0.3" footer="0.3"/>
  <ignoredErrors>
    <ignoredError sqref="A1:V243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Z25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2024</v>
      </c>
      <c r="D2" s="2" vm="527">
        <f ca="1">IFERROR(_xlfn.STOCKHISTORY("XIDX:" &amp; $C$1, D3, , 0, 0, 1), "Libur")</f>
        <v>3500</v>
      </c>
      <c r="E2" s="2" vm="528">
        <f ca="1">IFERROR(_xlfn.STOCKHISTORY("XIDX:" &amp; $C$1, E3, , 0, 0, 1), "Libur")</f>
        <v>2590</v>
      </c>
      <c r="H2" s="2" vm="528">
        <f ca="1">IFERROR(INDEX(D2:G2,COUNT(D2:G2)),"")</f>
        <v>2590</v>
      </c>
      <c r="I2" s="2" vm="529">
        <f t="shared" ref="I2:Z2" ca="1" si="0">IFERROR(_xlfn.STOCKHISTORY("XIDX:" &amp; $C$1, I1, , 0, 0, 1), "Libur")</f>
        <v>3150</v>
      </c>
      <c r="J2" s="2" vm="72">
        <f t="shared" ca="1" si="0"/>
        <v>1525</v>
      </c>
      <c r="K2" s="2" vm="530">
        <f t="shared" ca="1" si="0"/>
        <v>1705</v>
      </c>
      <c r="L2" s="2" vm="531">
        <f t="shared" ca="1" si="0"/>
        <v>1985</v>
      </c>
      <c r="M2" s="2" vm="268">
        <f t="shared" ca="1" si="0"/>
        <v>2250</v>
      </c>
      <c r="N2" s="2" vm="532">
        <f t="shared" ca="1" si="0"/>
        <v>1935</v>
      </c>
      <c r="O2" s="2" vm="533">
        <f t="shared" ca="1" si="0"/>
        <v>840</v>
      </c>
      <c r="P2" s="2" vm="534">
        <f t="shared" ca="1" si="0"/>
        <v>765</v>
      </c>
      <c r="Q2" s="2" vm="514">
        <f t="shared" ca="1" si="0"/>
        <v>625</v>
      </c>
      <c r="R2" s="2" vm="220">
        <f t="shared" ca="1" si="0"/>
        <v>895</v>
      </c>
      <c r="S2" s="2" vm="255">
        <f t="shared" ca="1" si="0"/>
        <v>314</v>
      </c>
      <c r="T2" s="2" vm="535">
        <f t="shared" ca="1" si="0"/>
        <v>894.57550000000003</v>
      </c>
      <c r="U2" s="2" vm="536">
        <f t="shared" ca="1" si="0"/>
        <v>915.57489999999996</v>
      </c>
      <c r="V2" s="2" vm="537">
        <f t="shared" ca="1" si="0"/>
        <v>1075.1705999999999</v>
      </c>
      <c r="W2" s="2" vm="538">
        <f t="shared" ca="1" si="0"/>
        <v>1360.7627</v>
      </c>
      <c r="X2" s="2" vm="539">
        <f t="shared" ca="1" si="0"/>
        <v>2057.9436999999998</v>
      </c>
      <c r="Y2" s="2" vm="540">
        <f t="shared" ca="1" si="0"/>
        <v>1889.9483</v>
      </c>
      <c r="Z2" s="2" vm="536">
        <f t="shared" ca="1" si="0"/>
        <v>915.57489999999996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33390942000000</v>
      </c>
      <c r="E4" s="2">
        <f>IFERROR(INDEX(E51:E500,MATCH($C$4,$C$51:$C$500,0)),"")</f>
        <v>29323338000000</v>
      </c>
      <c r="H4" s="2">
        <f>IFERROR(SUM(D4:G4)*(4/MAX(1,COUNT(D4:G4))),"")</f>
        <v>125428560000000</v>
      </c>
      <c r="I4" s="2">
        <f t="shared" ref="I4:Z4" si="1">IFERROR(INDEX(I51:I500,MATCH($C$4,$C$51:$C$500,0)),"")</f>
        <v>84642439000000</v>
      </c>
      <c r="J4" s="2">
        <f t="shared" si="1"/>
        <v>69192440000000</v>
      </c>
      <c r="K4" s="2">
        <f t="shared" si="1"/>
        <v>41047693000000</v>
      </c>
      <c r="L4" s="2">
        <f t="shared" si="1"/>
        <v>45930356000000</v>
      </c>
      <c r="M4" s="2">
        <f t="shared" si="1"/>
        <v>38445595000000</v>
      </c>
      <c r="N4" s="2">
        <f t="shared" si="1"/>
        <v>27372461091000</v>
      </c>
      <c r="O4" s="2">
        <f t="shared" si="1"/>
        <v>32718542699000</v>
      </c>
      <c r="P4" s="2">
        <f t="shared" si="1"/>
        <v>25241268367000</v>
      </c>
      <c r="Q4" s="2">
        <f t="shared" si="1"/>
        <v>12653619205000</v>
      </c>
      <c r="R4" s="2">
        <f t="shared" si="1"/>
        <v>9106260754000</v>
      </c>
      <c r="S4" s="2">
        <f t="shared" si="1"/>
        <v>10531504802000</v>
      </c>
      <c r="T4" s="2">
        <f t="shared" si="1"/>
        <v>9420630933000</v>
      </c>
      <c r="U4" s="2">
        <f t="shared" si="1"/>
        <v>11298321506000</v>
      </c>
      <c r="V4" s="2">
        <f t="shared" si="1"/>
        <v>10449885512000</v>
      </c>
      <c r="W4" s="2">
        <f t="shared" si="1"/>
        <v>10346433404000</v>
      </c>
      <c r="X4" s="2">
        <f t="shared" si="1"/>
        <v>8744300219000</v>
      </c>
      <c r="Y4" s="2">
        <f t="shared" si="1"/>
        <v>8711370255000</v>
      </c>
      <c r="Z4" s="2">
        <f t="shared" si="1"/>
        <v>9591981138000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3469192000000</v>
      </c>
      <c r="E5" s="2">
        <f>IFERROR(INDEX(E51:E500,MATCH($C$5,$C$51:$C$500,0)),"")</f>
        <v>3548796000000</v>
      </c>
      <c r="H5" s="2">
        <f>IFERROR(SUM(D5:G5)*(4/MAX(1,COUNT(D5:G5))),"")</f>
        <v>14035976000000</v>
      </c>
      <c r="I5" s="2">
        <f t="shared" ref="I5:Z5" si="2">IFERROR(INDEX(I51:I500,MATCH($C$5,$C$51:$C$500,0)),"")</f>
        <v>7487305000000</v>
      </c>
      <c r="J5" s="2">
        <f t="shared" si="2"/>
        <v>3892564000000</v>
      </c>
      <c r="K5" s="2">
        <f t="shared" si="2"/>
        <v>3080399000000</v>
      </c>
      <c r="L5" s="2">
        <f t="shared" si="2"/>
        <v>3805834000000</v>
      </c>
      <c r="M5" s="2">
        <f t="shared" si="2"/>
        <v>2199925000000</v>
      </c>
      <c r="N5" s="2">
        <f t="shared" si="2"/>
        <v>973876861000</v>
      </c>
      <c r="O5" s="2">
        <f t="shared" si="2"/>
        <v>-8899239000</v>
      </c>
      <c r="P5" s="2">
        <f t="shared" si="2"/>
        <v>1296603017000</v>
      </c>
      <c r="Q5" s="2">
        <f t="shared" si="2"/>
        <v>81611457000</v>
      </c>
      <c r="R5" s="2">
        <f t="shared" si="2"/>
        <v>92080748000</v>
      </c>
      <c r="S5" s="2">
        <f t="shared" si="2"/>
        <v>912557152000</v>
      </c>
      <c r="T5" s="2">
        <f t="shared" si="2"/>
        <v>-775179588000</v>
      </c>
      <c r="U5" s="2">
        <f t="shared" si="2"/>
        <v>410135469000</v>
      </c>
      <c r="V5" s="2">
        <f t="shared" si="2"/>
        <v>2989023840000</v>
      </c>
      <c r="W5" s="2">
        <f t="shared" si="2"/>
        <v>1924736965000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38531520000000</v>
      </c>
      <c r="E6" s="2">
        <f>IFERROR(INDEX(E51:E500,MATCH($C$6,$C$51:$C$500,0)),"")</f>
        <v>40406011000000</v>
      </c>
      <c r="H6" s="2">
        <f>IFERROR(INDEX(D6:G6,COUNT(D6:G6)),"")</f>
        <v>40406011000000</v>
      </c>
      <c r="I6" s="2">
        <f t="shared" ref="I6:Z6" si="3">IFERROR(INDEX(I51:I500,MATCH($C$6,$C$51:$C$500,0)),"")</f>
        <v>36599886000000</v>
      </c>
      <c r="J6" s="2">
        <f t="shared" si="3"/>
        <v>32199506000000</v>
      </c>
      <c r="K6" s="2">
        <f t="shared" si="3"/>
        <v>31165670000000</v>
      </c>
      <c r="L6" s="2">
        <f t="shared" si="3"/>
        <v>23712060000000</v>
      </c>
      <c r="M6" s="2">
        <f t="shared" si="3"/>
        <v>20837098000000</v>
      </c>
      <c r="N6" s="2">
        <f t="shared" si="3"/>
        <v>19039449025000</v>
      </c>
      <c r="O6" s="2">
        <f t="shared" si="3"/>
        <v>18133419175000</v>
      </c>
      <c r="P6" s="2">
        <f t="shared" si="3"/>
        <v>19739230723000</v>
      </c>
      <c r="Q6" s="2">
        <f t="shared" si="3"/>
        <v>18490403517000</v>
      </c>
      <c r="R6" s="2">
        <f t="shared" si="3"/>
        <v>18408795573000</v>
      </c>
      <c r="S6" s="2">
        <f t="shared" si="3"/>
        <v>18316718962000</v>
      </c>
      <c r="T6" s="2">
        <f t="shared" si="3"/>
        <v>11929561267000</v>
      </c>
      <c r="U6" s="2">
        <f t="shared" si="3"/>
        <v>12793487532000</v>
      </c>
      <c r="V6" s="2">
        <f t="shared" si="3"/>
        <v>12832316056000</v>
      </c>
      <c r="W6" s="2">
        <f t="shared" si="3"/>
        <v>10772043550000</v>
      </c>
      <c r="X6" s="2">
        <f t="shared" si="3"/>
        <v>9600835298000</v>
      </c>
      <c r="Y6" s="2">
        <f t="shared" si="3"/>
        <v>8191869019000</v>
      </c>
      <c r="Z6" s="2">
        <f t="shared" si="3"/>
        <v>8114070486000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24.03</v>
      </c>
      <c r="E7" s="3">
        <f>IFERROR(INDEX(E51:E500,MATCH($C$7,$C$51:$C$500,0))/1000000000,"")</f>
        <v>24.03</v>
      </c>
      <c r="H7" s="3">
        <f>IFERROR(INDEX(D7:G7,COUNT(D7:G7)),"")</f>
        <v>24.03</v>
      </c>
      <c r="I7" s="3">
        <f t="shared" ref="I7:Z7" si="4">IFERROR(INDEX(I51:I500,MATCH($C$7,$C$51:$C$500,0))/1000000000,"")</f>
        <v>24.03</v>
      </c>
      <c r="J7" s="3">
        <f t="shared" si="4"/>
        <v>24.03</v>
      </c>
      <c r="K7" s="3">
        <f t="shared" si="4"/>
        <v>24.03</v>
      </c>
      <c r="L7" s="3">
        <f t="shared" si="4"/>
        <v>24.03</v>
      </c>
      <c r="M7" s="3">
        <f t="shared" si="4"/>
        <v>24.03</v>
      </c>
      <c r="N7" s="3">
        <f t="shared" si="4"/>
        <v>24.03</v>
      </c>
      <c r="O7" s="3">
        <f t="shared" si="4"/>
        <v>24.03</v>
      </c>
      <c r="P7" s="3">
        <f t="shared" si="4"/>
        <v>24.03</v>
      </c>
      <c r="Q7" s="3">
        <f t="shared" si="4"/>
        <v>24.03</v>
      </c>
      <c r="R7" s="3">
        <f t="shared" si="4"/>
        <v>24.03</v>
      </c>
      <c r="S7" s="3">
        <f t="shared" si="4"/>
        <v>24.03</v>
      </c>
      <c r="T7" s="3">
        <f t="shared" si="4"/>
        <v>9.5399999999999991</v>
      </c>
      <c r="U7" s="3">
        <f t="shared" si="4"/>
        <v>9.5399999999999991</v>
      </c>
      <c r="V7" s="3">
        <f t="shared" si="4"/>
        <v>9.5399999999999991</v>
      </c>
      <c r="W7" s="3">
        <f t="shared" si="4"/>
        <v>9.5399999999999991</v>
      </c>
      <c r="X7" s="3">
        <f t="shared" si="4"/>
        <v>9.5399999999999991</v>
      </c>
      <c r="Y7" s="3">
        <f t="shared" si="4"/>
        <v>9.5399999999999991</v>
      </c>
      <c r="Z7" s="3">
        <f t="shared" si="4"/>
        <v>9.5399999999999991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2219000000000</v>
      </c>
      <c r="E8" s="2">
        <f>IFERROR(INDEX(E51:E500,MATCH("Free cash flow (Quarter)",$C$51:$C$500,0)),"")</f>
        <v>-3251000000000</v>
      </c>
      <c r="H8" s="2">
        <f>IFERROR(INDEX(D8:G8,COUNT(D8:G8)),"")</f>
        <v>-3251000000000</v>
      </c>
      <c r="I8" s="2">
        <f t="shared" ref="I8:Z8" si="5">IFERROR(INDEX(I51:I500,MATCH($C$8,$C$51:$C$500,0)),"")</f>
        <v>4187000000000</v>
      </c>
      <c r="J8" s="2">
        <f t="shared" si="5"/>
        <v>2502000000000</v>
      </c>
      <c r="K8" s="2">
        <f t="shared" si="5"/>
        <v>2924000000000</v>
      </c>
      <c r="L8" s="2">
        <f t="shared" si="5"/>
        <v>3408000000000</v>
      </c>
      <c r="M8" s="2">
        <f t="shared" si="5"/>
        <v>4531000000000</v>
      </c>
      <c r="N8" s="2">
        <f t="shared" si="5"/>
        <v>1646000000000</v>
      </c>
      <c r="O8" s="2">
        <f t="shared" si="5"/>
        <v>398000000000</v>
      </c>
      <c r="P8" s="2">
        <f t="shared" si="5"/>
        <v>-288000000000</v>
      </c>
      <c r="Q8" s="2">
        <f t="shared" si="5"/>
        <v>-985000000000</v>
      </c>
      <c r="R8" s="2">
        <f t="shared" si="5"/>
        <v>-215000000000</v>
      </c>
      <c r="S8" s="2">
        <f t="shared" si="5"/>
        <v>-1332000000000</v>
      </c>
      <c r="T8" s="2">
        <f t="shared" si="5"/>
        <v>-1684000000000</v>
      </c>
      <c r="U8" s="2">
        <f t="shared" si="5"/>
        <v>-2523000000000</v>
      </c>
      <c r="V8" s="2">
        <f t="shared" si="5"/>
        <v>-1670000000000</v>
      </c>
      <c r="W8" s="2">
        <f t="shared" si="5"/>
        <v>669000000000</v>
      </c>
      <c r="X8" s="2">
        <f t="shared" si="5"/>
        <v>1323000000000</v>
      </c>
      <c r="Y8" s="2">
        <f t="shared" si="5"/>
        <v>420000000000</v>
      </c>
      <c r="Z8" s="2">
        <f t="shared" si="5"/>
        <v>637000000000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92.35</v>
      </c>
      <c r="E9" s="3">
        <f>IFERROR(INDEX(E51:E500,MATCH("Free cash flow per share (Quarter)",$C$51:$C$500,0)),"")</f>
        <v>-135.27000000000001</v>
      </c>
      <c r="H9" s="3">
        <f>IFERROR(INDEX(D9:G9,COUNT(D9:G9)),"")</f>
        <v>-135.27000000000001</v>
      </c>
      <c r="I9" s="3">
        <f t="shared" ref="I9:Z9" si="6">IFERROR(INDEX(I51:I500,MATCH($C$9,$C$51:$C$500,0)),"")</f>
        <v>174.22</v>
      </c>
      <c r="J9" s="3">
        <f t="shared" si="6"/>
        <v>104.12</v>
      </c>
      <c r="K9" s="3">
        <f t="shared" si="6"/>
        <v>121.67</v>
      </c>
      <c r="L9" s="3">
        <f t="shared" si="6"/>
        <v>141.81</v>
      </c>
      <c r="M9" s="3">
        <f t="shared" si="6"/>
        <v>188.56</v>
      </c>
      <c r="N9" s="3">
        <f t="shared" si="6"/>
        <v>68.510000000000005</v>
      </c>
      <c r="O9" s="3">
        <f t="shared" si="6"/>
        <v>16.54</v>
      </c>
      <c r="P9" s="3">
        <f t="shared" si="6"/>
        <v>-12</v>
      </c>
      <c r="Q9" s="3">
        <f t="shared" si="6"/>
        <v>-41</v>
      </c>
      <c r="R9" s="3">
        <f t="shared" si="6"/>
        <v>-8.9499999999999993</v>
      </c>
      <c r="S9" s="3">
        <f t="shared" si="6"/>
        <v>-55.43</v>
      </c>
      <c r="T9" s="3">
        <f t="shared" si="6"/>
        <v>-176.59</v>
      </c>
      <c r="U9" s="3">
        <f t="shared" si="6"/>
        <v>-264.49</v>
      </c>
      <c r="V9" s="3">
        <f t="shared" si="6"/>
        <v>-175.11</v>
      </c>
      <c r="W9" s="3">
        <f t="shared" si="6"/>
        <v>70.12</v>
      </c>
      <c r="X9" s="3">
        <f t="shared" si="6"/>
        <v>138.72999999999999</v>
      </c>
      <c r="Y9" s="3">
        <f t="shared" si="6"/>
        <v>44.01</v>
      </c>
      <c r="Z9" s="3">
        <f t="shared" si="6"/>
        <v>66.83</v>
      </c>
    </row>
    <row r="10" spans="1:26" ht="15.5" x14ac:dyDescent="0.35">
      <c r="C10" t="s">
        <v>18</v>
      </c>
      <c r="D10" s="3">
        <f ca="1">IFERROR(IF(D9=0,"",D2/D9),"")</f>
        <v>37.899296155928532</v>
      </c>
      <c r="E10" s="3">
        <f ca="1">IFERROR(IF(E9=0,"",E2/E9),"")</f>
        <v>-19.146891402380422</v>
      </c>
      <c r="I10" s="3">
        <f t="shared" ref="I10:Z10" ca="1" si="7">IFERROR(IF(I9=0,"",I2/I9),"")</f>
        <v>18.080587762599013</v>
      </c>
      <c r="J10" s="3">
        <f t="shared" ca="1" si="7"/>
        <v>14.646561659623512</v>
      </c>
      <c r="K10" s="3">
        <f t="shared" ca="1" si="7"/>
        <v>14.013314703706747</v>
      </c>
      <c r="L10" s="3">
        <f t="shared" ca="1" si="7"/>
        <v>13.997602425780974</v>
      </c>
      <c r="M10" s="3">
        <f t="shared" ca="1" si="7"/>
        <v>11.932541366143402</v>
      </c>
      <c r="N10" s="3">
        <f t="shared" ca="1" si="7"/>
        <v>28.244051963217046</v>
      </c>
      <c r="O10" s="3">
        <f t="shared" ca="1" si="7"/>
        <v>50.785973397823462</v>
      </c>
      <c r="P10" s="3">
        <f t="shared" ca="1" si="7"/>
        <v>-63.75</v>
      </c>
      <c r="Q10" s="3">
        <f t="shared" ca="1" si="7"/>
        <v>-15.24390243902439</v>
      </c>
      <c r="R10" s="3">
        <f t="shared" ca="1" si="7"/>
        <v>-100.00000000000001</v>
      </c>
      <c r="S10" s="3">
        <f t="shared" ca="1" si="7"/>
        <v>-5.6648024535450121</v>
      </c>
      <c r="T10" s="3">
        <f t="shared" ca="1" si="7"/>
        <v>-5.0658332861430431</v>
      </c>
      <c r="U10" s="3">
        <f t="shared" ca="1" si="7"/>
        <v>-3.4616616885326477</v>
      </c>
      <c r="V10" s="3">
        <f t="shared" ca="1" si="7"/>
        <v>-6.1399725886585568</v>
      </c>
      <c r="W10" s="3">
        <f t="shared" ca="1" si="7"/>
        <v>19.406199372504275</v>
      </c>
      <c r="X10" s="3">
        <f t="shared" ca="1" si="7"/>
        <v>14.834164924673827</v>
      </c>
      <c r="Y10" s="3">
        <f t="shared" ca="1" si="7"/>
        <v>42.943610543058398</v>
      </c>
      <c r="Z10" s="3">
        <f t="shared" ca="1" si="7"/>
        <v>13.700058357025288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9226074000000</v>
      </c>
      <c r="E11" s="2">
        <f>IFERROR(INDEX(E51:E500,MATCH($C$11,$C$51:$C$500,0)),"")</f>
        <v>9038508000000</v>
      </c>
      <c r="H11" s="2">
        <f>IFERROR(INDEX(D11:G11,COUNT(D11:G11)),"")</f>
        <v>9038508000000</v>
      </c>
      <c r="I11" s="2">
        <f t="shared" ref="I11:Z11" si="8">IFERROR(INDEX(I51:I500,MATCH($C$11,$C$51:$C$500,0)),"")</f>
        <v>8433610000000</v>
      </c>
      <c r="J11" s="2">
        <f t="shared" si="8"/>
        <v>4751621000000</v>
      </c>
      <c r="K11" s="2">
        <f t="shared" si="8"/>
        <v>9208814000000</v>
      </c>
      <c r="L11" s="2">
        <f t="shared" si="8"/>
        <v>4476491000000</v>
      </c>
      <c r="M11" s="2">
        <f t="shared" si="8"/>
        <v>5089160000000</v>
      </c>
      <c r="N11" s="2">
        <f t="shared" si="8"/>
        <v>3984387647000</v>
      </c>
      <c r="O11" s="2">
        <f t="shared" si="8"/>
        <v>3636243080000</v>
      </c>
      <c r="P11" s="2">
        <f t="shared" si="8"/>
        <v>4299068085000</v>
      </c>
      <c r="Q11" s="2">
        <f t="shared" si="8"/>
        <v>5550677020000</v>
      </c>
      <c r="R11" s="2">
        <f t="shared" si="8"/>
        <v>7623385438000</v>
      </c>
      <c r="S11" s="2">
        <f t="shared" si="8"/>
        <v>8086634372000</v>
      </c>
      <c r="T11" s="2">
        <f t="shared" si="8"/>
        <v>2618910283000</v>
      </c>
      <c r="U11" s="2">
        <f t="shared" si="8"/>
        <v>2792737848000</v>
      </c>
      <c r="V11" s="2">
        <f t="shared" si="8"/>
        <v>3868574769000</v>
      </c>
      <c r="W11" s="2">
        <f t="shared" si="8"/>
        <v>5639678574000</v>
      </c>
      <c r="X11" s="2">
        <f t="shared" si="8"/>
        <v>4308242737000</v>
      </c>
      <c r="Y11" s="2">
        <f t="shared" si="8"/>
        <v>2773582727000</v>
      </c>
      <c r="Z11" s="2">
        <f t="shared" si="8"/>
        <v>3284218532000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-7841000000000</v>
      </c>
      <c r="E12" s="2">
        <f>IFERROR(INDEX(E51:E500,MATCH("Net Debt (Quarter)",$C$51:$C$500,0)),"")</f>
        <v>-3450000000000</v>
      </c>
      <c r="H12" s="2">
        <f>IFERROR(INDEX(D12:G12,COUNT(D12:G12)),"")</f>
        <v>-3450000000000</v>
      </c>
      <c r="I12" s="2">
        <f t="shared" ref="I12:Z12" si="9">IFERROR(INDEX(I51:I500,MATCH($C$12,$C$51:$C$500,0)),"")</f>
        <v>-6982000000000</v>
      </c>
      <c r="J12" s="2">
        <f t="shared" si="9"/>
        <v>-4654000000000</v>
      </c>
      <c r="K12" s="2">
        <f t="shared" si="9"/>
        <v>-6561000000000</v>
      </c>
      <c r="L12" s="2">
        <f t="shared" si="9"/>
        <v>-1322000000000</v>
      </c>
      <c r="M12" s="2">
        <f t="shared" si="9"/>
        <v>926000000000</v>
      </c>
      <c r="N12" s="2">
        <f t="shared" si="9"/>
        <v>3779000000000</v>
      </c>
      <c r="O12" s="2">
        <f t="shared" si="9"/>
        <v>4931000000000</v>
      </c>
      <c r="P12" s="2">
        <f t="shared" si="9"/>
        <v>5625000000000</v>
      </c>
      <c r="Q12" s="2">
        <f t="shared" si="9"/>
        <v>3848000000000</v>
      </c>
      <c r="R12" s="2">
        <f t="shared" si="9"/>
        <v>2281000000000</v>
      </c>
      <c r="S12" s="2">
        <f t="shared" si="9"/>
        <v>2024000000000</v>
      </c>
      <c r="T12" s="2">
        <f t="shared" si="9"/>
        <v>5396000000000</v>
      </c>
      <c r="U12" s="2">
        <f t="shared" si="9"/>
        <v>3993000000000</v>
      </c>
      <c r="V12" s="2">
        <f t="shared" si="9"/>
        <v>788000000000</v>
      </c>
      <c r="W12" s="2">
        <f t="shared" si="9"/>
        <v>-2639000000000</v>
      </c>
      <c r="X12" s="2">
        <f t="shared" si="9"/>
        <v>-3516000000000</v>
      </c>
      <c r="Y12" s="2">
        <f t="shared" si="9"/>
        <v>-2260000000000</v>
      </c>
      <c r="Z12" s="2">
        <f t="shared" si="9"/>
        <v>-2433000000000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1385000000000</v>
      </c>
      <c r="E13" s="2">
        <f>IFERROR(INDEX(E51:E500,MATCH("Total Debt (Quarter)",$C$51:$C$500,0)),"")</f>
        <v>5589000000000</v>
      </c>
      <c r="H13" s="2">
        <f>IFERROR(INDEX(D13:G13,COUNT(D13:G13)),"")</f>
        <v>5589000000000</v>
      </c>
      <c r="I13" s="2">
        <f t="shared" ref="I13:Z13" si="10">IFERROR(INDEX(I51:I500,MATCH($C$13,$C$51:$C$500,0)),"")</f>
        <v>1452000000000</v>
      </c>
      <c r="J13" s="2">
        <f t="shared" si="10"/>
        <v>98000000000</v>
      </c>
      <c r="K13" s="2">
        <f t="shared" si="10"/>
        <v>2648000000000</v>
      </c>
      <c r="L13" s="2">
        <f t="shared" si="10"/>
        <v>3155000000000</v>
      </c>
      <c r="M13" s="2">
        <f t="shared" si="10"/>
        <v>6015000000000</v>
      </c>
      <c r="N13" s="2">
        <f t="shared" si="10"/>
        <v>7763000000000</v>
      </c>
      <c r="O13" s="2">
        <f t="shared" si="10"/>
        <v>8568000000000</v>
      </c>
      <c r="P13" s="2">
        <f t="shared" si="10"/>
        <v>9924000000000</v>
      </c>
      <c r="Q13" s="2">
        <f t="shared" si="10"/>
        <v>9399000000000</v>
      </c>
      <c r="R13" s="2">
        <f t="shared" si="10"/>
        <v>9905000000000</v>
      </c>
      <c r="S13" s="2">
        <f t="shared" si="10"/>
        <v>10110000000000</v>
      </c>
      <c r="T13" s="2">
        <f t="shared" si="10"/>
        <v>8015000000000</v>
      </c>
      <c r="U13" s="2">
        <f t="shared" si="10"/>
        <v>6785000000000</v>
      </c>
      <c r="V13" s="2">
        <f t="shared" si="10"/>
        <v>4657000000000</v>
      </c>
      <c r="W13" s="2">
        <f t="shared" si="10"/>
        <v>3000000000000</v>
      </c>
      <c r="X13" s="2">
        <f t="shared" si="10"/>
        <v>793000000000</v>
      </c>
      <c r="Y13" s="2">
        <f t="shared" si="10"/>
        <v>513000000000</v>
      </c>
      <c r="Z13" s="2">
        <f t="shared" si="10"/>
        <v>851000000000</v>
      </c>
    </row>
    <row r="14" spans="1:26" ht="15.5" x14ac:dyDescent="0.35">
      <c r="C14" t="s">
        <v>27</v>
      </c>
      <c r="D14" s="2">
        <f>IFERROR(INDEX(D51:D500,MATCH($C$14,$C$51:$C$500,0)),"")</f>
        <v>-238877000000</v>
      </c>
      <c r="E14" s="2">
        <f>IFERROR(INDEX(E51:E500,MATCH($C$14,$C$51:$C$500,0)),"")</f>
        <v>-107769000000</v>
      </c>
      <c r="H14" s="2">
        <f>IFERROR(SUM(D14:G14)*(4/MAX(1,COUNT(D14:G14))),"")</f>
        <v>-693292000000</v>
      </c>
      <c r="I14" s="2">
        <f t="shared" ref="I14:Z14" si="11">IFERROR(INDEX(I51:I500,MATCH($C$14,$C$51:$C$500,0)),"")</f>
        <v>-167100000000</v>
      </c>
      <c r="J14" s="2">
        <f t="shared" si="11"/>
        <v>-237136000000</v>
      </c>
      <c r="K14" s="2">
        <f t="shared" si="11"/>
        <v>-215144000000</v>
      </c>
      <c r="L14" s="2">
        <f t="shared" si="11"/>
        <v>-381088000000</v>
      </c>
      <c r="M14" s="2">
        <f t="shared" si="11"/>
        <v>-359094000000</v>
      </c>
      <c r="N14" s="2">
        <f t="shared" si="11"/>
        <v>-565451837000</v>
      </c>
      <c r="O14" s="2">
        <f t="shared" si="11"/>
        <v>-233360576000</v>
      </c>
      <c r="P14" s="2">
        <f t="shared" si="11"/>
        <v>-554331857000</v>
      </c>
      <c r="Q14" s="2">
        <f t="shared" si="11"/>
        <v>-607685684000</v>
      </c>
      <c r="R14" s="2">
        <f t="shared" si="11"/>
        <v>-319273938000</v>
      </c>
      <c r="S14" s="2">
        <f t="shared" si="11"/>
        <v>-246021355000</v>
      </c>
      <c r="T14" s="2">
        <f t="shared" si="11"/>
        <v>-126552132000</v>
      </c>
      <c r="U14" s="2">
        <f t="shared" si="11"/>
        <v>-60660045000</v>
      </c>
      <c r="V14" s="2">
        <f t="shared" si="11"/>
        <v>-234500820000</v>
      </c>
      <c r="W14" s="2">
        <f t="shared" si="11"/>
        <v>-22723138000</v>
      </c>
      <c r="X14" s="2">
        <f t="shared" si="11"/>
        <v>-12651557000</v>
      </c>
      <c r="Y14" s="2">
        <f t="shared" si="11"/>
        <v>-47049683000</v>
      </c>
      <c r="Z14" s="2">
        <f t="shared" si="11"/>
        <v>-50346415000</v>
      </c>
    </row>
    <row r="15" spans="1:26" ht="15.5" x14ac:dyDescent="0.35">
      <c r="C15" t="s">
        <v>28</v>
      </c>
      <c r="D15" s="2">
        <f>IFERROR(INDEX(D51:D500,MATCH($C$15,$C$51:$C$500,0)),"")</f>
        <v>-971271000000</v>
      </c>
      <c r="E15" s="2">
        <f>IFERROR(INDEX(E51:E500,MATCH($C$15,$C$51:$C$500,0)),"")</f>
        <v>-1118452000000</v>
      </c>
      <c r="H15" s="2">
        <f>IFERROR(SUM(D15:G15)*(4/MAX(1,COUNT(D15:G15))),"")</f>
        <v>-4179446000000</v>
      </c>
      <c r="I15" s="2">
        <f t="shared" ref="I15:Z15" si="12">IFERROR(INDEX(I51:I500,MATCH($C$15,$C$51:$C$500,0)),"")</f>
        <v>-1826712000000</v>
      </c>
      <c r="J15" s="2">
        <f t="shared" si="12"/>
        <v>-761425000000</v>
      </c>
      <c r="K15" s="2">
        <f t="shared" si="12"/>
        <v>-776833000000</v>
      </c>
      <c r="L15" s="2">
        <f t="shared" si="12"/>
        <v>-1393807000000</v>
      </c>
      <c r="M15" s="2">
        <f t="shared" si="12"/>
        <v>-1181769000000</v>
      </c>
      <c r="N15" s="2">
        <f t="shared" si="12"/>
        <v>-491824319000</v>
      </c>
      <c r="O15" s="2">
        <f t="shared" si="12"/>
        <v>-493182022000</v>
      </c>
      <c r="P15" s="2">
        <f t="shared" si="12"/>
        <v>-391075213000</v>
      </c>
      <c r="Q15" s="2">
        <f t="shared" si="12"/>
        <v>-317893255000</v>
      </c>
      <c r="R15" s="2">
        <f t="shared" si="12"/>
        <v>-172485407000</v>
      </c>
      <c r="S15" s="2">
        <f t="shared" si="12"/>
        <v>227921028000</v>
      </c>
      <c r="T15" s="2">
        <f t="shared" si="12"/>
        <v>57848528000</v>
      </c>
      <c r="U15" s="2">
        <f t="shared" si="12"/>
        <v>542877769000</v>
      </c>
      <c r="V15" s="2">
        <f t="shared" si="12"/>
        <v>-902379330000</v>
      </c>
      <c r="W15" s="2">
        <f t="shared" si="12"/>
        <v>-640889387000</v>
      </c>
      <c r="X15" s="2">
        <f t="shared" si="12"/>
        <v>-597699273000</v>
      </c>
      <c r="Y15" s="2">
        <f t="shared" si="12"/>
        <v>-188786842000</v>
      </c>
      <c r="Z15" s="2">
        <f t="shared" si="12"/>
        <v>-546711187000</v>
      </c>
    </row>
    <row r="16" spans="1:26" ht="15.5" x14ac:dyDescent="0.35">
      <c r="C16" t="s">
        <v>29</v>
      </c>
      <c r="D16" s="2">
        <f>IFERROR(INDEX(D51:D500,MATCH($C$16,$C$51:$C$500,0)),"")</f>
        <v>4220017000000</v>
      </c>
      <c r="E16" s="2">
        <f>IFERROR(INDEX(E51:E500,MATCH($C$16,$C$51:$C$500,0)),"")</f>
        <v>4782563000000</v>
      </c>
      <c r="H16" s="2">
        <f>IFERROR(SUM(D16:G16)*(4/MAX(1,COUNT(D16:G16))),"")</f>
        <v>18005160000000</v>
      </c>
      <c r="I16" s="2">
        <f t="shared" ref="I16:Z16" si="13">IFERROR(INDEX(I51:I500,MATCH($C$16,$C$51:$C$500,0)),"")</f>
        <v>9747127000000</v>
      </c>
      <c r="J16" s="2">
        <f t="shared" si="13"/>
        <v>4613643000000</v>
      </c>
      <c r="K16" s="2">
        <f t="shared" si="13"/>
        <v>3854481000000</v>
      </c>
      <c r="L16" s="2">
        <f t="shared" si="13"/>
        <v>5214771000000</v>
      </c>
      <c r="M16" s="2">
        <f t="shared" si="13"/>
        <v>3043509000000</v>
      </c>
      <c r="N16" s="2">
        <f t="shared" si="13"/>
        <v>1641178012000</v>
      </c>
      <c r="O16" s="2">
        <f t="shared" si="13"/>
        <v>687034053000</v>
      </c>
      <c r="P16" s="2">
        <f t="shared" si="13"/>
        <v>1265501806000</v>
      </c>
      <c r="Q16" s="2">
        <f t="shared" si="13"/>
        <v>454396524000</v>
      </c>
      <c r="R16" s="2">
        <f t="shared" si="13"/>
        <v>237291595000</v>
      </c>
      <c r="S16" s="2">
        <f t="shared" si="13"/>
        <v>-1668773924000</v>
      </c>
      <c r="T16" s="2">
        <f t="shared" si="13"/>
        <v>-833134817000</v>
      </c>
      <c r="U16" s="2">
        <f t="shared" si="13"/>
        <v>-132930400000</v>
      </c>
      <c r="V16" s="2">
        <f t="shared" si="13"/>
        <v>3895495061000</v>
      </c>
      <c r="W16" s="2">
        <f t="shared" si="13"/>
        <v>2568781385000</v>
      </c>
      <c r="X16" s="2">
        <f t="shared" si="13"/>
        <v>2272623684000</v>
      </c>
      <c r="Y16" s="2">
        <f t="shared" si="13"/>
        <v>784017742000</v>
      </c>
      <c r="Z16" s="2">
        <f t="shared" si="13"/>
        <v>1915753038000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84105000000000</v>
      </c>
      <c r="E20" s="2">
        <f ca="1">IFERROR(E21*E2,"")</f>
        <v>62237700000000</v>
      </c>
      <c r="H20" s="2">
        <f t="shared" ref="H20:Z20" ca="1" si="14">IFERROR(H21*H2,"")</f>
        <v>62237700000000</v>
      </c>
      <c r="I20" s="2">
        <f t="shared" ca="1" si="14"/>
        <v>75694500000000</v>
      </c>
      <c r="J20" s="2">
        <f t="shared" ca="1" si="14"/>
        <v>36645750000000</v>
      </c>
      <c r="K20" s="2">
        <f t="shared" ca="1" si="14"/>
        <v>40971150000000</v>
      </c>
      <c r="L20" s="2">
        <f t="shared" ca="1" si="14"/>
        <v>47699550000000</v>
      </c>
      <c r="M20" s="2">
        <f t="shared" ca="1" si="14"/>
        <v>54067500000000</v>
      </c>
      <c r="N20" s="2">
        <f t="shared" ca="1" si="14"/>
        <v>46498050000000</v>
      </c>
      <c r="O20" s="2">
        <f t="shared" ca="1" si="14"/>
        <v>20185200000000</v>
      </c>
      <c r="P20" s="2">
        <f t="shared" ca="1" si="14"/>
        <v>18382950000000</v>
      </c>
      <c r="Q20" s="2">
        <f t="shared" ca="1" si="14"/>
        <v>15018750000000</v>
      </c>
      <c r="R20" s="2">
        <f t="shared" ca="1" si="14"/>
        <v>21506850000000</v>
      </c>
      <c r="S20" s="2">
        <f t="shared" ca="1" si="14"/>
        <v>7545420000000</v>
      </c>
      <c r="T20" s="2">
        <f t="shared" ca="1" si="14"/>
        <v>8534250270000</v>
      </c>
      <c r="U20" s="2">
        <f t="shared" ca="1" si="14"/>
        <v>8734584546000</v>
      </c>
      <c r="V20" s="2">
        <f t="shared" ca="1" si="14"/>
        <v>10257127524000</v>
      </c>
      <c r="W20" s="2">
        <f t="shared" ca="1" si="14"/>
        <v>12981676158000</v>
      </c>
      <c r="X20" s="2">
        <f t="shared" ca="1" si="14"/>
        <v>19632782898000</v>
      </c>
      <c r="Y20" s="2">
        <f t="shared" ca="1" si="14"/>
        <v>18030106782000</v>
      </c>
      <c r="Z20" s="2">
        <f t="shared" ca="1" si="14"/>
        <v>8734584546000</v>
      </c>
    </row>
    <row r="21" spans="1:26" ht="15.5" x14ac:dyDescent="0.35">
      <c r="C21" t="s">
        <v>12</v>
      </c>
      <c r="D21" s="2">
        <f>IFERROR(INDEX(D51:D500,MATCH($C$7,$C$51:$C$500,0)),"")</f>
        <v>24030000000</v>
      </c>
      <c r="E21" s="2">
        <f>IFERROR(INDEX(E51:E500,MATCH($C$7,$C$51:$C$500,0)),"")</f>
        <v>24030000000</v>
      </c>
      <c r="H21" s="2">
        <f>IFERROR(INDEX(D21:G21,COUNT(D21:G21)),"")</f>
        <v>24030000000</v>
      </c>
      <c r="I21" s="2">
        <f t="shared" ref="I21:Z21" si="15">IFERROR(INDEX(I51:I500,MATCH($C$7,$C$51:$C$500,0)),"")</f>
        <v>24030000000</v>
      </c>
      <c r="J21" s="2">
        <f t="shared" si="15"/>
        <v>24030000000</v>
      </c>
      <c r="K21" s="2">
        <f t="shared" si="15"/>
        <v>24030000000</v>
      </c>
      <c r="L21" s="2">
        <f t="shared" si="15"/>
        <v>24030000000</v>
      </c>
      <c r="M21" s="2">
        <f t="shared" si="15"/>
        <v>24030000000</v>
      </c>
      <c r="N21" s="2">
        <f t="shared" si="15"/>
        <v>24030000000</v>
      </c>
      <c r="O21" s="2">
        <f t="shared" si="15"/>
        <v>24030000000</v>
      </c>
      <c r="P21" s="2">
        <f t="shared" si="15"/>
        <v>24030000000</v>
      </c>
      <c r="Q21" s="2">
        <f t="shared" si="15"/>
        <v>24030000000</v>
      </c>
      <c r="R21" s="2">
        <f t="shared" si="15"/>
        <v>24030000000</v>
      </c>
      <c r="S21" s="2">
        <f t="shared" si="15"/>
        <v>24030000000</v>
      </c>
      <c r="T21" s="2">
        <f t="shared" si="15"/>
        <v>9540000000</v>
      </c>
      <c r="U21" s="2">
        <f t="shared" si="15"/>
        <v>9540000000</v>
      </c>
      <c r="V21" s="2">
        <f t="shared" si="15"/>
        <v>9540000000</v>
      </c>
      <c r="W21" s="2">
        <f t="shared" si="15"/>
        <v>9540000000</v>
      </c>
      <c r="X21" s="2">
        <f t="shared" si="15"/>
        <v>9540000000</v>
      </c>
      <c r="Y21" s="2">
        <f t="shared" si="15"/>
        <v>9540000000</v>
      </c>
      <c r="Z21" s="2">
        <f t="shared" si="15"/>
        <v>9540000000</v>
      </c>
    </row>
    <row r="23" spans="1:26" ht="15.5" x14ac:dyDescent="0.35">
      <c r="B23" t="s">
        <v>41</v>
      </c>
      <c r="C23" t="s">
        <v>42</v>
      </c>
      <c r="D23" s="3">
        <f>IFERROR(D5/D6*100,"")</f>
        <v>9.0035171205288549</v>
      </c>
      <c r="E23" s="3">
        <f>IFERROR(E5/E6*100,"")</f>
        <v>8.7828417410468962</v>
      </c>
      <c r="H23" s="3">
        <f t="shared" ref="H23:Z23" si="16">IFERROR(H5/H6*100,"")</f>
        <v>34.737346381457947</v>
      </c>
      <c r="I23" s="3">
        <f t="shared" si="16"/>
        <v>20.457181205427798</v>
      </c>
      <c r="J23" s="3">
        <f t="shared" si="16"/>
        <v>12.088893537683466</v>
      </c>
      <c r="K23" s="3">
        <f t="shared" si="16"/>
        <v>9.8839492300342009</v>
      </c>
      <c r="L23" s="3">
        <f t="shared" si="16"/>
        <v>16.050203989024993</v>
      </c>
      <c r="M23" s="3">
        <f t="shared" si="16"/>
        <v>10.557732175564945</v>
      </c>
      <c r="N23" s="3">
        <f t="shared" si="16"/>
        <v>5.1150474980722294</v>
      </c>
      <c r="O23" s="3">
        <f t="shared" si="16"/>
        <v>-4.9076453337984452E-2</v>
      </c>
      <c r="P23" s="3">
        <f t="shared" si="16"/>
        <v>6.5686603251929574</v>
      </c>
      <c r="Q23" s="3">
        <f t="shared" si="16"/>
        <v>0.44137196316438831</v>
      </c>
      <c r="R23" s="3">
        <f t="shared" si="16"/>
        <v>0.50019974220939212</v>
      </c>
      <c r="S23" s="3">
        <f t="shared" si="16"/>
        <v>4.9820994354567416</v>
      </c>
      <c r="T23" s="3">
        <f t="shared" si="16"/>
        <v>-6.497972311390285</v>
      </c>
      <c r="U23" s="3">
        <f t="shared" si="16"/>
        <v>3.2058144268647575</v>
      </c>
      <c r="V23" s="3">
        <f t="shared" si="16"/>
        <v>23.292941250480062</v>
      </c>
      <c r="W23" s="3">
        <f t="shared" si="16"/>
        <v>17.867890675209903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-0.15137996547156951</v>
      </c>
      <c r="E24" s="4">
        <f>IFERROR(_xlfn.RRI(5,J23,E23),"")</f>
        <v>-6.1898779792596947E-2</v>
      </c>
      <c r="H24" s="4">
        <f t="shared" ref="H24:Z24" si="17">IFERROR(_xlfn.RRI(5,M23,H23),"")</f>
        <v>0.26895201494543675</v>
      </c>
      <c r="I24" s="4">
        <f t="shared" si="17"/>
        <v>0.31946910026704334</v>
      </c>
      <c r="J24" s="4" t="str">
        <f t="shared" si="17"/>
        <v/>
      </c>
      <c r="K24" s="4">
        <f t="shared" si="17"/>
        <v>8.515241257085715E-2</v>
      </c>
      <c r="L24" s="4">
        <f t="shared" si="17"/>
        <v>1.0518006487339528</v>
      </c>
      <c r="M24" s="4">
        <f t="shared" si="17"/>
        <v>0.84028647972688097</v>
      </c>
      <c r="N24" s="4">
        <f t="shared" si="17"/>
        <v>5.2809573183953962E-3</v>
      </c>
      <c r="O24" s="4">
        <f t="shared" si="17"/>
        <v>-0.6236264783880987</v>
      </c>
      <c r="P24" s="4">
        <f t="shared" si="17"/>
        <v>0.15427073567718264</v>
      </c>
      <c r="Q24" s="4">
        <f t="shared" si="17"/>
        <v>-0.54760678554230813</v>
      </c>
      <c r="R24" s="4">
        <f t="shared" si="17"/>
        <v>-0.51088156094755854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299.98</v>
      </c>
      <c r="J25" s="3">
        <f t="shared" si="18"/>
        <v>151.77000000000001</v>
      </c>
      <c r="K25" s="3">
        <f t="shared" si="18"/>
        <v>128.07</v>
      </c>
      <c r="L25" s="3">
        <f t="shared" si="18"/>
        <v>159</v>
      </c>
      <c r="M25" s="3">
        <f t="shared" si="18"/>
        <v>77.47</v>
      </c>
      <c r="N25" s="3">
        <f t="shared" si="18"/>
        <v>47.83</v>
      </c>
      <c r="O25" s="3">
        <f t="shared" si="18"/>
        <v>8.07</v>
      </c>
      <c r="P25" s="3">
        <f t="shared" si="18"/>
        <v>36.39</v>
      </c>
      <c r="Q25" s="3">
        <f t="shared" si="18"/>
        <v>5.68</v>
      </c>
      <c r="R25" s="3">
        <f t="shared" si="18"/>
        <v>2.7</v>
      </c>
      <c r="S25" s="3">
        <f t="shared" si="18"/>
        <v>-59.96</v>
      </c>
      <c r="T25" s="3">
        <f t="shared" si="18"/>
        <v>-81.28</v>
      </c>
      <c r="U25" s="3">
        <f t="shared" si="18"/>
        <v>42.98</v>
      </c>
      <c r="V25" s="3">
        <f t="shared" si="18"/>
        <v>313.79000000000002</v>
      </c>
      <c r="W25" s="3">
        <f t="shared" si="18"/>
        <v>202.12</v>
      </c>
      <c r="X25" s="3">
        <f t="shared" si="18"/>
        <v>175.6</v>
      </c>
      <c r="Y25" s="3">
        <f t="shared" si="18"/>
        <v>62.4</v>
      </c>
      <c r="Z25" s="3">
        <f t="shared" si="18"/>
        <v>143.53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0.44370474539392846</v>
      </c>
      <c r="J26" s="4">
        <f t="shared" si="19"/>
        <v>0.79830138963507324</v>
      </c>
      <c r="K26" s="4">
        <f t="shared" si="19"/>
        <v>0.28615429035000028</v>
      </c>
      <c r="L26" s="4">
        <f t="shared" si="19"/>
        <v>0.94719639894182217</v>
      </c>
      <c r="M26" s="4">
        <f t="shared" si="19"/>
        <v>0.95683387715047519</v>
      </c>
      <c r="N26" s="4" t="str">
        <f t="shared" si="19"/>
        <v/>
      </c>
      <c r="O26" s="4" t="str">
        <f t="shared" si="19"/>
        <v/>
      </c>
      <c r="P26" s="4">
        <f t="shared" si="19"/>
        <v>-3.2740221552700177E-2</v>
      </c>
      <c r="Q26" s="4">
        <f t="shared" si="19"/>
        <v>-0.55172775792348716</v>
      </c>
      <c r="R26" s="4">
        <f t="shared" si="19"/>
        <v>-0.5781569533435682</v>
      </c>
      <c r="S26" s="4" t="str">
        <f t="shared" si="19"/>
        <v/>
      </c>
      <c r="T26" s="4" t="str">
        <f t="shared" si="19"/>
        <v/>
      </c>
      <c r="U26" s="4">
        <f t="shared" si="19"/>
        <v>-0.21428554100182839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1389.5523096129837</v>
      </c>
      <c r="E27" s="3">
        <f>IFERROR(E4/E21,"")</f>
        <v>1220.2803995006243</v>
      </c>
      <c r="H27" s="3">
        <f t="shared" ref="H27:Z27" si="20">IFERROR(H4/H21,"")</f>
        <v>5219.6654182272159</v>
      </c>
      <c r="I27" s="3">
        <f t="shared" si="20"/>
        <v>3522.3653349979195</v>
      </c>
      <c r="J27" s="3">
        <f t="shared" si="20"/>
        <v>2879.4190595089472</v>
      </c>
      <c r="K27" s="3">
        <f t="shared" si="20"/>
        <v>1708.1853100291303</v>
      </c>
      <c r="L27" s="3">
        <f t="shared" si="20"/>
        <v>1911.3756138160632</v>
      </c>
      <c r="M27" s="3">
        <f t="shared" si="20"/>
        <v>1599.8999167707034</v>
      </c>
      <c r="N27" s="3">
        <f t="shared" si="20"/>
        <v>1139.095342946317</v>
      </c>
      <c r="O27" s="3">
        <f t="shared" si="20"/>
        <v>1361.5706491468998</v>
      </c>
      <c r="P27" s="3">
        <f t="shared" si="20"/>
        <v>1050.4065071577195</v>
      </c>
      <c r="Q27" s="3">
        <f t="shared" si="20"/>
        <v>526.57591364960467</v>
      </c>
      <c r="R27" s="3">
        <f t="shared" si="20"/>
        <v>378.95383911776946</v>
      </c>
      <c r="S27" s="3">
        <f t="shared" si="20"/>
        <v>438.26486899708698</v>
      </c>
      <c r="T27" s="3">
        <f t="shared" si="20"/>
        <v>987.48751918238997</v>
      </c>
      <c r="U27" s="3">
        <f t="shared" si="20"/>
        <v>1184.3104303983228</v>
      </c>
      <c r="V27" s="3">
        <f t="shared" si="20"/>
        <v>1095.375839832285</v>
      </c>
      <c r="W27" s="3">
        <f t="shared" si="20"/>
        <v>1084.5318033542976</v>
      </c>
      <c r="X27" s="3">
        <f t="shared" si="20"/>
        <v>916.59331436058699</v>
      </c>
      <c r="Y27" s="3">
        <f t="shared" si="20"/>
        <v>913.14153616352201</v>
      </c>
      <c r="Z27" s="3">
        <f t="shared" si="20"/>
        <v>1005.4487566037736</v>
      </c>
    </row>
    <row r="28" spans="1:26" ht="15.5" x14ac:dyDescent="0.35">
      <c r="C28" t="s">
        <v>48</v>
      </c>
      <c r="D28" s="4">
        <f>IFERROR(_xlfn.RRI(5,I27,D27),"")</f>
        <v>-0.16975149853909566</v>
      </c>
      <c r="E28" s="4">
        <f>IFERROR(_xlfn.RRI(5,J27,E27),"")</f>
        <v>-0.15776952428791391</v>
      </c>
      <c r="H28" s="4">
        <f t="shared" ref="H28:Z28" si="21">IFERROR(_xlfn.RRI(5,M27,H27),"")</f>
        <v>0.2668055866085639</v>
      </c>
      <c r="I28" s="4">
        <f t="shared" si="21"/>
        <v>0.25329949426332243</v>
      </c>
      <c r="J28" s="4">
        <f t="shared" si="21"/>
        <v>0.1615901985662862</v>
      </c>
      <c r="K28" s="4">
        <f t="shared" si="21"/>
        <v>0.10213683110398453</v>
      </c>
      <c r="L28" s="4">
        <f t="shared" si="21"/>
        <v>0.29412733364502097</v>
      </c>
      <c r="M28" s="4">
        <f t="shared" si="21"/>
        <v>0.33383251764841315</v>
      </c>
      <c r="N28" s="4">
        <f t="shared" si="21"/>
        <v>0.21049969234245691</v>
      </c>
      <c r="O28" s="4">
        <f t="shared" si="21"/>
        <v>6.6354763020141094E-2</v>
      </c>
      <c r="P28" s="4">
        <f t="shared" si="21"/>
        <v>-2.3711058928772677E-2</v>
      </c>
      <c r="Q28" s="4">
        <f t="shared" si="21"/>
        <v>-0.13626689304561534</v>
      </c>
      <c r="R28" s="4">
        <f t="shared" si="21"/>
        <v>-0.18965715125315874</v>
      </c>
      <c r="S28" s="4">
        <f t="shared" si="21"/>
        <v>-0.13719630796996896</v>
      </c>
      <c r="T28" s="4">
        <f t="shared" si="21"/>
        <v>1.5777768283461668E-2</v>
      </c>
      <c r="U28" s="4">
        <f t="shared" si="21"/>
        <v>3.3287373752404426E-2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0.97654345391052244</v>
      </c>
      <c r="J29" s="4">
        <f t="shared" si="22"/>
        <v>0.18505504802061387</v>
      </c>
      <c r="K29" s="4">
        <f t="shared" si="22"/>
        <v>-0.19452830188679249</v>
      </c>
      <c r="L29" s="4">
        <f t="shared" si="22"/>
        <v>1.0524073835032917</v>
      </c>
      <c r="M29" s="4">
        <f t="shared" si="22"/>
        <v>0.61969475224754345</v>
      </c>
      <c r="N29" s="4">
        <f t="shared" si="22"/>
        <v>4.9268897149938038</v>
      </c>
      <c r="O29" s="4">
        <f t="shared" si="22"/>
        <v>-0.77823577906018138</v>
      </c>
      <c r="P29" s="4">
        <f t="shared" si="22"/>
        <v>5.4066901408450709</v>
      </c>
      <c r="Q29" s="4">
        <f t="shared" si="22"/>
        <v>1.1037037037037034</v>
      </c>
      <c r="R29" s="4">
        <f t="shared" si="22"/>
        <v>-1.0450300200133422</v>
      </c>
      <c r="S29" s="4">
        <f t="shared" si="22"/>
        <v>-0.26230314960629919</v>
      </c>
      <c r="T29" s="4">
        <f t="shared" si="22"/>
        <v>-2.8911121451838064</v>
      </c>
      <c r="U29" s="4">
        <f t="shared" si="22"/>
        <v>-0.86302941457662763</v>
      </c>
      <c r="V29" s="4">
        <f t="shared" si="22"/>
        <v>0.55249356817732043</v>
      </c>
      <c r="W29" s="4">
        <f t="shared" si="22"/>
        <v>0.15102505694760826</v>
      </c>
      <c r="X29" s="4">
        <f t="shared" si="22"/>
        <v>1.8141025641025639</v>
      </c>
      <c r="Y29" s="4">
        <f t="shared" si="22"/>
        <v>-0.56524768341113352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0.48186372559514729</v>
      </c>
      <c r="I30" s="4">
        <f t="shared" si="23"/>
        <v>0.22329027564283041</v>
      </c>
      <c r="J30" s="4">
        <f t="shared" si="23"/>
        <v>0.68565965449020483</v>
      </c>
      <c r="K30" s="4">
        <f t="shared" si="23"/>
        <v>-0.10630579479941321</v>
      </c>
      <c r="L30" s="4">
        <f t="shared" si="23"/>
        <v>0.19468448856104306</v>
      </c>
      <c r="M30" s="4">
        <f t="shared" si="23"/>
        <v>0.4045355612046454</v>
      </c>
      <c r="N30" s="4">
        <f t="shared" si="23"/>
        <v>-0.1633960796231734</v>
      </c>
      <c r="O30" s="4">
        <f t="shared" si="23"/>
        <v>0.2962321157274197</v>
      </c>
      <c r="P30" s="4">
        <f t="shared" si="23"/>
        <v>0.99478646844580765</v>
      </c>
      <c r="Q30" s="4">
        <f t="shared" si="23"/>
        <v>0.38955160046803994</v>
      </c>
      <c r="R30" s="4">
        <f t="shared" si="23"/>
        <v>-0.13533147207313972</v>
      </c>
      <c r="S30" s="4">
        <f t="shared" si="23"/>
        <v>-0.55618186510351331</v>
      </c>
      <c r="T30" s="4">
        <f t="shared" si="23"/>
        <v>-0.16619199338617219</v>
      </c>
      <c r="U30" s="4">
        <f t="shared" si="23"/>
        <v>8.1190936783537851E-2</v>
      </c>
      <c r="V30" s="4">
        <f t="shared" si="23"/>
        <v>9.9988183328957158E-3</v>
      </c>
      <c r="W30" s="4">
        <f t="shared" si="23"/>
        <v>0.18322028577184643</v>
      </c>
      <c r="X30" s="4">
        <f t="shared" si="23"/>
        <v>3.7801130058843918E-3</v>
      </c>
      <c r="Y30" s="4">
        <f t="shared" si="23"/>
        <v>-9.1806986516198924E-2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1550.93</v>
      </c>
      <c r="E32" s="3">
        <f>IFERROR(INDEX(E51:E500,MATCH($A$32,$C$51:$C$500,0)),"")</f>
        <v>1616.55</v>
      </c>
      <c r="H32" s="3">
        <f>IFERROR(INDEX(D32:G32,COUNT(D32:G32)),"")</f>
        <v>1616.55</v>
      </c>
      <c r="I32" s="3">
        <f t="shared" ref="I32:Z32" si="24">IFERROR(INDEX(I51:I500,MATCH($C$32,$C$51:$C$500,0)),"")</f>
        <v>1468.88</v>
      </c>
      <c r="J32" s="3">
        <f t="shared" si="24"/>
        <v>1309.08</v>
      </c>
      <c r="K32" s="3">
        <f t="shared" si="24"/>
        <v>1275.17</v>
      </c>
      <c r="L32" s="3">
        <f t="shared" si="24"/>
        <v>986.74</v>
      </c>
      <c r="M32" s="3">
        <f t="shared" si="24"/>
        <v>867.1</v>
      </c>
      <c r="N32" s="3">
        <f t="shared" si="24"/>
        <v>792.29</v>
      </c>
      <c r="O32" s="3">
        <f t="shared" si="24"/>
        <v>754.59</v>
      </c>
      <c r="P32" s="3">
        <f t="shared" si="24"/>
        <v>821.41</v>
      </c>
      <c r="Q32" s="3">
        <f t="shared" si="24"/>
        <v>769.45</v>
      </c>
      <c r="R32" s="3">
        <f t="shared" si="24"/>
        <v>766.05</v>
      </c>
      <c r="S32" s="3">
        <f t="shared" si="24"/>
        <v>762.22</v>
      </c>
      <c r="T32" s="3">
        <f t="shared" si="24"/>
        <v>1250.68</v>
      </c>
      <c r="U32" s="3">
        <f t="shared" si="24"/>
        <v>1341.25</v>
      </c>
      <c r="V32" s="3">
        <f t="shared" si="24"/>
        <v>1345.32</v>
      </c>
      <c r="W32" s="3">
        <f t="shared" si="24"/>
        <v>1129.33</v>
      </c>
      <c r="X32" s="3">
        <f t="shared" si="24"/>
        <v>1004.37</v>
      </c>
      <c r="Y32" s="3">
        <f t="shared" si="24"/>
        <v>854.32</v>
      </c>
      <c r="Z32" s="3">
        <f t="shared" si="24"/>
        <v>845.33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1.67</v>
      </c>
      <c r="E33" s="3">
        <f>IFERROR(INDEX(E51:E500,MATCH($A$33,$C$51:$C$500,0)),"")</f>
        <v>2.17</v>
      </c>
      <c r="H33" s="3">
        <f>IFERROR(INDEX(D33:G33,COUNT(D33:G33)),"")</f>
        <v>2.17</v>
      </c>
      <c r="I33" s="3">
        <f t="shared" ref="I33:Z33" si="25">IFERROR(INDEX(I51:I500,MATCH($C$33,$C$51:$C$500,0)),"")</f>
        <v>2.14</v>
      </c>
      <c r="J33" s="3">
        <f t="shared" si="25"/>
        <v>1.1599999999999999</v>
      </c>
      <c r="K33" s="3">
        <f t="shared" si="25"/>
        <v>1.34</v>
      </c>
      <c r="L33" s="3">
        <f t="shared" si="25"/>
        <v>2.0099999999999998</v>
      </c>
      <c r="M33" s="3">
        <f t="shared" si="25"/>
        <v>2.59</v>
      </c>
      <c r="N33" s="3">
        <f t="shared" si="25"/>
        <v>2.44</v>
      </c>
      <c r="O33" s="3">
        <f t="shared" si="25"/>
        <v>1.1100000000000001</v>
      </c>
      <c r="P33" s="3">
        <f t="shared" si="25"/>
        <v>0.93</v>
      </c>
      <c r="Q33" s="3">
        <f t="shared" si="25"/>
        <v>0.81</v>
      </c>
      <c r="R33" s="3">
        <f t="shared" si="25"/>
        <v>1.17</v>
      </c>
      <c r="S33" s="3">
        <f t="shared" si="25"/>
        <v>0.41</v>
      </c>
      <c r="T33" s="3">
        <f t="shared" si="25"/>
        <v>0.85</v>
      </c>
      <c r="U33" s="3">
        <f t="shared" si="25"/>
        <v>0.81</v>
      </c>
      <c r="V33" s="3">
        <f t="shared" si="25"/>
        <v>0.95</v>
      </c>
      <c r="W33" s="3">
        <f t="shared" si="25"/>
        <v>1.43</v>
      </c>
      <c r="X33" s="3">
        <f t="shared" si="25"/>
        <v>2.44</v>
      </c>
      <c r="Y33" s="3">
        <f t="shared" si="25"/>
        <v>2.58</v>
      </c>
      <c r="Z33" s="3">
        <f t="shared" si="25"/>
        <v>1.29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20.87</v>
      </c>
      <c r="E34" s="3">
        <f>IFERROR(INDEX(E51:E500,MATCH($A$34,$C$51:$C$500,0)),"")</f>
        <v>24.69</v>
      </c>
      <c r="H34" s="3">
        <f>IFERROR(INDEX(D34:G34,COUNT(D34:G34)),"")</f>
        <v>24.69</v>
      </c>
      <c r="I34" s="3">
        <f t="shared" ref="I34:Z34" si="26">IFERROR(INDEX(I51:I500,MATCH($C$34,$C$51:$C$500,0)),"")</f>
        <v>10.5</v>
      </c>
      <c r="J34" s="3">
        <f t="shared" si="26"/>
        <v>10.050000000000001</v>
      </c>
      <c r="K34" s="3">
        <f t="shared" si="26"/>
        <v>13.31</v>
      </c>
      <c r="L34" s="3">
        <f t="shared" si="26"/>
        <v>12.48</v>
      </c>
      <c r="M34" s="3">
        <f t="shared" si="26"/>
        <v>29.04</v>
      </c>
      <c r="N34" s="3">
        <f t="shared" si="26"/>
        <v>40.46</v>
      </c>
      <c r="O34" s="3">
        <f t="shared" si="26"/>
        <v>104.09</v>
      </c>
      <c r="P34" s="3">
        <f t="shared" si="26"/>
        <v>21.02</v>
      </c>
      <c r="Q34" s="3">
        <f t="shared" si="26"/>
        <v>110.04</v>
      </c>
      <c r="R34" s="3">
        <f t="shared" si="26"/>
        <v>331.48</v>
      </c>
      <c r="S34" s="3">
        <f t="shared" si="26"/>
        <v>-5.24</v>
      </c>
      <c r="T34" s="3">
        <f t="shared" si="26"/>
        <v>-13.12</v>
      </c>
      <c r="U34" s="3">
        <f t="shared" si="26"/>
        <v>25.38</v>
      </c>
      <c r="V34" s="3">
        <f t="shared" si="26"/>
        <v>4.08</v>
      </c>
      <c r="W34" s="3">
        <f t="shared" si="26"/>
        <v>8.02</v>
      </c>
      <c r="X34" s="3">
        <f t="shared" si="26"/>
        <v>13.95</v>
      </c>
      <c r="Y34" s="3">
        <f t="shared" si="26"/>
        <v>35.26</v>
      </c>
      <c r="Z34" s="3">
        <f t="shared" si="26"/>
        <v>7.6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1.86</v>
      </c>
      <c r="E35" s="3">
        <f>IFERROR(INDEX(E51:E500,MATCH($A$35,$C$51:$C$500,0)),"")</f>
        <v>2.87</v>
      </c>
      <c r="H35" s="3">
        <f>IFERROR(INDEX(D35:G35,COUNT(D35:G35)),"")</f>
        <v>2.87</v>
      </c>
      <c r="I35" s="3">
        <f t="shared" ref="I35:Z35" si="27">IFERROR(INDEX(I51:I500,MATCH($C$35,$C$51:$C$500,0)),"")</f>
        <v>0.89</v>
      </c>
      <c r="J35" s="3">
        <f t="shared" si="27"/>
        <v>0.53</v>
      </c>
      <c r="K35" s="3">
        <f t="shared" si="27"/>
        <v>1</v>
      </c>
      <c r="L35" s="3">
        <f t="shared" si="27"/>
        <v>1.04</v>
      </c>
      <c r="M35" s="3">
        <f t="shared" si="27"/>
        <v>1.41</v>
      </c>
      <c r="N35" s="3">
        <f t="shared" si="27"/>
        <v>1.7</v>
      </c>
      <c r="O35" s="3">
        <f t="shared" si="27"/>
        <v>0.62</v>
      </c>
      <c r="P35" s="3">
        <f t="shared" si="27"/>
        <v>0.73</v>
      </c>
      <c r="Q35" s="3">
        <f t="shared" si="27"/>
        <v>1.19</v>
      </c>
      <c r="R35" s="3">
        <f t="shared" si="27"/>
        <v>2.36</v>
      </c>
      <c r="S35" s="3">
        <f t="shared" si="27"/>
        <v>0.72</v>
      </c>
      <c r="T35" s="3">
        <f t="shared" si="27"/>
        <v>1.08</v>
      </c>
      <c r="U35" s="3">
        <f t="shared" si="27"/>
        <v>0.92</v>
      </c>
      <c r="V35" s="3">
        <f t="shared" si="27"/>
        <v>1.17</v>
      </c>
      <c r="W35" s="3">
        <f t="shared" si="27"/>
        <v>1.49</v>
      </c>
      <c r="X35" s="3">
        <f t="shared" si="27"/>
        <v>2.67</v>
      </c>
      <c r="Y35" s="3">
        <f t="shared" si="27"/>
        <v>2.41</v>
      </c>
      <c r="Z35" s="3">
        <f t="shared" si="27"/>
        <v>1.08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33390942000000</v>
      </c>
      <c r="E51" s="5">
        <v>29323338000000</v>
      </c>
      <c r="F51" s="5">
        <v>12614315000000</v>
      </c>
      <c r="G51" s="5">
        <v>13008399000000</v>
      </c>
      <c r="I51" s="5">
        <v>84642439000000</v>
      </c>
      <c r="J51" s="5">
        <v>69192440000000</v>
      </c>
      <c r="K51" s="5">
        <v>41047693000000</v>
      </c>
      <c r="L51" s="5">
        <v>45930356000000</v>
      </c>
      <c r="M51" s="5">
        <v>38445595000000</v>
      </c>
      <c r="N51" s="5">
        <v>27372461091000</v>
      </c>
      <c r="O51" s="5">
        <v>32718542699000</v>
      </c>
      <c r="P51" s="5">
        <v>25241268367000</v>
      </c>
      <c r="Q51" s="5">
        <v>12653619205000</v>
      </c>
      <c r="R51" s="5">
        <v>9106260754000</v>
      </c>
      <c r="S51" s="5">
        <v>10531504802000</v>
      </c>
      <c r="T51" s="5">
        <v>9420630933000</v>
      </c>
      <c r="U51" s="5">
        <v>11298321506000</v>
      </c>
      <c r="V51" s="5">
        <v>10449885512000</v>
      </c>
      <c r="W51" s="5">
        <v>10346433404000</v>
      </c>
      <c r="X51" s="5">
        <v>8744300219000</v>
      </c>
      <c r="Y51" s="5">
        <v>8711370255000</v>
      </c>
      <c r="Z51" s="5">
        <v>9591981138000</v>
      </c>
    </row>
    <row r="52" spans="2:26" ht="15.5" x14ac:dyDescent="0.35">
      <c r="C52" t="s">
        <v>72</v>
      </c>
      <c r="D52" s="5">
        <v>-28156659000000</v>
      </c>
      <c r="E52" s="5">
        <v>-23706590000000</v>
      </c>
      <c r="F52" s="5">
        <v>-9917120000000</v>
      </c>
      <c r="G52" s="5">
        <v>-10261910000000</v>
      </c>
      <c r="I52" s="5">
        <v>-70961090000000</v>
      </c>
      <c r="J52" s="5">
        <v>-62694143000000</v>
      </c>
      <c r="K52" s="5">
        <v>-34733015000000</v>
      </c>
      <c r="L52" s="5">
        <v>-37719837000000</v>
      </c>
      <c r="M52" s="5">
        <v>-32086534000000</v>
      </c>
      <c r="N52" s="5">
        <v>-22896684435000</v>
      </c>
      <c r="O52" s="5">
        <v>-28271386345000</v>
      </c>
      <c r="P52" s="5">
        <v>-21764832184000</v>
      </c>
      <c r="Q52" s="5">
        <v>-11009726759000</v>
      </c>
      <c r="R52" s="5">
        <v>-8254466187000</v>
      </c>
      <c r="S52" s="5">
        <v>-10336364157000</v>
      </c>
      <c r="T52" s="5">
        <v>-8644136017000</v>
      </c>
      <c r="U52" s="5">
        <v>-9682520825000</v>
      </c>
      <c r="V52" s="5">
        <v>-8427157554000</v>
      </c>
      <c r="W52" s="5">
        <v>-7318735238000</v>
      </c>
      <c r="X52" s="5">
        <v>-5807220162000</v>
      </c>
      <c r="Y52" s="5">
        <v>-7513371858000</v>
      </c>
      <c r="Z52" s="5">
        <v>-6940796904000</v>
      </c>
    </row>
    <row r="53" spans="2:26" ht="15.5" x14ac:dyDescent="0.35">
      <c r="C53" t="s">
        <v>73</v>
      </c>
      <c r="D53" s="5">
        <v>5234283000000</v>
      </c>
      <c r="E53" s="5">
        <v>5616748000000</v>
      </c>
      <c r="F53" s="5">
        <v>2697195000000</v>
      </c>
      <c r="G53" s="5">
        <v>2746489000000</v>
      </c>
      <c r="I53" s="5">
        <v>13681349000000</v>
      </c>
      <c r="J53" s="5">
        <v>6498297000000</v>
      </c>
      <c r="K53" s="5">
        <v>6314678000000</v>
      </c>
      <c r="L53" s="5">
        <v>8210519000000</v>
      </c>
      <c r="M53" s="5">
        <v>6359061000000</v>
      </c>
      <c r="N53" s="5">
        <v>4475776656000</v>
      </c>
      <c r="O53" s="5">
        <v>4447156354000</v>
      </c>
      <c r="P53" s="5">
        <v>3476436183000</v>
      </c>
      <c r="Q53" s="5">
        <v>1643892446000</v>
      </c>
      <c r="R53" s="5">
        <v>851794567000</v>
      </c>
      <c r="S53" s="5">
        <v>195140645000</v>
      </c>
      <c r="T53" s="5">
        <v>776494916000</v>
      </c>
      <c r="U53" s="5">
        <v>1615800681000</v>
      </c>
      <c r="V53" s="5">
        <v>2022727958000</v>
      </c>
      <c r="W53" s="5">
        <v>3027698166000</v>
      </c>
      <c r="X53" s="5">
        <v>2937080057000</v>
      </c>
      <c r="Y53" s="5">
        <v>1197998397000</v>
      </c>
      <c r="Z53" s="5">
        <v>2651184234000</v>
      </c>
    </row>
    <row r="54" spans="2:26" ht="15.5" x14ac:dyDescent="0.35">
      <c r="C54" t="s">
        <v>74</v>
      </c>
      <c r="D54" s="5">
        <v>-1294036000000</v>
      </c>
      <c r="E54" s="5">
        <v>-1113789000000</v>
      </c>
      <c r="F54" s="5">
        <v>-2189878000000</v>
      </c>
      <c r="G54" s="5">
        <v>-996379000000</v>
      </c>
      <c r="I54" s="5">
        <v>-5286319000000</v>
      </c>
      <c r="J54" s="5">
        <v>-3500344000000</v>
      </c>
      <c r="K54" s="5">
        <v>-3697784000000</v>
      </c>
      <c r="L54" s="5">
        <v>-4268648000000</v>
      </c>
      <c r="M54" s="5">
        <v>-3620917000000</v>
      </c>
      <c r="N54" s="5">
        <v>-2443473812000</v>
      </c>
      <c r="O54" s="5">
        <v>-3491541536000</v>
      </c>
      <c r="P54" s="5">
        <v>-1623707332000</v>
      </c>
      <c r="Q54" s="5">
        <v>-1043286128000</v>
      </c>
      <c r="R54" s="5">
        <v>-843638508000</v>
      </c>
      <c r="S54" s="5">
        <v>-896579167000</v>
      </c>
      <c r="T54" s="5">
        <v>-955899898000</v>
      </c>
      <c r="U54" s="5">
        <v>-1194768989000</v>
      </c>
      <c r="V54" s="5">
        <v>-1126863902000</v>
      </c>
      <c r="W54" s="5">
        <v>-1014819741000</v>
      </c>
      <c r="X54" s="5">
        <v>-990544014000</v>
      </c>
      <c r="Y54" s="5">
        <v>-610477292000</v>
      </c>
      <c r="Z54" s="5">
        <v>-937888223000</v>
      </c>
    </row>
    <row r="55" spans="2:26" ht="15.5" x14ac:dyDescent="0.35">
      <c r="C55" t="s">
        <v>76</v>
      </c>
      <c r="D55" s="5">
        <v>-811030000000</v>
      </c>
      <c r="E55" s="5">
        <v>-666753000000</v>
      </c>
      <c r="F55" s="5">
        <v>-1579914000000</v>
      </c>
      <c r="G55" s="5">
        <v>-719826000000</v>
      </c>
      <c r="I55" s="5">
        <v>-3575923000000</v>
      </c>
      <c r="J55" s="5">
        <v>-2898333000000</v>
      </c>
      <c r="K55" s="5">
        <v>-2863958000000</v>
      </c>
      <c r="L55" s="5">
        <v>-3351019000000</v>
      </c>
      <c r="M55" s="5">
        <v>-2542548000000</v>
      </c>
      <c r="N55" s="5">
        <v>-1910403835000</v>
      </c>
      <c r="O55" s="5">
        <v>-2047135504000</v>
      </c>
      <c r="P55" s="5">
        <v>-1091989469000</v>
      </c>
      <c r="Q55" s="5">
        <v>-794369050000</v>
      </c>
      <c r="R55" s="5">
        <v>-707278248000</v>
      </c>
      <c r="S55" s="5">
        <v>-776280373000</v>
      </c>
      <c r="T55" s="5">
        <v>-809171729000</v>
      </c>
      <c r="U55" s="5">
        <v>-953439884000</v>
      </c>
      <c r="V55" s="5">
        <v>-857209800000</v>
      </c>
      <c r="W55" s="5">
        <v>-783757736000</v>
      </c>
      <c r="X55" s="5">
        <v>-756993203000</v>
      </c>
      <c r="Y55" s="5">
        <v>-468182753000</v>
      </c>
      <c r="Z55" s="5">
        <v>-650963574000</v>
      </c>
    </row>
    <row r="56" spans="2:26" ht="15.5" x14ac:dyDescent="0.35">
      <c r="C56" t="s">
        <v>75</v>
      </c>
      <c r="D56" s="5">
        <v>-483006000000</v>
      </c>
      <c r="E56" s="5">
        <v>-447036000000</v>
      </c>
      <c r="F56" s="5">
        <v>-609964000000</v>
      </c>
      <c r="G56" s="5">
        <v>-276553000000</v>
      </c>
      <c r="I56" s="5">
        <v>-1710396000000</v>
      </c>
      <c r="J56" s="5">
        <v>-602011000000</v>
      </c>
      <c r="K56" s="5">
        <v>-833826000000</v>
      </c>
      <c r="L56" s="5">
        <v>-917629000000</v>
      </c>
      <c r="M56" s="5">
        <v>-1078369000000</v>
      </c>
      <c r="N56" s="5">
        <v>-533069977000</v>
      </c>
      <c r="O56" s="5">
        <v>-1444406032000</v>
      </c>
      <c r="P56" s="5">
        <v>-531717863000</v>
      </c>
      <c r="Q56" s="5">
        <v>-248917078000</v>
      </c>
      <c r="R56" s="5">
        <v>-136360260000</v>
      </c>
      <c r="S56" s="5">
        <v>-120298794000</v>
      </c>
      <c r="T56" s="5">
        <v>-146728169000</v>
      </c>
      <c r="U56" s="5">
        <v>-160967042000</v>
      </c>
      <c r="V56" s="5">
        <v>-179218327000</v>
      </c>
      <c r="W56" s="5">
        <v>-133786186000</v>
      </c>
      <c r="X56" s="5">
        <v>-104269787000</v>
      </c>
      <c r="Y56" s="5">
        <v>-77877295000</v>
      </c>
      <c r="Z56" s="5">
        <v>-150775271000</v>
      </c>
    </row>
    <row r="57" spans="2:26" ht="15.5" x14ac:dyDescent="0.35">
      <c r="C57" t="s">
        <v>2025</v>
      </c>
      <c r="U57" s="5">
        <v>-80362063000</v>
      </c>
      <c r="V57" s="5">
        <v>-90435775000</v>
      </c>
      <c r="W57" s="5">
        <v>-97275819000</v>
      </c>
      <c r="X57" s="5">
        <v>-129281024000</v>
      </c>
      <c r="Y57" s="5">
        <v>-64417244000</v>
      </c>
      <c r="Z57" s="5">
        <v>-136149378000</v>
      </c>
    </row>
    <row r="58" spans="2:26" ht="15.5" x14ac:dyDescent="0.35">
      <c r="C58" t="s">
        <v>77</v>
      </c>
      <c r="D58" s="5">
        <v>3940247000000</v>
      </c>
      <c r="E58" s="5">
        <v>4502959000000</v>
      </c>
      <c r="F58" s="5">
        <v>507317000000</v>
      </c>
      <c r="G58" s="5">
        <v>1750110000000</v>
      </c>
      <c r="I58" s="5">
        <v>8395030000000</v>
      </c>
      <c r="J58" s="5">
        <v>2997953000000</v>
      </c>
      <c r="K58" s="5">
        <v>2616894000000</v>
      </c>
      <c r="L58" s="5">
        <v>3941871000000</v>
      </c>
      <c r="M58" s="5">
        <v>2738144000000</v>
      </c>
      <c r="N58" s="5">
        <v>2032302844000</v>
      </c>
      <c r="O58" s="5">
        <v>955614818000</v>
      </c>
      <c r="P58" s="5">
        <v>1852728851000</v>
      </c>
      <c r="Q58" s="5">
        <v>600606318000</v>
      </c>
      <c r="R58" s="5">
        <v>8156059000</v>
      </c>
      <c r="S58" s="5">
        <v>-701438522000</v>
      </c>
      <c r="T58" s="5">
        <v>-179404982000</v>
      </c>
      <c r="U58" s="5">
        <v>421031692000</v>
      </c>
      <c r="V58" s="5">
        <v>895864056000</v>
      </c>
      <c r="W58" s="5">
        <v>2012878425000</v>
      </c>
      <c r="X58" s="5">
        <v>1946536043000</v>
      </c>
      <c r="Y58" s="5">
        <v>587521105000</v>
      </c>
      <c r="Z58" s="5">
        <v>1713296011000</v>
      </c>
    </row>
    <row r="59" spans="2:26" ht="15.5" x14ac:dyDescent="0.35">
      <c r="C59" t="s">
        <v>78</v>
      </c>
      <c r="D59" s="5">
        <v>279770000000</v>
      </c>
      <c r="E59" s="5">
        <v>279604000000</v>
      </c>
      <c r="F59" s="5">
        <v>793363000000</v>
      </c>
      <c r="G59" s="5">
        <v>163313000000</v>
      </c>
      <c r="I59" s="5">
        <v>1352097000000</v>
      </c>
      <c r="J59" s="5">
        <v>1615690000000</v>
      </c>
      <c r="K59" s="5">
        <v>1237587000000</v>
      </c>
      <c r="L59" s="5">
        <v>1272900000000</v>
      </c>
      <c r="M59" s="5">
        <v>305365000000</v>
      </c>
      <c r="N59" s="5">
        <v>-391124832000</v>
      </c>
      <c r="O59" s="5">
        <v>-268580765000</v>
      </c>
      <c r="P59" s="5">
        <v>-587227045000</v>
      </c>
      <c r="Q59" s="5">
        <v>-146209794000</v>
      </c>
      <c r="R59" s="5">
        <v>229135536000</v>
      </c>
      <c r="S59" s="5">
        <v>-967335402000</v>
      </c>
      <c r="T59" s="5">
        <v>-653729835000</v>
      </c>
      <c r="U59" s="5">
        <v>-553962092000</v>
      </c>
      <c r="V59" s="5">
        <v>2999631005000</v>
      </c>
      <c r="W59" s="5">
        <v>555902960000</v>
      </c>
      <c r="X59" s="5">
        <v>326087641000</v>
      </c>
      <c r="Y59" s="5">
        <v>196496637000</v>
      </c>
      <c r="Z59" s="5">
        <v>202457027000</v>
      </c>
    </row>
    <row r="60" spans="2:26" ht="15.5" x14ac:dyDescent="0.35">
      <c r="C60" t="s">
        <v>251</v>
      </c>
      <c r="D60" s="5">
        <v>189942000000</v>
      </c>
      <c r="E60" s="5">
        <v>205352000000</v>
      </c>
      <c r="F60" s="5">
        <v>42617000000</v>
      </c>
      <c r="G60" s="5">
        <v>-28310000000</v>
      </c>
      <c r="I60" s="5">
        <v>182650000000</v>
      </c>
      <c r="J60" s="5">
        <v>689710000000</v>
      </c>
      <c r="K60" s="5">
        <v>947017000000</v>
      </c>
      <c r="L60" s="5">
        <v>931107000000</v>
      </c>
      <c r="M60" s="5">
        <v>452624000000</v>
      </c>
      <c r="N60" s="5">
        <v>128509006000</v>
      </c>
      <c r="O60" s="5">
        <v>-88099410000</v>
      </c>
      <c r="P60" s="5">
        <v>-520228547000</v>
      </c>
      <c r="Q60" s="5">
        <v>-488268854000</v>
      </c>
      <c r="R60" s="5">
        <v>-281813472000</v>
      </c>
      <c r="S60" s="5">
        <v>-496574736000</v>
      </c>
      <c r="T60" s="5">
        <v>-370552808000</v>
      </c>
      <c r="U60" s="5">
        <v>-181009979000</v>
      </c>
      <c r="V60" s="5">
        <v>115099172000</v>
      </c>
      <c r="W60" s="5">
        <v>-26152056000</v>
      </c>
      <c r="X60" s="5">
        <v>-1756758000</v>
      </c>
      <c r="Y60" s="5">
        <v>-1771248000</v>
      </c>
      <c r="Z60" s="5">
        <v>29931362000</v>
      </c>
    </row>
    <row r="61" spans="2:26" ht="15.5" x14ac:dyDescent="0.35">
      <c r="C61" t="s">
        <v>247</v>
      </c>
      <c r="D61" s="5">
        <v>105784000000</v>
      </c>
      <c r="E61" s="5">
        <v>92358000000</v>
      </c>
      <c r="F61" s="5">
        <v>78961000000</v>
      </c>
      <c r="G61" s="5">
        <v>95884000000</v>
      </c>
      <c r="I61" s="5">
        <v>414393000000</v>
      </c>
      <c r="J61" s="5">
        <v>492333000000</v>
      </c>
      <c r="K61" s="5">
        <v>172182000000</v>
      </c>
      <c r="L61" s="5">
        <v>85299000000</v>
      </c>
      <c r="M61" s="5">
        <v>89738000000</v>
      </c>
      <c r="N61" s="5">
        <v>110379694000</v>
      </c>
      <c r="O61" s="5">
        <v>120446161000</v>
      </c>
      <c r="P61" s="5">
        <v>163547193000</v>
      </c>
      <c r="Q61" s="5">
        <v>259842315000</v>
      </c>
      <c r="R61" s="5">
        <v>343190135000</v>
      </c>
      <c r="S61" s="5">
        <v>73214891000</v>
      </c>
      <c r="T61" s="5">
        <v>68664556000</v>
      </c>
      <c r="U61" s="5">
        <v>85316381000</v>
      </c>
      <c r="V61" s="5">
        <v>166069157000</v>
      </c>
      <c r="W61" s="5">
        <v>74152626000</v>
      </c>
      <c r="X61" s="5">
        <v>58315889000</v>
      </c>
      <c r="Y61" s="5">
        <v>151196066000</v>
      </c>
      <c r="Z61" s="5">
        <v>178548866000</v>
      </c>
    </row>
    <row r="62" spans="2:26" ht="15.5" x14ac:dyDescent="0.35">
      <c r="C62" t="s">
        <v>248</v>
      </c>
      <c r="D62" s="5">
        <v>219996000000</v>
      </c>
      <c r="E62" s="5">
        <v>79730000000</v>
      </c>
      <c r="F62" s="5">
        <v>-18074000000</v>
      </c>
      <c r="G62" s="5">
        <v>153503000000</v>
      </c>
      <c r="I62" s="5">
        <v>135519000000</v>
      </c>
      <c r="J62" s="5">
        <v>469427000000</v>
      </c>
      <c r="K62" s="5">
        <v>-221372000000</v>
      </c>
      <c r="L62" s="5">
        <v>563790000000</v>
      </c>
      <c r="M62" s="5">
        <v>60599000000</v>
      </c>
      <c r="N62" s="5">
        <v>-134409334000</v>
      </c>
      <c r="O62" s="5">
        <v>-235718069000</v>
      </c>
      <c r="V62" s="5">
        <v>176306896000</v>
      </c>
      <c r="W62" s="5">
        <v>-64560639000</v>
      </c>
      <c r="X62" s="5">
        <v>-122740175000</v>
      </c>
      <c r="Y62" s="5">
        <v>-287086019000</v>
      </c>
      <c r="Z62" s="5">
        <v>-217635384000</v>
      </c>
    </row>
    <row r="63" spans="2:26" ht="15.5" x14ac:dyDescent="0.35">
      <c r="C63" t="s">
        <v>27</v>
      </c>
      <c r="D63" s="5">
        <v>-238877000000</v>
      </c>
      <c r="E63" s="5">
        <v>-107769000000</v>
      </c>
      <c r="F63" s="5">
        <v>-63425000000</v>
      </c>
      <c r="G63" s="5">
        <v>-63216000000</v>
      </c>
      <c r="I63" s="5">
        <v>-167100000000</v>
      </c>
      <c r="J63" s="5">
        <v>-237136000000</v>
      </c>
      <c r="K63" s="5">
        <v>-215144000000</v>
      </c>
      <c r="L63" s="5">
        <v>-381088000000</v>
      </c>
      <c r="M63" s="5">
        <v>-359094000000</v>
      </c>
      <c r="N63" s="5">
        <v>-565451837000</v>
      </c>
      <c r="O63" s="5">
        <v>-233360576000</v>
      </c>
      <c r="P63" s="5">
        <v>-554331857000</v>
      </c>
      <c r="Q63" s="5">
        <v>-607685684000</v>
      </c>
      <c r="R63" s="5">
        <v>-319273938000</v>
      </c>
      <c r="S63" s="5">
        <v>-246021355000</v>
      </c>
      <c r="T63" s="5">
        <v>-126552132000</v>
      </c>
      <c r="U63" s="5">
        <v>-60660045000</v>
      </c>
      <c r="V63" s="5">
        <v>-234500820000</v>
      </c>
      <c r="W63" s="5">
        <v>-22723138000</v>
      </c>
      <c r="X63" s="5">
        <v>-12651557000</v>
      </c>
      <c r="Y63" s="5">
        <v>-47049683000</v>
      </c>
      <c r="Z63" s="5">
        <v>-50346415000</v>
      </c>
    </row>
    <row r="64" spans="2:26" ht="15.5" x14ac:dyDescent="0.35">
      <c r="C64" t="s">
        <v>79</v>
      </c>
      <c r="D64" s="5">
        <v>266942000000</v>
      </c>
      <c r="E64" s="5">
        <v>257329000000</v>
      </c>
      <c r="F64" s="5">
        <v>73953000000</v>
      </c>
      <c r="G64" s="5">
        <v>190527000000</v>
      </c>
      <c r="I64" s="5">
        <v>711581000000</v>
      </c>
      <c r="J64" s="5">
        <v>205008000000</v>
      </c>
      <c r="K64" s="5">
        <v>2000000</v>
      </c>
      <c r="L64" s="5">
        <v>-1000000</v>
      </c>
      <c r="M64" s="5">
        <v>-3000000</v>
      </c>
      <c r="N64" s="5">
        <v>890000</v>
      </c>
      <c r="O64" s="5">
        <v>884000</v>
      </c>
      <c r="P64" s="5">
        <v>1563000</v>
      </c>
      <c r="Q64" s="5">
        <v>-3513000</v>
      </c>
      <c r="R64" s="5">
        <v>-4137000</v>
      </c>
      <c r="S64" s="5">
        <v>-1101000</v>
      </c>
      <c r="T64" s="5">
        <v>544000</v>
      </c>
      <c r="U64" s="5">
        <v>3254000</v>
      </c>
      <c r="V64" s="5">
        <v>749000</v>
      </c>
      <c r="W64" s="5">
        <v>2449000</v>
      </c>
    </row>
    <row r="65" spans="2:26" ht="15.5" x14ac:dyDescent="0.35">
      <c r="C65" t="s">
        <v>80</v>
      </c>
      <c r="D65" s="5">
        <v>279770000000</v>
      </c>
      <c r="E65" s="5">
        <v>279604000000</v>
      </c>
      <c r="F65" s="5">
        <v>793363000000</v>
      </c>
      <c r="G65" s="5">
        <v>163313000000</v>
      </c>
      <c r="I65" s="5">
        <v>1352097000000</v>
      </c>
      <c r="J65" s="5">
        <v>1615690000000</v>
      </c>
      <c r="K65" s="5">
        <v>1237587000000</v>
      </c>
      <c r="L65" s="5">
        <v>1272900000000</v>
      </c>
      <c r="M65" s="5">
        <v>305365000000</v>
      </c>
      <c r="N65" s="5">
        <v>-391124832000</v>
      </c>
      <c r="O65" s="5">
        <v>-268580765000</v>
      </c>
      <c r="P65" s="5">
        <v>-587227045000</v>
      </c>
      <c r="Q65" s="5">
        <v>-146209794000</v>
      </c>
      <c r="R65" s="5">
        <v>229135536000</v>
      </c>
      <c r="S65" s="5">
        <v>-967335402000</v>
      </c>
      <c r="T65" s="5">
        <v>-653729835000</v>
      </c>
      <c r="U65" s="5">
        <v>-553962092000</v>
      </c>
      <c r="V65" s="5">
        <v>2999631005000</v>
      </c>
      <c r="W65" s="5">
        <v>555902960000</v>
      </c>
      <c r="X65" s="5">
        <v>326087641000</v>
      </c>
      <c r="Y65" s="5">
        <v>196496637000</v>
      </c>
      <c r="Z65" s="5">
        <v>202457027000</v>
      </c>
    </row>
    <row r="66" spans="2:26" ht="15.5" x14ac:dyDescent="0.35">
      <c r="C66" t="s">
        <v>29</v>
      </c>
      <c r="D66" s="5">
        <v>4220017000000</v>
      </c>
      <c r="E66" s="5">
        <v>4782563000000</v>
      </c>
      <c r="F66" s="5">
        <v>1300680000000</v>
      </c>
      <c r="G66" s="5">
        <v>1913423000000</v>
      </c>
      <c r="I66" s="5">
        <v>9747127000000</v>
      </c>
      <c r="J66" s="5">
        <v>4613643000000</v>
      </c>
      <c r="K66" s="5">
        <v>3854481000000</v>
      </c>
      <c r="L66" s="5">
        <v>5214771000000</v>
      </c>
      <c r="M66" s="5">
        <v>3043509000000</v>
      </c>
      <c r="N66" s="5">
        <v>1641178012000</v>
      </c>
      <c r="O66" s="5">
        <v>687034053000</v>
      </c>
      <c r="P66" s="5">
        <v>1265501806000</v>
      </c>
      <c r="Q66" s="5">
        <v>454396524000</v>
      </c>
      <c r="R66" s="5">
        <v>237291595000</v>
      </c>
      <c r="S66" s="5">
        <v>-1668773924000</v>
      </c>
      <c r="T66" s="5">
        <v>-833134817000</v>
      </c>
      <c r="U66" s="5">
        <v>-132930400000</v>
      </c>
      <c r="V66" s="5">
        <v>3895495061000</v>
      </c>
      <c r="W66" s="5">
        <v>2568781385000</v>
      </c>
      <c r="X66" s="5">
        <v>2272623684000</v>
      </c>
      <c r="Y66" s="5">
        <v>784017742000</v>
      </c>
      <c r="Z66" s="5">
        <v>1915753038000</v>
      </c>
    </row>
    <row r="67" spans="2:26" ht="15.5" x14ac:dyDescent="0.35">
      <c r="C67" t="s">
        <v>28</v>
      </c>
      <c r="D67" s="5">
        <v>-971271000000</v>
      </c>
      <c r="E67" s="5">
        <v>-1118452000000</v>
      </c>
      <c r="F67" s="5">
        <v>7528000000</v>
      </c>
      <c r="G67" s="5">
        <v>-444687000000</v>
      </c>
      <c r="I67" s="5">
        <v>-1826712000000</v>
      </c>
      <c r="J67" s="5">
        <v>-761425000000</v>
      </c>
      <c r="K67" s="5">
        <v>-776833000000</v>
      </c>
      <c r="L67" s="5">
        <v>-1393807000000</v>
      </c>
      <c r="M67" s="5">
        <v>-1181769000000</v>
      </c>
      <c r="N67" s="5">
        <v>-491824319000</v>
      </c>
      <c r="O67" s="5">
        <v>-493182022000</v>
      </c>
      <c r="P67" s="5">
        <v>-391075213000</v>
      </c>
      <c r="Q67" s="5">
        <v>-317893255000</v>
      </c>
      <c r="R67" s="5">
        <v>-172485407000</v>
      </c>
      <c r="S67" s="5">
        <v>227921028000</v>
      </c>
      <c r="T67" s="5">
        <v>57848528000</v>
      </c>
      <c r="U67" s="5">
        <v>542877769000</v>
      </c>
      <c r="V67" s="5">
        <v>-902379330000</v>
      </c>
      <c r="W67" s="5">
        <v>-640889387000</v>
      </c>
      <c r="X67" s="5">
        <v>-597699273000</v>
      </c>
      <c r="Y67" s="5">
        <v>-188786842000</v>
      </c>
      <c r="Z67" s="5">
        <v>-546711187000</v>
      </c>
    </row>
    <row r="68" spans="2:26" ht="15.5" x14ac:dyDescent="0.35">
      <c r="C68" t="s">
        <v>327</v>
      </c>
      <c r="D68" s="5">
        <v>3248746000000</v>
      </c>
      <c r="E68" s="5">
        <v>3664111000000</v>
      </c>
      <c r="F68" s="5">
        <v>1308208000000</v>
      </c>
      <c r="G68" s="5">
        <v>1468736000000</v>
      </c>
      <c r="I68" s="5">
        <v>7920415000000</v>
      </c>
      <c r="J68" s="5">
        <v>3852218000000</v>
      </c>
      <c r="K68" s="5">
        <v>3077648000000</v>
      </c>
      <c r="L68" s="5">
        <v>3820964000000</v>
      </c>
      <c r="M68" s="5">
        <v>1861740000000</v>
      </c>
      <c r="N68" s="5">
        <v>1149353693000</v>
      </c>
      <c r="O68" s="5">
        <v>193852031000</v>
      </c>
      <c r="P68" s="5">
        <v>874426593000</v>
      </c>
      <c r="Q68" s="5">
        <v>136503269000</v>
      </c>
      <c r="R68" s="5">
        <v>64806188000</v>
      </c>
      <c r="S68" s="5">
        <v>-1440852896000</v>
      </c>
      <c r="T68" s="5">
        <v>-775286289000</v>
      </c>
      <c r="U68" s="5">
        <v>409947369000</v>
      </c>
      <c r="V68" s="5">
        <v>2993115731000</v>
      </c>
      <c r="W68" s="5">
        <v>1927891998000</v>
      </c>
      <c r="X68" s="5">
        <v>1674924411000</v>
      </c>
      <c r="Y68" s="5">
        <v>595230900000</v>
      </c>
      <c r="Z68" s="5">
        <v>1369041851000</v>
      </c>
    </row>
    <row r="69" spans="2:26" ht="15.5" x14ac:dyDescent="0.35">
      <c r="C69" t="s">
        <v>800</v>
      </c>
      <c r="X69" s="5">
        <v>8475581000</v>
      </c>
      <c r="Y69" s="5">
        <v>9076188000</v>
      </c>
      <c r="Z69" s="5">
        <v>-902686000</v>
      </c>
    </row>
    <row r="70" spans="2:26" ht="15.5" x14ac:dyDescent="0.35">
      <c r="C70" t="s">
        <v>86</v>
      </c>
      <c r="D70" s="5">
        <v>3248746000000</v>
      </c>
      <c r="E70" s="5">
        <v>3664111000000</v>
      </c>
      <c r="F70" s="5">
        <v>1308208000000</v>
      </c>
      <c r="G70" s="5">
        <v>1468736000000</v>
      </c>
      <c r="I70" s="5">
        <v>7920415000000</v>
      </c>
      <c r="J70" s="5">
        <v>3852218000000</v>
      </c>
      <c r="K70" s="5">
        <v>3077648000000</v>
      </c>
      <c r="L70" s="5">
        <v>3820964000000</v>
      </c>
      <c r="M70" s="5">
        <v>1861740000000</v>
      </c>
      <c r="N70" s="5">
        <v>1149353693000</v>
      </c>
      <c r="O70" s="5">
        <v>193852031000</v>
      </c>
      <c r="P70" s="5">
        <v>874426593000</v>
      </c>
      <c r="Q70" s="5">
        <v>136503269000</v>
      </c>
      <c r="R70" s="5">
        <v>64806188000</v>
      </c>
      <c r="S70" s="5">
        <v>-1440852896000</v>
      </c>
      <c r="T70" s="5">
        <v>-775286289000</v>
      </c>
      <c r="U70" s="5">
        <v>409947369000</v>
      </c>
      <c r="V70" s="5">
        <v>2993115731000</v>
      </c>
      <c r="W70" s="5">
        <v>1927891998000</v>
      </c>
      <c r="X70" s="5">
        <v>1683399992000</v>
      </c>
      <c r="Y70" s="5">
        <v>604307088000</v>
      </c>
      <c r="Z70" s="5">
        <v>1368139165000</v>
      </c>
    </row>
    <row r="71" spans="2:26" ht="15.5" x14ac:dyDescent="0.35">
      <c r="C71" t="s">
        <v>87</v>
      </c>
      <c r="D71" s="5">
        <v>487388000000</v>
      </c>
      <c r="E71" s="5">
        <v>142014000000</v>
      </c>
      <c r="F71" s="5">
        <v>246056000000</v>
      </c>
      <c r="G71" s="5">
        <v>21683000000</v>
      </c>
      <c r="I71" s="5">
        <v>278471000000</v>
      </c>
      <c r="J71" s="5">
        <v>245354000000</v>
      </c>
      <c r="K71" s="5">
        <v>2753000000</v>
      </c>
      <c r="L71" s="5">
        <v>-15131000000</v>
      </c>
      <c r="M71" s="5">
        <v>338182000000</v>
      </c>
      <c r="N71" s="5">
        <v>-175475942000</v>
      </c>
      <c r="O71" s="5">
        <v>-202750386000</v>
      </c>
      <c r="P71" s="5">
        <v>422177987000</v>
      </c>
      <c r="Q71" s="5">
        <v>-54895325000</v>
      </c>
      <c r="R71" s="5">
        <v>27270423000</v>
      </c>
      <c r="S71" s="5">
        <v>2353408947000</v>
      </c>
      <c r="T71" s="5">
        <v>107245000</v>
      </c>
      <c r="U71" s="5">
        <v>191354000</v>
      </c>
      <c r="V71" s="5">
        <v>-4091142000</v>
      </c>
      <c r="W71" s="5">
        <v>-3152584000</v>
      </c>
    </row>
    <row r="72" spans="2:26" ht="15.5" x14ac:dyDescent="0.35">
      <c r="C72" t="s">
        <v>89</v>
      </c>
      <c r="D72" s="5">
        <v>3736134000000</v>
      </c>
      <c r="E72" s="5">
        <v>3806125000000</v>
      </c>
      <c r="F72" s="5">
        <v>1554264000000</v>
      </c>
      <c r="G72" s="5">
        <v>1490419000000</v>
      </c>
      <c r="I72" s="5">
        <v>8198886000000</v>
      </c>
      <c r="J72" s="5">
        <v>4097572000000</v>
      </c>
      <c r="K72" s="5">
        <v>3080401000000</v>
      </c>
      <c r="L72" s="5">
        <v>3805833000000</v>
      </c>
      <c r="M72" s="5">
        <v>2199922000000</v>
      </c>
      <c r="N72" s="5">
        <v>973877751000</v>
      </c>
      <c r="O72" s="5">
        <v>-8898355000</v>
      </c>
      <c r="P72" s="5">
        <v>1296604580000</v>
      </c>
      <c r="Q72" s="5">
        <v>81607944000</v>
      </c>
      <c r="R72" s="5">
        <v>92076611000</v>
      </c>
      <c r="S72" s="5">
        <v>912556051000</v>
      </c>
      <c r="T72" s="5">
        <v>-775179044000</v>
      </c>
      <c r="U72" s="5">
        <v>410138723000</v>
      </c>
      <c r="V72" s="5">
        <v>2989024589000</v>
      </c>
      <c r="W72" s="5">
        <v>1924739414000</v>
      </c>
    </row>
    <row r="73" spans="2:26" ht="15.5" x14ac:dyDescent="0.35">
      <c r="C73" t="s">
        <v>90</v>
      </c>
      <c r="D73" s="5">
        <v>3248746000000</v>
      </c>
      <c r="E73" s="5">
        <v>3664111000000</v>
      </c>
      <c r="F73" s="5">
        <v>1308208000000</v>
      </c>
      <c r="G73" s="5">
        <v>1468736000000</v>
      </c>
      <c r="I73" s="5">
        <v>7920415000000</v>
      </c>
      <c r="J73" s="5">
        <v>3852218000000</v>
      </c>
      <c r="K73" s="5">
        <v>3077648000000</v>
      </c>
      <c r="L73" s="5">
        <v>3820964000000</v>
      </c>
      <c r="M73" s="5">
        <v>1861740000000</v>
      </c>
      <c r="N73" s="5">
        <v>1149353693000</v>
      </c>
      <c r="O73" s="5">
        <v>193852031000</v>
      </c>
      <c r="P73" s="5">
        <v>874426593000</v>
      </c>
      <c r="Q73" s="5">
        <v>136503269000</v>
      </c>
      <c r="R73" s="5">
        <v>64806188000</v>
      </c>
      <c r="S73" s="5">
        <v>-1440852896000</v>
      </c>
      <c r="T73" s="5">
        <v>-775286289000</v>
      </c>
      <c r="U73" s="5">
        <v>409947369000</v>
      </c>
      <c r="V73" s="5">
        <v>2993115731000</v>
      </c>
      <c r="W73" s="5">
        <v>1927891998000</v>
      </c>
      <c r="X73" s="5">
        <v>1683399992000</v>
      </c>
      <c r="Y73" s="5">
        <v>604307088000</v>
      </c>
      <c r="Z73" s="5">
        <v>1368139165000</v>
      </c>
    </row>
    <row r="74" spans="2:26" ht="15.5" x14ac:dyDescent="0.35">
      <c r="C74" t="s">
        <v>8</v>
      </c>
      <c r="D74" s="5">
        <v>3469192000000</v>
      </c>
      <c r="E74" s="5">
        <v>3548796000000</v>
      </c>
      <c r="F74" s="5">
        <v>1480311000000</v>
      </c>
      <c r="G74" s="5">
        <v>1299892000000</v>
      </c>
      <c r="I74" s="5">
        <v>7487305000000</v>
      </c>
      <c r="J74" s="5">
        <v>3892564000000</v>
      </c>
      <c r="K74" s="5">
        <v>3080399000000</v>
      </c>
      <c r="L74" s="5">
        <v>3805834000000</v>
      </c>
      <c r="M74" s="5">
        <v>2199925000000</v>
      </c>
      <c r="N74" s="5">
        <v>973876861000</v>
      </c>
      <c r="O74" s="5">
        <v>-8899239000</v>
      </c>
      <c r="P74" s="5">
        <v>1296603017000</v>
      </c>
      <c r="Q74" s="5">
        <v>81611457000</v>
      </c>
      <c r="R74" s="5">
        <v>92080748000</v>
      </c>
      <c r="S74" s="5">
        <v>912557152000</v>
      </c>
      <c r="T74" s="5">
        <v>-775179588000</v>
      </c>
      <c r="U74" s="5">
        <v>410135469000</v>
      </c>
      <c r="V74" s="5">
        <v>2989023840000</v>
      </c>
      <c r="W74" s="5">
        <v>1924736965000</v>
      </c>
    </row>
    <row r="75" spans="2:26" ht="15.5" x14ac:dyDescent="0.35">
      <c r="C75" t="s">
        <v>91</v>
      </c>
      <c r="D75" s="5">
        <v>3248746000000</v>
      </c>
      <c r="E75" s="5">
        <v>3664111000000</v>
      </c>
      <c r="F75" s="5">
        <v>1308208000000</v>
      </c>
      <c r="G75" s="5">
        <v>1468736000000</v>
      </c>
      <c r="I75" s="5">
        <v>7920415000000</v>
      </c>
      <c r="J75" s="5">
        <v>3852218000000</v>
      </c>
      <c r="K75" s="5">
        <v>3077648000000</v>
      </c>
      <c r="L75" s="5">
        <v>3820964000000</v>
      </c>
      <c r="M75" s="5">
        <v>1861740000000</v>
      </c>
      <c r="N75" s="5">
        <v>1149353693000</v>
      </c>
      <c r="O75" s="5">
        <v>193852031000</v>
      </c>
      <c r="P75" s="5">
        <v>874426593000</v>
      </c>
      <c r="Q75" s="5">
        <v>136503269000</v>
      </c>
      <c r="R75" s="5">
        <v>64806188000</v>
      </c>
      <c r="S75" s="5">
        <v>-1440852896000</v>
      </c>
      <c r="T75" s="5">
        <v>-775286289000</v>
      </c>
      <c r="U75" s="5">
        <v>409947369000</v>
      </c>
      <c r="V75" s="5">
        <v>2993115731000</v>
      </c>
      <c r="W75" s="5">
        <v>1927891998000</v>
      </c>
      <c r="X75" s="5">
        <v>1683399992000</v>
      </c>
      <c r="Y75" s="5">
        <v>604307088000</v>
      </c>
      <c r="Z75" s="5">
        <v>1368139165000</v>
      </c>
    </row>
    <row r="76" spans="2:26" ht="15.5" x14ac:dyDescent="0.35">
      <c r="C76" t="s">
        <v>92</v>
      </c>
      <c r="D76" s="5">
        <v>3736134000000</v>
      </c>
      <c r="E76" s="5">
        <v>3806125000000</v>
      </c>
      <c r="F76" s="5">
        <v>1554264000000</v>
      </c>
      <c r="G76" s="5">
        <v>1490419000000</v>
      </c>
      <c r="I76" s="5">
        <v>8198886000000</v>
      </c>
      <c r="J76" s="5">
        <v>4097572000000</v>
      </c>
      <c r="K76" s="5">
        <v>3080401000000</v>
      </c>
      <c r="L76" s="5">
        <v>3805833000000</v>
      </c>
      <c r="M76" s="5">
        <v>2199922000000</v>
      </c>
      <c r="N76" s="5">
        <v>973877751000</v>
      </c>
      <c r="O76" s="5">
        <v>-8898355000</v>
      </c>
      <c r="P76" s="5">
        <v>1296604580000</v>
      </c>
      <c r="Q76" s="5">
        <v>81607944000</v>
      </c>
      <c r="R76" s="5">
        <v>92076611000</v>
      </c>
      <c r="S76" s="5">
        <v>912556051000</v>
      </c>
      <c r="T76" s="5">
        <v>-775179044000</v>
      </c>
      <c r="U76" s="5">
        <v>410138723000</v>
      </c>
      <c r="V76" s="5">
        <v>2989024589000</v>
      </c>
      <c r="W76" s="5">
        <v>1924739414000</v>
      </c>
    </row>
    <row r="77" spans="2:26" ht="15.5" x14ac:dyDescent="0.35">
      <c r="C77" t="s">
        <v>93</v>
      </c>
      <c r="D77" s="5">
        <v>3736134000000</v>
      </c>
      <c r="E77" s="5">
        <v>3806125000000</v>
      </c>
      <c r="F77" s="5">
        <v>1554264000000</v>
      </c>
      <c r="G77" s="5">
        <v>1490419000000</v>
      </c>
      <c r="I77" s="5">
        <v>8198886000000</v>
      </c>
      <c r="J77" s="5">
        <v>4097572000000</v>
      </c>
      <c r="K77" s="5">
        <v>3080401000000</v>
      </c>
      <c r="L77" s="5">
        <v>3805833000000</v>
      </c>
      <c r="M77" s="5">
        <v>2199922000000</v>
      </c>
      <c r="N77" s="5">
        <v>973877751000</v>
      </c>
      <c r="O77" s="5">
        <v>-8898355000</v>
      </c>
      <c r="P77" s="5">
        <v>1296604580000</v>
      </c>
      <c r="Q77" s="5">
        <v>81607944000</v>
      </c>
      <c r="R77" s="5">
        <v>92076611000</v>
      </c>
      <c r="S77" s="5">
        <v>912556051000</v>
      </c>
      <c r="T77" s="5">
        <v>-775179044000</v>
      </c>
      <c r="U77" s="5">
        <v>410138723000</v>
      </c>
      <c r="V77" s="5">
        <v>2989024589000</v>
      </c>
      <c r="W77" s="5">
        <v>1924739414000</v>
      </c>
    </row>
    <row r="79" spans="2:26" ht="15.5" x14ac:dyDescent="0.35">
      <c r="B79" t="s">
        <v>94</v>
      </c>
      <c r="C79" t="s">
        <v>95</v>
      </c>
    </row>
    <row r="80" spans="2:26" ht="15.5" x14ac:dyDescent="0.35">
      <c r="C80" t="s">
        <v>96</v>
      </c>
    </row>
    <row r="81" spans="3:26" ht="15.5" x14ac:dyDescent="0.35">
      <c r="C81" t="s">
        <v>20</v>
      </c>
      <c r="D81" s="5">
        <v>9226074000000</v>
      </c>
      <c r="E81" s="5">
        <v>9038508000000</v>
      </c>
      <c r="F81" s="5">
        <v>8433610000000</v>
      </c>
      <c r="G81" s="5">
        <v>9261871000000</v>
      </c>
      <c r="I81" s="5">
        <v>8433610000000</v>
      </c>
      <c r="J81" s="5">
        <v>4751621000000</v>
      </c>
      <c r="K81" s="5">
        <v>9208814000000</v>
      </c>
      <c r="L81" s="5">
        <v>4476491000000</v>
      </c>
      <c r="M81" s="5">
        <v>5089160000000</v>
      </c>
      <c r="N81" s="5">
        <v>3984387647000</v>
      </c>
      <c r="O81" s="5">
        <v>3636243080000</v>
      </c>
      <c r="P81" s="5">
        <v>4299068085000</v>
      </c>
      <c r="Q81" s="5">
        <v>5550677020000</v>
      </c>
      <c r="R81" s="5">
        <v>7623385438000</v>
      </c>
      <c r="S81" s="5">
        <v>8086634372000</v>
      </c>
      <c r="T81" s="5">
        <v>2618910283000</v>
      </c>
      <c r="U81" s="5">
        <v>2792737848000</v>
      </c>
      <c r="V81" s="5">
        <v>3868574769000</v>
      </c>
      <c r="W81" s="5">
        <v>5639678574000</v>
      </c>
      <c r="X81" s="5">
        <v>4308242737000</v>
      </c>
      <c r="Y81" s="5">
        <v>2773582727000</v>
      </c>
      <c r="Z81" s="5">
        <v>3284218532000</v>
      </c>
    </row>
    <row r="82" spans="3:26" ht="15.5" x14ac:dyDescent="0.35">
      <c r="C82" t="s">
        <v>97</v>
      </c>
      <c r="D82" s="5">
        <v>3295675000000</v>
      </c>
      <c r="E82" s="5">
        <v>3116720000000</v>
      </c>
      <c r="F82" s="5">
        <v>2327866000000</v>
      </c>
      <c r="G82" s="5">
        <v>1568489000000</v>
      </c>
      <c r="I82" s="5">
        <v>2327866000000</v>
      </c>
      <c r="J82" s="5">
        <v>1148794000000</v>
      </c>
      <c r="K82" s="5">
        <v>1094271000000</v>
      </c>
      <c r="L82" s="5">
        <v>1832623000000</v>
      </c>
      <c r="M82" s="5">
        <v>1447676000000</v>
      </c>
      <c r="N82" s="5">
        <v>1344195664000</v>
      </c>
      <c r="O82" s="5">
        <v>1002334714000</v>
      </c>
      <c r="P82" s="5">
        <v>923895620000</v>
      </c>
      <c r="Q82" s="5">
        <v>971168156000</v>
      </c>
      <c r="R82" s="5">
        <v>834170879000</v>
      </c>
      <c r="S82" s="5">
        <v>448012221000</v>
      </c>
      <c r="T82" s="5">
        <v>1067620272000</v>
      </c>
      <c r="U82" s="5">
        <v>1152686688000</v>
      </c>
      <c r="V82" s="5">
        <v>1722426366000</v>
      </c>
      <c r="W82" s="5">
        <v>1247342620000</v>
      </c>
      <c r="X82" s="5">
        <v>1579883859000</v>
      </c>
      <c r="Y82" s="5">
        <v>818097073000</v>
      </c>
      <c r="Z82" s="5">
        <v>594950328000</v>
      </c>
    </row>
    <row r="83" spans="3:26" ht="15.5" x14ac:dyDescent="0.35">
      <c r="C83" t="s">
        <v>98</v>
      </c>
      <c r="O83" s="5">
        <v>642785413000</v>
      </c>
      <c r="P83" s="5">
        <v>429241388000</v>
      </c>
      <c r="Q83" s="5">
        <v>327219276000</v>
      </c>
      <c r="R83" s="5">
        <v>419910100000</v>
      </c>
      <c r="S83" s="5">
        <v>547034314000</v>
      </c>
      <c r="T83" s="5">
        <v>448654416000</v>
      </c>
      <c r="U83" s="5">
        <v>471822225000</v>
      </c>
      <c r="V83" s="5">
        <v>378228386000</v>
      </c>
      <c r="W83" s="5">
        <v>255244948000</v>
      </c>
      <c r="X83" s="5">
        <v>247912405000</v>
      </c>
      <c r="Y83" s="5">
        <v>155577968000</v>
      </c>
      <c r="Z83" s="5">
        <v>128562808000</v>
      </c>
    </row>
    <row r="84" spans="3:26" ht="15.5" x14ac:dyDescent="0.35">
      <c r="C84" t="s">
        <v>99</v>
      </c>
      <c r="O84" s="5">
        <v>96958283000</v>
      </c>
      <c r="P84" s="5">
        <v>728749573000</v>
      </c>
      <c r="Q84" s="5">
        <v>479165925000</v>
      </c>
      <c r="R84" s="5">
        <v>165815841000</v>
      </c>
      <c r="S84" s="5">
        <v>177060544000</v>
      </c>
      <c r="T84" s="5">
        <v>238821839000</v>
      </c>
      <c r="U84" s="5">
        <v>75257785000</v>
      </c>
      <c r="V84" s="5">
        <v>38725066000</v>
      </c>
      <c r="W84" s="5">
        <v>2349614000</v>
      </c>
      <c r="X84" s="5">
        <v>16744722000</v>
      </c>
      <c r="Y84" s="5">
        <v>2932320000</v>
      </c>
      <c r="Z84" s="5">
        <v>1968830000</v>
      </c>
    </row>
    <row r="85" spans="3:26" ht="15.5" x14ac:dyDescent="0.35">
      <c r="C85" t="s">
        <v>100</v>
      </c>
      <c r="D85" s="5">
        <v>3295675000000</v>
      </c>
      <c r="E85" s="5">
        <v>3116720000000</v>
      </c>
      <c r="F85" s="5">
        <v>2327866000000</v>
      </c>
      <c r="G85" s="5">
        <v>1568489000000</v>
      </c>
      <c r="I85" s="5">
        <v>2327866000000</v>
      </c>
      <c r="J85" s="5">
        <v>1148794000000</v>
      </c>
      <c r="K85" s="5">
        <v>1094271000000</v>
      </c>
      <c r="L85" s="5">
        <v>1832623000000</v>
      </c>
      <c r="M85" s="5">
        <v>1447676000000</v>
      </c>
      <c r="N85" s="5">
        <v>1344195664000</v>
      </c>
      <c r="O85" s="5">
        <v>1002334714000</v>
      </c>
      <c r="P85" s="5">
        <v>923895620000</v>
      </c>
      <c r="Q85" s="5">
        <v>971168156000</v>
      </c>
      <c r="R85" s="5">
        <v>834170879000</v>
      </c>
      <c r="S85" s="5">
        <v>448012221000</v>
      </c>
      <c r="T85" s="5">
        <v>1067620272000</v>
      </c>
      <c r="U85" s="5">
        <v>1152686688000</v>
      </c>
      <c r="V85" s="5">
        <v>1722426366000</v>
      </c>
      <c r="W85" s="5">
        <v>1247342620000</v>
      </c>
      <c r="X85" s="5">
        <v>1579883859000</v>
      </c>
      <c r="Y85" s="5">
        <v>818097073000</v>
      </c>
      <c r="Z85" s="5">
        <v>594950328000</v>
      </c>
    </row>
    <row r="86" spans="3:26" ht="15.5" x14ac:dyDescent="0.35">
      <c r="C86" t="s">
        <v>101</v>
      </c>
      <c r="D86" s="5">
        <v>112844000000</v>
      </c>
      <c r="E86" s="5">
        <v>248321000000</v>
      </c>
      <c r="F86" s="5">
        <v>109352000000</v>
      </c>
      <c r="G86" s="5">
        <v>244829000000</v>
      </c>
      <c r="I86" s="5">
        <v>109352000000</v>
      </c>
      <c r="J86" s="5">
        <v>239592000000</v>
      </c>
      <c r="P86" s="5">
        <v>455070658000</v>
      </c>
      <c r="Q86" s="5">
        <v>1810907131000</v>
      </c>
      <c r="R86" s="5">
        <v>514361416000</v>
      </c>
      <c r="S86" s="5">
        <v>481963825000</v>
      </c>
      <c r="T86" s="5">
        <v>37027697000</v>
      </c>
      <c r="U86" s="5">
        <v>33732183000</v>
      </c>
    </row>
    <row r="87" spans="3:26" ht="15.5" x14ac:dyDescent="0.35">
      <c r="C87" t="s">
        <v>102</v>
      </c>
      <c r="D87" s="5">
        <v>112844000000</v>
      </c>
      <c r="E87" s="5">
        <v>248321000000</v>
      </c>
      <c r="F87" s="5">
        <v>109352000000</v>
      </c>
      <c r="G87" s="5">
        <v>244829000000</v>
      </c>
      <c r="I87" s="5">
        <v>109352000000</v>
      </c>
      <c r="J87" s="5">
        <v>239592000000</v>
      </c>
      <c r="P87" s="5">
        <v>455070658000</v>
      </c>
      <c r="Q87" s="5">
        <v>1810907131000</v>
      </c>
      <c r="R87" s="5">
        <v>514361416000</v>
      </c>
      <c r="S87" s="5">
        <v>481963825000</v>
      </c>
      <c r="T87" s="5">
        <v>37027697000</v>
      </c>
      <c r="U87" s="5">
        <v>33732183000</v>
      </c>
    </row>
    <row r="88" spans="3:26" ht="15.5" x14ac:dyDescent="0.35">
      <c r="C88" t="s">
        <v>545</v>
      </c>
    </row>
    <row r="89" spans="3:26" ht="15.5" x14ac:dyDescent="0.35">
      <c r="C89" t="s">
        <v>103</v>
      </c>
      <c r="D89" s="5">
        <v>14695146000000</v>
      </c>
      <c r="E89" s="5">
        <v>16848545000000</v>
      </c>
      <c r="F89" s="5">
        <v>7731354000000</v>
      </c>
      <c r="G89" s="5">
        <v>5978877000000</v>
      </c>
      <c r="I89" s="5">
        <v>7731354000000</v>
      </c>
      <c r="J89" s="5">
        <v>6039652000000</v>
      </c>
      <c r="K89" s="5">
        <v>3470153000000</v>
      </c>
      <c r="L89" s="5">
        <v>2906069000000</v>
      </c>
      <c r="M89" s="5">
        <v>3107312000000</v>
      </c>
      <c r="N89" s="5">
        <v>2626022280000</v>
      </c>
      <c r="O89" s="5">
        <v>1796301441000</v>
      </c>
      <c r="P89" s="5">
        <v>2027731541000</v>
      </c>
      <c r="Q89" s="5">
        <v>1257785082000</v>
      </c>
      <c r="R89" s="5">
        <v>1388415530000</v>
      </c>
      <c r="S89" s="5">
        <v>1752584557000</v>
      </c>
      <c r="T89" s="5">
        <v>1761888223000</v>
      </c>
      <c r="U89" s="5">
        <v>2445933902000</v>
      </c>
      <c r="V89" s="5">
        <v>1449967933000</v>
      </c>
      <c r="W89" s="5">
        <v>1687897283000</v>
      </c>
      <c r="X89" s="5">
        <v>1229283112000</v>
      </c>
      <c r="Y89" s="5">
        <v>1170505411000</v>
      </c>
      <c r="Z89" s="5">
        <v>1391471720000</v>
      </c>
    </row>
    <row r="90" spans="3:26" ht="15.5" x14ac:dyDescent="0.35">
      <c r="C90" t="s">
        <v>79</v>
      </c>
      <c r="D90" s="5">
        <v>5121552000000</v>
      </c>
      <c r="E90" s="5">
        <v>4560002000000</v>
      </c>
      <c r="F90" s="5">
        <v>4417988000000</v>
      </c>
      <c r="G90" s="5">
        <v>4408959000000</v>
      </c>
      <c r="I90" s="5">
        <v>4417988000000</v>
      </c>
      <c r="J90" s="5">
        <v>4373203000000</v>
      </c>
      <c r="K90" s="5">
        <v>4154409000000</v>
      </c>
      <c r="L90" s="5">
        <v>4231622000000</v>
      </c>
      <c r="M90" s="5">
        <v>4227664000000</v>
      </c>
      <c r="N90" s="5">
        <v>3915454638000</v>
      </c>
      <c r="O90" s="5">
        <v>3882713696000</v>
      </c>
      <c r="P90" s="5">
        <v>2810123112000</v>
      </c>
      <c r="Q90" s="5">
        <v>2386755460000</v>
      </c>
      <c r="R90" s="5">
        <v>2385616340000</v>
      </c>
      <c r="S90" s="5">
        <v>2385736471000</v>
      </c>
      <c r="T90" s="5">
        <v>55102023000</v>
      </c>
      <c r="U90" s="5">
        <v>51617267000</v>
      </c>
      <c r="V90" s="5">
        <v>121157392000</v>
      </c>
      <c r="W90" s="5">
        <v>115190902000</v>
      </c>
      <c r="X90" s="5">
        <v>114898262000</v>
      </c>
      <c r="Y90" s="5">
        <v>101244400000</v>
      </c>
      <c r="Z90" s="5">
        <v>51972066000</v>
      </c>
    </row>
    <row r="91" spans="3:26" ht="15.5" x14ac:dyDescent="0.35">
      <c r="C91" t="s">
        <v>104</v>
      </c>
      <c r="D91" s="5">
        <v>29981631000000</v>
      </c>
      <c r="E91" s="5">
        <v>33206503000000</v>
      </c>
      <c r="F91" s="5">
        <v>23021850000000</v>
      </c>
      <c r="G91" s="5">
        <v>19373128000000</v>
      </c>
      <c r="I91" s="5">
        <v>23021850000000</v>
      </c>
      <c r="J91" s="5">
        <v>17991975000000</v>
      </c>
      <c r="K91" s="5">
        <v>20064546000000</v>
      </c>
      <c r="L91" s="5">
        <v>11694779000000</v>
      </c>
      <c r="M91" s="5">
        <v>11728143000000</v>
      </c>
      <c r="N91" s="5">
        <v>9150514439000</v>
      </c>
      <c r="O91" s="5">
        <v>7665239260000</v>
      </c>
      <c r="P91" s="5">
        <v>8498442636000</v>
      </c>
      <c r="Q91" s="5">
        <v>9001938755000</v>
      </c>
      <c r="R91" s="5">
        <v>10630221568000</v>
      </c>
      <c r="S91" s="5">
        <v>11252826560000</v>
      </c>
      <c r="T91" s="5">
        <v>6343109936000</v>
      </c>
      <c r="U91" s="5">
        <v>7080437173000</v>
      </c>
      <c r="V91" s="5">
        <v>7646851196000</v>
      </c>
      <c r="W91" s="5">
        <v>9108019774000</v>
      </c>
      <c r="X91" s="5">
        <v>7593630426000</v>
      </c>
      <c r="Y91" s="5">
        <v>5436847017000</v>
      </c>
      <c r="Z91" s="5">
        <v>5819531944000</v>
      </c>
    </row>
    <row r="92" spans="3:26" ht="15.5" x14ac:dyDescent="0.35">
      <c r="C92" t="s">
        <v>105</v>
      </c>
    </row>
    <row r="93" spans="3:26" ht="15.5" x14ac:dyDescent="0.35">
      <c r="C93" t="s">
        <v>257</v>
      </c>
      <c r="D93" s="5">
        <v>10016756000000</v>
      </c>
      <c r="E93" s="5">
        <v>9242995000000</v>
      </c>
      <c r="F93" s="5">
        <v>8999142000000</v>
      </c>
      <c r="G93" s="5">
        <v>8740398000000</v>
      </c>
      <c r="I93" s="5">
        <v>8999142000000</v>
      </c>
      <c r="J93" s="5">
        <v>5426133000000</v>
      </c>
      <c r="K93" s="5">
        <v>2568246000000</v>
      </c>
      <c r="L93" s="5">
        <v>2708056000000</v>
      </c>
      <c r="M93" s="5">
        <v>1770368000000</v>
      </c>
      <c r="N93" s="5">
        <v>1071954072000</v>
      </c>
      <c r="O93" s="5">
        <v>744529918000</v>
      </c>
      <c r="P93" s="5">
        <v>1097162918000</v>
      </c>
      <c r="Q93" s="5">
        <v>1690633406000</v>
      </c>
      <c r="R93" s="5">
        <v>2080115940000</v>
      </c>
      <c r="S93" s="5">
        <v>1992516049000</v>
      </c>
      <c r="T93" s="5">
        <v>2687171571000</v>
      </c>
      <c r="U93" s="5">
        <v>3582548750000</v>
      </c>
      <c r="V93" s="5">
        <v>3956042901000</v>
      </c>
      <c r="W93" s="5">
        <v>173259737000</v>
      </c>
    </row>
    <row r="94" spans="3:26" ht="15.5" x14ac:dyDescent="0.35">
      <c r="C94" t="s">
        <v>1113</v>
      </c>
      <c r="Q94" s="5">
        <v>835350024000</v>
      </c>
      <c r="R94" s="5">
        <v>1136694848000</v>
      </c>
      <c r="S94" s="5">
        <v>1481635779000</v>
      </c>
      <c r="T94" s="5">
        <v>1438385425000</v>
      </c>
      <c r="U94" s="5">
        <v>1350639204000</v>
      </c>
      <c r="V94" s="5">
        <v>1154405032000</v>
      </c>
      <c r="W94" s="5">
        <v>1035900790000</v>
      </c>
    </row>
    <row r="95" spans="3:26" ht="15.5" x14ac:dyDescent="0.35">
      <c r="C95" t="s">
        <v>106</v>
      </c>
      <c r="D95" s="5">
        <v>14365460000000</v>
      </c>
      <c r="E95" s="5">
        <v>14304935000000</v>
      </c>
      <c r="F95" s="5">
        <v>14418214000000</v>
      </c>
      <c r="G95" s="5">
        <v>15268785000000</v>
      </c>
      <c r="I95" s="5">
        <v>14418214000000</v>
      </c>
      <c r="J95" s="5">
        <v>15644099000000</v>
      </c>
      <c r="K95" s="5">
        <v>16183257000000</v>
      </c>
      <c r="L95" s="5">
        <v>16471563000000</v>
      </c>
      <c r="M95" s="5">
        <v>16863748000000</v>
      </c>
      <c r="N95" s="5">
        <v>18248068325000</v>
      </c>
      <c r="O95" s="5">
        <v>18865691270000</v>
      </c>
      <c r="P95" s="5">
        <v>20128155732000</v>
      </c>
      <c r="Q95" s="5">
        <v>14092994799000</v>
      </c>
      <c r="R95" s="5">
        <v>12958946013000</v>
      </c>
      <c r="S95" s="5">
        <v>12267804244000</v>
      </c>
      <c r="T95" s="5">
        <v>8699660101000</v>
      </c>
      <c r="U95" s="5">
        <v>6700155560000</v>
      </c>
      <c r="V95" s="5">
        <v>4663449270000</v>
      </c>
      <c r="W95" s="5">
        <v>2980742742000</v>
      </c>
      <c r="X95" s="5">
        <v>2952396841000</v>
      </c>
      <c r="Y95" s="5">
        <v>2890601952000</v>
      </c>
      <c r="Z95" s="5">
        <v>2890477780000</v>
      </c>
    </row>
    <row r="96" spans="3:26" ht="15.5" x14ac:dyDescent="0.35">
      <c r="C96" t="s">
        <v>506</v>
      </c>
      <c r="D96" s="5">
        <v>906918000000</v>
      </c>
      <c r="E96" s="5">
        <v>852131000000</v>
      </c>
      <c r="F96" s="5">
        <v>865053000000</v>
      </c>
      <c r="G96" s="5">
        <v>523155000000</v>
      </c>
      <c r="I96" s="5">
        <v>865053000000</v>
      </c>
      <c r="J96" s="5">
        <v>578136000000</v>
      </c>
      <c r="K96" s="5">
        <v>616042000000</v>
      </c>
      <c r="L96" s="5">
        <v>719502000000</v>
      </c>
      <c r="M96" s="5">
        <v>680418000000</v>
      </c>
      <c r="N96" s="5">
        <v>717278245000</v>
      </c>
      <c r="O96" s="5">
        <v>752994987000</v>
      </c>
      <c r="P96" s="5">
        <v>868955970000</v>
      </c>
      <c r="Q96" s="5">
        <v>933832021000</v>
      </c>
      <c r="R96" s="5">
        <v>853515777000</v>
      </c>
      <c r="S96" s="5">
        <v>863973221000</v>
      </c>
      <c r="T96" s="5">
        <v>893941509000</v>
      </c>
      <c r="U96" s="5">
        <v>858785854000</v>
      </c>
      <c r="V96" s="5">
        <v>666238614000</v>
      </c>
    </row>
    <row r="97" spans="3:26" ht="15.5" x14ac:dyDescent="0.35">
      <c r="C97" t="s">
        <v>1389</v>
      </c>
      <c r="D97" s="5">
        <v>1132607000000</v>
      </c>
      <c r="E97" s="5">
        <v>1168103000000</v>
      </c>
      <c r="F97" s="5">
        <v>1146270000000</v>
      </c>
      <c r="G97" s="5">
        <v>1090516000000</v>
      </c>
      <c r="I97" s="5">
        <v>1146270000000</v>
      </c>
      <c r="J97" s="5">
        <v>952224000000</v>
      </c>
      <c r="K97" s="5">
        <v>741468000000</v>
      </c>
      <c r="L97" s="5">
        <v>521179000000</v>
      </c>
      <c r="M97" s="5">
        <v>594141000000</v>
      </c>
      <c r="N97" s="5">
        <v>672919983000</v>
      </c>
      <c r="O97" s="5">
        <v>658740597000</v>
      </c>
      <c r="P97" s="5">
        <v>670169961000</v>
      </c>
      <c r="Q97" s="5">
        <v>665322451000</v>
      </c>
      <c r="R97" s="5">
        <v>799356725000</v>
      </c>
      <c r="S97" s="5">
        <v>743551056000</v>
      </c>
      <c r="T97" s="5">
        <v>687064468000</v>
      </c>
      <c r="U97" s="5">
        <v>709712614000</v>
      </c>
      <c r="V97" s="5">
        <v>754404102000</v>
      </c>
    </row>
    <row r="98" spans="3:26" ht="15.5" x14ac:dyDescent="0.35">
      <c r="C98" t="s">
        <v>1183</v>
      </c>
      <c r="W98" s="5">
        <v>1142208576000</v>
      </c>
      <c r="X98" s="5">
        <v>913438233000</v>
      </c>
      <c r="Y98" s="5">
        <v>780712101000</v>
      </c>
      <c r="Z98" s="5">
        <v>622828357000</v>
      </c>
    </row>
    <row r="99" spans="3:26" ht="15.5" x14ac:dyDescent="0.35">
      <c r="C99" t="s">
        <v>205</v>
      </c>
      <c r="D99" s="5">
        <v>79626000000</v>
      </c>
      <c r="E99" s="5">
        <v>72282000000</v>
      </c>
      <c r="F99" s="5">
        <v>75331000000</v>
      </c>
      <c r="G99" s="5">
        <v>105220000000</v>
      </c>
      <c r="I99" s="5">
        <v>75331000000</v>
      </c>
      <c r="J99" s="5">
        <v>67231000000</v>
      </c>
      <c r="K99" s="5">
        <v>45534000000</v>
      </c>
      <c r="L99" s="5">
        <v>33144000000</v>
      </c>
      <c r="M99" s="5">
        <v>42121000000</v>
      </c>
      <c r="N99" s="5">
        <v>46926785000</v>
      </c>
      <c r="O99" s="5">
        <v>42992368000</v>
      </c>
    </row>
    <row r="100" spans="3:26" ht="15.5" x14ac:dyDescent="0.35">
      <c r="C100" t="s">
        <v>464</v>
      </c>
      <c r="D100" s="5">
        <v>68336000000</v>
      </c>
      <c r="E100" s="5">
        <v>68336000000</v>
      </c>
      <c r="F100" s="5">
        <v>68336000000</v>
      </c>
      <c r="G100" s="5">
        <v>68336000000</v>
      </c>
      <c r="I100" s="5">
        <v>68336000000</v>
      </c>
      <c r="J100" s="5">
        <v>68336000000</v>
      </c>
      <c r="K100" s="5">
        <v>68336000000</v>
      </c>
      <c r="L100" s="5">
        <v>68336000000</v>
      </c>
      <c r="M100" s="5">
        <v>68336000000</v>
      </c>
      <c r="N100" s="5">
        <v>68336044000</v>
      </c>
      <c r="O100" s="5">
        <v>68336044000</v>
      </c>
      <c r="P100" s="5">
        <v>101759427000</v>
      </c>
      <c r="Q100" s="5">
        <v>101759427000</v>
      </c>
      <c r="R100" s="5">
        <v>101759427000</v>
      </c>
      <c r="S100" s="5">
        <v>101759427000</v>
      </c>
      <c r="T100" s="5">
        <v>133651462000</v>
      </c>
      <c r="U100" s="5">
        <v>179941213000</v>
      </c>
      <c r="V100" s="5">
        <v>185373972000</v>
      </c>
      <c r="W100" s="5">
        <v>185373972000</v>
      </c>
      <c r="X100" s="5">
        <v>89766189000</v>
      </c>
      <c r="Y100" s="5">
        <v>80964126000</v>
      </c>
      <c r="Z100" s="5">
        <v>85360253000</v>
      </c>
    </row>
    <row r="101" spans="3:26" ht="15.5" x14ac:dyDescent="0.35">
      <c r="C101" t="s">
        <v>107</v>
      </c>
      <c r="D101" s="5">
        <v>860125000000</v>
      </c>
      <c r="E101" s="5">
        <v>835270000000</v>
      </c>
      <c r="F101" s="5">
        <v>957591000000</v>
      </c>
      <c r="G101" s="5">
        <v>469254000000</v>
      </c>
      <c r="I101" s="5">
        <v>957591000000</v>
      </c>
      <c r="J101" s="5">
        <v>430803000000</v>
      </c>
      <c r="K101" s="5">
        <v>183565000000</v>
      </c>
      <c r="L101" s="5">
        <v>159725000000</v>
      </c>
      <c r="M101" s="5">
        <v>111471000000</v>
      </c>
      <c r="N101" s="5">
        <v>173374046000</v>
      </c>
      <c r="O101" s="5">
        <v>129448529000</v>
      </c>
      <c r="P101" s="5">
        <v>220095687000</v>
      </c>
      <c r="Q101" s="5">
        <v>306609010000</v>
      </c>
      <c r="R101" s="5">
        <v>560641159000</v>
      </c>
      <c r="S101" s="5">
        <v>732082537000</v>
      </c>
      <c r="T101" s="5">
        <v>517099063000</v>
      </c>
      <c r="U101" s="5">
        <v>433034792000</v>
      </c>
      <c r="V101" s="5">
        <v>36211700000</v>
      </c>
      <c r="W101" s="5">
        <v>371457104000</v>
      </c>
      <c r="X101" s="5">
        <v>407752089000</v>
      </c>
      <c r="Y101" s="5">
        <v>348539106000</v>
      </c>
      <c r="Z101" s="5">
        <v>380271230000</v>
      </c>
    </row>
    <row r="102" spans="3:26" ht="15.5" x14ac:dyDescent="0.35">
      <c r="C102" t="s">
        <v>108</v>
      </c>
      <c r="D102" s="5">
        <v>31291240000000</v>
      </c>
      <c r="E102" s="5">
        <v>30089159000000</v>
      </c>
      <c r="F102" s="5">
        <v>29508555000000</v>
      </c>
      <c r="G102" s="5">
        <v>28701619000000</v>
      </c>
      <c r="I102" s="5">
        <v>29508555000000</v>
      </c>
      <c r="J102" s="5">
        <v>26530670000000</v>
      </c>
      <c r="K102" s="5">
        <v>22786783000000</v>
      </c>
      <c r="L102" s="5">
        <v>21942492000000</v>
      </c>
      <c r="M102" s="5">
        <v>21188011000000</v>
      </c>
      <c r="N102" s="5">
        <v>22578998556000</v>
      </c>
      <c r="O102" s="5">
        <v>22529668470000</v>
      </c>
      <c r="P102" s="5">
        <v>24807948171000</v>
      </c>
      <c r="Q102" s="5">
        <v>21012334697000</v>
      </c>
      <c r="R102" s="5">
        <v>19351314244000</v>
      </c>
      <c r="S102" s="5">
        <v>19104024330000</v>
      </c>
      <c r="T102" s="5">
        <v>15701092284000</v>
      </c>
      <c r="U102" s="5">
        <v>14784680218000</v>
      </c>
      <c r="V102" s="5">
        <v>12061689750000</v>
      </c>
      <c r="W102" s="5">
        <v>6093215303000</v>
      </c>
      <c r="X102" s="5">
        <v>4717101673000</v>
      </c>
      <c r="Y102" s="5">
        <v>4503149421000</v>
      </c>
      <c r="Z102" s="5">
        <v>4425508836000</v>
      </c>
    </row>
    <row r="103" spans="3:26" ht="15.5" x14ac:dyDescent="0.35">
      <c r="C103" t="s">
        <v>109</v>
      </c>
      <c r="D103" s="5">
        <v>61272871000000</v>
      </c>
      <c r="E103" s="5">
        <v>63295662000000</v>
      </c>
      <c r="F103" s="5">
        <v>52530405000000</v>
      </c>
      <c r="G103" s="5">
        <v>48074747000000</v>
      </c>
      <c r="I103" s="5">
        <v>52530405000000</v>
      </c>
      <c r="J103" s="5">
        <v>44522645000000</v>
      </c>
      <c r="K103" s="5">
        <v>42851329000000</v>
      </c>
      <c r="L103" s="5">
        <v>33637271000000</v>
      </c>
      <c r="M103" s="5">
        <v>32916154000000</v>
      </c>
      <c r="N103" s="5">
        <v>31729512995000</v>
      </c>
      <c r="O103" s="5">
        <v>30194907730000</v>
      </c>
      <c r="P103" s="5">
        <v>33306390807000</v>
      </c>
      <c r="Q103" s="5">
        <v>30014273452000</v>
      </c>
      <c r="R103" s="5">
        <v>29981535812000</v>
      </c>
      <c r="S103" s="5">
        <v>30356850890000</v>
      </c>
      <c r="T103" s="5">
        <v>22044202220000</v>
      </c>
      <c r="U103" s="5">
        <v>21865117391000</v>
      </c>
      <c r="V103" s="5">
        <v>19708540946000</v>
      </c>
      <c r="W103" s="5">
        <v>15201235077000</v>
      </c>
      <c r="X103" s="5">
        <v>12310732099000</v>
      </c>
      <c r="Y103" s="5">
        <v>9939996438000</v>
      </c>
      <c r="Z103" s="5">
        <v>10245040780000</v>
      </c>
    </row>
    <row r="104" spans="3:26" ht="15.5" x14ac:dyDescent="0.35">
      <c r="C104" t="s">
        <v>110</v>
      </c>
    </row>
    <row r="105" spans="3:26" ht="15.5" x14ac:dyDescent="0.35">
      <c r="C105" t="s">
        <v>111</v>
      </c>
    </row>
    <row r="106" spans="3:26" ht="15.5" x14ac:dyDescent="0.35">
      <c r="C106" t="s">
        <v>112</v>
      </c>
      <c r="D106" s="5">
        <v>15062093000000</v>
      </c>
      <c r="E106" s="5">
        <v>16797083000000</v>
      </c>
      <c r="F106" s="5">
        <v>9682943000000</v>
      </c>
      <c r="G106" s="5">
        <v>7179273000000</v>
      </c>
      <c r="I106" s="5">
        <v>9682943000000</v>
      </c>
      <c r="J106" s="5">
        <v>9770898000000</v>
      </c>
      <c r="K106" s="5">
        <v>8576440000000</v>
      </c>
      <c r="L106" s="5">
        <v>5971662000000</v>
      </c>
      <c r="M106" s="5">
        <v>6562383000000</v>
      </c>
      <c r="N106" s="5">
        <v>7553261301000</v>
      </c>
      <c r="O106" s="5">
        <v>5293238393000</v>
      </c>
      <c r="P106" s="5">
        <v>5511744144000</v>
      </c>
      <c r="Q106" s="5">
        <v>5552461635000</v>
      </c>
      <c r="R106" s="5">
        <v>4352313598000</v>
      </c>
      <c r="S106" s="5">
        <v>4339330380000</v>
      </c>
      <c r="T106" s="5">
        <v>3862917319000</v>
      </c>
      <c r="U106" s="5">
        <v>3855511633000</v>
      </c>
      <c r="V106" s="5">
        <v>3041406158000</v>
      </c>
      <c r="W106" s="5">
        <v>855829583000</v>
      </c>
      <c r="X106" s="5">
        <v>1989071312000</v>
      </c>
      <c r="Y106" s="5">
        <v>747531096000</v>
      </c>
      <c r="Z106" s="5">
        <v>718198391000</v>
      </c>
    </row>
    <row r="107" spans="3:26" ht="15.5" x14ac:dyDescent="0.35">
      <c r="C107" t="s">
        <v>115</v>
      </c>
      <c r="G107" s="5">
        <v>667000000000</v>
      </c>
      <c r="K107" s="5">
        <v>1002040000000</v>
      </c>
      <c r="L107" s="5">
        <v>188772000000</v>
      </c>
      <c r="M107" s="5">
        <v>1088646000000</v>
      </c>
      <c r="N107" s="5">
        <v>1071875750000</v>
      </c>
      <c r="O107" s="5">
        <v>1408101000000</v>
      </c>
      <c r="P107" s="5">
        <v>1452000000000</v>
      </c>
      <c r="Q107" s="5">
        <v>2715620000000</v>
      </c>
      <c r="R107" s="5">
        <v>2687200000000</v>
      </c>
      <c r="S107" s="5">
        <v>2808100000000</v>
      </c>
      <c r="T107" s="5">
        <v>2528041360000</v>
      </c>
      <c r="U107" s="5">
        <v>2469800000000</v>
      </c>
      <c r="V107" s="5">
        <v>1663900000000</v>
      </c>
      <c r="W107" s="5">
        <v>8000000000</v>
      </c>
      <c r="X107" s="5">
        <v>768730500000</v>
      </c>
      <c r="Y107" s="5">
        <v>239700000000</v>
      </c>
      <c r="Z107" s="5">
        <v>255500000000</v>
      </c>
    </row>
    <row r="108" spans="3:26" ht="15.5" x14ac:dyDescent="0.35">
      <c r="C108" t="s">
        <v>113</v>
      </c>
      <c r="D108" s="5">
        <v>1577780000000</v>
      </c>
      <c r="E108" s="5">
        <v>1535333000000</v>
      </c>
      <c r="F108" s="5">
        <v>1597954000000</v>
      </c>
      <c r="G108" s="5">
        <v>1616861000000</v>
      </c>
      <c r="I108" s="5">
        <v>1597954000000</v>
      </c>
      <c r="J108" s="5">
        <v>1771033000000</v>
      </c>
      <c r="K108" s="5">
        <v>1549578000000</v>
      </c>
      <c r="L108" s="5">
        <v>1301565000000</v>
      </c>
      <c r="M108" s="5">
        <v>1399446000000</v>
      </c>
      <c r="N108" s="5">
        <v>672748000000</v>
      </c>
    </row>
    <row r="109" spans="3:26" ht="15.5" x14ac:dyDescent="0.35">
      <c r="C109" t="s">
        <v>114</v>
      </c>
      <c r="D109" s="5">
        <v>1577780000000</v>
      </c>
      <c r="E109" s="5">
        <v>1535333000000</v>
      </c>
      <c r="F109" s="5">
        <v>1597954000000</v>
      </c>
      <c r="G109" s="5">
        <v>1616861000000</v>
      </c>
      <c r="I109" s="5">
        <v>1597954000000</v>
      </c>
      <c r="J109" s="5">
        <v>1771033000000</v>
      </c>
      <c r="K109" s="5">
        <v>1549578000000</v>
      </c>
      <c r="L109" s="5">
        <v>1301565000000</v>
      </c>
      <c r="M109" s="5">
        <v>1399446000000</v>
      </c>
      <c r="N109" s="5">
        <v>672748000000</v>
      </c>
      <c r="O109" s="5">
        <v>739743696000</v>
      </c>
      <c r="P109" s="5">
        <v>1157990961000</v>
      </c>
      <c r="Q109" s="5">
        <v>806385201000</v>
      </c>
      <c r="R109" s="5">
        <v>585725941000</v>
      </c>
      <c r="S109" s="5">
        <v>724094858000</v>
      </c>
      <c r="T109" s="5">
        <v>687476255000</v>
      </c>
      <c r="U109" s="5">
        <v>547080010000</v>
      </c>
      <c r="V109" s="5">
        <v>416953452000</v>
      </c>
      <c r="W109" s="5">
        <v>257594562000</v>
      </c>
      <c r="X109" s="5">
        <v>264657127000</v>
      </c>
      <c r="Y109" s="5">
        <v>158510288000</v>
      </c>
      <c r="Z109" s="5">
        <v>130531638000</v>
      </c>
    </row>
    <row r="110" spans="3:26" ht="15.5" x14ac:dyDescent="0.35">
      <c r="C110" t="s">
        <v>116</v>
      </c>
      <c r="D110" s="5">
        <v>3498228000000</v>
      </c>
      <c r="E110" s="5">
        <v>3884974000000</v>
      </c>
      <c r="F110" s="5">
        <v>3575434000000</v>
      </c>
      <c r="G110" s="5">
        <v>1235346000000</v>
      </c>
      <c r="I110" s="5">
        <v>3575434000000</v>
      </c>
      <c r="J110" s="5">
        <v>1609847000000</v>
      </c>
      <c r="K110" s="5">
        <v>1787341000000</v>
      </c>
      <c r="L110" s="5">
        <v>777836000000</v>
      </c>
      <c r="M110" s="5">
        <v>723302000000</v>
      </c>
      <c r="N110" s="5">
        <v>624041521000</v>
      </c>
      <c r="O110" s="5">
        <v>441970183000</v>
      </c>
      <c r="P110" s="5">
        <v>756944297000</v>
      </c>
      <c r="Q110" s="5">
        <v>388295108000</v>
      </c>
      <c r="R110" s="5">
        <v>214649427000</v>
      </c>
      <c r="S110" s="5">
        <v>251599629000</v>
      </c>
      <c r="T110" s="5">
        <v>161623654000</v>
      </c>
      <c r="U110" s="5">
        <v>331623859000</v>
      </c>
      <c r="V110" s="5">
        <v>414007012000</v>
      </c>
      <c r="W110" s="5">
        <v>379582278000</v>
      </c>
      <c r="X110" s="5">
        <v>420448898000</v>
      </c>
      <c r="Y110" s="5">
        <v>227432287000</v>
      </c>
      <c r="Z110" s="5">
        <v>204523461000</v>
      </c>
    </row>
    <row r="111" spans="3:26" ht="15.5" x14ac:dyDescent="0.35">
      <c r="C111" t="s">
        <v>117</v>
      </c>
      <c r="T111" s="5">
        <v>120169672000</v>
      </c>
      <c r="U111" s="5">
        <v>180599828000</v>
      </c>
      <c r="V111" s="5">
        <v>150007865000</v>
      </c>
      <c r="W111" s="5">
        <v>87685073000</v>
      </c>
      <c r="X111" s="5">
        <v>412061288000</v>
      </c>
      <c r="Y111" s="5">
        <v>16425379000</v>
      </c>
      <c r="Z111" s="5">
        <v>20140415000</v>
      </c>
    </row>
    <row r="112" spans="3:26" ht="15.5" x14ac:dyDescent="0.35">
      <c r="C112" t="s">
        <v>507</v>
      </c>
      <c r="D112" s="5">
        <v>1441726000000</v>
      </c>
      <c r="E112" s="5">
        <v>1747305000000</v>
      </c>
      <c r="F112" s="5">
        <v>840126000000</v>
      </c>
      <c r="G112" s="5">
        <v>708946000000</v>
      </c>
      <c r="I112" s="5">
        <v>840126000000</v>
      </c>
      <c r="J112" s="5">
        <v>172529000000</v>
      </c>
      <c r="K112" s="5">
        <v>639663000000</v>
      </c>
      <c r="L112" s="5">
        <v>275617000000</v>
      </c>
      <c r="M112" s="5">
        <v>327643000000</v>
      </c>
      <c r="N112" s="5">
        <v>455925240000</v>
      </c>
      <c r="O112" s="5">
        <v>96270146000</v>
      </c>
      <c r="P112" s="5">
        <v>123819266000</v>
      </c>
      <c r="Q112" s="5">
        <v>36268950000</v>
      </c>
      <c r="R112" s="5">
        <v>61481631000</v>
      </c>
      <c r="S112" s="5">
        <v>62779033000</v>
      </c>
      <c r="T112" s="5">
        <v>120169672000</v>
      </c>
      <c r="U112" s="5">
        <v>180599828000</v>
      </c>
      <c r="V112" s="5">
        <v>150007865000</v>
      </c>
      <c r="W112" s="5">
        <v>87685073000</v>
      </c>
      <c r="X112" s="5">
        <v>412061288000</v>
      </c>
      <c r="Y112" s="5">
        <v>16425379000</v>
      </c>
      <c r="Z112" s="5">
        <v>20140415000</v>
      </c>
    </row>
    <row r="113" spans="3:26" ht="15.5" x14ac:dyDescent="0.35">
      <c r="C113" t="s">
        <v>465</v>
      </c>
      <c r="O113" s="5">
        <v>2098515743000</v>
      </c>
      <c r="P113" s="5">
        <v>2097852666000</v>
      </c>
      <c r="Q113" s="5">
        <v>2097246586000</v>
      </c>
      <c r="R113" s="5">
        <v>2995896341000</v>
      </c>
      <c r="S113" s="5">
        <v>2995030772000</v>
      </c>
      <c r="T113" s="5">
        <v>2994237464000</v>
      </c>
      <c r="U113" s="5">
        <v>2993510374000</v>
      </c>
      <c r="V113" s="5">
        <v>2992843970000</v>
      </c>
      <c r="W113" s="5">
        <v>2992235852000</v>
      </c>
    </row>
    <row r="114" spans="3:26" ht="15.5" x14ac:dyDescent="0.35">
      <c r="C114" t="s">
        <v>1341</v>
      </c>
      <c r="N114" s="5">
        <v>10292720000</v>
      </c>
      <c r="O114" s="5">
        <v>10041652000</v>
      </c>
      <c r="P114" s="5">
        <v>2620644000</v>
      </c>
    </row>
    <row r="115" spans="3:26" ht="15.5" x14ac:dyDescent="0.35">
      <c r="C115" t="s">
        <v>2026</v>
      </c>
      <c r="K115" s="5">
        <v>881497000000</v>
      </c>
      <c r="L115" s="5">
        <v>2082133000000</v>
      </c>
      <c r="M115" s="5">
        <v>3703354000000</v>
      </c>
      <c r="N115" s="5">
        <v>3387656839000</v>
      </c>
      <c r="O115" s="5">
        <v>3465639144000</v>
      </c>
      <c r="P115" s="5">
        <v>5249741153000</v>
      </c>
      <c r="Q115" s="5">
        <v>3200350554000</v>
      </c>
      <c r="R115" s="5">
        <v>3653536133000</v>
      </c>
      <c r="S115" s="5">
        <v>3927468734000</v>
      </c>
      <c r="T115" s="5">
        <v>2268658242000</v>
      </c>
      <c r="U115" s="5">
        <v>1223734214000</v>
      </c>
      <c r="Y115" s="5">
        <v>239700000000</v>
      </c>
      <c r="Z115" s="5">
        <v>558450000000</v>
      </c>
    </row>
    <row r="116" spans="3:26" ht="15.5" x14ac:dyDescent="0.35">
      <c r="C116" t="s">
        <v>209</v>
      </c>
      <c r="D116" s="5">
        <v>1300000000000</v>
      </c>
      <c r="E116" s="5">
        <v>5485244000000</v>
      </c>
      <c r="F116" s="5">
        <v>1330000000000</v>
      </c>
      <c r="I116" s="5">
        <v>1330000000000</v>
      </c>
    </row>
    <row r="117" spans="3:26" ht="15.5" x14ac:dyDescent="0.35">
      <c r="C117" t="s">
        <v>208</v>
      </c>
      <c r="D117" s="5">
        <v>35915000000</v>
      </c>
      <c r="E117" s="5">
        <v>39255000000</v>
      </c>
      <c r="F117" s="5">
        <v>53956000000</v>
      </c>
      <c r="G117" s="5">
        <v>51026000000</v>
      </c>
      <c r="I117" s="5">
        <v>53956000000</v>
      </c>
      <c r="J117" s="5">
        <v>42357000000</v>
      </c>
      <c r="K117" s="5">
        <v>63486000000</v>
      </c>
      <c r="L117" s="5">
        <v>62641000000</v>
      </c>
      <c r="M117" s="5">
        <v>83710000000</v>
      </c>
      <c r="N117" s="5">
        <v>87795767000</v>
      </c>
    </row>
    <row r="118" spans="3:26" ht="15.5" x14ac:dyDescent="0.35">
      <c r="C118" t="s">
        <v>206</v>
      </c>
      <c r="D118" s="5">
        <v>223175000000</v>
      </c>
      <c r="E118" s="5">
        <v>235513000000</v>
      </c>
      <c r="F118" s="5">
        <v>330899000000</v>
      </c>
      <c r="G118" s="5">
        <v>262864000000</v>
      </c>
      <c r="I118" s="5">
        <v>330899000000</v>
      </c>
      <c r="J118" s="5">
        <v>359705000000</v>
      </c>
      <c r="K118" s="5">
        <v>450285000000</v>
      </c>
      <c r="L118" s="5">
        <v>473188000000</v>
      </c>
      <c r="M118" s="5">
        <v>609149000000</v>
      </c>
      <c r="N118" s="5">
        <v>656144957000</v>
      </c>
      <c r="O118" s="5">
        <v>706574335000</v>
      </c>
      <c r="P118" s="5">
        <v>435253992000</v>
      </c>
      <c r="Q118" s="5">
        <v>59654341000</v>
      </c>
      <c r="R118" s="5">
        <v>62465512000</v>
      </c>
      <c r="S118" s="5">
        <v>42387538000</v>
      </c>
      <c r="T118" s="5">
        <v>55679758000</v>
      </c>
      <c r="U118" s="5">
        <v>71908862000</v>
      </c>
      <c r="V118" s="5">
        <v>37756594000</v>
      </c>
      <c r="W118" s="5">
        <v>32830173000</v>
      </c>
      <c r="X118" s="5">
        <v>36875899000</v>
      </c>
      <c r="Y118" s="5">
        <v>70875303000</v>
      </c>
      <c r="Z118" s="5">
        <v>47600296000</v>
      </c>
    </row>
    <row r="119" spans="3:26" ht="15.5" x14ac:dyDescent="0.35">
      <c r="C119" t="s">
        <v>123</v>
      </c>
      <c r="D119" s="5">
        <v>7679258000000</v>
      </c>
      <c r="E119" s="5">
        <v>6092568000000</v>
      </c>
      <c r="F119" s="5">
        <v>6247576000000</v>
      </c>
      <c r="G119" s="5">
        <v>5698556000000</v>
      </c>
      <c r="I119" s="5">
        <v>6247576000000</v>
      </c>
      <c r="J119" s="5">
        <v>2552241000000</v>
      </c>
      <c r="K119" s="5">
        <v>3109219000000</v>
      </c>
      <c r="L119" s="5">
        <v>3953549000000</v>
      </c>
      <c r="M119" s="5">
        <v>5516673000000</v>
      </c>
      <c r="N119" s="5">
        <v>5136802669000</v>
      </c>
      <c r="O119" s="5">
        <v>6768250162000</v>
      </c>
      <c r="P119" s="5">
        <v>8055415940000</v>
      </c>
      <c r="Q119" s="5">
        <v>5971408300000</v>
      </c>
      <c r="R119" s="5">
        <v>7220426641000</v>
      </c>
      <c r="S119" s="5">
        <v>7700801548000</v>
      </c>
      <c r="T119" s="5">
        <v>6251723634000</v>
      </c>
      <c r="U119" s="5">
        <v>5216118226000</v>
      </c>
      <c r="V119" s="5">
        <v>3834818732000</v>
      </c>
      <c r="W119" s="5">
        <v>3573361944000</v>
      </c>
      <c r="X119" s="5">
        <v>720825489000</v>
      </c>
      <c r="Y119" s="5">
        <v>1000596323000</v>
      </c>
      <c r="Z119" s="5">
        <v>1412771903000</v>
      </c>
    </row>
    <row r="120" spans="3:26" ht="15.5" x14ac:dyDescent="0.35">
      <c r="C120" t="s">
        <v>124</v>
      </c>
      <c r="D120" s="5">
        <v>7679258000000</v>
      </c>
      <c r="E120" s="5">
        <v>6092568000000</v>
      </c>
      <c r="F120" s="5">
        <v>6247576000000</v>
      </c>
      <c r="G120" s="5">
        <v>5698556000000</v>
      </c>
      <c r="I120" s="5">
        <v>6247576000000</v>
      </c>
      <c r="J120" s="5">
        <v>2552241000000</v>
      </c>
      <c r="K120" s="5">
        <v>3109219000000</v>
      </c>
      <c r="L120" s="5">
        <v>3953549000000</v>
      </c>
      <c r="M120" s="5">
        <v>5516673000000</v>
      </c>
      <c r="N120" s="5">
        <v>5136802669000</v>
      </c>
      <c r="O120" s="5">
        <v>6768250162000</v>
      </c>
      <c r="P120" s="5">
        <v>8055415940000</v>
      </c>
      <c r="Q120" s="5">
        <v>5971408300000</v>
      </c>
      <c r="R120" s="5">
        <v>7220426641000</v>
      </c>
      <c r="S120" s="5">
        <v>7700801548000</v>
      </c>
      <c r="T120" s="5">
        <v>6251723634000</v>
      </c>
      <c r="U120" s="5">
        <v>5216118226000</v>
      </c>
      <c r="V120" s="5">
        <v>3834818732000</v>
      </c>
      <c r="W120" s="5">
        <v>3573361944000</v>
      </c>
      <c r="X120" s="5">
        <v>720825489000</v>
      </c>
      <c r="Y120" s="5">
        <v>1000596323000</v>
      </c>
      <c r="Z120" s="5">
        <v>1412771903000</v>
      </c>
    </row>
    <row r="121" spans="3:26" ht="15.5" x14ac:dyDescent="0.35">
      <c r="C121" t="s">
        <v>512</v>
      </c>
      <c r="X121" s="5">
        <v>23934291000</v>
      </c>
      <c r="Y121" s="5">
        <v>34008915000</v>
      </c>
      <c r="Z121" s="5">
        <v>37114469000</v>
      </c>
    </row>
    <row r="122" spans="3:26" ht="15.5" x14ac:dyDescent="0.35">
      <c r="C122" t="s">
        <v>211</v>
      </c>
      <c r="T122" s="5">
        <v>579734448000</v>
      </c>
      <c r="U122" s="5">
        <v>568114116000</v>
      </c>
      <c r="V122" s="5">
        <v>296357929000</v>
      </c>
    </row>
    <row r="123" spans="3:26" ht="15.5" x14ac:dyDescent="0.35">
      <c r="C123" t="s">
        <v>127</v>
      </c>
      <c r="D123" s="5">
        <v>22741351000000</v>
      </c>
      <c r="E123" s="5">
        <v>22889651000000</v>
      </c>
      <c r="F123" s="5">
        <v>15930519000000</v>
      </c>
      <c r="G123" s="5">
        <v>12877829000000</v>
      </c>
      <c r="I123" s="5">
        <v>15930519000000</v>
      </c>
      <c r="J123" s="5">
        <v>12323139000000</v>
      </c>
      <c r="K123" s="5">
        <v>11685659000000</v>
      </c>
      <c r="L123" s="5">
        <v>9925211000000</v>
      </c>
      <c r="M123" s="5">
        <v>12079056000000</v>
      </c>
      <c r="N123" s="5">
        <v>12690063970000</v>
      </c>
      <c r="O123" s="5">
        <v>12061488555000</v>
      </c>
      <c r="P123" s="5">
        <v>13567160084000</v>
      </c>
      <c r="Q123" s="5">
        <v>11523869935000</v>
      </c>
      <c r="R123" s="5">
        <v>11572740239000</v>
      </c>
      <c r="S123" s="5">
        <v>12040131928000</v>
      </c>
      <c r="T123" s="5">
        <v>10114640953000</v>
      </c>
      <c r="U123" s="5">
        <v>9071629859000</v>
      </c>
      <c r="V123" s="5">
        <v>6876224890000</v>
      </c>
      <c r="W123" s="5">
        <v>4429191527000</v>
      </c>
      <c r="X123" s="5">
        <v>2709896801000</v>
      </c>
      <c r="Y123" s="5">
        <v>1748127419000</v>
      </c>
      <c r="Z123" s="5">
        <v>2130970294000</v>
      </c>
    </row>
    <row r="124" spans="3:26" ht="15.5" x14ac:dyDescent="0.35">
      <c r="C124" t="s">
        <v>128</v>
      </c>
    </row>
    <row r="125" spans="3:26" ht="15.5" x14ac:dyDescent="0.35">
      <c r="C125" t="s">
        <v>129</v>
      </c>
      <c r="D125" s="5">
        <v>2403076000000</v>
      </c>
      <c r="E125" s="5">
        <v>2403076000000</v>
      </c>
      <c r="F125" s="5">
        <v>2403076000000</v>
      </c>
      <c r="G125" s="5">
        <v>2403076000000</v>
      </c>
      <c r="I125" s="5">
        <v>2403076000000</v>
      </c>
      <c r="J125" s="5">
        <v>2403076000000</v>
      </c>
      <c r="K125" s="5">
        <v>2403076000000</v>
      </c>
      <c r="L125" s="5">
        <v>2403076000000</v>
      </c>
      <c r="M125" s="5">
        <v>2403076000000</v>
      </c>
      <c r="N125" s="5">
        <v>2403076473000</v>
      </c>
      <c r="O125" s="5">
        <v>2403076473000</v>
      </c>
      <c r="P125" s="5">
        <v>2403076473000</v>
      </c>
      <c r="Q125" s="5">
        <v>2403076473000</v>
      </c>
      <c r="R125" s="5">
        <v>2403076473000</v>
      </c>
      <c r="S125" s="5">
        <v>2403076473000</v>
      </c>
      <c r="T125" s="5">
        <v>953845975000</v>
      </c>
      <c r="U125" s="5">
        <v>953845975000</v>
      </c>
      <c r="V125" s="5">
        <v>953845975000</v>
      </c>
      <c r="W125" s="5">
        <v>953845975000</v>
      </c>
      <c r="X125" s="5">
        <v>953845975000</v>
      </c>
      <c r="Y125" s="5">
        <v>953845975000</v>
      </c>
      <c r="Z125" s="5">
        <v>953845975000</v>
      </c>
    </row>
    <row r="126" spans="3:26" ht="15.5" x14ac:dyDescent="0.35">
      <c r="C126" t="s">
        <v>130</v>
      </c>
      <c r="D126" s="5">
        <v>9696068000000</v>
      </c>
      <c r="E126" s="5">
        <v>9696068000000</v>
      </c>
      <c r="F126" s="5">
        <v>9696068000000</v>
      </c>
      <c r="G126" s="5">
        <v>9696068000000</v>
      </c>
      <c r="I126" s="5">
        <v>9696068000000</v>
      </c>
      <c r="J126" s="5">
        <v>9696068000000</v>
      </c>
      <c r="K126" s="5">
        <v>9696068000000</v>
      </c>
      <c r="L126" s="5">
        <v>3934833000000</v>
      </c>
      <c r="M126" s="5">
        <v>3934833000000</v>
      </c>
      <c r="N126" s="5">
        <v>3934833124000</v>
      </c>
      <c r="O126" s="5">
        <v>3934833124000</v>
      </c>
      <c r="P126" s="5">
        <v>3934833124000</v>
      </c>
      <c r="Q126" s="5">
        <v>3934833124000</v>
      </c>
      <c r="R126" s="5">
        <v>3934833124000</v>
      </c>
      <c r="S126" s="5">
        <v>3934833124000</v>
      </c>
      <c r="T126" s="5">
        <v>29817600000</v>
      </c>
      <c r="U126" s="5">
        <v>29704906000</v>
      </c>
      <c r="V126" s="5">
        <v>8370273000</v>
      </c>
      <c r="W126" s="5">
        <v>2526309000</v>
      </c>
      <c r="X126" s="5">
        <v>2526309000</v>
      </c>
      <c r="Y126" s="5">
        <v>2526309000</v>
      </c>
      <c r="Z126" s="5">
        <v>2526309000</v>
      </c>
    </row>
    <row r="127" spans="3:26" ht="15.5" x14ac:dyDescent="0.35">
      <c r="C127" t="s">
        <v>131</v>
      </c>
      <c r="D127" s="5">
        <v>20049315000000</v>
      </c>
      <c r="E127" s="5">
        <v>22187857000000</v>
      </c>
      <c r="F127" s="5">
        <v>18781075000000</v>
      </c>
      <c r="G127" s="5">
        <v>17309794000000</v>
      </c>
      <c r="I127" s="5">
        <v>18781075000000</v>
      </c>
      <c r="J127" s="5">
        <v>14985766000000</v>
      </c>
      <c r="K127" s="5">
        <v>14389642000000</v>
      </c>
      <c r="L127" s="5">
        <v>13142512000000</v>
      </c>
      <c r="M127" s="5">
        <v>10271507000000</v>
      </c>
      <c r="N127" s="5">
        <v>8786064046000</v>
      </c>
      <c r="O127" s="5">
        <v>7912776028000</v>
      </c>
      <c r="P127" s="5">
        <v>10591179044000</v>
      </c>
      <c r="Q127" s="5">
        <v>9765721053000</v>
      </c>
      <c r="R127" s="5">
        <v>9685248716000</v>
      </c>
      <c r="S127" s="5">
        <v>9593047837000</v>
      </c>
      <c r="T127" s="5">
        <v>10890769511000</v>
      </c>
      <c r="U127" s="5">
        <v>11758293770000</v>
      </c>
      <c r="V127" s="5">
        <v>11748920056000</v>
      </c>
      <c r="W127" s="5">
        <v>9700470953000</v>
      </c>
      <c r="X127" s="5">
        <v>8508827679000</v>
      </c>
      <c r="Y127" s="5">
        <v>7091322806000</v>
      </c>
      <c r="Z127" s="5">
        <v>7054793471000</v>
      </c>
    </row>
    <row r="128" spans="3:26" ht="15.5" x14ac:dyDescent="0.35">
      <c r="C128" t="s">
        <v>132</v>
      </c>
      <c r="D128" s="5">
        <v>480615000000</v>
      </c>
      <c r="E128" s="5">
        <v>480615000000</v>
      </c>
      <c r="F128" s="5">
        <v>480615000000</v>
      </c>
      <c r="G128" s="5">
        <v>480615000000</v>
      </c>
      <c r="I128" s="5">
        <v>480615000000</v>
      </c>
      <c r="J128" s="5">
        <v>480615000000</v>
      </c>
      <c r="K128" s="5">
        <v>480615000000</v>
      </c>
      <c r="L128" s="5">
        <v>480615000000</v>
      </c>
      <c r="M128" s="5">
        <v>480615000000</v>
      </c>
      <c r="N128" s="5">
        <v>480615295000</v>
      </c>
      <c r="O128" s="5">
        <v>480615295000</v>
      </c>
      <c r="P128" s="5">
        <v>9113209777000</v>
      </c>
      <c r="Q128" s="5">
        <v>11613209777000</v>
      </c>
      <c r="R128" s="5">
        <v>11613209777000</v>
      </c>
      <c r="S128" s="5">
        <v>11613209777000</v>
      </c>
      <c r="T128" s="5">
        <v>11613209777000</v>
      </c>
      <c r="U128" s="5">
        <v>11295503087000</v>
      </c>
      <c r="V128" s="5">
        <v>8751355353000</v>
      </c>
      <c r="W128" s="5">
        <v>7768131683000</v>
      </c>
      <c r="X128" s="5">
        <v>6825427687000</v>
      </c>
      <c r="Y128" s="5">
        <v>6487015718000</v>
      </c>
      <c r="Z128" s="5">
        <v>5686654306000</v>
      </c>
    </row>
    <row r="129" spans="2:26" ht="15.5" x14ac:dyDescent="0.35">
      <c r="C129" t="s">
        <v>133</v>
      </c>
      <c r="D129" s="5">
        <v>19568700000000</v>
      </c>
      <c r="E129" s="5">
        <v>21707242000000</v>
      </c>
      <c r="F129" s="5">
        <v>18300460000000</v>
      </c>
      <c r="G129" s="5">
        <v>16829179000000</v>
      </c>
      <c r="I129" s="5">
        <v>18300460000000</v>
      </c>
      <c r="J129" s="5">
        <v>14505151000000</v>
      </c>
      <c r="K129" s="5">
        <v>13909027000000</v>
      </c>
      <c r="L129" s="5">
        <v>12661897000000</v>
      </c>
      <c r="M129" s="5">
        <v>9790892000000</v>
      </c>
      <c r="N129" s="5">
        <v>8305448751000</v>
      </c>
      <c r="O129" s="5">
        <v>7432160733000</v>
      </c>
      <c r="P129" s="5">
        <v>1477969267000</v>
      </c>
      <c r="Q129" s="5">
        <v>-1847488724000</v>
      </c>
      <c r="R129" s="5">
        <v>-1927961061000</v>
      </c>
      <c r="S129" s="5">
        <v>-2020161940000</v>
      </c>
      <c r="T129" s="5">
        <v>-722440266000</v>
      </c>
      <c r="U129" s="5">
        <v>462790683000</v>
      </c>
      <c r="V129" s="5">
        <v>2997564703000</v>
      </c>
      <c r="W129" s="5">
        <v>1932339270000</v>
      </c>
      <c r="X129" s="5">
        <v>1683399992000</v>
      </c>
      <c r="Y129" s="5">
        <v>604307088000</v>
      </c>
      <c r="Z129" s="5">
        <v>1368139165000</v>
      </c>
    </row>
    <row r="130" spans="2:26" ht="15.5" x14ac:dyDescent="0.35">
      <c r="C130" t="s">
        <v>134</v>
      </c>
      <c r="D130" s="5">
        <v>20049315000000</v>
      </c>
      <c r="E130" s="5">
        <v>22187857000000</v>
      </c>
      <c r="F130" s="5">
        <v>18781075000000</v>
      </c>
      <c r="G130" s="5">
        <v>17309794000000</v>
      </c>
      <c r="I130" s="5">
        <v>18781075000000</v>
      </c>
      <c r="J130" s="5">
        <v>14985766000000</v>
      </c>
      <c r="K130" s="5">
        <v>14389642000000</v>
      </c>
      <c r="L130" s="5">
        <v>13142512000000</v>
      </c>
      <c r="M130" s="5">
        <v>10271507000000</v>
      </c>
      <c r="N130" s="5">
        <v>8786064046000</v>
      </c>
      <c r="O130" s="5">
        <v>7912776028000</v>
      </c>
      <c r="P130" s="5">
        <v>10591179044000</v>
      </c>
      <c r="Q130" s="5">
        <v>9765721053000</v>
      </c>
      <c r="R130" s="5">
        <v>9685248716000</v>
      </c>
      <c r="S130" s="5">
        <v>9593047837000</v>
      </c>
      <c r="T130" s="5">
        <v>10890769511000</v>
      </c>
      <c r="U130" s="5">
        <v>11758293770000</v>
      </c>
      <c r="V130" s="5">
        <v>11748920056000</v>
      </c>
      <c r="W130" s="5">
        <v>9700470953000</v>
      </c>
      <c r="X130" s="5">
        <v>8508827679000</v>
      </c>
      <c r="Y130" s="5">
        <v>7091322806000</v>
      </c>
      <c r="Z130" s="5">
        <v>7054793471000</v>
      </c>
    </row>
    <row r="131" spans="2:26" ht="15.5" x14ac:dyDescent="0.35">
      <c r="C131" t="s">
        <v>212</v>
      </c>
      <c r="D131" s="5">
        <v>1261509000000</v>
      </c>
      <c r="E131" s="5">
        <v>1559008000000</v>
      </c>
      <c r="F131" s="5">
        <v>1301679000000</v>
      </c>
      <c r="G131" s="5">
        <v>1379021000000</v>
      </c>
      <c r="I131" s="5">
        <v>1301679000000</v>
      </c>
      <c r="J131" s="5">
        <v>741393000000</v>
      </c>
      <c r="K131" s="5">
        <v>522475000000</v>
      </c>
      <c r="L131" s="5">
        <v>17000000</v>
      </c>
      <c r="M131" s="5">
        <v>18000000</v>
      </c>
      <c r="N131" s="5">
        <v>20744000</v>
      </c>
      <c r="O131" s="5">
        <v>19854000</v>
      </c>
      <c r="P131" s="5">
        <v>18970000</v>
      </c>
      <c r="Q131" s="5">
        <v>17407000</v>
      </c>
      <c r="R131" s="5">
        <v>20920000</v>
      </c>
      <c r="S131" s="5">
        <v>25057000</v>
      </c>
      <c r="T131" s="5">
        <v>26158000</v>
      </c>
      <c r="U131" s="5">
        <v>25614000</v>
      </c>
      <c r="V131" s="5">
        <v>22360000</v>
      </c>
      <c r="W131" s="5">
        <v>9411000</v>
      </c>
      <c r="X131" s="5">
        <v>20737073000</v>
      </c>
      <c r="Y131" s="5">
        <v>42929529000</v>
      </c>
      <c r="Z131" s="5">
        <v>50932665000</v>
      </c>
    </row>
    <row r="132" spans="2:26" ht="15.5" x14ac:dyDescent="0.35">
      <c r="C132" t="s">
        <v>10</v>
      </c>
      <c r="D132" s="5">
        <v>38531520000000</v>
      </c>
      <c r="E132" s="5">
        <v>40406011000000</v>
      </c>
      <c r="F132" s="5">
        <v>36599886000000</v>
      </c>
      <c r="G132" s="5">
        <v>35196918000000</v>
      </c>
      <c r="I132" s="5">
        <v>36599886000000</v>
      </c>
      <c r="J132" s="5">
        <v>32199506000000</v>
      </c>
      <c r="K132" s="5">
        <v>31165670000000</v>
      </c>
      <c r="L132" s="5">
        <v>23712060000000</v>
      </c>
      <c r="M132" s="5">
        <v>20837098000000</v>
      </c>
      <c r="N132" s="5">
        <v>19039449025000</v>
      </c>
      <c r="O132" s="5">
        <v>18133419175000</v>
      </c>
      <c r="P132" s="5">
        <v>19739230723000</v>
      </c>
      <c r="Q132" s="5">
        <v>18490403517000</v>
      </c>
      <c r="R132" s="5">
        <v>18408795573000</v>
      </c>
      <c r="S132" s="5">
        <v>18316718962000</v>
      </c>
      <c r="T132" s="5">
        <v>11929561267000</v>
      </c>
      <c r="U132" s="5">
        <v>12793487532000</v>
      </c>
      <c r="V132" s="5">
        <v>12832316056000</v>
      </c>
      <c r="W132" s="5">
        <v>10772043550000</v>
      </c>
      <c r="X132" s="5">
        <v>9600835298000</v>
      </c>
      <c r="Y132" s="5">
        <v>8191869019000</v>
      </c>
      <c r="Z132" s="5">
        <v>8114070486000</v>
      </c>
    </row>
    <row r="133" spans="2:26" ht="15.5" x14ac:dyDescent="0.35">
      <c r="C133" t="s">
        <v>135</v>
      </c>
      <c r="D133" s="5">
        <v>61272871000000</v>
      </c>
      <c r="E133" s="5">
        <v>63295662000000</v>
      </c>
      <c r="F133" s="5">
        <v>52530405000000</v>
      </c>
      <c r="G133" s="5">
        <v>48074747000000</v>
      </c>
      <c r="I133" s="5">
        <v>52530405000000</v>
      </c>
      <c r="J133" s="5">
        <v>44522645000000</v>
      </c>
      <c r="K133" s="5">
        <v>42851329000000</v>
      </c>
      <c r="L133" s="5">
        <v>33637271000000</v>
      </c>
      <c r="M133" s="5">
        <v>32916154000000</v>
      </c>
      <c r="N133" s="5">
        <v>31729512995000</v>
      </c>
      <c r="O133" s="5">
        <v>30194907730000</v>
      </c>
      <c r="P133" s="5">
        <v>33306390807000</v>
      </c>
      <c r="Q133" s="5">
        <v>30014273452000</v>
      </c>
      <c r="R133" s="5">
        <v>29981535812000</v>
      </c>
      <c r="S133" s="5">
        <v>30356850890000</v>
      </c>
      <c r="T133" s="5">
        <v>22044202220000</v>
      </c>
      <c r="U133" s="5">
        <v>21865117391000</v>
      </c>
      <c r="V133" s="5">
        <v>19708540946000</v>
      </c>
      <c r="W133" s="5">
        <v>15201235077000</v>
      </c>
      <c r="X133" s="5">
        <v>12310732099000</v>
      </c>
      <c r="Y133" s="5">
        <v>9939996438000</v>
      </c>
      <c r="Z133" s="5">
        <v>10245040780000</v>
      </c>
    </row>
    <row r="134" spans="2:26" ht="15.5" x14ac:dyDescent="0.35">
      <c r="C134" t="s">
        <v>136</v>
      </c>
      <c r="D134" s="5">
        <v>24030764725</v>
      </c>
      <c r="E134" s="5">
        <v>24030764725</v>
      </c>
      <c r="F134" s="5">
        <v>24030764725</v>
      </c>
      <c r="G134" s="5">
        <v>24030764725</v>
      </c>
      <c r="I134" s="5">
        <v>24030764725</v>
      </c>
      <c r="J134" s="5">
        <v>24030764725</v>
      </c>
      <c r="K134" s="5">
        <v>24030764725</v>
      </c>
      <c r="L134" s="5">
        <v>24030764725</v>
      </c>
      <c r="M134" s="5">
        <v>24030764725</v>
      </c>
      <c r="N134" s="5">
        <v>24030764725</v>
      </c>
      <c r="O134" s="5">
        <v>24030764725</v>
      </c>
      <c r="P134" s="5">
        <v>24030764725</v>
      </c>
      <c r="Q134" s="5">
        <v>24030764725</v>
      </c>
      <c r="R134" s="5">
        <v>24030764725</v>
      </c>
      <c r="S134" s="5">
        <v>24030764725</v>
      </c>
      <c r="T134" s="5">
        <v>9538459749</v>
      </c>
      <c r="U134" s="5">
        <v>9538459749</v>
      </c>
      <c r="V134" s="5">
        <v>9538459749</v>
      </c>
      <c r="W134" s="5">
        <v>9538459749</v>
      </c>
      <c r="X134" s="5">
        <v>9538459749</v>
      </c>
      <c r="Y134" s="5">
        <v>9538459749</v>
      </c>
      <c r="Z134" s="5">
        <v>9538459749</v>
      </c>
    </row>
    <row r="136" spans="2:26" ht="15.5" x14ac:dyDescent="0.35">
      <c r="B136" t="s">
        <v>137</v>
      </c>
      <c r="C136" t="s">
        <v>138</v>
      </c>
      <c r="D136" s="5">
        <v>2402307000000</v>
      </c>
      <c r="E136" s="5">
        <v>-3154169000000</v>
      </c>
      <c r="F136" s="5">
        <v>831959000000</v>
      </c>
      <c r="G136" s="5">
        <v>1746066000000</v>
      </c>
      <c r="I136" s="5">
        <v>4853256000000</v>
      </c>
      <c r="J136" s="5">
        <v>3681115000000</v>
      </c>
      <c r="K136" s="5">
        <v>4357302000000</v>
      </c>
      <c r="L136" s="5">
        <v>4108037000000</v>
      </c>
      <c r="M136" s="5">
        <v>5042665000000</v>
      </c>
      <c r="N136" s="5">
        <v>2218674280000</v>
      </c>
      <c r="O136" s="5">
        <v>1633837222000</v>
      </c>
      <c r="P136" s="5">
        <v>1874578431000</v>
      </c>
      <c r="Q136" s="5">
        <v>1379176412000</v>
      </c>
      <c r="R136" s="5">
        <v>1015391750000</v>
      </c>
      <c r="S136" s="5">
        <v>488904984000</v>
      </c>
      <c r="T136" s="5">
        <v>391684676000</v>
      </c>
      <c r="U136" s="5">
        <v>157236346000</v>
      </c>
      <c r="V136" s="5">
        <v>890602351000</v>
      </c>
      <c r="W136" s="5">
        <v>1567957001000</v>
      </c>
      <c r="X136" s="5">
        <v>2004573531000</v>
      </c>
      <c r="Y136" s="5">
        <v>1004174188000</v>
      </c>
      <c r="Z136" s="5">
        <v>1137316193000</v>
      </c>
    </row>
    <row r="137" spans="2:26" ht="15.5" x14ac:dyDescent="0.35">
      <c r="C137" t="s">
        <v>139</v>
      </c>
      <c r="D137" s="5">
        <v>31221530000000</v>
      </c>
      <c r="E137" s="5">
        <v>30616723000000</v>
      </c>
      <c r="F137" s="5">
        <v>12333977000000</v>
      </c>
      <c r="G137" s="5">
        <v>11801814000000</v>
      </c>
      <c r="I137" s="5">
        <v>80569649000000</v>
      </c>
      <c r="J137" s="5">
        <v>72444817000000</v>
      </c>
      <c r="K137" s="5">
        <v>42004017000000</v>
      </c>
      <c r="L137" s="5">
        <v>45065127000000</v>
      </c>
      <c r="M137" s="5">
        <v>38780292000000</v>
      </c>
      <c r="N137" s="5">
        <v>27417076150000</v>
      </c>
      <c r="O137" s="5">
        <v>32502238389000</v>
      </c>
      <c r="P137" s="5">
        <v>25547387115000</v>
      </c>
      <c r="Q137" s="5">
        <v>12239306888000</v>
      </c>
      <c r="R137" s="5">
        <v>8841691124000</v>
      </c>
      <c r="S137" s="5">
        <v>11099298878000</v>
      </c>
      <c r="T137" s="5">
        <v>9372115558000</v>
      </c>
      <c r="U137" s="5">
        <v>12100310592000</v>
      </c>
      <c r="V137" s="5">
        <v>10058244598000</v>
      </c>
      <c r="W137" s="5">
        <v>10762308459000</v>
      </c>
      <c r="X137" s="5">
        <v>7919932022000</v>
      </c>
      <c r="Y137" s="5">
        <v>8338364981000</v>
      </c>
      <c r="Z137" s="5">
        <v>10699250207000</v>
      </c>
    </row>
    <row r="138" spans="2:26" ht="15.5" x14ac:dyDescent="0.35">
      <c r="C138" t="s">
        <v>216</v>
      </c>
      <c r="D138" s="5">
        <v>73607000000</v>
      </c>
      <c r="E138" s="5">
        <v>69104000000</v>
      </c>
      <c r="F138" s="5">
        <v>65638000000</v>
      </c>
      <c r="G138" s="5">
        <v>80175000000</v>
      </c>
      <c r="I138" s="5">
        <v>365167000000</v>
      </c>
      <c r="J138" s="5">
        <v>412657000000</v>
      </c>
      <c r="K138" s="5">
        <v>170524000000</v>
      </c>
      <c r="L138" s="5">
        <v>74315000000</v>
      </c>
      <c r="M138" s="5">
        <v>76238000000</v>
      </c>
      <c r="N138" s="5">
        <v>81141670000</v>
      </c>
      <c r="O138" s="5">
        <v>96157723000</v>
      </c>
      <c r="P138" s="5">
        <v>165630043000</v>
      </c>
      <c r="Q138" s="5">
        <v>262588507000</v>
      </c>
      <c r="R138" s="5">
        <v>335506495000</v>
      </c>
      <c r="S138" s="5">
        <v>66926702000</v>
      </c>
      <c r="T138" s="5">
        <v>69142290000</v>
      </c>
      <c r="U138" s="5">
        <v>85768689000</v>
      </c>
      <c r="V138" s="5">
        <v>174170208000</v>
      </c>
      <c r="W138" s="5">
        <v>66115082000</v>
      </c>
      <c r="X138" s="5">
        <v>60504874000</v>
      </c>
      <c r="Y138" s="5">
        <v>155983781000</v>
      </c>
      <c r="Z138" s="5">
        <v>170334263000</v>
      </c>
    </row>
    <row r="139" spans="2:26" ht="15.5" x14ac:dyDescent="0.35">
      <c r="C139" t="s">
        <v>333</v>
      </c>
      <c r="F139" s="5">
        <v>25578000000</v>
      </c>
      <c r="G139" s="5">
        <v>458525000000</v>
      </c>
      <c r="I139" s="5">
        <v>484103000000</v>
      </c>
      <c r="J139" s="5">
        <v>65261000000</v>
      </c>
      <c r="K139" s="5">
        <v>450789000000</v>
      </c>
      <c r="L139" s="5">
        <v>164583000000</v>
      </c>
      <c r="M139" s="5">
        <v>407990000000</v>
      </c>
      <c r="N139" s="5">
        <v>412911627000</v>
      </c>
      <c r="O139" s="5">
        <v>353918278000</v>
      </c>
    </row>
    <row r="140" spans="2:26" ht="15.5" x14ac:dyDescent="0.35">
      <c r="C140" t="s">
        <v>140</v>
      </c>
      <c r="D140" s="5">
        <v>-25424364000000</v>
      </c>
      <c r="E140" s="5">
        <v>-31951899000000</v>
      </c>
      <c r="F140" s="5">
        <v>-10042732000000</v>
      </c>
      <c r="G140" s="5">
        <v>-9326738000000</v>
      </c>
      <c r="I140" s="5">
        <v>-70110592000000</v>
      </c>
      <c r="J140" s="5">
        <v>-62970785000000</v>
      </c>
      <c r="K140" s="5">
        <v>-32510012000000</v>
      </c>
      <c r="L140" s="5">
        <v>-36041200000000</v>
      </c>
      <c r="M140" s="5">
        <v>-29620228000000</v>
      </c>
      <c r="N140" s="5">
        <v>-22631109192000</v>
      </c>
      <c r="O140" s="5">
        <v>-28289848891000</v>
      </c>
      <c r="P140" s="5">
        <v>-21393706262000</v>
      </c>
      <c r="Q140" s="5">
        <v>-9772810344000</v>
      </c>
      <c r="R140" s="5">
        <v>-7278447325000</v>
      </c>
      <c r="S140" s="5">
        <v>-9757388947000</v>
      </c>
      <c r="T140" s="5">
        <v>-8126101763000</v>
      </c>
      <c r="U140" s="5">
        <v>-10154298982000</v>
      </c>
      <c r="V140" s="5">
        <v>-5906479723000</v>
      </c>
      <c r="W140" s="5">
        <v>-7437952568000</v>
      </c>
      <c r="X140" s="5">
        <v>-5308406714000</v>
      </c>
      <c r="Y140" s="5">
        <v>-6746307851000</v>
      </c>
      <c r="Z140" s="5">
        <v>-7034467154000</v>
      </c>
    </row>
    <row r="141" spans="2:26" ht="15.5" x14ac:dyDescent="0.35">
      <c r="C141" t="s">
        <v>2027</v>
      </c>
      <c r="D141" s="5">
        <v>-636650000000</v>
      </c>
      <c r="E141" s="5">
        <v>-947131000000</v>
      </c>
      <c r="F141" s="5">
        <v>-567520000000</v>
      </c>
      <c r="G141" s="5">
        <v>-345055000000</v>
      </c>
      <c r="I141" s="5">
        <v>-2112148000000</v>
      </c>
      <c r="J141" s="5">
        <v>-2053906000000</v>
      </c>
      <c r="K141" s="5">
        <v>-2280373000000</v>
      </c>
      <c r="L141" s="5">
        <v>-1670046000000</v>
      </c>
      <c r="M141" s="5">
        <v>-2305659000000</v>
      </c>
      <c r="N141" s="5">
        <v>-1611712979000</v>
      </c>
      <c r="O141" s="5">
        <v>-1549571203000</v>
      </c>
      <c r="P141" s="5">
        <v>-1224228892000</v>
      </c>
      <c r="Q141" s="5">
        <v>-916259496000</v>
      </c>
      <c r="R141" s="5">
        <v>-860793576000</v>
      </c>
      <c r="S141" s="5">
        <v>-914685014000</v>
      </c>
      <c r="T141" s="5">
        <v>-979300745000</v>
      </c>
      <c r="U141" s="5">
        <v>-1070706960000</v>
      </c>
      <c r="V141" s="5">
        <v>-2415277493000</v>
      </c>
      <c r="W141" s="5">
        <v>-936878854000</v>
      </c>
      <c r="X141" s="5">
        <v>-647017176000</v>
      </c>
      <c r="Y141" s="5">
        <v>-665717026000</v>
      </c>
      <c r="Z141" s="5">
        <v>-756754778000</v>
      </c>
    </row>
    <row r="142" spans="2:26" ht="15.5" x14ac:dyDescent="0.35">
      <c r="C142" t="s">
        <v>213</v>
      </c>
      <c r="D142" s="5">
        <v>340660000000</v>
      </c>
      <c r="E142" s="5">
        <v>-340660000000</v>
      </c>
      <c r="F142" s="5">
        <v>-1766359000000</v>
      </c>
      <c r="I142" s="5">
        <v>-1766359000000</v>
      </c>
      <c r="J142" s="5">
        <v>-2192984000000</v>
      </c>
      <c r="K142" s="5">
        <v>-1005688000000</v>
      </c>
      <c r="L142" s="5">
        <v>-1590785000000</v>
      </c>
      <c r="M142" s="5">
        <v>-1092873000000</v>
      </c>
      <c r="N142" s="5">
        <v>-335390894000</v>
      </c>
      <c r="O142" s="5">
        <v>-734464694000</v>
      </c>
      <c r="P142" s="5">
        <v>-551348245000</v>
      </c>
      <c r="Q142" s="5">
        <v>-195949984000</v>
      </c>
      <c r="R142" s="5">
        <v>-99862217000</v>
      </c>
      <c r="S142" s="5">
        <v>-145946527000</v>
      </c>
      <c r="T142" s="5">
        <v>-202969401000</v>
      </c>
      <c r="U142" s="5">
        <v>-467808240000</v>
      </c>
      <c r="V142" s="5">
        <v>-904884217000</v>
      </c>
      <c r="W142" s="5">
        <v>-1061311374000</v>
      </c>
      <c r="X142" s="5">
        <v>-379534789000</v>
      </c>
      <c r="Y142" s="5">
        <v>-242973768000</v>
      </c>
      <c r="Z142" s="5">
        <v>-1990740752000</v>
      </c>
    </row>
    <row r="143" spans="2:26" ht="15.5" x14ac:dyDescent="0.35">
      <c r="C143" t="s">
        <v>537</v>
      </c>
      <c r="F143" s="5">
        <v>48873000000</v>
      </c>
      <c r="G143" s="5">
        <v>-48873000000</v>
      </c>
    </row>
    <row r="144" spans="2:26" ht="15.5" x14ac:dyDescent="0.35">
      <c r="C144" t="s">
        <v>2028</v>
      </c>
      <c r="D144" s="5">
        <v>554378000000</v>
      </c>
      <c r="E144" s="5">
        <v>-554378000000</v>
      </c>
      <c r="N144" s="5">
        <v>-437196524000</v>
      </c>
      <c r="O144" s="5">
        <v>-313606867000</v>
      </c>
      <c r="P144" s="5">
        <v>-312762511000</v>
      </c>
      <c r="Q144" s="5">
        <v>-174112420000</v>
      </c>
    </row>
    <row r="145" spans="3:26" ht="15.5" x14ac:dyDescent="0.35">
      <c r="C145" t="s">
        <v>2029</v>
      </c>
      <c r="D145" s="5">
        <v>-1734121000000</v>
      </c>
      <c r="F145" s="5">
        <v>1403335000000</v>
      </c>
      <c r="G145" s="5">
        <v>-221237000000</v>
      </c>
    </row>
    <row r="146" spans="3:26" ht="15.5" x14ac:dyDescent="0.35">
      <c r="C146" t="s">
        <v>2030</v>
      </c>
      <c r="D146" s="5">
        <v>-1798360000000</v>
      </c>
      <c r="F146" s="5">
        <v>-637685000000</v>
      </c>
      <c r="G146" s="5">
        <v>-611100000000</v>
      </c>
      <c r="I146" s="5">
        <v>-2365655000000</v>
      </c>
      <c r="J146" s="5">
        <v>-1613093000000</v>
      </c>
      <c r="K146" s="5">
        <v>-2012611000000</v>
      </c>
      <c r="L146" s="5">
        <v>-1448745000000</v>
      </c>
      <c r="M146" s="5">
        <v>-1063503000000</v>
      </c>
    </row>
    <row r="147" spans="3:26" ht="15.5" x14ac:dyDescent="0.35">
      <c r="C147" t="s">
        <v>144</v>
      </c>
      <c r="D147" s="5">
        <v>-145438000000</v>
      </c>
      <c r="E147" s="5">
        <v>-45928000000</v>
      </c>
      <c r="F147" s="5">
        <v>-23512000000</v>
      </c>
      <c r="G147" s="5">
        <v>-14341000000</v>
      </c>
      <c r="I147" s="5">
        <v>-37853000000</v>
      </c>
      <c r="J147" s="5">
        <v>-130153000000</v>
      </c>
      <c r="K147" s="5">
        <v>-226414000000</v>
      </c>
      <c r="L147" s="5">
        <v>-189182000000</v>
      </c>
      <c r="M147" s="5">
        <v>-297829000000</v>
      </c>
      <c r="N147" s="5">
        <v>-400293200000</v>
      </c>
      <c r="O147" s="5">
        <v>-530882408000</v>
      </c>
      <c r="P147" s="5">
        <v>-524548812000</v>
      </c>
      <c r="Q147" s="5">
        <v>-484229818000</v>
      </c>
      <c r="R147" s="5">
        <v>-505710587000</v>
      </c>
      <c r="S147" s="5">
        <v>-527461401000</v>
      </c>
      <c r="T147" s="5">
        <v>-375755378000</v>
      </c>
      <c r="U147" s="5">
        <v>-317054555000</v>
      </c>
      <c r="V147" s="5">
        <v>-273892532000</v>
      </c>
      <c r="W147" s="5">
        <v>-10897724000</v>
      </c>
      <c r="X147" s="5">
        <v>-12342513000</v>
      </c>
      <c r="Y147" s="5">
        <v>-48060861000</v>
      </c>
      <c r="Z147" s="5">
        <v>-49324454000</v>
      </c>
    </row>
    <row r="148" spans="3:26" ht="15.5" x14ac:dyDescent="0.35">
      <c r="C148" t="s">
        <v>2031</v>
      </c>
      <c r="N148" s="5">
        <v>-161142729000</v>
      </c>
    </row>
    <row r="149" spans="3:26" ht="15.5" x14ac:dyDescent="0.35">
      <c r="C149" t="s">
        <v>2032</v>
      </c>
    </row>
    <row r="150" spans="3:26" ht="15.5" x14ac:dyDescent="0.35">
      <c r="C150" t="s">
        <v>2033</v>
      </c>
      <c r="D150" s="5">
        <v>135970000000</v>
      </c>
    </row>
    <row r="151" spans="3:26" ht="15.5" x14ac:dyDescent="0.35">
      <c r="C151" t="s">
        <v>1538</v>
      </c>
      <c r="D151" s="5">
        <v>-177791000000</v>
      </c>
      <c r="F151" s="5">
        <v>-55239000000</v>
      </c>
      <c r="I151" s="5">
        <v>-186502000000</v>
      </c>
      <c r="J151" s="5">
        <v>-229614000000</v>
      </c>
      <c r="K151" s="5">
        <v>-189244000000</v>
      </c>
      <c r="L151" s="5">
        <v>-180613000000</v>
      </c>
      <c r="M151" s="5">
        <v>-184253000000</v>
      </c>
      <c r="N151" s="5">
        <v>-140215771000</v>
      </c>
    </row>
    <row r="152" spans="3:26" ht="15.5" x14ac:dyDescent="0.35">
      <c r="C152" t="s">
        <v>2034</v>
      </c>
      <c r="Q152" s="5">
        <v>233963560000</v>
      </c>
    </row>
    <row r="153" spans="3:26" ht="15.5" x14ac:dyDescent="0.35">
      <c r="C153" t="s">
        <v>2035</v>
      </c>
      <c r="K153" s="5">
        <v>4598000000</v>
      </c>
      <c r="L153" s="5">
        <v>2462000000</v>
      </c>
      <c r="M153" s="5">
        <v>44670000000</v>
      </c>
      <c r="N153" s="5">
        <v>49077213000</v>
      </c>
      <c r="Y153" s="5">
        <v>119126316000</v>
      </c>
      <c r="Z153" s="5">
        <v>15845655000</v>
      </c>
    </row>
    <row r="154" spans="3:26" ht="15.5" x14ac:dyDescent="0.35">
      <c r="C154" t="s">
        <v>2036</v>
      </c>
    </row>
    <row r="155" spans="3:26" ht="15.5" x14ac:dyDescent="0.35">
      <c r="C155" t="s">
        <v>2037</v>
      </c>
      <c r="T155" s="5">
        <v>89568477000</v>
      </c>
      <c r="U155" s="5">
        <v>-26118857000</v>
      </c>
      <c r="V155" s="5">
        <v>7698167000</v>
      </c>
      <c r="W155" s="5">
        <v>13135272000</v>
      </c>
      <c r="X155" s="5">
        <v>27989166000</v>
      </c>
      <c r="Y155" s="5">
        <v>34849181000</v>
      </c>
      <c r="Z155" s="5">
        <v>-158549964000</v>
      </c>
    </row>
    <row r="156" spans="3:26" ht="15.5" x14ac:dyDescent="0.35">
      <c r="C156" t="s">
        <v>2038</v>
      </c>
      <c r="D156" s="5">
        <v>-7114000000</v>
      </c>
      <c r="F156" s="5">
        <v>35623000000</v>
      </c>
      <c r="G156" s="5">
        <v>-28568000000</v>
      </c>
      <c r="J156" s="5">
        <v>-69881000000</v>
      </c>
      <c r="K156" s="5">
        <v>-78219000000</v>
      </c>
      <c r="L156" s="5">
        <v>-81800000000</v>
      </c>
      <c r="M156" s="5">
        <v>-109357000000</v>
      </c>
      <c r="N156" s="5">
        <v>-31114353000</v>
      </c>
      <c r="O156" s="5">
        <v>13462715000</v>
      </c>
      <c r="P156" s="5">
        <v>69347686000</v>
      </c>
      <c r="Q156" s="5">
        <v>44233770000</v>
      </c>
      <c r="R156" s="5">
        <v>38979028000</v>
      </c>
      <c r="S156" s="5">
        <v>151881195000</v>
      </c>
      <c r="T156" s="5">
        <v>-83371259000</v>
      </c>
      <c r="U156" s="5">
        <v>-43458683000</v>
      </c>
      <c r="V156" s="5">
        <v>-38554658000</v>
      </c>
      <c r="W156" s="5">
        <v>40492164000</v>
      </c>
      <c r="X156" s="5">
        <v>-22791626000</v>
      </c>
      <c r="Y156" s="5">
        <v>-11960792000</v>
      </c>
      <c r="Z156" s="5">
        <v>150988988000</v>
      </c>
    </row>
    <row r="157" spans="3:26" ht="15.5" x14ac:dyDescent="0.35">
      <c r="C157" t="s">
        <v>166</v>
      </c>
    </row>
    <row r="158" spans="3:26" ht="15.5" x14ac:dyDescent="0.35">
      <c r="C158" t="s">
        <v>145</v>
      </c>
      <c r="D158" s="5">
        <v>-3523316000000</v>
      </c>
      <c r="E158" s="5">
        <v>4109867000000</v>
      </c>
      <c r="F158" s="5">
        <v>458972000000</v>
      </c>
      <c r="G158" s="5">
        <v>-353970000000</v>
      </c>
      <c r="I158" s="5">
        <v>299870000000</v>
      </c>
      <c r="J158" s="5">
        <v>-5720858000000</v>
      </c>
      <c r="K158" s="5">
        <v>-2427768000000</v>
      </c>
      <c r="L158" s="5">
        <v>-4077783000000</v>
      </c>
      <c r="M158" s="5">
        <v>-2221595000000</v>
      </c>
      <c r="N158" s="5">
        <v>-1218455889000</v>
      </c>
      <c r="O158" s="5">
        <v>-1363159711000</v>
      </c>
      <c r="P158" s="5">
        <v>-619759898000</v>
      </c>
      <c r="Q158" s="5">
        <v>-568358413000</v>
      </c>
      <c r="R158" s="5">
        <v>-26840072000</v>
      </c>
      <c r="S158" s="5">
        <v>6887375528000</v>
      </c>
      <c r="T158" s="5">
        <v>956082001000</v>
      </c>
      <c r="U158" s="5">
        <v>887255635000</v>
      </c>
      <c r="V158" s="5">
        <v>694416788000</v>
      </c>
      <c r="W158" s="5">
        <v>1535129650000</v>
      </c>
      <c r="X158" s="5">
        <v>42875112000</v>
      </c>
      <c r="Y158" s="5">
        <v>-800459116000</v>
      </c>
      <c r="Z158" s="5">
        <v>-2361531312000</v>
      </c>
    </row>
    <row r="159" spans="3:26" ht="15.5" x14ac:dyDescent="0.35">
      <c r="C159" t="s">
        <v>146</v>
      </c>
      <c r="D159" s="5">
        <v>1284772000000</v>
      </c>
      <c r="E159" s="5">
        <v>-349658000000</v>
      </c>
      <c r="F159" s="5">
        <v>-2099695000000</v>
      </c>
      <c r="G159" s="5">
        <v>-2695377000000</v>
      </c>
      <c r="I159" s="5">
        <v>-1506766000000</v>
      </c>
      <c r="J159" s="5">
        <v>-2637219000000</v>
      </c>
      <c r="K159" s="5">
        <v>2865002000000</v>
      </c>
      <c r="L159" s="5">
        <v>-783125000000</v>
      </c>
      <c r="M159" s="5">
        <v>-1729827000000</v>
      </c>
      <c r="N159" s="5">
        <v>-567381567000</v>
      </c>
      <c r="O159" s="5">
        <v>-885313400000</v>
      </c>
      <c r="P159" s="5">
        <v>-2593809364000</v>
      </c>
      <c r="Q159" s="5">
        <v>-2890561357000</v>
      </c>
      <c r="R159" s="5">
        <v>-1382046458000</v>
      </c>
      <c r="S159" s="5">
        <v>-2103884552000</v>
      </c>
      <c r="T159" s="5">
        <v>-1639021756000</v>
      </c>
      <c r="U159" s="5">
        <v>-2647226091000</v>
      </c>
      <c r="V159" s="5">
        <v>-3495941139000</v>
      </c>
      <c r="W159" s="5">
        <v>-1609433549000</v>
      </c>
      <c r="X159" s="5">
        <v>-430014991000</v>
      </c>
      <c r="Y159" s="5">
        <v>-464963515000</v>
      </c>
      <c r="Z159" s="5">
        <v>-359230649000</v>
      </c>
    </row>
    <row r="160" spans="3:26" ht="15.5" x14ac:dyDescent="0.35">
      <c r="C160" t="s">
        <v>2039</v>
      </c>
      <c r="F160" s="5">
        <v>181755000000</v>
      </c>
      <c r="I160" s="5">
        <v>181755000000</v>
      </c>
      <c r="J160" s="5">
        <v>569042000000</v>
      </c>
      <c r="K160" s="5">
        <v>1263395000000</v>
      </c>
      <c r="O160" s="5">
        <v>331724138000</v>
      </c>
      <c r="P160" s="5">
        <v>219692558000</v>
      </c>
      <c r="Q160" s="5">
        <v>171944592000</v>
      </c>
      <c r="R160" s="5">
        <v>87317417000</v>
      </c>
      <c r="S160" s="5">
        <v>226172252000</v>
      </c>
      <c r="T160" s="5">
        <v>437105650000</v>
      </c>
      <c r="U160" s="5">
        <v>69034671000</v>
      </c>
      <c r="V160" s="5">
        <v>323221931000</v>
      </c>
      <c r="W160" s="5">
        <v>325585041000</v>
      </c>
      <c r="X160" s="5">
        <v>343388915000</v>
      </c>
      <c r="Y160" s="5">
        <v>138403686000</v>
      </c>
      <c r="Z160" s="5">
        <v>165064391000</v>
      </c>
    </row>
    <row r="161" spans="3:26" ht="15.5" x14ac:dyDescent="0.35">
      <c r="C161" t="s">
        <v>527</v>
      </c>
      <c r="D161" s="5">
        <v>-192933000000</v>
      </c>
      <c r="E161" s="5">
        <v>-853924000000</v>
      </c>
      <c r="F161" s="5">
        <v>252217000000</v>
      </c>
      <c r="K161" s="5">
        <v>-6398246000000</v>
      </c>
      <c r="L161" s="5">
        <v>-2316950000000</v>
      </c>
      <c r="M161" s="5">
        <v>-963918000000</v>
      </c>
    </row>
    <row r="162" spans="3:26" ht="15.5" x14ac:dyDescent="0.35">
      <c r="C162" t="s">
        <v>2040</v>
      </c>
      <c r="D162" s="5">
        <v>1645311000000</v>
      </c>
      <c r="E162" s="5">
        <v>610000000000</v>
      </c>
      <c r="F162" s="5">
        <v>-2426575000000</v>
      </c>
      <c r="G162" s="5">
        <v>86034000000</v>
      </c>
      <c r="I162" s="5">
        <v>2188017000000</v>
      </c>
      <c r="J162" s="5">
        <v>559963000000</v>
      </c>
      <c r="K162" s="5">
        <v>2244787000000</v>
      </c>
      <c r="L162" s="5">
        <v>2308826000000</v>
      </c>
    </row>
    <row r="163" spans="3:26" ht="15.5" x14ac:dyDescent="0.35">
      <c r="C163" t="s">
        <v>742</v>
      </c>
      <c r="P163" s="5">
        <v>368850000000</v>
      </c>
    </row>
    <row r="164" spans="3:26" ht="15.5" x14ac:dyDescent="0.35">
      <c r="C164" t="s">
        <v>147</v>
      </c>
      <c r="D164" s="5">
        <v>-135727000000</v>
      </c>
      <c r="E164" s="5">
        <v>-74735000000</v>
      </c>
      <c r="F164" s="5">
        <v>-169187000000</v>
      </c>
      <c r="G164" s="5">
        <v>-66240000000</v>
      </c>
      <c r="I164" s="5">
        <v>-430528000000</v>
      </c>
      <c r="J164" s="5">
        <v>-972085000000</v>
      </c>
      <c r="K164" s="5">
        <v>-1226904000000</v>
      </c>
      <c r="L164" s="5">
        <v>-627748000000</v>
      </c>
      <c r="M164" s="5">
        <v>-429060000000</v>
      </c>
      <c r="N164" s="5">
        <v>-506759269000</v>
      </c>
      <c r="O164" s="5">
        <v>-1137324142000</v>
      </c>
      <c r="P164" s="5">
        <v>-2137853867000</v>
      </c>
      <c r="Q164" s="5">
        <v>-2321508104000</v>
      </c>
      <c r="R164" s="5">
        <v>-1176884041000</v>
      </c>
      <c r="S164" s="5">
        <v>-1737740720000</v>
      </c>
      <c r="T164" s="5">
        <v>-2029767918000</v>
      </c>
      <c r="U164" s="5">
        <v>-2442914390000</v>
      </c>
      <c r="V164" s="5">
        <v>-2249361358000</v>
      </c>
      <c r="W164" s="5">
        <v>-675402832000</v>
      </c>
      <c r="X164" s="5">
        <v>-560340434000</v>
      </c>
      <c r="Y164" s="5">
        <v>-449433519000</v>
      </c>
      <c r="Z164" s="5">
        <v>-302385936000</v>
      </c>
    </row>
    <row r="165" spans="3:26" ht="15.5" x14ac:dyDescent="0.35">
      <c r="C165" t="s">
        <v>2041</v>
      </c>
      <c r="D165" s="5">
        <v>-10757000000</v>
      </c>
      <c r="E165" s="5">
        <v>-8778000000</v>
      </c>
      <c r="F165" s="5">
        <v>39034000000</v>
      </c>
      <c r="G165" s="5">
        <v>-31025000000</v>
      </c>
      <c r="I165" s="5">
        <v>-32682000000</v>
      </c>
      <c r="J165" s="5">
        <v>-45351000000</v>
      </c>
    </row>
    <row r="166" spans="3:26" ht="15.5" x14ac:dyDescent="0.35">
      <c r="C166" t="s">
        <v>1928</v>
      </c>
      <c r="S166" s="5">
        <v>-285447834000</v>
      </c>
      <c r="W166" s="5">
        <v>-962169891000</v>
      </c>
    </row>
    <row r="167" spans="3:26" ht="15.5" x14ac:dyDescent="0.35">
      <c r="C167" t="s">
        <v>2042</v>
      </c>
      <c r="L167" s="5">
        <v>-64000000000</v>
      </c>
      <c r="M167" s="5">
        <v>-258951000000</v>
      </c>
      <c r="N167" s="5">
        <v>-190000000000</v>
      </c>
      <c r="O167" s="5">
        <v>-50000000000</v>
      </c>
      <c r="P167" s="5">
        <v>-80051000000</v>
      </c>
      <c r="Q167" s="5">
        <v>-15000000000</v>
      </c>
    </row>
    <row r="168" spans="3:26" ht="15.5" x14ac:dyDescent="0.35">
      <c r="C168" t="s">
        <v>575</v>
      </c>
      <c r="F168" s="5">
        <v>3407326000000</v>
      </c>
      <c r="G168" s="5">
        <v>-3407326000000</v>
      </c>
      <c r="K168" s="5">
        <v>-38250000000</v>
      </c>
    </row>
    <row r="169" spans="3:26" ht="15.5" x14ac:dyDescent="0.35">
      <c r="C169" t="s">
        <v>1566</v>
      </c>
      <c r="K169" s="5">
        <v>7232659000000</v>
      </c>
    </row>
    <row r="170" spans="3:26" ht="15.5" x14ac:dyDescent="0.35">
      <c r="C170" t="s">
        <v>2043</v>
      </c>
      <c r="F170" s="5">
        <v>219357000000</v>
      </c>
      <c r="I170" s="5">
        <v>219357000000</v>
      </c>
      <c r="J170" s="5">
        <v>460180000000</v>
      </c>
    </row>
    <row r="171" spans="3:26" ht="15.5" x14ac:dyDescent="0.35">
      <c r="C171" t="s">
        <v>2044</v>
      </c>
    </row>
    <row r="172" spans="3:26" ht="15.5" x14ac:dyDescent="0.35">
      <c r="C172" t="s">
        <v>2045</v>
      </c>
    </row>
    <row r="173" spans="3:26" ht="15.5" x14ac:dyDescent="0.35">
      <c r="C173" t="s">
        <v>2046</v>
      </c>
      <c r="D173" s="5">
        <v>-4367000000</v>
      </c>
      <c r="E173" s="5">
        <v>-388000000</v>
      </c>
      <c r="K173" s="5">
        <v>-5920000000</v>
      </c>
      <c r="L173" s="5">
        <v>-10826000000</v>
      </c>
    </row>
    <row r="174" spans="3:26" ht="15.5" x14ac:dyDescent="0.35">
      <c r="C174" t="s">
        <v>1406</v>
      </c>
    </row>
    <row r="175" spans="3:26" ht="15.5" x14ac:dyDescent="0.35">
      <c r="C175" t="s">
        <v>1202</v>
      </c>
      <c r="F175" s="5">
        <v>-98436000000</v>
      </c>
    </row>
    <row r="176" spans="3:26" ht="15.5" x14ac:dyDescent="0.35">
      <c r="C176" t="s">
        <v>1414</v>
      </c>
      <c r="D176" s="5">
        <v>-47391000000</v>
      </c>
      <c r="E176" s="5">
        <v>-21833000000</v>
      </c>
      <c r="F176" s="5">
        <v>-97861000000</v>
      </c>
      <c r="G176" s="5">
        <v>-45394000000</v>
      </c>
      <c r="I176" s="5">
        <v>-236153000000</v>
      </c>
      <c r="J176" s="5">
        <v>-206830000000</v>
      </c>
      <c r="K176" s="5">
        <v>-206519000000</v>
      </c>
      <c r="L176" s="5">
        <v>-62042000000</v>
      </c>
      <c r="M176" s="5">
        <v>-71788000000</v>
      </c>
      <c r="N176" s="5">
        <v>-57927942000</v>
      </c>
      <c r="O176" s="5">
        <v>-83595648000</v>
      </c>
      <c r="P176" s="5">
        <v>-4847510000</v>
      </c>
      <c r="Q176" s="5">
        <v>-3081983000</v>
      </c>
      <c r="R176" s="5">
        <v>-40877130000</v>
      </c>
      <c r="S176" s="5">
        <v>-55749476000</v>
      </c>
      <c r="T176" s="5">
        <v>-2397467000</v>
      </c>
      <c r="U176" s="5">
        <v>-125085489000</v>
      </c>
      <c r="V176" s="5">
        <v>-30201619000</v>
      </c>
      <c r="W176" s="5">
        <v>-223674915000</v>
      </c>
      <c r="X176" s="5">
        <v>-120959942000</v>
      </c>
      <c r="Y176" s="5">
        <v>-126178079000</v>
      </c>
      <c r="Z176" s="5">
        <v>-187035485000</v>
      </c>
    </row>
    <row r="177" spans="3:26" ht="15.5" x14ac:dyDescent="0.35">
      <c r="C177" t="s">
        <v>526</v>
      </c>
      <c r="O177" s="5">
        <v>-14467291000</v>
      </c>
      <c r="P177" s="5">
        <v>-1416126000</v>
      </c>
      <c r="Q177" s="5">
        <v>-27697963000</v>
      </c>
      <c r="R177" s="5">
        <v>-1581310000</v>
      </c>
      <c r="S177" s="5">
        <v>-7335622000</v>
      </c>
      <c r="T177" s="5">
        <v>-35352736000</v>
      </c>
      <c r="U177" s="5">
        <v>-112028707000</v>
      </c>
      <c r="V177" s="5">
        <v>-281299305000</v>
      </c>
    </row>
    <row r="178" spans="3:26" ht="15.5" x14ac:dyDescent="0.35">
      <c r="C178" t="s">
        <v>222</v>
      </c>
      <c r="F178" s="5">
        <v>1000000</v>
      </c>
      <c r="G178" s="5">
        <v>10793000000</v>
      </c>
      <c r="I178" s="5">
        <v>10794000000</v>
      </c>
      <c r="M178" s="5">
        <v>4477000000</v>
      </c>
      <c r="N178" s="5">
        <v>71731045000</v>
      </c>
      <c r="O178" s="5">
        <v>69272357000</v>
      </c>
      <c r="Q178" s="5">
        <v>2277201000</v>
      </c>
      <c r="R178" s="5">
        <v>475225000</v>
      </c>
      <c r="W178" s="5">
        <v>82797300000</v>
      </c>
      <c r="Z178" s="5">
        <v>1855000000</v>
      </c>
    </row>
    <row r="179" spans="3:26" ht="15.5" x14ac:dyDescent="0.35">
      <c r="C179" t="s">
        <v>2047</v>
      </c>
      <c r="U179" s="5">
        <v>-33732176000</v>
      </c>
    </row>
    <row r="180" spans="3:26" ht="15.5" x14ac:dyDescent="0.35">
      <c r="C180" t="s">
        <v>2048</v>
      </c>
    </row>
    <row r="181" spans="3:26" ht="15.5" x14ac:dyDescent="0.35">
      <c r="C181" t="s">
        <v>842</v>
      </c>
    </row>
    <row r="182" spans="3:26" ht="15.5" x14ac:dyDescent="0.35">
      <c r="C182" t="s">
        <v>2049</v>
      </c>
    </row>
    <row r="183" spans="3:26" ht="15.5" x14ac:dyDescent="0.35">
      <c r="C183" t="s">
        <v>438</v>
      </c>
      <c r="P183" s="5">
        <v>326458000000</v>
      </c>
      <c r="Q183" s="5">
        <v>11250000000</v>
      </c>
    </row>
    <row r="184" spans="3:26" ht="15.5" x14ac:dyDescent="0.35">
      <c r="C184" t="s">
        <v>1880</v>
      </c>
      <c r="L184" s="5">
        <v>-10385000000</v>
      </c>
      <c r="M184" s="5">
        <v>-10587000000</v>
      </c>
      <c r="N184" s="5">
        <v>-7717658000</v>
      </c>
      <c r="O184" s="5">
        <v>-922814000</v>
      </c>
      <c r="P184" s="5">
        <v>-18917895000</v>
      </c>
      <c r="Q184" s="5">
        <v>-12244137000</v>
      </c>
      <c r="R184" s="5">
        <v>-11201793000</v>
      </c>
      <c r="S184" s="5">
        <v>-20078851000</v>
      </c>
      <c r="T184" s="5">
        <v>-8581785000</v>
      </c>
      <c r="Y184" s="5">
        <v>-8764494000</v>
      </c>
      <c r="Z184" s="5">
        <v>-10461638000</v>
      </c>
    </row>
    <row r="185" spans="3:26" ht="15.5" x14ac:dyDescent="0.35">
      <c r="C185" t="s">
        <v>2050</v>
      </c>
      <c r="P185" s="5">
        <v>-30028420000</v>
      </c>
    </row>
    <row r="186" spans="3:26" ht="15.5" x14ac:dyDescent="0.35">
      <c r="C186" t="s">
        <v>2051</v>
      </c>
      <c r="P186" s="5">
        <v>-368850000000</v>
      </c>
    </row>
    <row r="187" spans="3:26" ht="15.5" x14ac:dyDescent="0.35">
      <c r="C187" t="s">
        <v>1702</v>
      </c>
    </row>
    <row r="188" spans="3:26" ht="15.5" x14ac:dyDescent="0.35">
      <c r="C188" t="s">
        <v>1364</v>
      </c>
    </row>
    <row r="189" spans="3:26" ht="15.5" x14ac:dyDescent="0.35">
      <c r="C189" t="s">
        <v>1421</v>
      </c>
    </row>
    <row r="190" spans="3:26" ht="15.5" x14ac:dyDescent="0.35">
      <c r="C190" t="s">
        <v>2052</v>
      </c>
      <c r="J190" s="5">
        <v>-406136000000</v>
      </c>
      <c r="P190" s="5">
        <v>-782516038000</v>
      </c>
      <c r="Q190" s="5">
        <v>-696500963000</v>
      </c>
      <c r="R190" s="5">
        <v>-239294826000</v>
      </c>
      <c r="S190" s="5">
        <v>-223654301000</v>
      </c>
    </row>
    <row r="191" spans="3:26" ht="15.5" x14ac:dyDescent="0.35">
      <c r="C191" t="s">
        <v>2053</v>
      </c>
      <c r="P191" s="5">
        <v>284520934000</v>
      </c>
      <c r="W191" s="5">
        <v>-109518890000</v>
      </c>
    </row>
    <row r="192" spans="3:26" ht="15.5" x14ac:dyDescent="0.35">
      <c r="C192" t="s">
        <v>215</v>
      </c>
      <c r="J192" s="5">
        <v>-141837000000</v>
      </c>
    </row>
    <row r="193" spans="3:26" ht="15.5" x14ac:dyDescent="0.35">
      <c r="C193" t="s">
        <v>152</v>
      </c>
      <c r="D193" s="5">
        <v>-3523316000000</v>
      </c>
      <c r="E193" s="5">
        <v>4109867000000</v>
      </c>
      <c r="F193" s="5">
        <v>458972000000</v>
      </c>
      <c r="G193" s="5">
        <v>-353970000000</v>
      </c>
      <c r="I193" s="5">
        <v>299870000000</v>
      </c>
      <c r="J193" s="5">
        <v>-5720858000000</v>
      </c>
      <c r="K193" s="5">
        <v>-2427768000000</v>
      </c>
      <c r="L193" s="5">
        <v>-4077783000000</v>
      </c>
      <c r="M193" s="5">
        <v>-2221595000000</v>
      </c>
      <c r="N193" s="5">
        <v>-1218455889000</v>
      </c>
      <c r="O193" s="5">
        <v>-1363159711000</v>
      </c>
      <c r="P193" s="5">
        <v>-619759898000</v>
      </c>
      <c r="Q193" s="5">
        <v>-568358413000</v>
      </c>
      <c r="R193" s="5">
        <v>-26840072000</v>
      </c>
      <c r="S193" s="5">
        <v>6887375528000</v>
      </c>
      <c r="T193" s="5">
        <v>956082001000</v>
      </c>
      <c r="U193" s="5">
        <v>887255635000</v>
      </c>
      <c r="V193" s="5">
        <v>694416788000</v>
      </c>
      <c r="W193" s="5">
        <v>1535129650000</v>
      </c>
      <c r="X193" s="5">
        <v>42875112000</v>
      </c>
      <c r="Y193" s="5">
        <v>-800459116000</v>
      </c>
      <c r="Z193" s="5">
        <v>-2361531312000</v>
      </c>
    </row>
    <row r="194" spans="3:26" ht="15.5" x14ac:dyDescent="0.35">
      <c r="C194" t="s">
        <v>278</v>
      </c>
      <c r="D194" s="5">
        <v>-7612966000000</v>
      </c>
      <c r="E194" s="5">
        <v>8916092000000</v>
      </c>
      <c r="F194" s="5">
        <v>2887150000000</v>
      </c>
      <c r="I194" s="5">
        <v>2887150000000</v>
      </c>
    </row>
    <row r="195" spans="3:26" ht="15.5" x14ac:dyDescent="0.35">
      <c r="C195" t="s">
        <v>2054</v>
      </c>
      <c r="M195" s="5">
        <v>1600000000000</v>
      </c>
      <c r="O195" s="5">
        <v>1825317661000</v>
      </c>
    </row>
    <row r="196" spans="3:26" ht="15.5" x14ac:dyDescent="0.35">
      <c r="C196" t="s">
        <v>2055</v>
      </c>
      <c r="J196" s="5">
        <v>-1534050000000</v>
      </c>
      <c r="K196" s="5">
        <v>-1267679000000</v>
      </c>
      <c r="L196" s="5">
        <v>-2132164000000</v>
      </c>
      <c r="M196" s="5">
        <v>-1230117000000</v>
      </c>
      <c r="N196" s="5">
        <v>-765009747000</v>
      </c>
      <c r="O196" s="5">
        <v>-2904827111000</v>
      </c>
    </row>
    <row r="197" spans="3:26" ht="15.5" x14ac:dyDescent="0.35">
      <c r="C197" t="s">
        <v>2056</v>
      </c>
      <c r="V197" s="5">
        <v>12200000</v>
      </c>
    </row>
    <row r="198" spans="3:26" ht="15.5" x14ac:dyDescent="0.35">
      <c r="C198" t="s">
        <v>339</v>
      </c>
      <c r="D198" s="5">
        <v>-564441000000</v>
      </c>
      <c r="F198" s="5">
        <v>-1000000</v>
      </c>
      <c r="G198" s="5">
        <v>-3647210000000</v>
      </c>
      <c r="I198" s="5">
        <v>-3647211000000</v>
      </c>
      <c r="J198" s="5">
        <v>-3077646000000</v>
      </c>
      <c r="K198" s="5">
        <v>-1910482000000</v>
      </c>
      <c r="L198" s="5">
        <v>-930871000000</v>
      </c>
      <c r="M198" s="5">
        <v>-402273000000</v>
      </c>
      <c r="N198" s="5">
        <v>-67847901000</v>
      </c>
      <c r="O198" s="5">
        <v>-306048761000</v>
      </c>
      <c r="P198" s="5">
        <v>-47777374000</v>
      </c>
      <c r="T198" s="5">
        <v>-92237426000</v>
      </c>
      <c r="U198" s="5">
        <v>-448967247000</v>
      </c>
      <c r="V198" s="5">
        <v>-867550297000</v>
      </c>
      <c r="W198" s="5">
        <v>-673359997000</v>
      </c>
      <c r="X198" s="5">
        <v>-241722835000</v>
      </c>
      <c r="Y198" s="5">
        <v>-547255666000</v>
      </c>
      <c r="Z198" s="5">
        <v>-2052984177000</v>
      </c>
    </row>
    <row r="199" spans="3:26" ht="15.5" x14ac:dyDescent="0.35">
      <c r="C199" t="s">
        <v>154</v>
      </c>
      <c r="D199" s="5">
        <v>-15346687000000</v>
      </c>
      <c r="F199" s="5">
        <v>-1066340000000</v>
      </c>
      <c r="G199" s="5">
        <v>-2298585000000</v>
      </c>
      <c r="I199" s="5">
        <v>-3364925000000</v>
      </c>
      <c r="J199" s="5">
        <v>-2237184000000</v>
      </c>
      <c r="K199" s="5">
        <v>-712413000000</v>
      </c>
      <c r="L199" s="5">
        <v>-2428811000000</v>
      </c>
      <c r="M199" s="5">
        <v>-1197831000000</v>
      </c>
      <c r="N199" s="5">
        <v>-2436549039000</v>
      </c>
      <c r="O199" s="5">
        <v>-4326801500000</v>
      </c>
      <c r="P199" s="5">
        <v>-6263031093000</v>
      </c>
      <c r="Q199" s="5">
        <v>-5233358413000</v>
      </c>
      <c r="R199" s="5">
        <v>-5782020072000</v>
      </c>
      <c r="S199" s="5">
        <v>-5566175610000</v>
      </c>
      <c r="T199" s="5">
        <v>-3317105423000</v>
      </c>
      <c r="U199" s="5">
        <v>-3281114176000</v>
      </c>
      <c r="V199" s="5">
        <v>-20000000000</v>
      </c>
      <c r="W199" s="5">
        <v>-1430063590000</v>
      </c>
      <c r="X199" s="5">
        <v>-230689769000</v>
      </c>
      <c r="Y199" s="5">
        <v>-232681363000</v>
      </c>
      <c r="Z199" s="5">
        <v>-243787387000</v>
      </c>
    </row>
    <row r="200" spans="3:26" ht="15.5" x14ac:dyDescent="0.35">
      <c r="C200" t="s">
        <v>715</v>
      </c>
      <c r="M200" s="5">
        <v>-2100000000000</v>
      </c>
      <c r="P200" s="5">
        <v>-900000000000</v>
      </c>
    </row>
    <row r="201" spans="3:26" ht="15.5" x14ac:dyDescent="0.35">
      <c r="C201" t="s">
        <v>158</v>
      </c>
      <c r="D201" s="5">
        <v>-14279000000</v>
      </c>
      <c r="E201" s="5">
        <v>-27260000000</v>
      </c>
      <c r="F201" s="5">
        <v>-39607000000</v>
      </c>
      <c r="G201" s="5">
        <v>-22078000000</v>
      </c>
      <c r="I201" s="5">
        <v>-116817000000</v>
      </c>
      <c r="J201" s="5">
        <v>-122328000000</v>
      </c>
      <c r="K201" s="5">
        <v>-80954000000</v>
      </c>
      <c r="L201" s="5">
        <v>-102663000000</v>
      </c>
      <c r="M201" s="5">
        <v>-96541000000</v>
      </c>
      <c r="N201" s="5">
        <v>-63484641000</v>
      </c>
    </row>
    <row r="202" spans="3:26" ht="15.5" x14ac:dyDescent="0.35">
      <c r="C202" t="s">
        <v>2057</v>
      </c>
      <c r="F202" s="5">
        <v>-164473000000</v>
      </c>
      <c r="I202" s="5">
        <v>-164473000000</v>
      </c>
    </row>
    <row r="203" spans="3:26" ht="15.5" x14ac:dyDescent="0.35">
      <c r="C203" t="s">
        <v>2058</v>
      </c>
      <c r="V203" s="5">
        <v>-77115582000</v>
      </c>
      <c r="W203" s="5">
        <v>-67336000000</v>
      </c>
      <c r="X203" s="5">
        <v>-24172284000</v>
      </c>
      <c r="Y203" s="5">
        <v>-20522087000</v>
      </c>
      <c r="Z203" s="5">
        <v>-51324605000</v>
      </c>
    </row>
    <row r="204" spans="3:26" ht="15.5" x14ac:dyDescent="0.35">
      <c r="C204" t="s">
        <v>2059</v>
      </c>
      <c r="Z204" s="5">
        <v>-13435143000</v>
      </c>
    </row>
    <row r="205" spans="3:26" ht="15.5" x14ac:dyDescent="0.35">
      <c r="C205" t="s">
        <v>542</v>
      </c>
      <c r="S205" s="5">
        <v>5354246022000</v>
      </c>
    </row>
    <row r="206" spans="3:26" ht="15.5" x14ac:dyDescent="0.35">
      <c r="C206" t="s">
        <v>2060</v>
      </c>
      <c r="F206" s="5">
        <v>13178000000</v>
      </c>
      <c r="I206" s="5">
        <v>13178000000</v>
      </c>
      <c r="J206" s="5">
        <v>13910000000</v>
      </c>
    </row>
    <row r="207" spans="3:26" ht="15.5" x14ac:dyDescent="0.35">
      <c r="C207" t="s">
        <v>1307</v>
      </c>
      <c r="W207" s="5">
        <v>3000000000000</v>
      </c>
    </row>
    <row r="208" spans="3:26" ht="15.5" x14ac:dyDescent="0.35">
      <c r="C208" t="s">
        <v>167</v>
      </c>
      <c r="D208" s="5">
        <v>163763000000</v>
      </c>
      <c r="E208" s="5">
        <v>606040000000</v>
      </c>
      <c r="F208" s="5">
        <v>-808764000000</v>
      </c>
      <c r="G208" s="5">
        <v>-1303281000000</v>
      </c>
      <c r="I208" s="5">
        <v>3646360000000</v>
      </c>
      <c r="J208" s="5">
        <v>-4676962000000</v>
      </c>
      <c r="K208" s="5">
        <v>4794536000000</v>
      </c>
      <c r="L208" s="5">
        <v>-752871000000</v>
      </c>
      <c r="M208" s="5">
        <v>1091243000000</v>
      </c>
      <c r="N208" s="5">
        <v>432836824000</v>
      </c>
      <c r="O208" s="5">
        <v>-614635889000</v>
      </c>
      <c r="P208" s="5">
        <v>-1338990831000</v>
      </c>
      <c r="Q208" s="5">
        <v>-2079743358000</v>
      </c>
      <c r="R208" s="5">
        <v>-393494780000</v>
      </c>
      <c r="S208" s="5">
        <v>5272395960000</v>
      </c>
      <c r="T208" s="5">
        <v>-291255079000</v>
      </c>
      <c r="U208" s="5">
        <v>-1602734110000</v>
      </c>
      <c r="V208" s="5">
        <v>-1910922000000</v>
      </c>
      <c r="W208" s="5">
        <v>1493653102000</v>
      </c>
      <c r="X208" s="5">
        <v>1617433652000</v>
      </c>
      <c r="Y208" s="5">
        <v>-261248443000</v>
      </c>
      <c r="Z208" s="5">
        <v>-1583445768000</v>
      </c>
    </row>
    <row r="209" spans="2:26" ht="15.5" x14ac:dyDescent="0.35">
      <c r="C209" t="s">
        <v>168</v>
      </c>
      <c r="E209" s="5">
        <v>8433610000000</v>
      </c>
      <c r="I209" s="5">
        <v>4751621000000</v>
      </c>
      <c r="J209" s="5">
        <v>9208814000000</v>
      </c>
      <c r="K209" s="5">
        <v>4476491000000</v>
      </c>
      <c r="L209" s="5">
        <v>5089160000000</v>
      </c>
      <c r="M209" s="5">
        <v>3984388000000</v>
      </c>
      <c r="N209" s="5">
        <v>3636243080000</v>
      </c>
      <c r="O209" s="5">
        <v>4299068085000</v>
      </c>
      <c r="P209" s="5">
        <v>5550677020000</v>
      </c>
      <c r="Q209" s="5">
        <v>7623385438000</v>
      </c>
      <c r="R209" s="5">
        <v>8086634372000</v>
      </c>
      <c r="S209" s="5">
        <v>2618910283000</v>
      </c>
      <c r="T209" s="5">
        <v>2792737848000</v>
      </c>
      <c r="U209" s="5">
        <v>3868574769000</v>
      </c>
      <c r="V209" s="5">
        <v>5639678574000</v>
      </c>
      <c r="W209" s="5">
        <v>4229101514000</v>
      </c>
      <c r="X209" s="5">
        <v>2773582727000</v>
      </c>
      <c r="Y209" s="5">
        <v>3284218532000</v>
      </c>
      <c r="Z209" s="5">
        <v>4743875109000</v>
      </c>
    </row>
    <row r="210" spans="2:26" ht="15.5" x14ac:dyDescent="0.35">
      <c r="C210" t="s">
        <v>242</v>
      </c>
      <c r="D210" s="5">
        <v>23803000000</v>
      </c>
      <c r="E210" s="5">
        <v>-1142000000</v>
      </c>
      <c r="F210" s="5">
        <v>-19497000000</v>
      </c>
      <c r="G210" s="5">
        <v>51427000000</v>
      </c>
      <c r="I210" s="5">
        <v>35629000000</v>
      </c>
      <c r="J210" s="5">
        <v>219769000000</v>
      </c>
      <c r="K210" s="5">
        <v>-62213000000</v>
      </c>
      <c r="L210" s="5">
        <v>140202000000</v>
      </c>
      <c r="M210" s="5">
        <v>13529000000</v>
      </c>
      <c r="N210" s="5">
        <v>-84692257000</v>
      </c>
      <c r="O210" s="5">
        <v>-48189116000</v>
      </c>
      <c r="P210" s="5">
        <v>87381896000</v>
      </c>
      <c r="Q210" s="5">
        <v>7034940000</v>
      </c>
      <c r="R210" s="5">
        <v>-69754154000</v>
      </c>
      <c r="S210" s="5">
        <v>195328129000</v>
      </c>
      <c r="T210" s="5">
        <v>117427514000</v>
      </c>
      <c r="U210" s="5">
        <v>526897189000</v>
      </c>
      <c r="V210" s="5">
        <v>139818195000</v>
      </c>
      <c r="W210" s="5">
        <v>-83076042000</v>
      </c>
      <c r="X210" s="5">
        <v>-82773642000</v>
      </c>
      <c r="Y210" s="5">
        <v>-249387362000</v>
      </c>
      <c r="Z210" s="5">
        <v>123789191000</v>
      </c>
    </row>
    <row r="211" spans="2:26" ht="15.5" x14ac:dyDescent="0.35">
      <c r="C211" t="s">
        <v>169</v>
      </c>
      <c r="D211" s="5">
        <v>187566000000</v>
      </c>
      <c r="E211" s="5">
        <v>9038508000000</v>
      </c>
      <c r="F211" s="5">
        <v>-828261000000</v>
      </c>
      <c r="G211" s="5">
        <v>-1251854000000</v>
      </c>
      <c r="I211" s="5">
        <v>8433610000000</v>
      </c>
      <c r="J211" s="5">
        <v>4751621000000</v>
      </c>
      <c r="K211" s="5">
        <v>9208814000000</v>
      </c>
      <c r="L211" s="5">
        <v>4476491000000</v>
      </c>
      <c r="M211" s="5">
        <v>5089160000000</v>
      </c>
      <c r="N211" s="5">
        <v>3984387647000</v>
      </c>
      <c r="O211" s="5">
        <v>3636243080000</v>
      </c>
      <c r="P211" s="5">
        <v>4299068085000</v>
      </c>
      <c r="Q211" s="5">
        <v>5550677020000</v>
      </c>
      <c r="R211" s="5">
        <v>7623385438000</v>
      </c>
      <c r="S211" s="5">
        <v>8086634372000</v>
      </c>
      <c r="T211" s="5">
        <v>2618910283000</v>
      </c>
      <c r="U211" s="5">
        <v>2792737848000</v>
      </c>
      <c r="V211" s="5">
        <v>3868574769000</v>
      </c>
      <c r="W211" s="5">
        <v>5639678574000</v>
      </c>
      <c r="X211" s="5">
        <v>4308242737000</v>
      </c>
      <c r="Y211" s="5">
        <v>2773582727000</v>
      </c>
      <c r="Z211" s="5">
        <v>3284218532000</v>
      </c>
    </row>
    <row r="213" spans="2:26" ht="15.5" x14ac:dyDescent="0.35">
      <c r="B213" t="s">
        <v>170</v>
      </c>
      <c r="C213" t="s">
        <v>12</v>
      </c>
      <c r="D213" s="5">
        <v>24030000000</v>
      </c>
      <c r="E213" s="5">
        <v>24030000000</v>
      </c>
      <c r="F213" s="5">
        <v>24030000000</v>
      </c>
      <c r="G213" s="5">
        <v>24030000000</v>
      </c>
      <c r="I213" s="5">
        <v>24030000000</v>
      </c>
      <c r="J213" s="5">
        <v>24030000000</v>
      </c>
      <c r="K213" s="5">
        <v>24030000000</v>
      </c>
      <c r="L213" s="5">
        <v>24030000000</v>
      </c>
      <c r="M213" s="5">
        <v>24030000000</v>
      </c>
      <c r="N213" s="5">
        <v>24030000000</v>
      </c>
      <c r="O213" s="5">
        <v>24030000000</v>
      </c>
      <c r="P213" s="5">
        <v>24030000000</v>
      </c>
      <c r="Q213" s="5">
        <v>24030000000</v>
      </c>
      <c r="R213" s="5">
        <v>24030000000</v>
      </c>
      <c r="S213" s="5">
        <v>24030000000</v>
      </c>
      <c r="T213" s="5">
        <v>9540000000</v>
      </c>
      <c r="U213" s="5">
        <v>9540000000</v>
      </c>
      <c r="V213" s="5">
        <v>9540000000</v>
      </c>
      <c r="W213" s="5">
        <v>9540000000</v>
      </c>
      <c r="X213" s="5">
        <v>9540000000</v>
      </c>
      <c r="Y213" s="5">
        <v>9540000000</v>
      </c>
      <c r="Z213" s="5">
        <v>9540000000</v>
      </c>
    </row>
    <row r="214" spans="2:26" ht="15.5" x14ac:dyDescent="0.35">
      <c r="C214" t="s">
        <v>171</v>
      </c>
      <c r="D214" s="6">
        <v>124.08</v>
      </c>
      <c r="E214" s="6">
        <v>141.77000000000001</v>
      </c>
      <c r="F214" s="6">
        <v>51.36</v>
      </c>
      <c r="G214" s="6">
        <v>53.19</v>
      </c>
    </row>
    <row r="215" spans="2:26" ht="15.5" x14ac:dyDescent="0.35">
      <c r="C215" t="s">
        <v>172</v>
      </c>
      <c r="D215" s="6">
        <v>20.87</v>
      </c>
      <c r="E215" s="6">
        <v>24.69</v>
      </c>
      <c r="F215" s="6">
        <v>61.33</v>
      </c>
      <c r="G215" s="6">
        <v>59.41</v>
      </c>
    </row>
    <row r="216" spans="2:26" ht="15.5" x14ac:dyDescent="0.35">
      <c r="C216" t="s">
        <v>60</v>
      </c>
      <c r="D216" s="6">
        <v>1.86</v>
      </c>
      <c r="E216" s="6">
        <v>2.87</v>
      </c>
      <c r="F216" s="5">
        <v>6</v>
      </c>
      <c r="G216" s="6">
        <v>5.84</v>
      </c>
    </row>
    <row r="217" spans="2:26" ht="15.5" x14ac:dyDescent="0.35">
      <c r="C217" t="s">
        <v>173</v>
      </c>
      <c r="D217" s="5">
        <v>4189620000000</v>
      </c>
      <c r="E217" s="5">
        <v>4716240000000</v>
      </c>
      <c r="F217" s="5">
        <v>766980000000</v>
      </c>
      <c r="G217" s="5">
        <v>1997070000000</v>
      </c>
    </row>
    <row r="218" spans="2:26" ht="15.5" x14ac:dyDescent="0.35">
      <c r="C218" t="s">
        <v>174</v>
      </c>
      <c r="D218" s="6">
        <v>4.87E-2</v>
      </c>
      <c r="E218" s="6">
        <v>5.3800000000000001E-2</v>
      </c>
      <c r="F218" s="6">
        <v>2.35E-2</v>
      </c>
      <c r="G218" s="6">
        <v>2.6600000000000002E-2</v>
      </c>
    </row>
    <row r="219" spans="2:26" ht="15.5" x14ac:dyDescent="0.35">
      <c r="C219" t="s">
        <v>175</v>
      </c>
      <c r="D219" s="6">
        <v>0.08</v>
      </c>
      <c r="E219" s="6">
        <v>8.77E-2</v>
      </c>
      <c r="F219" s="6">
        <v>3.5000000000000003E-2</v>
      </c>
      <c r="G219" s="6">
        <v>3.78E-2</v>
      </c>
    </row>
    <row r="220" spans="2:26" ht="15.5" x14ac:dyDescent="0.35">
      <c r="C220" t="s">
        <v>176</v>
      </c>
      <c r="D220" s="6">
        <v>8.5000000000000006E-2</v>
      </c>
      <c r="E220" s="6">
        <v>0.1008</v>
      </c>
      <c r="F220" s="6">
        <v>1.21E-2</v>
      </c>
      <c r="G220" s="6">
        <v>4.53E-2</v>
      </c>
    </row>
    <row r="221" spans="2:26" ht="15.5" x14ac:dyDescent="0.35">
      <c r="C221" t="s">
        <v>177</v>
      </c>
      <c r="D221" s="6">
        <v>16.489999999999998</v>
      </c>
      <c r="E221" s="6">
        <v>41.78</v>
      </c>
      <c r="F221" s="5">
        <v>8</v>
      </c>
      <c r="G221" s="6">
        <v>27.68</v>
      </c>
    </row>
    <row r="222" spans="2:26" ht="15.5" x14ac:dyDescent="0.35">
      <c r="C222" t="s">
        <v>178</v>
      </c>
      <c r="D222" s="5">
        <v>38532000000000</v>
      </c>
      <c r="E222" s="5">
        <v>40406000000000</v>
      </c>
      <c r="F222" s="5">
        <v>36600000000000</v>
      </c>
      <c r="G222" s="5">
        <v>35197000000000</v>
      </c>
    </row>
    <row r="223" spans="2:26" ht="15.5" x14ac:dyDescent="0.35">
      <c r="C223" t="s">
        <v>179</v>
      </c>
      <c r="D223" s="6">
        <v>1.67</v>
      </c>
      <c r="E223" s="6">
        <v>2.17</v>
      </c>
      <c r="F223" s="6">
        <v>2.14</v>
      </c>
      <c r="G223" s="6">
        <v>2.25</v>
      </c>
    </row>
    <row r="224" spans="2:26" ht="15.5" x14ac:dyDescent="0.35">
      <c r="C224" t="s">
        <v>180</v>
      </c>
      <c r="D224" s="6">
        <v>1550.93</v>
      </c>
      <c r="E224" s="6">
        <v>1616.55</v>
      </c>
      <c r="F224" s="6">
        <v>1468.88</v>
      </c>
      <c r="G224" s="6">
        <v>1407.28</v>
      </c>
    </row>
    <row r="225" spans="3:26" ht="15.5" x14ac:dyDescent="0.35">
      <c r="C225" t="s">
        <v>181</v>
      </c>
      <c r="D225" s="6">
        <v>1.68</v>
      </c>
      <c r="E225" s="6">
        <v>2.17</v>
      </c>
      <c r="F225" s="6">
        <v>2.15</v>
      </c>
      <c r="G225" s="6">
        <v>2.2599999999999998</v>
      </c>
    </row>
    <row r="226" spans="3:26" ht="15.5" x14ac:dyDescent="0.35">
      <c r="C226" t="s">
        <v>182</v>
      </c>
      <c r="D226" s="6">
        <v>1544.77</v>
      </c>
      <c r="E226" s="6">
        <v>1610.7</v>
      </c>
      <c r="F226" s="6">
        <v>1462.9</v>
      </c>
      <c r="G226" s="6">
        <v>1400.05</v>
      </c>
    </row>
    <row r="227" spans="3:26" ht="15.5" x14ac:dyDescent="0.35">
      <c r="C227" t="s">
        <v>183</v>
      </c>
      <c r="D227" s="5">
        <v>1349000000000</v>
      </c>
      <c r="E227" s="5">
        <v>5550000000000</v>
      </c>
      <c r="F227" s="5">
        <v>1398000000000</v>
      </c>
      <c r="G227" s="5">
        <v>736000000000</v>
      </c>
    </row>
    <row r="228" spans="3:26" ht="15.5" x14ac:dyDescent="0.35">
      <c r="C228" t="s">
        <v>184</v>
      </c>
      <c r="D228" s="5">
        <v>36000000000</v>
      </c>
      <c r="E228" s="5">
        <v>39000000000</v>
      </c>
      <c r="F228" s="5">
        <v>54000000000</v>
      </c>
      <c r="G228" s="5">
        <v>51000000000</v>
      </c>
    </row>
    <row r="229" spans="3:26" ht="15.5" x14ac:dyDescent="0.35">
      <c r="C229" t="s">
        <v>185</v>
      </c>
      <c r="D229" s="5">
        <v>37270000000000</v>
      </c>
      <c r="E229" s="5">
        <v>38847000000000</v>
      </c>
      <c r="F229" s="5">
        <v>35298000000000</v>
      </c>
      <c r="G229" s="5">
        <v>33818000000000</v>
      </c>
    </row>
    <row r="230" spans="3:26" ht="15.5" x14ac:dyDescent="0.35">
      <c r="C230" t="s">
        <v>24</v>
      </c>
      <c r="D230" s="5">
        <v>1385000000000</v>
      </c>
      <c r="E230" s="5">
        <v>5589000000000</v>
      </c>
      <c r="F230" s="5">
        <v>1452000000000</v>
      </c>
      <c r="G230" s="5">
        <v>787000000000</v>
      </c>
    </row>
    <row r="231" spans="3:26" ht="15.5" x14ac:dyDescent="0.35">
      <c r="C231" t="s">
        <v>21</v>
      </c>
      <c r="D231" s="5">
        <v>-7841000000000</v>
      </c>
      <c r="E231" s="5">
        <v>-3450000000000</v>
      </c>
      <c r="F231" s="5">
        <v>-6982000000000</v>
      </c>
      <c r="G231" s="5">
        <v>-8475000000000</v>
      </c>
    </row>
    <row r="232" spans="3:26" ht="15.5" x14ac:dyDescent="0.35">
      <c r="C232" t="s">
        <v>186</v>
      </c>
      <c r="D232" s="5">
        <v>14920000000000</v>
      </c>
      <c r="E232" s="5">
        <v>16409000000000</v>
      </c>
      <c r="F232" s="5">
        <v>13339000000000</v>
      </c>
      <c r="G232" s="5">
        <v>12194000000000</v>
      </c>
    </row>
    <row r="233" spans="3:26" ht="15.5" x14ac:dyDescent="0.35">
      <c r="C233" t="s">
        <v>187</v>
      </c>
      <c r="D233" s="5">
        <v>2402000000000</v>
      </c>
      <c r="E233" s="5">
        <v>-3154000000000</v>
      </c>
      <c r="F233" s="5">
        <v>832000000000</v>
      </c>
      <c r="G233" s="5">
        <v>1746000000000</v>
      </c>
    </row>
    <row r="234" spans="3:26" ht="15.5" x14ac:dyDescent="0.35">
      <c r="C234" t="s">
        <v>188</v>
      </c>
      <c r="D234" s="5">
        <v>-183000000000</v>
      </c>
      <c r="E234" s="5">
        <v>-97000000000</v>
      </c>
      <c r="F234" s="5">
        <v>-267000000000</v>
      </c>
      <c r="G234" s="5">
        <v>-112000000000</v>
      </c>
    </row>
    <row r="235" spans="3:26" ht="15.5" x14ac:dyDescent="0.35">
      <c r="C235" t="s">
        <v>13</v>
      </c>
      <c r="D235" s="5">
        <v>2219000000000</v>
      </c>
      <c r="E235" s="5">
        <v>-3251000000000</v>
      </c>
      <c r="F235" s="5">
        <v>565000000000</v>
      </c>
      <c r="G235" s="5">
        <v>1634000000000</v>
      </c>
    </row>
    <row r="236" spans="3:26" ht="15.5" x14ac:dyDescent="0.35">
      <c r="C236" t="s">
        <v>16</v>
      </c>
      <c r="D236" s="6">
        <v>92.35</v>
      </c>
      <c r="E236" s="6">
        <v>-135.27000000000001</v>
      </c>
      <c r="F236" s="6">
        <v>23.51</v>
      </c>
      <c r="G236" s="6">
        <v>68.010000000000005</v>
      </c>
    </row>
    <row r="237" spans="3:26" ht="15.5" x14ac:dyDescent="0.35">
      <c r="C237" t="s">
        <v>45</v>
      </c>
      <c r="I237" s="6">
        <v>299.98</v>
      </c>
      <c r="J237" s="6">
        <v>151.77000000000001</v>
      </c>
      <c r="K237" s="6">
        <v>128.07</v>
      </c>
      <c r="L237" s="5">
        <v>159</v>
      </c>
      <c r="M237" s="6">
        <v>77.47</v>
      </c>
      <c r="N237" s="6">
        <v>47.83</v>
      </c>
      <c r="O237" s="6">
        <v>8.07</v>
      </c>
      <c r="P237" s="6">
        <v>36.39</v>
      </c>
      <c r="Q237" s="6">
        <v>5.68</v>
      </c>
      <c r="R237" s="6">
        <v>2.7</v>
      </c>
      <c r="S237" s="6">
        <v>-59.96</v>
      </c>
      <c r="T237" s="6">
        <v>-81.28</v>
      </c>
      <c r="U237" s="6">
        <v>42.98</v>
      </c>
      <c r="V237" s="6">
        <v>313.79000000000002</v>
      </c>
      <c r="W237" s="6">
        <v>202.12</v>
      </c>
      <c r="X237" s="6">
        <v>175.6</v>
      </c>
      <c r="Y237" s="6">
        <v>62.4</v>
      </c>
      <c r="Z237" s="6">
        <v>143.53</v>
      </c>
    </row>
    <row r="238" spans="3:26" ht="15.5" x14ac:dyDescent="0.35">
      <c r="C238" t="s">
        <v>59</v>
      </c>
      <c r="I238" s="6">
        <v>10.5</v>
      </c>
      <c r="J238" s="6">
        <v>10.050000000000001</v>
      </c>
      <c r="K238" s="6">
        <v>13.31</v>
      </c>
      <c r="L238" s="6">
        <v>12.48</v>
      </c>
      <c r="M238" s="6">
        <v>29.04</v>
      </c>
      <c r="N238" s="6">
        <v>40.46</v>
      </c>
      <c r="O238" s="6">
        <v>104.09</v>
      </c>
      <c r="P238" s="6">
        <v>21.02</v>
      </c>
      <c r="Q238" s="6">
        <v>110.04</v>
      </c>
      <c r="R238" s="6">
        <v>331.48</v>
      </c>
      <c r="S238" s="6">
        <v>-5.24</v>
      </c>
      <c r="T238" s="6">
        <v>-13.12</v>
      </c>
      <c r="U238" s="6">
        <v>25.38</v>
      </c>
      <c r="V238" s="6">
        <v>4.08</v>
      </c>
      <c r="W238" s="6">
        <v>8.02</v>
      </c>
      <c r="X238" s="6">
        <v>13.95</v>
      </c>
      <c r="Y238" s="6">
        <v>35.26</v>
      </c>
      <c r="Z238" s="6">
        <v>7.6</v>
      </c>
    </row>
    <row r="239" spans="3:26" ht="15.5" x14ac:dyDescent="0.35">
      <c r="C239" t="s">
        <v>62</v>
      </c>
      <c r="I239" s="6">
        <v>0.89</v>
      </c>
      <c r="J239" s="6">
        <v>0.53</v>
      </c>
      <c r="K239" s="5">
        <v>1</v>
      </c>
      <c r="L239" s="6">
        <v>1.04</v>
      </c>
      <c r="M239" s="6">
        <v>1.41</v>
      </c>
      <c r="N239" s="6">
        <v>1.7</v>
      </c>
      <c r="O239" s="6">
        <v>0.62</v>
      </c>
      <c r="P239" s="6">
        <v>0.73</v>
      </c>
      <c r="Q239" s="6">
        <v>1.19</v>
      </c>
      <c r="R239" s="6">
        <v>2.36</v>
      </c>
      <c r="S239" s="6">
        <v>0.72</v>
      </c>
      <c r="T239" s="6">
        <v>1.08</v>
      </c>
      <c r="U239" s="6">
        <v>0.92</v>
      </c>
      <c r="V239" s="6">
        <v>1.17</v>
      </c>
      <c r="W239" s="6">
        <v>1.49</v>
      </c>
      <c r="X239" s="6">
        <v>2.67</v>
      </c>
      <c r="Y239" s="6">
        <v>2.41</v>
      </c>
      <c r="Z239" s="6">
        <v>1.08</v>
      </c>
    </row>
    <row r="240" spans="3:26" ht="15.5" x14ac:dyDescent="0.35">
      <c r="C240" t="s">
        <v>189</v>
      </c>
      <c r="I240" s="5">
        <v>9369050000000</v>
      </c>
      <c r="J240" s="6">
        <v>4285970000000.0005</v>
      </c>
      <c r="K240" s="5">
        <v>4085540000000</v>
      </c>
      <c r="L240" s="5">
        <v>4800270000000</v>
      </c>
      <c r="M240" s="5">
        <v>3628740000000</v>
      </c>
      <c r="N240" s="5">
        <v>3131640000000</v>
      </c>
      <c r="O240" s="5">
        <v>2065620000000</v>
      </c>
      <c r="P240" s="5">
        <v>2696670000000</v>
      </c>
    </row>
    <row r="241" spans="3:26" ht="15.5" x14ac:dyDescent="0.35">
      <c r="C241" t="s">
        <v>190</v>
      </c>
      <c r="I241" s="6">
        <v>0.13720000000000002</v>
      </c>
      <c r="J241" s="6">
        <v>8.1900000000000001E-2</v>
      </c>
      <c r="K241" s="6">
        <v>7.1800000000000003E-2</v>
      </c>
      <c r="L241" s="6">
        <v>0.11359999999999999</v>
      </c>
      <c r="M241" s="6">
        <v>5.6600000000000004E-2</v>
      </c>
      <c r="N241" s="6">
        <v>3.6200000000000003E-2</v>
      </c>
      <c r="O241" s="6">
        <v>6.4000000000000003E-3</v>
      </c>
      <c r="P241" s="6">
        <v>2.63E-2</v>
      </c>
      <c r="Q241" s="6">
        <v>4.5000000000000005E-3</v>
      </c>
      <c r="R241" s="6">
        <v>2.2000000000000001E-3</v>
      </c>
      <c r="S241" s="6">
        <v>-4.7500000000000001E-2</v>
      </c>
      <c r="T241" s="6">
        <v>-3.5200000000000002E-2</v>
      </c>
      <c r="U241" s="6">
        <v>1.8700000000000001E-2</v>
      </c>
      <c r="V241" s="6">
        <v>0.15190000000000001</v>
      </c>
      <c r="W241" s="6">
        <v>0.1268</v>
      </c>
      <c r="X241" s="6">
        <v>0.1361</v>
      </c>
      <c r="Y241" s="6">
        <v>5.9900000000000002E-2</v>
      </c>
      <c r="Z241" s="6">
        <v>0.1336</v>
      </c>
    </row>
    <row r="242" spans="3:26" ht="15.5" x14ac:dyDescent="0.35">
      <c r="C242" t="s">
        <v>191</v>
      </c>
      <c r="I242" s="6">
        <v>0.20420000000000002</v>
      </c>
      <c r="J242" s="6">
        <v>0.1159</v>
      </c>
      <c r="K242" s="6">
        <v>0.10039999999999999</v>
      </c>
      <c r="L242" s="6">
        <v>0.16109999999999999</v>
      </c>
      <c r="M242" s="6">
        <v>8.929999999999999E-2</v>
      </c>
      <c r="N242" s="6">
        <v>6.0400000000000002E-2</v>
      </c>
      <c r="O242" s="6">
        <v>1.0700000000000001E-2</v>
      </c>
      <c r="P242" s="6">
        <v>4.4299999999999999E-2</v>
      </c>
      <c r="Q242" s="6">
        <v>7.4000000000000003E-3</v>
      </c>
      <c r="R242" s="6">
        <v>3.4999999999999996E-3</v>
      </c>
      <c r="S242" s="6">
        <v>-7.8700000000000006E-2</v>
      </c>
      <c r="T242" s="6">
        <v>-6.5000000000000002E-2</v>
      </c>
      <c r="U242" s="6">
        <v>3.2000000000000001E-2</v>
      </c>
      <c r="V242" s="6">
        <v>0.23319999999999999</v>
      </c>
      <c r="W242" s="6">
        <v>0.17899999999999999</v>
      </c>
      <c r="X242" s="6">
        <v>0.17480000000000001</v>
      </c>
      <c r="Y242" s="6">
        <v>7.2999999999999995E-2</v>
      </c>
      <c r="Z242" s="6">
        <v>0.16980000000000001</v>
      </c>
    </row>
    <row r="243" spans="3:26" ht="15.5" x14ac:dyDescent="0.35">
      <c r="C243" t="s">
        <v>192</v>
      </c>
      <c r="I243" s="6">
        <v>0.21640000000000001</v>
      </c>
      <c r="J243" s="6">
        <v>8.6899999999999991E-2</v>
      </c>
      <c r="K243" s="6">
        <v>8.4499999999999992E-2</v>
      </c>
      <c r="L243" s="6">
        <v>0.1459</v>
      </c>
      <c r="M243" s="6">
        <v>0.1084</v>
      </c>
      <c r="N243" s="6">
        <v>8.2799999999999999E-2</v>
      </c>
      <c r="O243" s="6">
        <v>3.6299999999999999E-2</v>
      </c>
      <c r="P243" s="6">
        <v>7.0900000000000005E-2</v>
      </c>
      <c r="Q243" s="6">
        <v>2.4E-2</v>
      </c>
      <c r="R243" s="6">
        <v>2.9999999999999997E-4</v>
      </c>
      <c r="S243" s="6">
        <v>-3.1699999999999999E-2</v>
      </c>
      <c r="T243" s="6">
        <v>-9.8999999999999991E-3</v>
      </c>
      <c r="U243" s="6">
        <v>2.4300000000000002E-2</v>
      </c>
      <c r="V243" s="6">
        <v>5.7800000000000004E-2</v>
      </c>
      <c r="W243" s="6">
        <v>0.16320000000000001</v>
      </c>
      <c r="X243" s="6">
        <v>0.19949999999999998</v>
      </c>
      <c r="Y243" s="6">
        <v>6.2800000000000009E-2</v>
      </c>
      <c r="Z243" s="6">
        <v>0.35969999999999996</v>
      </c>
    </row>
    <row r="244" spans="3:26" ht="15.5" x14ac:dyDescent="0.35">
      <c r="C244" t="s">
        <v>193</v>
      </c>
      <c r="I244" s="6">
        <v>50.24</v>
      </c>
      <c r="J244" s="6">
        <v>12.64</v>
      </c>
      <c r="K244" s="6">
        <v>12.16</v>
      </c>
      <c r="L244" s="6">
        <v>10.34</v>
      </c>
      <c r="M244" s="6">
        <v>7.63</v>
      </c>
      <c r="N244" s="6">
        <v>3.59</v>
      </c>
      <c r="O244" s="6">
        <v>4.0999999999999996</v>
      </c>
      <c r="P244" s="6">
        <v>3.34</v>
      </c>
      <c r="Q244" s="6">
        <v>0.99</v>
      </c>
      <c r="R244" s="6">
        <v>0.03</v>
      </c>
      <c r="S244" s="6">
        <v>-2.85</v>
      </c>
      <c r="T244" s="6">
        <v>-1.42</v>
      </c>
      <c r="U244" s="6">
        <v>6.94</v>
      </c>
      <c r="V244" s="6">
        <v>3.82</v>
      </c>
      <c r="W244" s="6">
        <v>88.58</v>
      </c>
      <c r="X244" s="6">
        <v>153.86000000000001</v>
      </c>
      <c r="Y244" s="6">
        <v>12.49</v>
      </c>
      <c r="Z244" s="6">
        <v>34.03</v>
      </c>
    </row>
    <row r="245" spans="3:26" ht="15.5" x14ac:dyDescent="0.35">
      <c r="C245" t="s">
        <v>56</v>
      </c>
      <c r="I245" s="6">
        <v>2.14</v>
      </c>
      <c r="J245" s="6">
        <v>1.1599999999999999</v>
      </c>
      <c r="K245" s="6">
        <v>1.34</v>
      </c>
      <c r="L245" s="6">
        <v>2.0099999999999998</v>
      </c>
      <c r="M245" s="6">
        <v>2.59</v>
      </c>
      <c r="N245" s="6">
        <v>2.44</v>
      </c>
      <c r="O245" s="6">
        <v>1.1100000000000001</v>
      </c>
      <c r="P245" s="6">
        <v>0.93</v>
      </c>
      <c r="Q245" s="6">
        <v>0.81</v>
      </c>
      <c r="R245" s="6">
        <v>1.17</v>
      </c>
      <c r="S245" s="6">
        <v>0.41</v>
      </c>
      <c r="T245" s="6">
        <v>0.85</v>
      </c>
      <c r="U245" s="6">
        <v>0.81</v>
      </c>
      <c r="V245" s="6">
        <v>0.95</v>
      </c>
      <c r="W245" s="6">
        <v>1.43</v>
      </c>
      <c r="X245" s="6">
        <v>2.44</v>
      </c>
      <c r="Y245" s="6">
        <v>2.58</v>
      </c>
      <c r="Z245" s="6">
        <v>1.29</v>
      </c>
    </row>
    <row r="246" spans="3:26" ht="15.5" x14ac:dyDescent="0.35">
      <c r="C246" t="s">
        <v>53</v>
      </c>
      <c r="I246" s="6">
        <v>1468.88</v>
      </c>
      <c r="J246" s="6">
        <v>1309.08</v>
      </c>
      <c r="K246" s="6">
        <v>1275.17</v>
      </c>
      <c r="L246" s="6">
        <v>986.74</v>
      </c>
      <c r="M246" s="6">
        <v>867.1</v>
      </c>
      <c r="N246" s="6">
        <v>792.29</v>
      </c>
      <c r="O246" s="6">
        <v>754.59</v>
      </c>
      <c r="P246" s="6">
        <v>821.41</v>
      </c>
      <c r="Q246" s="6">
        <v>769.45</v>
      </c>
      <c r="R246" s="6">
        <v>766.05</v>
      </c>
      <c r="S246" s="6">
        <v>762.22</v>
      </c>
      <c r="T246" s="6">
        <v>1250.68</v>
      </c>
      <c r="U246" s="6">
        <v>1341.25</v>
      </c>
      <c r="V246" s="6">
        <v>1345.32</v>
      </c>
      <c r="W246" s="6">
        <v>1129.33</v>
      </c>
      <c r="X246" s="6">
        <v>1004.37</v>
      </c>
      <c r="Y246" s="6">
        <v>854.32</v>
      </c>
      <c r="Z246" s="6">
        <v>845.33</v>
      </c>
    </row>
    <row r="247" spans="3:26" ht="15.5" x14ac:dyDescent="0.35">
      <c r="C247" t="s">
        <v>194</v>
      </c>
      <c r="I247" s="6">
        <v>2.15</v>
      </c>
      <c r="J247" s="6">
        <v>1.17</v>
      </c>
      <c r="K247" s="6">
        <v>1.34</v>
      </c>
      <c r="L247" s="6">
        <v>2.02</v>
      </c>
      <c r="M247" s="6">
        <v>2.61</v>
      </c>
      <c r="N247" s="6">
        <v>2.46</v>
      </c>
      <c r="O247" s="6">
        <v>1.1200000000000001</v>
      </c>
      <c r="P247" s="6">
        <v>0.94</v>
      </c>
      <c r="Q247" s="6">
        <v>0.82</v>
      </c>
      <c r="R247" s="6">
        <v>1.17</v>
      </c>
      <c r="S247" s="6">
        <v>0.41</v>
      </c>
      <c r="T247" s="6">
        <v>0.86</v>
      </c>
      <c r="U247" s="6">
        <v>0.83</v>
      </c>
      <c r="V247" s="6">
        <v>0.97</v>
      </c>
      <c r="W247" s="6">
        <v>1.46</v>
      </c>
      <c r="X247" s="6">
        <v>2.46</v>
      </c>
      <c r="Y247" s="6">
        <v>2.6</v>
      </c>
      <c r="Z247" s="6">
        <v>1.3</v>
      </c>
    </row>
    <row r="248" spans="3:26" ht="15.5" x14ac:dyDescent="0.35">
      <c r="C248" t="s">
        <v>195</v>
      </c>
      <c r="I248" s="6">
        <v>1462.9</v>
      </c>
      <c r="J248" s="6">
        <v>1303.44</v>
      </c>
      <c r="K248" s="6">
        <v>1270.43</v>
      </c>
      <c r="L248" s="6">
        <v>982.51</v>
      </c>
      <c r="M248" s="6">
        <v>862.5</v>
      </c>
      <c r="N248" s="6">
        <v>787.5</v>
      </c>
      <c r="O248" s="6">
        <v>749.96</v>
      </c>
      <c r="P248" s="6">
        <v>817.18</v>
      </c>
      <c r="Q248" s="6">
        <v>765.21</v>
      </c>
      <c r="R248" s="6">
        <v>761.82</v>
      </c>
      <c r="S248" s="6">
        <v>757.98</v>
      </c>
      <c r="T248" s="6">
        <v>1236.67</v>
      </c>
      <c r="U248" s="6">
        <v>1322.39</v>
      </c>
      <c r="V248" s="6">
        <v>1325.89</v>
      </c>
      <c r="W248" s="6">
        <v>1109.8900000000001</v>
      </c>
      <c r="X248" s="6">
        <v>994.95</v>
      </c>
      <c r="Y248" s="6">
        <v>845.84</v>
      </c>
      <c r="Z248" s="6">
        <v>836.38</v>
      </c>
    </row>
    <row r="249" spans="3:26" ht="15.5" x14ac:dyDescent="0.35">
      <c r="C249" t="s">
        <v>196</v>
      </c>
      <c r="I249" s="5">
        <v>1398000000000</v>
      </c>
      <c r="J249" s="5">
        <v>55000000000</v>
      </c>
      <c r="K249" s="5">
        <v>1703000000000</v>
      </c>
      <c r="L249" s="5">
        <v>1010000000000</v>
      </c>
      <c r="M249" s="5">
        <v>2228000000000</v>
      </c>
      <c r="N249" s="5">
        <v>4288000000000</v>
      </c>
      <c r="O249" s="5">
        <v>3003000000000</v>
      </c>
      <c r="P249" s="5">
        <v>2576000000000</v>
      </c>
      <c r="Q249" s="5">
        <v>4101000000000</v>
      </c>
      <c r="R249" s="5">
        <v>3255000000000</v>
      </c>
      <c r="S249" s="5">
        <v>3188000000000</v>
      </c>
      <c r="T249" s="5">
        <v>2752000000000</v>
      </c>
      <c r="U249" s="5">
        <v>2568000000000</v>
      </c>
      <c r="V249" s="5">
        <v>1664000000000</v>
      </c>
      <c r="W249" s="5">
        <v>8000000000</v>
      </c>
      <c r="X249" s="5">
        <v>769000000000</v>
      </c>
      <c r="Y249" s="5">
        <v>240000000000</v>
      </c>
      <c r="Z249" s="5">
        <v>256000000000</v>
      </c>
    </row>
    <row r="250" spans="3:26" ht="15.5" x14ac:dyDescent="0.35">
      <c r="C250" t="s">
        <v>197</v>
      </c>
      <c r="I250" s="5">
        <v>54000000000</v>
      </c>
      <c r="J250" s="5">
        <v>42000000000</v>
      </c>
      <c r="K250" s="5">
        <v>945000000000</v>
      </c>
      <c r="L250" s="5">
        <v>2145000000000</v>
      </c>
      <c r="M250" s="5">
        <v>3787000000000</v>
      </c>
      <c r="N250" s="5">
        <v>3475000000000</v>
      </c>
      <c r="O250" s="5">
        <v>5564000000000</v>
      </c>
      <c r="P250" s="5">
        <v>7348000000000</v>
      </c>
      <c r="Q250" s="5">
        <v>5298000000000</v>
      </c>
      <c r="R250" s="5">
        <v>6649000000000</v>
      </c>
      <c r="S250" s="5">
        <v>6922000000000</v>
      </c>
      <c r="T250" s="5">
        <v>5263000000000</v>
      </c>
      <c r="U250" s="5">
        <v>4217000000000</v>
      </c>
      <c r="V250" s="5">
        <v>2993000000000</v>
      </c>
      <c r="W250" s="5">
        <v>2992000000000</v>
      </c>
      <c r="X250" s="5">
        <v>24000000000</v>
      </c>
      <c r="Y250" s="5">
        <v>274000000000</v>
      </c>
      <c r="Z250" s="5">
        <v>596000000000</v>
      </c>
    </row>
    <row r="251" spans="3:26" ht="15.5" x14ac:dyDescent="0.35">
      <c r="C251" t="s">
        <v>26</v>
      </c>
      <c r="I251" s="5">
        <v>1452000000000</v>
      </c>
      <c r="J251" s="5">
        <v>98000000000</v>
      </c>
      <c r="K251" s="5">
        <v>2648000000000</v>
      </c>
      <c r="L251" s="5">
        <v>3155000000000</v>
      </c>
      <c r="M251" s="5">
        <v>6015000000000</v>
      </c>
      <c r="N251" s="5">
        <v>7763000000000</v>
      </c>
      <c r="O251" s="5">
        <v>8568000000000</v>
      </c>
      <c r="P251" s="5">
        <v>9924000000000</v>
      </c>
      <c r="Q251" s="5">
        <v>9399000000000</v>
      </c>
      <c r="R251" s="5">
        <v>9905000000000</v>
      </c>
      <c r="S251" s="5">
        <v>10110000000000</v>
      </c>
      <c r="T251" s="5">
        <v>8015000000000</v>
      </c>
      <c r="U251" s="5">
        <v>6785000000000</v>
      </c>
      <c r="V251" s="5">
        <v>4657000000000</v>
      </c>
      <c r="W251" s="5">
        <v>3000000000000</v>
      </c>
      <c r="X251" s="5">
        <v>793000000000</v>
      </c>
      <c r="Y251" s="5">
        <v>513000000000</v>
      </c>
      <c r="Z251" s="5">
        <v>851000000000</v>
      </c>
    </row>
    <row r="252" spans="3:26" ht="15.5" x14ac:dyDescent="0.35">
      <c r="C252" t="s">
        <v>23</v>
      </c>
      <c r="I252" s="5">
        <v>-6982000000000</v>
      </c>
      <c r="J252" s="5">
        <v>-4654000000000</v>
      </c>
      <c r="K252" s="5">
        <v>-6561000000000</v>
      </c>
      <c r="L252" s="5">
        <v>-1322000000000</v>
      </c>
      <c r="M252" s="5">
        <v>926000000000</v>
      </c>
      <c r="N252" s="5">
        <v>3779000000000</v>
      </c>
      <c r="O252" s="5">
        <v>4931000000000</v>
      </c>
      <c r="P252" s="5">
        <v>5625000000000</v>
      </c>
      <c r="Q252" s="5">
        <v>3848000000000</v>
      </c>
      <c r="R252" s="5">
        <v>2281000000000</v>
      </c>
      <c r="S252" s="5">
        <v>2024000000000</v>
      </c>
      <c r="T252" s="5">
        <v>5396000000000</v>
      </c>
      <c r="U252" s="5">
        <v>3993000000000</v>
      </c>
      <c r="V252" s="5">
        <v>788000000000</v>
      </c>
      <c r="W252" s="5">
        <v>-2639000000000</v>
      </c>
      <c r="X252" s="5">
        <v>-3516000000000</v>
      </c>
      <c r="Y252" s="5">
        <v>-2260000000000</v>
      </c>
      <c r="Z252" s="5">
        <v>-2433000000000</v>
      </c>
    </row>
    <row r="253" spans="3:26" ht="15.5" x14ac:dyDescent="0.35">
      <c r="C253" t="s">
        <v>198</v>
      </c>
      <c r="I253" s="5">
        <v>13339000000000</v>
      </c>
      <c r="J253" s="5">
        <v>8221000000000</v>
      </c>
      <c r="K253" s="5">
        <v>11488000000000</v>
      </c>
      <c r="L253" s="5">
        <v>5723000000000</v>
      </c>
      <c r="M253" s="5">
        <v>5166000000000</v>
      </c>
      <c r="N253" s="5">
        <v>1597000000000</v>
      </c>
      <c r="O253" s="5">
        <v>2372000000000</v>
      </c>
      <c r="P253" s="5">
        <v>2987000000000</v>
      </c>
      <c r="Q253" s="5">
        <v>3449000000000</v>
      </c>
      <c r="R253" s="5">
        <v>6278000000000</v>
      </c>
      <c r="S253" s="5">
        <v>6913000000000</v>
      </c>
      <c r="T253" s="5">
        <v>2480000000000</v>
      </c>
      <c r="U253" s="5">
        <v>3225000000000</v>
      </c>
      <c r="V253" s="5">
        <v>4605000000000</v>
      </c>
      <c r="W253" s="5">
        <v>8252000000000</v>
      </c>
      <c r="X253" s="5">
        <v>5605000000000</v>
      </c>
      <c r="Y253" s="5">
        <v>4689000000000</v>
      </c>
      <c r="Z253" s="5">
        <v>5101000000000</v>
      </c>
    </row>
    <row r="254" spans="3:26" ht="15.5" x14ac:dyDescent="0.35">
      <c r="C254" t="s">
        <v>199</v>
      </c>
      <c r="I254" s="5">
        <v>4853000000000</v>
      </c>
      <c r="J254" s="5">
        <v>3681000000000</v>
      </c>
      <c r="K254" s="5">
        <v>4357000000000</v>
      </c>
      <c r="L254" s="5">
        <v>4108000000000</v>
      </c>
      <c r="M254" s="5">
        <v>5043000000000</v>
      </c>
      <c r="N254" s="5">
        <v>2219000000000</v>
      </c>
      <c r="O254" s="5">
        <v>1634000000000</v>
      </c>
      <c r="P254" s="5">
        <v>1875000000000</v>
      </c>
      <c r="Q254" s="5">
        <v>1379000000000</v>
      </c>
      <c r="R254" s="5">
        <v>1015000000000</v>
      </c>
      <c r="S254" s="5">
        <v>489000000000</v>
      </c>
      <c r="T254" s="5">
        <v>392000000000</v>
      </c>
      <c r="U254" s="5">
        <v>157000000000</v>
      </c>
      <c r="V254" s="5">
        <v>891000000000</v>
      </c>
      <c r="W254" s="5">
        <v>1568000000000</v>
      </c>
      <c r="X254" s="5">
        <v>2005000000000</v>
      </c>
      <c r="Y254" s="5">
        <v>1004000000000</v>
      </c>
      <c r="Z254" s="5">
        <v>1137000000000</v>
      </c>
    </row>
    <row r="255" spans="3:26" ht="15.5" x14ac:dyDescent="0.35">
      <c r="C255" t="s">
        <v>200</v>
      </c>
      <c r="I255" s="5">
        <v>-667000000000</v>
      </c>
      <c r="J255" s="5">
        <v>-1179000000000</v>
      </c>
      <c r="K255" s="5">
        <v>-1433000000000</v>
      </c>
      <c r="L255" s="5">
        <v>-700000000000</v>
      </c>
      <c r="M255" s="5">
        <v>-511000000000</v>
      </c>
      <c r="N255" s="5">
        <v>-572000000000</v>
      </c>
      <c r="O255" s="5">
        <v>-1236000000000</v>
      </c>
      <c r="P255" s="5">
        <v>-2163000000000</v>
      </c>
      <c r="Q255" s="5">
        <v>-2365000000000</v>
      </c>
      <c r="R255" s="5">
        <v>-1231000000000</v>
      </c>
      <c r="S255" s="5">
        <v>-1821000000000</v>
      </c>
      <c r="T255" s="5">
        <v>-2076000000000</v>
      </c>
      <c r="U255" s="5">
        <v>-2680000000000</v>
      </c>
      <c r="V255" s="5">
        <v>-2561000000000</v>
      </c>
      <c r="W255" s="5">
        <v>-899000000000</v>
      </c>
      <c r="X255" s="5">
        <v>-681000000000</v>
      </c>
      <c r="Y255" s="5">
        <v>-584000000000</v>
      </c>
      <c r="Z255" s="5">
        <v>-500000000000</v>
      </c>
    </row>
    <row r="256" spans="3:26" ht="15.5" x14ac:dyDescent="0.35">
      <c r="C256" t="s">
        <v>15</v>
      </c>
      <c r="I256" s="5">
        <v>4187000000000</v>
      </c>
      <c r="J256" s="5">
        <v>2502000000000</v>
      </c>
      <c r="K256" s="5">
        <v>2924000000000</v>
      </c>
      <c r="L256" s="5">
        <v>3408000000000</v>
      </c>
      <c r="M256" s="5">
        <v>4531000000000</v>
      </c>
      <c r="N256" s="5">
        <v>1646000000000</v>
      </c>
      <c r="O256" s="5">
        <v>398000000000</v>
      </c>
      <c r="P256" s="5">
        <v>-288000000000</v>
      </c>
      <c r="Q256" s="5">
        <v>-985000000000</v>
      </c>
      <c r="R256" s="5">
        <v>-215000000000</v>
      </c>
      <c r="S256" s="5">
        <v>-1332000000000</v>
      </c>
      <c r="T256" s="5">
        <v>-1684000000000</v>
      </c>
      <c r="U256" s="5">
        <v>-2523000000000</v>
      </c>
      <c r="V256" s="5">
        <v>-1670000000000</v>
      </c>
      <c r="W256" s="5">
        <v>669000000000</v>
      </c>
      <c r="X256" s="5">
        <v>1323000000000</v>
      </c>
      <c r="Y256" s="5">
        <v>420000000000</v>
      </c>
      <c r="Z256" s="5">
        <v>637000000000</v>
      </c>
    </row>
    <row r="257" spans="3:26" ht="15.5" x14ac:dyDescent="0.35">
      <c r="C257" t="s">
        <v>17</v>
      </c>
      <c r="I257" s="6">
        <v>174.22</v>
      </c>
      <c r="J257" s="6">
        <v>104.12</v>
      </c>
      <c r="K257" s="6">
        <v>121.67</v>
      </c>
      <c r="L257" s="6">
        <v>141.81</v>
      </c>
      <c r="M257" s="6">
        <v>188.56</v>
      </c>
      <c r="N257" s="6">
        <v>68.510000000000005</v>
      </c>
      <c r="O257" s="6">
        <v>16.54</v>
      </c>
      <c r="P257" s="5">
        <v>-12</v>
      </c>
      <c r="Q257" s="5">
        <v>-41</v>
      </c>
      <c r="R257" s="6">
        <v>-8.9499999999999993</v>
      </c>
      <c r="S257" s="6">
        <v>-55.43</v>
      </c>
      <c r="T257" s="6">
        <v>-176.59</v>
      </c>
      <c r="U257" s="6">
        <v>-264.49</v>
      </c>
      <c r="V257" s="6">
        <v>-175.11</v>
      </c>
      <c r="W257" s="6">
        <v>70.12</v>
      </c>
      <c r="X257" s="6">
        <v>138.72999999999999</v>
      </c>
      <c r="Y257" s="6">
        <v>44.01</v>
      </c>
      <c r="Z257" s="6">
        <v>66.83</v>
      </c>
    </row>
  </sheetData>
  <pageMargins left="0.7" right="0.7" top="0.75" bottom="0.75" header="0.3" footer="0.3"/>
  <ignoredErrors>
    <ignoredError sqref="A1:Z258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U2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2061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2062</v>
      </c>
      <c r="D2" s="2" vm="541">
        <f ca="1">IFERROR(_xlfn.STOCKHISTORY("XIDX:" &amp; $C$1, D3, , 0, 0, 1), "Libur")</f>
        <v>199</v>
      </c>
      <c r="E2" s="2" vm="401">
        <f ca="1">IFERROR(_xlfn.STOCKHISTORY("XIDX:" &amp; $C$1, E3, , 0, 0, 1), "Libur")</f>
        <v>114</v>
      </c>
      <c r="H2" s="2" vm="401">
        <f ca="1">IFERROR(INDEX(D2:G2,COUNT(D2:G2)),"")</f>
        <v>114</v>
      </c>
      <c r="I2" s="2" vm="253">
        <f t="shared" ref="I2:U2" ca="1" si="0">IFERROR(_xlfn.STOCKHISTORY("XIDX:" &amp; $C$1, I1, , 0, 0, 1), "Libur")</f>
        <v>234</v>
      </c>
      <c r="J2" s="2" vm="542">
        <f t="shared" ca="1" si="0"/>
        <v>120</v>
      </c>
      <c r="K2" s="2" vm="306">
        <f t="shared" ca="1" si="0"/>
        <v>166</v>
      </c>
      <c r="L2" s="2" vm="543">
        <f t="shared" ca="1" si="0"/>
        <v>170</v>
      </c>
      <c r="M2" s="2" vm="544">
        <f t="shared" ca="1" si="0"/>
        <v>850</v>
      </c>
      <c r="N2" s="2" vm="47">
        <f t="shared" ca="1" si="0"/>
        <v>410</v>
      </c>
      <c r="O2" s="2" t="str">
        <f t="shared" ca="1" si="0"/>
        <v>Libur</v>
      </c>
      <c r="P2" s="2" t="str">
        <f t="shared" ca="1" si="0"/>
        <v>Libur</v>
      </c>
      <c r="Q2" s="2" vm="44">
        <f t="shared" ca="1" si="0"/>
        <v>1780</v>
      </c>
      <c r="R2" s="2" vm="44">
        <f t="shared" ca="1" si="0"/>
        <v>1780</v>
      </c>
      <c r="S2" s="2" t="str">
        <f t="shared" ca="1" si="0"/>
        <v>Libur</v>
      </c>
      <c r="T2" s="2" vm="545">
        <f t="shared" ca="1" si="0"/>
        <v>3300</v>
      </c>
      <c r="U2" s="2" vm="278">
        <f t="shared" ca="1" si="0"/>
        <v>2550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13698558</v>
      </c>
      <c r="E4" s="2">
        <f>IFERROR(INDEX(E51:E500,MATCH($C$4,$C$51:$C$500,0)),"")</f>
        <v>19866647</v>
      </c>
      <c r="H4" s="2">
        <f>IFERROR(SUM(D4:G4)*(4/MAX(1,COUNT(D4:G4))),"")</f>
        <v>67130410</v>
      </c>
      <c r="I4" s="2">
        <f t="shared" ref="I4:U4" si="1">IFERROR(INDEX(I51:I500,MATCH($C$4,$C$51:$C$500,0)),"")</f>
        <v>84239187</v>
      </c>
      <c r="J4" s="2">
        <f t="shared" si="1"/>
        <v>84582436</v>
      </c>
      <c r="K4" s="2">
        <f t="shared" si="1"/>
        <v>62274932</v>
      </c>
      <c r="L4" s="2">
        <f t="shared" si="1"/>
        <v>80976771</v>
      </c>
      <c r="M4" s="2">
        <f t="shared" si="1"/>
        <v>65155633</v>
      </c>
      <c r="N4" s="2">
        <f t="shared" si="1"/>
        <v>54767506</v>
      </c>
      <c r="O4" s="2">
        <f t="shared" si="1"/>
        <v>93918906</v>
      </c>
      <c r="P4" s="2">
        <f t="shared" si="1"/>
        <v>91610151</v>
      </c>
      <c r="Q4" s="2">
        <f t="shared" si="1"/>
        <v>74475065</v>
      </c>
      <c r="R4" s="2">
        <f t="shared" si="1"/>
        <v>105176356</v>
      </c>
      <c r="S4" s="2">
        <f t="shared" si="1"/>
        <v>246286442</v>
      </c>
      <c r="T4" s="2">
        <f t="shared" si="1"/>
        <v>249325833</v>
      </c>
      <c r="U4" s="2">
        <f t="shared" si="1"/>
        <v>259595002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1465589</v>
      </c>
      <c r="E5" s="2">
        <f>IFERROR(INDEX(E51:E500,MATCH($C$5,$C$51:$C$500,0)),"")</f>
        <v>1297555</v>
      </c>
      <c r="H5" s="2">
        <f>IFERROR(SUM(D5:G5)*(4/MAX(1,COUNT(D5:G5))),"")</f>
        <v>5526288</v>
      </c>
      <c r="I5" s="2">
        <f t="shared" ref="I5:U5" si="2">IFERROR(INDEX(I51:I500,MATCH($C$5,$C$51:$C$500,0)),"")</f>
        <v>3683669</v>
      </c>
      <c r="J5" s="2">
        <f t="shared" si="2"/>
        <v>455806</v>
      </c>
      <c r="K5" s="2">
        <f t="shared" si="2"/>
        <v>-1460224</v>
      </c>
      <c r="L5" s="2">
        <f t="shared" si="2"/>
        <v>-64822016</v>
      </c>
      <c r="M5" s="2">
        <f t="shared" si="2"/>
        <v>4513952</v>
      </c>
      <c r="N5" s="2">
        <f t="shared" si="2"/>
        <v>44403733</v>
      </c>
      <c r="O5" s="2">
        <f t="shared" si="2"/>
        <v>20203594</v>
      </c>
      <c r="P5" s="2">
        <f t="shared" si="2"/>
        <v>-103272082</v>
      </c>
      <c r="Q5" s="2">
        <f t="shared" si="2"/>
        <v>-102629729</v>
      </c>
      <c r="R5" s="2">
        <f t="shared" si="2"/>
        <v>-19047976</v>
      </c>
      <c r="S5" s="2">
        <f t="shared" si="2"/>
        <v>20159818</v>
      </c>
      <c r="T5" s="2">
        <f t="shared" si="2"/>
        <v>-15931877</v>
      </c>
      <c r="U5" s="2">
        <f t="shared" si="2"/>
        <v>-10094395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71796899</v>
      </c>
      <c r="E6" s="2">
        <f>IFERROR(INDEX(E51:E500,MATCH($C$6,$C$51:$C$500,0)),"")</f>
        <v>70331312</v>
      </c>
      <c r="H6" s="2">
        <f>IFERROR(INDEX(D6:G6,COUNT(D6:G6)),"")</f>
        <v>70331312</v>
      </c>
      <c r="I6" s="2">
        <f t="shared" ref="I6:U6" si="3">IFERROR(INDEX(I51:I500,MATCH($C$6,$C$51:$C$500,0)),"")</f>
        <v>69033757</v>
      </c>
      <c r="J6" s="2">
        <f t="shared" si="3"/>
        <v>65350091</v>
      </c>
      <c r="K6" s="2">
        <f t="shared" si="3"/>
        <v>64938060</v>
      </c>
      <c r="L6" s="2">
        <f t="shared" si="3"/>
        <v>66398284</v>
      </c>
      <c r="M6" s="2">
        <f t="shared" si="3"/>
        <v>131220300</v>
      </c>
      <c r="N6" s="2">
        <f t="shared" si="3"/>
        <v>126706348</v>
      </c>
      <c r="O6" s="2">
        <f t="shared" si="3"/>
        <v>56295236</v>
      </c>
      <c r="P6" s="2">
        <f t="shared" si="3"/>
        <v>-150267591</v>
      </c>
      <c r="Q6" s="2">
        <f t="shared" si="3"/>
        <v>-46995509</v>
      </c>
      <c r="R6" s="2">
        <f t="shared" si="3"/>
        <v>26972883</v>
      </c>
      <c r="S6" s="2">
        <f t="shared" si="3"/>
        <v>46020859</v>
      </c>
      <c r="T6" s="2">
        <f t="shared" si="3"/>
        <v>26671471</v>
      </c>
      <c r="U6" s="2">
        <f t="shared" si="3"/>
        <v>282521524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3.55</v>
      </c>
      <c r="E7" s="3">
        <f>IFERROR(INDEX(E51:E500,MATCH($C$7,$C$51:$C$500,0))/1000000000,"")</f>
        <v>3.55</v>
      </c>
      <c r="H7" s="3">
        <f>IFERROR(INDEX(D7:G7,COUNT(D7:G7)),"")</f>
        <v>3.55</v>
      </c>
      <c r="I7" s="3">
        <f t="shared" ref="I7:U7" si="4">IFERROR(INDEX(I51:I500,MATCH($C$7,$C$51:$C$500,0))/1000000000,"")</f>
        <v>3.55</v>
      </c>
      <c r="J7" s="3">
        <f t="shared" si="4"/>
        <v>3.55</v>
      </c>
      <c r="K7" s="3">
        <f t="shared" si="4"/>
        <v>2.83</v>
      </c>
      <c r="L7" s="3">
        <f t="shared" si="4"/>
        <v>2.8</v>
      </c>
      <c r="M7" s="3">
        <f t="shared" si="4"/>
        <v>2.66</v>
      </c>
      <c r="N7" s="3">
        <f t="shared" si="4"/>
        <v>2.66</v>
      </c>
      <c r="O7" s="3">
        <f t="shared" si="4"/>
        <v>2.66</v>
      </c>
      <c r="P7" s="3">
        <f t="shared" si="4"/>
        <v>2.66</v>
      </c>
      <c r="Q7" s="3">
        <f t="shared" si="4"/>
        <v>2.66</v>
      </c>
      <c r="R7" s="3">
        <f t="shared" si="4"/>
        <v>2.66</v>
      </c>
      <c r="S7" s="3">
        <f t="shared" si="4"/>
        <v>2.66</v>
      </c>
      <c r="T7" s="3">
        <f t="shared" si="4"/>
        <v>2.66</v>
      </c>
      <c r="U7" s="3">
        <f t="shared" si="4"/>
        <v>2.66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107000000000</v>
      </c>
      <c r="E8" s="2">
        <f>IFERROR(INDEX(E51:E500,MATCH("Free cash flow (Quarter)",$C$51:$C$500,0)),"")</f>
        <v>86000000000</v>
      </c>
      <c r="H8" s="2">
        <f>IFERROR(INDEX(D8:G8,COUNT(D8:G8)),"")</f>
        <v>86000000000</v>
      </c>
      <c r="I8" s="2">
        <f t="shared" ref="I8:U8" si="5">IFERROR(INDEX(I51:I500,MATCH($C$8,$C$51:$C$500,0)),"")</f>
        <v>512000000000</v>
      </c>
      <c r="J8" s="2">
        <f t="shared" si="5"/>
        <v>65000000000</v>
      </c>
      <c r="K8" s="2">
        <f t="shared" si="5"/>
        <v>-181000000000</v>
      </c>
      <c r="L8" s="2">
        <f t="shared" si="5"/>
        <v>194000000000</v>
      </c>
      <c r="M8" s="2">
        <f t="shared" si="5"/>
        <v>27000000000</v>
      </c>
      <c r="N8" s="2">
        <f t="shared" si="5"/>
        <v>-41000000000</v>
      </c>
      <c r="O8" s="2">
        <f t="shared" si="5"/>
        <v>86000000000</v>
      </c>
      <c r="P8" s="2">
        <f t="shared" si="5"/>
        <v>78000000000</v>
      </c>
      <c r="Q8" s="2">
        <f t="shared" si="5"/>
        <v>-171000000000</v>
      </c>
      <c r="R8" s="2">
        <f t="shared" si="5"/>
        <v>248000000000</v>
      </c>
      <c r="S8" s="2">
        <f t="shared" si="5"/>
        <v>638000000000</v>
      </c>
      <c r="T8" s="2">
        <f t="shared" si="5"/>
        <v>571000000000</v>
      </c>
      <c r="U8" s="2">
        <f t="shared" si="5"/>
        <v>-540000000000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30.18</v>
      </c>
      <c r="E9" s="3">
        <f>IFERROR(INDEX(E51:E500,MATCH("Free cash flow per share (Quarter)",$C$51:$C$500,0)),"")</f>
        <v>24.23</v>
      </c>
      <c r="H9" s="3">
        <f>IFERROR(INDEX(D9:G9,COUNT(D9:G9)),"")</f>
        <v>24.23</v>
      </c>
      <c r="I9" s="3">
        <f t="shared" ref="I9:U9" si="6">IFERROR(INDEX(I51:I500,MATCH($C$9,$C$51:$C$500,0)),"")</f>
        <v>144.49</v>
      </c>
      <c r="J9" s="3">
        <f t="shared" si="6"/>
        <v>18.329999999999998</v>
      </c>
      <c r="K9" s="3">
        <f t="shared" si="6"/>
        <v>-63.95</v>
      </c>
      <c r="L9" s="3">
        <f t="shared" si="6"/>
        <v>69.47</v>
      </c>
      <c r="M9" s="3">
        <f t="shared" si="6"/>
        <v>10.050000000000001</v>
      </c>
      <c r="N9" s="3">
        <f t="shared" si="6"/>
        <v>-15.37</v>
      </c>
      <c r="O9" s="3">
        <f t="shared" si="6"/>
        <v>32.26</v>
      </c>
      <c r="P9" s="3">
        <f t="shared" si="6"/>
        <v>29.27</v>
      </c>
      <c r="Q9" s="3">
        <f t="shared" si="6"/>
        <v>-64.41</v>
      </c>
      <c r="R9" s="3">
        <f t="shared" si="6"/>
        <v>93.05</v>
      </c>
      <c r="S9" s="3">
        <f t="shared" si="6"/>
        <v>239.82</v>
      </c>
      <c r="T9" s="3">
        <f t="shared" si="6"/>
        <v>214.78</v>
      </c>
      <c r="U9" s="3">
        <f t="shared" si="6"/>
        <v>-203.1</v>
      </c>
    </row>
    <row r="10" spans="1:21" ht="15.5" x14ac:dyDescent="0.35">
      <c r="C10" t="s">
        <v>18</v>
      </c>
      <c r="D10" s="3">
        <f ca="1">IFERROR(IF(D9=0,"",D2/D9),"")</f>
        <v>6.5937707090788606</v>
      </c>
      <c r="E10" s="3">
        <f ca="1">IFERROR(IF(E9=0,"",E2/E9),"")</f>
        <v>4.7049112670243503</v>
      </c>
      <c r="I10" s="3">
        <f t="shared" ref="I10:U10" ca="1" si="7">IFERROR(IF(I9=0,"",I2/I9),"")</f>
        <v>1.6194892380095507</v>
      </c>
      <c r="J10" s="3">
        <f t="shared" ca="1" si="7"/>
        <v>6.5466448445171856</v>
      </c>
      <c r="K10" s="3">
        <f t="shared" ca="1" si="7"/>
        <v>-2.5957779515246284</v>
      </c>
      <c r="L10" s="3">
        <f t="shared" ca="1" si="7"/>
        <v>2.4470994673959985</v>
      </c>
      <c r="M10" s="3">
        <f t="shared" ca="1" si="7"/>
        <v>84.577114427860693</v>
      </c>
      <c r="N10" s="3">
        <f t="shared" ca="1" si="7"/>
        <v>-26.675341574495771</v>
      </c>
      <c r="O10" s="3" t="str">
        <f t="shared" ca="1" si="7"/>
        <v/>
      </c>
      <c r="P10" s="3" t="str">
        <f t="shared" ca="1" si="7"/>
        <v/>
      </c>
      <c r="Q10" s="3">
        <f t="shared" ca="1" si="7"/>
        <v>-27.635460332246549</v>
      </c>
      <c r="R10" s="3">
        <f t="shared" ca="1" si="7"/>
        <v>19.129500268672757</v>
      </c>
      <c r="S10" s="3" t="str">
        <f t="shared" ca="1" si="7"/>
        <v/>
      </c>
      <c r="T10" s="3">
        <f t="shared" ca="1" si="7"/>
        <v>15.364559083713567</v>
      </c>
      <c r="U10" s="3">
        <f t="shared" ca="1" si="7"/>
        <v>-12.555391432791728</v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28029517</v>
      </c>
      <c r="E11" s="2">
        <f>IFERROR(INDEX(E51:E500,MATCH($C$11,$C$51:$C$500,0)),"")</f>
        <v>30092223</v>
      </c>
      <c r="H11" s="2">
        <f>IFERROR(INDEX(D11:G11,COUNT(D11:G11)),"")</f>
        <v>30092223</v>
      </c>
      <c r="I11" s="2">
        <f t="shared" ref="I11:U11" si="8">IFERROR(INDEX(I51:I500,MATCH($C$11,$C$51:$C$500,0)),"")</f>
        <v>26915826</v>
      </c>
      <c r="J11" s="2">
        <f t="shared" si="8"/>
        <v>11896520</v>
      </c>
      <c r="K11" s="2">
        <f t="shared" si="8"/>
        <v>8613001</v>
      </c>
      <c r="L11" s="2">
        <f t="shared" si="8"/>
        <v>22798270</v>
      </c>
      <c r="M11" s="2">
        <f t="shared" si="8"/>
        <v>13463925</v>
      </c>
      <c r="N11" s="2">
        <f t="shared" si="8"/>
        <v>13112369</v>
      </c>
      <c r="O11" s="2">
        <f t="shared" si="8"/>
        <v>19071273</v>
      </c>
      <c r="P11" s="2">
        <f t="shared" si="8"/>
        <v>12774969</v>
      </c>
      <c r="Q11" s="2">
        <f t="shared" si="8"/>
        <v>10029740</v>
      </c>
      <c r="R11" s="2">
        <f t="shared" si="8"/>
        <v>38215464</v>
      </c>
      <c r="S11" s="2">
        <f t="shared" si="8"/>
        <v>34267895</v>
      </c>
      <c r="T11" s="2">
        <f t="shared" si="8"/>
        <v>61938284</v>
      </c>
      <c r="U11" s="2">
        <f t="shared" si="8"/>
        <v>37633757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-291000000000</v>
      </c>
      <c r="E12" s="2">
        <f>IFERROR(INDEX(E51:E500,MATCH("Net Debt (Quarter)",$C$51:$C$500,0)),"")</f>
        <v>-239000000000</v>
      </c>
      <c r="H12" s="2">
        <f>IFERROR(INDEX(D12:G12,COUNT(D12:G12)),"")</f>
        <v>-239000000000</v>
      </c>
      <c r="I12" s="2">
        <f t="shared" ref="I12:U12" si="9">IFERROR(INDEX(I51:I500,MATCH($C$12,$C$51:$C$500,0)),"")</f>
        <v>-152000000000</v>
      </c>
      <c r="J12" s="2">
        <f t="shared" si="9"/>
        <v>-110000000000</v>
      </c>
      <c r="K12" s="2">
        <f t="shared" si="9"/>
        <v>-70000000000</v>
      </c>
      <c r="L12" s="2">
        <f t="shared" si="9"/>
        <v>-274000000000</v>
      </c>
      <c r="M12" s="2">
        <f t="shared" si="9"/>
        <v>-91000000000</v>
      </c>
      <c r="N12" s="2">
        <f t="shared" si="9"/>
        <v>-160000000000</v>
      </c>
      <c r="O12" s="2">
        <f t="shared" si="9"/>
        <v>2588000000000</v>
      </c>
      <c r="P12" s="2">
        <f t="shared" si="9"/>
        <v>7177000000000</v>
      </c>
      <c r="Q12" s="2">
        <f t="shared" si="9"/>
        <v>6554000000000</v>
      </c>
      <c r="R12" s="2">
        <f t="shared" si="9"/>
        <v>5902000000000</v>
      </c>
      <c r="S12" s="2">
        <f t="shared" si="9"/>
        <v>6104000000000</v>
      </c>
      <c r="T12" s="2">
        <f t="shared" si="9"/>
        <v>6074000000000</v>
      </c>
      <c r="U12" s="2">
        <f t="shared" si="9"/>
        <v>4598000000000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211000000000</v>
      </c>
      <c r="E13" s="2">
        <f>IFERROR(INDEX(E51:E500,MATCH("Total Debt (Quarter)",$C$51:$C$500,0)),"")</f>
        <v>273000000000</v>
      </c>
      <c r="H13" s="2">
        <f>IFERROR(INDEX(D13:G13,COUNT(D13:G13)),"")</f>
        <v>273000000000</v>
      </c>
      <c r="I13" s="2">
        <f t="shared" ref="I13:U13" si="10">IFERROR(INDEX(I51:I500,MATCH($C$13,$C$51:$C$500,0)),"")</f>
        <v>298000000000</v>
      </c>
      <c r="J13" s="2">
        <f t="shared" si="10"/>
        <v>82000000000</v>
      </c>
      <c r="K13" s="2">
        <f t="shared" si="10"/>
        <v>63000000000</v>
      </c>
      <c r="L13" s="2">
        <f t="shared" si="10"/>
        <v>82000000000</v>
      </c>
      <c r="M13" s="2">
        <f t="shared" si="10"/>
        <v>102000000000</v>
      </c>
      <c r="N13" s="2">
        <f t="shared" si="10"/>
        <v>25000000000</v>
      </c>
      <c r="O13" s="2">
        <f t="shared" si="10"/>
        <v>2854000000000</v>
      </c>
      <c r="P13" s="2">
        <f t="shared" si="10"/>
        <v>7362000000000</v>
      </c>
      <c r="Q13" s="2">
        <f t="shared" si="10"/>
        <v>6690000000000</v>
      </c>
      <c r="R13" s="2">
        <f t="shared" si="10"/>
        <v>6416000000000</v>
      </c>
      <c r="S13" s="2">
        <f t="shared" si="10"/>
        <v>6577000000000</v>
      </c>
      <c r="T13" s="2">
        <f t="shared" si="10"/>
        <v>6845000000000</v>
      </c>
      <c r="U13" s="2">
        <f t="shared" si="10"/>
        <v>5057000000000</v>
      </c>
    </row>
    <row r="14" spans="1:21" ht="15.5" x14ac:dyDescent="0.35">
      <c r="C14" t="s">
        <v>27</v>
      </c>
      <c r="D14" s="2">
        <f>IFERROR(INDEX(D51:D500,MATCH($C$14,$C$51:$C$500,0)),"")</f>
        <v>823861</v>
      </c>
      <c r="E14" s="2">
        <f>IFERROR(INDEX(E51:E500,MATCH($C$14,$C$51:$C$500,0)),"")</f>
        <v>-823861</v>
      </c>
      <c r="H14" s="2">
        <f>IFERROR(SUM(D14:G14)*(4/MAX(1,COUNT(D14:G14))),"")</f>
        <v>0</v>
      </c>
      <c r="I14" s="2">
        <f t="shared" ref="I14:U14" si="11">IFERROR(INDEX(I51:I500,MATCH($C$14,$C$51:$C$500,0)),"")</f>
        <v>-4873689</v>
      </c>
      <c r="J14" s="2">
        <f t="shared" si="11"/>
        <v>-4224380</v>
      </c>
      <c r="K14" s="2">
        <f t="shared" si="11"/>
        <v>-4436765</v>
      </c>
      <c r="L14" s="2">
        <f t="shared" si="11"/>
        <v>-4128600</v>
      </c>
      <c r="M14" s="2">
        <f t="shared" si="11"/>
        <v>-3649713</v>
      </c>
      <c r="N14" s="2">
        <f t="shared" si="11"/>
        <v>-15448344</v>
      </c>
      <c r="O14" s="2">
        <f t="shared" si="11"/>
        <v>-17028324</v>
      </c>
      <c r="P14" s="2">
        <f t="shared" si="11"/>
        <v>-43006211</v>
      </c>
      <c r="Q14" s="2">
        <f t="shared" si="11"/>
        <v>-39215418</v>
      </c>
      <c r="R14" s="2">
        <f t="shared" si="11"/>
        <v>-40476519</v>
      </c>
      <c r="S14" s="2">
        <f t="shared" si="11"/>
        <v>-41409969</v>
      </c>
      <c r="T14" s="2">
        <f t="shared" si="11"/>
        <v>-33524089</v>
      </c>
      <c r="U14" s="2">
        <f t="shared" si="11"/>
        <v>-39049486</v>
      </c>
    </row>
    <row r="15" spans="1:21" ht="15.5" x14ac:dyDescent="0.35">
      <c r="C15" t="s">
        <v>28</v>
      </c>
      <c r="D15" s="2">
        <f>IFERROR(INDEX(D51:D500,MATCH($C$15,$C$51:$C$500,0)),"")</f>
        <v>-403376</v>
      </c>
      <c r="E15" s="2">
        <f>IFERROR(INDEX(E51:E500,MATCH($C$15,$C$51:$C$500,0)),"")</f>
        <v>-296535</v>
      </c>
      <c r="H15" s="2">
        <f>IFERROR(SUM(D15:G15)*(4/MAX(1,COUNT(D15:G15))),"")</f>
        <v>-1399822</v>
      </c>
      <c r="I15" s="2">
        <f t="shared" ref="I15:U15" si="12">IFERROR(INDEX(I51:I500,MATCH($C$15,$C$51:$C$500,0)),"")</f>
        <v>-370304</v>
      </c>
      <c r="J15" s="2">
        <f t="shared" si="12"/>
        <v>-285001</v>
      </c>
      <c r="K15" s="2">
        <f t="shared" si="12"/>
        <v>-755462</v>
      </c>
      <c r="L15" s="2">
        <f t="shared" si="12"/>
        <v>17245604</v>
      </c>
      <c r="M15" s="2">
        <f t="shared" si="12"/>
        <v>-3426134</v>
      </c>
      <c r="N15" s="2">
        <f t="shared" si="12"/>
        <v>594148</v>
      </c>
      <c r="O15" s="2">
        <f t="shared" si="12"/>
        <v>-7545725</v>
      </c>
      <c r="P15" s="2">
        <f t="shared" si="12"/>
        <v>6048239</v>
      </c>
      <c r="Q15" s="2">
        <f t="shared" si="12"/>
        <v>4802788</v>
      </c>
      <c r="R15" s="2">
        <f t="shared" si="12"/>
        <v>5901520</v>
      </c>
      <c r="S15" s="2">
        <f t="shared" si="12"/>
        <v>-8641719</v>
      </c>
      <c r="T15" s="2">
        <f t="shared" si="12"/>
        <v>-4077482</v>
      </c>
      <c r="U15" s="2">
        <f t="shared" si="12"/>
        <v>-11526380</v>
      </c>
    </row>
    <row r="16" spans="1:21" ht="15.5" x14ac:dyDescent="0.35">
      <c r="C16" t="s">
        <v>29</v>
      </c>
      <c r="D16" s="2">
        <f>IFERROR(INDEX(D51:D500,MATCH($C$16,$C$51:$C$500,0)),"")</f>
        <v>1877523</v>
      </c>
      <c r="E16" s="2">
        <f>IFERROR(INDEX(E51:E500,MATCH($C$16,$C$51:$C$500,0)),"")</f>
        <v>1393193</v>
      </c>
      <c r="H16" s="2">
        <f>IFERROR(SUM(D16:G16)*(4/MAX(1,COUNT(D16:G16))),"")</f>
        <v>6541432</v>
      </c>
      <c r="I16" s="2">
        <f t="shared" ref="I16:U16" si="13">IFERROR(INDEX(I51:I500,MATCH($C$16,$C$51:$C$500,0)),"")</f>
        <v>4428797</v>
      </c>
      <c r="J16" s="2">
        <f t="shared" si="13"/>
        <v>827789</v>
      </c>
      <c r="K16" s="2">
        <f t="shared" si="13"/>
        <v>-591099</v>
      </c>
      <c r="L16" s="2">
        <f t="shared" si="13"/>
        <v>-81985918</v>
      </c>
      <c r="M16" s="2">
        <f t="shared" si="13"/>
        <v>7082621</v>
      </c>
      <c r="N16" s="2">
        <f t="shared" si="13"/>
        <v>43915354</v>
      </c>
      <c r="O16" s="2">
        <f t="shared" si="13"/>
        <v>27749319</v>
      </c>
      <c r="P16" s="2">
        <f t="shared" si="13"/>
        <v>-109852174</v>
      </c>
      <c r="Q16" s="2">
        <f t="shared" si="13"/>
        <v>-107325657</v>
      </c>
      <c r="R16" s="2">
        <f t="shared" si="13"/>
        <v>-25478331</v>
      </c>
      <c r="S16" s="2">
        <f t="shared" si="13"/>
        <v>28390865</v>
      </c>
      <c r="T16" s="2">
        <f t="shared" si="13"/>
        <v>-11842094</v>
      </c>
      <c r="U16" s="2">
        <f t="shared" si="13"/>
        <v>1569900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</row>
    <row r="19" spans="1:21" ht="15.5" x14ac:dyDescent="0.35">
      <c r="A19" t="s">
        <v>37</v>
      </c>
      <c r="C19" t="s">
        <v>38</v>
      </c>
    </row>
    <row r="20" spans="1:21" ht="15.5" x14ac:dyDescent="0.35">
      <c r="A20" t="s">
        <v>39</v>
      </c>
      <c r="C20" t="s">
        <v>40</v>
      </c>
      <c r="D20" s="2">
        <f ca="1">IFERROR(D21*D2,"")</f>
        <v>706450000000</v>
      </c>
      <c r="E20" s="2">
        <f ca="1">IFERROR(E21*E2,"")</f>
        <v>404700000000</v>
      </c>
      <c r="H20" s="2">
        <f t="shared" ref="H20:U20" ca="1" si="14">IFERROR(H21*H2,"")</f>
        <v>404700000000</v>
      </c>
      <c r="I20" s="2">
        <f t="shared" ca="1" si="14"/>
        <v>830700000000</v>
      </c>
      <c r="J20" s="2">
        <f t="shared" ca="1" si="14"/>
        <v>426000000000</v>
      </c>
      <c r="K20" s="2">
        <f t="shared" ca="1" si="14"/>
        <v>469780000000</v>
      </c>
      <c r="L20" s="2">
        <f t="shared" ca="1" si="14"/>
        <v>476000000000</v>
      </c>
      <c r="M20" s="2">
        <f t="shared" ca="1" si="14"/>
        <v>2261000000000</v>
      </c>
      <c r="N20" s="2">
        <f t="shared" ca="1" si="14"/>
        <v>1090600000000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4734800000000</v>
      </c>
      <c r="R20" s="2">
        <f t="shared" ca="1" si="14"/>
        <v>4734800000000</v>
      </c>
      <c r="S20" s="2" t="str">
        <f t="shared" ca="1" si="14"/>
        <v/>
      </c>
      <c r="T20" s="2">
        <f t="shared" ca="1" si="14"/>
        <v>8778000000000</v>
      </c>
      <c r="U20" s="2">
        <f t="shared" ca="1" si="14"/>
        <v>6783000000000</v>
      </c>
    </row>
    <row r="21" spans="1:21" ht="15.5" x14ac:dyDescent="0.35">
      <c r="C21" t="s">
        <v>12</v>
      </c>
      <c r="D21" s="2">
        <f>IFERROR(INDEX(D51:D500,MATCH($C$7,$C$51:$C$500,0)),"")</f>
        <v>3550000000</v>
      </c>
      <c r="E21" s="2">
        <f>IFERROR(INDEX(E51:E500,MATCH($C$7,$C$51:$C$500,0)),"")</f>
        <v>3550000000</v>
      </c>
      <c r="H21" s="2">
        <f>IFERROR(INDEX(D21:G21,COUNT(D21:G21)),"")</f>
        <v>3550000000</v>
      </c>
      <c r="I21" s="2">
        <f t="shared" ref="I21:U21" si="15">IFERROR(INDEX(I51:I500,MATCH($C$7,$C$51:$C$500,0)),"")</f>
        <v>3550000000</v>
      </c>
      <c r="J21" s="2">
        <f t="shared" si="15"/>
        <v>3550000000</v>
      </c>
      <c r="K21" s="2">
        <f t="shared" si="15"/>
        <v>2830000000</v>
      </c>
      <c r="L21" s="2">
        <f t="shared" si="15"/>
        <v>2800000000</v>
      </c>
      <c r="M21" s="2">
        <f t="shared" si="15"/>
        <v>2660000000</v>
      </c>
      <c r="N21" s="2">
        <f t="shared" si="15"/>
        <v>2660000000</v>
      </c>
      <c r="O21" s="2">
        <f t="shared" si="15"/>
        <v>2660000000</v>
      </c>
      <c r="P21" s="2">
        <f t="shared" si="15"/>
        <v>2660000000</v>
      </c>
      <c r="Q21" s="2">
        <f t="shared" si="15"/>
        <v>2660000000</v>
      </c>
      <c r="R21" s="2">
        <f t="shared" si="15"/>
        <v>2660000000</v>
      </c>
      <c r="S21" s="2">
        <f t="shared" si="15"/>
        <v>2660000000</v>
      </c>
      <c r="T21" s="2">
        <f t="shared" si="15"/>
        <v>2660000000</v>
      </c>
      <c r="U21" s="2">
        <f t="shared" si="15"/>
        <v>2660000000</v>
      </c>
    </row>
    <row r="23" spans="1:21" ht="15.5" x14ac:dyDescent="0.35">
      <c r="B23" t="s">
        <v>41</v>
      </c>
      <c r="C23" t="s">
        <v>42</v>
      </c>
      <c r="D23" s="3">
        <f>IFERROR(D5/D6*100,"")</f>
        <v>2.0412984688934825</v>
      </c>
      <c r="E23" s="3">
        <f>IFERROR(E5/E6*100,"")</f>
        <v>1.8449179506277373</v>
      </c>
      <c r="H23" s="3">
        <f t="shared" ref="H23:U23" si="16">IFERROR(H5/H6*100,"")</f>
        <v>7.8575073361350061</v>
      </c>
      <c r="I23" s="3">
        <f t="shared" si="16"/>
        <v>5.3360401636550074</v>
      </c>
      <c r="J23" s="3">
        <f t="shared" si="16"/>
        <v>0.69748334397881706</v>
      </c>
      <c r="K23" s="3">
        <f t="shared" si="16"/>
        <v>-2.2486412436712766</v>
      </c>
      <c r="L23" s="3">
        <f t="shared" si="16"/>
        <v>-97.626041058530973</v>
      </c>
      <c r="M23" s="3">
        <f t="shared" si="16"/>
        <v>3.4399799421278567</v>
      </c>
      <c r="N23" s="3">
        <f t="shared" si="16"/>
        <v>35.044600133215113</v>
      </c>
      <c r="O23" s="3">
        <f t="shared" si="16"/>
        <v>35.888638960497474</v>
      </c>
      <c r="P23" s="3">
        <f t="shared" si="16"/>
        <v>68.725452582786133</v>
      </c>
      <c r="Q23" s="3">
        <f t="shared" si="16"/>
        <v>218.3819926282743</v>
      </c>
      <c r="R23" s="3">
        <f t="shared" si="16"/>
        <v>-70.618984259116829</v>
      </c>
      <c r="S23" s="3">
        <f t="shared" si="16"/>
        <v>43.805827266283757</v>
      </c>
      <c r="T23" s="3">
        <f t="shared" si="16"/>
        <v>-59.733776963407827</v>
      </c>
      <c r="U23" s="3">
        <f t="shared" si="16"/>
        <v>-3.5729649398323362</v>
      </c>
    </row>
    <row r="24" spans="1:21" ht="15.5" x14ac:dyDescent="0.35">
      <c r="C24" t="s">
        <v>43</v>
      </c>
      <c r="D24" s="4">
        <f>IFERROR(_xlfn.RRI(5,I23,D23),"")</f>
        <v>-0.17484129805611337</v>
      </c>
      <c r="E24" s="4">
        <f>IFERROR(_xlfn.RRI(5,J23,E23),"")</f>
        <v>0.21475485389602844</v>
      </c>
      <c r="H24" s="4">
        <f t="shared" ref="H24:U24" si="17">IFERROR(_xlfn.RRI(5,M23,H23),"")</f>
        <v>0.17962991337208489</v>
      </c>
      <c r="I24" s="4">
        <f t="shared" si="17"/>
        <v>-0.31369115476412657</v>
      </c>
      <c r="J24" s="4">
        <f t="shared" si="17"/>
        <v>-0.54531003387507981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-4.3647836852868216E-2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18.86</v>
      </c>
      <c r="J25" s="3">
        <f t="shared" si="18"/>
        <v>2.4300000000000002</v>
      </c>
      <c r="K25" s="3">
        <f t="shared" si="18"/>
        <v>-7.26</v>
      </c>
      <c r="L25" s="3">
        <f t="shared" si="18"/>
        <v>-344.35</v>
      </c>
      <c r="M25" s="3">
        <f t="shared" si="18"/>
        <v>19.670000000000002</v>
      </c>
      <c r="N25" s="3">
        <f t="shared" si="18"/>
        <v>243.93</v>
      </c>
      <c r="O25" s="3">
        <f t="shared" si="18"/>
        <v>107.45</v>
      </c>
      <c r="P25" s="3">
        <f t="shared" si="18"/>
        <v>-556.11</v>
      </c>
      <c r="Q25" s="3">
        <f t="shared" si="18"/>
        <v>-515.88</v>
      </c>
      <c r="R25" s="3">
        <f t="shared" si="18"/>
        <v>-97.94</v>
      </c>
      <c r="S25" s="3">
        <f t="shared" si="18"/>
        <v>99.43</v>
      </c>
      <c r="T25" s="3">
        <f t="shared" si="18"/>
        <v>-74.459999999999994</v>
      </c>
      <c r="U25" s="3">
        <f t="shared" si="18"/>
        <v>-45.66</v>
      </c>
    </row>
    <row r="26" spans="1:21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-0.40068479725530937</v>
      </c>
      <c r="J26" s="4">
        <f t="shared" si="19"/>
        <v>-0.53131616944631677</v>
      </c>
      <c r="K26" s="4">
        <f t="shared" si="19"/>
        <v>-0.58009099986037094</v>
      </c>
      <c r="L26" s="4">
        <f t="shared" si="19"/>
        <v>-7.7661623147692427E-2</v>
      </c>
      <c r="M26" s="4" t="str">
        <f t="shared" si="19"/>
        <v/>
      </c>
      <c r="N26" s="4">
        <f t="shared" si="19"/>
        <v>0.19660153404862157</v>
      </c>
      <c r="O26" s="4" t="str">
        <f t="shared" si="19"/>
        <v/>
      </c>
      <c r="P26" s="4">
        <f t="shared" si="19"/>
        <v>0.64863668532655971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47</v>
      </c>
      <c r="D27" s="3">
        <f>IFERROR(D4/D21,"")</f>
        <v>3.858748732394366E-3</v>
      </c>
      <c r="E27" s="3">
        <f>IFERROR(E4/E21,"")</f>
        <v>5.5962385915492956E-3</v>
      </c>
      <c r="H27" s="3">
        <f t="shared" ref="H27:U27" si="20">IFERROR(H4/H21,"")</f>
        <v>1.8909974647887323E-2</v>
      </c>
      <c r="I27" s="3">
        <f t="shared" si="20"/>
        <v>2.3729348450704225E-2</v>
      </c>
      <c r="J27" s="3">
        <f t="shared" si="20"/>
        <v>2.3826038309859156E-2</v>
      </c>
      <c r="K27" s="3">
        <f t="shared" si="20"/>
        <v>2.2005276325088339E-2</v>
      </c>
      <c r="L27" s="3">
        <f t="shared" si="20"/>
        <v>2.8920275357142856E-2</v>
      </c>
      <c r="M27" s="3">
        <f t="shared" si="20"/>
        <v>2.4494598872180452E-2</v>
      </c>
      <c r="N27" s="3">
        <f t="shared" si="20"/>
        <v>2.0589287969924812E-2</v>
      </c>
      <c r="O27" s="3">
        <f t="shared" si="20"/>
        <v>3.530785939849624E-2</v>
      </c>
      <c r="P27" s="3">
        <f t="shared" si="20"/>
        <v>3.4439906390977444E-2</v>
      </c>
      <c r="Q27" s="3">
        <f t="shared" si="20"/>
        <v>2.7998144736842104E-2</v>
      </c>
      <c r="R27" s="3">
        <f t="shared" si="20"/>
        <v>3.9539983458646615E-2</v>
      </c>
      <c r="S27" s="3">
        <f t="shared" si="20"/>
        <v>9.2588887969924816E-2</v>
      </c>
      <c r="T27" s="3">
        <f t="shared" si="20"/>
        <v>9.3731516165413531E-2</v>
      </c>
      <c r="U27" s="3">
        <f t="shared" si="20"/>
        <v>9.7592106015037594E-2</v>
      </c>
    </row>
    <row r="28" spans="1:21" ht="15.5" x14ac:dyDescent="0.35">
      <c r="C28" t="s">
        <v>48</v>
      </c>
      <c r="D28" s="4">
        <f>IFERROR(_xlfn.RRI(5,I27,D27),"")</f>
        <v>-0.30460408169676767</v>
      </c>
      <c r="E28" s="4">
        <f>IFERROR(_xlfn.RRI(5,J27,E27),"")</f>
        <v>-0.25153951402084673</v>
      </c>
      <c r="H28" s="4">
        <f t="shared" ref="H28:U28" si="21">IFERROR(_xlfn.RRI(5,M27,H27),"")</f>
        <v>-5.0436258572020165E-2</v>
      </c>
      <c r="I28" s="4">
        <f t="shared" si="21"/>
        <v>2.8795123849482795E-2</v>
      </c>
      <c r="J28" s="4">
        <f t="shared" si="21"/>
        <v>-7.5650757931820523E-2</v>
      </c>
      <c r="K28" s="4">
        <f t="shared" si="21"/>
        <v>-8.5691046198610121E-2</v>
      </c>
      <c r="L28" s="4">
        <f t="shared" si="21"/>
        <v>6.5019806962962612E-3</v>
      </c>
      <c r="M28" s="4">
        <f t="shared" si="21"/>
        <v>-9.1328786967922793E-2</v>
      </c>
      <c r="N28" s="4">
        <f t="shared" si="21"/>
        <v>-0.2596850972221032</v>
      </c>
      <c r="O28" s="4">
        <f t="shared" si="21"/>
        <v>-0.17738400579799618</v>
      </c>
      <c r="P28" s="4">
        <f t="shared" si="21"/>
        <v>-0.18804968533285926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49</v>
      </c>
      <c r="H29" s="4" t="str">
        <f t="shared" ref="H29:U29" si="22">IFERROR(((H25-I25)/I25)*100%,"")</f>
        <v/>
      </c>
      <c r="I29" s="4">
        <f t="shared" si="22"/>
        <v>6.7613168724279831</v>
      </c>
      <c r="J29" s="4">
        <f t="shared" si="22"/>
        <v>-1.3347107438016528</v>
      </c>
      <c r="K29" s="4">
        <f t="shared" si="22"/>
        <v>-0.97891679976767831</v>
      </c>
      <c r="L29" s="4">
        <f t="shared" si="22"/>
        <v>-18.506354855109304</v>
      </c>
      <c r="M29" s="4">
        <f t="shared" si="22"/>
        <v>-0.91936211208133478</v>
      </c>
      <c r="N29" s="4">
        <f t="shared" si="22"/>
        <v>1.2701721731037694</v>
      </c>
      <c r="O29" s="4">
        <f t="shared" si="22"/>
        <v>-1.1932171692650735</v>
      </c>
      <c r="P29" s="4">
        <f t="shared" si="22"/>
        <v>7.7983251919050978E-2</v>
      </c>
      <c r="Q29" s="4">
        <f t="shared" si="22"/>
        <v>4.267306514192363</v>
      </c>
      <c r="R29" s="4">
        <f t="shared" si="22"/>
        <v>-1.9850145831238055</v>
      </c>
      <c r="S29" s="4">
        <f t="shared" si="22"/>
        <v>-2.335347837765243</v>
      </c>
      <c r="T29" s="4">
        <f t="shared" si="22"/>
        <v>0.63074901445466491</v>
      </c>
      <c r="U29" s="4" t="str">
        <f t="shared" si="22"/>
        <v/>
      </c>
    </row>
    <row r="30" spans="1:21" ht="15.5" x14ac:dyDescent="0.35">
      <c r="C30" t="s">
        <v>50</v>
      </c>
      <c r="H30" s="4">
        <f t="shared" ref="H30:U30" si="23">IFERROR(((H27-I27)/I27)*100%,"")</f>
        <v>-0.20309760349420278</v>
      </c>
      <c r="I30" s="4">
        <f t="shared" si="23"/>
        <v>-4.058159308630075E-3</v>
      </c>
      <c r="J30" s="4">
        <f t="shared" si="23"/>
        <v>8.2742064124637082E-2</v>
      </c>
      <c r="K30" s="4">
        <f t="shared" si="23"/>
        <v>-0.23910557374228528</v>
      </c>
      <c r="L30" s="4">
        <f t="shared" si="23"/>
        <v>0.18067968812458615</v>
      </c>
      <c r="M30" s="4">
        <f t="shared" si="23"/>
        <v>0.18967683136785529</v>
      </c>
      <c r="N30" s="4">
        <f t="shared" si="23"/>
        <v>-0.41686388467940627</v>
      </c>
      <c r="O30" s="4">
        <f t="shared" si="23"/>
        <v>2.5201956058341142E-2</v>
      </c>
      <c r="P30" s="4">
        <f t="shared" si="23"/>
        <v>0.23007816105967824</v>
      </c>
      <c r="Q30" s="4">
        <f t="shared" si="23"/>
        <v>-0.29190297294574458</v>
      </c>
      <c r="R30" s="4">
        <f t="shared" si="23"/>
        <v>-0.57295109245193454</v>
      </c>
      <c r="S30" s="4">
        <f t="shared" si="23"/>
        <v>-1.2190437562881752E-2</v>
      </c>
      <c r="T30" s="4">
        <f t="shared" si="23"/>
        <v>-3.9558423393683088E-2</v>
      </c>
      <c r="U30" s="4" t="str">
        <f t="shared" si="23"/>
        <v/>
      </c>
    </row>
    <row r="32" spans="1:21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362.36</v>
      </c>
      <c r="E32" s="3">
        <f>IFERROR(INDEX(E51:E500,MATCH($A$32,$C$51:$C$500,0)),"")</f>
        <v>337.11</v>
      </c>
      <c r="H32" s="3">
        <f>IFERROR(INDEX(D32:G32,COUNT(D32:G32)),"")</f>
        <v>337.11</v>
      </c>
      <c r="I32" s="3">
        <f t="shared" ref="I32:U32" si="24">IFERROR(INDEX(I51:I500,MATCH($C$32,$C$51:$C$500,0)),"")</f>
        <v>325.45999999999998</v>
      </c>
      <c r="J32" s="3">
        <f t="shared" si="24"/>
        <v>297.72000000000003</v>
      </c>
      <c r="K32" s="3">
        <f t="shared" si="24"/>
        <v>354.27</v>
      </c>
      <c r="L32" s="3">
        <f t="shared" si="24"/>
        <v>370.17</v>
      </c>
      <c r="M32" s="3">
        <f t="shared" si="24"/>
        <v>704.39</v>
      </c>
      <c r="N32" s="3">
        <f t="shared" si="24"/>
        <v>671.91</v>
      </c>
      <c r="O32" s="3">
        <f t="shared" si="24"/>
        <v>294.20999999999998</v>
      </c>
      <c r="P32" s="3">
        <f t="shared" si="24"/>
        <v>-818.1</v>
      </c>
      <c r="Q32" s="3">
        <f t="shared" si="24"/>
        <v>-239.37</v>
      </c>
      <c r="R32" s="3">
        <f t="shared" si="24"/>
        <v>136.25</v>
      </c>
      <c r="S32" s="3">
        <f t="shared" si="24"/>
        <v>238.68</v>
      </c>
      <c r="T32" s="3">
        <f t="shared" si="24"/>
        <v>124.75</v>
      </c>
      <c r="U32" s="3">
        <f t="shared" si="24"/>
        <v>1295.6400000000001</v>
      </c>
    </row>
    <row r="33" spans="1:21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0.31</v>
      </c>
      <c r="E33" s="3">
        <f>IFERROR(INDEX(E51:E500,MATCH($A$33,$C$51:$C$500,0)),"")</f>
        <v>0.55000000000000004</v>
      </c>
      <c r="H33" s="3">
        <f>IFERROR(INDEX(D33:G33,COUNT(D33:G33)),"")</f>
        <v>0.55000000000000004</v>
      </c>
      <c r="I33" s="3">
        <f t="shared" ref="I33:U33" si="25">IFERROR(INDEX(I51:I500,MATCH($C$33,$C$51:$C$500,0)),"")</f>
        <v>0.72</v>
      </c>
      <c r="J33" s="3">
        <f t="shared" si="25"/>
        <v>0.4</v>
      </c>
      <c r="K33" s="3">
        <f t="shared" si="25"/>
        <v>0.47</v>
      </c>
      <c r="L33" s="3">
        <f t="shared" si="25"/>
        <v>0.46</v>
      </c>
      <c r="M33" s="3">
        <f t="shared" si="25"/>
        <v>1.21</v>
      </c>
      <c r="N33" s="3">
        <f t="shared" si="25"/>
        <v>0.61</v>
      </c>
      <c r="O33" s="3">
        <f t="shared" si="25"/>
        <v>1.18</v>
      </c>
      <c r="P33" s="3">
        <f t="shared" si="25"/>
        <v>-2.0499999999999998</v>
      </c>
      <c r="Q33" s="3">
        <f t="shared" si="25"/>
        <v>-7.44</v>
      </c>
      <c r="R33" s="3">
        <f t="shared" si="25"/>
        <v>13.06</v>
      </c>
      <c r="S33" s="3">
        <f t="shared" si="25"/>
        <v>13.95</v>
      </c>
      <c r="T33" s="3">
        <f t="shared" si="25"/>
        <v>26.45</v>
      </c>
      <c r="U33" s="3">
        <f t="shared" si="25"/>
        <v>1.97</v>
      </c>
    </row>
    <row r="34" spans="1:21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15.64</v>
      </c>
      <c r="E34" s="3">
        <f>IFERROR(INDEX(E51:E500,MATCH($A$34,$C$51:$C$500,0)),"")</f>
        <v>35.89</v>
      </c>
      <c r="H34" s="3">
        <f>IFERROR(INDEX(D34:G34,COUNT(D34:G34)),"")</f>
        <v>35.89</v>
      </c>
      <c r="I34" s="3">
        <f t="shared" ref="I34:U34" si="26">IFERROR(INDEX(I51:I500,MATCH($C$34,$C$51:$C$500,0)),"")</f>
        <v>12.41</v>
      </c>
      <c r="J34" s="3">
        <f t="shared" si="26"/>
        <v>49.38</v>
      </c>
      <c r="K34" s="3">
        <f t="shared" si="26"/>
        <v>-22.87</v>
      </c>
      <c r="L34" s="3">
        <f t="shared" si="26"/>
        <v>-0.49</v>
      </c>
      <c r="M34" s="3">
        <f t="shared" si="26"/>
        <v>43.21</v>
      </c>
      <c r="N34" s="3">
        <f t="shared" si="26"/>
        <v>1.68</v>
      </c>
      <c r="O34" s="3">
        <f t="shared" si="26"/>
        <v>3.22</v>
      </c>
      <c r="P34" s="3">
        <f t="shared" si="26"/>
        <v>-3.02</v>
      </c>
      <c r="Q34" s="3">
        <f t="shared" si="26"/>
        <v>-3.45</v>
      </c>
      <c r="R34" s="3">
        <f t="shared" si="26"/>
        <v>-18.170000000000002</v>
      </c>
      <c r="S34" s="3">
        <f t="shared" si="26"/>
        <v>33.49</v>
      </c>
      <c r="T34" s="3">
        <f t="shared" si="26"/>
        <v>-44.32</v>
      </c>
      <c r="U34" s="3">
        <f t="shared" si="26"/>
        <v>-55.85</v>
      </c>
    </row>
    <row r="35" spans="1:21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1.68</v>
      </c>
      <c r="E35" s="3">
        <f>IFERROR(INDEX(E51:E500,MATCH($A$35,$C$51:$C$500,0)),"")</f>
        <v>1.98</v>
      </c>
      <c r="H35" s="3">
        <f>IFERROR(INDEX(D35:G35,COUNT(D35:G35)),"")</f>
        <v>1.98</v>
      </c>
      <c r="I35" s="3">
        <f t="shared" ref="I35:U35" si="27">IFERROR(INDEX(I51:I500,MATCH($C$35,$C$51:$C$500,0)),"")</f>
        <v>0.6</v>
      </c>
      <c r="J35" s="3">
        <f t="shared" si="27"/>
        <v>0.32</v>
      </c>
      <c r="K35" s="3">
        <f t="shared" si="27"/>
        <v>0.49</v>
      </c>
      <c r="L35" s="3">
        <f t="shared" si="27"/>
        <v>0.39</v>
      </c>
      <c r="M35" s="3">
        <f t="shared" si="27"/>
        <v>2.42</v>
      </c>
      <c r="N35" s="3">
        <f t="shared" si="27"/>
        <v>1.37</v>
      </c>
      <c r="O35" s="3">
        <f t="shared" si="27"/>
        <v>0.69</v>
      </c>
      <c r="P35" s="3">
        <f t="shared" si="27"/>
        <v>3.42</v>
      </c>
      <c r="Q35" s="3">
        <f t="shared" si="27"/>
        <v>4.75</v>
      </c>
      <c r="R35" s="3">
        <f t="shared" si="27"/>
        <v>3.38</v>
      </c>
      <c r="S35" s="3">
        <f t="shared" si="27"/>
        <v>2.69</v>
      </c>
      <c r="T35" s="3">
        <f t="shared" si="27"/>
        <v>2.83</v>
      </c>
      <c r="U35" s="3">
        <f t="shared" si="27"/>
        <v>2.14</v>
      </c>
    </row>
    <row r="36" spans="1:21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</row>
    <row r="51" spans="2:21" ht="15.5" x14ac:dyDescent="0.35">
      <c r="B51" t="s">
        <v>71</v>
      </c>
      <c r="C51" t="s">
        <v>6</v>
      </c>
      <c r="D51" s="5">
        <v>13698558</v>
      </c>
      <c r="E51" s="5">
        <v>19866647</v>
      </c>
      <c r="F51" s="5">
        <v>20518162</v>
      </c>
      <c r="G51" s="5">
        <v>20862105</v>
      </c>
      <c r="I51" s="5">
        <v>84239187</v>
      </c>
      <c r="J51" s="5">
        <v>84582436</v>
      </c>
      <c r="K51" s="5">
        <v>62274932</v>
      </c>
      <c r="L51" s="5">
        <v>80976771</v>
      </c>
      <c r="M51" s="5">
        <v>65155633</v>
      </c>
      <c r="N51" s="5">
        <v>54767506</v>
      </c>
      <c r="O51" s="5">
        <v>93918906</v>
      </c>
      <c r="P51" s="5">
        <v>91610151</v>
      </c>
      <c r="Q51" s="5">
        <v>74475065</v>
      </c>
      <c r="R51" s="5">
        <v>105176356</v>
      </c>
      <c r="S51" s="5">
        <v>246286442</v>
      </c>
      <c r="T51" s="5">
        <v>249325833</v>
      </c>
      <c r="U51" s="5">
        <v>259595002</v>
      </c>
    </row>
    <row r="52" spans="2:21" ht="15.5" x14ac:dyDescent="0.35">
      <c r="C52" t="s">
        <v>72</v>
      </c>
      <c r="D52" s="5">
        <v>-8081429</v>
      </c>
      <c r="E52" s="5">
        <v>-14105016</v>
      </c>
      <c r="F52" s="5">
        <v>-12807801</v>
      </c>
      <c r="G52" s="5">
        <v>-16065620</v>
      </c>
      <c r="I52" s="5">
        <v>-59818429</v>
      </c>
      <c r="J52" s="5">
        <v>-66016956</v>
      </c>
      <c r="K52" s="5">
        <v>-42981081</v>
      </c>
      <c r="L52" s="5">
        <v>-60844071</v>
      </c>
      <c r="M52" s="5">
        <v>-41737876</v>
      </c>
      <c r="N52" s="5">
        <v>-49461541</v>
      </c>
      <c r="O52" s="5">
        <v>-74963972</v>
      </c>
      <c r="P52" s="5">
        <v>-98880829</v>
      </c>
      <c r="Q52" s="5">
        <v>-61533274</v>
      </c>
      <c r="R52" s="5">
        <v>-80450240</v>
      </c>
      <c r="S52" s="5">
        <v>-174602578</v>
      </c>
      <c r="T52" s="5">
        <v>-153076784</v>
      </c>
      <c r="U52" s="5">
        <v>-195331051</v>
      </c>
    </row>
    <row r="53" spans="2:21" ht="15.5" x14ac:dyDescent="0.35">
      <c r="C53" t="s">
        <v>73</v>
      </c>
      <c r="D53" s="5">
        <v>5617129</v>
      </c>
      <c r="E53" s="5">
        <v>5761631</v>
      </c>
      <c r="F53" s="5">
        <v>7710361</v>
      </c>
      <c r="G53" s="5">
        <v>4796485</v>
      </c>
      <c r="I53" s="5">
        <v>24420758</v>
      </c>
      <c r="J53" s="5">
        <v>18565480</v>
      </c>
      <c r="K53" s="5">
        <v>19293851</v>
      </c>
      <c r="L53" s="5">
        <v>20132700</v>
      </c>
      <c r="M53" s="5">
        <v>23417757</v>
      </c>
      <c r="N53" s="5">
        <v>5305965</v>
      </c>
      <c r="O53" s="5">
        <v>18954934</v>
      </c>
      <c r="P53" s="5">
        <v>-7270678</v>
      </c>
      <c r="Q53" s="5">
        <v>12941791</v>
      </c>
      <c r="R53" s="5">
        <v>24726116</v>
      </c>
      <c r="S53" s="5">
        <v>71683864</v>
      </c>
      <c r="T53" s="5">
        <v>96249049</v>
      </c>
      <c r="U53" s="5">
        <v>64263951</v>
      </c>
    </row>
    <row r="54" spans="2:21" ht="15.5" x14ac:dyDescent="0.35">
      <c r="C54" t="s">
        <v>74</v>
      </c>
      <c r="D54" s="5">
        <v>-2559102</v>
      </c>
      <c r="E54" s="5">
        <v>-2847004</v>
      </c>
      <c r="F54" s="5">
        <v>-2821132</v>
      </c>
      <c r="G54" s="5">
        <v>-2741903</v>
      </c>
      <c r="I54" s="5">
        <v>-12572681</v>
      </c>
      <c r="J54" s="5">
        <v>-13666225</v>
      </c>
      <c r="K54" s="5">
        <v>-14542339</v>
      </c>
      <c r="L54" s="5">
        <v>-12957808</v>
      </c>
      <c r="M54" s="5">
        <v>-12218709</v>
      </c>
      <c r="N54" s="5">
        <v>-11570986</v>
      </c>
      <c r="O54" s="5">
        <v>-15247646</v>
      </c>
      <c r="P54" s="5">
        <v>-14520707</v>
      </c>
      <c r="Q54" s="5">
        <v>-12480368</v>
      </c>
      <c r="R54" s="5">
        <v>-15686932</v>
      </c>
      <c r="S54" s="5">
        <v>-20326121</v>
      </c>
      <c r="T54" s="5">
        <v>-22558152</v>
      </c>
      <c r="U54" s="5">
        <v>-16852933</v>
      </c>
    </row>
    <row r="55" spans="2:21" ht="15.5" x14ac:dyDescent="0.35">
      <c r="C55" t="s">
        <v>245</v>
      </c>
      <c r="D55" s="5">
        <v>-2559102</v>
      </c>
      <c r="E55" s="5">
        <v>-2847004</v>
      </c>
      <c r="F55" s="5">
        <v>-2821132</v>
      </c>
      <c r="G55" s="5">
        <v>-2741903</v>
      </c>
      <c r="I55" s="5">
        <v>-12572681</v>
      </c>
      <c r="J55" s="5">
        <v>-13666225</v>
      </c>
      <c r="K55" s="5">
        <v>-14542339</v>
      </c>
      <c r="L55" s="5">
        <v>-12957808</v>
      </c>
      <c r="M55" s="5">
        <v>-12218709</v>
      </c>
      <c r="N55" s="5">
        <v>-11570986</v>
      </c>
      <c r="O55" s="5">
        <v>-15247646</v>
      </c>
      <c r="P55" s="5">
        <v>-14520707</v>
      </c>
      <c r="Q55" s="5">
        <v>-12480368</v>
      </c>
      <c r="R55" s="5">
        <v>-15686932</v>
      </c>
      <c r="S55" s="5">
        <v>-20326121</v>
      </c>
      <c r="T55" s="5">
        <v>-22558152</v>
      </c>
      <c r="U55" s="5">
        <v>-16852933</v>
      </c>
    </row>
    <row r="56" spans="2:21" ht="15.5" x14ac:dyDescent="0.35">
      <c r="C56" t="s">
        <v>75</v>
      </c>
    </row>
    <row r="57" spans="2:21" ht="15.5" x14ac:dyDescent="0.35">
      <c r="C57" t="s">
        <v>76</v>
      </c>
    </row>
    <row r="58" spans="2:21" ht="15.5" x14ac:dyDescent="0.35">
      <c r="C58" t="s">
        <v>77</v>
      </c>
      <c r="D58" s="5">
        <v>3058027</v>
      </c>
      <c r="E58" s="5">
        <v>2914627</v>
      </c>
      <c r="F58" s="5">
        <v>4889229</v>
      </c>
      <c r="G58" s="5">
        <v>2054582</v>
      </c>
      <c r="I58" s="5">
        <v>11848077</v>
      </c>
      <c r="J58" s="5">
        <v>4899255</v>
      </c>
      <c r="K58" s="5">
        <v>4751512</v>
      </c>
      <c r="L58" s="5">
        <v>7174892</v>
      </c>
      <c r="M58" s="5">
        <v>11199048</v>
      </c>
      <c r="N58" s="5">
        <v>-6265021</v>
      </c>
      <c r="O58" s="5">
        <v>3707288</v>
      </c>
      <c r="P58" s="5">
        <v>-21791385</v>
      </c>
      <c r="Q58" s="5">
        <v>461423</v>
      </c>
      <c r="R58" s="5">
        <v>9039184</v>
      </c>
      <c r="S58" s="5">
        <v>51357743</v>
      </c>
      <c r="T58" s="5">
        <v>73690897</v>
      </c>
      <c r="U58" s="5">
        <v>47411018</v>
      </c>
    </row>
    <row r="59" spans="2:21" ht="15.5" x14ac:dyDescent="0.35">
      <c r="C59" t="s">
        <v>78</v>
      </c>
      <c r="D59" s="5">
        <v>-1180504</v>
      </c>
      <c r="E59" s="5">
        <v>-1521434</v>
      </c>
      <c r="F59" s="5">
        <v>-1608683</v>
      </c>
      <c r="G59" s="5">
        <v>-3231928</v>
      </c>
      <c r="I59" s="5">
        <v>-7419280</v>
      </c>
      <c r="J59" s="5">
        <v>-4071466</v>
      </c>
      <c r="K59" s="5">
        <v>-5342611</v>
      </c>
      <c r="L59" s="5">
        <v>-89160810</v>
      </c>
      <c r="M59" s="5">
        <v>-4116427</v>
      </c>
      <c r="N59" s="5">
        <v>50180375</v>
      </c>
      <c r="O59" s="5">
        <v>24042031</v>
      </c>
      <c r="P59" s="5">
        <v>-88060789</v>
      </c>
      <c r="Q59" s="5">
        <v>-107787080</v>
      </c>
      <c r="R59" s="5">
        <v>-34517515</v>
      </c>
      <c r="S59" s="5">
        <v>-22966878</v>
      </c>
      <c r="T59" s="5">
        <v>-85532991</v>
      </c>
      <c r="U59" s="5">
        <v>-45841118</v>
      </c>
    </row>
    <row r="60" spans="2:21" ht="15.5" x14ac:dyDescent="0.35">
      <c r="C60" t="s">
        <v>248</v>
      </c>
      <c r="D60" s="5">
        <v>-670347</v>
      </c>
      <c r="E60" s="5">
        <v>-711030</v>
      </c>
      <c r="F60" s="5">
        <v>-422480</v>
      </c>
      <c r="G60" s="5">
        <v>-240878</v>
      </c>
      <c r="I60" s="5">
        <v>-1146204</v>
      </c>
      <c r="J60" s="5">
        <v>-1027462</v>
      </c>
      <c r="K60" s="5">
        <v>-187436</v>
      </c>
      <c r="L60" s="5">
        <v>-1085212</v>
      </c>
      <c r="M60" s="5">
        <v>-556843</v>
      </c>
      <c r="N60" s="5">
        <v>129059</v>
      </c>
      <c r="O60" s="5">
        <v>431450</v>
      </c>
      <c r="P60" s="5">
        <v>135026</v>
      </c>
      <c r="Q60" s="5">
        <v>-2150</v>
      </c>
      <c r="R60" s="5">
        <v>676274</v>
      </c>
      <c r="S60" s="5">
        <v>1610124</v>
      </c>
      <c r="T60" s="5">
        <v>-1007873</v>
      </c>
      <c r="U60" s="5">
        <v>8821083</v>
      </c>
    </row>
    <row r="61" spans="2:21" ht="15.5" x14ac:dyDescent="0.35">
      <c r="C61" t="s">
        <v>247</v>
      </c>
      <c r="D61" s="5">
        <v>132031</v>
      </c>
      <c r="E61" s="5">
        <v>111241</v>
      </c>
      <c r="F61" s="5">
        <v>147222</v>
      </c>
      <c r="G61" s="5">
        <v>98760</v>
      </c>
      <c r="I61" s="5">
        <v>344500</v>
      </c>
      <c r="J61" s="5">
        <v>90147</v>
      </c>
      <c r="K61" s="5">
        <v>216308</v>
      </c>
      <c r="L61" s="5">
        <v>152286</v>
      </c>
      <c r="M61" s="5">
        <v>112415</v>
      </c>
      <c r="N61" s="5">
        <v>296342</v>
      </c>
      <c r="P61" s="5">
        <v>68446</v>
      </c>
      <c r="Q61" s="5">
        <v>118720</v>
      </c>
      <c r="R61" s="5">
        <v>114858</v>
      </c>
      <c r="S61" s="5">
        <v>124612</v>
      </c>
      <c r="T61" s="5">
        <v>180649</v>
      </c>
      <c r="U61" s="5">
        <v>103827</v>
      </c>
    </row>
    <row r="62" spans="2:21" ht="15.5" x14ac:dyDescent="0.35">
      <c r="C62" t="s">
        <v>254</v>
      </c>
      <c r="O62" s="5">
        <v>24319</v>
      </c>
    </row>
    <row r="63" spans="2:21" ht="15.5" x14ac:dyDescent="0.35">
      <c r="C63" t="s">
        <v>249</v>
      </c>
      <c r="F63" s="5">
        <v>5169</v>
      </c>
      <c r="G63" s="5">
        <v>3423</v>
      </c>
      <c r="I63" s="5">
        <v>1465</v>
      </c>
      <c r="J63" s="5">
        <v>-11123</v>
      </c>
      <c r="K63" s="5">
        <v>136317</v>
      </c>
      <c r="L63" s="5">
        <v>-84335635</v>
      </c>
      <c r="M63" s="5">
        <v>34519</v>
      </c>
      <c r="N63" s="5">
        <v>-19006</v>
      </c>
      <c r="O63" s="5">
        <v>720004</v>
      </c>
      <c r="P63" s="5">
        <v>-58199</v>
      </c>
      <c r="Q63" s="5">
        <v>-132654</v>
      </c>
      <c r="R63" s="5">
        <v>-1018760</v>
      </c>
      <c r="S63" s="5">
        <v>-79377</v>
      </c>
      <c r="T63" s="5">
        <v>-19662</v>
      </c>
      <c r="U63" s="5">
        <v>-3773</v>
      </c>
    </row>
    <row r="64" spans="2:21" ht="15.5" x14ac:dyDescent="0.35">
      <c r="C64" t="s">
        <v>27</v>
      </c>
      <c r="D64" s="5">
        <v>823861</v>
      </c>
      <c r="E64" s="5">
        <v>-823861</v>
      </c>
      <c r="F64" s="5">
        <v>-1561107</v>
      </c>
      <c r="G64" s="5">
        <v>-3312582</v>
      </c>
      <c r="I64" s="5">
        <v>-4873689</v>
      </c>
      <c r="J64" s="5">
        <v>-4224380</v>
      </c>
      <c r="K64" s="5">
        <v>-4436765</v>
      </c>
      <c r="L64" s="5">
        <v>-4128600</v>
      </c>
      <c r="M64" s="5">
        <v>-3649713</v>
      </c>
      <c r="N64" s="5">
        <v>-15448344</v>
      </c>
      <c r="O64" s="5">
        <v>-17028324</v>
      </c>
      <c r="P64" s="5">
        <v>-43006211</v>
      </c>
      <c r="Q64" s="5">
        <v>-39215418</v>
      </c>
      <c r="R64" s="5">
        <v>-40476519</v>
      </c>
      <c r="S64" s="5">
        <v>-41409969</v>
      </c>
      <c r="T64" s="5">
        <v>-33524089</v>
      </c>
      <c r="U64" s="5">
        <v>-39049486</v>
      </c>
    </row>
    <row r="65" spans="3:21" ht="15.5" x14ac:dyDescent="0.35">
      <c r="C65" t="s">
        <v>251</v>
      </c>
    </row>
    <row r="66" spans="3:21" ht="15.5" x14ac:dyDescent="0.35">
      <c r="C66" t="s">
        <v>253</v>
      </c>
      <c r="T66" s="5">
        <v>2076832</v>
      </c>
      <c r="U66" s="5">
        <v>-5188536</v>
      </c>
    </row>
    <row r="67" spans="3:21" ht="15.5" x14ac:dyDescent="0.35">
      <c r="C67" t="s">
        <v>79</v>
      </c>
      <c r="D67" s="5">
        <v>-1</v>
      </c>
      <c r="F67" s="5">
        <v>-1</v>
      </c>
      <c r="I67" s="5">
        <v>-3</v>
      </c>
      <c r="J67" s="5">
        <v>-1</v>
      </c>
    </row>
    <row r="68" spans="3:21" ht="15.5" x14ac:dyDescent="0.35">
      <c r="C68" t="s">
        <v>80</v>
      </c>
      <c r="D68" s="5">
        <v>-1180504</v>
      </c>
      <c r="E68" s="5">
        <v>-1521434</v>
      </c>
      <c r="F68" s="5">
        <v>-1608683</v>
      </c>
      <c r="G68" s="5">
        <v>-3231928</v>
      </c>
      <c r="I68" s="5">
        <v>-7419280</v>
      </c>
      <c r="J68" s="5">
        <v>-4071466</v>
      </c>
      <c r="K68" s="5">
        <v>-5342611</v>
      </c>
      <c r="L68" s="5">
        <v>-89160810</v>
      </c>
      <c r="M68" s="5">
        <v>-4116427</v>
      </c>
      <c r="N68" s="5">
        <v>50180375</v>
      </c>
      <c r="O68" s="5">
        <v>24042031</v>
      </c>
      <c r="P68" s="5">
        <v>-88060789</v>
      </c>
      <c r="Q68" s="5">
        <v>-107787080</v>
      </c>
      <c r="R68" s="5">
        <v>-34517515</v>
      </c>
      <c r="S68" s="5">
        <v>-22966878</v>
      </c>
      <c r="T68" s="5">
        <v>-85532991</v>
      </c>
      <c r="U68" s="5">
        <v>-45841118</v>
      </c>
    </row>
    <row r="69" spans="3:21" ht="15.5" x14ac:dyDescent="0.35">
      <c r="C69" t="s">
        <v>29</v>
      </c>
      <c r="D69" s="5">
        <v>1877523</v>
      </c>
      <c r="E69" s="5">
        <v>1393193</v>
      </c>
      <c r="F69" s="5">
        <v>3280546</v>
      </c>
      <c r="G69" s="5">
        <v>-1177346</v>
      </c>
      <c r="I69" s="5">
        <v>4428797</v>
      </c>
      <c r="J69" s="5">
        <v>827789</v>
      </c>
      <c r="K69" s="5">
        <v>-591099</v>
      </c>
      <c r="L69" s="5">
        <v>-81985918</v>
      </c>
      <c r="M69" s="5">
        <v>7082621</v>
      </c>
      <c r="N69" s="5">
        <v>43915354</v>
      </c>
      <c r="O69" s="5">
        <v>27749319</v>
      </c>
      <c r="P69" s="5">
        <v>-109852174</v>
      </c>
      <c r="Q69" s="5">
        <v>-107325657</v>
      </c>
      <c r="R69" s="5">
        <v>-25478331</v>
      </c>
      <c r="S69" s="5">
        <v>28390865</v>
      </c>
      <c r="T69" s="5">
        <v>-11842094</v>
      </c>
      <c r="U69" s="5">
        <v>1569900</v>
      </c>
    </row>
    <row r="70" spans="3:21" ht="15.5" x14ac:dyDescent="0.35">
      <c r="C70" t="s">
        <v>28</v>
      </c>
      <c r="D70" s="5">
        <v>-403376</v>
      </c>
      <c r="E70" s="5">
        <v>-296535</v>
      </c>
      <c r="F70" s="5">
        <v>-740796</v>
      </c>
      <c r="G70" s="5">
        <v>1944864</v>
      </c>
      <c r="I70" s="5">
        <v>-370304</v>
      </c>
      <c r="J70" s="5">
        <v>-285001</v>
      </c>
      <c r="K70" s="5">
        <v>-755462</v>
      </c>
      <c r="L70" s="5">
        <v>17245604</v>
      </c>
      <c r="M70" s="5">
        <v>-3426134</v>
      </c>
      <c r="N70" s="5">
        <v>594148</v>
      </c>
      <c r="O70" s="5">
        <v>-7545725</v>
      </c>
      <c r="P70" s="5">
        <v>6048239</v>
      </c>
      <c r="Q70" s="5">
        <v>4802788</v>
      </c>
      <c r="R70" s="5">
        <v>5901520</v>
      </c>
      <c r="S70" s="5">
        <v>-8641719</v>
      </c>
      <c r="T70" s="5">
        <v>-4077482</v>
      </c>
      <c r="U70" s="5">
        <v>-11526380</v>
      </c>
    </row>
    <row r="71" spans="3:21" ht="15.5" x14ac:dyDescent="0.35">
      <c r="C71" t="s">
        <v>327</v>
      </c>
      <c r="D71" s="5">
        <v>1474147</v>
      </c>
      <c r="E71" s="5">
        <v>1096658</v>
      </c>
      <c r="F71" s="5">
        <v>2539750</v>
      </c>
      <c r="G71" s="5">
        <v>767518</v>
      </c>
      <c r="I71" s="5">
        <v>4058493</v>
      </c>
      <c r="J71" s="5">
        <v>542788</v>
      </c>
      <c r="K71" s="5">
        <v>-1346561</v>
      </c>
      <c r="L71" s="5">
        <v>-64740314</v>
      </c>
      <c r="M71" s="5">
        <v>3656487</v>
      </c>
      <c r="N71" s="5">
        <v>44509502</v>
      </c>
      <c r="O71" s="5">
        <v>20203594</v>
      </c>
      <c r="P71" s="5">
        <v>-103803935</v>
      </c>
      <c r="Q71" s="5">
        <v>-102522869</v>
      </c>
      <c r="R71" s="5">
        <v>-19576811</v>
      </c>
      <c r="S71" s="5">
        <v>19749146</v>
      </c>
      <c r="T71" s="5">
        <v>-15919576</v>
      </c>
      <c r="U71" s="5">
        <v>-9956480</v>
      </c>
    </row>
    <row r="72" spans="3:21" ht="15.5" x14ac:dyDescent="0.35">
      <c r="C72" t="s">
        <v>800</v>
      </c>
      <c r="J72" s="5">
        <v>36</v>
      </c>
    </row>
    <row r="73" spans="3:21" ht="15.5" x14ac:dyDescent="0.35">
      <c r="C73" t="s">
        <v>86</v>
      </c>
      <c r="D73" s="5">
        <v>1474147</v>
      </c>
      <c r="E73" s="5">
        <v>1096658</v>
      </c>
      <c r="F73" s="5">
        <v>2539750</v>
      </c>
      <c r="G73" s="5">
        <v>767518</v>
      </c>
      <c r="I73" s="5">
        <v>4058493</v>
      </c>
      <c r="J73" s="5">
        <v>542824</v>
      </c>
      <c r="K73" s="5">
        <v>-1346561</v>
      </c>
      <c r="L73" s="5">
        <v>-64740314</v>
      </c>
      <c r="M73" s="5">
        <v>3656487</v>
      </c>
      <c r="N73" s="5">
        <v>44509502</v>
      </c>
      <c r="O73" s="5">
        <v>20203594</v>
      </c>
      <c r="P73" s="5">
        <v>-103803935</v>
      </c>
      <c r="Q73" s="5">
        <v>-102522869</v>
      </c>
      <c r="R73" s="5">
        <v>-19576811</v>
      </c>
      <c r="S73" s="5">
        <v>19749146</v>
      </c>
      <c r="T73" s="5">
        <v>-15919576</v>
      </c>
      <c r="U73" s="5">
        <v>-9956480</v>
      </c>
    </row>
    <row r="74" spans="3:21" ht="15.5" x14ac:dyDescent="0.35">
      <c r="C74" t="s">
        <v>87</v>
      </c>
      <c r="D74" s="5">
        <v>-8559</v>
      </c>
      <c r="E74" s="5">
        <v>200897</v>
      </c>
      <c r="F74" s="5">
        <v>-39358</v>
      </c>
      <c r="G74" s="5">
        <v>-95997</v>
      </c>
      <c r="I74" s="5">
        <v>-374827</v>
      </c>
      <c r="J74" s="5">
        <v>-87019</v>
      </c>
      <c r="K74" s="5">
        <v>-113663</v>
      </c>
      <c r="L74" s="5">
        <v>-81702</v>
      </c>
      <c r="M74" s="5">
        <v>857465</v>
      </c>
      <c r="N74" s="5">
        <v>-105769</v>
      </c>
      <c r="P74" s="5">
        <v>531853</v>
      </c>
      <c r="Q74" s="5">
        <v>-106860</v>
      </c>
      <c r="R74" s="5">
        <v>528835</v>
      </c>
      <c r="S74" s="5">
        <v>410672</v>
      </c>
      <c r="T74" s="5">
        <v>-12301</v>
      </c>
      <c r="U74" s="5">
        <v>-137915</v>
      </c>
    </row>
    <row r="75" spans="3:21" ht="15.5" x14ac:dyDescent="0.35">
      <c r="C75" t="s">
        <v>89</v>
      </c>
      <c r="D75" s="5">
        <v>1465588</v>
      </c>
      <c r="E75" s="5">
        <v>1297555</v>
      </c>
      <c r="F75" s="5">
        <v>2500392</v>
      </c>
      <c r="G75" s="5">
        <v>671521</v>
      </c>
      <c r="I75" s="5">
        <v>3683666</v>
      </c>
      <c r="J75" s="5">
        <v>455805</v>
      </c>
      <c r="K75" s="5">
        <v>-1460224</v>
      </c>
      <c r="L75" s="5">
        <v>-64822016</v>
      </c>
      <c r="M75" s="5">
        <v>4513952</v>
      </c>
      <c r="N75" s="5">
        <v>44403733</v>
      </c>
      <c r="O75" s="5">
        <v>20203594</v>
      </c>
      <c r="P75" s="5">
        <v>-103272082</v>
      </c>
      <c r="Q75" s="5">
        <v>-102629729</v>
      </c>
      <c r="R75" s="5">
        <v>-19047976</v>
      </c>
      <c r="S75" s="5">
        <v>20159818</v>
      </c>
      <c r="T75" s="5">
        <v>-15931877</v>
      </c>
      <c r="U75" s="5">
        <v>-10094395</v>
      </c>
    </row>
    <row r="76" spans="3:21" ht="15.5" x14ac:dyDescent="0.35">
      <c r="C76" t="s">
        <v>90</v>
      </c>
      <c r="D76" s="5">
        <v>1474147</v>
      </c>
      <c r="E76" s="5">
        <v>1096658</v>
      </c>
      <c r="F76" s="5">
        <v>2539750</v>
      </c>
      <c r="G76" s="5">
        <v>767518</v>
      </c>
      <c r="I76" s="5">
        <v>4058493</v>
      </c>
      <c r="J76" s="5">
        <v>542824</v>
      </c>
      <c r="K76" s="5">
        <v>-1346561</v>
      </c>
      <c r="L76" s="5">
        <v>-64740314</v>
      </c>
      <c r="M76" s="5">
        <v>3656487</v>
      </c>
      <c r="N76" s="5">
        <v>44509502</v>
      </c>
      <c r="O76" s="5">
        <v>20203594</v>
      </c>
      <c r="P76" s="5">
        <v>-103803935</v>
      </c>
      <c r="Q76" s="5">
        <v>-102522869</v>
      </c>
      <c r="R76" s="5">
        <v>-19576811</v>
      </c>
      <c r="S76" s="5">
        <v>19749146</v>
      </c>
      <c r="T76" s="5">
        <v>-15919576</v>
      </c>
      <c r="U76" s="5">
        <v>-9956480</v>
      </c>
    </row>
    <row r="77" spans="3:21" ht="15.5" x14ac:dyDescent="0.35">
      <c r="C77" t="s">
        <v>8</v>
      </c>
      <c r="D77" s="5">
        <v>1465589</v>
      </c>
      <c r="E77" s="5">
        <v>1297555</v>
      </c>
      <c r="F77" s="5">
        <v>2500393</v>
      </c>
      <c r="G77" s="5">
        <v>671521</v>
      </c>
      <c r="I77" s="5">
        <v>3683669</v>
      </c>
      <c r="J77" s="5">
        <v>455806</v>
      </c>
      <c r="K77" s="5">
        <v>-1460224</v>
      </c>
      <c r="L77" s="5">
        <v>-64822016</v>
      </c>
      <c r="M77" s="5">
        <v>4513952</v>
      </c>
      <c r="N77" s="5">
        <v>44403733</v>
      </c>
      <c r="O77" s="5">
        <v>20203594</v>
      </c>
      <c r="P77" s="5">
        <v>-103272082</v>
      </c>
      <c r="Q77" s="5">
        <v>-102629729</v>
      </c>
      <c r="R77" s="5">
        <v>-19047976</v>
      </c>
      <c r="S77" s="5">
        <v>20159818</v>
      </c>
      <c r="T77" s="5">
        <v>-15931877</v>
      </c>
      <c r="U77" s="5">
        <v>-10094395</v>
      </c>
    </row>
    <row r="78" spans="3:21" ht="15.5" x14ac:dyDescent="0.35">
      <c r="C78" t="s">
        <v>91</v>
      </c>
      <c r="D78" s="5">
        <v>1474147</v>
      </c>
      <c r="E78" s="5">
        <v>1096658</v>
      </c>
      <c r="F78" s="5">
        <v>2539750</v>
      </c>
      <c r="G78" s="5">
        <v>767518</v>
      </c>
      <c r="I78" s="5">
        <v>4058493</v>
      </c>
      <c r="J78" s="5">
        <v>542824</v>
      </c>
      <c r="K78" s="5">
        <v>-1346561</v>
      </c>
      <c r="L78" s="5">
        <v>-64740314</v>
      </c>
      <c r="M78" s="5">
        <v>3656487</v>
      </c>
      <c r="N78" s="5">
        <v>44509502</v>
      </c>
      <c r="O78" s="5">
        <v>20203594</v>
      </c>
      <c r="P78" s="5">
        <v>-103803935</v>
      </c>
      <c r="Q78" s="5">
        <v>-102522869</v>
      </c>
      <c r="R78" s="5">
        <v>-19576811</v>
      </c>
      <c r="S78" s="5">
        <v>19749146</v>
      </c>
      <c r="T78" s="5">
        <v>-15919576</v>
      </c>
      <c r="U78" s="5">
        <v>-9956480</v>
      </c>
    </row>
    <row r="79" spans="3:21" ht="15.5" x14ac:dyDescent="0.35">
      <c r="C79" t="s">
        <v>92</v>
      </c>
      <c r="D79" s="5">
        <v>1465588</v>
      </c>
      <c r="E79" s="5">
        <v>1297555</v>
      </c>
      <c r="F79" s="5">
        <v>2500392</v>
      </c>
      <c r="G79" s="5">
        <v>671521</v>
      </c>
      <c r="I79" s="5">
        <v>3683666</v>
      </c>
      <c r="J79" s="5">
        <v>455805</v>
      </c>
      <c r="K79" s="5">
        <v>-1460224</v>
      </c>
      <c r="L79" s="5">
        <v>-64822016</v>
      </c>
      <c r="M79" s="5">
        <v>4513952</v>
      </c>
      <c r="N79" s="5">
        <v>44403733</v>
      </c>
      <c r="O79" s="5">
        <v>20203594</v>
      </c>
      <c r="P79" s="5">
        <v>-103272082</v>
      </c>
      <c r="Q79" s="5">
        <v>-102629729</v>
      </c>
      <c r="R79" s="5">
        <v>-19047976</v>
      </c>
      <c r="S79" s="5">
        <v>20159818</v>
      </c>
      <c r="T79" s="5">
        <v>-15931877</v>
      </c>
      <c r="U79" s="5">
        <v>-10094395</v>
      </c>
    </row>
    <row r="80" spans="3:21" ht="15.5" x14ac:dyDescent="0.35">
      <c r="C80" t="s">
        <v>93</v>
      </c>
      <c r="D80" s="5">
        <v>1465588</v>
      </c>
      <c r="E80" s="5">
        <v>1297555</v>
      </c>
      <c r="F80" s="5">
        <v>2500392</v>
      </c>
      <c r="G80" s="5">
        <v>671521</v>
      </c>
      <c r="I80" s="5">
        <v>3683666</v>
      </c>
      <c r="J80" s="5">
        <v>455805</v>
      </c>
      <c r="K80" s="5">
        <v>-1460224</v>
      </c>
      <c r="L80" s="5">
        <v>-64822016</v>
      </c>
      <c r="M80" s="5">
        <v>4513952</v>
      </c>
      <c r="N80" s="5">
        <v>44403733</v>
      </c>
      <c r="O80" s="5">
        <v>20203594</v>
      </c>
      <c r="P80" s="5">
        <v>-103272082</v>
      </c>
      <c r="Q80" s="5">
        <v>-102629729</v>
      </c>
      <c r="R80" s="5">
        <v>-19047976</v>
      </c>
      <c r="S80" s="5">
        <v>20159818</v>
      </c>
      <c r="T80" s="5">
        <v>-15931877</v>
      </c>
      <c r="U80" s="5">
        <v>-10094395</v>
      </c>
    </row>
    <row r="82" spans="2:21" ht="15.5" x14ac:dyDescent="0.35">
      <c r="B82" t="s">
        <v>94</v>
      </c>
      <c r="C82" t="s">
        <v>95</v>
      </c>
    </row>
    <row r="83" spans="2:21" ht="15.5" x14ac:dyDescent="0.35">
      <c r="C83" t="s">
        <v>96</v>
      </c>
    </row>
    <row r="84" spans="2:21" ht="15.5" x14ac:dyDescent="0.35">
      <c r="C84" t="s">
        <v>20</v>
      </c>
      <c r="D84" s="5">
        <v>28029517</v>
      </c>
      <c r="E84" s="5">
        <v>30092223</v>
      </c>
      <c r="F84" s="5">
        <v>26915826</v>
      </c>
      <c r="G84" s="5">
        <v>25878813</v>
      </c>
      <c r="I84" s="5">
        <v>26915826</v>
      </c>
      <c r="J84" s="5">
        <v>11896520</v>
      </c>
      <c r="K84" s="5">
        <v>8613001</v>
      </c>
      <c r="L84" s="5">
        <v>22798270</v>
      </c>
      <c r="M84" s="5">
        <v>13463925</v>
      </c>
      <c r="N84" s="5">
        <v>13112369</v>
      </c>
      <c r="O84" s="5">
        <v>19071273</v>
      </c>
      <c r="P84" s="5">
        <v>12774969</v>
      </c>
      <c r="Q84" s="5">
        <v>10029740</v>
      </c>
      <c r="R84" s="5">
        <v>38215464</v>
      </c>
      <c r="S84" s="5">
        <v>34267895</v>
      </c>
      <c r="T84" s="5">
        <v>61938284</v>
      </c>
      <c r="U84" s="5">
        <v>37633757</v>
      </c>
    </row>
    <row r="85" spans="2:21" ht="15.5" x14ac:dyDescent="0.35">
      <c r="C85" t="s">
        <v>97</v>
      </c>
      <c r="D85" s="5">
        <v>7962440</v>
      </c>
      <c r="E85" s="5">
        <v>11884426</v>
      </c>
      <c r="F85" s="5">
        <v>11930868</v>
      </c>
      <c r="G85" s="5">
        <v>11010547</v>
      </c>
      <c r="I85" s="5">
        <v>11930868</v>
      </c>
      <c r="J85" s="5">
        <v>13559697</v>
      </c>
      <c r="K85" s="5">
        <v>11855988</v>
      </c>
      <c r="L85" s="5">
        <v>8574829</v>
      </c>
      <c r="M85" s="5">
        <v>13956286</v>
      </c>
      <c r="N85" s="5">
        <v>4163859</v>
      </c>
      <c r="O85" s="5">
        <v>13714651</v>
      </c>
      <c r="P85" s="5">
        <v>16657140</v>
      </c>
      <c r="Q85" s="5">
        <v>30682969</v>
      </c>
      <c r="R85" s="5">
        <v>17053858</v>
      </c>
      <c r="S85" s="5">
        <v>28479807</v>
      </c>
      <c r="T85" s="5">
        <v>44528943</v>
      </c>
      <c r="U85" s="5">
        <v>41645262</v>
      </c>
    </row>
    <row r="86" spans="2:21" ht="15.5" x14ac:dyDescent="0.35">
      <c r="C86" t="s">
        <v>98</v>
      </c>
      <c r="K86" s="5">
        <v>2524110</v>
      </c>
      <c r="L86" s="5">
        <v>5166125</v>
      </c>
      <c r="M86" s="5">
        <v>11494241</v>
      </c>
      <c r="N86" s="5">
        <v>12181186</v>
      </c>
      <c r="O86" s="5">
        <v>2286626</v>
      </c>
    </row>
    <row r="87" spans="2:21" ht="15.5" x14ac:dyDescent="0.35">
      <c r="C87" t="s">
        <v>99</v>
      </c>
    </row>
    <row r="88" spans="2:21" ht="15.5" x14ac:dyDescent="0.35">
      <c r="C88" t="s">
        <v>100</v>
      </c>
      <c r="D88" s="5">
        <v>7962440</v>
      </c>
      <c r="E88" s="5">
        <v>11884426</v>
      </c>
      <c r="F88" s="5">
        <v>11930868</v>
      </c>
      <c r="G88" s="5">
        <v>11010547</v>
      </c>
      <c r="I88" s="5">
        <v>11930868</v>
      </c>
      <c r="J88" s="5">
        <v>13559697</v>
      </c>
      <c r="K88" s="5">
        <v>11855988</v>
      </c>
      <c r="L88" s="5">
        <v>8574829</v>
      </c>
      <c r="M88" s="5">
        <v>13956286</v>
      </c>
      <c r="N88" s="5">
        <v>4163859</v>
      </c>
      <c r="O88" s="5">
        <v>13714651</v>
      </c>
      <c r="P88" s="5">
        <v>16657140</v>
      </c>
      <c r="Q88" s="5">
        <v>30682969</v>
      </c>
      <c r="R88" s="5">
        <v>17053858</v>
      </c>
      <c r="S88" s="5">
        <v>28479807</v>
      </c>
      <c r="T88" s="5">
        <v>44528943</v>
      </c>
      <c r="U88" s="5">
        <v>41645262</v>
      </c>
    </row>
    <row r="89" spans="2:21" ht="15.5" x14ac:dyDescent="0.35">
      <c r="C89" t="s">
        <v>545</v>
      </c>
      <c r="D89" s="5">
        <v>2419095</v>
      </c>
      <c r="E89" s="5">
        <v>2841061</v>
      </c>
      <c r="F89" s="5">
        <v>2608512</v>
      </c>
      <c r="G89" s="5">
        <v>2596656</v>
      </c>
      <c r="I89" s="5">
        <v>2608512</v>
      </c>
      <c r="J89" s="5">
        <v>2308546</v>
      </c>
      <c r="K89" s="5">
        <v>2148543</v>
      </c>
      <c r="L89" s="5">
        <v>1649594</v>
      </c>
      <c r="M89" s="5">
        <v>859980</v>
      </c>
      <c r="N89" s="5">
        <v>803645</v>
      </c>
    </row>
    <row r="90" spans="2:21" ht="15.5" x14ac:dyDescent="0.35">
      <c r="C90" t="s">
        <v>101</v>
      </c>
      <c r="D90" s="5">
        <v>157106</v>
      </c>
      <c r="E90" s="5">
        <v>189959</v>
      </c>
      <c r="F90" s="5">
        <v>126398</v>
      </c>
      <c r="G90" s="5">
        <v>167179</v>
      </c>
      <c r="I90" s="5">
        <v>126398</v>
      </c>
      <c r="J90" s="5">
        <v>286721</v>
      </c>
      <c r="K90" s="5">
        <v>211611</v>
      </c>
      <c r="L90" s="5">
        <v>127596</v>
      </c>
      <c r="M90" s="5">
        <v>312148</v>
      </c>
      <c r="N90" s="5">
        <v>180066</v>
      </c>
      <c r="O90" s="5">
        <v>245343</v>
      </c>
      <c r="P90" s="5">
        <v>240764</v>
      </c>
      <c r="Q90" s="5">
        <v>254420</v>
      </c>
      <c r="R90" s="5">
        <v>269190</v>
      </c>
      <c r="S90" s="5">
        <v>238375</v>
      </c>
      <c r="T90" s="5">
        <v>791090</v>
      </c>
      <c r="U90" s="5">
        <v>26231970</v>
      </c>
    </row>
    <row r="91" spans="2:21" ht="15.5" x14ac:dyDescent="0.35">
      <c r="C91" t="s">
        <v>102</v>
      </c>
      <c r="D91" s="5">
        <v>157106</v>
      </c>
      <c r="E91" s="5">
        <v>189959</v>
      </c>
      <c r="F91" s="5">
        <v>126398</v>
      </c>
      <c r="G91" s="5">
        <v>167179</v>
      </c>
      <c r="I91" s="5">
        <v>126398</v>
      </c>
      <c r="J91" s="5">
        <v>286721</v>
      </c>
      <c r="K91" s="5">
        <v>211611</v>
      </c>
      <c r="L91" s="5">
        <v>127596</v>
      </c>
      <c r="M91" s="5">
        <v>312148</v>
      </c>
      <c r="N91" s="5">
        <v>180066</v>
      </c>
      <c r="O91" s="5">
        <v>245343</v>
      </c>
      <c r="P91" s="5">
        <v>240764</v>
      </c>
      <c r="Q91" s="5">
        <v>254420</v>
      </c>
      <c r="R91" s="5">
        <v>269190</v>
      </c>
      <c r="S91" s="5">
        <v>238375</v>
      </c>
      <c r="T91" s="5">
        <v>791090</v>
      </c>
      <c r="U91" s="5">
        <v>26231970</v>
      </c>
    </row>
    <row r="92" spans="2:21" ht="15.5" x14ac:dyDescent="0.35">
      <c r="C92" t="s">
        <v>103</v>
      </c>
      <c r="D92" s="5">
        <v>26278933</v>
      </c>
      <c r="E92" s="5">
        <v>25882334</v>
      </c>
      <c r="F92" s="5">
        <v>26058291</v>
      </c>
      <c r="G92" s="5">
        <v>26119319</v>
      </c>
      <c r="I92" s="5">
        <v>26058291</v>
      </c>
      <c r="J92" s="5">
        <v>26250857</v>
      </c>
      <c r="K92" s="5">
        <v>26545877</v>
      </c>
      <c r="L92" s="5">
        <v>26603732</v>
      </c>
      <c r="M92" s="5">
        <v>29216474</v>
      </c>
      <c r="N92" s="5">
        <v>27967630</v>
      </c>
      <c r="O92" s="5">
        <v>29011831</v>
      </c>
      <c r="P92" s="5">
        <v>28227962</v>
      </c>
      <c r="Q92" s="5">
        <v>26796862</v>
      </c>
      <c r="R92" s="5">
        <v>26297582</v>
      </c>
      <c r="S92" s="5">
        <v>26710122</v>
      </c>
      <c r="T92" s="5">
        <v>33968961</v>
      </c>
      <c r="U92" s="5">
        <v>30785365</v>
      </c>
    </row>
    <row r="93" spans="2:21" ht="15.5" x14ac:dyDescent="0.35">
      <c r="C93" t="s">
        <v>79</v>
      </c>
      <c r="D93" s="5">
        <v>363393</v>
      </c>
      <c r="E93" s="5">
        <v>371952</v>
      </c>
      <c r="F93" s="5">
        <v>171055</v>
      </c>
      <c r="G93" s="5">
        <v>210413</v>
      </c>
      <c r="I93" s="5">
        <v>171055</v>
      </c>
      <c r="J93" s="5">
        <v>545882</v>
      </c>
      <c r="K93" s="5">
        <v>632930</v>
      </c>
      <c r="L93" s="5">
        <v>746593</v>
      </c>
      <c r="M93" s="5">
        <v>828295</v>
      </c>
      <c r="N93" s="5">
        <v>-29170</v>
      </c>
      <c r="O93" s="5">
        <v>76599</v>
      </c>
      <c r="P93" s="5">
        <v>-287615</v>
      </c>
      <c r="Q93" s="5">
        <v>-819468</v>
      </c>
      <c r="R93" s="5">
        <v>-712608</v>
      </c>
      <c r="S93" s="5">
        <v>-1241443</v>
      </c>
      <c r="T93" s="5">
        <v>-265820</v>
      </c>
      <c r="U93" s="5">
        <v>-253519</v>
      </c>
    </row>
    <row r="94" spans="2:21" ht="15.5" x14ac:dyDescent="0.35">
      <c r="C94" t="s">
        <v>104</v>
      </c>
      <c r="D94" s="5">
        <v>69344093</v>
      </c>
      <c r="E94" s="5">
        <v>75100009</v>
      </c>
      <c r="F94" s="5">
        <v>71475894</v>
      </c>
      <c r="G94" s="5">
        <v>69451191</v>
      </c>
      <c r="I94" s="5">
        <v>71475894</v>
      </c>
      <c r="J94" s="5">
        <v>70988390</v>
      </c>
      <c r="K94" s="5">
        <v>74696438</v>
      </c>
      <c r="L94" s="5">
        <v>70713353</v>
      </c>
      <c r="M94" s="5">
        <v>65351664</v>
      </c>
      <c r="N94" s="5">
        <v>52420629</v>
      </c>
      <c r="O94" s="5">
        <v>68631995</v>
      </c>
      <c r="P94" s="5">
        <v>73339888</v>
      </c>
      <c r="Q94" s="5">
        <v>84441537</v>
      </c>
      <c r="R94" s="5">
        <v>98575208</v>
      </c>
      <c r="S94" s="5">
        <v>113538617</v>
      </c>
      <c r="T94" s="5">
        <v>158211513</v>
      </c>
      <c r="U94" s="5">
        <v>152051043</v>
      </c>
    </row>
    <row r="95" spans="2:21" ht="15.5" x14ac:dyDescent="0.35">
      <c r="C95" t="s">
        <v>105</v>
      </c>
    </row>
    <row r="96" spans="2:21" ht="15.5" x14ac:dyDescent="0.35">
      <c r="C96" t="s">
        <v>107</v>
      </c>
      <c r="R96" s="5">
        <v>5467018</v>
      </c>
      <c r="S96" s="5">
        <v>2358108</v>
      </c>
    </row>
    <row r="97" spans="3:21" ht="15.5" x14ac:dyDescent="0.35">
      <c r="C97" t="s">
        <v>257</v>
      </c>
    </row>
    <row r="98" spans="3:21" ht="15.5" x14ac:dyDescent="0.35">
      <c r="C98" t="s">
        <v>290</v>
      </c>
      <c r="T98" s="5">
        <v>2208210</v>
      </c>
    </row>
    <row r="99" spans="3:21" ht="15.5" x14ac:dyDescent="0.35">
      <c r="C99" t="s">
        <v>106</v>
      </c>
      <c r="D99" s="5">
        <v>162809524</v>
      </c>
      <c r="E99" s="5">
        <v>163425256</v>
      </c>
      <c r="F99" s="5">
        <v>164443161</v>
      </c>
      <c r="G99" s="5">
        <v>166141152</v>
      </c>
      <c r="I99" s="5">
        <v>164443161</v>
      </c>
      <c r="J99" s="5">
        <v>170671413</v>
      </c>
      <c r="K99" s="5">
        <v>174287575</v>
      </c>
      <c r="L99" s="5">
        <v>177490460</v>
      </c>
      <c r="M99" s="5">
        <v>278120654</v>
      </c>
      <c r="N99" s="5">
        <v>273845974</v>
      </c>
      <c r="O99" s="5">
        <v>425178950</v>
      </c>
      <c r="P99" s="5">
        <v>437583074</v>
      </c>
      <c r="Q99" s="5">
        <v>491872145</v>
      </c>
      <c r="R99" s="5">
        <v>570777358</v>
      </c>
      <c r="S99" s="5">
        <v>578339934</v>
      </c>
      <c r="T99" s="5">
        <v>597776924</v>
      </c>
      <c r="U99" s="5">
        <v>243254226</v>
      </c>
    </row>
    <row r="100" spans="3:21" ht="15.5" x14ac:dyDescent="0.35">
      <c r="C100" t="s">
        <v>108</v>
      </c>
      <c r="D100" s="5">
        <v>183361607</v>
      </c>
      <c r="E100" s="5">
        <v>186477410</v>
      </c>
      <c r="F100" s="5">
        <v>190978101</v>
      </c>
      <c r="G100" s="5">
        <v>173421442</v>
      </c>
      <c r="I100" s="5">
        <v>190978101</v>
      </c>
      <c r="J100" s="5">
        <v>180011360</v>
      </c>
      <c r="K100" s="5">
        <v>182550831</v>
      </c>
      <c r="L100" s="5">
        <v>192253435</v>
      </c>
      <c r="M100" s="5">
        <v>292398291</v>
      </c>
      <c r="N100" s="5">
        <v>283840884</v>
      </c>
      <c r="O100" s="5">
        <v>432094254</v>
      </c>
      <c r="P100" s="5">
        <v>441335610</v>
      </c>
      <c r="Q100" s="5">
        <v>493193058</v>
      </c>
      <c r="R100" s="5">
        <v>583799032</v>
      </c>
      <c r="S100" s="5">
        <v>590730690</v>
      </c>
      <c r="T100" s="5">
        <v>620252036</v>
      </c>
      <c r="U100" s="5">
        <v>638859911</v>
      </c>
    </row>
    <row r="101" spans="3:21" ht="15.5" x14ac:dyDescent="0.35">
      <c r="C101" t="s">
        <v>109</v>
      </c>
      <c r="D101" s="5">
        <v>252705700</v>
      </c>
      <c r="E101" s="5">
        <v>261577419</v>
      </c>
      <c r="F101" s="5">
        <v>262453995</v>
      </c>
      <c r="G101" s="5">
        <v>242872633</v>
      </c>
      <c r="I101" s="5">
        <v>262453995</v>
      </c>
      <c r="J101" s="5">
        <v>250999750</v>
      </c>
      <c r="K101" s="5">
        <v>257247269</v>
      </c>
      <c r="L101" s="5">
        <v>262966788</v>
      </c>
      <c r="M101" s="5">
        <v>357749955</v>
      </c>
      <c r="N101" s="5">
        <v>336261513</v>
      </c>
      <c r="O101" s="5">
        <v>500726249</v>
      </c>
      <c r="P101" s="5">
        <v>514675498</v>
      </c>
      <c r="Q101" s="5">
        <v>577634595</v>
      </c>
      <c r="R101" s="5">
        <v>682374240</v>
      </c>
      <c r="S101" s="5">
        <v>704269307</v>
      </c>
      <c r="T101" s="5">
        <v>778463549</v>
      </c>
      <c r="U101" s="5">
        <v>790910954</v>
      </c>
    </row>
    <row r="102" spans="3:21" ht="15.5" x14ac:dyDescent="0.35">
      <c r="C102" t="s">
        <v>110</v>
      </c>
    </row>
    <row r="103" spans="3:21" ht="15.5" x14ac:dyDescent="0.35">
      <c r="C103" t="s">
        <v>111</v>
      </c>
    </row>
    <row r="104" spans="3:21" ht="15.5" x14ac:dyDescent="0.35">
      <c r="C104" t="s">
        <v>112</v>
      </c>
      <c r="D104" s="5">
        <v>15459236</v>
      </c>
      <c r="E104" s="5">
        <v>18613724</v>
      </c>
      <c r="F104" s="5">
        <v>18083752</v>
      </c>
      <c r="G104" s="5">
        <v>13207441</v>
      </c>
      <c r="I104" s="5">
        <v>18083752</v>
      </c>
      <c r="J104" s="5">
        <v>14132984</v>
      </c>
      <c r="K104" s="5">
        <v>16138682</v>
      </c>
      <c r="L104" s="5">
        <v>15239151</v>
      </c>
      <c r="M104" s="5">
        <v>17294981</v>
      </c>
      <c r="N104" s="5">
        <v>6329060</v>
      </c>
      <c r="O104" s="5">
        <v>18904522</v>
      </c>
      <c r="P104" s="5">
        <v>422218404</v>
      </c>
      <c r="Q104" s="5">
        <v>376352687</v>
      </c>
      <c r="R104" s="5">
        <v>42685678</v>
      </c>
      <c r="S104" s="5">
        <v>379483295</v>
      </c>
      <c r="T104" s="5">
        <v>149212464</v>
      </c>
      <c r="U104" s="5">
        <v>119109331</v>
      </c>
    </row>
    <row r="105" spans="3:21" ht="15.5" x14ac:dyDescent="0.35">
      <c r="C105" t="s">
        <v>1374</v>
      </c>
    </row>
    <row r="106" spans="3:21" ht="15.5" x14ac:dyDescent="0.35">
      <c r="C106" t="s">
        <v>113</v>
      </c>
    </row>
    <row r="107" spans="3:21" ht="15.5" x14ac:dyDescent="0.35">
      <c r="C107" t="s">
        <v>114</v>
      </c>
      <c r="K107" s="5">
        <v>2524110</v>
      </c>
      <c r="L107" s="5">
        <v>5166125</v>
      </c>
      <c r="M107" s="5">
        <v>11494241</v>
      </c>
      <c r="N107" s="5">
        <v>12181186</v>
      </c>
      <c r="O107" s="5">
        <v>2286626</v>
      </c>
    </row>
    <row r="108" spans="3:21" ht="15.5" x14ac:dyDescent="0.35">
      <c r="C108" t="s">
        <v>206</v>
      </c>
      <c r="U108" s="5">
        <v>716917</v>
      </c>
    </row>
    <row r="109" spans="3:21" ht="15.5" x14ac:dyDescent="0.35">
      <c r="C109" t="s">
        <v>207</v>
      </c>
      <c r="D109" s="5">
        <v>43376</v>
      </c>
      <c r="E109" s="5">
        <v>27799</v>
      </c>
      <c r="F109" s="5">
        <v>35398</v>
      </c>
      <c r="G109" s="5">
        <v>37711</v>
      </c>
      <c r="I109" s="5">
        <v>35398</v>
      </c>
      <c r="J109" s="5">
        <v>20782</v>
      </c>
      <c r="K109" s="5">
        <v>64319</v>
      </c>
      <c r="L109" s="5">
        <v>51007</v>
      </c>
      <c r="M109" s="5">
        <v>47562</v>
      </c>
      <c r="N109" s="5">
        <v>29812</v>
      </c>
      <c r="O109" s="5">
        <v>46739</v>
      </c>
      <c r="P109" s="5">
        <v>323318</v>
      </c>
      <c r="Q109" s="5">
        <v>496213</v>
      </c>
      <c r="R109" s="5">
        <v>281274</v>
      </c>
      <c r="S109" s="5">
        <v>156931</v>
      </c>
      <c r="T109" s="5">
        <v>15315808</v>
      </c>
      <c r="U109" s="5">
        <v>716917</v>
      </c>
    </row>
    <row r="110" spans="3:21" ht="15.5" x14ac:dyDescent="0.35">
      <c r="C110" t="s">
        <v>117</v>
      </c>
      <c r="D110" s="5">
        <v>186211</v>
      </c>
      <c r="E110" s="5">
        <v>287508</v>
      </c>
      <c r="F110" s="5">
        <v>294283</v>
      </c>
      <c r="G110" s="5">
        <v>213999</v>
      </c>
      <c r="I110" s="5">
        <v>294283</v>
      </c>
      <c r="J110" s="5">
        <v>244403</v>
      </c>
      <c r="K110" s="5">
        <v>400032</v>
      </c>
      <c r="L110" s="5">
        <v>306374</v>
      </c>
      <c r="M110" s="5">
        <v>313004</v>
      </c>
      <c r="N110" s="5">
        <v>236972</v>
      </c>
      <c r="O110" s="5">
        <v>599215</v>
      </c>
      <c r="P110" s="5">
        <v>1413180</v>
      </c>
      <c r="Q110" s="5">
        <v>1331117</v>
      </c>
      <c r="R110" s="5">
        <v>8159208</v>
      </c>
      <c r="S110" s="5">
        <v>8469054</v>
      </c>
      <c r="T110" s="5">
        <v>22640444</v>
      </c>
      <c r="U110" s="5">
        <v>21982132</v>
      </c>
    </row>
    <row r="111" spans="3:21" ht="15.5" x14ac:dyDescent="0.35">
      <c r="C111" t="s">
        <v>116</v>
      </c>
      <c r="D111" s="5">
        <v>15000000</v>
      </c>
      <c r="E111" s="5">
        <v>15000000</v>
      </c>
      <c r="F111" s="5">
        <v>14840557</v>
      </c>
      <c r="G111" s="5">
        <v>14356365</v>
      </c>
      <c r="I111" s="5">
        <v>14840557</v>
      </c>
      <c r="J111" s="5">
        <v>12856783</v>
      </c>
      <c r="K111" s="5">
        <v>10595179</v>
      </c>
      <c r="L111" s="5">
        <v>8169496</v>
      </c>
      <c r="M111" s="5">
        <v>5733449</v>
      </c>
      <c r="N111" s="5">
        <v>3502685</v>
      </c>
    </row>
    <row r="112" spans="3:21" ht="15.5" x14ac:dyDescent="0.35">
      <c r="C112" t="s">
        <v>1341</v>
      </c>
      <c r="U112" s="5">
        <v>8053362</v>
      </c>
    </row>
    <row r="113" spans="3:21" ht="15.5" x14ac:dyDescent="0.35">
      <c r="C113" t="s">
        <v>466</v>
      </c>
      <c r="D113" s="5">
        <v>33574</v>
      </c>
      <c r="E113" s="5">
        <v>35279</v>
      </c>
      <c r="F113" s="5">
        <v>35723</v>
      </c>
      <c r="G113" s="5">
        <v>35941</v>
      </c>
      <c r="I113" s="5">
        <v>35723</v>
      </c>
      <c r="J113" s="5">
        <v>70131</v>
      </c>
      <c r="O113" s="5">
        <v>34066871</v>
      </c>
      <c r="R113" s="5">
        <v>52742292</v>
      </c>
      <c r="S113" s="5">
        <v>48712500</v>
      </c>
      <c r="T113" s="5">
        <v>45000000</v>
      </c>
    </row>
    <row r="114" spans="3:21" ht="15.5" x14ac:dyDescent="0.35">
      <c r="C114" t="s">
        <v>119</v>
      </c>
    </row>
    <row r="115" spans="3:21" ht="15.5" x14ac:dyDescent="0.35">
      <c r="C115" t="s">
        <v>1435</v>
      </c>
      <c r="S115" s="5">
        <v>309012189</v>
      </c>
      <c r="T115" s="5">
        <v>51960571</v>
      </c>
      <c r="U115" s="5">
        <v>19591158</v>
      </c>
    </row>
    <row r="116" spans="3:21" ht="15.5" x14ac:dyDescent="0.35">
      <c r="C116" t="s">
        <v>209</v>
      </c>
      <c r="D116" s="5">
        <v>2620409</v>
      </c>
      <c r="E116" s="5">
        <v>5070409</v>
      </c>
      <c r="F116" s="5">
        <v>5070409</v>
      </c>
      <c r="G116" s="5">
        <v>5070409</v>
      </c>
      <c r="I116" s="5">
        <v>5070409</v>
      </c>
      <c r="J116" s="5">
        <v>5070409</v>
      </c>
      <c r="K116" s="5">
        <v>4070409</v>
      </c>
      <c r="L116" s="5">
        <v>3070409</v>
      </c>
      <c r="M116" s="5">
        <v>2049575</v>
      </c>
      <c r="N116" s="5">
        <v>620409</v>
      </c>
      <c r="O116" s="5">
        <v>537075</v>
      </c>
      <c r="P116" s="5">
        <v>315890254</v>
      </c>
      <c r="Q116" s="5">
        <v>302532801</v>
      </c>
    </row>
    <row r="117" spans="3:21" ht="15.5" x14ac:dyDescent="0.35">
      <c r="C117" t="s">
        <v>465</v>
      </c>
      <c r="U117" s="5">
        <v>24574729</v>
      </c>
    </row>
    <row r="118" spans="3:21" ht="15.5" x14ac:dyDescent="0.35">
      <c r="C118" t="s">
        <v>509</v>
      </c>
      <c r="D118" s="5">
        <v>9152271</v>
      </c>
      <c r="E118" s="5">
        <v>10977089</v>
      </c>
      <c r="F118" s="5">
        <v>12757236</v>
      </c>
      <c r="I118" s="5">
        <v>12757236</v>
      </c>
      <c r="L118" s="5">
        <v>2177594</v>
      </c>
      <c r="M118" s="5">
        <v>5063927</v>
      </c>
      <c r="N118" s="5">
        <v>1152025</v>
      </c>
      <c r="O118" s="5">
        <v>201078688</v>
      </c>
      <c r="P118" s="5">
        <v>192478402</v>
      </c>
      <c r="Q118" s="5">
        <v>178799027</v>
      </c>
      <c r="R118" s="5">
        <v>163942814</v>
      </c>
      <c r="S118" s="5">
        <v>161596768</v>
      </c>
      <c r="T118" s="5">
        <v>163346670</v>
      </c>
    </row>
    <row r="119" spans="3:21" ht="15.5" x14ac:dyDescent="0.35">
      <c r="C119" t="s">
        <v>122</v>
      </c>
      <c r="D119" s="5">
        <v>2620409</v>
      </c>
      <c r="E119" s="5">
        <v>5070409</v>
      </c>
      <c r="F119" s="5">
        <v>5070409</v>
      </c>
      <c r="G119" s="5">
        <v>5070409</v>
      </c>
      <c r="I119" s="5">
        <v>5070409</v>
      </c>
      <c r="J119" s="5">
        <v>5070409</v>
      </c>
      <c r="K119" s="5">
        <v>4070409</v>
      </c>
      <c r="L119" s="5">
        <v>3070409</v>
      </c>
      <c r="M119" s="5">
        <v>2049575</v>
      </c>
      <c r="N119" s="5">
        <v>620409</v>
      </c>
      <c r="O119" s="5">
        <v>4200869</v>
      </c>
      <c r="P119" s="5">
        <v>315890254</v>
      </c>
      <c r="Q119" s="5">
        <v>302532801</v>
      </c>
      <c r="R119" s="5">
        <v>1233578</v>
      </c>
      <c r="S119" s="5">
        <v>315180319</v>
      </c>
      <c r="T119" s="5">
        <v>59714122</v>
      </c>
      <c r="U119" s="5">
        <v>44165887</v>
      </c>
    </row>
    <row r="120" spans="3:21" ht="15.5" x14ac:dyDescent="0.35">
      <c r="C120" t="s">
        <v>123</v>
      </c>
      <c r="D120" s="5">
        <v>165449565</v>
      </c>
      <c r="E120" s="5">
        <v>172632383</v>
      </c>
      <c r="F120" s="5">
        <v>175336486</v>
      </c>
      <c r="G120" s="5">
        <v>163131829</v>
      </c>
      <c r="I120" s="5">
        <v>175336486</v>
      </c>
      <c r="J120" s="5">
        <v>171516675</v>
      </c>
      <c r="K120" s="5">
        <v>176170527</v>
      </c>
      <c r="L120" s="5">
        <v>181329353</v>
      </c>
      <c r="M120" s="5">
        <v>209234674</v>
      </c>
      <c r="N120" s="5">
        <v>203226105</v>
      </c>
      <c r="O120" s="5">
        <v>425526491</v>
      </c>
      <c r="P120" s="5">
        <v>242724685</v>
      </c>
      <c r="Q120" s="5">
        <v>248277417</v>
      </c>
      <c r="R120" s="5">
        <v>612715679</v>
      </c>
      <c r="S120" s="5">
        <v>278765153</v>
      </c>
      <c r="T120" s="5">
        <v>602579614</v>
      </c>
      <c r="U120" s="5">
        <v>389280099</v>
      </c>
    </row>
    <row r="121" spans="3:21" ht="15.5" x14ac:dyDescent="0.35">
      <c r="C121" t="s">
        <v>124</v>
      </c>
      <c r="D121" s="5">
        <v>165449565</v>
      </c>
      <c r="E121" s="5">
        <v>172632383</v>
      </c>
      <c r="F121" s="5">
        <v>175336486</v>
      </c>
      <c r="G121" s="5">
        <v>163131829</v>
      </c>
      <c r="I121" s="5">
        <v>175336486</v>
      </c>
      <c r="J121" s="5">
        <v>171516675</v>
      </c>
      <c r="K121" s="5">
        <v>176170527</v>
      </c>
      <c r="L121" s="5">
        <v>181329353</v>
      </c>
      <c r="M121" s="5">
        <v>209234674</v>
      </c>
      <c r="N121" s="5">
        <v>203226105</v>
      </c>
      <c r="O121" s="5">
        <v>425526491</v>
      </c>
      <c r="P121" s="5">
        <v>242724685</v>
      </c>
      <c r="Q121" s="5">
        <v>248277417</v>
      </c>
      <c r="R121" s="5">
        <v>612715679</v>
      </c>
      <c r="S121" s="5">
        <v>278765153</v>
      </c>
      <c r="T121" s="5">
        <v>602579614</v>
      </c>
      <c r="U121" s="5">
        <v>389280099</v>
      </c>
    </row>
    <row r="122" spans="3:21" ht="15.5" x14ac:dyDescent="0.35">
      <c r="C122" t="s">
        <v>512</v>
      </c>
    </row>
    <row r="123" spans="3:21" ht="15.5" x14ac:dyDescent="0.35">
      <c r="C123" t="s">
        <v>211</v>
      </c>
      <c r="D123" s="5">
        <v>35529475</v>
      </c>
      <c r="E123" s="5">
        <v>35313706</v>
      </c>
      <c r="F123" s="5">
        <v>34960544</v>
      </c>
      <c r="G123" s="5">
        <v>34230865</v>
      </c>
      <c r="I123" s="5">
        <v>34960544</v>
      </c>
      <c r="J123" s="5">
        <v>34696052</v>
      </c>
      <c r="K123" s="5">
        <v>34435708</v>
      </c>
      <c r="L123" s="5">
        <v>33712305</v>
      </c>
      <c r="M123" s="5">
        <v>50980952</v>
      </c>
      <c r="N123" s="5">
        <v>47312969</v>
      </c>
      <c r="O123" s="5">
        <v>47942372</v>
      </c>
      <c r="P123" s="5">
        <v>40278786</v>
      </c>
      <c r="Q123" s="5">
        <v>46153853</v>
      </c>
      <c r="R123" s="5">
        <v>56459279</v>
      </c>
      <c r="S123" s="5">
        <v>59188510</v>
      </c>
      <c r="T123" s="5">
        <v>60985948</v>
      </c>
      <c r="U123" s="5">
        <v>20974916</v>
      </c>
    </row>
    <row r="124" spans="3:21" ht="15.5" x14ac:dyDescent="0.35">
      <c r="C124" t="s">
        <v>125</v>
      </c>
    </row>
    <row r="125" spans="3:21" ht="15.5" x14ac:dyDescent="0.35">
      <c r="C125" t="s">
        <v>121</v>
      </c>
      <c r="Q125" s="5">
        <v>12450408</v>
      </c>
      <c r="R125" s="5">
        <v>312334701</v>
      </c>
      <c r="T125" s="5">
        <v>327141434</v>
      </c>
      <c r="U125" s="5">
        <v>362328143</v>
      </c>
    </row>
    <row r="126" spans="3:21" ht="15.5" x14ac:dyDescent="0.35">
      <c r="C126" t="s">
        <v>126</v>
      </c>
      <c r="D126" s="5">
        <v>126354257</v>
      </c>
      <c r="E126" s="5">
        <v>133114142</v>
      </c>
      <c r="F126" s="5">
        <v>136002448</v>
      </c>
      <c r="G126" s="5">
        <v>124028623</v>
      </c>
      <c r="I126" s="5">
        <v>136002448</v>
      </c>
      <c r="J126" s="5">
        <v>132938775</v>
      </c>
      <c r="K126" s="5">
        <v>135747580</v>
      </c>
      <c r="L126" s="5">
        <v>139569900</v>
      </c>
      <c r="M126" s="5">
        <v>143498928</v>
      </c>
      <c r="N126" s="5">
        <v>139405836</v>
      </c>
      <c r="O126" s="5">
        <v>336398523</v>
      </c>
      <c r="P126" s="5">
        <v>197459456</v>
      </c>
      <c r="Q126" s="5">
        <v>196303590</v>
      </c>
      <c r="R126" s="5">
        <v>498084754</v>
      </c>
      <c r="S126" s="5">
        <v>165596768</v>
      </c>
      <c r="T126" s="5">
        <v>490488104</v>
      </c>
      <c r="U126" s="5">
        <v>362328143</v>
      </c>
    </row>
    <row r="127" spans="3:21" ht="15.5" x14ac:dyDescent="0.35">
      <c r="C127" t="s">
        <v>127</v>
      </c>
      <c r="D127" s="5">
        <v>180908801</v>
      </c>
      <c r="E127" s="5">
        <v>191246107</v>
      </c>
      <c r="F127" s="5">
        <v>193420238</v>
      </c>
      <c r="G127" s="5">
        <v>176339270</v>
      </c>
      <c r="I127" s="5">
        <v>193420238</v>
      </c>
      <c r="J127" s="5">
        <v>185649659</v>
      </c>
      <c r="K127" s="5">
        <v>192309209</v>
      </c>
      <c r="L127" s="5">
        <v>196568504</v>
      </c>
      <c r="M127" s="5">
        <v>226529655</v>
      </c>
      <c r="N127" s="5">
        <v>209555165</v>
      </c>
      <c r="O127" s="5">
        <v>444431013</v>
      </c>
      <c r="P127" s="5">
        <v>664943089</v>
      </c>
      <c r="Q127" s="5">
        <v>624630104</v>
      </c>
      <c r="R127" s="5">
        <v>655401357</v>
      </c>
      <c r="S127" s="5">
        <v>658248448</v>
      </c>
      <c r="T127" s="5">
        <v>751792078</v>
      </c>
      <c r="U127" s="5">
        <v>508389430</v>
      </c>
    </row>
    <row r="128" spans="3:21" ht="15.5" x14ac:dyDescent="0.35">
      <c r="C128" t="s">
        <v>128</v>
      </c>
    </row>
    <row r="129" spans="2:21" ht="15.5" x14ac:dyDescent="0.35">
      <c r="C129" t="s">
        <v>129</v>
      </c>
      <c r="D129" s="5">
        <v>153168322</v>
      </c>
      <c r="E129" s="5">
        <v>153168322</v>
      </c>
      <c r="F129" s="5">
        <v>153168322</v>
      </c>
      <c r="G129" s="5">
        <v>153168322</v>
      </c>
      <c r="I129" s="5">
        <v>153168322</v>
      </c>
      <c r="J129" s="5">
        <v>153168322</v>
      </c>
      <c r="K129" s="5">
        <v>128006362</v>
      </c>
      <c r="L129" s="5">
        <v>126840386</v>
      </c>
      <c r="M129" s="5">
        <v>122030559</v>
      </c>
      <c r="N129" s="5">
        <v>122030559</v>
      </c>
      <c r="O129" s="5">
        <v>122030559</v>
      </c>
      <c r="P129" s="5">
        <v>122030559</v>
      </c>
      <c r="Q129" s="5">
        <v>122030559</v>
      </c>
      <c r="R129" s="5">
        <v>122030559</v>
      </c>
      <c r="S129" s="5">
        <v>122030559</v>
      </c>
      <c r="T129" s="5">
        <v>122030559</v>
      </c>
      <c r="U129" s="5">
        <v>122030559</v>
      </c>
    </row>
    <row r="130" spans="2:21" ht="15.5" x14ac:dyDescent="0.35">
      <c r="C130" t="s">
        <v>130</v>
      </c>
      <c r="D130" s="5">
        <v>38697891</v>
      </c>
      <c r="E130" s="5">
        <v>38697891</v>
      </c>
      <c r="F130" s="5">
        <v>38697891</v>
      </c>
      <c r="G130" s="5">
        <v>38697891</v>
      </c>
      <c r="I130" s="5">
        <v>38697891</v>
      </c>
      <c r="J130" s="5">
        <v>38697891</v>
      </c>
      <c r="K130" s="5">
        <v>63903590</v>
      </c>
      <c r="L130" s="5">
        <v>65069566</v>
      </c>
      <c r="M130" s="5">
        <v>69879393</v>
      </c>
      <c r="N130" s="5">
        <v>69879393</v>
      </c>
      <c r="O130" s="5">
        <v>43872014</v>
      </c>
      <c r="P130" s="5">
        <v>-141970272</v>
      </c>
      <c r="Q130" s="5">
        <v>-141970272</v>
      </c>
      <c r="R130" s="5">
        <v>-170631609</v>
      </c>
      <c r="S130" s="5">
        <v>-170631609</v>
      </c>
      <c r="T130" s="5">
        <v>-170631609</v>
      </c>
      <c r="U130" s="5">
        <v>10090948</v>
      </c>
    </row>
    <row r="131" spans="2:21" ht="15.5" x14ac:dyDescent="0.35">
      <c r="C131" t="s">
        <v>131</v>
      </c>
      <c r="D131" s="5">
        <v>-120432697</v>
      </c>
      <c r="E131" s="5">
        <v>-121906844</v>
      </c>
      <c r="F131" s="5">
        <v>-123003502</v>
      </c>
      <c r="G131" s="5">
        <v>-125543255</v>
      </c>
      <c r="I131" s="5">
        <v>-123003502</v>
      </c>
      <c r="J131" s="5">
        <v>-127061998</v>
      </c>
      <c r="K131" s="5">
        <v>-127604822</v>
      </c>
      <c r="L131" s="5">
        <v>-126258261</v>
      </c>
      <c r="M131" s="5">
        <v>-61517947</v>
      </c>
      <c r="N131" s="5">
        <v>-65174434</v>
      </c>
      <c r="O131" s="5">
        <v>-109683936</v>
      </c>
      <c r="P131" s="5">
        <v>-130040263</v>
      </c>
      <c r="Q131" s="5">
        <v>-26236328</v>
      </c>
      <c r="R131" s="5">
        <v>76286541</v>
      </c>
      <c r="S131" s="5">
        <v>95863352</v>
      </c>
      <c r="T131" s="5">
        <v>75538341</v>
      </c>
      <c r="U131" s="5">
        <v>150653536</v>
      </c>
    </row>
    <row r="132" spans="2:21" ht="15.5" x14ac:dyDescent="0.35">
      <c r="C132" t="s">
        <v>132</v>
      </c>
      <c r="D132" s="5">
        <v>24406111</v>
      </c>
      <c r="E132" s="5">
        <v>24406111</v>
      </c>
      <c r="F132" s="5">
        <v>24406111</v>
      </c>
      <c r="G132" s="5">
        <v>24406111</v>
      </c>
      <c r="I132" s="5">
        <v>24406111</v>
      </c>
      <c r="J132" s="5">
        <v>24406111</v>
      </c>
      <c r="K132" s="5">
        <v>24406111</v>
      </c>
      <c r="L132" s="5">
        <v>24406111</v>
      </c>
      <c r="M132" s="5">
        <v>24406111</v>
      </c>
      <c r="N132" s="5">
        <v>24406111</v>
      </c>
      <c r="O132" s="5">
        <v>24406111</v>
      </c>
      <c r="P132" s="5">
        <v>24406111</v>
      </c>
      <c r="Q132" s="5">
        <v>24406111</v>
      </c>
      <c r="R132" s="5">
        <v>24406111</v>
      </c>
      <c r="S132" s="5">
        <v>24406111</v>
      </c>
      <c r="T132" s="5">
        <v>24406111</v>
      </c>
      <c r="U132" s="5">
        <v>24406111</v>
      </c>
    </row>
    <row r="133" spans="2:21" ht="15.5" x14ac:dyDescent="0.35">
      <c r="C133" t="s">
        <v>133</v>
      </c>
      <c r="D133" s="5">
        <v>-144838808</v>
      </c>
      <c r="E133" s="5">
        <v>-146312955</v>
      </c>
      <c r="F133" s="5">
        <v>-147409613</v>
      </c>
      <c r="G133" s="5">
        <v>-149949366</v>
      </c>
      <c r="I133" s="5">
        <v>-147409613</v>
      </c>
      <c r="J133" s="5">
        <v>-151468109</v>
      </c>
      <c r="K133" s="5">
        <v>-152010933</v>
      </c>
      <c r="L133" s="5">
        <v>-150664372</v>
      </c>
      <c r="M133" s="5">
        <v>-85924058</v>
      </c>
      <c r="N133" s="5">
        <v>-89580545</v>
      </c>
      <c r="O133" s="5">
        <v>-134090047</v>
      </c>
      <c r="P133" s="5">
        <v>-154446374</v>
      </c>
      <c r="Q133" s="5">
        <v>-50642439</v>
      </c>
      <c r="R133" s="5">
        <v>51880430</v>
      </c>
      <c r="S133" s="5">
        <v>71457241</v>
      </c>
      <c r="T133" s="5">
        <v>51132230</v>
      </c>
      <c r="U133" s="5">
        <v>126247425</v>
      </c>
    </row>
    <row r="134" spans="2:21" ht="15.5" x14ac:dyDescent="0.35">
      <c r="C134" t="s">
        <v>134</v>
      </c>
      <c r="D134" s="5">
        <v>-120432697</v>
      </c>
      <c r="E134" s="5">
        <v>-121906844</v>
      </c>
      <c r="F134" s="5">
        <v>-123003502</v>
      </c>
      <c r="G134" s="5">
        <v>-125543255</v>
      </c>
      <c r="I134" s="5">
        <v>-123003502</v>
      </c>
      <c r="J134" s="5">
        <v>-127061998</v>
      </c>
      <c r="K134" s="5">
        <v>-127604822</v>
      </c>
      <c r="L134" s="5">
        <v>-126258261</v>
      </c>
      <c r="M134" s="5">
        <v>-61517947</v>
      </c>
      <c r="N134" s="5">
        <v>-65174434</v>
      </c>
      <c r="O134" s="5">
        <v>-109683936</v>
      </c>
      <c r="P134" s="5">
        <v>-130040263</v>
      </c>
      <c r="Q134" s="5">
        <v>-26236328</v>
      </c>
      <c r="R134" s="5">
        <v>76286541</v>
      </c>
      <c r="S134" s="5">
        <v>95863352</v>
      </c>
      <c r="T134" s="5">
        <v>75538341</v>
      </c>
      <c r="U134" s="5">
        <v>150653536</v>
      </c>
    </row>
    <row r="135" spans="2:21" ht="15.5" x14ac:dyDescent="0.35">
      <c r="C135" t="s">
        <v>212</v>
      </c>
      <c r="D135" s="5">
        <v>-10</v>
      </c>
      <c r="E135" s="5">
        <v>-9</v>
      </c>
      <c r="F135" s="5">
        <v>-9</v>
      </c>
      <c r="G135" s="5">
        <v>-8</v>
      </c>
      <c r="I135" s="5">
        <v>-9</v>
      </c>
      <c r="J135" s="5">
        <v>-6</v>
      </c>
    </row>
    <row r="136" spans="2:21" ht="15.5" x14ac:dyDescent="0.35">
      <c r="C136" t="s">
        <v>10</v>
      </c>
      <c r="D136" s="5">
        <v>71796899</v>
      </c>
      <c r="E136" s="5">
        <v>70331312</v>
      </c>
      <c r="F136" s="5">
        <v>69033757</v>
      </c>
      <c r="G136" s="5">
        <v>66533363</v>
      </c>
      <c r="I136" s="5">
        <v>69033757</v>
      </c>
      <c r="J136" s="5">
        <v>65350091</v>
      </c>
      <c r="K136" s="5">
        <v>64938060</v>
      </c>
      <c r="L136" s="5">
        <v>66398284</v>
      </c>
      <c r="M136" s="5">
        <v>131220300</v>
      </c>
      <c r="N136" s="5">
        <v>126706348</v>
      </c>
      <c r="O136" s="5">
        <v>56295236</v>
      </c>
      <c r="P136" s="5">
        <v>-150267591</v>
      </c>
      <c r="Q136" s="5">
        <v>-46995509</v>
      </c>
      <c r="R136" s="5">
        <v>26972883</v>
      </c>
      <c r="S136" s="5">
        <v>46020859</v>
      </c>
      <c r="T136" s="5">
        <v>26671471</v>
      </c>
      <c r="U136" s="5">
        <v>282521524</v>
      </c>
    </row>
    <row r="137" spans="2:21" ht="15.5" x14ac:dyDescent="0.35">
      <c r="C137" t="s">
        <v>135</v>
      </c>
      <c r="D137" s="5">
        <v>252705700</v>
      </c>
      <c r="E137" s="5">
        <v>261577419</v>
      </c>
      <c r="F137" s="5">
        <v>262453995</v>
      </c>
      <c r="G137" s="5">
        <v>242872633</v>
      </c>
      <c r="I137" s="5">
        <v>262453995</v>
      </c>
      <c r="J137" s="5">
        <v>250999750</v>
      </c>
      <c r="K137" s="5">
        <v>257247269</v>
      </c>
      <c r="L137" s="5">
        <v>262966788</v>
      </c>
      <c r="M137" s="5">
        <v>357749955</v>
      </c>
      <c r="N137" s="5">
        <v>336261513</v>
      </c>
      <c r="O137" s="5">
        <v>500726249</v>
      </c>
      <c r="P137" s="5">
        <v>514675498</v>
      </c>
      <c r="Q137" s="5">
        <v>577634595</v>
      </c>
      <c r="R137" s="5">
        <v>682374240</v>
      </c>
      <c r="S137" s="5">
        <v>704269307</v>
      </c>
      <c r="T137" s="5">
        <v>778463549</v>
      </c>
      <c r="U137" s="5">
        <v>790910954</v>
      </c>
    </row>
    <row r="138" spans="2:21" ht="15.5" x14ac:dyDescent="0.35">
      <c r="C138" t="s">
        <v>136</v>
      </c>
      <c r="D138" s="5">
        <v>3546466661</v>
      </c>
      <c r="E138" s="5">
        <v>3546466661</v>
      </c>
      <c r="F138" s="5">
        <v>3546466661</v>
      </c>
      <c r="G138" s="5">
        <v>3546466661</v>
      </c>
      <c r="I138" s="5">
        <v>3546466661</v>
      </c>
      <c r="J138" s="5">
        <v>3546466661</v>
      </c>
      <c r="K138" s="5">
        <v>2830004997</v>
      </c>
      <c r="L138" s="5">
        <v>2796804997</v>
      </c>
      <c r="M138" s="5">
        <v>2659849998</v>
      </c>
      <c r="N138" s="5">
        <v>2659849998</v>
      </c>
      <c r="O138" s="5">
        <v>2659850000</v>
      </c>
      <c r="P138" s="5">
        <v>2659850000</v>
      </c>
      <c r="Q138" s="5">
        <v>2659850000</v>
      </c>
      <c r="R138" s="5">
        <v>2659850000</v>
      </c>
      <c r="S138" s="5">
        <v>2659850000</v>
      </c>
      <c r="T138" s="5">
        <v>2659850000</v>
      </c>
      <c r="U138" s="5">
        <v>2659850000</v>
      </c>
    </row>
    <row r="140" spans="2:21" ht="15.5" x14ac:dyDescent="0.35">
      <c r="B140" t="s">
        <v>137</v>
      </c>
      <c r="C140" t="s">
        <v>138</v>
      </c>
      <c r="D140" s="5">
        <v>6337099</v>
      </c>
      <c r="E140" s="5">
        <v>6877672</v>
      </c>
      <c r="F140" s="5">
        <v>7021758</v>
      </c>
      <c r="G140" s="5">
        <v>7357379</v>
      </c>
      <c r="I140" s="5">
        <v>30648022</v>
      </c>
      <c r="J140" s="5">
        <v>10213730</v>
      </c>
      <c r="K140" s="5">
        <v>-4951869</v>
      </c>
      <c r="L140" s="5">
        <v>18497885</v>
      </c>
      <c r="M140" s="5">
        <v>13521898</v>
      </c>
      <c r="N140" s="5">
        <v>5200816</v>
      </c>
      <c r="O140" s="5">
        <v>11214667</v>
      </c>
      <c r="P140" s="5">
        <v>10886178</v>
      </c>
      <c r="Q140" s="5">
        <v>3706954</v>
      </c>
      <c r="R140" s="5">
        <v>27150092</v>
      </c>
      <c r="S140" s="5">
        <v>62213912</v>
      </c>
      <c r="T140" s="5">
        <v>59078616</v>
      </c>
      <c r="U140" s="5">
        <v>56336022</v>
      </c>
    </row>
    <row r="141" spans="2:21" ht="15.5" x14ac:dyDescent="0.35">
      <c r="C141" t="s">
        <v>139</v>
      </c>
      <c r="D141" s="5">
        <v>17620543</v>
      </c>
      <c r="E141" s="5">
        <v>19913090</v>
      </c>
      <c r="F141" s="5">
        <v>19769676</v>
      </c>
      <c r="G141" s="5">
        <v>23727766</v>
      </c>
      <c r="I141" s="5">
        <v>85868016</v>
      </c>
      <c r="J141" s="5">
        <v>81245063</v>
      </c>
      <c r="K141" s="5">
        <v>58874686</v>
      </c>
      <c r="L141" s="5">
        <v>86358228</v>
      </c>
      <c r="M141" s="5">
        <v>55363206</v>
      </c>
      <c r="N141" s="5">
        <v>64318298</v>
      </c>
      <c r="O141" s="5">
        <v>96861395</v>
      </c>
      <c r="P141" s="5">
        <v>110336260</v>
      </c>
      <c r="Q141" s="5">
        <v>60845954</v>
      </c>
      <c r="R141" s="5">
        <v>116741492</v>
      </c>
      <c r="S141" s="5">
        <v>260632624</v>
      </c>
      <c r="T141" s="5">
        <v>244288540</v>
      </c>
      <c r="U141" s="5">
        <v>252784474</v>
      </c>
    </row>
    <row r="142" spans="2:21" ht="15.5" x14ac:dyDescent="0.35">
      <c r="C142" t="s">
        <v>2063</v>
      </c>
      <c r="D142" s="5">
        <v>-11023904</v>
      </c>
      <c r="E142" s="5">
        <v>-12703250</v>
      </c>
      <c r="F142" s="5">
        <v>-13400736</v>
      </c>
      <c r="G142" s="5">
        <v>-16466593</v>
      </c>
      <c r="I142" s="5">
        <v>-55609461</v>
      </c>
      <c r="J142" s="5">
        <v>-70756753</v>
      </c>
      <c r="K142" s="5">
        <v>-63786314</v>
      </c>
      <c r="L142" s="5">
        <v>-67821330</v>
      </c>
      <c r="M142" s="5">
        <v>-42169716</v>
      </c>
      <c r="N142" s="5">
        <v>-61401860</v>
      </c>
      <c r="O142" s="5">
        <v>-90918319</v>
      </c>
      <c r="P142" s="5">
        <v>-101958557</v>
      </c>
      <c r="Q142" s="5">
        <v>-55033013</v>
      </c>
      <c r="R142" s="5">
        <v>-86431023</v>
      </c>
      <c r="S142" s="5">
        <v>-180509866</v>
      </c>
      <c r="T142" s="5">
        <v>-169024351</v>
      </c>
      <c r="U142" s="5">
        <v>-171352518</v>
      </c>
    </row>
    <row r="143" spans="2:21" ht="15.5" x14ac:dyDescent="0.35">
      <c r="C143" t="s">
        <v>514</v>
      </c>
      <c r="F143" s="5">
        <v>506889</v>
      </c>
      <c r="I143" s="5">
        <v>506889</v>
      </c>
      <c r="K143" s="5">
        <v>197546</v>
      </c>
      <c r="L143" s="5">
        <v>236755</v>
      </c>
      <c r="M143" s="5">
        <v>545211</v>
      </c>
      <c r="N143" s="5">
        <v>2671012</v>
      </c>
      <c r="O143" s="5">
        <v>5972984</v>
      </c>
      <c r="P143" s="5">
        <v>5007052</v>
      </c>
    </row>
    <row r="144" spans="2:21" ht="15.5" x14ac:dyDescent="0.35">
      <c r="C144" t="s">
        <v>216</v>
      </c>
      <c r="D144" s="5">
        <v>132031</v>
      </c>
      <c r="E144" s="5">
        <v>111241</v>
      </c>
      <c r="F144" s="5">
        <v>147222</v>
      </c>
      <c r="G144" s="5">
        <v>98760</v>
      </c>
      <c r="I144" s="5">
        <v>344500</v>
      </c>
    </row>
    <row r="145" spans="3:21" ht="15.5" x14ac:dyDescent="0.35">
      <c r="C145" t="s">
        <v>265</v>
      </c>
      <c r="D145" s="5">
        <v>-391571</v>
      </c>
      <c r="E145" s="5">
        <v>-443409</v>
      </c>
      <c r="F145" s="5">
        <v>-1293</v>
      </c>
      <c r="G145" s="5">
        <v>-2554</v>
      </c>
      <c r="I145" s="5">
        <v>-461922</v>
      </c>
      <c r="J145" s="5">
        <v>-274580</v>
      </c>
      <c r="K145" s="5">
        <v>-237787</v>
      </c>
      <c r="L145" s="5">
        <v>-275768</v>
      </c>
      <c r="M145" s="5">
        <v>-216803</v>
      </c>
      <c r="N145" s="5">
        <v>-386634</v>
      </c>
      <c r="O145" s="5">
        <v>-701393</v>
      </c>
      <c r="P145" s="5">
        <v>-2498577</v>
      </c>
      <c r="Q145" s="5">
        <v>-2105987</v>
      </c>
      <c r="R145" s="5">
        <v>-3160377</v>
      </c>
      <c r="S145" s="5">
        <v>-17908846</v>
      </c>
      <c r="T145" s="5">
        <v>-16185573</v>
      </c>
      <c r="U145" s="5">
        <v>-25095934</v>
      </c>
    </row>
    <row r="146" spans="3:21" ht="15.5" x14ac:dyDescent="0.35">
      <c r="C146" t="s">
        <v>145</v>
      </c>
      <c r="D146" s="5">
        <v>-7788596</v>
      </c>
      <c r="E146" s="5">
        <v>-1878450</v>
      </c>
      <c r="F146" s="5">
        <v>-7217316</v>
      </c>
      <c r="G146" s="5">
        <v>-1918182</v>
      </c>
      <c r="I146" s="5">
        <v>-19122835</v>
      </c>
      <c r="J146" s="5">
        <v>-5706696</v>
      </c>
      <c r="K146" s="5">
        <v>-4593195</v>
      </c>
      <c r="L146" s="5">
        <v>-4150893</v>
      </c>
      <c r="M146" s="5">
        <v>-1659306</v>
      </c>
      <c r="N146" s="5">
        <v>-2700318</v>
      </c>
      <c r="O146" s="5">
        <v>-4744214</v>
      </c>
      <c r="P146" s="5">
        <v>-2720019</v>
      </c>
      <c r="Q146" s="5">
        <v>-15689671</v>
      </c>
      <c r="R146" s="5">
        <v>-14598647</v>
      </c>
      <c r="S146" s="5">
        <v>-92673944</v>
      </c>
      <c r="T146" s="5">
        <v>-85595065</v>
      </c>
      <c r="U146" s="5">
        <v>63204323</v>
      </c>
    </row>
    <row r="147" spans="3:21" ht="15.5" x14ac:dyDescent="0.35">
      <c r="C147" t="s">
        <v>146</v>
      </c>
      <c r="D147" s="5">
        <v>-611209</v>
      </c>
      <c r="E147" s="5">
        <v>-1822825</v>
      </c>
      <c r="F147" s="5">
        <v>1232571</v>
      </c>
      <c r="G147" s="5">
        <v>-2234094</v>
      </c>
      <c r="I147" s="5">
        <v>3494119</v>
      </c>
      <c r="J147" s="5">
        <v>-1224093</v>
      </c>
      <c r="K147" s="5">
        <v>-4640205</v>
      </c>
      <c r="L147" s="5">
        <v>-5012647</v>
      </c>
      <c r="M147" s="5">
        <v>-11511036</v>
      </c>
      <c r="N147" s="5">
        <v>-8459402</v>
      </c>
      <c r="O147" s="5">
        <v>-174149</v>
      </c>
      <c r="P147" s="5">
        <v>-5420930</v>
      </c>
      <c r="Q147" s="5">
        <v>-16203007</v>
      </c>
      <c r="R147" s="5">
        <v>-8603876</v>
      </c>
      <c r="S147" s="5">
        <v>2789643</v>
      </c>
      <c r="T147" s="5">
        <v>50056766</v>
      </c>
      <c r="U147" s="5">
        <v>-100472067</v>
      </c>
    </row>
    <row r="148" spans="3:21" ht="15.5" x14ac:dyDescent="0.35">
      <c r="C148" t="s">
        <v>222</v>
      </c>
      <c r="F148" s="5">
        <v>5168</v>
      </c>
      <c r="G148" s="5">
        <v>3424</v>
      </c>
      <c r="I148" s="5">
        <v>48602</v>
      </c>
      <c r="J148" s="5">
        <v>34000</v>
      </c>
      <c r="K148" s="5">
        <v>165054</v>
      </c>
      <c r="L148" s="5">
        <v>6815352</v>
      </c>
      <c r="M148" s="5">
        <v>34519</v>
      </c>
      <c r="N148" s="5">
        <v>38710</v>
      </c>
      <c r="O148" s="5">
        <v>803895</v>
      </c>
      <c r="P148" s="5">
        <v>21375</v>
      </c>
      <c r="Q148" s="5">
        <v>31517</v>
      </c>
      <c r="R148" s="5">
        <v>10477</v>
      </c>
      <c r="S148" s="5">
        <v>138870</v>
      </c>
      <c r="T148" s="5">
        <v>36272</v>
      </c>
      <c r="U148" s="5">
        <v>47773</v>
      </c>
    </row>
    <row r="149" spans="3:21" ht="15.5" x14ac:dyDescent="0.35">
      <c r="C149" t="s">
        <v>2064</v>
      </c>
      <c r="F149" s="5">
        <v>-3168538</v>
      </c>
      <c r="I149" s="5">
        <v>-3168538</v>
      </c>
      <c r="J149" s="5">
        <v>4842174</v>
      </c>
      <c r="S149" s="5">
        <v>18500000</v>
      </c>
      <c r="T149" s="5">
        <v>63000000</v>
      </c>
    </row>
    <row r="150" spans="3:21" ht="15.5" x14ac:dyDescent="0.35">
      <c r="C150" t="s">
        <v>276</v>
      </c>
      <c r="D150" s="5">
        <v>-89383</v>
      </c>
      <c r="E150" s="5">
        <v>-851738</v>
      </c>
      <c r="F150" s="5">
        <v>1582874</v>
      </c>
      <c r="G150" s="5">
        <v>-400698</v>
      </c>
      <c r="J150" s="5">
        <v>-1385840</v>
      </c>
      <c r="K150" s="5">
        <v>-1381595</v>
      </c>
      <c r="L150" s="5">
        <v>-3974123</v>
      </c>
      <c r="M150" s="5">
        <v>-554219</v>
      </c>
      <c r="N150" s="5">
        <v>-3358317</v>
      </c>
      <c r="O150" s="5">
        <v>-683836</v>
      </c>
      <c r="P150" s="5">
        <v>-708644</v>
      </c>
      <c r="Q150" s="5">
        <v>-321420</v>
      </c>
      <c r="R150" s="5">
        <v>-1652443</v>
      </c>
      <c r="S150" s="5">
        <v>-1792875</v>
      </c>
      <c r="T150" s="5">
        <v>7755976</v>
      </c>
      <c r="U150" s="5">
        <v>-65604860</v>
      </c>
    </row>
    <row r="151" spans="3:21" ht="15.5" x14ac:dyDescent="0.35">
      <c r="C151" t="s">
        <v>2065</v>
      </c>
    </row>
    <row r="152" spans="3:21" ht="15.5" x14ac:dyDescent="0.35">
      <c r="C152" t="s">
        <v>147</v>
      </c>
      <c r="D152" s="5">
        <v>-521826</v>
      </c>
      <c r="E152" s="5">
        <v>-971087</v>
      </c>
      <c r="F152" s="5">
        <v>2813067</v>
      </c>
      <c r="G152" s="5">
        <v>-1836820</v>
      </c>
      <c r="J152" s="5">
        <v>-4804576</v>
      </c>
      <c r="K152" s="5">
        <v>-5388098</v>
      </c>
      <c r="L152" s="5">
        <v>-2063450</v>
      </c>
      <c r="M152" s="5">
        <v>-11095757</v>
      </c>
      <c r="N152" s="5">
        <v>-4740791</v>
      </c>
      <c r="O152" s="5">
        <v>-4357950</v>
      </c>
      <c r="P152" s="5">
        <v>-4802003</v>
      </c>
      <c r="Q152" s="5">
        <v>-16031824</v>
      </c>
      <c r="R152" s="5">
        <v>-7076768</v>
      </c>
      <c r="S152" s="5">
        <v>-14180964</v>
      </c>
      <c r="T152" s="5">
        <v>-20916131</v>
      </c>
      <c r="U152" s="5">
        <v>-35018807</v>
      </c>
    </row>
    <row r="153" spans="3:21" ht="15.5" x14ac:dyDescent="0.35">
      <c r="C153" t="s">
        <v>2066</v>
      </c>
      <c r="G153" s="5">
        <v>-6614055</v>
      </c>
      <c r="K153" s="5">
        <v>1748126</v>
      </c>
      <c r="L153" s="5">
        <v>-5942712</v>
      </c>
      <c r="M153" s="5">
        <v>-7994</v>
      </c>
      <c r="N153" s="5">
        <v>-695346</v>
      </c>
      <c r="O153" s="5">
        <v>3911010</v>
      </c>
    </row>
    <row r="154" spans="3:21" ht="15.5" x14ac:dyDescent="0.35">
      <c r="C154" t="s">
        <v>701</v>
      </c>
      <c r="G154" s="5">
        <v>6614055</v>
      </c>
      <c r="I154" s="5">
        <v>6614055</v>
      </c>
    </row>
    <row r="155" spans="3:21" ht="15.5" x14ac:dyDescent="0.35">
      <c r="C155" t="s">
        <v>2067</v>
      </c>
      <c r="J155" s="5">
        <v>90149</v>
      </c>
      <c r="K155" s="5">
        <v>216308</v>
      </c>
      <c r="L155" s="5">
        <v>152286</v>
      </c>
      <c r="M155" s="5">
        <v>112415</v>
      </c>
      <c r="N155" s="5">
        <v>296342</v>
      </c>
      <c r="O155" s="5">
        <v>152732</v>
      </c>
      <c r="P155" s="5">
        <v>68342</v>
      </c>
      <c r="Q155" s="5">
        <v>118720</v>
      </c>
      <c r="R155" s="5">
        <v>114858</v>
      </c>
      <c r="S155" s="5">
        <v>124612</v>
      </c>
      <c r="T155" s="5">
        <v>180649</v>
      </c>
      <c r="U155" s="5">
        <v>103827</v>
      </c>
    </row>
    <row r="156" spans="3:21" ht="15.5" x14ac:dyDescent="0.35">
      <c r="C156" t="s">
        <v>152</v>
      </c>
      <c r="D156" s="5">
        <v>-7788596</v>
      </c>
      <c r="E156" s="5">
        <v>-1878450</v>
      </c>
      <c r="F156" s="5">
        <v>-7217316</v>
      </c>
      <c r="G156" s="5">
        <v>-1918182</v>
      </c>
      <c r="I156" s="5">
        <v>-19122835</v>
      </c>
      <c r="J156" s="5">
        <v>-5706696</v>
      </c>
      <c r="K156" s="5">
        <v>-4593195</v>
      </c>
      <c r="L156" s="5">
        <v>-4150893</v>
      </c>
      <c r="M156" s="5">
        <v>-1659306</v>
      </c>
      <c r="N156" s="5">
        <v>-2700318</v>
      </c>
      <c r="O156" s="5">
        <v>-4744214</v>
      </c>
      <c r="P156" s="5">
        <v>-2720019</v>
      </c>
      <c r="Q156" s="5">
        <v>-15689671</v>
      </c>
      <c r="R156" s="5">
        <v>-14598647</v>
      </c>
      <c r="S156" s="5">
        <v>-92673944</v>
      </c>
      <c r="T156" s="5">
        <v>-85595065</v>
      </c>
      <c r="U156" s="5">
        <v>63204323</v>
      </c>
    </row>
    <row r="157" spans="3:21" ht="15.5" x14ac:dyDescent="0.35">
      <c r="C157" t="s">
        <v>280</v>
      </c>
      <c r="D157" s="5">
        <v>-403529</v>
      </c>
      <c r="E157" s="5">
        <v>-610848</v>
      </c>
      <c r="F157" s="5">
        <v>-610493</v>
      </c>
      <c r="G157" s="5">
        <v>-650580</v>
      </c>
      <c r="I157" s="5">
        <v>-2106278</v>
      </c>
      <c r="J157" s="5">
        <v>-1636287</v>
      </c>
      <c r="K157" s="5">
        <v>-1522786</v>
      </c>
      <c r="L157" s="5">
        <v>-1692985</v>
      </c>
      <c r="M157" s="5">
        <v>-1038897</v>
      </c>
      <c r="N157" s="5">
        <v>-998943</v>
      </c>
      <c r="O157" s="5">
        <v>-762285</v>
      </c>
      <c r="P157" s="5">
        <v>-1951144</v>
      </c>
      <c r="Q157" s="5">
        <v>-12800384</v>
      </c>
      <c r="R157" s="5">
        <v>-15840666</v>
      </c>
      <c r="S157" s="5">
        <v>-32630869</v>
      </c>
      <c r="T157" s="5">
        <v>-25837569</v>
      </c>
    </row>
    <row r="158" spans="3:21" ht="15.5" x14ac:dyDescent="0.35">
      <c r="C158" t="s">
        <v>2068</v>
      </c>
      <c r="T158" s="5">
        <v>-5976530</v>
      </c>
    </row>
    <row r="159" spans="3:21" ht="15.5" x14ac:dyDescent="0.35">
      <c r="C159" t="s">
        <v>2069</v>
      </c>
    </row>
    <row r="160" spans="3:21" ht="15.5" x14ac:dyDescent="0.35">
      <c r="C160" t="s">
        <v>2070</v>
      </c>
      <c r="Q160" s="5">
        <v>134640</v>
      </c>
      <c r="R160" s="5">
        <v>-66523</v>
      </c>
      <c r="S160" s="5">
        <v>14245387</v>
      </c>
      <c r="T160" s="5">
        <v>-13287953</v>
      </c>
      <c r="U160" s="5">
        <v>6115</v>
      </c>
    </row>
    <row r="161" spans="2:21" ht="15.5" x14ac:dyDescent="0.35">
      <c r="C161" t="s">
        <v>2071</v>
      </c>
    </row>
    <row r="162" spans="2:21" ht="15.5" x14ac:dyDescent="0.35">
      <c r="C162" t="s">
        <v>766</v>
      </c>
      <c r="T162" s="5">
        <v>15000000</v>
      </c>
      <c r="U162" s="5">
        <v>84538559</v>
      </c>
    </row>
    <row r="163" spans="2:21" ht="15.5" x14ac:dyDescent="0.35">
      <c r="C163" t="s">
        <v>715</v>
      </c>
      <c r="T163" s="5">
        <v>-26255513</v>
      </c>
      <c r="U163" s="5">
        <v>-21340351</v>
      </c>
    </row>
    <row r="164" spans="2:21" ht="15.5" x14ac:dyDescent="0.35">
      <c r="C164" t="s">
        <v>1557</v>
      </c>
      <c r="Q164" s="5">
        <v>-4350000</v>
      </c>
    </row>
    <row r="165" spans="2:21" ht="15.5" x14ac:dyDescent="0.35">
      <c r="C165" t="s">
        <v>285</v>
      </c>
      <c r="D165" s="5">
        <v>-7385067</v>
      </c>
      <c r="E165" s="5">
        <v>-1267602</v>
      </c>
      <c r="F165" s="5">
        <v>-1267603</v>
      </c>
      <c r="G165" s="5">
        <v>-1267602</v>
      </c>
      <c r="I165" s="5">
        <v>-11677337</v>
      </c>
      <c r="J165" s="5">
        <v>-4070409</v>
      </c>
      <c r="K165" s="5">
        <v>-3070409</v>
      </c>
      <c r="L165" s="5">
        <v>-2457908</v>
      </c>
      <c r="M165" s="5">
        <v>-620409</v>
      </c>
      <c r="N165" s="5">
        <v>-485375</v>
      </c>
      <c r="O165" s="5">
        <v>-3981929</v>
      </c>
      <c r="P165" s="5">
        <v>-768875</v>
      </c>
      <c r="S165" s="5">
        <v>-74250000</v>
      </c>
      <c r="T165" s="5">
        <v>-20300000</v>
      </c>
    </row>
    <row r="166" spans="2:21" ht="15.5" x14ac:dyDescent="0.35">
      <c r="C166" t="s">
        <v>315</v>
      </c>
      <c r="T166" s="5">
        <v>-8937500</v>
      </c>
    </row>
    <row r="167" spans="2:21" ht="15.5" x14ac:dyDescent="0.35">
      <c r="C167" t="s">
        <v>536</v>
      </c>
      <c r="F167" s="5">
        <v>-5339220</v>
      </c>
      <c r="I167" s="5">
        <v>-5339220</v>
      </c>
      <c r="N167" s="5">
        <v>-1216000</v>
      </c>
      <c r="R167" s="5">
        <v>-3365384</v>
      </c>
      <c r="S167" s="5">
        <v>-4038462</v>
      </c>
    </row>
    <row r="168" spans="2:21" ht="15.5" x14ac:dyDescent="0.35">
      <c r="C168" t="s">
        <v>316</v>
      </c>
      <c r="Q168" s="5">
        <v>1326073</v>
      </c>
      <c r="R168" s="5">
        <v>4673926</v>
      </c>
      <c r="S168" s="5">
        <v>4000000</v>
      </c>
    </row>
    <row r="169" spans="2:21" ht="15.5" x14ac:dyDescent="0.35">
      <c r="C169" t="s">
        <v>167</v>
      </c>
      <c r="D169" s="5">
        <v>-2062706</v>
      </c>
      <c r="E169" s="5">
        <v>3176397</v>
      </c>
      <c r="F169" s="5">
        <v>1037013</v>
      </c>
      <c r="G169" s="5">
        <v>3205103</v>
      </c>
      <c r="I169" s="5">
        <v>15019306</v>
      </c>
      <c r="J169" s="5">
        <v>3282941</v>
      </c>
      <c r="K169" s="5">
        <v>-14185269</v>
      </c>
      <c r="L169" s="5">
        <v>9334345</v>
      </c>
      <c r="M169" s="5">
        <v>351556</v>
      </c>
      <c r="N169" s="5">
        <v>-5958904</v>
      </c>
      <c r="O169" s="5">
        <v>6296304</v>
      </c>
      <c r="P169" s="5">
        <v>2745229</v>
      </c>
      <c r="Q169" s="5">
        <v>-28185724</v>
      </c>
      <c r="R169" s="5">
        <v>3947569</v>
      </c>
      <c r="S169" s="5">
        <v>-27670389</v>
      </c>
      <c r="T169" s="5">
        <v>23540317</v>
      </c>
      <c r="U169" s="5">
        <v>19068278</v>
      </c>
    </row>
    <row r="170" spans="2:21" ht="15.5" x14ac:dyDescent="0.35">
      <c r="C170" t="s">
        <v>242</v>
      </c>
    </row>
    <row r="171" spans="2:21" ht="15.5" x14ac:dyDescent="0.35">
      <c r="C171" t="s">
        <v>168</v>
      </c>
      <c r="E171" s="5">
        <v>26915826</v>
      </c>
      <c r="I171" s="5">
        <v>11896520</v>
      </c>
      <c r="J171" s="5">
        <v>8613579</v>
      </c>
      <c r="K171" s="5">
        <v>22798270</v>
      </c>
      <c r="L171" s="5">
        <v>13463925</v>
      </c>
      <c r="M171" s="5">
        <v>13112369</v>
      </c>
      <c r="N171" s="5">
        <v>19071273</v>
      </c>
      <c r="O171" s="5">
        <v>12774969</v>
      </c>
      <c r="P171" s="5">
        <v>10029740</v>
      </c>
      <c r="Q171" s="5">
        <v>38215464</v>
      </c>
      <c r="R171" s="5">
        <v>34267895</v>
      </c>
      <c r="S171" s="5">
        <v>61938284</v>
      </c>
      <c r="T171" s="5">
        <v>38397967</v>
      </c>
      <c r="U171" s="5">
        <v>19329689</v>
      </c>
    </row>
    <row r="172" spans="2:21" ht="15.5" x14ac:dyDescent="0.35">
      <c r="C172" t="s">
        <v>169</v>
      </c>
      <c r="D172" s="5">
        <v>-2062706</v>
      </c>
      <c r="E172" s="5">
        <v>30092223</v>
      </c>
      <c r="F172" s="5">
        <v>1037013</v>
      </c>
      <c r="G172" s="5">
        <v>3205103</v>
      </c>
      <c r="I172" s="5">
        <v>26915826</v>
      </c>
      <c r="J172" s="5">
        <v>11896520</v>
      </c>
      <c r="K172" s="5">
        <v>8613001</v>
      </c>
      <c r="L172" s="5">
        <v>22798270</v>
      </c>
      <c r="M172" s="5">
        <v>13463925</v>
      </c>
      <c r="N172" s="5">
        <v>13112369</v>
      </c>
      <c r="O172" s="5">
        <v>19071273</v>
      </c>
      <c r="P172" s="5">
        <v>12774969</v>
      </c>
      <c r="Q172" s="5">
        <v>10029740</v>
      </c>
      <c r="R172" s="5">
        <v>38215464</v>
      </c>
      <c r="S172" s="5">
        <v>34267895</v>
      </c>
      <c r="T172" s="5">
        <v>61938284</v>
      </c>
      <c r="U172" s="5">
        <v>38397967</v>
      </c>
    </row>
    <row r="174" spans="2:21" ht="15.5" x14ac:dyDescent="0.35">
      <c r="B174" t="s">
        <v>170</v>
      </c>
      <c r="C174" t="s">
        <v>12</v>
      </c>
      <c r="D174" s="5">
        <v>3550000000</v>
      </c>
      <c r="E174" s="5">
        <v>3550000000</v>
      </c>
      <c r="F174" s="5">
        <v>3550000000</v>
      </c>
      <c r="G174" s="5">
        <v>3550000000</v>
      </c>
      <c r="I174" s="5">
        <v>3550000000</v>
      </c>
      <c r="J174" s="5">
        <v>3550000000</v>
      </c>
      <c r="K174" s="5">
        <v>2830000000</v>
      </c>
      <c r="L174" s="5">
        <v>2800000000</v>
      </c>
      <c r="M174" s="5">
        <v>2660000000</v>
      </c>
      <c r="N174" s="5">
        <v>2660000000</v>
      </c>
      <c r="O174" s="5">
        <v>2660000000</v>
      </c>
      <c r="P174" s="5">
        <v>2660000000</v>
      </c>
      <c r="Q174" s="5">
        <v>2660000000</v>
      </c>
      <c r="R174" s="5">
        <v>2660000000</v>
      </c>
      <c r="S174" s="5">
        <v>2660000000</v>
      </c>
      <c r="T174" s="5">
        <v>2660000000</v>
      </c>
      <c r="U174" s="5">
        <v>2660000000</v>
      </c>
    </row>
    <row r="175" spans="2:21" ht="15.5" x14ac:dyDescent="0.35">
      <c r="C175" t="s">
        <v>171</v>
      </c>
      <c r="D175" s="6">
        <v>7.29</v>
      </c>
      <c r="E175" s="6">
        <v>5.21</v>
      </c>
      <c r="F175" s="6">
        <v>11.94</v>
      </c>
      <c r="G175" s="6">
        <v>3.54</v>
      </c>
    </row>
    <row r="176" spans="2:21" ht="15.5" x14ac:dyDescent="0.35">
      <c r="C176" t="s">
        <v>172</v>
      </c>
      <c r="D176" s="6">
        <v>15.64</v>
      </c>
      <c r="E176" s="6">
        <v>35.89</v>
      </c>
      <c r="F176" s="6">
        <v>19.600000000000001</v>
      </c>
      <c r="G176" s="6">
        <v>33.33</v>
      </c>
    </row>
    <row r="177" spans="3:7" ht="15.5" x14ac:dyDescent="0.35">
      <c r="C177" t="s">
        <v>60</v>
      </c>
      <c r="D177" s="6">
        <v>1.68</v>
      </c>
      <c r="E177" s="6">
        <v>1.98</v>
      </c>
      <c r="F177" s="6">
        <v>2.4300000000000002</v>
      </c>
      <c r="G177" s="6">
        <v>1.23</v>
      </c>
    </row>
    <row r="178" spans="3:7" ht="15.5" x14ac:dyDescent="0.35">
      <c r="C178" t="s">
        <v>173</v>
      </c>
      <c r="D178" s="5">
        <v>105400000000</v>
      </c>
      <c r="E178" s="5">
        <v>112620000000</v>
      </c>
      <c r="F178" s="5">
        <v>215340000000</v>
      </c>
      <c r="G178" s="5">
        <v>69770000000</v>
      </c>
    </row>
    <row r="179" spans="3:7" ht="15.5" x14ac:dyDescent="0.35">
      <c r="C179" t="s">
        <v>174</v>
      </c>
      <c r="D179" s="6">
        <v>5.6999999999999993E-3</v>
      </c>
      <c r="E179" s="6">
        <v>4.1999999999999997E-3</v>
      </c>
      <c r="F179" s="6">
        <v>9.5999999999999992E-3</v>
      </c>
      <c r="G179" s="6">
        <v>3.0999999999999999E-3</v>
      </c>
    </row>
    <row r="180" spans="3:7" ht="15.5" x14ac:dyDescent="0.35">
      <c r="C180" t="s">
        <v>175</v>
      </c>
      <c r="D180" s="6">
        <v>2.0099999999999996E-2</v>
      </c>
      <c r="E180" s="6">
        <v>1.55E-2</v>
      </c>
      <c r="F180" s="6">
        <v>3.6699999999999997E-2</v>
      </c>
      <c r="G180" s="6">
        <v>1.1299999999999999E-2</v>
      </c>
    </row>
    <row r="181" spans="3:7" ht="15.5" x14ac:dyDescent="0.35">
      <c r="C181" t="s">
        <v>176</v>
      </c>
      <c r="D181" s="6">
        <v>1.2800000000000001E-2</v>
      </c>
      <c r="E181" s="6">
        <v>1.2E-2</v>
      </c>
      <c r="F181" s="6">
        <v>2.06E-2</v>
      </c>
      <c r="G181" s="6">
        <v>8.8999999999999999E-3</v>
      </c>
    </row>
    <row r="182" spans="3:7" ht="15.5" x14ac:dyDescent="0.35">
      <c r="C182" t="s">
        <v>177</v>
      </c>
      <c r="D182" s="6">
        <v>3.71</v>
      </c>
      <c r="E182" s="6">
        <v>3.54</v>
      </c>
      <c r="F182" s="6">
        <v>3.13</v>
      </c>
      <c r="G182" s="6">
        <v>0.62</v>
      </c>
    </row>
    <row r="183" spans="3:7" ht="15.5" x14ac:dyDescent="0.35">
      <c r="C183" t="s">
        <v>178</v>
      </c>
      <c r="D183" s="5">
        <v>1285000000000</v>
      </c>
      <c r="E183" s="5">
        <v>1196000000000</v>
      </c>
      <c r="F183" s="5">
        <v>1154000000000</v>
      </c>
      <c r="G183" s="5">
        <v>1111000000000</v>
      </c>
    </row>
    <row r="184" spans="3:7" ht="15.5" x14ac:dyDescent="0.35">
      <c r="C184" t="s">
        <v>179</v>
      </c>
      <c r="D184" s="6">
        <v>0.31</v>
      </c>
      <c r="E184" s="6">
        <v>0.55000000000000004</v>
      </c>
      <c r="F184" s="6">
        <v>0.72</v>
      </c>
      <c r="G184" s="6">
        <v>0.38</v>
      </c>
    </row>
    <row r="185" spans="3:7" ht="15.5" x14ac:dyDescent="0.35">
      <c r="C185" t="s">
        <v>180</v>
      </c>
      <c r="D185" s="6">
        <v>362.36</v>
      </c>
      <c r="E185" s="6">
        <v>337.11</v>
      </c>
      <c r="F185" s="6">
        <v>325.45999999999998</v>
      </c>
      <c r="G185" s="6">
        <v>313.14999999999998</v>
      </c>
    </row>
    <row r="186" spans="3:7" ht="15.5" x14ac:dyDescent="0.35">
      <c r="C186" t="s">
        <v>181</v>
      </c>
      <c r="D186" s="6">
        <v>0.31</v>
      </c>
      <c r="E186" s="6">
        <v>0.55000000000000004</v>
      </c>
      <c r="F186" s="6">
        <v>0.72</v>
      </c>
      <c r="G186" s="6">
        <v>0.38</v>
      </c>
    </row>
    <row r="187" spans="3:7" ht="15.5" x14ac:dyDescent="0.35">
      <c r="C187" t="s">
        <v>182</v>
      </c>
      <c r="D187" s="6">
        <v>362.36</v>
      </c>
      <c r="E187" s="6">
        <v>337.11</v>
      </c>
      <c r="F187" s="6">
        <v>325.45999999999998</v>
      </c>
      <c r="G187" s="6">
        <v>313.14999999999998</v>
      </c>
    </row>
    <row r="188" spans="3:7" ht="15.5" x14ac:dyDescent="0.35">
      <c r="C188" t="s">
        <v>183</v>
      </c>
      <c r="D188" s="5">
        <v>47000000000</v>
      </c>
      <c r="E188" s="5">
        <v>86000000000</v>
      </c>
      <c r="F188" s="5">
        <v>85000000000</v>
      </c>
      <c r="G188" s="5">
        <v>85000000000</v>
      </c>
    </row>
    <row r="189" spans="3:7" ht="15.5" x14ac:dyDescent="0.35">
      <c r="C189" t="s">
        <v>184</v>
      </c>
      <c r="D189" s="5">
        <v>164000000000</v>
      </c>
      <c r="E189" s="5">
        <v>187000000000</v>
      </c>
      <c r="F189" s="5">
        <v>213000000000</v>
      </c>
    </row>
    <row r="190" spans="3:7" ht="15.5" x14ac:dyDescent="0.35">
      <c r="C190" t="s">
        <v>185</v>
      </c>
      <c r="D190" s="5">
        <v>1285000000000</v>
      </c>
      <c r="E190" s="5">
        <v>1196000000000</v>
      </c>
      <c r="F190" s="5">
        <v>1154000000000</v>
      </c>
      <c r="G190" s="5">
        <v>1111000000000</v>
      </c>
    </row>
    <row r="191" spans="3:7" ht="15.5" x14ac:dyDescent="0.35">
      <c r="C191" t="s">
        <v>24</v>
      </c>
      <c r="D191" s="5">
        <v>211000000000</v>
      </c>
      <c r="E191" s="5">
        <v>273000000000</v>
      </c>
      <c r="F191" s="5">
        <v>298000000000</v>
      </c>
      <c r="G191" s="5">
        <v>85000000000</v>
      </c>
    </row>
    <row r="192" spans="3:7" ht="15.5" x14ac:dyDescent="0.35">
      <c r="C192" t="s">
        <v>21</v>
      </c>
      <c r="D192" s="5">
        <v>-291000000000</v>
      </c>
      <c r="E192" s="5">
        <v>-239000000000</v>
      </c>
      <c r="F192" s="5">
        <v>-152000000000</v>
      </c>
      <c r="G192" s="5">
        <v>-347000000000</v>
      </c>
    </row>
    <row r="193" spans="3:21" ht="15.5" x14ac:dyDescent="0.35">
      <c r="C193" t="s">
        <v>186</v>
      </c>
      <c r="D193" s="5">
        <v>964000000000</v>
      </c>
      <c r="E193" s="5">
        <v>960000000000</v>
      </c>
      <c r="F193" s="5">
        <v>893000000000</v>
      </c>
      <c r="G193" s="5">
        <v>939000000000</v>
      </c>
    </row>
    <row r="194" spans="3:21" ht="15.5" x14ac:dyDescent="0.35">
      <c r="C194" t="s">
        <v>187</v>
      </c>
      <c r="D194" s="5">
        <v>120000000000</v>
      </c>
      <c r="E194" s="5">
        <v>117000000000</v>
      </c>
      <c r="F194" s="5">
        <v>118000000000</v>
      </c>
      <c r="G194" s="5">
        <v>130000000000</v>
      </c>
    </row>
    <row r="195" spans="3:21" ht="15.5" x14ac:dyDescent="0.35">
      <c r="C195" t="s">
        <v>188</v>
      </c>
      <c r="D195" s="5">
        <v>-13000000000</v>
      </c>
      <c r="E195" s="5">
        <v>-31000000000</v>
      </c>
      <c r="F195" s="5">
        <v>73000000000</v>
      </c>
      <c r="G195" s="5">
        <v>-38000000000</v>
      </c>
    </row>
    <row r="196" spans="3:21" ht="15.5" x14ac:dyDescent="0.35">
      <c r="C196" t="s">
        <v>13</v>
      </c>
      <c r="D196" s="5">
        <v>107000000000</v>
      </c>
      <c r="E196" s="5">
        <v>86000000000</v>
      </c>
      <c r="F196" s="5">
        <v>191000000000</v>
      </c>
      <c r="G196" s="5">
        <v>92000000000</v>
      </c>
    </row>
    <row r="197" spans="3:21" ht="15.5" x14ac:dyDescent="0.35">
      <c r="C197" t="s">
        <v>16</v>
      </c>
      <c r="D197" s="6">
        <v>30.18</v>
      </c>
      <c r="E197" s="6">
        <v>24.23</v>
      </c>
      <c r="F197" s="6">
        <v>53.98</v>
      </c>
      <c r="G197" s="6">
        <v>25.93</v>
      </c>
    </row>
    <row r="198" spans="3:21" ht="15.5" x14ac:dyDescent="0.35">
      <c r="C198" t="s">
        <v>45</v>
      </c>
      <c r="I198" s="6">
        <v>18.86</v>
      </c>
      <c r="J198" s="6">
        <v>2.4300000000000002</v>
      </c>
      <c r="K198" s="6">
        <v>-7.26</v>
      </c>
      <c r="L198" s="6">
        <v>-344.35</v>
      </c>
      <c r="M198" s="6">
        <v>19.670000000000002</v>
      </c>
      <c r="N198" s="6">
        <v>243.93</v>
      </c>
      <c r="O198" s="6">
        <v>107.45</v>
      </c>
      <c r="P198" s="6">
        <v>-556.11</v>
      </c>
      <c r="Q198" s="6">
        <v>-515.88</v>
      </c>
      <c r="R198" s="6">
        <v>-97.94</v>
      </c>
      <c r="S198" s="6">
        <v>99.43</v>
      </c>
      <c r="T198" s="6">
        <v>-74.459999999999994</v>
      </c>
      <c r="U198" s="6">
        <v>-45.66</v>
      </c>
    </row>
    <row r="199" spans="3:21" ht="15.5" x14ac:dyDescent="0.35">
      <c r="C199" t="s">
        <v>59</v>
      </c>
      <c r="I199" s="6">
        <v>12.41</v>
      </c>
      <c r="J199" s="6">
        <v>49.38</v>
      </c>
      <c r="K199" s="6">
        <v>-22.87</v>
      </c>
      <c r="L199" s="6">
        <v>-0.49</v>
      </c>
      <c r="M199" s="6">
        <v>43.21</v>
      </c>
      <c r="N199" s="6">
        <v>1.68</v>
      </c>
      <c r="O199" s="6">
        <v>3.22</v>
      </c>
      <c r="P199" s="6">
        <v>-3.02</v>
      </c>
      <c r="Q199" s="6">
        <v>-3.45</v>
      </c>
      <c r="R199" s="6">
        <v>-18.170000000000002</v>
      </c>
      <c r="S199" s="6">
        <v>33.49</v>
      </c>
      <c r="T199" s="6">
        <v>-44.32</v>
      </c>
      <c r="U199" s="6">
        <v>-55.85</v>
      </c>
    </row>
    <row r="200" spans="3:21" ht="15.5" x14ac:dyDescent="0.35">
      <c r="C200" t="s">
        <v>62</v>
      </c>
      <c r="I200" s="6">
        <v>0.6</v>
      </c>
      <c r="J200" s="6">
        <v>0.32</v>
      </c>
      <c r="K200" s="6">
        <v>0.49</v>
      </c>
      <c r="L200" s="6">
        <v>0.39</v>
      </c>
      <c r="M200" s="6">
        <v>2.42</v>
      </c>
      <c r="N200" s="6">
        <v>1.37</v>
      </c>
      <c r="O200" s="6">
        <v>0.69</v>
      </c>
      <c r="P200" s="6">
        <v>3.42</v>
      </c>
      <c r="Q200" s="6">
        <v>4.75</v>
      </c>
      <c r="R200" s="6">
        <v>3.38</v>
      </c>
      <c r="S200" s="6">
        <v>2.69</v>
      </c>
      <c r="T200" s="6">
        <v>2.83</v>
      </c>
      <c r="U200" s="6">
        <v>2.14</v>
      </c>
    </row>
    <row r="201" spans="3:21" ht="15.5" x14ac:dyDescent="0.35">
      <c r="C201" t="s">
        <v>189</v>
      </c>
      <c r="I201" s="5">
        <v>448860000000</v>
      </c>
      <c r="J201" s="5">
        <v>262630000000</v>
      </c>
      <c r="K201" s="5">
        <v>250530000000</v>
      </c>
      <c r="L201" s="5">
        <v>337580000000</v>
      </c>
      <c r="M201" s="5">
        <v>305930000000</v>
      </c>
      <c r="N201" s="5">
        <v>81370000000</v>
      </c>
      <c r="O201" s="5">
        <v>277670000000</v>
      </c>
      <c r="P201" s="5">
        <v>-58020000000</v>
      </c>
    </row>
    <row r="202" spans="3:21" ht="15.5" x14ac:dyDescent="0.35">
      <c r="C202" t="s">
        <v>190</v>
      </c>
      <c r="I202" s="6">
        <v>1.52E-2</v>
      </c>
      <c r="J202" s="6">
        <v>2.0999999999999999E-3</v>
      </c>
      <c r="K202" s="6">
        <v>-5.1999999999999998E-3</v>
      </c>
      <c r="L202" s="6">
        <v>-0.2349</v>
      </c>
      <c r="M202" s="6">
        <v>1.0200000000000001E-2</v>
      </c>
      <c r="N202" s="6">
        <v>0.1368</v>
      </c>
      <c r="O202" s="6">
        <v>4.1100000000000005E-2</v>
      </c>
      <c r="P202" s="6">
        <v>-0.19850000000000001</v>
      </c>
      <c r="Q202" s="6">
        <v>-0.17530000000000001</v>
      </c>
      <c r="R202" s="6">
        <v>-2.8399999999999998E-2</v>
      </c>
      <c r="S202" s="6">
        <v>2.7200000000000002E-2</v>
      </c>
      <c r="T202" s="6">
        <v>-2.0400000000000001E-2</v>
      </c>
      <c r="U202" s="6">
        <v>-1.26E-2</v>
      </c>
    </row>
    <row r="203" spans="3:21" ht="15.5" x14ac:dyDescent="0.35">
      <c r="C203" t="s">
        <v>191</v>
      </c>
      <c r="I203" s="6">
        <v>5.79E-2</v>
      </c>
      <c r="J203" s="6">
        <v>8.1000000000000013E-3</v>
      </c>
      <c r="K203" s="6">
        <v>-2.0499999999999997E-2</v>
      </c>
      <c r="L203" s="6">
        <v>-0.93030000000000002</v>
      </c>
      <c r="M203" s="6">
        <v>2.7900000000000001E-2</v>
      </c>
      <c r="N203" s="6">
        <v>0.36299999999999999</v>
      </c>
      <c r="O203" s="6">
        <v>0.36520000000000002</v>
      </c>
      <c r="P203" s="6">
        <v>0.67980000000000007</v>
      </c>
      <c r="Q203" s="6">
        <v>2.1552000000000002</v>
      </c>
      <c r="R203" s="6">
        <v>-0.71879999999999999</v>
      </c>
      <c r="S203" s="6">
        <v>0.41659999999999997</v>
      </c>
      <c r="T203" s="6">
        <v>-0.59689999999999999</v>
      </c>
      <c r="U203" s="6">
        <v>-3.5200000000000002E-2</v>
      </c>
    </row>
    <row r="204" spans="3:21" ht="15.5" x14ac:dyDescent="0.35">
      <c r="C204" t="s">
        <v>192</v>
      </c>
      <c r="I204" s="6">
        <v>4.9299999999999997E-2</v>
      </c>
      <c r="J204" s="6">
        <v>2.06E-2</v>
      </c>
      <c r="K204" s="6">
        <v>1.9099999999999999E-2</v>
      </c>
      <c r="L204" s="6">
        <v>2.4500000000000001E-2</v>
      </c>
      <c r="M204" s="6">
        <v>3.3700000000000001E-2</v>
      </c>
      <c r="N204" s="6">
        <v>-1.61E-2</v>
      </c>
      <c r="O204" s="6">
        <v>1.3100000000000001E-2</v>
      </c>
      <c r="P204" s="6">
        <v>-0.1527</v>
      </c>
      <c r="Q204" s="6">
        <v>1.1000000000000001E-3</v>
      </c>
      <c r="R204" s="6">
        <v>1.84E-2</v>
      </c>
      <c r="S204" s="6">
        <v>0.1118</v>
      </c>
      <c r="T204" s="6">
        <v>0.1144</v>
      </c>
      <c r="U204" s="6">
        <v>0.1411</v>
      </c>
    </row>
    <row r="205" spans="3:21" ht="15.5" x14ac:dyDescent="0.35">
      <c r="C205" t="s">
        <v>193</v>
      </c>
      <c r="I205" s="6">
        <v>2.4300000000000002</v>
      </c>
      <c r="J205" s="6">
        <v>1.1599999999999999</v>
      </c>
      <c r="K205" s="6">
        <v>1.07</v>
      </c>
      <c r="L205" s="6">
        <v>1.74</v>
      </c>
      <c r="M205" s="6">
        <v>3.07</v>
      </c>
      <c r="N205" s="6">
        <v>-0.41</v>
      </c>
      <c r="O205" s="6">
        <v>0.22</v>
      </c>
      <c r="P205" s="6">
        <v>-0.51</v>
      </c>
      <c r="Q205" s="6">
        <v>0.01</v>
      </c>
      <c r="R205" s="6">
        <v>0.22</v>
      </c>
      <c r="S205" s="6">
        <v>1.24</v>
      </c>
      <c r="T205" s="6">
        <v>2.2000000000000002</v>
      </c>
      <c r="U205" s="6">
        <v>1.21</v>
      </c>
    </row>
    <row r="206" spans="3:21" ht="15.5" x14ac:dyDescent="0.35">
      <c r="C206" t="s">
        <v>56</v>
      </c>
      <c r="I206" s="6">
        <v>0.72</v>
      </c>
      <c r="J206" s="6">
        <v>0.4</v>
      </c>
      <c r="K206" s="6">
        <v>0.47</v>
      </c>
      <c r="L206" s="6">
        <v>0.46</v>
      </c>
      <c r="M206" s="6">
        <v>1.21</v>
      </c>
      <c r="N206" s="6">
        <v>0.61</v>
      </c>
      <c r="O206" s="6">
        <v>1.18</v>
      </c>
      <c r="P206" s="6">
        <v>-2.0499999999999998</v>
      </c>
      <c r="Q206" s="6">
        <v>-7.44</v>
      </c>
      <c r="R206" s="6">
        <v>13.06</v>
      </c>
      <c r="S206" s="6">
        <v>13.95</v>
      </c>
      <c r="T206" s="6">
        <v>26.45</v>
      </c>
      <c r="U206" s="6">
        <v>1.97</v>
      </c>
    </row>
    <row r="207" spans="3:21" ht="15.5" x14ac:dyDescent="0.35">
      <c r="C207" t="s">
        <v>53</v>
      </c>
      <c r="I207" s="6">
        <v>325.45999999999998</v>
      </c>
      <c r="J207" s="6">
        <v>297.72000000000003</v>
      </c>
      <c r="K207" s="6">
        <v>354.27</v>
      </c>
      <c r="L207" s="6">
        <v>370.17</v>
      </c>
      <c r="M207" s="6">
        <v>704.39</v>
      </c>
      <c r="N207" s="6">
        <v>671.91</v>
      </c>
      <c r="O207" s="6">
        <v>294.20999999999998</v>
      </c>
      <c r="P207" s="6">
        <v>-818.1</v>
      </c>
      <c r="Q207" s="6">
        <v>-239.37</v>
      </c>
      <c r="R207" s="6">
        <v>136.25</v>
      </c>
      <c r="S207" s="6">
        <v>238.68</v>
      </c>
      <c r="T207" s="6">
        <v>124.75</v>
      </c>
      <c r="U207" s="6">
        <v>1295.6400000000001</v>
      </c>
    </row>
    <row r="208" spans="3:21" ht="15.5" x14ac:dyDescent="0.35">
      <c r="C208" t="s">
        <v>194</v>
      </c>
      <c r="I208" s="6">
        <v>0.72</v>
      </c>
      <c r="J208" s="6">
        <v>0.4</v>
      </c>
      <c r="K208" s="6">
        <v>0.47</v>
      </c>
      <c r="L208" s="6">
        <v>0.46</v>
      </c>
      <c r="M208" s="6">
        <v>1.21</v>
      </c>
      <c r="N208" s="6">
        <v>0.61</v>
      </c>
      <c r="O208" s="6">
        <v>1.18</v>
      </c>
      <c r="P208" s="6">
        <v>-2.0499999999999998</v>
      </c>
      <c r="Q208" s="6">
        <v>-7.44</v>
      </c>
      <c r="R208" s="6">
        <v>13.06</v>
      </c>
      <c r="S208" s="6">
        <v>13.95</v>
      </c>
      <c r="T208" s="6">
        <v>26.45</v>
      </c>
      <c r="U208" s="6">
        <v>1.97</v>
      </c>
    </row>
    <row r="209" spans="3:21" ht="15.5" x14ac:dyDescent="0.35">
      <c r="C209" t="s">
        <v>195</v>
      </c>
      <c r="I209" s="6">
        <v>325.45999999999998</v>
      </c>
      <c r="J209" s="6">
        <v>297.72000000000003</v>
      </c>
      <c r="K209" s="6">
        <v>354.27</v>
      </c>
      <c r="L209" s="6">
        <v>370.17</v>
      </c>
      <c r="M209" s="6">
        <v>704.39</v>
      </c>
      <c r="N209" s="6">
        <v>671.91</v>
      </c>
      <c r="O209" s="6">
        <v>294.20999999999998</v>
      </c>
      <c r="P209" s="6">
        <v>-818.1</v>
      </c>
      <c r="Q209" s="6">
        <v>-239.37</v>
      </c>
      <c r="R209" s="6">
        <v>136.25</v>
      </c>
      <c r="S209" s="6">
        <v>238.68</v>
      </c>
      <c r="T209" s="6">
        <v>124.75</v>
      </c>
      <c r="U209" s="6">
        <v>1295.6400000000001</v>
      </c>
    </row>
    <row r="210" spans="3:21" ht="15.5" x14ac:dyDescent="0.35">
      <c r="C210" t="s">
        <v>196</v>
      </c>
      <c r="I210" s="5">
        <v>85000000000</v>
      </c>
      <c r="J210" s="5">
        <v>82000000000</v>
      </c>
      <c r="K210" s="5">
        <v>63000000000</v>
      </c>
      <c r="L210" s="5">
        <v>48000000000</v>
      </c>
      <c r="M210" s="5">
        <v>29000000000</v>
      </c>
      <c r="N210" s="5">
        <v>9000000000</v>
      </c>
      <c r="O210" s="5">
        <v>58000000000</v>
      </c>
      <c r="P210" s="5">
        <v>4574000000000</v>
      </c>
      <c r="Q210" s="5">
        <v>4099000000000</v>
      </c>
      <c r="R210" s="5">
        <v>17000000000</v>
      </c>
      <c r="S210" s="5">
        <v>4348000000000</v>
      </c>
      <c r="T210" s="5">
        <v>743000000000</v>
      </c>
      <c r="U210" s="5">
        <v>637000000000</v>
      </c>
    </row>
    <row r="211" spans="3:21" ht="15.5" x14ac:dyDescent="0.35">
      <c r="C211" t="s">
        <v>197</v>
      </c>
      <c r="I211" s="5">
        <v>213000000000</v>
      </c>
      <c r="L211" s="5">
        <v>34000000000</v>
      </c>
      <c r="M211" s="5">
        <v>72000000000</v>
      </c>
      <c r="N211" s="5">
        <v>16000000000</v>
      </c>
      <c r="O211" s="5">
        <v>2795000000000</v>
      </c>
      <c r="P211" s="5">
        <v>2787000000000</v>
      </c>
      <c r="Q211" s="5">
        <v>2591000000000</v>
      </c>
      <c r="R211" s="5">
        <v>6399000000000</v>
      </c>
      <c r="S211" s="5">
        <v>2229000000000</v>
      </c>
      <c r="T211" s="5">
        <v>6102000000000</v>
      </c>
      <c r="U211" s="5">
        <v>4420000000000</v>
      </c>
    </row>
    <row r="212" spans="3:21" ht="15.5" x14ac:dyDescent="0.35">
      <c r="C212" t="s">
        <v>26</v>
      </c>
      <c r="I212" s="5">
        <v>298000000000</v>
      </c>
      <c r="J212" s="5">
        <v>82000000000</v>
      </c>
      <c r="K212" s="5">
        <v>63000000000</v>
      </c>
      <c r="L212" s="5">
        <v>82000000000</v>
      </c>
      <c r="M212" s="5">
        <v>102000000000</v>
      </c>
      <c r="N212" s="5">
        <v>25000000000</v>
      </c>
      <c r="O212" s="5">
        <v>2854000000000</v>
      </c>
      <c r="P212" s="5">
        <v>7362000000000</v>
      </c>
      <c r="Q212" s="5">
        <v>6690000000000</v>
      </c>
      <c r="R212" s="5">
        <v>6416000000000</v>
      </c>
      <c r="S212" s="5">
        <v>6577000000000</v>
      </c>
      <c r="T212" s="5">
        <v>6845000000000</v>
      </c>
      <c r="U212" s="5">
        <v>5057000000000</v>
      </c>
    </row>
    <row r="213" spans="3:21" ht="15.5" x14ac:dyDescent="0.35">
      <c r="C213" t="s">
        <v>23</v>
      </c>
      <c r="I213" s="5">
        <v>-152000000000</v>
      </c>
      <c r="J213" s="5">
        <v>-110000000000</v>
      </c>
      <c r="K213" s="5">
        <v>-70000000000</v>
      </c>
      <c r="L213" s="5">
        <v>-274000000000</v>
      </c>
      <c r="M213" s="5">
        <v>-91000000000</v>
      </c>
      <c r="N213" s="5">
        <v>-160000000000</v>
      </c>
      <c r="O213" s="5">
        <v>2588000000000</v>
      </c>
      <c r="P213" s="5">
        <v>7177000000000</v>
      </c>
      <c r="Q213" s="5">
        <v>6554000000000</v>
      </c>
      <c r="R213" s="5">
        <v>5902000000000</v>
      </c>
      <c r="S213" s="5">
        <v>6104000000000</v>
      </c>
      <c r="T213" s="5">
        <v>6074000000000</v>
      </c>
      <c r="U213" s="5">
        <v>4598000000000</v>
      </c>
    </row>
    <row r="214" spans="3:21" ht="15.5" x14ac:dyDescent="0.35">
      <c r="C214" t="s">
        <v>198</v>
      </c>
      <c r="I214" s="5">
        <v>893000000000</v>
      </c>
      <c r="J214" s="5">
        <v>919000000000</v>
      </c>
      <c r="K214" s="5">
        <v>904000000000</v>
      </c>
      <c r="L214" s="5">
        <v>865000000000</v>
      </c>
      <c r="M214" s="5">
        <v>686000000000</v>
      </c>
      <c r="N214" s="5">
        <v>650000000000</v>
      </c>
      <c r="O214" s="5">
        <v>691000000000</v>
      </c>
      <c r="P214" s="5">
        <v>-5052000000000</v>
      </c>
      <c r="Q214" s="5">
        <v>-3955000000000</v>
      </c>
      <c r="R214" s="5">
        <v>751000000000</v>
      </c>
      <c r="S214" s="5">
        <v>-3669000000000</v>
      </c>
      <c r="T214" s="5">
        <v>112000000000</v>
      </c>
      <c r="U214" s="5">
        <v>402000000000</v>
      </c>
    </row>
    <row r="215" spans="3:21" ht="15.5" x14ac:dyDescent="0.35">
      <c r="C215" t="s">
        <v>199</v>
      </c>
      <c r="I215" s="5">
        <v>512000000000</v>
      </c>
      <c r="J215" s="5">
        <v>165000000000</v>
      </c>
      <c r="K215" s="5">
        <v>-76000000000</v>
      </c>
      <c r="L215" s="5">
        <v>288000000000</v>
      </c>
      <c r="M215" s="5">
        <v>193000000000</v>
      </c>
      <c r="N215" s="5">
        <v>73000000000</v>
      </c>
      <c r="O215" s="5">
        <v>156000000000</v>
      </c>
      <c r="P215" s="5">
        <v>158000000000</v>
      </c>
      <c r="Q215" s="5">
        <v>50000000000</v>
      </c>
      <c r="R215" s="5">
        <v>365000000000</v>
      </c>
      <c r="S215" s="5">
        <v>858000000000</v>
      </c>
      <c r="T215" s="5">
        <v>735000000000</v>
      </c>
      <c r="U215" s="5">
        <v>687000000000</v>
      </c>
    </row>
    <row r="216" spans="3:21" ht="15.5" x14ac:dyDescent="0.35">
      <c r="C216" t="s">
        <v>200</v>
      </c>
      <c r="J216" s="5">
        <v>-100000000000</v>
      </c>
      <c r="K216" s="5">
        <v>-105000000000</v>
      </c>
      <c r="L216" s="5">
        <v>-94000000000</v>
      </c>
      <c r="M216" s="5">
        <v>-166000000000</v>
      </c>
      <c r="N216" s="5">
        <v>-114000000000</v>
      </c>
      <c r="O216" s="5">
        <v>-70000000000</v>
      </c>
      <c r="P216" s="5">
        <v>-80000000000</v>
      </c>
      <c r="Q216" s="5">
        <v>-222000000000</v>
      </c>
      <c r="R216" s="5">
        <v>-117000000000</v>
      </c>
      <c r="S216" s="5">
        <v>-220000000000</v>
      </c>
      <c r="T216" s="5">
        <v>-164000000000</v>
      </c>
      <c r="U216" s="5">
        <v>-1227000000000</v>
      </c>
    </row>
    <row r="217" spans="3:21" ht="15.5" x14ac:dyDescent="0.35">
      <c r="C217" t="s">
        <v>15</v>
      </c>
      <c r="I217" s="5">
        <v>512000000000</v>
      </c>
      <c r="J217" s="5">
        <v>65000000000</v>
      </c>
      <c r="K217" s="5">
        <v>-181000000000</v>
      </c>
      <c r="L217" s="5">
        <v>194000000000</v>
      </c>
      <c r="M217" s="5">
        <v>27000000000</v>
      </c>
      <c r="N217" s="5">
        <v>-41000000000</v>
      </c>
      <c r="O217" s="5">
        <v>86000000000</v>
      </c>
      <c r="P217" s="5">
        <v>78000000000</v>
      </c>
      <c r="Q217" s="5">
        <v>-171000000000</v>
      </c>
      <c r="R217" s="5">
        <v>248000000000</v>
      </c>
      <c r="S217" s="5">
        <v>638000000000</v>
      </c>
      <c r="T217" s="5">
        <v>571000000000</v>
      </c>
      <c r="U217" s="5">
        <v>-540000000000</v>
      </c>
    </row>
    <row r="218" spans="3:21" ht="15.5" x14ac:dyDescent="0.35">
      <c r="C218" t="s">
        <v>17</v>
      </c>
      <c r="I218" s="6">
        <v>144.49</v>
      </c>
      <c r="J218" s="6">
        <v>18.329999999999998</v>
      </c>
      <c r="K218" s="6">
        <v>-63.95</v>
      </c>
      <c r="L218" s="6">
        <v>69.47</v>
      </c>
      <c r="M218" s="6">
        <v>10.050000000000001</v>
      </c>
      <c r="N218" s="6">
        <v>-15.37</v>
      </c>
      <c r="O218" s="6">
        <v>32.26</v>
      </c>
      <c r="P218" s="6">
        <v>29.27</v>
      </c>
      <c r="Q218" s="6">
        <v>-64.41</v>
      </c>
      <c r="R218" s="6">
        <v>93.05</v>
      </c>
      <c r="S218" s="6">
        <v>239.82</v>
      </c>
      <c r="T218" s="6">
        <v>214.78</v>
      </c>
      <c r="U218" s="6">
        <v>-203.1</v>
      </c>
    </row>
  </sheetData>
  <pageMargins left="0.7" right="0.7" top="0.75" bottom="0.75" header="0.3" footer="0.3"/>
  <ignoredErrors>
    <ignoredError sqref="A1:U219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Z24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2073</v>
      </c>
      <c r="D2" s="2" vm="546">
        <f ca="1">IFERROR(_xlfn.STOCKHISTORY("XIDX:" &amp; $C$1, D3, , 0, 0, 1), "Libur")</f>
        <v>1135</v>
      </c>
      <c r="E2" s="2" vm="513">
        <f ca="1">IFERROR(_xlfn.STOCKHISTORY("XIDX:" &amp; $C$1, E3, , 0, 0, 1), "Libur")</f>
        <v>610</v>
      </c>
      <c r="H2" s="2" vm="513">
        <f ca="1">IFERROR(INDEX(D2:G2,COUNT(D2:G2)),"")</f>
        <v>610</v>
      </c>
      <c r="I2" s="2" vm="205">
        <f t="shared" ref="I2:Z2" ca="1" si="0">IFERROR(_xlfn.STOCKHISTORY("XIDX:" &amp; $C$1, I1, , 0, 0, 1), "Libur")</f>
        <v>1460</v>
      </c>
      <c r="J2" s="2" vm="547">
        <f t="shared" ca="1" si="0"/>
        <v>1095</v>
      </c>
      <c r="K2" s="2" vm="456">
        <f t="shared" ca="1" si="0"/>
        <v>1145</v>
      </c>
      <c r="L2" s="2" vm="431">
        <f t="shared" ca="1" si="0"/>
        <v>1130</v>
      </c>
      <c r="M2" s="2" vm="548">
        <f t="shared" ca="1" si="0"/>
        <v>1115</v>
      </c>
      <c r="N2" s="2" vm="181">
        <f t="shared" ca="1" si="0"/>
        <v>785</v>
      </c>
      <c r="O2" s="2" vm="549">
        <f t="shared" ca="1" si="0"/>
        <v>690</v>
      </c>
      <c r="P2" s="2" vm="77">
        <f t="shared" ca="1" si="0"/>
        <v>540</v>
      </c>
      <c r="Q2" s="2" vm="428">
        <f t="shared" ca="1" si="0"/>
        <v>466</v>
      </c>
      <c r="R2" s="2" vm="505">
        <f t="shared" ca="1" si="0"/>
        <v>428</v>
      </c>
      <c r="S2" s="2" vm="550">
        <f t="shared" ca="1" si="0"/>
        <v>258.64870000000002</v>
      </c>
      <c r="T2" s="2" vm="551">
        <f t="shared" ca="1" si="0"/>
        <v>221.41900000000001</v>
      </c>
      <c r="U2" s="2" vm="552">
        <f t="shared" ca="1" si="0"/>
        <v>199.86490000000001</v>
      </c>
      <c r="V2" s="2" vm="553">
        <f t="shared" ca="1" si="0"/>
        <v>77.986500000000007</v>
      </c>
      <c r="W2" s="2" vm="554">
        <f t="shared" ca="1" si="0"/>
        <v>80.337900000000005</v>
      </c>
      <c r="X2" s="2" vm="555">
        <f t="shared" ca="1" si="0"/>
        <v>54.717300000000002</v>
      </c>
      <c r="Y2" s="2" vm="556">
        <f t="shared" ca="1" si="0"/>
        <v>44.667200000000001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396613079833</v>
      </c>
      <c r="E4" s="2">
        <f>IFERROR(INDEX(E51:E500,MATCH($C$4,$C$51:$C$500,0)),"")</f>
        <v>614210497946</v>
      </c>
      <c r="H4" s="2">
        <f>IFERROR(SUM(D4:G4)*(4/MAX(1,COUNT(D4:G4))),"")</f>
        <v>2021647155558</v>
      </c>
      <c r="I4" s="2">
        <f t="shared" ref="I4:Z4" si="1">IFERROR(INDEX(I51:I500,MATCH($C$4,$C$51:$C$500,0)),"")</f>
        <v>2031032418644</v>
      </c>
      <c r="J4" s="2">
        <f t="shared" si="1"/>
        <v>2057171107586</v>
      </c>
      <c r="K4" s="2">
        <f t="shared" si="1"/>
        <v>2144995015994</v>
      </c>
      <c r="L4" s="2">
        <f t="shared" si="1"/>
        <v>2366530208133</v>
      </c>
      <c r="M4" s="2">
        <f t="shared" si="1"/>
        <v>2193251791687</v>
      </c>
      <c r="N4" s="2">
        <f t="shared" si="1"/>
        <v>2275473702348</v>
      </c>
      <c r="O4" s="2">
        <f t="shared" si="1"/>
        <v>1193590630021</v>
      </c>
      <c r="P4" s="2">
        <f t="shared" si="1"/>
        <v>473564916412</v>
      </c>
      <c r="Q4" s="2">
        <f t="shared" si="1"/>
        <v>255119235664</v>
      </c>
      <c r="R4" s="2">
        <f t="shared" si="1"/>
        <v>153359234412</v>
      </c>
      <c r="S4" s="2">
        <f t="shared" si="1"/>
        <v>83488085690</v>
      </c>
      <c r="T4" s="2">
        <f t="shared" si="1"/>
        <v>71130942578</v>
      </c>
      <c r="U4" s="2">
        <f t="shared" si="1"/>
        <v>25323497701</v>
      </c>
      <c r="V4" s="2">
        <f t="shared" si="1"/>
        <v>10884696285</v>
      </c>
      <c r="W4" s="2">
        <f t="shared" si="1"/>
        <v>26940846146</v>
      </c>
      <c r="X4" s="2">
        <f t="shared" si="1"/>
        <v>18843272131</v>
      </c>
      <c r="Y4" s="2">
        <f t="shared" si="1"/>
        <v>13378210145</v>
      </c>
      <c r="Z4" s="2">
        <f t="shared" si="1"/>
        <v>5352489345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56264415657</v>
      </c>
      <c r="E5" s="2">
        <f>IFERROR(INDEX(E51:E500,MATCH($C$5,$C$51:$C$500,0)),"")</f>
        <v>126957032280</v>
      </c>
      <c r="H5" s="2">
        <f>IFERROR(SUM(D5:G5)*(4/MAX(1,COUNT(D5:G5))),"")</f>
        <v>366442895874</v>
      </c>
      <c r="I5" s="2">
        <f t="shared" ref="I5:Z5" si="2">IFERROR(INDEX(I51:I500,MATCH($C$5,$C$51:$C$500,0)),"")</f>
        <v>801626978375</v>
      </c>
      <c r="J5" s="2">
        <f t="shared" si="2"/>
        <v>131923656644</v>
      </c>
      <c r="K5" s="2">
        <f t="shared" si="2"/>
        <v>161905268157</v>
      </c>
      <c r="L5" s="2">
        <f t="shared" si="2"/>
        <v>151942254982</v>
      </c>
      <c r="M5" s="2">
        <f t="shared" si="2"/>
        <v>142956825792</v>
      </c>
      <c r="N5" s="2">
        <f t="shared" si="2"/>
        <v>122403937862</v>
      </c>
      <c r="O5" s="2">
        <f t="shared" si="2"/>
        <v>101945775548</v>
      </c>
      <c r="P5" s="2">
        <f t="shared" si="2"/>
        <v>69201425419</v>
      </c>
      <c r="Q5" s="2">
        <f t="shared" si="2"/>
        <v>119297295751</v>
      </c>
      <c r="R5" s="2">
        <f t="shared" si="2"/>
        <v>67408918397</v>
      </c>
      <c r="S5" s="2">
        <f t="shared" si="2"/>
        <v>27752281419</v>
      </c>
      <c r="T5" s="2">
        <f t="shared" si="2"/>
        <v>29765048780</v>
      </c>
      <c r="U5" s="2">
        <f t="shared" si="2"/>
        <v>12213628017</v>
      </c>
      <c r="V5" s="2">
        <f t="shared" si="2"/>
        <v>4047150869</v>
      </c>
      <c r="W5" s="2">
        <f t="shared" si="2"/>
        <v>17143972276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3855122626872</v>
      </c>
      <c r="E6" s="2">
        <f>IFERROR(INDEX(E51:E500,MATCH($C$6,$C$51:$C$500,0)),"")</f>
        <v>3344383490902</v>
      </c>
      <c r="H6" s="2">
        <f>IFERROR(INDEX(D6:G6,COUNT(D6:G6)),"")</f>
        <v>3344383490902</v>
      </c>
      <c r="I6" s="2">
        <f t="shared" ref="I6:Z6" si="3">IFERROR(INDEX(I51:I500,MATCH($C$6,$C$51:$C$500,0)),"")</f>
        <v>3213086890074</v>
      </c>
      <c r="J6" s="2">
        <f t="shared" si="3"/>
        <v>2465089207280</v>
      </c>
      <c r="K6" s="2">
        <f t="shared" si="3"/>
        <v>2434355338221</v>
      </c>
      <c r="L6" s="2">
        <f t="shared" si="3"/>
        <v>2268545666855</v>
      </c>
      <c r="M6" s="2">
        <f t="shared" si="3"/>
        <v>2112467867543</v>
      </c>
      <c r="N6" s="2">
        <f t="shared" si="3"/>
        <v>1960925784273</v>
      </c>
      <c r="O6" s="2">
        <f t="shared" si="3"/>
        <v>1834832036373</v>
      </c>
      <c r="P6" s="2">
        <f t="shared" si="3"/>
        <v>1729506653757</v>
      </c>
      <c r="Q6" s="2">
        <f t="shared" si="3"/>
        <v>1657351976596</v>
      </c>
      <c r="R6" s="2">
        <f t="shared" si="3"/>
        <v>1532748456367</v>
      </c>
      <c r="S6" s="2">
        <f t="shared" si="3"/>
        <v>541822725083</v>
      </c>
      <c r="T6" s="2">
        <f t="shared" si="3"/>
        <v>511097522251</v>
      </c>
      <c r="U6" s="2">
        <f t="shared" si="3"/>
        <v>477695638922</v>
      </c>
      <c r="V6" s="2">
        <f t="shared" si="3"/>
        <v>464852816860</v>
      </c>
      <c r="W6" s="2">
        <f t="shared" si="3"/>
        <v>460589487418</v>
      </c>
      <c r="X6" s="2">
        <f t="shared" si="3"/>
        <v>156357518505</v>
      </c>
      <c r="Y6" s="2">
        <f t="shared" si="3"/>
        <v>145132744194</v>
      </c>
      <c r="Z6" s="2">
        <f t="shared" si="3"/>
        <v>128534309530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11.77</v>
      </c>
      <c r="E7" s="3">
        <f>IFERROR(INDEX(E51:E500,MATCH($C$7,$C$51:$C$500,0))/1000000000,"")</f>
        <v>11.77</v>
      </c>
      <c r="H7" s="3">
        <f>IFERROR(INDEX(D7:G7,COUNT(D7:G7)),"")</f>
        <v>11.77</v>
      </c>
      <c r="I7" s="3">
        <f t="shared" ref="I7:Z7" si="4">IFERROR(INDEX(I51:I500,MATCH($C$7,$C$51:$C$500,0))/1000000000,"")</f>
        <v>11.77</v>
      </c>
      <c r="J7" s="3">
        <f t="shared" si="4"/>
        <v>11.77</v>
      </c>
      <c r="K7" s="3">
        <f t="shared" si="4"/>
        <v>11.77</v>
      </c>
      <c r="L7" s="3">
        <f t="shared" si="4"/>
        <v>11.77</v>
      </c>
      <c r="M7" s="3">
        <f t="shared" si="4"/>
        <v>11.77</v>
      </c>
      <c r="N7" s="3">
        <f t="shared" si="4"/>
        <v>11.77</v>
      </c>
      <c r="O7" s="3">
        <f t="shared" si="4"/>
        <v>11.77</v>
      </c>
      <c r="P7" s="3">
        <f t="shared" si="4"/>
        <v>11.77</v>
      </c>
      <c r="Q7" s="3">
        <f t="shared" si="4"/>
        <v>11.76</v>
      </c>
      <c r="R7" s="3">
        <f t="shared" si="4"/>
        <v>11.76</v>
      </c>
      <c r="S7" s="3">
        <f t="shared" si="4"/>
        <v>2.94</v>
      </c>
      <c r="T7" s="3">
        <f t="shared" si="4"/>
        <v>2.94</v>
      </c>
      <c r="U7" s="3">
        <f t="shared" si="4"/>
        <v>2.94</v>
      </c>
      <c r="V7" s="3">
        <f t="shared" si="4"/>
        <v>2.94</v>
      </c>
      <c r="W7" s="3">
        <f t="shared" si="4"/>
        <v>2.94</v>
      </c>
      <c r="X7" s="3">
        <f t="shared" si="4"/>
        <v>0.14000000000000001</v>
      </c>
      <c r="Y7" s="3">
        <f t="shared" si="4"/>
        <v>0.14000000000000001</v>
      </c>
      <c r="Z7" s="3">
        <f t="shared" si="4"/>
        <v>0.14000000000000001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89000000000</v>
      </c>
      <c r="E8" s="2">
        <f>IFERROR(INDEX(E51:E500,MATCH("Free cash flow (Quarter)",$C$51:$C$500,0)),"")</f>
        <v>-434000000000</v>
      </c>
      <c r="H8" s="2">
        <f>IFERROR(INDEX(D8:G8,COUNT(D8:G8)),"")</f>
        <v>-434000000000</v>
      </c>
      <c r="I8" s="2">
        <f t="shared" ref="I8:Z8" si="5">IFERROR(INDEX(I51:I500,MATCH($C$8,$C$51:$C$500,0)),"")</f>
        <v>-619000000000</v>
      </c>
      <c r="J8" s="2">
        <f t="shared" si="5"/>
        <v>-95000000000</v>
      </c>
      <c r="K8" s="2">
        <f t="shared" si="5"/>
        <v>-96000000000</v>
      </c>
      <c r="L8" s="2">
        <f t="shared" si="5"/>
        <v>339000000000</v>
      </c>
      <c r="M8" s="2">
        <f t="shared" si="5"/>
        <v>1513000000000</v>
      </c>
      <c r="N8" s="2">
        <f t="shared" si="5"/>
        <v>496000000000</v>
      </c>
      <c r="O8" s="2">
        <f t="shared" si="5"/>
        <v>621000000000</v>
      </c>
      <c r="P8" s="2">
        <f t="shared" si="5"/>
        <v>-138000000000</v>
      </c>
      <c r="Q8" s="2">
        <f t="shared" si="5"/>
        <v>-135000000000</v>
      </c>
      <c r="R8" s="2">
        <f t="shared" si="5"/>
        <v>-919000000000</v>
      </c>
      <c r="S8" s="2">
        <f t="shared" si="5"/>
        <v>13000000000</v>
      </c>
      <c r="T8" s="2">
        <f t="shared" si="5"/>
        <v>-41000000000</v>
      </c>
      <c r="U8" s="2">
        <f t="shared" si="5"/>
        <v>-304000000000</v>
      </c>
      <c r="V8" s="2">
        <f t="shared" si="5"/>
        <v>0</v>
      </c>
      <c r="W8" s="2">
        <f t="shared" si="5"/>
        <v>-2000000000</v>
      </c>
      <c r="X8" s="2">
        <f t="shared" si="5"/>
        <v>-10000000000</v>
      </c>
      <c r="Y8" s="2">
        <f t="shared" si="5"/>
        <v>-7000000000</v>
      </c>
      <c r="Z8" s="2">
        <f t="shared" si="5"/>
        <v>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7.56</v>
      </c>
      <c r="E9" s="3">
        <f>IFERROR(INDEX(E51:E500,MATCH("Free cash flow per share (Quarter)",$C$51:$C$500,0)),"")</f>
        <v>-36.86</v>
      </c>
      <c r="H9" s="3">
        <f>IFERROR(INDEX(D9:G9,COUNT(D9:G9)),"")</f>
        <v>-36.86</v>
      </c>
      <c r="I9" s="3">
        <f t="shared" ref="I9:Z9" si="6">IFERROR(INDEX(I51:I500,MATCH($C$9,$C$51:$C$500,0)),"")</f>
        <v>-52.57</v>
      </c>
      <c r="J9" s="3">
        <f t="shared" si="6"/>
        <v>-8.1</v>
      </c>
      <c r="K9" s="3">
        <f t="shared" si="6"/>
        <v>-8.14</v>
      </c>
      <c r="L9" s="3">
        <f t="shared" si="6"/>
        <v>28.77</v>
      </c>
      <c r="M9" s="3">
        <f t="shared" si="6"/>
        <v>128.62</v>
      </c>
      <c r="N9" s="3">
        <f t="shared" si="6"/>
        <v>42.15</v>
      </c>
      <c r="O9" s="3">
        <f t="shared" si="6"/>
        <v>52.81</v>
      </c>
      <c r="P9" s="3">
        <f t="shared" si="6"/>
        <v>-11.71</v>
      </c>
      <c r="Q9" s="3">
        <f t="shared" si="6"/>
        <v>-11.48</v>
      </c>
      <c r="R9" s="3">
        <f t="shared" si="6"/>
        <v>-78.11</v>
      </c>
      <c r="S9" s="3">
        <f t="shared" si="6"/>
        <v>4.32</v>
      </c>
      <c r="T9" s="3">
        <f t="shared" si="6"/>
        <v>-13.89</v>
      </c>
      <c r="U9" s="3">
        <f t="shared" si="6"/>
        <v>-103.5</v>
      </c>
      <c r="V9" s="3">
        <f t="shared" si="6"/>
        <v>0.12</v>
      </c>
      <c r="W9" s="3">
        <f t="shared" si="6"/>
        <v>-0.72</v>
      </c>
      <c r="X9" s="3">
        <f t="shared" si="6"/>
        <v>-70.09</v>
      </c>
      <c r="Y9" s="3">
        <f t="shared" si="6"/>
        <v>-49.29</v>
      </c>
      <c r="Z9" s="3">
        <f t="shared" si="6"/>
        <v>60.4</v>
      </c>
    </row>
    <row r="10" spans="1:26" ht="15.5" x14ac:dyDescent="0.35">
      <c r="C10" t="s">
        <v>18</v>
      </c>
      <c r="D10" s="3">
        <f ca="1">IFERROR(IF(D9=0,"",D2/D9),"")</f>
        <v>150.13227513227514</v>
      </c>
      <c r="E10" s="3">
        <f ca="1">IFERROR(IF(E9=0,"",E2/E9),"")</f>
        <v>-16.549104720564298</v>
      </c>
      <c r="I10" s="3">
        <f t="shared" ref="I10:Z10" ca="1" si="7">IFERROR(IF(I9=0,"",I2/I9),"")</f>
        <v>-27.772493817766787</v>
      </c>
      <c r="J10" s="3">
        <f t="shared" ca="1" si="7"/>
        <v>-135.18518518518519</v>
      </c>
      <c r="K10" s="3">
        <f t="shared" ca="1" si="7"/>
        <v>-140.66339066339066</v>
      </c>
      <c r="L10" s="3">
        <f t="shared" ca="1" si="7"/>
        <v>39.27702467848453</v>
      </c>
      <c r="M10" s="3">
        <f t="shared" ca="1" si="7"/>
        <v>8.6689472865806252</v>
      </c>
      <c r="N10" s="3">
        <f t="shared" ca="1" si="7"/>
        <v>18.623962040332149</v>
      </c>
      <c r="O10" s="3">
        <f t="shared" ca="1" si="7"/>
        <v>13.065707252414315</v>
      </c>
      <c r="P10" s="3">
        <f t="shared" ca="1" si="7"/>
        <v>-46.114432109308282</v>
      </c>
      <c r="Q10" s="3">
        <f t="shared" ca="1" si="7"/>
        <v>-40.592334494773517</v>
      </c>
      <c r="R10" s="3">
        <f t="shared" ca="1" si="7"/>
        <v>-5.4794520547945202</v>
      </c>
      <c r="S10" s="3">
        <f t="shared" ca="1" si="7"/>
        <v>59.872384259259263</v>
      </c>
      <c r="T10" s="3">
        <f t="shared" ca="1" si="7"/>
        <v>-15.940892728581714</v>
      </c>
      <c r="U10" s="3">
        <f t="shared" ca="1" si="7"/>
        <v>-1.9310618357487923</v>
      </c>
      <c r="V10" s="3">
        <f t="shared" ca="1" si="7"/>
        <v>649.88750000000005</v>
      </c>
      <c r="W10" s="3">
        <f t="shared" ca="1" si="7"/>
        <v>-111.58041666666668</v>
      </c>
      <c r="X10" s="3">
        <f t="shared" ca="1" si="7"/>
        <v>-0.78067199315166214</v>
      </c>
      <c r="Y10" s="3">
        <f t="shared" ca="1" si="7"/>
        <v>-0.90621221343071623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340325879497</v>
      </c>
      <c r="E11" s="2">
        <f>IFERROR(INDEX(E51:E500,MATCH($C$11,$C$51:$C$500,0)),"")</f>
        <v>308554830686</v>
      </c>
      <c r="H11" s="2">
        <f>IFERROR(INDEX(D11:G11,COUNT(D11:G11)),"")</f>
        <v>308554830686</v>
      </c>
      <c r="I11" s="2">
        <f t="shared" ref="I11:Z11" si="8">IFERROR(INDEX(I51:I500,MATCH($C$11,$C$51:$C$500,0)),"")</f>
        <v>266527092476</v>
      </c>
      <c r="J11" s="2">
        <f t="shared" si="8"/>
        <v>178357005205</v>
      </c>
      <c r="K11" s="2">
        <f t="shared" si="8"/>
        <v>112577426448</v>
      </c>
      <c r="L11" s="2">
        <f t="shared" si="8"/>
        <v>711161908208</v>
      </c>
      <c r="M11" s="2">
        <f t="shared" si="8"/>
        <v>750002049346</v>
      </c>
      <c r="N11" s="2">
        <f t="shared" si="8"/>
        <v>320984731248</v>
      </c>
      <c r="O11" s="2">
        <f t="shared" si="8"/>
        <v>258830365244</v>
      </c>
      <c r="P11" s="2">
        <f t="shared" si="8"/>
        <v>143099562532</v>
      </c>
      <c r="Q11" s="2">
        <f t="shared" si="8"/>
        <v>141598952929</v>
      </c>
      <c r="R11" s="2">
        <f t="shared" si="8"/>
        <v>142414980760</v>
      </c>
      <c r="S11" s="2">
        <f t="shared" si="8"/>
        <v>36099360768</v>
      </c>
      <c r="T11" s="2">
        <f t="shared" si="8"/>
        <v>29125500353</v>
      </c>
      <c r="U11" s="2">
        <f t="shared" si="8"/>
        <v>22420155176</v>
      </c>
      <c r="V11" s="2">
        <f t="shared" si="8"/>
        <v>14807224669</v>
      </c>
      <c r="W11" s="2">
        <f t="shared" si="8"/>
        <v>7649047225</v>
      </c>
      <c r="X11" s="2">
        <f t="shared" si="8"/>
        <v>8316271784</v>
      </c>
      <c r="Y11" s="2">
        <f t="shared" si="8"/>
        <v>13676019935</v>
      </c>
      <c r="Z11" s="2">
        <f t="shared" si="8"/>
        <v>9751053284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401198206</v>
      </c>
      <c r="E15" s="2">
        <f>IFERROR(INDEX(E51:E500,MATCH($C$15,$C$51:$C$500,0)),"")</f>
        <v>-1838703680</v>
      </c>
      <c r="H15" s="2">
        <f>IFERROR(SUM(D15:G15)*(4/MAX(1,COUNT(D15:G15))),"")</f>
        <v>-2875010948</v>
      </c>
      <c r="I15" s="2">
        <f t="shared" ref="I15:Z15" si="12">IFERROR(INDEX(I51:I500,MATCH($C$15,$C$51:$C$500,0)),"")</f>
        <v>-5771283597</v>
      </c>
      <c r="J15" s="2">
        <f t="shared" si="12"/>
        <v>-4242090076</v>
      </c>
      <c r="K15" s="2">
        <f t="shared" si="12"/>
        <v>-4254595195</v>
      </c>
      <c r="L15" s="2">
        <f t="shared" si="12"/>
        <v>-6529068249</v>
      </c>
      <c r="M15" s="2">
        <f t="shared" si="12"/>
        <v>-9632191656</v>
      </c>
      <c r="N15" s="2">
        <f t="shared" si="12"/>
        <v>-7185626138</v>
      </c>
      <c r="O15" s="2">
        <f t="shared" si="12"/>
        <v>-10330959021</v>
      </c>
      <c r="P15" s="2">
        <f t="shared" si="12"/>
        <v>-8292348150</v>
      </c>
      <c r="Q15" s="2">
        <f t="shared" si="12"/>
        <v>-5694508383</v>
      </c>
      <c r="R15" s="2">
        <f t="shared" si="12"/>
        <v>-3279233542</v>
      </c>
      <c r="S15" s="2">
        <f t="shared" si="12"/>
        <v>-1470645166</v>
      </c>
      <c r="T15" s="2">
        <f t="shared" si="12"/>
        <v>-69516602</v>
      </c>
      <c r="U15" s="2">
        <f t="shared" si="12"/>
        <v>341855049</v>
      </c>
      <c r="V15" s="2">
        <f t="shared" si="12"/>
        <v>306772573</v>
      </c>
      <c r="W15" s="2">
        <f t="shared" si="12"/>
        <v>-83900509</v>
      </c>
      <c r="X15" s="2">
        <f t="shared" si="12"/>
        <v>498490380</v>
      </c>
      <c r="Y15" s="2">
        <f t="shared" si="12"/>
        <v>-325929942</v>
      </c>
      <c r="Z15" s="2">
        <f t="shared" si="12"/>
        <v>-233139395</v>
      </c>
    </row>
    <row r="16" spans="1:26" ht="15.5" x14ac:dyDescent="0.35">
      <c r="C16" t="s">
        <v>29</v>
      </c>
      <c r="D16" s="2">
        <f>IFERROR(INDEX(D51:D500,MATCH($C$16,$C$51:$C$500,0)),"")</f>
        <v>-198961278447</v>
      </c>
      <c r="E16" s="2">
        <f>IFERROR(INDEX(E51:E500,MATCH($C$16,$C$51:$C$500,0)),"")</f>
        <v>128880804046</v>
      </c>
      <c r="H16" s="2">
        <f>IFERROR(SUM(D16:G16)*(4/MAX(1,COUNT(D16:G16))),"")</f>
        <v>-140160948802</v>
      </c>
      <c r="I16" s="2">
        <f t="shared" ref="I16:Z16" si="13">IFERROR(INDEX(I51:I500,MATCH($C$16,$C$51:$C$500,0)),"")</f>
        <v>109671821056</v>
      </c>
      <c r="J16" s="2">
        <f t="shared" si="13"/>
        <v>97342393693</v>
      </c>
      <c r="K16" s="2">
        <f t="shared" si="13"/>
        <v>113021263471</v>
      </c>
      <c r="L16" s="2">
        <f t="shared" si="13"/>
        <v>163126522313</v>
      </c>
      <c r="M16" s="2">
        <f t="shared" si="13"/>
        <v>112587381009</v>
      </c>
      <c r="N16" s="2">
        <f t="shared" si="13"/>
        <v>131911926462</v>
      </c>
      <c r="O16" s="2">
        <f t="shared" si="13"/>
        <v>113228232421</v>
      </c>
      <c r="P16" s="2">
        <f t="shared" si="13"/>
        <v>78692070820</v>
      </c>
      <c r="Q16" s="2">
        <f t="shared" si="13"/>
        <v>130539713074</v>
      </c>
      <c r="R16" s="2">
        <f t="shared" si="13"/>
        <v>73638700977</v>
      </c>
      <c r="S16" s="2">
        <f t="shared" si="13"/>
        <v>28906227354</v>
      </c>
      <c r="T16" s="2">
        <f t="shared" si="13"/>
        <v>33471399931</v>
      </c>
      <c r="U16" s="2">
        <f t="shared" si="13"/>
        <v>12500967013</v>
      </c>
      <c r="V16" s="2">
        <f t="shared" si="13"/>
        <v>3956556869</v>
      </c>
      <c r="W16" s="2">
        <f t="shared" si="13"/>
        <v>19315869418</v>
      </c>
      <c r="X16" s="2">
        <f t="shared" si="13"/>
        <v>10725783932</v>
      </c>
      <c r="Y16" s="2">
        <f t="shared" si="13"/>
        <v>6924364604</v>
      </c>
      <c r="Z16" s="2">
        <f t="shared" si="13"/>
        <v>774089776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13358950000000</v>
      </c>
      <c r="E20" s="2">
        <f ca="1">IFERROR(E21*E2,"")</f>
        <v>7179700000000</v>
      </c>
      <c r="H20" s="2">
        <f t="shared" ref="H20:Z20" ca="1" si="14">IFERROR(H21*H2,"")</f>
        <v>7179700000000</v>
      </c>
      <c r="I20" s="2">
        <f t="shared" ca="1" si="14"/>
        <v>17184200000000</v>
      </c>
      <c r="J20" s="2">
        <f t="shared" ca="1" si="14"/>
        <v>12888150000000</v>
      </c>
      <c r="K20" s="2">
        <f t="shared" ca="1" si="14"/>
        <v>13476650000000</v>
      </c>
      <c r="L20" s="2">
        <f t="shared" ca="1" si="14"/>
        <v>13300100000000</v>
      </c>
      <c r="M20" s="2">
        <f t="shared" ca="1" si="14"/>
        <v>13123550000000</v>
      </c>
      <c r="N20" s="2">
        <f t="shared" ca="1" si="14"/>
        <v>9239450000000</v>
      </c>
      <c r="O20" s="2">
        <f t="shared" ca="1" si="14"/>
        <v>8121300000000</v>
      </c>
      <c r="P20" s="2">
        <f t="shared" ca="1" si="14"/>
        <v>6355800000000</v>
      </c>
      <c r="Q20" s="2">
        <f t="shared" ca="1" si="14"/>
        <v>5480160000000</v>
      </c>
      <c r="R20" s="2">
        <f t="shared" ca="1" si="14"/>
        <v>5033280000000</v>
      </c>
      <c r="S20" s="2">
        <f t="shared" ca="1" si="14"/>
        <v>760427178000</v>
      </c>
      <c r="T20" s="2">
        <f t="shared" ca="1" si="14"/>
        <v>650971860000</v>
      </c>
      <c r="U20" s="2">
        <f t="shared" ca="1" si="14"/>
        <v>587602806000</v>
      </c>
      <c r="V20" s="2">
        <f t="shared" ca="1" si="14"/>
        <v>229280310000.00003</v>
      </c>
      <c r="W20" s="2">
        <f t="shared" ca="1" si="14"/>
        <v>236193426000</v>
      </c>
      <c r="X20" s="2">
        <f t="shared" ca="1" si="14"/>
        <v>7660422000</v>
      </c>
      <c r="Y20" s="2">
        <f t="shared" ca="1" si="14"/>
        <v>6253408000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11770000000</v>
      </c>
      <c r="E21" s="2">
        <f>IFERROR(INDEX(E51:E500,MATCH($C$7,$C$51:$C$500,0)),"")</f>
        <v>11770000000</v>
      </c>
      <c r="H21" s="2">
        <f>IFERROR(INDEX(D21:G21,COUNT(D21:G21)),"")</f>
        <v>11770000000</v>
      </c>
      <c r="I21" s="2">
        <f t="shared" ref="I21:Z21" si="15">IFERROR(INDEX(I51:I500,MATCH($C$7,$C$51:$C$500,0)),"")</f>
        <v>11770000000</v>
      </c>
      <c r="J21" s="2">
        <f t="shared" si="15"/>
        <v>11770000000</v>
      </c>
      <c r="K21" s="2">
        <f t="shared" si="15"/>
        <v>11770000000</v>
      </c>
      <c r="L21" s="2">
        <f t="shared" si="15"/>
        <v>11770000000</v>
      </c>
      <c r="M21" s="2">
        <f t="shared" si="15"/>
        <v>11770000000</v>
      </c>
      <c r="N21" s="2">
        <f t="shared" si="15"/>
        <v>11770000000</v>
      </c>
      <c r="O21" s="2">
        <f t="shared" si="15"/>
        <v>11770000000</v>
      </c>
      <c r="P21" s="2">
        <f t="shared" si="15"/>
        <v>11770000000</v>
      </c>
      <c r="Q21" s="2">
        <f t="shared" si="15"/>
        <v>11760000000</v>
      </c>
      <c r="R21" s="2">
        <f t="shared" si="15"/>
        <v>11760000000</v>
      </c>
      <c r="S21" s="2">
        <f t="shared" si="15"/>
        <v>2940000000</v>
      </c>
      <c r="T21" s="2">
        <f t="shared" si="15"/>
        <v>2940000000</v>
      </c>
      <c r="U21" s="2">
        <f t="shared" si="15"/>
        <v>2940000000</v>
      </c>
      <c r="V21" s="2">
        <f t="shared" si="15"/>
        <v>2940000000</v>
      </c>
      <c r="W21" s="2">
        <f t="shared" si="15"/>
        <v>2940000000</v>
      </c>
      <c r="X21" s="2">
        <f t="shared" si="15"/>
        <v>140000000</v>
      </c>
      <c r="Y21" s="2">
        <f t="shared" si="15"/>
        <v>140000000</v>
      </c>
      <c r="Z21" s="2">
        <f t="shared" si="15"/>
        <v>140000000</v>
      </c>
    </row>
    <row r="23" spans="1:26" ht="15.5" x14ac:dyDescent="0.35">
      <c r="B23" t="s">
        <v>41</v>
      </c>
      <c r="C23" t="s">
        <v>42</v>
      </c>
      <c r="D23" s="3">
        <f>IFERROR(D5/D6*100,"")</f>
        <v>1.4594714903440638</v>
      </c>
      <c r="E23" s="3">
        <f>IFERROR(E5/E6*100,"")</f>
        <v>3.7961266291790876</v>
      </c>
      <c r="H23" s="3">
        <f t="shared" ref="H23:Z23" si="16">IFERROR(H5/H6*100,"")</f>
        <v>10.956964022543007</v>
      </c>
      <c r="I23" s="3">
        <f t="shared" si="16"/>
        <v>24.948811090400916</v>
      </c>
      <c r="J23" s="3">
        <f t="shared" si="16"/>
        <v>5.3516788055538829</v>
      </c>
      <c r="K23" s="3">
        <f t="shared" si="16"/>
        <v>6.6508477877070566</v>
      </c>
      <c r="L23" s="3">
        <f t="shared" si="16"/>
        <v>6.697782513351175</v>
      </c>
      <c r="M23" s="3">
        <f t="shared" si="16"/>
        <v>6.7672899544868494</v>
      </c>
      <c r="N23" s="3">
        <f t="shared" si="16"/>
        <v>6.2421504599359645</v>
      </c>
      <c r="O23" s="3">
        <f t="shared" si="16"/>
        <v>5.5561366668483219</v>
      </c>
      <c r="P23" s="3">
        <f t="shared" si="16"/>
        <v>4.0012234280032422</v>
      </c>
      <c r="Q23" s="3">
        <f t="shared" si="16"/>
        <v>7.1980663996323928</v>
      </c>
      <c r="R23" s="3">
        <f t="shared" si="16"/>
        <v>4.3979113544029342</v>
      </c>
      <c r="S23" s="3">
        <f t="shared" si="16"/>
        <v>5.1220224132807868</v>
      </c>
      <c r="T23" s="3">
        <f t="shared" si="16"/>
        <v>5.8237513359304414</v>
      </c>
      <c r="U23" s="3">
        <f t="shared" si="16"/>
        <v>2.5567803056695455</v>
      </c>
      <c r="V23" s="3">
        <f t="shared" si="16"/>
        <v>0.87063060009785476</v>
      </c>
      <c r="W23" s="3">
        <f t="shared" si="16"/>
        <v>3.7221805413116789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-0.43320089965562225</v>
      </c>
      <c r="E24" s="4">
        <f>IFERROR(_xlfn.RRI(5,J23,E23),"")</f>
        <v>-6.6380035365279255E-2</v>
      </c>
      <c r="H24" s="4">
        <f t="shared" ref="H24:Z24" si="17">IFERROR(_xlfn.RRI(5,M23,H23),"")</f>
        <v>0.10117182325895957</v>
      </c>
      <c r="I24" s="4">
        <f t="shared" si="17"/>
        <v>0.31929866931123874</v>
      </c>
      <c r="J24" s="4">
        <f t="shared" si="17"/>
        <v>-7.4704991734991788E-3</v>
      </c>
      <c r="K24" s="4">
        <f t="shared" si="17"/>
        <v>0.10697252314569194</v>
      </c>
      <c r="L24" s="4">
        <f t="shared" si="17"/>
        <v>-1.4303899290553534E-2</v>
      </c>
      <c r="M24" s="4">
        <f t="shared" si="17"/>
        <v>9.0017982399749119E-2</v>
      </c>
      <c r="N24" s="4">
        <f t="shared" si="17"/>
        <v>4.0347796407228076E-2</v>
      </c>
      <c r="O24" s="4">
        <f t="shared" si="17"/>
        <v>-9.3641984247576637E-3</v>
      </c>
      <c r="P24" s="4">
        <f t="shared" si="17"/>
        <v>9.3704195600240459E-2</v>
      </c>
      <c r="Q24" s="4">
        <f t="shared" si="17"/>
        <v>0.52572542779000542</v>
      </c>
      <c r="R24" s="4">
        <f t="shared" si="17"/>
        <v>3.3926835101363517E-2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8.32</v>
      </c>
      <c r="J25" s="3">
        <f t="shared" si="18"/>
        <v>7.58</v>
      </c>
      <c r="K25" s="3">
        <f t="shared" si="18"/>
        <v>8.92</v>
      </c>
      <c r="L25" s="3">
        <f t="shared" si="18"/>
        <v>12.96</v>
      </c>
      <c r="M25" s="3">
        <f t="shared" si="18"/>
        <v>8.4</v>
      </c>
      <c r="N25" s="3">
        <f t="shared" si="18"/>
        <v>10.29</v>
      </c>
      <c r="O25" s="3">
        <f t="shared" si="18"/>
        <v>8.4700000000000006</v>
      </c>
      <c r="P25" s="3">
        <f t="shared" si="18"/>
        <v>5.74</v>
      </c>
      <c r="Q25" s="3">
        <f t="shared" si="18"/>
        <v>10.199999999999999</v>
      </c>
      <c r="R25" s="3">
        <f t="shared" si="18"/>
        <v>5.73</v>
      </c>
      <c r="S25" s="3">
        <f t="shared" si="18"/>
        <v>8.6999999999999993</v>
      </c>
      <c r="T25" s="3">
        <f t="shared" si="18"/>
        <v>10.119999999999999</v>
      </c>
      <c r="U25" s="3">
        <f t="shared" si="18"/>
        <v>4.1500000000000004</v>
      </c>
      <c r="V25" s="3">
        <f t="shared" si="18"/>
        <v>1.38</v>
      </c>
      <c r="W25" s="3">
        <f t="shared" si="18"/>
        <v>5.83</v>
      </c>
      <c r="X25" s="3">
        <f t="shared" si="18"/>
        <v>80.16</v>
      </c>
      <c r="Y25" s="3">
        <f t="shared" si="18"/>
        <v>47.12</v>
      </c>
      <c r="Z25" s="3">
        <f t="shared" si="18"/>
        <v>3.86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-4.1611507805451309E-2</v>
      </c>
      <c r="J26" s="4">
        <f t="shared" si="19"/>
        <v>-2.1958779223152369E-2</v>
      </c>
      <c r="K26" s="4">
        <f t="shared" si="19"/>
        <v>9.2170878531204981E-2</v>
      </c>
      <c r="L26" s="4">
        <f t="shared" si="19"/>
        <v>4.9061541088666338E-2</v>
      </c>
      <c r="M26" s="4">
        <f t="shared" si="19"/>
        <v>7.950568255887358E-2</v>
      </c>
      <c r="N26" s="4">
        <f t="shared" si="19"/>
        <v>3.4139732569106629E-2</v>
      </c>
      <c r="O26" s="4">
        <f t="shared" si="19"/>
        <v>-3.4970522076840038E-2</v>
      </c>
      <c r="P26" s="4">
        <f t="shared" si="19"/>
        <v>6.7020489689063822E-2</v>
      </c>
      <c r="Q26" s="4">
        <f t="shared" si="19"/>
        <v>0.49191546931911234</v>
      </c>
      <c r="R26" s="4">
        <f t="shared" si="19"/>
        <v>-3.4543140095321112E-3</v>
      </c>
      <c r="S26" s="4">
        <f t="shared" si="19"/>
        <v>-0.3586245847834364</v>
      </c>
      <c r="T26" s="4">
        <f t="shared" si="19"/>
        <v>-0.26481769396027355</v>
      </c>
      <c r="U26" s="4">
        <f t="shared" si="19"/>
        <v>1.4593693268762031E-2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33.696948159133392</v>
      </c>
      <c r="E27" s="3">
        <f>IFERROR(E4/E21,"")</f>
        <v>52.184409341206454</v>
      </c>
      <c r="H27" s="3">
        <f t="shared" ref="H27:Z27" si="20">IFERROR(H4/H21,"")</f>
        <v>171.76271500067969</v>
      </c>
      <c r="I27" s="3">
        <f t="shared" si="20"/>
        <v>172.56010353814784</v>
      </c>
      <c r="J27" s="3">
        <f t="shared" si="20"/>
        <v>174.78089274307561</v>
      </c>
      <c r="K27" s="3">
        <f t="shared" si="20"/>
        <v>182.24256720424808</v>
      </c>
      <c r="L27" s="3">
        <f t="shared" si="20"/>
        <v>201.0645886264231</v>
      </c>
      <c r="M27" s="3">
        <f t="shared" si="20"/>
        <v>186.34254814672897</v>
      </c>
      <c r="N27" s="3">
        <f t="shared" si="20"/>
        <v>193.32826697943926</v>
      </c>
      <c r="O27" s="3">
        <f t="shared" si="20"/>
        <v>101.40956924562447</v>
      </c>
      <c r="P27" s="3">
        <f t="shared" si="20"/>
        <v>40.23491218453696</v>
      </c>
      <c r="Q27" s="3">
        <f t="shared" si="20"/>
        <v>21.693812556462586</v>
      </c>
      <c r="R27" s="3">
        <f t="shared" si="20"/>
        <v>13.040751225510204</v>
      </c>
      <c r="S27" s="3">
        <f t="shared" si="20"/>
        <v>28.397308057823128</v>
      </c>
      <c r="T27" s="3">
        <f t="shared" si="20"/>
        <v>24.194198155782313</v>
      </c>
      <c r="U27" s="3">
        <f t="shared" si="20"/>
        <v>8.6134345921768709</v>
      </c>
      <c r="V27" s="3">
        <f t="shared" si="20"/>
        <v>3.7022776479591837</v>
      </c>
      <c r="W27" s="3">
        <f t="shared" si="20"/>
        <v>9.1635531108843544</v>
      </c>
      <c r="X27" s="3">
        <f t="shared" si="20"/>
        <v>134.59480093571429</v>
      </c>
      <c r="Y27" s="3">
        <f t="shared" si="20"/>
        <v>95.558643892857148</v>
      </c>
      <c r="Z27" s="3">
        <f t="shared" si="20"/>
        <v>38.232066750000001</v>
      </c>
    </row>
    <row r="28" spans="1:26" ht="15.5" x14ac:dyDescent="0.35">
      <c r="C28" t="s">
        <v>48</v>
      </c>
      <c r="D28" s="4">
        <f>IFERROR(_xlfn.RRI(5,I27,D27),"")</f>
        <v>-0.27867657620269626</v>
      </c>
      <c r="E28" s="4">
        <f>IFERROR(_xlfn.RRI(5,J27,E27),"")</f>
        <v>-0.21474743482383718</v>
      </c>
      <c r="H28" s="4">
        <f t="shared" ref="H28:Z28" si="21">IFERROR(_xlfn.RRI(5,M27,H27),"")</f>
        <v>-1.6162497449331403E-2</v>
      </c>
      <c r="I28" s="4">
        <f t="shared" si="21"/>
        <v>-2.247244809856519E-2</v>
      </c>
      <c r="J28" s="4">
        <f t="shared" si="21"/>
        <v>0.1150208875961618</v>
      </c>
      <c r="K28" s="4">
        <f t="shared" si="21"/>
        <v>0.35272449219292668</v>
      </c>
      <c r="L28" s="4">
        <f t="shared" si="21"/>
        <v>0.56098935432361063</v>
      </c>
      <c r="M28" s="4">
        <f t="shared" si="21"/>
        <v>0.70216589240182392</v>
      </c>
      <c r="N28" s="4">
        <f t="shared" si="21"/>
        <v>0.46758625974063528</v>
      </c>
      <c r="O28" s="4">
        <f t="shared" si="21"/>
        <v>0.33190589448261543</v>
      </c>
      <c r="P28" s="4">
        <f t="shared" si="21"/>
        <v>0.3610852874099062</v>
      </c>
      <c r="Q28" s="4">
        <f t="shared" si="21"/>
        <v>0.4242078646317069</v>
      </c>
      <c r="R28" s="4">
        <f t="shared" si="21"/>
        <v>7.311864779133348E-2</v>
      </c>
      <c r="S28" s="4">
        <f t="shared" si="21"/>
        <v>-0.2674289068387905</v>
      </c>
      <c r="T28" s="4">
        <f t="shared" si="21"/>
        <v>-0.24021931102358163</v>
      </c>
      <c r="U28" s="4">
        <f t="shared" si="21"/>
        <v>-0.2577508364065787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9.762532981530346E-2</v>
      </c>
      <c r="J29" s="4">
        <f t="shared" si="22"/>
        <v>-0.15022421524663676</v>
      </c>
      <c r="K29" s="4">
        <f t="shared" si="22"/>
        <v>-0.31172839506172845</v>
      </c>
      <c r="L29" s="4">
        <f t="shared" si="22"/>
        <v>0.54285714285714293</v>
      </c>
      <c r="M29" s="4">
        <f t="shared" si="22"/>
        <v>-0.183673469387755</v>
      </c>
      <c r="N29" s="4">
        <f t="shared" si="22"/>
        <v>0.21487603305785105</v>
      </c>
      <c r="O29" s="4">
        <f t="shared" si="22"/>
        <v>0.47560975609756101</v>
      </c>
      <c r="P29" s="4">
        <f t="shared" si="22"/>
        <v>-0.43725490196078426</v>
      </c>
      <c r="Q29" s="4">
        <f t="shared" si="22"/>
        <v>0.78010471204188458</v>
      </c>
      <c r="R29" s="4">
        <f t="shared" si="22"/>
        <v>-0.34137931034482749</v>
      </c>
      <c r="S29" s="4">
        <f t="shared" si="22"/>
        <v>-0.14031620553359683</v>
      </c>
      <c r="T29" s="4">
        <f t="shared" si="22"/>
        <v>1.4385542168674694</v>
      </c>
      <c r="U29" s="4">
        <f t="shared" si="22"/>
        <v>2.0072463768115947</v>
      </c>
      <c r="V29" s="4">
        <f t="shared" si="22"/>
        <v>-0.76329331046312177</v>
      </c>
      <c r="W29" s="4">
        <f t="shared" si="22"/>
        <v>-0.92727045908183636</v>
      </c>
      <c r="X29" s="4">
        <f t="shared" si="22"/>
        <v>0.70118845500848903</v>
      </c>
      <c r="Y29" s="4">
        <f t="shared" si="22"/>
        <v>11.207253886010362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-4.6209321918485808E-3</v>
      </c>
      <c r="I30" s="4">
        <f t="shared" si="23"/>
        <v>-1.2706132633115019E-2</v>
      </c>
      <c r="J30" s="4">
        <f t="shared" si="23"/>
        <v>-4.0943642177789362E-2</v>
      </c>
      <c r="K30" s="4">
        <f t="shared" si="23"/>
        <v>-9.3611816733906533E-2</v>
      </c>
      <c r="L30" s="4">
        <f t="shared" si="23"/>
        <v>7.9005254710275669E-2</v>
      </c>
      <c r="M30" s="4">
        <f t="shared" si="23"/>
        <v>-3.6133975345949962E-2</v>
      </c>
      <c r="N30" s="4">
        <f t="shared" si="23"/>
        <v>0.90641049377873006</v>
      </c>
      <c r="O30" s="4">
        <f t="shared" si="23"/>
        <v>1.5204371959484004</v>
      </c>
      <c r="P30" s="4">
        <f t="shared" si="23"/>
        <v>0.85467225181453788</v>
      </c>
      <c r="Q30" s="4">
        <f t="shared" si="23"/>
        <v>0.66354009683317461</v>
      </c>
      <c r="R30" s="4">
        <f t="shared" si="23"/>
        <v>-0.54077509040799276</v>
      </c>
      <c r="S30" s="4">
        <f t="shared" si="23"/>
        <v>0.17372387689716798</v>
      </c>
      <c r="T30" s="4">
        <f t="shared" si="23"/>
        <v>1.8088909130112429</v>
      </c>
      <c r="U30" s="4">
        <f t="shared" si="23"/>
        <v>1.3265231328409086</v>
      </c>
      <c r="V30" s="4">
        <f t="shared" si="23"/>
        <v>-0.59597793528782361</v>
      </c>
      <c r="W30" s="4">
        <f t="shared" si="23"/>
        <v>-0.93191748085974668</v>
      </c>
      <c r="X30" s="4">
        <f t="shared" si="23"/>
        <v>0.40850471974702257</v>
      </c>
      <c r="Y30" s="4">
        <f t="shared" si="23"/>
        <v>1.4994370437182067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319.06</v>
      </c>
      <c r="E32" s="3">
        <f>IFERROR(INDEX(E51:E500,MATCH($A$32,$C$51:$C$500,0)),"")</f>
        <v>275.5</v>
      </c>
      <c r="H32" s="3">
        <f>IFERROR(INDEX(D32:G32,COUNT(D32:G32)),"")</f>
        <v>275.5</v>
      </c>
      <c r="I32" s="3">
        <f t="shared" ref="I32:Z32" si="24">IFERROR(INDEX(I51:I500,MATCH($C$32,$C$51:$C$500,0)),"")</f>
        <v>264.70999999999998</v>
      </c>
      <c r="J32" s="3">
        <f t="shared" si="24"/>
        <v>201.65</v>
      </c>
      <c r="K32" s="3">
        <f t="shared" si="24"/>
        <v>199.37</v>
      </c>
      <c r="L32" s="3">
        <f t="shared" si="24"/>
        <v>185.61</v>
      </c>
      <c r="M32" s="3">
        <f t="shared" si="24"/>
        <v>172.7</v>
      </c>
      <c r="N32" s="3">
        <f t="shared" si="24"/>
        <v>160.55000000000001</v>
      </c>
      <c r="O32" s="3">
        <f t="shared" si="24"/>
        <v>150.13999999999999</v>
      </c>
      <c r="P32" s="3">
        <f t="shared" si="24"/>
        <v>141.47999999999999</v>
      </c>
      <c r="Q32" s="3">
        <f t="shared" si="24"/>
        <v>135.63999999999999</v>
      </c>
      <c r="R32" s="3">
        <f t="shared" si="24"/>
        <v>125.47</v>
      </c>
      <c r="S32" s="3">
        <f t="shared" si="24"/>
        <v>165.88</v>
      </c>
      <c r="T32" s="3">
        <f t="shared" si="24"/>
        <v>156.09</v>
      </c>
      <c r="U32" s="3">
        <f t="shared" si="24"/>
        <v>145.96</v>
      </c>
      <c r="V32" s="3">
        <f t="shared" si="24"/>
        <v>141.81</v>
      </c>
      <c r="W32" s="3">
        <f t="shared" si="24"/>
        <v>140.43</v>
      </c>
      <c r="X32" s="3">
        <f t="shared" si="24"/>
        <v>791.28</v>
      </c>
      <c r="Y32" s="3">
        <f t="shared" si="24"/>
        <v>721.31</v>
      </c>
      <c r="Z32" s="3">
        <f t="shared" si="24"/>
        <v>689.86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1.91</v>
      </c>
      <c r="E33" s="3">
        <f>IFERROR(INDEX(E51:E500,MATCH($A$33,$C$51:$C$500,0)),"")</f>
        <v>4.12</v>
      </c>
      <c r="H33" s="3">
        <f>IFERROR(INDEX(D33:G33,COUNT(D33:G33)),"")</f>
        <v>4.12</v>
      </c>
      <c r="I33" s="3">
        <f t="shared" ref="I33:Z33" si="25">IFERROR(INDEX(I51:I500,MATCH($C$33,$C$51:$C$500,0)),"")</f>
        <v>5.52</v>
      </c>
      <c r="J33" s="3">
        <f t="shared" si="25"/>
        <v>5.43</v>
      </c>
      <c r="K33" s="3">
        <f t="shared" si="25"/>
        <v>5.74</v>
      </c>
      <c r="L33" s="3">
        <f t="shared" si="25"/>
        <v>6.09</v>
      </c>
      <c r="M33" s="3">
        <f t="shared" si="25"/>
        <v>6.46</v>
      </c>
      <c r="N33" s="3">
        <f t="shared" si="25"/>
        <v>4.8899999999999997</v>
      </c>
      <c r="O33" s="3">
        <f t="shared" si="25"/>
        <v>4.5999999999999996</v>
      </c>
      <c r="P33" s="3">
        <f t="shared" si="25"/>
        <v>3.82</v>
      </c>
      <c r="Q33" s="3">
        <f t="shared" si="25"/>
        <v>3.44</v>
      </c>
      <c r="R33" s="3">
        <f t="shared" si="25"/>
        <v>3.41</v>
      </c>
      <c r="S33" s="3">
        <f t="shared" si="25"/>
        <v>2.56</v>
      </c>
      <c r="T33" s="3">
        <f t="shared" si="25"/>
        <v>2.3199999999999998</v>
      </c>
      <c r="U33" s="3">
        <f t="shared" si="25"/>
        <v>2.2400000000000002</v>
      </c>
      <c r="V33" s="3">
        <f t="shared" si="25"/>
        <v>0.9</v>
      </c>
      <c r="W33" s="3">
        <f t="shared" si="25"/>
        <v>0.93</v>
      </c>
      <c r="X33" s="3">
        <f t="shared" si="25"/>
        <v>0.11</v>
      </c>
      <c r="Y33" s="3">
        <f t="shared" si="25"/>
        <v>0.1</v>
      </c>
      <c r="Z33" s="3">
        <f t="shared" si="25"/>
        <v>0.06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-36.46</v>
      </c>
      <c r="E34" s="3">
        <f>IFERROR(INDEX(E51:E500,MATCH($A$34,$C$51:$C$500,0)),"")</f>
        <v>108.82</v>
      </c>
      <c r="H34" s="3">
        <f>IFERROR(INDEX(D34:G34,COUNT(D34:G34)),"")</f>
        <v>108.82</v>
      </c>
      <c r="I34" s="3">
        <f t="shared" ref="I34:Z34" si="26">IFERROR(INDEX(I51:I500,MATCH($C$34,$C$51:$C$500,0)),"")</f>
        <v>175.48</v>
      </c>
      <c r="J34" s="3">
        <f t="shared" si="26"/>
        <v>144.46</v>
      </c>
      <c r="K34" s="3">
        <f t="shared" si="26"/>
        <v>128.36000000000001</v>
      </c>
      <c r="L34" s="3">
        <f t="shared" si="26"/>
        <v>87.19</v>
      </c>
      <c r="M34" s="3">
        <f t="shared" si="26"/>
        <v>132.74</v>
      </c>
      <c r="N34" s="3">
        <f t="shared" si="26"/>
        <v>76.290000000000006</v>
      </c>
      <c r="O34" s="3">
        <f t="shared" si="26"/>
        <v>81.459999999999994</v>
      </c>
      <c r="P34" s="3">
        <f t="shared" si="26"/>
        <v>94.08</v>
      </c>
      <c r="Q34" s="3">
        <f t="shared" si="26"/>
        <v>45.69</v>
      </c>
      <c r="R34" s="3">
        <f t="shared" si="26"/>
        <v>74.69</v>
      </c>
      <c r="S34" s="3">
        <f t="shared" si="26"/>
        <v>48.74</v>
      </c>
      <c r="T34" s="3">
        <f t="shared" si="26"/>
        <v>35.770000000000003</v>
      </c>
      <c r="U34" s="3">
        <f t="shared" si="26"/>
        <v>78.8</v>
      </c>
      <c r="V34" s="3">
        <f t="shared" si="26"/>
        <v>92.75</v>
      </c>
      <c r="W34" s="3">
        <f t="shared" si="26"/>
        <v>22.47</v>
      </c>
      <c r="X34" s="3">
        <f t="shared" si="26"/>
        <v>1.1200000000000001</v>
      </c>
      <c r="Y34" s="3">
        <f t="shared" si="26"/>
        <v>1.57</v>
      </c>
      <c r="Z34" s="3">
        <f t="shared" si="26"/>
        <v>11.4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18.100000000000001</v>
      </c>
      <c r="E35" s="3">
        <f>IFERROR(INDEX(E51:E500,MATCH($A$35,$C$51:$C$500,0)),"")</f>
        <v>21.74</v>
      </c>
      <c r="H35" s="3">
        <f>IFERROR(INDEX(D35:G35,COUNT(D35:G35)),"")</f>
        <v>21.74</v>
      </c>
      <c r="I35" s="3">
        <f t="shared" ref="I35:Z35" si="27">IFERROR(INDEX(I51:I500,MATCH($C$35,$C$51:$C$500,0)),"")</f>
        <v>8.4600000000000009</v>
      </c>
      <c r="J35" s="3">
        <f t="shared" si="27"/>
        <v>6.26</v>
      </c>
      <c r="K35" s="3">
        <f t="shared" si="27"/>
        <v>6.28</v>
      </c>
      <c r="L35" s="3">
        <f t="shared" si="27"/>
        <v>5.62</v>
      </c>
      <c r="M35" s="3">
        <f t="shared" si="27"/>
        <v>5.98</v>
      </c>
      <c r="N35" s="3">
        <f t="shared" si="27"/>
        <v>4.0599999999999996</v>
      </c>
      <c r="O35" s="3">
        <f t="shared" si="27"/>
        <v>6.8</v>
      </c>
      <c r="P35" s="3">
        <f t="shared" si="27"/>
        <v>13.42</v>
      </c>
      <c r="Q35" s="3">
        <f t="shared" si="27"/>
        <v>21.48</v>
      </c>
      <c r="R35" s="3">
        <f t="shared" si="27"/>
        <v>32.83</v>
      </c>
      <c r="S35" s="3">
        <f t="shared" si="27"/>
        <v>14.93</v>
      </c>
      <c r="T35" s="3">
        <f t="shared" si="27"/>
        <v>14.96</v>
      </c>
      <c r="U35" s="3">
        <f t="shared" si="27"/>
        <v>37.97</v>
      </c>
      <c r="V35" s="3">
        <f t="shared" si="27"/>
        <v>34.58</v>
      </c>
      <c r="W35" s="3">
        <f t="shared" si="27"/>
        <v>14.3</v>
      </c>
      <c r="X35" s="3">
        <f t="shared" si="27"/>
        <v>0.67</v>
      </c>
      <c r="Y35" s="3">
        <f t="shared" si="27"/>
        <v>0.77</v>
      </c>
      <c r="Z35" s="3">
        <f t="shared" si="27"/>
        <v>1.1499999999999999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396613079833</v>
      </c>
      <c r="E51" s="5">
        <v>614210497946</v>
      </c>
      <c r="F51" s="5">
        <v>397017997635</v>
      </c>
      <c r="G51" s="5">
        <v>643599164007</v>
      </c>
      <c r="I51" s="5">
        <v>2031032418644</v>
      </c>
      <c r="J51" s="5">
        <v>2057171107586</v>
      </c>
      <c r="K51" s="5">
        <v>2144995015994</v>
      </c>
      <c r="L51" s="5">
        <v>2366530208133</v>
      </c>
      <c r="M51" s="5">
        <v>2193251791687</v>
      </c>
      <c r="N51" s="5">
        <v>2275473702348</v>
      </c>
      <c r="O51" s="5">
        <v>1193590630021</v>
      </c>
      <c r="P51" s="5">
        <v>473564916412</v>
      </c>
      <c r="Q51" s="5">
        <v>255119235664</v>
      </c>
      <c r="R51" s="5">
        <v>153359234412</v>
      </c>
      <c r="S51" s="5">
        <v>83488085690</v>
      </c>
      <c r="T51" s="5">
        <v>71130942578</v>
      </c>
      <c r="U51" s="5">
        <v>25323497701</v>
      </c>
      <c r="V51" s="5">
        <v>10884696285</v>
      </c>
      <c r="W51" s="5">
        <v>26940846146</v>
      </c>
      <c r="X51" s="5">
        <v>18843272131</v>
      </c>
      <c r="Y51" s="5">
        <v>13378210145</v>
      </c>
      <c r="Z51" s="5">
        <v>5352489345</v>
      </c>
    </row>
    <row r="52" spans="2:26" ht="15.5" x14ac:dyDescent="0.35">
      <c r="C52" t="s">
        <v>619</v>
      </c>
      <c r="D52" s="5">
        <v>-35528769132</v>
      </c>
      <c r="E52" s="5">
        <v>169204326036</v>
      </c>
      <c r="F52" s="5">
        <v>334093931862</v>
      </c>
      <c r="G52" s="5">
        <v>-132766962239</v>
      </c>
      <c r="I52" s="5">
        <v>365540217861</v>
      </c>
      <c r="J52" s="5">
        <v>561494378855</v>
      </c>
      <c r="K52" s="5">
        <v>104625930400</v>
      </c>
      <c r="L52" s="5">
        <v>270278089752</v>
      </c>
      <c r="M52" s="5">
        <v>243368812705</v>
      </c>
      <c r="N52" s="5">
        <v>115895015686</v>
      </c>
      <c r="O52" s="5">
        <v>138348284430</v>
      </c>
      <c r="P52" s="5">
        <v>155170829167</v>
      </c>
      <c r="Q52" s="5">
        <v>143942224609</v>
      </c>
      <c r="R52" s="5">
        <v>78215785775</v>
      </c>
      <c r="S52" s="5">
        <v>43079565792</v>
      </c>
      <c r="T52" s="5">
        <v>61129902840</v>
      </c>
      <c r="U52" s="5">
        <v>18201588054</v>
      </c>
      <c r="V52" s="5">
        <v>2331508529</v>
      </c>
      <c r="W52" s="5">
        <v>2136772615</v>
      </c>
      <c r="X52" s="5">
        <v>5590572848</v>
      </c>
      <c r="Y52" s="5">
        <v>3125117402</v>
      </c>
      <c r="Z52" s="5">
        <v>2447232554</v>
      </c>
    </row>
    <row r="53" spans="2:26" ht="15.5" x14ac:dyDescent="0.35">
      <c r="C53" t="s">
        <v>1867</v>
      </c>
    </row>
    <row r="54" spans="2:26" ht="15.5" x14ac:dyDescent="0.35">
      <c r="C54" t="s">
        <v>79</v>
      </c>
      <c r="D54" s="5">
        <v>-83110036007</v>
      </c>
      <c r="E54" s="5">
        <v>-82147515729</v>
      </c>
      <c r="F54" s="5">
        <v>31318563265</v>
      </c>
      <c r="G54" s="5">
        <v>-79949812153</v>
      </c>
      <c r="I54" s="5">
        <v>-212211778678</v>
      </c>
      <c r="J54" s="5">
        <v>-264546118365</v>
      </c>
      <c r="K54" s="5">
        <v>-239549452610</v>
      </c>
      <c r="L54" s="5">
        <v>-166430593890</v>
      </c>
      <c r="M54" s="5">
        <v>-150858622823</v>
      </c>
      <c r="N54" s="5">
        <v>-106123531952</v>
      </c>
      <c r="O54" s="5">
        <v>-84456045661</v>
      </c>
      <c r="P54" s="5">
        <v>-46743125959</v>
      </c>
      <c r="Q54" s="5">
        <v>-25366859760</v>
      </c>
      <c r="R54" s="5">
        <v>-14964033916</v>
      </c>
      <c r="S54" s="5">
        <v>-10134902347</v>
      </c>
      <c r="T54" s="5">
        <v>-10435787</v>
      </c>
      <c r="U54" s="5">
        <v>660519548</v>
      </c>
      <c r="V54" s="5">
        <v>-2274426</v>
      </c>
      <c r="W54" s="5">
        <v>1320197022</v>
      </c>
      <c r="X54" s="5">
        <v>831672694</v>
      </c>
      <c r="Y54" s="5">
        <v>380490114</v>
      </c>
      <c r="Z54" s="5">
        <v>39207145</v>
      </c>
    </row>
    <row r="55" spans="2:26" ht="15.5" x14ac:dyDescent="0.35">
      <c r="C55" t="s">
        <v>2074</v>
      </c>
      <c r="V55" s="5">
        <v>-5925323436</v>
      </c>
      <c r="W55" s="5">
        <v>18501026031</v>
      </c>
      <c r="X55" s="5">
        <v>4416317000</v>
      </c>
      <c r="Y55" s="5">
        <v>2381816000</v>
      </c>
      <c r="Z55" s="5">
        <v>131406602</v>
      </c>
    </row>
    <row r="56" spans="2:26" ht="15.5" x14ac:dyDescent="0.35">
      <c r="C56" t="s">
        <v>801</v>
      </c>
    </row>
    <row r="57" spans="2:26" ht="15.5" x14ac:dyDescent="0.35">
      <c r="C57" t="s">
        <v>2075</v>
      </c>
      <c r="D57" s="5">
        <v>8807631196</v>
      </c>
      <c r="E57" s="5">
        <v>4174874054</v>
      </c>
      <c r="F57" s="5">
        <v>5080894732</v>
      </c>
      <c r="I57" s="5">
        <v>5080894732</v>
      </c>
      <c r="J57" s="5">
        <v>5780177313</v>
      </c>
      <c r="K57" s="5">
        <v>3499563429</v>
      </c>
      <c r="M57" s="5">
        <v>33211981115</v>
      </c>
      <c r="N57" s="5">
        <v>78475440421</v>
      </c>
      <c r="O57" s="5">
        <v>86604818373</v>
      </c>
      <c r="P57" s="5">
        <v>57998160001</v>
      </c>
      <c r="Q57" s="5">
        <v>37237066047</v>
      </c>
      <c r="R57" s="5">
        <v>19745957894</v>
      </c>
      <c r="S57" s="5">
        <v>16986616173</v>
      </c>
      <c r="U57" s="5">
        <v>2000000000</v>
      </c>
      <c r="V57" s="5">
        <v>533883987</v>
      </c>
      <c r="W57" s="5">
        <v>385290214</v>
      </c>
      <c r="X57" s="5">
        <v>1605276419</v>
      </c>
      <c r="Y57" s="5">
        <v>6018227445</v>
      </c>
      <c r="Z57" s="5">
        <v>957557260</v>
      </c>
    </row>
    <row r="58" spans="2:26" ht="15.5" x14ac:dyDescent="0.35">
      <c r="C58" t="s">
        <v>1330</v>
      </c>
      <c r="D58" s="5">
        <v>-4102995289</v>
      </c>
      <c r="E58" s="5">
        <v>4102995289</v>
      </c>
      <c r="F58" s="5">
        <v>4107050259</v>
      </c>
      <c r="G58" s="5">
        <v>20664550623</v>
      </c>
      <c r="I58" s="5">
        <v>24771600882</v>
      </c>
      <c r="J58" s="5">
        <v>13458721457</v>
      </c>
      <c r="K58" s="5">
        <v>10543424015</v>
      </c>
      <c r="M58" s="5">
        <v>14194000</v>
      </c>
      <c r="N58" s="5">
        <v>85164000</v>
      </c>
      <c r="O58" s="5">
        <v>141596950</v>
      </c>
      <c r="P58" s="5">
        <v>165135316</v>
      </c>
      <c r="Q58" s="5">
        <v>277833333</v>
      </c>
      <c r="R58" s="5">
        <v>1439777779</v>
      </c>
      <c r="S58" s="5">
        <v>88666667</v>
      </c>
    </row>
    <row r="59" spans="2:26" ht="15.5" x14ac:dyDescent="0.35">
      <c r="C59" t="s">
        <v>611</v>
      </c>
      <c r="D59" s="5">
        <v>380489800082</v>
      </c>
      <c r="E59" s="5">
        <v>404182558184</v>
      </c>
      <c r="F59" s="5">
        <v>196923565378</v>
      </c>
      <c r="G59" s="5">
        <v>561802625619</v>
      </c>
      <c r="I59" s="5">
        <v>1514167328609</v>
      </c>
      <c r="J59" s="5">
        <v>1331272743910</v>
      </c>
      <c r="K59" s="5">
        <v>1695206953075</v>
      </c>
      <c r="L59" s="5">
        <v>1794345507543</v>
      </c>
      <c r="M59" s="5">
        <v>1627778920598</v>
      </c>
      <c r="N59" s="5">
        <v>1714065768306</v>
      </c>
      <c r="O59" s="5">
        <v>798548094622</v>
      </c>
      <c r="P59" s="5">
        <v>152844978532</v>
      </c>
      <c r="Q59" s="5">
        <v>2925491125</v>
      </c>
    </row>
    <row r="60" spans="2:26" ht="15.5" x14ac:dyDescent="0.35">
      <c r="C60" t="s">
        <v>612</v>
      </c>
      <c r="F60" s="5">
        <v>803959036</v>
      </c>
      <c r="G60" s="5">
        <v>-803959036</v>
      </c>
      <c r="K60" s="5">
        <v>-1159134163</v>
      </c>
      <c r="L60" s="5">
        <v>-604229251</v>
      </c>
      <c r="M60" s="5">
        <v>-508008056</v>
      </c>
      <c r="N60" s="5">
        <v>-177408961</v>
      </c>
      <c r="O60" s="5">
        <v>-99323892</v>
      </c>
      <c r="P60" s="5">
        <v>-140008409</v>
      </c>
      <c r="Q60" s="5">
        <v>-36085407</v>
      </c>
    </row>
    <row r="61" spans="2:26" ht="15.5" x14ac:dyDescent="0.35">
      <c r="C61" t="s">
        <v>613</v>
      </c>
      <c r="F61" s="5">
        <v>-92663950</v>
      </c>
      <c r="G61" s="5">
        <v>92663950</v>
      </c>
      <c r="K61" s="5">
        <v>-239314182</v>
      </c>
      <c r="L61" s="5">
        <v>-833856912</v>
      </c>
      <c r="M61" s="5">
        <v>-37657595</v>
      </c>
      <c r="N61" s="5">
        <v>-77507324</v>
      </c>
      <c r="O61" s="5">
        <v>102155112</v>
      </c>
      <c r="P61" s="5">
        <v>-123234808</v>
      </c>
      <c r="Q61" s="5">
        <v>-15326033</v>
      </c>
    </row>
    <row r="62" spans="2:26" ht="15.5" x14ac:dyDescent="0.35">
      <c r="C62" t="s">
        <v>1866</v>
      </c>
      <c r="D62" s="5">
        <v>20217788203</v>
      </c>
      <c r="E62" s="5">
        <v>15584112153</v>
      </c>
      <c r="F62" s="5">
        <v>-132335384142</v>
      </c>
      <c r="G62" s="5">
        <v>175824277093</v>
      </c>
      <c r="I62" s="5">
        <v>67194897123</v>
      </c>
      <c r="J62" s="5">
        <v>89746938538</v>
      </c>
      <c r="K62" s="5">
        <v>267406228725</v>
      </c>
      <c r="L62" s="5">
        <v>221620864102</v>
      </c>
      <c r="M62" s="5">
        <v>213549285231</v>
      </c>
      <c r="N62" s="5">
        <v>294818031809</v>
      </c>
      <c r="O62" s="5">
        <v>79692206713</v>
      </c>
      <c r="P62" s="5">
        <v>22084477601</v>
      </c>
      <c r="Q62" s="5">
        <v>8883038000</v>
      </c>
    </row>
    <row r="63" spans="2:26" ht="15.5" x14ac:dyDescent="0.35">
      <c r="C63" t="s">
        <v>1327</v>
      </c>
      <c r="D63" s="5">
        <v>878895587</v>
      </c>
      <c r="E63" s="5">
        <v>925287535</v>
      </c>
      <c r="F63" s="5">
        <v>1930182918</v>
      </c>
      <c r="G63" s="5">
        <v>3725560233</v>
      </c>
      <c r="I63" s="5">
        <v>15587534900</v>
      </c>
      <c r="J63" s="5">
        <v>13101575267</v>
      </c>
      <c r="K63" s="5">
        <v>18965524932</v>
      </c>
      <c r="L63" s="5">
        <v>26866067266</v>
      </c>
      <c r="M63" s="5">
        <v>14010921346</v>
      </c>
      <c r="T63" s="5">
        <v>9952702988</v>
      </c>
      <c r="U63" s="5">
        <v>5115321359</v>
      </c>
    </row>
    <row r="64" spans="2:26" ht="15.5" x14ac:dyDescent="0.35">
      <c r="C64" t="s">
        <v>74</v>
      </c>
      <c r="D64" s="5">
        <v>-559922313495</v>
      </c>
      <c r="E64" s="5">
        <v>-491559727254</v>
      </c>
      <c r="F64" s="5">
        <v>-296422573845</v>
      </c>
      <c r="G64" s="5">
        <v>-559322672441</v>
      </c>
      <c r="I64" s="5">
        <v>-1838111169231</v>
      </c>
      <c r="J64" s="5">
        <v>-1884806577567</v>
      </c>
      <c r="K64" s="5">
        <v>-1974968329166</v>
      </c>
      <c r="L64" s="5">
        <v>-2165368407858</v>
      </c>
      <c r="M64" s="5">
        <v>-2020196937778</v>
      </c>
      <c r="N64" s="5">
        <v>-2062436886511</v>
      </c>
      <c r="O64" s="5">
        <v>-1009410116496</v>
      </c>
      <c r="P64" s="5">
        <v>-359305382037</v>
      </c>
      <c r="Q64" s="5">
        <v>-106995930704</v>
      </c>
      <c r="R64" s="5">
        <v>-71726984241</v>
      </c>
      <c r="S64" s="5">
        <v>-45432508649</v>
      </c>
      <c r="T64" s="5">
        <v>-38378195319</v>
      </c>
      <c r="U64" s="5">
        <v>-19987299670</v>
      </c>
      <c r="V64" s="5">
        <v>-14197394731</v>
      </c>
      <c r="W64" s="5">
        <v>-13567253329</v>
      </c>
      <c r="X64" s="5">
        <v>-13422374559</v>
      </c>
      <c r="Y64" s="5">
        <v>-7685595678</v>
      </c>
      <c r="Z64" s="5">
        <v>-5806456003</v>
      </c>
    </row>
    <row r="65" spans="3:26" ht="15.5" x14ac:dyDescent="0.35">
      <c r="C65" t="s">
        <v>941</v>
      </c>
      <c r="D65" s="5">
        <v>-11624110225</v>
      </c>
      <c r="E65" s="5">
        <v>-22431303555</v>
      </c>
      <c r="F65" s="5">
        <v>-15626897745</v>
      </c>
      <c r="G65" s="5">
        <v>-14088152244</v>
      </c>
      <c r="I65" s="5">
        <v>-67770384897</v>
      </c>
      <c r="J65" s="5">
        <v>-67068250597</v>
      </c>
      <c r="K65" s="5">
        <v>-63563384992</v>
      </c>
      <c r="L65" s="5">
        <v>-63274138948</v>
      </c>
      <c r="M65" s="5">
        <v>-58033364437</v>
      </c>
      <c r="N65" s="5">
        <v>-57136673463</v>
      </c>
      <c r="O65" s="5">
        <v>-56548628937</v>
      </c>
      <c r="P65" s="5">
        <v>-48732372059</v>
      </c>
      <c r="Q65" s="5">
        <v>-33590602980</v>
      </c>
      <c r="R65" s="5">
        <v>-21960591781</v>
      </c>
      <c r="S65" s="5">
        <v>-17210440922</v>
      </c>
      <c r="T65" s="5">
        <v>-13257726885</v>
      </c>
      <c r="U65" s="5">
        <v>-7453974331</v>
      </c>
      <c r="V65" s="5">
        <v>-4658884567</v>
      </c>
      <c r="W65" s="5">
        <v>-2732684637</v>
      </c>
      <c r="X65" s="5">
        <v>-2732826876</v>
      </c>
      <c r="Y65" s="5">
        <v>-2264818157</v>
      </c>
      <c r="Z65" s="5">
        <v>-1881967261</v>
      </c>
    </row>
    <row r="66" spans="3:26" ht="15.5" x14ac:dyDescent="0.35">
      <c r="C66" t="s">
        <v>821</v>
      </c>
      <c r="D66" s="5">
        <v>-18650994325</v>
      </c>
      <c r="E66" s="5">
        <v>-27807936935</v>
      </c>
      <c r="F66" s="5">
        <v>-24544604595</v>
      </c>
      <c r="G66" s="5">
        <v>-20835024360</v>
      </c>
      <c r="I66" s="5">
        <v>-79499169508</v>
      </c>
      <c r="J66" s="5">
        <v>-105574935953</v>
      </c>
      <c r="K66" s="5">
        <v>-140348710849</v>
      </c>
      <c r="L66" s="5">
        <v>-177968891920</v>
      </c>
      <c r="M66" s="5">
        <v>-176317351016</v>
      </c>
      <c r="N66" s="5">
        <v>-153728295937</v>
      </c>
      <c r="O66" s="5">
        <v>-120227476034</v>
      </c>
      <c r="P66" s="5">
        <v>-144391182125</v>
      </c>
      <c r="Q66" s="5">
        <v>-66872965419</v>
      </c>
      <c r="R66" s="5">
        <v>-44985714846</v>
      </c>
      <c r="S66" s="5">
        <v>-24684865908</v>
      </c>
      <c r="T66" s="5">
        <v>-20938973030</v>
      </c>
      <c r="U66" s="5">
        <v>-8495545902</v>
      </c>
      <c r="V66" s="5">
        <v>-5403430235</v>
      </c>
    </row>
    <row r="67" spans="3:26" ht="15.5" x14ac:dyDescent="0.35">
      <c r="C67" t="s">
        <v>2076</v>
      </c>
      <c r="W67" s="5">
        <v>-6585970633</v>
      </c>
      <c r="X67" s="5">
        <v>-6224481682</v>
      </c>
      <c r="Y67" s="5">
        <v>-2960953912</v>
      </c>
      <c r="Z67" s="5">
        <v>-2455411744</v>
      </c>
    </row>
    <row r="68" spans="3:26" ht="15.5" x14ac:dyDescent="0.35">
      <c r="C68" t="s">
        <v>2077</v>
      </c>
      <c r="D68" s="5">
        <v>-18650994325</v>
      </c>
      <c r="E68" s="5">
        <v>-27807936935</v>
      </c>
      <c r="F68" s="5">
        <v>-24544604595</v>
      </c>
      <c r="G68" s="5">
        <v>-20835024360</v>
      </c>
      <c r="I68" s="5">
        <v>-79499169508</v>
      </c>
      <c r="J68" s="5">
        <v>-105574935953</v>
      </c>
      <c r="K68" s="5">
        <v>-140348710849</v>
      </c>
      <c r="L68" s="5">
        <v>-177968891920</v>
      </c>
      <c r="M68" s="5">
        <v>-176317351016</v>
      </c>
      <c r="N68" s="5">
        <v>-153728295937</v>
      </c>
      <c r="O68" s="5">
        <v>-120227476034</v>
      </c>
      <c r="P68" s="5">
        <v>-144391182125</v>
      </c>
      <c r="Q68" s="5">
        <v>-66872965419</v>
      </c>
      <c r="R68" s="5">
        <v>-44985714846</v>
      </c>
      <c r="S68" s="5">
        <v>-24684865908</v>
      </c>
      <c r="T68" s="5">
        <v>-20938973030</v>
      </c>
      <c r="U68" s="5">
        <v>-8495545902</v>
      </c>
      <c r="V68" s="5">
        <v>-5403430235</v>
      </c>
      <c r="W68" s="5">
        <v>-7549865993</v>
      </c>
      <c r="X68" s="5">
        <v>-7108687082</v>
      </c>
      <c r="Y68" s="5">
        <v>-3805237912</v>
      </c>
      <c r="Z68" s="5">
        <v>-3079997944</v>
      </c>
    </row>
    <row r="69" spans="3:26" ht="15.5" x14ac:dyDescent="0.35">
      <c r="C69" t="s">
        <v>2078</v>
      </c>
      <c r="D69" s="5">
        <v>-521922303130</v>
      </c>
      <c r="E69" s="5">
        <v>-440138902533</v>
      </c>
      <c r="F69" s="5">
        <v>-250549942743</v>
      </c>
      <c r="G69" s="5">
        <v>-521413627795</v>
      </c>
      <c r="I69" s="5">
        <v>-1674413335674</v>
      </c>
      <c r="J69" s="5">
        <v>-1702317590597</v>
      </c>
      <c r="K69" s="5">
        <v>-1759796220584</v>
      </c>
      <c r="L69" s="5">
        <v>-1913036710427</v>
      </c>
      <c r="M69" s="5">
        <v>-1771926190593</v>
      </c>
      <c r="N69" s="5">
        <v>-1843145278634</v>
      </c>
      <c r="O69" s="5">
        <v>-827484225232</v>
      </c>
      <c r="P69" s="5">
        <v>-159639323325</v>
      </c>
      <c r="Q69" s="5">
        <v>-2909281170</v>
      </c>
    </row>
    <row r="70" spans="3:26" ht="15.5" x14ac:dyDescent="0.35">
      <c r="C70" t="s">
        <v>77</v>
      </c>
      <c r="D70" s="5">
        <v>-163309233662</v>
      </c>
      <c r="E70" s="5">
        <v>122650770692</v>
      </c>
      <c r="F70" s="5">
        <v>100595423790</v>
      </c>
      <c r="G70" s="5">
        <v>84276491566</v>
      </c>
      <c r="I70" s="5">
        <v>192921249413</v>
      </c>
      <c r="J70" s="5">
        <v>172364530019</v>
      </c>
      <c r="K70" s="5">
        <v>170026686828</v>
      </c>
      <c r="L70" s="5">
        <v>201161800275</v>
      </c>
      <c r="M70" s="5">
        <v>173054853909</v>
      </c>
      <c r="N70" s="5">
        <v>213036815837</v>
      </c>
      <c r="O70" s="5">
        <v>184180513525</v>
      </c>
      <c r="P70" s="5">
        <v>114259534375</v>
      </c>
      <c r="Q70" s="5">
        <v>148123304960</v>
      </c>
      <c r="R70" s="5">
        <v>81632250171</v>
      </c>
      <c r="S70" s="5">
        <v>38055577041</v>
      </c>
      <c r="T70" s="5">
        <v>32752747259</v>
      </c>
      <c r="U70" s="5">
        <v>5336198031</v>
      </c>
      <c r="V70" s="5">
        <v>-3312698446</v>
      </c>
      <c r="W70" s="5">
        <v>13373592817</v>
      </c>
      <c r="X70" s="5">
        <v>5420897572</v>
      </c>
      <c r="Y70" s="5">
        <v>5692614466</v>
      </c>
      <c r="Z70" s="5">
        <v>-453966658</v>
      </c>
    </row>
    <row r="71" spans="3:26" ht="15.5" x14ac:dyDescent="0.35">
      <c r="C71" t="s">
        <v>78</v>
      </c>
      <c r="D71" s="5">
        <v>-35652044785</v>
      </c>
      <c r="E71" s="5">
        <v>6230033354</v>
      </c>
      <c r="F71" s="5">
        <v>-96169082055</v>
      </c>
      <c r="G71" s="5">
        <v>-530415579</v>
      </c>
      <c r="I71" s="5">
        <v>-83249428357</v>
      </c>
      <c r="J71" s="5">
        <v>-75022136326</v>
      </c>
      <c r="K71" s="5">
        <v>-57005423357</v>
      </c>
      <c r="L71" s="5">
        <v>-38035277962</v>
      </c>
      <c r="M71" s="5">
        <v>-60467472900</v>
      </c>
      <c r="N71" s="5">
        <v>-81124889375</v>
      </c>
      <c r="O71" s="5">
        <v>-70952281104</v>
      </c>
      <c r="P71" s="5">
        <v>-35567463555</v>
      </c>
      <c r="Q71" s="5">
        <v>-17583591886</v>
      </c>
      <c r="R71" s="5">
        <v>-7993549194</v>
      </c>
      <c r="S71" s="5">
        <v>-9149349687</v>
      </c>
      <c r="T71" s="5">
        <v>718652672</v>
      </c>
      <c r="U71" s="5">
        <v>7164768982</v>
      </c>
      <c r="V71" s="5">
        <v>7269255315</v>
      </c>
      <c r="W71" s="5">
        <v>5942276601</v>
      </c>
      <c r="X71" s="5">
        <v>5304886360</v>
      </c>
      <c r="Y71" s="5">
        <v>1231750138</v>
      </c>
      <c r="Z71" s="5">
        <v>1228056434</v>
      </c>
    </row>
    <row r="72" spans="3:26" ht="15.5" x14ac:dyDescent="0.35">
      <c r="C72" t="s">
        <v>247</v>
      </c>
      <c r="D72" s="5">
        <v>47209943004</v>
      </c>
      <c r="E72" s="5">
        <v>88316869407</v>
      </c>
      <c r="F72" s="5">
        <v>-127516972872</v>
      </c>
      <c r="G72" s="5">
        <v>79290757406</v>
      </c>
      <c r="I72" s="5">
        <v>128783948600</v>
      </c>
      <c r="J72" s="5">
        <v>189395865825</v>
      </c>
      <c r="K72" s="5">
        <v>182240874941</v>
      </c>
      <c r="L72" s="5">
        <v>128349694384</v>
      </c>
      <c r="M72" s="5">
        <v>90390284928</v>
      </c>
      <c r="N72" s="5">
        <v>24991425898</v>
      </c>
      <c r="O72" s="5">
        <v>13525655948</v>
      </c>
      <c r="P72" s="5">
        <v>11191433724</v>
      </c>
      <c r="Q72" s="5">
        <v>7787149939</v>
      </c>
      <c r="R72" s="5">
        <v>6828982567</v>
      </c>
      <c r="S72" s="5">
        <v>978116551</v>
      </c>
      <c r="T72" s="5">
        <v>729111631</v>
      </c>
      <c r="U72" s="5">
        <v>6499412807</v>
      </c>
      <c r="V72" s="5">
        <v>7179793590</v>
      </c>
      <c r="W72" s="5">
        <v>4622891538</v>
      </c>
      <c r="X72" s="5">
        <v>4473213666</v>
      </c>
      <c r="Y72" s="5">
        <v>851260024</v>
      </c>
      <c r="Z72" s="5">
        <v>1188849289</v>
      </c>
    </row>
    <row r="73" spans="3:26" ht="15.5" x14ac:dyDescent="0.35">
      <c r="C73" t="s">
        <v>249</v>
      </c>
      <c r="K73" s="5">
        <v>420270270</v>
      </c>
      <c r="R73" s="5">
        <v>142125262</v>
      </c>
      <c r="V73" s="5">
        <v>90733333</v>
      </c>
    </row>
    <row r="74" spans="3:26" ht="15.5" x14ac:dyDescent="0.35">
      <c r="C74" t="s">
        <v>248</v>
      </c>
      <c r="D74" s="5">
        <v>248048218</v>
      </c>
      <c r="E74" s="5">
        <v>60679676</v>
      </c>
      <c r="F74" s="5">
        <v>29327552</v>
      </c>
      <c r="G74" s="5">
        <v>128639168</v>
      </c>
      <c r="I74" s="5">
        <v>178401721</v>
      </c>
      <c r="J74" s="5">
        <v>128116214</v>
      </c>
      <c r="K74" s="5">
        <v>-117115958</v>
      </c>
      <c r="L74" s="5">
        <v>45621544</v>
      </c>
      <c r="M74" s="5">
        <v>864995</v>
      </c>
      <c r="N74" s="5">
        <v>7216679</v>
      </c>
      <c r="O74" s="5">
        <v>-21891391</v>
      </c>
      <c r="P74" s="5">
        <v>-15771320</v>
      </c>
      <c r="Q74" s="5">
        <v>-3882065</v>
      </c>
      <c r="R74" s="5">
        <v>-623107</v>
      </c>
      <c r="S74" s="5">
        <v>7436109</v>
      </c>
      <c r="T74" s="5">
        <v>-23172</v>
      </c>
      <c r="U74" s="5">
        <v>4836627</v>
      </c>
      <c r="V74" s="5">
        <v>1002818</v>
      </c>
      <c r="W74" s="5">
        <v>-811959</v>
      </c>
    </row>
    <row r="75" spans="3:26" ht="15.5" x14ac:dyDescent="0.35">
      <c r="C75" t="s">
        <v>80</v>
      </c>
      <c r="D75" s="5">
        <v>-35652044785</v>
      </c>
      <c r="E75" s="5">
        <v>6230033354</v>
      </c>
      <c r="F75" s="5">
        <v>-96169082055</v>
      </c>
      <c r="G75" s="5">
        <v>-530415579</v>
      </c>
      <c r="I75" s="5">
        <v>-83249428357</v>
      </c>
      <c r="J75" s="5">
        <v>-75022136326</v>
      </c>
      <c r="K75" s="5">
        <v>-57005423357</v>
      </c>
      <c r="L75" s="5">
        <v>-38035277962</v>
      </c>
      <c r="M75" s="5">
        <v>-60467472900</v>
      </c>
      <c r="N75" s="5">
        <v>-81124889375</v>
      </c>
      <c r="O75" s="5">
        <v>-70952281104</v>
      </c>
      <c r="P75" s="5">
        <v>-35567463555</v>
      </c>
      <c r="Q75" s="5">
        <v>-17583591886</v>
      </c>
      <c r="R75" s="5">
        <v>-7993549194</v>
      </c>
      <c r="S75" s="5">
        <v>-9149349687</v>
      </c>
      <c r="T75" s="5">
        <v>718652672</v>
      </c>
      <c r="U75" s="5">
        <v>7164768982</v>
      </c>
      <c r="V75" s="5">
        <v>7269255315</v>
      </c>
      <c r="W75" s="5">
        <v>5942276601</v>
      </c>
      <c r="X75" s="5">
        <v>5304886360</v>
      </c>
      <c r="Y75" s="5">
        <v>1231750138</v>
      </c>
      <c r="Z75" s="5">
        <v>1228056434</v>
      </c>
    </row>
    <row r="76" spans="3:26" ht="15.5" x14ac:dyDescent="0.35">
      <c r="C76" t="s">
        <v>29</v>
      </c>
      <c r="D76" s="5">
        <v>-198961278447</v>
      </c>
      <c r="E76" s="5">
        <v>128880804046</v>
      </c>
      <c r="F76" s="5">
        <v>4426341735</v>
      </c>
      <c r="G76" s="5">
        <v>83746075987</v>
      </c>
      <c r="I76" s="5">
        <v>109671821056</v>
      </c>
      <c r="J76" s="5">
        <v>97342393693</v>
      </c>
      <c r="K76" s="5">
        <v>113021263471</v>
      </c>
      <c r="L76" s="5">
        <v>163126522313</v>
      </c>
      <c r="M76" s="5">
        <v>112587381009</v>
      </c>
      <c r="N76" s="5">
        <v>131911926462</v>
      </c>
      <c r="O76" s="5">
        <v>113228232421</v>
      </c>
      <c r="P76" s="5">
        <v>78692070820</v>
      </c>
      <c r="Q76" s="5">
        <v>130539713074</v>
      </c>
      <c r="R76" s="5">
        <v>73638700977</v>
      </c>
      <c r="S76" s="5">
        <v>28906227354</v>
      </c>
      <c r="T76" s="5">
        <v>33471399931</v>
      </c>
      <c r="U76" s="5">
        <v>12500967013</v>
      </c>
      <c r="V76" s="5">
        <v>3956556869</v>
      </c>
      <c r="W76" s="5">
        <v>19315869418</v>
      </c>
      <c r="X76" s="5">
        <v>10725783932</v>
      </c>
      <c r="Y76" s="5">
        <v>6924364604</v>
      </c>
      <c r="Z76" s="5">
        <v>774089776</v>
      </c>
    </row>
    <row r="77" spans="3:26" ht="15.5" x14ac:dyDescent="0.35">
      <c r="C77" t="s">
        <v>28</v>
      </c>
      <c r="D77" s="5">
        <v>401198206</v>
      </c>
      <c r="E77" s="5">
        <v>-1838703680</v>
      </c>
      <c r="F77" s="5">
        <v>640039563</v>
      </c>
      <c r="G77" s="5">
        <v>-1670312534</v>
      </c>
      <c r="I77" s="5">
        <v>-5771283597</v>
      </c>
      <c r="J77" s="5">
        <v>-4242090076</v>
      </c>
      <c r="K77" s="5">
        <v>-4254595195</v>
      </c>
      <c r="L77" s="5">
        <v>-6529068249</v>
      </c>
      <c r="M77" s="5">
        <v>-9632191656</v>
      </c>
      <c r="N77" s="5">
        <v>-7185626138</v>
      </c>
      <c r="O77" s="5">
        <v>-10330959021</v>
      </c>
      <c r="P77" s="5">
        <v>-8292348150</v>
      </c>
      <c r="Q77" s="5">
        <v>-5694508383</v>
      </c>
      <c r="R77" s="5">
        <v>-3279233542</v>
      </c>
      <c r="S77" s="5">
        <v>-1470645166</v>
      </c>
      <c r="T77" s="5">
        <v>-69516602</v>
      </c>
      <c r="U77" s="5">
        <v>341855049</v>
      </c>
      <c r="V77" s="5">
        <v>306772573</v>
      </c>
      <c r="W77" s="5">
        <v>-83900509</v>
      </c>
      <c r="X77" s="5">
        <v>498490380</v>
      </c>
      <c r="Y77" s="5">
        <v>-325929942</v>
      </c>
      <c r="Z77" s="5">
        <v>-233139395</v>
      </c>
    </row>
    <row r="78" spans="3:26" ht="15.5" x14ac:dyDescent="0.35">
      <c r="C78" t="s">
        <v>81</v>
      </c>
      <c r="D78" s="5">
        <v>401198206</v>
      </c>
      <c r="E78" s="5">
        <v>-1838703680</v>
      </c>
      <c r="F78" s="5">
        <v>640039563</v>
      </c>
      <c r="G78" s="5">
        <v>-1670312534</v>
      </c>
      <c r="I78" s="5">
        <v>-5771283597</v>
      </c>
      <c r="J78" s="5">
        <v>-4242090076</v>
      </c>
      <c r="K78" s="5">
        <v>-4254595195</v>
      </c>
      <c r="L78" s="5">
        <v>-6529068249</v>
      </c>
      <c r="M78" s="5">
        <v>-9632191656</v>
      </c>
      <c r="N78" s="5">
        <v>-7185626138</v>
      </c>
      <c r="O78" s="5">
        <v>-11408402325</v>
      </c>
      <c r="P78" s="5">
        <v>-9892042375</v>
      </c>
      <c r="Q78" s="5">
        <v>-6668669541</v>
      </c>
      <c r="R78" s="5">
        <v>-3965559011</v>
      </c>
      <c r="S78" s="5">
        <v>-1952005608</v>
      </c>
      <c r="T78" s="5">
        <v>-622991618</v>
      </c>
      <c r="U78" s="5">
        <v>-349466160</v>
      </c>
      <c r="V78" s="5">
        <v>-208351338</v>
      </c>
      <c r="W78" s="5">
        <v>-279057500</v>
      </c>
      <c r="X78" s="5">
        <v>-356797166</v>
      </c>
      <c r="Y78" s="5">
        <v>-354562320</v>
      </c>
      <c r="Z78" s="5">
        <v>-323401302</v>
      </c>
    </row>
    <row r="79" spans="3:26" ht="15.5" x14ac:dyDescent="0.35">
      <c r="C79" t="s">
        <v>82</v>
      </c>
      <c r="O79" s="5">
        <v>1077443304</v>
      </c>
      <c r="P79" s="5">
        <v>1599694225</v>
      </c>
      <c r="Q79" s="5">
        <v>974161158</v>
      </c>
      <c r="R79" s="5">
        <v>686325469</v>
      </c>
      <c r="S79" s="5">
        <v>481360442</v>
      </c>
      <c r="T79" s="5">
        <v>553475016</v>
      </c>
      <c r="U79" s="5">
        <v>691321209</v>
      </c>
      <c r="V79" s="5">
        <v>515123911</v>
      </c>
      <c r="W79" s="5">
        <v>195156991</v>
      </c>
      <c r="X79" s="5">
        <v>855287546</v>
      </c>
      <c r="Y79" s="5">
        <v>28632378</v>
      </c>
      <c r="Z79" s="5">
        <v>90261907</v>
      </c>
    </row>
    <row r="80" spans="3:26" ht="15.5" x14ac:dyDescent="0.35">
      <c r="C80" t="s">
        <v>84</v>
      </c>
      <c r="D80" s="5">
        <v>401198206</v>
      </c>
      <c r="E80" s="5">
        <v>-1838703680</v>
      </c>
      <c r="F80" s="5">
        <v>640039563</v>
      </c>
      <c r="G80" s="5">
        <v>-1670312534</v>
      </c>
      <c r="I80" s="5">
        <v>-5771283597</v>
      </c>
      <c r="J80" s="5">
        <v>-4242090076</v>
      </c>
      <c r="K80" s="5">
        <v>-4254595195</v>
      </c>
      <c r="L80" s="5">
        <v>-6529068249</v>
      </c>
      <c r="M80" s="5">
        <v>-9632191656</v>
      </c>
      <c r="N80" s="5">
        <v>-7185626138</v>
      </c>
      <c r="O80" s="5">
        <v>-10330959021</v>
      </c>
      <c r="P80" s="5">
        <v>-8292348150</v>
      </c>
      <c r="Q80" s="5">
        <v>-5694508383</v>
      </c>
      <c r="R80" s="5">
        <v>-3279233542</v>
      </c>
      <c r="S80" s="5">
        <v>-1470645166</v>
      </c>
      <c r="T80" s="5">
        <v>-69516602</v>
      </c>
      <c r="U80" s="5">
        <v>341855049</v>
      </c>
      <c r="V80" s="5">
        <v>306772573</v>
      </c>
      <c r="W80" s="5">
        <v>-83900509</v>
      </c>
      <c r="X80" s="5">
        <v>498490380</v>
      </c>
      <c r="Y80" s="5">
        <v>-325929942</v>
      </c>
      <c r="Z80" s="5">
        <v>-233139395</v>
      </c>
    </row>
    <row r="81" spans="2:26" ht="15.5" x14ac:dyDescent="0.35">
      <c r="C81" t="s">
        <v>327</v>
      </c>
      <c r="D81" s="5">
        <v>-198560080241</v>
      </c>
      <c r="E81" s="5">
        <v>127042100366</v>
      </c>
      <c r="F81" s="5">
        <v>5066381298</v>
      </c>
      <c r="G81" s="5">
        <v>82075763453</v>
      </c>
      <c r="I81" s="5">
        <v>103900537459</v>
      </c>
      <c r="J81" s="5">
        <v>93100303617</v>
      </c>
      <c r="K81" s="5">
        <v>108766668276</v>
      </c>
      <c r="L81" s="5">
        <v>156597454064</v>
      </c>
      <c r="M81" s="5">
        <v>102955189353</v>
      </c>
      <c r="N81" s="5">
        <v>124726300324</v>
      </c>
      <c r="O81" s="5">
        <v>102897273400</v>
      </c>
      <c r="P81" s="5">
        <v>70399722670</v>
      </c>
      <c r="Q81" s="5">
        <v>124845204691</v>
      </c>
      <c r="R81" s="5">
        <v>70359467435</v>
      </c>
      <c r="S81" s="5">
        <v>27435582188</v>
      </c>
      <c r="T81" s="5">
        <v>33401883329</v>
      </c>
      <c r="U81" s="5">
        <v>12842822062</v>
      </c>
      <c r="V81" s="5">
        <v>4263329442</v>
      </c>
      <c r="W81" s="5">
        <v>19231968909</v>
      </c>
      <c r="X81" s="5">
        <v>11224274312</v>
      </c>
      <c r="Y81" s="5">
        <v>6598434662</v>
      </c>
      <c r="Z81" s="5">
        <v>540950381</v>
      </c>
    </row>
    <row r="82" spans="2:26" ht="15.5" x14ac:dyDescent="0.35">
      <c r="C82" t="s">
        <v>800</v>
      </c>
      <c r="X82" s="5">
        <v>-1427051926</v>
      </c>
      <c r="Y82" s="5">
        <v>-2194888706</v>
      </c>
      <c r="Z82" s="5">
        <v>-68403511</v>
      </c>
    </row>
    <row r="83" spans="2:26" ht="15.5" x14ac:dyDescent="0.35">
      <c r="C83" t="s">
        <v>86</v>
      </c>
      <c r="D83" s="5">
        <v>-198560080241</v>
      </c>
      <c r="E83" s="5">
        <v>127042100366</v>
      </c>
      <c r="F83" s="5">
        <v>5066381298</v>
      </c>
      <c r="G83" s="5">
        <v>82075763453</v>
      </c>
      <c r="I83" s="5">
        <v>103900537459</v>
      </c>
      <c r="J83" s="5">
        <v>93100303617</v>
      </c>
      <c r="K83" s="5">
        <v>108766668276</v>
      </c>
      <c r="L83" s="5">
        <v>156597454064</v>
      </c>
      <c r="M83" s="5">
        <v>102955189353</v>
      </c>
      <c r="N83" s="5">
        <v>124726300324</v>
      </c>
      <c r="O83" s="5">
        <v>102897273400</v>
      </c>
      <c r="P83" s="5">
        <v>70399722670</v>
      </c>
      <c r="Q83" s="5">
        <v>124845204691</v>
      </c>
      <c r="R83" s="5">
        <v>70359467435</v>
      </c>
      <c r="S83" s="5">
        <v>27435582188</v>
      </c>
      <c r="T83" s="5">
        <v>33401883329</v>
      </c>
      <c r="U83" s="5">
        <v>12842822062</v>
      </c>
      <c r="V83" s="5">
        <v>4263329442</v>
      </c>
      <c r="W83" s="5">
        <v>19231968909</v>
      </c>
      <c r="X83" s="5">
        <v>9797222386</v>
      </c>
      <c r="Y83" s="5">
        <v>4403545956</v>
      </c>
      <c r="Z83" s="5">
        <v>472546870</v>
      </c>
    </row>
    <row r="84" spans="2:26" ht="15.5" x14ac:dyDescent="0.35">
      <c r="C84" t="s">
        <v>87</v>
      </c>
      <c r="D84" s="5">
        <v>253096652632</v>
      </c>
      <c r="E84" s="5">
        <v>4254500462</v>
      </c>
      <c r="F84" s="5">
        <v>640438898619</v>
      </c>
      <c r="G84" s="5">
        <v>-247367641299</v>
      </c>
      <c r="I84" s="5">
        <v>703740770667</v>
      </c>
      <c r="J84" s="5">
        <v>42777136776</v>
      </c>
      <c r="K84" s="5">
        <v>57043003090</v>
      </c>
      <c r="L84" s="5">
        <v>-519654752</v>
      </c>
      <c r="M84" s="5">
        <v>48586893917</v>
      </c>
      <c r="N84" s="5">
        <v>1367447575</v>
      </c>
      <c r="O84" s="5">
        <v>2389934705</v>
      </c>
      <c r="P84" s="5">
        <v>1718661970</v>
      </c>
      <c r="Q84" s="5">
        <v>-642251113</v>
      </c>
      <c r="R84" s="5">
        <v>16263847</v>
      </c>
      <c r="S84" s="5">
        <v>356678338</v>
      </c>
    </row>
    <row r="85" spans="2:26" ht="15.5" x14ac:dyDescent="0.35">
      <c r="C85" t="s">
        <v>89</v>
      </c>
      <c r="D85" s="5">
        <v>54536572391</v>
      </c>
      <c r="E85" s="5">
        <v>131296600828</v>
      </c>
      <c r="F85" s="5">
        <v>645505279917</v>
      </c>
      <c r="G85" s="5">
        <v>-165291877846</v>
      </c>
      <c r="I85" s="5">
        <v>807641308126</v>
      </c>
      <c r="J85" s="5">
        <v>135877440393</v>
      </c>
      <c r="K85" s="5">
        <v>165809671366</v>
      </c>
      <c r="L85" s="5">
        <v>156077799312</v>
      </c>
      <c r="M85" s="5">
        <v>151542083270</v>
      </c>
      <c r="N85" s="5">
        <v>126093747899</v>
      </c>
      <c r="O85" s="5">
        <v>105287208105</v>
      </c>
      <c r="P85" s="5">
        <v>72118384640</v>
      </c>
      <c r="Q85" s="5">
        <v>124202953578</v>
      </c>
      <c r="R85" s="5">
        <v>70375731282</v>
      </c>
      <c r="S85" s="5">
        <v>27792260526</v>
      </c>
      <c r="T85" s="5">
        <v>33401883329</v>
      </c>
      <c r="U85" s="5">
        <v>12842822062</v>
      </c>
      <c r="V85" s="5">
        <v>4263329442</v>
      </c>
      <c r="W85" s="5">
        <v>19231968909</v>
      </c>
    </row>
    <row r="86" spans="2:26" ht="15.5" x14ac:dyDescent="0.35">
      <c r="C86" t="s">
        <v>90</v>
      </c>
      <c r="D86" s="5">
        <v>-198560080242</v>
      </c>
      <c r="E86" s="5">
        <v>127042100366</v>
      </c>
      <c r="F86" s="5">
        <v>5066381298</v>
      </c>
      <c r="G86" s="5">
        <v>82075763453</v>
      </c>
      <c r="I86" s="5">
        <v>103900537459</v>
      </c>
      <c r="J86" s="5">
        <v>93022859417</v>
      </c>
      <c r="K86" s="5">
        <v>108766668276</v>
      </c>
      <c r="L86" s="5">
        <v>156597454064</v>
      </c>
      <c r="M86" s="5">
        <v>102955189353</v>
      </c>
      <c r="N86" s="5">
        <v>124726300324</v>
      </c>
      <c r="O86" s="5">
        <v>102897273401</v>
      </c>
      <c r="P86" s="5">
        <v>70399722671</v>
      </c>
      <c r="Q86" s="5">
        <v>124845204692</v>
      </c>
      <c r="R86" s="5">
        <v>70359467436</v>
      </c>
      <c r="S86" s="5">
        <v>27435582188</v>
      </c>
      <c r="T86" s="5">
        <v>33401883329</v>
      </c>
      <c r="U86" s="5">
        <v>12842822062</v>
      </c>
      <c r="V86" s="5">
        <v>4263329442</v>
      </c>
      <c r="W86" s="5">
        <v>19231968912</v>
      </c>
      <c r="X86" s="5">
        <v>9797222386</v>
      </c>
      <c r="Y86" s="5">
        <v>4403545956</v>
      </c>
      <c r="Z86" s="5">
        <v>472546870</v>
      </c>
    </row>
    <row r="87" spans="2:26" ht="15.5" x14ac:dyDescent="0.35">
      <c r="C87" t="s">
        <v>8</v>
      </c>
      <c r="D87" s="5">
        <v>56264415657</v>
      </c>
      <c r="E87" s="5">
        <v>126957032280</v>
      </c>
      <c r="F87" s="5">
        <v>643037071024</v>
      </c>
      <c r="G87" s="5">
        <v>-166420472178</v>
      </c>
      <c r="I87" s="5">
        <v>801626978375</v>
      </c>
      <c r="J87" s="5">
        <v>131923656644</v>
      </c>
      <c r="K87" s="5">
        <v>161905268157</v>
      </c>
      <c r="L87" s="5">
        <v>151942254982</v>
      </c>
      <c r="M87" s="5">
        <v>142956825792</v>
      </c>
      <c r="N87" s="5">
        <v>122403937862</v>
      </c>
      <c r="O87" s="5">
        <v>101945775548</v>
      </c>
      <c r="P87" s="5">
        <v>69201425419</v>
      </c>
      <c r="Q87" s="5">
        <v>119297295751</v>
      </c>
      <c r="R87" s="5">
        <v>67408918397</v>
      </c>
      <c r="S87" s="5">
        <v>27752281419</v>
      </c>
      <c r="T87" s="5">
        <v>29765048780</v>
      </c>
      <c r="U87" s="5">
        <v>12213628017</v>
      </c>
      <c r="V87" s="5">
        <v>4047150869</v>
      </c>
      <c r="W87" s="5">
        <v>17143972276</v>
      </c>
    </row>
    <row r="88" spans="2:26" ht="15.5" x14ac:dyDescent="0.35">
      <c r="C88" t="s">
        <v>203</v>
      </c>
      <c r="D88" s="5">
        <v>-1727843267</v>
      </c>
      <c r="E88" s="5">
        <v>4339568548</v>
      </c>
      <c r="F88" s="5">
        <v>2468208893</v>
      </c>
      <c r="G88" s="5">
        <v>1128594332</v>
      </c>
      <c r="I88" s="5">
        <v>6014329751</v>
      </c>
      <c r="J88" s="5">
        <v>3876339411</v>
      </c>
      <c r="K88" s="5">
        <v>3904403209</v>
      </c>
      <c r="L88" s="5">
        <v>4135544330</v>
      </c>
      <c r="M88" s="5">
        <v>8585257478</v>
      </c>
      <c r="N88" s="5">
        <v>3689810037</v>
      </c>
      <c r="O88" s="5">
        <v>3341432558</v>
      </c>
      <c r="P88" s="5">
        <v>2916959222</v>
      </c>
      <c r="Q88" s="5">
        <v>4905657827</v>
      </c>
      <c r="R88" s="5">
        <v>2966812883</v>
      </c>
      <c r="S88" s="5">
        <v>39979107</v>
      </c>
      <c r="T88" s="5">
        <v>3636834549</v>
      </c>
      <c r="U88" s="5">
        <v>629194045</v>
      </c>
      <c r="V88" s="5">
        <v>216178573</v>
      </c>
      <c r="W88" s="5">
        <v>2087996636</v>
      </c>
    </row>
    <row r="89" spans="2:26" ht="15.5" x14ac:dyDescent="0.35">
      <c r="C89" t="s">
        <v>91</v>
      </c>
      <c r="D89" s="5">
        <v>-198560080242</v>
      </c>
      <c r="E89" s="5">
        <v>127042100366</v>
      </c>
      <c r="F89" s="5">
        <v>5066381298</v>
      </c>
      <c r="G89" s="5">
        <v>82075763453</v>
      </c>
      <c r="I89" s="5">
        <v>103900537459</v>
      </c>
      <c r="J89" s="5">
        <v>93022859417</v>
      </c>
      <c r="K89" s="5">
        <v>108766668276</v>
      </c>
      <c r="L89" s="5">
        <v>156597454064</v>
      </c>
      <c r="M89" s="5">
        <v>102955189353</v>
      </c>
      <c r="N89" s="5">
        <v>124726300324</v>
      </c>
      <c r="O89" s="5">
        <v>102897273401</v>
      </c>
      <c r="P89" s="5">
        <v>70399722671</v>
      </c>
      <c r="Q89" s="5">
        <v>124845204692</v>
      </c>
      <c r="R89" s="5">
        <v>70359467436</v>
      </c>
      <c r="S89" s="5">
        <v>27435582188</v>
      </c>
      <c r="T89" s="5">
        <v>33401883329</v>
      </c>
      <c r="U89" s="5">
        <v>12842822062</v>
      </c>
      <c r="V89" s="5">
        <v>4263329442</v>
      </c>
      <c r="W89" s="5">
        <v>19231968912</v>
      </c>
      <c r="X89" s="5">
        <v>9797222386</v>
      </c>
      <c r="Y89" s="5">
        <v>4403545956</v>
      </c>
      <c r="Z89" s="5">
        <v>472546870</v>
      </c>
    </row>
    <row r="90" spans="2:26" ht="15.5" x14ac:dyDescent="0.35">
      <c r="C90" t="s">
        <v>92</v>
      </c>
      <c r="D90" s="5">
        <v>54536572390</v>
      </c>
      <c r="E90" s="5">
        <v>131296600828</v>
      </c>
      <c r="F90" s="5">
        <v>645505279917</v>
      </c>
      <c r="G90" s="5">
        <v>-165291877846</v>
      </c>
      <c r="I90" s="5">
        <v>807641308126</v>
      </c>
      <c r="J90" s="5">
        <v>135799996055</v>
      </c>
      <c r="K90" s="5">
        <v>165809671366</v>
      </c>
      <c r="L90" s="5">
        <v>156077799312</v>
      </c>
      <c r="M90" s="5">
        <v>151542083270</v>
      </c>
      <c r="N90" s="5">
        <v>126093747899</v>
      </c>
      <c r="O90" s="5">
        <v>105287208106</v>
      </c>
      <c r="P90" s="5">
        <v>72118384641</v>
      </c>
      <c r="Q90" s="5">
        <v>124202953578</v>
      </c>
      <c r="R90" s="5">
        <v>70375731280</v>
      </c>
      <c r="S90" s="5">
        <v>27792260526</v>
      </c>
      <c r="T90" s="5">
        <v>33401883329</v>
      </c>
      <c r="U90" s="5">
        <v>12842822062</v>
      </c>
      <c r="V90" s="5">
        <v>4263329442</v>
      </c>
      <c r="W90" s="5">
        <v>19231968912</v>
      </c>
    </row>
    <row r="91" spans="2:26" ht="15.5" x14ac:dyDescent="0.35">
      <c r="C91" t="s">
        <v>93</v>
      </c>
      <c r="D91" s="5">
        <v>54536572390</v>
      </c>
      <c r="E91" s="5">
        <v>131296600828</v>
      </c>
      <c r="F91" s="5">
        <v>645505279917</v>
      </c>
      <c r="G91" s="5">
        <v>-165291877846</v>
      </c>
      <c r="I91" s="5">
        <v>807641308126</v>
      </c>
      <c r="J91" s="5">
        <v>135799996055</v>
      </c>
      <c r="K91" s="5">
        <v>165809671366</v>
      </c>
      <c r="L91" s="5">
        <v>156077799312</v>
      </c>
      <c r="M91" s="5">
        <v>151542083270</v>
      </c>
      <c r="N91" s="5">
        <v>126093747899</v>
      </c>
      <c r="O91" s="5">
        <v>105287208106</v>
      </c>
      <c r="P91" s="5">
        <v>72118384641</v>
      </c>
      <c r="Q91" s="5">
        <v>124202953578</v>
      </c>
      <c r="R91" s="5">
        <v>70375731280</v>
      </c>
      <c r="S91" s="5">
        <v>27792260526</v>
      </c>
      <c r="T91" s="5">
        <v>33401883329</v>
      </c>
      <c r="U91" s="5">
        <v>12842822062</v>
      </c>
      <c r="V91" s="5">
        <v>4263329442</v>
      </c>
      <c r="W91" s="5">
        <v>19231968912</v>
      </c>
    </row>
    <row r="93" spans="2:26" ht="15.5" x14ac:dyDescent="0.35">
      <c r="B93" t="s">
        <v>94</v>
      </c>
      <c r="C93" t="s">
        <v>95</v>
      </c>
    </row>
    <row r="94" spans="2:26" ht="15.5" x14ac:dyDescent="0.35">
      <c r="C94" t="s">
        <v>20</v>
      </c>
      <c r="D94" s="5">
        <v>340325879497</v>
      </c>
      <c r="E94" s="5">
        <v>308554830686</v>
      </c>
      <c r="F94" s="5">
        <v>266527092476</v>
      </c>
      <c r="G94" s="5">
        <v>233945055521</v>
      </c>
      <c r="I94" s="5">
        <v>266527092476</v>
      </c>
      <c r="J94" s="5">
        <v>178357005205</v>
      </c>
      <c r="K94" s="5">
        <v>112577426448</v>
      </c>
      <c r="L94" s="5">
        <v>711161908208</v>
      </c>
      <c r="M94" s="5">
        <v>750002049346</v>
      </c>
      <c r="N94" s="5">
        <v>320984731248</v>
      </c>
      <c r="O94" s="5">
        <v>258830365244</v>
      </c>
      <c r="P94" s="5">
        <v>143099562532</v>
      </c>
      <c r="Q94" s="5">
        <v>141598952929</v>
      </c>
      <c r="R94" s="5">
        <v>142414980760</v>
      </c>
      <c r="S94" s="5">
        <v>36099360768</v>
      </c>
      <c r="T94" s="5">
        <v>29125500353</v>
      </c>
      <c r="U94" s="5">
        <v>22420155176</v>
      </c>
      <c r="V94" s="5">
        <v>14807224669</v>
      </c>
      <c r="W94" s="5">
        <v>7649047225</v>
      </c>
      <c r="X94" s="5">
        <v>8316271784</v>
      </c>
      <c r="Y94" s="5">
        <v>13676019935</v>
      </c>
      <c r="Z94" s="5">
        <v>9751053284</v>
      </c>
    </row>
    <row r="95" spans="2:26" ht="15.5" x14ac:dyDescent="0.35">
      <c r="C95" t="s">
        <v>256</v>
      </c>
      <c r="R95" s="5">
        <v>20000000000</v>
      </c>
      <c r="V95" s="5">
        <v>160000000000</v>
      </c>
      <c r="W95" s="5">
        <v>160000000000</v>
      </c>
    </row>
    <row r="96" spans="2:26" ht="15.5" x14ac:dyDescent="0.35">
      <c r="C96" t="s">
        <v>2079</v>
      </c>
      <c r="M96" s="5">
        <v>196155455830</v>
      </c>
      <c r="N96" s="5">
        <v>124670475094</v>
      </c>
      <c r="O96" s="5">
        <v>3968511962</v>
      </c>
      <c r="P96" s="5">
        <v>1507496845</v>
      </c>
      <c r="Q96" s="5">
        <v>2321956617</v>
      </c>
      <c r="R96" s="5">
        <v>2354105234</v>
      </c>
      <c r="S96" s="5">
        <v>6167484427</v>
      </c>
      <c r="T96" s="5">
        <v>1190140954</v>
      </c>
      <c r="U96" s="5">
        <v>3431936439</v>
      </c>
      <c r="V96" s="5">
        <v>10804324484</v>
      </c>
      <c r="W96" s="5">
        <v>4283047500</v>
      </c>
      <c r="X96" s="5">
        <v>13314517500</v>
      </c>
      <c r="Y96" s="5">
        <v>12717498500</v>
      </c>
      <c r="Z96" s="5">
        <v>519480000</v>
      </c>
    </row>
    <row r="97" spans="3:26" ht="15.5" x14ac:dyDescent="0.35">
      <c r="C97" t="s">
        <v>2080</v>
      </c>
      <c r="D97" s="5">
        <v>491697977288</v>
      </c>
      <c r="E97" s="5">
        <v>398105137687</v>
      </c>
      <c r="F97" s="5">
        <v>430676482912</v>
      </c>
      <c r="G97" s="5">
        <v>351818546528</v>
      </c>
      <c r="I97" s="5">
        <v>430676482912</v>
      </c>
      <c r="J97" s="5">
        <v>377234707663</v>
      </c>
      <c r="K97" s="5">
        <v>358596214350</v>
      </c>
      <c r="L97" s="5">
        <v>997256000714</v>
      </c>
      <c r="M97" s="5">
        <v>438062141008</v>
      </c>
      <c r="N97" s="5">
        <v>424604301925</v>
      </c>
      <c r="O97" s="5">
        <v>385268206705</v>
      </c>
      <c r="P97" s="5">
        <v>604095873103</v>
      </c>
      <c r="Q97" s="5">
        <v>506370323362</v>
      </c>
      <c r="R97" s="5">
        <v>95324043476</v>
      </c>
      <c r="S97" s="5">
        <v>41323017853</v>
      </c>
      <c r="T97" s="5">
        <v>5082173710</v>
      </c>
      <c r="U97" s="5">
        <v>4060379531</v>
      </c>
      <c r="V97" s="5">
        <v>11809628170</v>
      </c>
      <c r="W97" s="5">
        <v>4632332621</v>
      </c>
      <c r="X97" s="5">
        <v>11697257357</v>
      </c>
      <c r="Y97" s="5">
        <v>11907120478</v>
      </c>
      <c r="Z97" s="5">
        <v>4460459827</v>
      </c>
    </row>
    <row r="98" spans="3:26" ht="15.5" x14ac:dyDescent="0.35">
      <c r="C98" t="s">
        <v>950</v>
      </c>
      <c r="S98" s="5">
        <v>9405000000</v>
      </c>
      <c r="U98" s="5">
        <v>112653329</v>
      </c>
    </row>
    <row r="99" spans="3:26" ht="15.5" x14ac:dyDescent="0.35">
      <c r="C99" t="s">
        <v>977</v>
      </c>
      <c r="D99" s="5">
        <v>31284528644</v>
      </c>
      <c r="E99" s="5">
        <v>31691216100</v>
      </c>
      <c r="F99" s="5">
        <v>31654348773</v>
      </c>
      <c r="G99" s="5">
        <v>99967779987</v>
      </c>
      <c r="I99" s="5">
        <v>31654348773</v>
      </c>
      <c r="J99" s="5">
        <v>119681570348</v>
      </c>
      <c r="K99" s="5">
        <v>91648275085</v>
      </c>
      <c r="L99" s="5">
        <v>28424433841</v>
      </c>
      <c r="N99" s="5">
        <v>898349905</v>
      </c>
      <c r="O99" s="5">
        <v>907534202</v>
      </c>
      <c r="P99" s="5">
        <v>1114477579</v>
      </c>
      <c r="Q99" s="5">
        <v>1333116778</v>
      </c>
      <c r="R99" s="5">
        <v>9500000000</v>
      </c>
    </row>
    <row r="100" spans="3:26" ht="15.5" x14ac:dyDescent="0.35">
      <c r="C100" t="s">
        <v>79</v>
      </c>
      <c r="D100" s="5">
        <v>1165918433297</v>
      </c>
      <c r="E100" s="5">
        <v>713970370170</v>
      </c>
      <c r="F100" s="5">
        <v>709715869717</v>
      </c>
      <c r="G100" s="5">
        <v>234027757000</v>
      </c>
      <c r="I100" s="5">
        <v>709715869717</v>
      </c>
      <c r="J100" s="5">
        <v>65659758388</v>
      </c>
      <c r="K100" s="5">
        <v>127949166546</v>
      </c>
      <c r="L100" s="5">
        <v>70944293946</v>
      </c>
      <c r="M100" s="5">
        <v>71465322332</v>
      </c>
      <c r="N100" s="5">
        <v>8028671227</v>
      </c>
      <c r="O100" s="5">
        <v>6709063102</v>
      </c>
      <c r="P100" s="5">
        <v>4401604237</v>
      </c>
      <c r="Q100" s="5">
        <v>2713997707</v>
      </c>
      <c r="R100" s="5">
        <v>3340118601</v>
      </c>
      <c r="S100" s="5">
        <v>3320388331</v>
      </c>
    </row>
    <row r="101" spans="3:26" ht="15.5" x14ac:dyDescent="0.35">
      <c r="C101" t="s">
        <v>1333</v>
      </c>
      <c r="D101" s="5">
        <v>31284528644</v>
      </c>
      <c r="E101" s="5">
        <v>31691216100</v>
      </c>
      <c r="F101" s="5">
        <v>31654348773</v>
      </c>
      <c r="G101" s="5">
        <v>99967779987</v>
      </c>
      <c r="I101" s="5">
        <v>31654348773</v>
      </c>
      <c r="J101" s="5">
        <v>119681570348</v>
      </c>
      <c r="K101" s="5">
        <v>91648275085</v>
      </c>
      <c r="L101" s="5">
        <v>28424433841</v>
      </c>
      <c r="N101" s="5">
        <v>898349905</v>
      </c>
      <c r="O101" s="5">
        <v>898349905</v>
      </c>
      <c r="P101" s="5">
        <v>1103235780</v>
      </c>
      <c r="Q101" s="5">
        <v>1319701194</v>
      </c>
      <c r="R101" s="5">
        <v>9405000000</v>
      </c>
      <c r="S101" s="5">
        <v>9405000000</v>
      </c>
      <c r="U101" s="5">
        <v>112653329</v>
      </c>
    </row>
    <row r="102" spans="3:26" ht="15.5" x14ac:dyDescent="0.35">
      <c r="C102" t="s">
        <v>2081</v>
      </c>
      <c r="L102" s="5">
        <v>1382025031322</v>
      </c>
      <c r="M102" s="5">
        <v>1113639626032</v>
      </c>
      <c r="N102" s="5">
        <v>971194327962</v>
      </c>
      <c r="O102" s="5">
        <v>755197974757</v>
      </c>
      <c r="P102" s="5">
        <v>711119143970</v>
      </c>
      <c r="Q102" s="5">
        <v>729588007807</v>
      </c>
      <c r="R102" s="5">
        <v>641444138279</v>
      </c>
    </row>
    <row r="103" spans="3:26" ht="15.5" x14ac:dyDescent="0.35">
      <c r="C103" t="s">
        <v>2082</v>
      </c>
      <c r="L103" s="5">
        <v>1382025031322</v>
      </c>
      <c r="M103" s="5">
        <v>1113639626032</v>
      </c>
      <c r="N103" s="5">
        <v>971194327962</v>
      </c>
      <c r="O103" s="5">
        <v>941859607537</v>
      </c>
      <c r="P103" s="5">
        <v>863818565517</v>
      </c>
      <c r="Q103" s="5">
        <v>863296851173</v>
      </c>
      <c r="R103" s="5">
        <v>687224553337</v>
      </c>
      <c r="S103" s="5">
        <v>380559212587</v>
      </c>
      <c r="T103" s="5">
        <v>368025507156</v>
      </c>
      <c r="U103" s="5">
        <v>343744227215</v>
      </c>
      <c r="V103" s="5">
        <v>34157130880</v>
      </c>
      <c r="W103" s="5">
        <v>128810482315</v>
      </c>
      <c r="X103" s="5">
        <v>128345500000</v>
      </c>
      <c r="Y103" s="5">
        <v>70048132500</v>
      </c>
      <c r="Z103" s="5">
        <v>43885000000</v>
      </c>
    </row>
    <row r="104" spans="3:26" ht="15.5" x14ac:dyDescent="0.35">
      <c r="C104" t="s">
        <v>625</v>
      </c>
      <c r="D104" s="5">
        <v>2746406383</v>
      </c>
      <c r="E104" s="5">
        <v>1571458995</v>
      </c>
      <c r="F104" s="5">
        <v>2110195749</v>
      </c>
      <c r="I104" s="5">
        <v>2110195749</v>
      </c>
      <c r="J104" s="5">
        <v>1979212842</v>
      </c>
    </row>
    <row r="105" spans="3:26" ht="15.5" x14ac:dyDescent="0.35">
      <c r="C105" t="s">
        <v>101</v>
      </c>
      <c r="D105" s="5">
        <v>760026636001</v>
      </c>
      <c r="E105" s="5">
        <v>51449243327</v>
      </c>
      <c r="F105" s="5">
        <v>749290564970</v>
      </c>
      <c r="G105" s="5">
        <v>40343725202</v>
      </c>
      <c r="I105" s="5">
        <v>749290564970</v>
      </c>
      <c r="J105" s="5">
        <v>26667854840</v>
      </c>
      <c r="K105" s="5">
        <v>91911366296</v>
      </c>
      <c r="L105" s="5">
        <v>87893453925</v>
      </c>
      <c r="M105" s="5">
        <v>112673906992</v>
      </c>
      <c r="N105" s="5">
        <v>8461873209</v>
      </c>
      <c r="O105" s="5">
        <v>9243180370</v>
      </c>
      <c r="P105" s="5">
        <v>1280033347</v>
      </c>
      <c r="Q105" s="5">
        <v>1317424041</v>
      </c>
      <c r="R105" s="5">
        <v>855229834</v>
      </c>
      <c r="S105" s="5">
        <v>175329040</v>
      </c>
      <c r="T105" s="5">
        <v>60179040</v>
      </c>
      <c r="U105" s="5">
        <v>1006177306</v>
      </c>
      <c r="V105" s="5">
        <v>86450735064</v>
      </c>
      <c r="W105" s="5">
        <v>1526439593</v>
      </c>
      <c r="X105" s="5">
        <v>964016654</v>
      </c>
    </row>
    <row r="106" spans="3:26" ht="15.5" x14ac:dyDescent="0.35">
      <c r="C106" t="s">
        <v>103</v>
      </c>
      <c r="Z106" s="5">
        <v>25422972000</v>
      </c>
    </row>
    <row r="107" spans="3:26" ht="15.5" x14ac:dyDescent="0.35">
      <c r="C107" t="s">
        <v>205</v>
      </c>
      <c r="D107" s="5">
        <v>1430753022</v>
      </c>
      <c r="E107" s="5">
        <v>1547918746</v>
      </c>
      <c r="F107" s="5">
        <v>1695263700</v>
      </c>
      <c r="G107" s="5">
        <v>1857032602</v>
      </c>
      <c r="I107" s="5">
        <v>1695263700</v>
      </c>
      <c r="J107" s="5">
        <v>443854678</v>
      </c>
    </row>
    <row r="108" spans="3:26" ht="15.5" x14ac:dyDescent="0.35">
      <c r="C108" t="s">
        <v>107</v>
      </c>
      <c r="D108" s="5">
        <v>18281396051</v>
      </c>
      <c r="E108" s="5">
        <v>16098658195</v>
      </c>
      <c r="F108" s="5">
        <v>16098658195</v>
      </c>
      <c r="G108" s="5">
        <v>15446002999</v>
      </c>
      <c r="I108" s="5">
        <v>16098658195</v>
      </c>
      <c r="J108" s="5">
        <v>15446002999</v>
      </c>
      <c r="K108" s="5">
        <v>13196365476</v>
      </c>
      <c r="L108" s="5">
        <v>10359313488</v>
      </c>
      <c r="M108" s="5">
        <v>9178059128</v>
      </c>
      <c r="N108" s="5">
        <v>11390020805</v>
      </c>
      <c r="O108" s="5">
        <v>10475168861</v>
      </c>
      <c r="P108" s="5">
        <v>9399249956</v>
      </c>
      <c r="Q108" s="5">
        <v>7801290125</v>
      </c>
      <c r="R108" s="5">
        <v>6827128966</v>
      </c>
      <c r="S108" s="5">
        <v>6140803497</v>
      </c>
      <c r="T108" s="5">
        <v>5562318632</v>
      </c>
      <c r="U108" s="5">
        <v>5008843616</v>
      </c>
      <c r="V108" s="5">
        <v>4317522407</v>
      </c>
      <c r="W108" s="5">
        <v>3802398496</v>
      </c>
      <c r="X108" s="5">
        <v>3534277646</v>
      </c>
      <c r="Y108" s="5">
        <v>2751953959</v>
      </c>
      <c r="Z108" s="5">
        <v>2723321581</v>
      </c>
    </row>
    <row r="109" spans="3:26" ht="15.5" x14ac:dyDescent="0.35">
      <c r="C109" t="s">
        <v>106</v>
      </c>
      <c r="D109" s="5">
        <v>13372407676</v>
      </c>
      <c r="E109" s="5">
        <v>13261247392</v>
      </c>
      <c r="F109" s="5">
        <v>13583704781</v>
      </c>
      <c r="G109" s="5">
        <v>13683082361</v>
      </c>
      <c r="I109" s="5">
        <v>13583704781</v>
      </c>
      <c r="J109" s="5">
        <v>14796452186</v>
      </c>
      <c r="K109" s="5">
        <v>15370018970</v>
      </c>
      <c r="L109" s="5">
        <v>16487895005</v>
      </c>
      <c r="M109" s="5">
        <v>32012463686</v>
      </c>
      <c r="N109" s="5">
        <v>190479472617</v>
      </c>
      <c r="O109" s="5">
        <v>179433881039</v>
      </c>
      <c r="P109" s="5">
        <v>184001251992</v>
      </c>
      <c r="Q109" s="5">
        <v>171700864119</v>
      </c>
      <c r="R109" s="5">
        <v>172150387116</v>
      </c>
      <c r="S109" s="5">
        <v>68336298523</v>
      </c>
      <c r="T109" s="5">
        <v>71194969714</v>
      </c>
      <c r="U109" s="5">
        <v>69446947117</v>
      </c>
      <c r="V109" s="5">
        <v>7935275866</v>
      </c>
      <c r="W109" s="5">
        <v>11315517913</v>
      </c>
      <c r="X109" s="5">
        <v>7591059542</v>
      </c>
      <c r="Y109" s="5">
        <v>15417542947</v>
      </c>
      <c r="Z109" s="5">
        <v>6084115081</v>
      </c>
    </row>
    <row r="110" spans="3:26" ht="15.5" x14ac:dyDescent="0.35">
      <c r="C110" t="s">
        <v>109</v>
      </c>
      <c r="D110" s="5">
        <v>8847112435685</v>
      </c>
      <c r="E110" s="5">
        <v>8254769446767</v>
      </c>
      <c r="F110" s="5">
        <v>8518854007983</v>
      </c>
      <c r="G110" s="5">
        <v>7197244265036</v>
      </c>
      <c r="I110" s="5">
        <v>8518854007983</v>
      </c>
      <c r="J110" s="5">
        <v>7279650882506</v>
      </c>
      <c r="K110" s="5">
        <v>6717297020705</v>
      </c>
      <c r="L110" s="5">
        <v>6857140243488</v>
      </c>
      <c r="M110" s="5">
        <v>5936609239750</v>
      </c>
      <c r="N110" s="5">
        <v>4881911874208</v>
      </c>
      <c r="O110" s="5">
        <v>3652947899746</v>
      </c>
      <c r="P110" s="5">
        <v>2899698787497</v>
      </c>
      <c r="Q110" s="5">
        <v>2393353176663</v>
      </c>
      <c r="R110" s="5">
        <v>1872344451122</v>
      </c>
      <c r="S110" s="5">
        <v>655385300221</v>
      </c>
      <c r="T110" s="5">
        <v>583553144493</v>
      </c>
      <c r="U110" s="5">
        <v>510083617850</v>
      </c>
      <c r="V110" s="5">
        <v>492880506217</v>
      </c>
      <c r="W110" s="5">
        <v>476178258658</v>
      </c>
      <c r="X110" s="5">
        <v>187789231158</v>
      </c>
      <c r="Y110" s="5">
        <v>172921732226</v>
      </c>
      <c r="Z110" s="5">
        <v>131997513357</v>
      </c>
    </row>
    <row r="111" spans="3:26" ht="15.5" x14ac:dyDescent="0.35">
      <c r="C111" t="s">
        <v>110</v>
      </c>
    </row>
    <row r="112" spans="3:26" ht="15.5" x14ac:dyDescent="0.35">
      <c r="C112" t="s">
        <v>111</v>
      </c>
    </row>
    <row r="113" spans="3:26" ht="15.5" x14ac:dyDescent="0.35">
      <c r="C113" t="s">
        <v>2083</v>
      </c>
      <c r="D113" s="5">
        <v>292452480372</v>
      </c>
      <c r="E113" s="5">
        <v>321746486011</v>
      </c>
      <c r="F113" s="5">
        <v>475224144295</v>
      </c>
      <c r="G113" s="5">
        <v>40744549168</v>
      </c>
      <c r="I113" s="5">
        <v>475224144295</v>
      </c>
      <c r="J113" s="5">
        <v>266749622868</v>
      </c>
      <c r="K113" s="5">
        <v>320134946860</v>
      </c>
      <c r="L113" s="5">
        <v>874890946444</v>
      </c>
      <c r="M113" s="5">
        <v>413632287500</v>
      </c>
      <c r="N113" s="5">
        <v>398438441500</v>
      </c>
      <c r="Q113" s="5">
        <v>12450000</v>
      </c>
      <c r="R113" s="5">
        <v>18240000</v>
      </c>
      <c r="S113" s="5">
        <v>31170000</v>
      </c>
      <c r="T113" s="5">
        <v>19567000</v>
      </c>
      <c r="U113" s="5">
        <v>2780526500</v>
      </c>
      <c r="V113" s="5">
        <v>10960488500</v>
      </c>
      <c r="W113" s="5">
        <v>4014215000</v>
      </c>
      <c r="X113" s="5">
        <v>12358068000</v>
      </c>
      <c r="Y113" s="5">
        <v>11888358500</v>
      </c>
      <c r="Z113" s="5">
        <v>539817500</v>
      </c>
    </row>
    <row r="114" spans="3:26" ht="15.5" x14ac:dyDescent="0.35">
      <c r="C114" t="s">
        <v>2084</v>
      </c>
      <c r="K114" s="5">
        <v>2204243960</v>
      </c>
      <c r="L114" s="5">
        <v>7889552307</v>
      </c>
      <c r="M114" s="5">
        <v>52220111826</v>
      </c>
      <c r="N114" s="5">
        <v>34154381306</v>
      </c>
      <c r="O114" s="5">
        <v>386560656505</v>
      </c>
      <c r="P114" s="5">
        <v>530794775370</v>
      </c>
      <c r="Q114" s="5">
        <v>504733055680</v>
      </c>
      <c r="R114" s="5">
        <v>99324698122</v>
      </c>
      <c r="S114" s="5">
        <v>41357971702</v>
      </c>
      <c r="T114" s="5">
        <v>5080589973</v>
      </c>
      <c r="U114" s="5">
        <v>3543574755</v>
      </c>
      <c r="V114" s="5">
        <v>9764220158</v>
      </c>
      <c r="W114" s="5">
        <v>5034422175</v>
      </c>
      <c r="X114" s="5">
        <v>13419664712</v>
      </c>
      <c r="Y114" s="5">
        <v>12823235153</v>
      </c>
      <c r="Z114" s="5">
        <v>866121920</v>
      </c>
    </row>
    <row r="115" spans="3:26" ht="15.5" x14ac:dyDescent="0.35">
      <c r="C115" t="s">
        <v>116</v>
      </c>
      <c r="D115" s="5">
        <v>3525513716</v>
      </c>
      <c r="E115" s="5">
        <v>3776105365</v>
      </c>
      <c r="F115" s="5">
        <v>2518188075</v>
      </c>
      <c r="G115" s="5">
        <v>2069171808</v>
      </c>
      <c r="I115" s="5">
        <v>2518188075</v>
      </c>
      <c r="J115" s="5">
        <v>12146987943</v>
      </c>
      <c r="K115" s="5">
        <v>875543293</v>
      </c>
      <c r="L115" s="5">
        <v>27639156292</v>
      </c>
      <c r="M115" s="5">
        <v>39001046064</v>
      </c>
      <c r="N115" s="5">
        <v>34680848047</v>
      </c>
      <c r="O115" s="5">
        <v>12290692223</v>
      </c>
      <c r="P115" s="5">
        <v>10941179236</v>
      </c>
      <c r="Q115" s="5">
        <v>2283123862</v>
      </c>
      <c r="R115" s="5">
        <v>10348493734</v>
      </c>
      <c r="S115" s="5">
        <v>1369243833</v>
      </c>
      <c r="T115" s="5">
        <v>462545056</v>
      </c>
      <c r="U115" s="5">
        <v>439738642</v>
      </c>
      <c r="V115" s="5">
        <v>74220573</v>
      </c>
      <c r="W115" s="5">
        <v>5613763</v>
      </c>
      <c r="X115" s="5">
        <v>393157226</v>
      </c>
      <c r="Y115" s="5">
        <v>1269217908</v>
      </c>
      <c r="Z115" s="5">
        <v>1039656031</v>
      </c>
    </row>
    <row r="116" spans="3:26" ht="15.5" x14ac:dyDescent="0.35">
      <c r="C116" t="s">
        <v>2085</v>
      </c>
      <c r="G116" s="5">
        <v>1135794016</v>
      </c>
      <c r="K116" s="5">
        <v>188572969</v>
      </c>
    </row>
    <row r="117" spans="3:26" ht="15.5" x14ac:dyDescent="0.35">
      <c r="C117" t="s">
        <v>957</v>
      </c>
    </row>
    <row r="118" spans="3:26" ht="15.5" x14ac:dyDescent="0.35">
      <c r="C118" t="s">
        <v>1337</v>
      </c>
      <c r="D118" s="5">
        <v>400000000000</v>
      </c>
      <c r="E118" s="5">
        <v>400000000000</v>
      </c>
      <c r="F118" s="5">
        <v>400000000000</v>
      </c>
      <c r="G118" s="5">
        <v>400000000000</v>
      </c>
      <c r="I118" s="5">
        <v>400000000000</v>
      </c>
      <c r="J118" s="5">
        <v>400000000000</v>
      </c>
      <c r="K118" s="5">
        <v>400000000000</v>
      </c>
    </row>
    <row r="119" spans="3:26" ht="15.5" x14ac:dyDescent="0.35">
      <c r="C119" t="s">
        <v>117</v>
      </c>
      <c r="D119" s="5">
        <v>4209698109</v>
      </c>
      <c r="E119" s="5">
        <v>5890244842</v>
      </c>
      <c r="F119" s="5">
        <v>14190100473</v>
      </c>
      <c r="G119" s="5">
        <v>4808008437</v>
      </c>
      <c r="I119" s="5">
        <v>14190100473</v>
      </c>
      <c r="J119" s="5">
        <v>10389705680</v>
      </c>
      <c r="K119" s="5">
        <v>3420565068</v>
      </c>
      <c r="L119" s="5">
        <v>4164204168</v>
      </c>
      <c r="M119" s="5">
        <v>9446377736</v>
      </c>
      <c r="N119" s="5">
        <v>4500300629</v>
      </c>
      <c r="O119" s="5">
        <v>13236251582</v>
      </c>
      <c r="P119" s="5">
        <v>14446504271</v>
      </c>
      <c r="Q119" s="5">
        <v>6392566742</v>
      </c>
      <c r="R119" s="5">
        <v>5593894538</v>
      </c>
      <c r="S119" s="5">
        <v>3577787679</v>
      </c>
      <c r="T119" s="5">
        <v>1161990141</v>
      </c>
      <c r="U119" s="5">
        <v>1300073939</v>
      </c>
      <c r="V119" s="5">
        <v>779281852</v>
      </c>
      <c r="W119" s="5">
        <v>521000022</v>
      </c>
      <c r="X119" s="5">
        <v>1384974027</v>
      </c>
      <c r="Y119" s="5">
        <v>656859063</v>
      </c>
      <c r="Z119" s="5">
        <v>383221636</v>
      </c>
    </row>
    <row r="120" spans="3:26" ht="15.5" x14ac:dyDescent="0.35">
      <c r="C120" t="s">
        <v>1208</v>
      </c>
      <c r="D120" s="5">
        <v>1288741092395</v>
      </c>
      <c r="E120" s="5">
        <v>1319539876611</v>
      </c>
      <c r="F120" s="5">
        <v>1351599851120</v>
      </c>
      <c r="I120" s="5">
        <v>1351599851120</v>
      </c>
      <c r="J120" s="5">
        <v>1283143811172</v>
      </c>
      <c r="L120" s="5">
        <v>591311562499</v>
      </c>
      <c r="M120" s="5">
        <v>719839583334</v>
      </c>
      <c r="N120" s="5">
        <v>1005111526188</v>
      </c>
      <c r="O120" s="5">
        <v>529453162160</v>
      </c>
      <c r="P120" s="5">
        <v>448563569649</v>
      </c>
      <c r="Q120" s="5">
        <v>200820593380</v>
      </c>
      <c r="R120" s="5">
        <v>192125999835</v>
      </c>
      <c r="S120" s="5">
        <v>59414305748</v>
      </c>
      <c r="T120" s="5">
        <v>56614267819</v>
      </c>
      <c r="U120" s="5">
        <v>9795630366</v>
      </c>
    </row>
    <row r="121" spans="3:26" ht="15.5" x14ac:dyDescent="0.35">
      <c r="C121" t="s">
        <v>1207</v>
      </c>
      <c r="G121" s="5">
        <v>1178014986564</v>
      </c>
      <c r="K121" s="5">
        <v>1103373703003</v>
      </c>
      <c r="L121" s="5">
        <v>258250000000</v>
      </c>
    </row>
    <row r="122" spans="3:26" ht="15.5" x14ac:dyDescent="0.35">
      <c r="C122" t="s">
        <v>206</v>
      </c>
      <c r="D122" s="5">
        <v>4678403803</v>
      </c>
      <c r="E122" s="5">
        <v>8273803016</v>
      </c>
      <c r="F122" s="5">
        <v>15902780136</v>
      </c>
      <c r="G122" s="5">
        <v>8509704873</v>
      </c>
      <c r="I122" s="5">
        <v>15902780136</v>
      </c>
      <c r="J122" s="5">
        <v>7754033318</v>
      </c>
      <c r="K122" s="5">
        <v>5011272122</v>
      </c>
      <c r="L122" s="5">
        <v>403977497285</v>
      </c>
      <c r="M122" s="5">
        <v>402460612166</v>
      </c>
      <c r="N122" s="5">
        <v>9586300506</v>
      </c>
      <c r="O122" s="5">
        <v>1195138638</v>
      </c>
      <c r="P122" s="5">
        <v>3529057071</v>
      </c>
      <c r="Q122" s="5">
        <v>6573359346</v>
      </c>
      <c r="R122" s="5">
        <v>24329536534</v>
      </c>
      <c r="S122" s="5">
        <v>2734452897</v>
      </c>
      <c r="T122" s="5">
        <v>2693947564</v>
      </c>
      <c r="U122" s="5">
        <v>9626412924</v>
      </c>
      <c r="V122" s="5">
        <v>2224719440</v>
      </c>
      <c r="W122" s="5">
        <v>2186945370</v>
      </c>
      <c r="X122" s="5">
        <v>1114973548</v>
      </c>
      <c r="Y122" s="5">
        <v>1151317409</v>
      </c>
      <c r="Z122" s="5">
        <v>634386739</v>
      </c>
    </row>
    <row r="123" spans="3:26" ht="15.5" x14ac:dyDescent="0.35">
      <c r="C123" t="s">
        <v>127</v>
      </c>
      <c r="D123" s="5">
        <v>4991989808814</v>
      </c>
      <c r="E123" s="5">
        <v>4910385955865</v>
      </c>
      <c r="F123" s="5">
        <v>5305767117908</v>
      </c>
      <c r="G123" s="5">
        <v>4423769028818</v>
      </c>
      <c r="I123" s="5">
        <v>5305767117908</v>
      </c>
      <c r="J123" s="5">
        <v>4814561675225</v>
      </c>
      <c r="K123" s="5">
        <v>4282941682484</v>
      </c>
      <c r="L123" s="5">
        <v>4588594576633</v>
      </c>
      <c r="M123" s="5">
        <v>3824141372207</v>
      </c>
      <c r="N123" s="5">
        <v>2920986089935</v>
      </c>
      <c r="O123" s="5">
        <v>1818115863373</v>
      </c>
      <c r="P123" s="5">
        <v>1170192133739</v>
      </c>
      <c r="Q123" s="5">
        <v>736001200067</v>
      </c>
      <c r="R123" s="5">
        <v>339595994753</v>
      </c>
      <c r="S123" s="5">
        <v>113562575138</v>
      </c>
      <c r="T123" s="5">
        <v>72455622242</v>
      </c>
      <c r="U123" s="5">
        <v>32387978928</v>
      </c>
      <c r="V123" s="5">
        <v>28027689356</v>
      </c>
      <c r="W123" s="5">
        <v>15588771239</v>
      </c>
      <c r="X123" s="5">
        <v>31431712652</v>
      </c>
      <c r="Y123" s="5">
        <v>27788988033</v>
      </c>
      <c r="Z123" s="5">
        <v>3463203826</v>
      </c>
    </row>
    <row r="124" spans="3:26" ht="15.5" x14ac:dyDescent="0.35">
      <c r="C124" t="s">
        <v>128</v>
      </c>
    </row>
    <row r="125" spans="3:26" ht="15.5" x14ac:dyDescent="0.35">
      <c r="C125" t="s">
        <v>129</v>
      </c>
      <c r="D125" s="5">
        <v>1218638473800</v>
      </c>
      <c r="E125" s="5">
        <v>1218638473800</v>
      </c>
      <c r="F125" s="5">
        <v>1218638473800</v>
      </c>
      <c r="G125" s="5">
        <v>1218638473800</v>
      </c>
      <c r="I125" s="5">
        <v>1218638473800</v>
      </c>
      <c r="J125" s="5">
        <v>1218638473800</v>
      </c>
      <c r="K125" s="5">
        <v>1218638473800</v>
      </c>
      <c r="L125" s="5">
        <v>1218638473800</v>
      </c>
      <c r="M125" s="5">
        <v>1218638473800</v>
      </c>
      <c r="N125" s="5">
        <v>1218638473800</v>
      </c>
      <c r="O125" s="5">
        <v>1218638473800</v>
      </c>
      <c r="P125" s="5">
        <v>1218603769700</v>
      </c>
      <c r="Q125" s="5">
        <v>1218570776500</v>
      </c>
      <c r="R125" s="5">
        <v>1218206625000</v>
      </c>
      <c r="S125" s="5">
        <v>336057000000</v>
      </c>
      <c r="T125" s="5">
        <v>336057000000</v>
      </c>
      <c r="U125" s="5">
        <v>336057000000</v>
      </c>
      <c r="V125" s="5">
        <v>336057000000</v>
      </c>
      <c r="W125" s="5">
        <v>336057000000</v>
      </c>
      <c r="X125" s="5">
        <v>56009500000</v>
      </c>
      <c r="Y125" s="5">
        <v>56009500000</v>
      </c>
      <c r="Z125" s="5">
        <v>56009500000</v>
      </c>
    </row>
    <row r="126" spans="3:26" ht="15.5" x14ac:dyDescent="0.35">
      <c r="C126" t="s">
        <v>130</v>
      </c>
      <c r="D126" s="5">
        <v>43471495814</v>
      </c>
      <c r="E126" s="5">
        <v>43471495814</v>
      </c>
      <c r="F126" s="5">
        <v>43471495814</v>
      </c>
      <c r="G126" s="5">
        <v>43471495814</v>
      </c>
      <c r="I126" s="5">
        <v>43471495814</v>
      </c>
      <c r="J126" s="5">
        <v>43471495814</v>
      </c>
      <c r="K126" s="5">
        <v>43471495814</v>
      </c>
      <c r="L126" s="5">
        <v>43471495814</v>
      </c>
      <c r="M126" s="5">
        <v>43471495814</v>
      </c>
      <c r="N126" s="5">
        <v>43471495814</v>
      </c>
      <c r="O126" s="5">
        <v>43471495814</v>
      </c>
      <c r="P126" s="5">
        <v>43468025404</v>
      </c>
      <c r="Q126" s="5">
        <v>43464726084</v>
      </c>
      <c r="R126" s="5">
        <v>43428310934</v>
      </c>
      <c r="S126" s="5">
        <v>5027935934</v>
      </c>
      <c r="T126" s="5">
        <v>5027935934</v>
      </c>
      <c r="U126" s="5">
        <v>5027935934</v>
      </c>
      <c r="V126" s="5">
        <v>5027935934</v>
      </c>
      <c r="W126" s="5">
        <v>5027935934</v>
      </c>
      <c r="X126" s="5">
        <v>75435934</v>
      </c>
      <c r="Y126" s="5">
        <v>75435934</v>
      </c>
      <c r="Z126" s="5">
        <v>75435934</v>
      </c>
    </row>
    <row r="127" spans="3:26" ht="15.5" x14ac:dyDescent="0.35">
      <c r="C127" t="s">
        <v>131</v>
      </c>
      <c r="D127" s="5">
        <v>1326083509567</v>
      </c>
      <c r="E127" s="5">
        <v>1265564593457</v>
      </c>
      <c r="F127" s="5">
        <v>1142862061630</v>
      </c>
      <c r="G127" s="5">
        <v>1181406729083</v>
      </c>
      <c r="I127" s="5">
        <v>1142862061630</v>
      </c>
      <c r="J127" s="5">
        <v>1044934819917</v>
      </c>
      <c r="K127" s="5">
        <v>955787881809</v>
      </c>
      <c r="L127" s="5">
        <v>850887486252</v>
      </c>
      <c r="M127" s="5">
        <v>698424202884</v>
      </c>
      <c r="N127" s="5">
        <v>618904028197</v>
      </c>
      <c r="O127" s="5">
        <v>497819698459</v>
      </c>
      <c r="P127" s="5">
        <v>398181381775</v>
      </c>
      <c r="Q127" s="5">
        <v>330667562886</v>
      </c>
      <c r="R127" s="5">
        <v>210744146241</v>
      </c>
      <c r="S127" s="5">
        <v>143354958111</v>
      </c>
      <c r="T127" s="5">
        <v>117882825425</v>
      </c>
      <c r="U127" s="5">
        <v>88117776645</v>
      </c>
      <c r="V127" s="5">
        <v>75904148628</v>
      </c>
      <c r="W127" s="5">
        <v>71856997759</v>
      </c>
      <c r="X127" s="5">
        <v>54713025482</v>
      </c>
      <c r="Y127" s="5">
        <v>44915803097</v>
      </c>
      <c r="Z127" s="5">
        <v>40512257140</v>
      </c>
    </row>
    <row r="128" spans="3:26" ht="15.5" x14ac:dyDescent="0.35">
      <c r="C128" t="s">
        <v>132</v>
      </c>
      <c r="D128" s="5">
        <v>55000000000</v>
      </c>
      <c r="E128" s="5">
        <v>55000000000</v>
      </c>
      <c r="F128" s="5">
        <v>55000000000</v>
      </c>
      <c r="G128" s="5">
        <v>55000000000</v>
      </c>
      <c r="I128" s="5">
        <v>55000000000</v>
      </c>
      <c r="J128" s="5">
        <v>50500000000</v>
      </c>
      <c r="K128" s="5">
        <v>46500000000</v>
      </c>
      <c r="L128" s="5">
        <v>35500000000</v>
      </c>
      <c r="M128" s="5">
        <v>35500000000</v>
      </c>
      <c r="R128" s="5">
        <v>16500000000</v>
      </c>
      <c r="S128" s="5">
        <v>8500000000</v>
      </c>
      <c r="T128" s="5">
        <v>8500000000</v>
      </c>
      <c r="U128" s="5">
        <v>7000000000</v>
      </c>
      <c r="V128" s="5">
        <v>6500000000</v>
      </c>
      <c r="W128" s="5">
        <v>5000000000</v>
      </c>
    </row>
    <row r="129" spans="2:26" ht="15.5" x14ac:dyDescent="0.35">
      <c r="C129" t="s">
        <v>133</v>
      </c>
      <c r="D129" s="5">
        <v>1271083509567</v>
      </c>
      <c r="E129" s="5">
        <v>1210564593457</v>
      </c>
      <c r="F129" s="5">
        <v>1087862061630</v>
      </c>
      <c r="G129" s="5">
        <v>1126406729083</v>
      </c>
      <c r="I129" s="5">
        <v>1087862061630</v>
      </c>
      <c r="J129" s="5">
        <v>994434819917</v>
      </c>
      <c r="K129" s="5">
        <v>909287881809</v>
      </c>
      <c r="L129" s="5">
        <v>815387486252</v>
      </c>
      <c r="M129" s="5">
        <v>662924202884</v>
      </c>
      <c r="R129" s="5">
        <v>194244146241</v>
      </c>
      <c r="S129" s="5">
        <v>134854958111</v>
      </c>
      <c r="T129" s="5">
        <v>109382825425</v>
      </c>
      <c r="U129" s="5">
        <v>81117776645</v>
      </c>
      <c r="V129" s="5">
        <v>69404148628</v>
      </c>
      <c r="W129" s="5">
        <v>66856997759</v>
      </c>
    </row>
    <row r="130" spans="2:26" ht="15.5" x14ac:dyDescent="0.35">
      <c r="C130" t="s">
        <v>134</v>
      </c>
      <c r="D130" s="5">
        <v>1326083509567</v>
      </c>
      <c r="E130" s="5">
        <v>1265564593457</v>
      </c>
      <c r="F130" s="5">
        <v>1142862061630</v>
      </c>
      <c r="G130" s="5">
        <v>1181406729083</v>
      </c>
      <c r="I130" s="5">
        <v>1142862061630</v>
      </c>
      <c r="J130" s="5">
        <v>1044934819917</v>
      </c>
      <c r="K130" s="5">
        <v>955787881809</v>
      </c>
      <c r="L130" s="5">
        <v>850887486252</v>
      </c>
      <c r="M130" s="5">
        <v>698424202884</v>
      </c>
      <c r="N130" s="5">
        <v>618904028197</v>
      </c>
      <c r="O130" s="5">
        <v>497819698459</v>
      </c>
      <c r="P130" s="5">
        <v>398181381775</v>
      </c>
      <c r="Q130" s="5">
        <v>330667562886</v>
      </c>
      <c r="R130" s="5">
        <v>210744146241</v>
      </c>
      <c r="S130" s="5">
        <v>143354958111</v>
      </c>
      <c r="T130" s="5">
        <v>117882825425</v>
      </c>
      <c r="U130" s="5">
        <v>88117776645</v>
      </c>
      <c r="V130" s="5">
        <v>75904148628</v>
      </c>
      <c r="W130" s="5">
        <v>71856997759</v>
      </c>
      <c r="X130" s="5">
        <v>54713025482</v>
      </c>
      <c r="Y130" s="5">
        <v>44915803097</v>
      </c>
      <c r="Z130" s="5">
        <v>40512257140</v>
      </c>
    </row>
    <row r="131" spans="2:26" ht="15.5" x14ac:dyDescent="0.35">
      <c r="C131" t="s">
        <v>212</v>
      </c>
      <c r="D131" s="5">
        <v>101010714394</v>
      </c>
      <c r="E131" s="5">
        <v>102738557661</v>
      </c>
      <c r="F131" s="5">
        <v>98398989113</v>
      </c>
      <c r="G131" s="5">
        <v>95930780521</v>
      </c>
      <c r="I131" s="5">
        <v>98398989113</v>
      </c>
      <c r="J131" s="5">
        <v>92384659361</v>
      </c>
      <c r="K131" s="5">
        <v>88508320252</v>
      </c>
      <c r="L131" s="5">
        <v>84603917043</v>
      </c>
      <c r="M131" s="5">
        <v>80468372713</v>
      </c>
      <c r="N131" s="5">
        <v>71883115235</v>
      </c>
      <c r="O131" s="5">
        <v>68193305198</v>
      </c>
      <c r="P131" s="5">
        <v>64851872641</v>
      </c>
      <c r="Q131" s="5">
        <v>61934913419</v>
      </c>
      <c r="R131" s="5">
        <v>57029255591</v>
      </c>
      <c r="S131" s="5">
        <v>54062442707</v>
      </c>
      <c r="T131" s="5">
        <v>52129760892</v>
      </c>
      <c r="U131" s="5">
        <v>48492926343</v>
      </c>
      <c r="V131" s="5">
        <v>47863732298</v>
      </c>
      <c r="W131" s="5">
        <v>47647553725</v>
      </c>
      <c r="X131" s="5">
        <v>45559557089</v>
      </c>
      <c r="Y131" s="5">
        <v>44132005163</v>
      </c>
      <c r="Z131" s="5">
        <v>31937116456</v>
      </c>
    </row>
    <row r="132" spans="2:26" ht="15.5" x14ac:dyDescent="0.35">
      <c r="C132" t="s">
        <v>10</v>
      </c>
      <c r="D132" s="5">
        <v>3855122626872</v>
      </c>
      <c r="E132" s="5">
        <v>3344383490902</v>
      </c>
      <c r="F132" s="5">
        <v>3213086890074</v>
      </c>
      <c r="G132" s="5">
        <v>2773475236218</v>
      </c>
      <c r="I132" s="5">
        <v>3213086890074</v>
      </c>
      <c r="J132" s="5">
        <v>2465089207280</v>
      </c>
      <c r="K132" s="5">
        <v>2434355338221</v>
      </c>
      <c r="L132" s="5">
        <v>2268545666855</v>
      </c>
      <c r="M132" s="5">
        <v>2112467867543</v>
      </c>
      <c r="N132" s="5">
        <v>1960925784273</v>
      </c>
      <c r="O132" s="5">
        <v>1834832036373</v>
      </c>
      <c r="P132" s="5">
        <v>1729506653757</v>
      </c>
      <c r="Q132" s="5">
        <v>1657351976596</v>
      </c>
      <c r="R132" s="5">
        <v>1532748456367</v>
      </c>
      <c r="S132" s="5">
        <v>541822725083</v>
      </c>
      <c r="T132" s="5">
        <v>511097522251</v>
      </c>
      <c r="U132" s="5">
        <v>477695638922</v>
      </c>
      <c r="V132" s="5">
        <v>464852816860</v>
      </c>
      <c r="W132" s="5">
        <v>460589487418</v>
      </c>
      <c r="X132" s="5">
        <v>156357518505</v>
      </c>
      <c r="Y132" s="5">
        <v>145132744194</v>
      </c>
      <c r="Z132" s="5">
        <v>128534309530</v>
      </c>
    </row>
    <row r="133" spans="2:26" ht="15.5" x14ac:dyDescent="0.35">
      <c r="C133" t="s">
        <v>135</v>
      </c>
      <c r="D133" s="5">
        <v>8847112435686</v>
      </c>
      <c r="E133" s="5">
        <v>8254769446767</v>
      </c>
      <c r="F133" s="5">
        <v>8518854007982</v>
      </c>
      <c r="G133" s="5">
        <v>7197244265036</v>
      </c>
      <c r="I133" s="5">
        <v>8518854007982</v>
      </c>
      <c r="J133" s="5">
        <v>7279650882505</v>
      </c>
      <c r="K133" s="5">
        <v>6717297020705</v>
      </c>
      <c r="L133" s="5">
        <v>6857140243488</v>
      </c>
      <c r="M133" s="5">
        <v>5936609239750</v>
      </c>
      <c r="N133" s="5">
        <v>4881911874208</v>
      </c>
      <c r="O133" s="5">
        <v>3652947899746</v>
      </c>
      <c r="P133" s="5">
        <v>2899698787496</v>
      </c>
      <c r="Q133" s="5">
        <v>2393353176663</v>
      </c>
      <c r="R133" s="5">
        <v>1872344451120</v>
      </c>
      <c r="S133" s="5">
        <v>655385300221</v>
      </c>
      <c r="T133" s="5">
        <v>583553144493</v>
      </c>
      <c r="U133" s="5">
        <v>510083617850</v>
      </c>
      <c r="V133" s="5">
        <v>492880506216</v>
      </c>
      <c r="W133" s="5">
        <v>476178258657</v>
      </c>
      <c r="X133" s="5">
        <v>187789231157</v>
      </c>
      <c r="Y133" s="5">
        <v>172921732227</v>
      </c>
      <c r="Z133" s="5">
        <v>131997513356</v>
      </c>
    </row>
    <row r="134" spans="2:26" ht="15.5" x14ac:dyDescent="0.35">
      <c r="C134" t="s">
        <v>136</v>
      </c>
      <c r="D134" s="5">
        <v>11766313488</v>
      </c>
      <c r="E134" s="5">
        <v>11766313488</v>
      </c>
      <c r="F134" s="5">
        <v>11766313488</v>
      </c>
      <c r="G134" s="5">
        <v>11766313488</v>
      </c>
      <c r="I134" s="5">
        <v>11766313488</v>
      </c>
      <c r="J134" s="5">
        <v>11766313488</v>
      </c>
      <c r="K134" s="5">
        <v>11766313488</v>
      </c>
      <c r="L134" s="5">
        <v>11766313488</v>
      </c>
      <c r="M134" s="5">
        <v>11766313488</v>
      </c>
      <c r="N134" s="5">
        <v>11766313488</v>
      </c>
      <c r="O134" s="5">
        <v>11766313488</v>
      </c>
      <c r="P134" s="5">
        <v>11765966447</v>
      </c>
      <c r="Q134" s="5">
        <v>11761995000</v>
      </c>
      <c r="R134" s="5">
        <v>11761995000</v>
      </c>
      <c r="S134" s="5">
        <v>2940498750</v>
      </c>
      <c r="T134" s="5">
        <v>2940498750</v>
      </c>
      <c r="U134" s="5">
        <v>2940498750</v>
      </c>
      <c r="V134" s="5">
        <v>2940498750</v>
      </c>
      <c r="W134" s="5">
        <v>2940498750</v>
      </c>
      <c r="X134" s="5">
        <v>140023750</v>
      </c>
      <c r="Y134" s="5">
        <v>140023750</v>
      </c>
      <c r="Z134" s="5">
        <v>140023750</v>
      </c>
    </row>
    <row r="136" spans="2:26" ht="15.5" x14ac:dyDescent="0.35">
      <c r="B136" t="s">
        <v>137</v>
      </c>
      <c r="C136" t="s">
        <v>138</v>
      </c>
      <c r="D136" s="5">
        <v>89430932567</v>
      </c>
      <c r="E136" s="5">
        <v>-433697889226</v>
      </c>
      <c r="F136" s="5">
        <v>-172316582528</v>
      </c>
      <c r="G136" s="5">
        <v>83253830209</v>
      </c>
      <c r="I136" s="5">
        <v>-618515856346</v>
      </c>
      <c r="J136" s="5">
        <v>-94455441476</v>
      </c>
      <c r="K136" s="5">
        <v>-95394926278</v>
      </c>
      <c r="L136" s="5">
        <v>339260550787</v>
      </c>
      <c r="M136" s="5">
        <v>1514602034485</v>
      </c>
      <c r="N136" s="5">
        <v>496729728002</v>
      </c>
      <c r="O136" s="5">
        <v>622743750761</v>
      </c>
      <c r="P136" s="5">
        <v>-121698212241</v>
      </c>
      <c r="Q136" s="5">
        <v>-131698134503</v>
      </c>
      <c r="R136" s="5">
        <v>-812113316733</v>
      </c>
      <c r="S136" s="5">
        <v>13249224386</v>
      </c>
      <c r="T136" s="5">
        <v>-35424085907</v>
      </c>
      <c r="U136" s="5">
        <v>-239263654478</v>
      </c>
      <c r="V136" s="5">
        <v>1158451338</v>
      </c>
      <c r="W136" s="5">
        <v>4882789490</v>
      </c>
      <c r="X136" s="5">
        <v>-8039773335</v>
      </c>
      <c r="Y136" s="5">
        <v>4047629501</v>
      </c>
      <c r="Z136" s="5">
        <v>14290611091</v>
      </c>
    </row>
    <row r="137" spans="2:26" ht="15.5" x14ac:dyDescent="0.35">
      <c r="C137" t="s">
        <v>2086</v>
      </c>
    </row>
    <row r="138" spans="2:26" ht="15.5" x14ac:dyDescent="0.35">
      <c r="C138" t="s">
        <v>2087</v>
      </c>
      <c r="D138" s="5">
        <v>-40803706173</v>
      </c>
      <c r="E138" s="5">
        <v>15584112153</v>
      </c>
      <c r="F138" s="5">
        <v>-68109325260</v>
      </c>
      <c r="G138" s="5">
        <v>24145319856</v>
      </c>
      <c r="I138" s="5">
        <v>13753121874</v>
      </c>
      <c r="J138" s="5">
        <v>58716350454</v>
      </c>
      <c r="K138" s="5">
        <v>789471115180</v>
      </c>
      <c r="L138" s="5">
        <v>140836872019</v>
      </c>
      <c r="M138" s="5">
        <v>148072834040</v>
      </c>
      <c r="N138" s="5">
        <v>105400982229</v>
      </c>
      <c r="O138" s="5">
        <v>83956191076</v>
      </c>
      <c r="P138" s="5">
        <v>111970204792</v>
      </c>
      <c r="Q138" s="5">
        <v>40794613435</v>
      </c>
      <c r="R138" s="5">
        <v>18547158159</v>
      </c>
      <c r="S138" s="5">
        <v>11060058563</v>
      </c>
      <c r="T138" s="5">
        <v>8590909770</v>
      </c>
      <c r="U138" s="5">
        <v>4589089470</v>
      </c>
      <c r="V138" s="5">
        <v>2331508529</v>
      </c>
      <c r="W138" s="5">
        <v>2136772615</v>
      </c>
      <c r="X138" s="5">
        <v>5590572848</v>
      </c>
      <c r="Y138" s="5">
        <v>3125117402</v>
      </c>
      <c r="Z138" s="5">
        <v>2447232554</v>
      </c>
    </row>
    <row r="139" spans="2:26" ht="15.5" x14ac:dyDescent="0.35">
      <c r="C139" t="s">
        <v>2088</v>
      </c>
      <c r="D139" s="5">
        <v>-17559096743</v>
      </c>
      <c r="E139" s="5">
        <v>17559096743</v>
      </c>
      <c r="L139" s="5">
        <v>12977369861</v>
      </c>
      <c r="M139" s="5">
        <v>10461907044</v>
      </c>
      <c r="N139" s="5">
        <v>64941485281</v>
      </c>
      <c r="O139" s="5">
        <v>86920345347</v>
      </c>
      <c r="P139" s="5">
        <v>83263730732</v>
      </c>
      <c r="Q139" s="5">
        <v>59828374320</v>
      </c>
      <c r="R139" s="5">
        <v>52401500596</v>
      </c>
      <c r="S139" s="5">
        <v>41940950540</v>
      </c>
      <c r="T139" s="5">
        <v>26931749520</v>
      </c>
      <c r="U139" s="5">
        <v>20668147153</v>
      </c>
      <c r="V139" s="5">
        <v>13536598987</v>
      </c>
      <c r="W139" s="5">
        <v>5302079248</v>
      </c>
      <c r="Y139" s="5">
        <v>1447337556</v>
      </c>
      <c r="Z139" s="5">
        <v>1146499270</v>
      </c>
    </row>
    <row r="140" spans="2:26" ht="15.5" x14ac:dyDescent="0.35">
      <c r="C140" t="s">
        <v>1360</v>
      </c>
      <c r="D140" s="5">
        <v>179448596822</v>
      </c>
      <c r="E140" s="5">
        <v>-213692812416</v>
      </c>
      <c r="F140" s="5">
        <v>228893967040</v>
      </c>
      <c r="G140" s="5">
        <v>3756378308</v>
      </c>
      <c r="K140" s="5">
        <v>-557888416294</v>
      </c>
      <c r="L140" s="5">
        <v>-151921557418</v>
      </c>
      <c r="M140" s="5">
        <v>-57611226449</v>
      </c>
      <c r="N140" s="5">
        <v>10494033457</v>
      </c>
      <c r="O140" s="5">
        <v>-23648948666</v>
      </c>
      <c r="P140" s="5">
        <v>42678910032</v>
      </c>
      <c r="Q140" s="5">
        <v>-94361086663</v>
      </c>
      <c r="R140" s="5">
        <v>-242296713134</v>
      </c>
      <c r="S140" s="5">
        <v>-168250095</v>
      </c>
      <c r="T140" s="5">
        <v>1314114758</v>
      </c>
      <c r="U140" s="5">
        <v>-317705162322</v>
      </c>
      <c r="V140" s="5">
        <v>-5925323436</v>
      </c>
      <c r="X140" s="5">
        <v>868120548</v>
      </c>
      <c r="Y140" s="5">
        <v>2381816000</v>
      </c>
      <c r="Z140" s="5">
        <v>131406602</v>
      </c>
    </row>
    <row r="141" spans="2:26" ht="15.5" x14ac:dyDescent="0.35">
      <c r="C141" t="s">
        <v>2089</v>
      </c>
    </row>
    <row r="142" spans="2:26" ht="15.5" x14ac:dyDescent="0.35">
      <c r="C142" t="s">
        <v>2090</v>
      </c>
      <c r="V142" s="5">
        <v>327315316</v>
      </c>
      <c r="X142" s="5">
        <v>1260274780</v>
      </c>
      <c r="Y142" s="5">
        <v>66219380</v>
      </c>
      <c r="Z142" s="5">
        <v>80000000</v>
      </c>
    </row>
    <row r="143" spans="2:26" ht="15.5" x14ac:dyDescent="0.35">
      <c r="C143" t="s">
        <v>2091</v>
      </c>
      <c r="V143" s="5">
        <v>54811913</v>
      </c>
      <c r="W143" s="5">
        <v>521707894</v>
      </c>
      <c r="Y143" s="5">
        <v>2750000</v>
      </c>
      <c r="Z143" s="5">
        <v>15061875</v>
      </c>
    </row>
    <row r="144" spans="2:26" ht="15.5" x14ac:dyDescent="0.35">
      <c r="C144" t="s">
        <v>2092</v>
      </c>
      <c r="D144" s="5">
        <v>121085793906</v>
      </c>
      <c r="E144" s="5">
        <v>-180549603520</v>
      </c>
      <c r="F144" s="5">
        <v>160784641780</v>
      </c>
      <c r="G144" s="5">
        <v>27901698164</v>
      </c>
      <c r="I144" s="5">
        <v>13753121874</v>
      </c>
      <c r="J144" s="5">
        <v>58716350454</v>
      </c>
      <c r="K144" s="5">
        <v>231582698886</v>
      </c>
      <c r="L144" s="5">
        <v>1892684462</v>
      </c>
      <c r="M144" s="5">
        <v>100923514635</v>
      </c>
      <c r="N144" s="5">
        <v>180836500967</v>
      </c>
      <c r="O144" s="5">
        <v>147227587757</v>
      </c>
      <c r="P144" s="5">
        <v>237912845556</v>
      </c>
      <c r="Q144" s="5">
        <v>6261901092</v>
      </c>
      <c r="R144" s="5">
        <v>-171348054379</v>
      </c>
      <c r="S144" s="5">
        <v>52832759008</v>
      </c>
      <c r="T144" s="5">
        <v>36836774048</v>
      </c>
      <c r="U144" s="5">
        <v>-292447925699</v>
      </c>
      <c r="V144" s="5">
        <v>10324911309</v>
      </c>
      <c r="W144" s="5">
        <v>7960559757</v>
      </c>
      <c r="X144" s="5">
        <v>7718968176</v>
      </c>
      <c r="Y144" s="5">
        <v>7023240338</v>
      </c>
      <c r="Z144" s="5">
        <v>3820200301</v>
      </c>
    </row>
    <row r="145" spans="3:26" ht="15.5" x14ac:dyDescent="0.35">
      <c r="C145" t="s">
        <v>1706</v>
      </c>
      <c r="D145" s="5">
        <v>36809218167</v>
      </c>
      <c r="E145" s="5">
        <v>-36867327</v>
      </c>
      <c r="F145" s="5">
        <v>82950205852</v>
      </c>
      <c r="G145" s="5">
        <v>4922292488</v>
      </c>
      <c r="I145" s="5">
        <v>103614756475</v>
      </c>
      <c r="J145" s="5">
        <v>-14027629159</v>
      </c>
      <c r="K145" s="5">
        <v>-52680417229</v>
      </c>
      <c r="L145" s="5">
        <v>-28424433841</v>
      </c>
      <c r="M145" s="5">
        <v>736702575081</v>
      </c>
      <c r="N145" s="5">
        <v>-130756134041</v>
      </c>
      <c r="O145" s="5">
        <v>-14534143872</v>
      </c>
      <c r="P145" s="5">
        <v>-276920239271</v>
      </c>
      <c r="Q145" s="5">
        <v>113221794973</v>
      </c>
      <c r="R145" s="5">
        <v>23159365673</v>
      </c>
      <c r="S145" s="5">
        <v>8715816176</v>
      </c>
      <c r="T145" s="5">
        <v>10065356317</v>
      </c>
      <c r="U145" s="5">
        <v>5115321359</v>
      </c>
    </row>
    <row r="146" spans="3:26" ht="15.5" x14ac:dyDescent="0.35">
      <c r="C146" t="s">
        <v>2093</v>
      </c>
    </row>
    <row r="147" spans="3:26" ht="15.5" x14ac:dyDescent="0.35">
      <c r="C147" t="s">
        <v>2094</v>
      </c>
      <c r="F147" s="5">
        <v>38112144866</v>
      </c>
      <c r="I147" s="5">
        <v>38112144866</v>
      </c>
      <c r="J147" s="5">
        <v>39972304143</v>
      </c>
      <c r="N147" s="5">
        <v>4135520782</v>
      </c>
      <c r="O147" s="5">
        <v>345000</v>
      </c>
      <c r="P147" s="5">
        <v>174308752</v>
      </c>
      <c r="Q147" s="5">
        <v>1358000</v>
      </c>
      <c r="R147" s="5">
        <v>1113636</v>
      </c>
      <c r="S147" s="5">
        <v>800000</v>
      </c>
      <c r="T147" s="5">
        <v>48336750</v>
      </c>
      <c r="U147" s="5">
        <v>6588288</v>
      </c>
      <c r="V147" s="5">
        <v>27042750</v>
      </c>
      <c r="W147" s="5">
        <v>81199100</v>
      </c>
      <c r="X147" s="5">
        <v>266961750</v>
      </c>
      <c r="Y147" s="5">
        <v>8250000</v>
      </c>
      <c r="Z147" s="5">
        <v>10062500</v>
      </c>
    </row>
    <row r="148" spans="3:26" ht="15.5" x14ac:dyDescent="0.35">
      <c r="C148" t="s">
        <v>2095</v>
      </c>
      <c r="D148" s="5">
        <v>2063843368</v>
      </c>
      <c r="F148" s="5">
        <v>49955804752</v>
      </c>
      <c r="G148" s="5">
        <v>110717593145</v>
      </c>
      <c r="I148" s="5">
        <v>-25473068562</v>
      </c>
      <c r="J148" s="5">
        <v>21194689788</v>
      </c>
      <c r="K148" s="5">
        <v>39161761211</v>
      </c>
      <c r="L148" s="5">
        <v>59099609688</v>
      </c>
      <c r="M148" s="5">
        <v>-136970774102</v>
      </c>
    </row>
    <row r="149" spans="3:26" ht="15.5" x14ac:dyDescent="0.35">
      <c r="C149" t="s">
        <v>2096</v>
      </c>
      <c r="D149" s="5">
        <v>206748694702</v>
      </c>
      <c r="E149" s="5">
        <v>523001099490</v>
      </c>
      <c r="F149" s="5">
        <v>114300394598</v>
      </c>
      <c r="G149" s="5">
        <v>510962896924</v>
      </c>
      <c r="I149" s="5">
        <v>1514036345702</v>
      </c>
      <c r="J149" s="5">
        <v>1582931911543</v>
      </c>
      <c r="K149" s="5">
        <v>1873429915645</v>
      </c>
      <c r="L149" s="5">
        <v>2086838710857</v>
      </c>
      <c r="M149" s="5">
        <v>1683275287903</v>
      </c>
      <c r="N149" s="5">
        <v>763940715754</v>
      </c>
      <c r="O149" s="5">
        <v>101739950600</v>
      </c>
      <c r="P149" s="5">
        <v>-71803271699</v>
      </c>
      <c r="Q149" s="5">
        <v>-12212581854</v>
      </c>
      <c r="R149" s="5">
        <v>-614611020509</v>
      </c>
      <c r="S149" s="5">
        <v>-9807277391</v>
      </c>
      <c r="T149" s="5">
        <v>-44574685816</v>
      </c>
      <c r="U149" s="5">
        <v>-30607216549</v>
      </c>
      <c r="V149" s="5">
        <v>12802310336</v>
      </c>
    </row>
    <row r="150" spans="3:26" ht="15.5" x14ac:dyDescent="0.35">
      <c r="C150" t="s">
        <v>2097</v>
      </c>
    </row>
    <row r="151" spans="3:26" ht="15.5" x14ac:dyDescent="0.35">
      <c r="C151" t="s">
        <v>2098</v>
      </c>
      <c r="U151" s="5">
        <v>-17237616917</v>
      </c>
      <c r="V151" s="5">
        <v>-22951306969</v>
      </c>
    </row>
    <row r="152" spans="3:26" ht="15.5" x14ac:dyDescent="0.35">
      <c r="C152" t="s">
        <v>1919</v>
      </c>
      <c r="D152" s="5">
        <v>-9884795477</v>
      </c>
      <c r="E152" s="5">
        <v>-22431303555</v>
      </c>
      <c r="F152" s="5">
        <v>-15626897745</v>
      </c>
      <c r="G152" s="5">
        <v>-14088152244</v>
      </c>
      <c r="I152" s="5">
        <v>-67770384897</v>
      </c>
      <c r="J152" s="5">
        <v>-63794622845</v>
      </c>
      <c r="K152" s="5">
        <v>-63959553960</v>
      </c>
      <c r="L152" s="5">
        <v>-60934946751</v>
      </c>
      <c r="M152" s="5">
        <v>-58699579540</v>
      </c>
      <c r="N152" s="5">
        <v>-57136673463</v>
      </c>
      <c r="O152" s="5">
        <v>-56548628937</v>
      </c>
      <c r="P152" s="5">
        <v>-48732372059</v>
      </c>
      <c r="Q152" s="5">
        <v>-33590602980</v>
      </c>
      <c r="R152" s="5">
        <v>-19183103069</v>
      </c>
      <c r="S152" s="5">
        <v>-17210440922</v>
      </c>
      <c r="T152" s="5">
        <v>-13257726885</v>
      </c>
      <c r="W152" s="5">
        <v>-3284702699</v>
      </c>
      <c r="X152" s="5">
        <v>-2732826876</v>
      </c>
      <c r="Y152" s="5">
        <v>-2264818157</v>
      </c>
      <c r="Z152" s="5">
        <v>-1881967261</v>
      </c>
    </row>
    <row r="153" spans="3:26" ht="15.5" x14ac:dyDescent="0.35">
      <c r="C153" t="s">
        <v>1918</v>
      </c>
      <c r="D153" s="5">
        <v>636130562938</v>
      </c>
      <c r="E153" s="5">
        <v>-636130562938</v>
      </c>
      <c r="F153" s="5">
        <v>-152225620233</v>
      </c>
      <c r="G153" s="5">
        <v>-1307532539577</v>
      </c>
      <c r="I153" s="5">
        <v>-1459758159810</v>
      </c>
      <c r="J153" s="5">
        <v>-850871080347</v>
      </c>
      <c r="K153" s="5">
        <v>-1859206073604</v>
      </c>
      <c r="L153" s="5">
        <v>-1702812696535</v>
      </c>
      <c r="M153" s="5">
        <v>-819405694738</v>
      </c>
      <c r="N153" s="5">
        <v>-148110537412</v>
      </c>
      <c r="O153" s="5">
        <v>-121240272983</v>
      </c>
      <c r="P153" s="5">
        <v>-147122008340</v>
      </c>
      <c r="Q153" s="5">
        <v>-66735165035</v>
      </c>
      <c r="R153" s="5">
        <v>-46959344846</v>
      </c>
      <c r="S153" s="5">
        <v>-21844665168</v>
      </c>
      <c r="T153" s="5">
        <v>-17493577414</v>
      </c>
    </row>
    <row r="154" spans="3:26" ht="15.5" x14ac:dyDescent="0.35">
      <c r="C154" t="s">
        <v>669</v>
      </c>
      <c r="D154" s="5">
        <v>626245767461</v>
      </c>
      <c r="E154" s="5">
        <v>-658561866493</v>
      </c>
      <c r="F154" s="5">
        <v>-167852517978</v>
      </c>
      <c r="G154" s="5">
        <v>-1321620691821</v>
      </c>
      <c r="I154" s="5">
        <v>-1527528544707</v>
      </c>
      <c r="J154" s="5">
        <v>-914665703192</v>
      </c>
      <c r="K154" s="5">
        <v>-1923165627564</v>
      </c>
      <c r="L154" s="5">
        <v>-1763747643286</v>
      </c>
      <c r="M154" s="5">
        <v>-878105274278</v>
      </c>
      <c r="N154" s="5">
        <v>-205247210875</v>
      </c>
      <c r="O154" s="5">
        <v>-177788901920</v>
      </c>
      <c r="P154" s="5">
        <v>-195854380399</v>
      </c>
      <c r="Q154" s="5">
        <v>-100325768015</v>
      </c>
      <c r="R154" s="5">
        <v>-66142447915</v>
      </c>
      <c r="S154" s="5">
        <v>-39055106090</v>
      </c>
      <c r="T154" s="5">
        <v>-30751304299</v>
      </c>
      <c r="U154" s="5">
        <v>-17237616917</v>
      </c>
      <c r="V154" s="5">
        <v>-22951306969</v>
      </c>
      <c r="W154" s="5">
        <v>-3284702699</v>
      </c>
      <c r="X154" s="5">
        <v>-2732826876</v>
      </c>
      <c r="Y154" s="5">
        <v>-2264818157</v>
      </c>
      <c r="Z154" s="5">
        <v>-1881967261</v>
      </c>
    </row>
    <row r="155" spans="3:26" ht="15.5" x14ac:dyDescent="0.35">
      <c r="C155" t="s">
        <v>490</v>
      </c>
      <c r="D155" s="5">
        <v>-80691082041</v>
      </c>
      <c r="E155" s="5">
        <v>-79013010502</v>
      </c>
      <c r="F155" s="5">
        <v>145511777357</v>
      </c>
      <c r="G155" s="5">
        <v>-76333990503</v>
      </c>
      <c r="I155" s="5">
        <v>-85789217942</v>
      </c>
      <c r="J155" s="5">
        <v>-140334200056</v>
      </c>
      <c r="K155" s="5">
        <v>-246990301120</v>
      </c>
      <c r="L155" s="5">
        <v>-179176392480</v>
      </c>
      <c r="M155" s="5">
        <v>-167231341286</v>
      </c>
      <c r="N155" s="5">
        <v>-112997003656</v>
      </c>
      <c r="O155" s="5">
        <v>-68591148131</v>
      </c>
      <c r="P155" s="5">
        <v>-47061779396</v>
      </c>
      <c r="Q155" s="5">
        <v>-28445312254</v>
      </c>
    </row>
    <row r="156" spans="3:26" ht="15.5" x14ac:dyDescent="0.35">
      <c r="C156" t="s">
        <v>2099</v>
      </c>
      <c r="D156" s="5">
        <v>11719831677</v>
      </c>
      <c r="E156" s="5">
        <v>-1144007355</v>
      </c>
    </row>
    <row r="157" spans="3:26" ht="15.5" x14ac:dyDescent="0.35">
      <c r="C157" t="s">
        <v>1935</v>
      </c>
      <c r="F157" s="5">
        <v>-291920288348</v>
      </c>
      <c r="I157" s="5">
        <v>-291920288348</v>
      </c>
      <c r="J157" s="5">
        <v>29089938118</v>
      </c>
      <c r="K157" s="5">
        <v>-25590374689</v>
      </c>
    </row>
    <row r="158" spans="3:26" ht="15.5" x14ac:dyDescent="0.35">
      <c r="C158" t="s">
        <v>2100</v>
      </c>
      <c r="S158" s="5">
        <v>5075</v>
      </c>
      <c r="T158" s="5">
        <v>11848852</v>
      </c>
      <c r="U158" s="5">
        <v>1062417418</v>
      </c>
      <c r="V158" s="5">
        <v>6079421</v>
      </c>
      <c r="W158" s="5">
        <v>12771044</v>
      </c>
      <c r="X158" s="5">
        <v>1455276419</v>
      </c>
      <c r="Y158" s="5">
        <v>6018227445</v>
      </c>
      <c r="Z158" s="5">
        <v>957557260</v>
      </c>
    </row>
    <row r="159" spans="3:26" ht="15.5" x14ac:dyDescent="0.35">
      <c r="C159" t="s">
        <v>142</v>
      </c>
      <c r="D159" s="5">
        <v>-809868618762</v>
      </c>
      <c r="G159" s="5">
        <v>871133450447</v>
      </c>
    </row>
    <row r="160" spans="3:26" ht="15.5" x14ac:dyDescent="0.35">
      <c r="C160" t="s">
        <v>605</v>
      </c>
      <c r="D160" s="5">
        <v>-4952371894</v>
      </c>
      <c r="E160" s="5">
        <v>-9216157065</v>
      </c>
      <c r="F160" s="5">
        <v>14037438146</v>
      </c>
      <c r="G160" s="5">
        <v>-2684717540</v>
      </c>
      <c r="I160" s="5">
        <v>-472335625</v>
      </c>
      <c r="J160" s="5">
        <v>-7178425566</v>
      </c>
      <c r="K160" s="5">
        <v>-4998234297</v>
      </c>
      <c r="L160" s="5">
        <v>-15993725141</v>
      </c>
      <c r="M160" s="5">
        <v>-2849276109</v>
      </c>
      <c r="N160" s="5">
        <v>-13313292996</v>
      </c>
      <c r="O160" s="5">
        <v>-12573374579</v>
      </c>
      <c r="P160" s="5">
        <v>-2336488517</v>
      </c>
      <c r="Q160" s="5">
        <v>-5266775406</v>
      </c>
      <c r="R160" s="5">
        <v>-2395898243</v>
      </c>
      <c r="S160" s="5">
        <v>660414793</v>
      </c>
      <c r="T160" s="5">
        <v>-643189387</v>
      </c>
      <c r="U160" s="5">
        <v>-115349403</v>
      </c>
      <c r="V160" s="5">
        <v>25839369</v>
      </c>
      <c r="W160" s="5">
        <v>423521823</v>
      </c>
      <c r="X160" s="5">
        <v>-10048535</v>
      </c>
      <c r="Y160" s="5">
        <v>-442896222</v>
      </c>
      <c r="Z160" s="5">
        <v>-83021102</v>
      </c>
    </row>
    <row r="161" spans="3:26" ht="15.5" x14ac:dyDescent="0.35">
      <c r="C161" t="s">
        <v>2101</v>
      </c>
      <c r="U161" s="5">
        <v>2000000000</v>
      </c>
      <c r="V161" s="5">
        <v>527804566</v>
      </c>
    </row>
    <row r="162" spans="3:26" ht="15.5" x14ac:dyDescent="0.35">
      <c r="C162" t="s">
        <v>2102</v>
      </c>
      <c r="D162" s="5">
        <v>402526765</v>
      </c>
      <c r="E162" s="5">
        <v>605047099</v>
      </c>
      <c r="F162" s="5">
        <v>-2023976869</v>
      </c>
      <c r="G162" s="5">
        <v>2207526182</v>
      </c>
      <c r="I162" s="5">
        <v>967255474</v>
      </c>
      <c r="J162" s="5">
        <v>1443550271</v>
      </c>
      <c r="K162" s="5">
        <v>1049306341</v>
      </c>
      <c r="L162" s="5">
        <v>458881667</v>
      </c>
      <c r="M162" s="5">
        <v>12111151432</v>
      </c>
    </row>
    <row r="163" spans="3:26" ht="15.5" x14ac:dyDescent="0.35">
      <c r="C163" t="s">
        <v>2103</v>
      </c>
      <c r="D163" s="5">
        <v>-20132670782</v>
      </c>
      <c r="E163" s="5">
        <v>-28782523553</v>
      </c>
      <c r="F163" s="5">
        <v>-316172206684</v>
      </c>
      <c r="G163" s="5">
        <v>-43952227277</v>
      </c>
      <c r="I163" s="5">
        <v>-357816025553</v>
      </c>
      <c r="J163" s="5">
        <v>-751598227820</v>
      </c>
      <c r="K163" s="5">
        <v>12806346538</v>
      </c>
      <c r="L163" s="5">
        <v>178312858861</v>
      </c>
      <c r="M163" s="5">
        <v>166746171209</v>
      </c>
      <c r="N163" s="5">
        <v>10130632067</v>
      </c>
      <c r="O163" s="5">
        <v>647263435906</v>
      </c>
      <c r="P163" s="5">
        <v>234190792733</v>
      </c>
      <c r="Q163" s="5">
        <v>-104932751039</v>
      </c>
      <c r="R163" s="5">
        <v>19223625004</v>
      </c>
      <c r="S163" s="5">
        <v>-98187185</v>
      </c>
      <c r="T163" s="5">
        <v>-6417222372</v>
      </c>
      <c r="U163" s="5">
        <v>92960127025</v>
      </c>
      <c r="V163" s="5">
        <v>395770556</v>
      </c>
      <c r="W163" s="5">
        <v>-310559535</v>
      </c>
      <c r="X163" s="5">
        <v>-14738104269</v>
      </c>
      <c r="Y163" s="5">
        <v>16207783516</v>
      </c>
      <c r="Z163" s="5">
        <v>-1369437098</v>
      </c>
    </row>
    <row r="164" spans="3:26" ht="15.5" x14ac:dyDescent="0.35">
      <c r="C164" t="s">
        <v>2104</v>
      </c>
    </row>
    <row r="165" spans="3:26" ht="15.5" x14ac:dyDescent="0.35">
      <c r="C165" t="s">
        <v>2105</v>
      </c>
      <c r="Y165" s="5">
        <v>-12198018500</v>
      </c>
      <c r="Z165" s="5">
        <v>4308380000</v>
      </c>
    </row>
    <row r="166" spans="3:26" ht="15.5" x14ac:dyDescent="0.35">
      <c r="C166" t="s">
        <v>2080</v>
      </c>
      <c r="Y166" s="5">
        <v>-7446660651</v>
      </c>
      <c r="Z166" s="5">
        <v>3257745056</v>
      </c>
    </row>
    <row r="167" spans="3:26" ht="15.5" x14ac:dyDescent="0.35">
      <c r="C167" t="s">
        <v>2081</v>
      </c>
      <c r="Y167" s="5">
        <v>1436867500</v>
      </c>
      <c r="Z167" s="5">
        <v>1035133280</v>
      </c>
    </row>
    <row r="168" spans="3:26" ht="15.5" x14ac:dyDescent="0.35">
      <c r="C168" t="s">
        <v>1605</v>
      </c>
      <c r="Y168" s="5">
        <v>-18207811651</v>
      </c>
      <c r="Z168" s="5">
        <v>8601258336</v>
      </c>
    </row>
    <row r="169" spans="3:26" ht="15.5" x14ac:dyDescent="0.35">
      <c r="C169" t="s">
        <v>1521</v>
      </c>
    </row>
    <row r="170" spans="3:26" ht="15.5" x14ac:dyDescent="0.35">
      <c r="C170" t="s">
        <v>2106</v>
      </c>
      <c r="Y170" s="5">
        <v>11348541000</v>
      </c>
      <c r="Z170" s="5">
        <v>-3032917500</v>
      </c>
    </row>
    <row r="171" spans="3:26" ht="15.5" x14ac:dyDescent="0.35">
      <c r="C171" t="s">
        <v>2084</v>
      </c>
      <c r="Y171" s="5">
        <v>-15642886768</v>
      </c>
      <c r="Z171" s="5">
        <v>7268875655</v>
      </c>
    </row>
    <row r="172" spans="3:26" ht="15.5" x14ac:dyDescent="0.35">
      <c r="C172" t="s">
        <v>1488</v>
      </c>
      <c r="Y172" s="5">
        <v>-4294345768</v>
      </c>
      <c r="Z172" s="5">
        <v>4235958155</v>
      </c>
    </row>
    <row r="173" spans="3:26" ht="15.5" x14ac:dyDescent="0.35">
      <c r="C173" t="s">
        <v>145</v>
      </c>
      <c r="D173" s="5">
        <v>-30798784216</v>
      </c>
      <c r="E173" s="5">
        <v>-32059974509</v>
      </c>
      <c r="F173" s="5">
        <v>165428748786</v>
      </c>
      <c r="G173" s="5">
        <v>-32956940121</v>
      </c>
      <c r="I173" s="5">
        <v>60299924178</v>
      </c>
      <c r="J173" s="5">
        <v>167421142923</v>
      </c>
      <c r="K173" s="5">
        <v>242574178498</v>
      </c>
      <c r="L173" s="5">
        <v>129721979165</v>
      </c>
      <c r="M173" s="5">
        <v>-285271942854</v>
      </c>
      <c r="N173" s="5">
        <v>475658364028</v>
      </c>
      <c r="O173" s="5">
        <v>82273600354</v>
      </c>
      <c r="P173" s="5">
        <v>247779268789</v>
      </c>
      <c r="Q173" s="5">
        <v>9095160195</v>
      </c>
      <c r="R173" s="5">
        <v>1038242589492</v>
      </c>
      <c r="S173" s="5">
        <v>-6700999894</v>
      </c>
      <c r="T173" s="5">
        <v>46818637453</v>
      </c>
      <c r="U173" s="5">
        <v>9795630366</v>
      </c>
      <c r="Y173" s="5">
        <v>10000000000</v>
      </c>
      <c r="Z173" s="5">
        <v>-140023750</v>
      </c>
    </row>
    <row r="174" spans="3:26" ht="15.5" x14ac:dyDescent="0.35">
      <c r="C174" t="s">
        <v>146</v>
      </c>
      <c r="D174" s="5">
        <v>-26861099539</v>
      </c>
      <c r="E174" s="5">
        <v>507785601945</v>
      </c>
      <c r="F174" s="5">
        <v>39469870698</v>
      </c>
      <c r="G174" s="5">
        <v>-14916176135</v>
      </c>
      <c r="I174" s="5">
        <v>646386019440</v>
      </c>
      <c r="J174" s="5">
        <v>-7186122690</v>
      </c>
      <c r="K174" s="5">
        <v>-201405703475</v>
      </c>
      <c r="L174" s="5">
        <v>-507822671090</v>
      </c>
      <c r="M174" s="5">
        <v>-800312773533</v>
      </c>
      <c r="N174" s="5">
        <v>-910233726027</v>
      </c>
      <c r="O174" s="5">
        <v>-589286548403</v>
      </c>
      <c r="P174" s="5">
        <v>-124580446945</v>
      </c>
      <c r="Q174" s="5">
        <v>121786946478</v>
      </c>
      <c r="R174" s="5">
        <v>-119813652764</v>
      </c>
      <c r="S174" s="5">
        <v>425635923</v>
      </c>
      <c r="T174" s="5">
        <v>-4689206369</v>
      </c>
      <c r="U174" s="5">
        <v>237080954619</v>
      </c>
      <c r="V174" s="5">
        <v>5999726105</v>
      </c>
      <c r="W174" s="5">
        <v>-5550014048</v>
      </c>
      <c r="X174" s="5">
        <v>2680025184</v>
      </c>
      <c r="Y174" s="5">
        <v>-10122662849</v>
      </c>
      <c r="Z174" s="5">
        <v>-4668555936</v>
      </c>
    </row>
    <row r="175" spans="3:26" ht="15.5" x14ac:dyDescent="0.35">
      <c r="C175" t="s">
        <v>338</v>
      </c>
      <c r="O175" s="5">
        <v>34704100</v>
      </c>
      <c r="P175" s="5">
        <v>32993200</v>
      </c>
      <c r="Q175" s="5">
        <v>364151500</v>
      </c>
      <c r="R175" s="5">
        <v>882149625000</v>
      </c>
      <c r="Y175" s="5">
        <v>10000000000</v>
      </c>
    </row>
    <row r="176" spans="3:26" ht="15.5" x14ac:dyDescent="0.35">
      <c r="C176" t="s">
        <v>1259</v>
      </c>
      <c r="D176" s="5">
        <v>-30000000000</v>
      </c>
      <c r="E176" s="5">
        <v>30000000000</v>
      </c>
    </row>
    <row r="177" spans="3:26" ht="15.5" x14ac:dyDescent="0.35">
      <c r="C177" t="s">
        <v>2107</v>
      </c>
      <c r="W177" s="5">
        <v>-160000000000</v>
      </c>
    </row>
    <row r="178" spans="3:26" ht="15.5" x14ac:dyDescent="0.35">
      <c r="C178" t="s">
        <v>147</v>
      </c>
      <c r="D178" s="5">
        <v>-450408931</v>
      </c>
      <c r="J178" s="5">
        <v>-866365747</v>
      </c>
      <c r="K178" s="5">
        <v>-424043177</v>
      </c>
      <c r="L178" s="5">
        <v>-716193511</v>
      </c>
      <c r="M178" s="5">
        <v>-1230089600</v>
      </c>
      <c r="N178" s="5">
        <v>-727944587</v>
      </c>
      <c r="O178" s="5">
        <v>-1332758275</v>
      </c>
      <c r="P178" s="5">
        <v>-16112066186</v>
      </c>
      <c r="Q178" s="5">
        <v>-3311358523</v>
      </c>
      <c r="R178" s="5">
        <v>-106621136207</v>
      </c>
      <c r="S178" s="5">
        <v>-552480628</v>
      </c>
      <c r="T178" s="5">
        <v>-5418318000</v>
      </c>
      <c r="U178" s="5">
        <v>-65063458188</v>
      </c>
      <c r="V178" s="5">
        <v>-809104549</v>
      </c>
      <c r="W178" s="5">
        <v>-7009161070</v>
      </c>
      <c r="X178" s="5">
        <v>-1774193935</v>
      </c>
      <c r="Y178" s="5">
        <v>-10948967475</v>
      </c>
      <c r="Z178" s="5">
        <v>-5833024590</v>
      </c>
    </row>
    <row r="179" spans="3:26" ht="15.5" x14ac:dyDescent="0.35">
      <c r="C179" t="s">
        <v>222</v>
      </c>
      <c r="K179" s="5">
        <v>420270270</v>
      </c>
      <c r="L179" s="5">
        <v>40000000</v>
      </c>
      <c r="V179" s="5">
        <v>145000000</v>
      </c>
    </row>
    <row r="180" spans="3:26" ht="15.5" x14ac:dyDescent="0.35">
      <c r="C180" t="s">
        <v>2108</v>
      </c>
      <c r="M180" s="5">
        <v>157401205062</v>
      </c>
    </row>
    <row r="181" spans="3:26" ht="15.5" x14ac:dyDescent="0.35">
      <c r="C181" t="s">
        <v>1032</v>
      </c>
      <c r="D181" s="5">
        <v>-120000000000</v>
      </c>
      <c r="E181" s="5">
        <v>120000000000</v>
      </c>
    </row>
    <row r="182" spans="3:26" ht="15.5" x14ac:dyDescent="0.35">
      <c r="C182" t="s">
        <v>303</v>
      </c>
      <c r="D182" s="5">
        <v>-2898679452</v>
      </c>
    </row>
    <row r="183" spans="3:26" ht="15.5" x14ac:dyDescent="0.35">
      <c r="C183" t="s">
        <v>267</v>
      </c>
      <c r="R183" s="5">
        <v>-20000000000</v>
      </c>
      <c r="U183" s="5">
        <v>160000000000</v>
      </c>
      <c r="V183" s="5">
        <v>-515962936</v>
      </c>
      <c r="X183" s="5">
        <v>-18994547</v>
      </c>
      <c r="Y183" s="5">
        <v>-24955398</v>
      </c>
      <c r="Z183" s="5">
        <v>-24380635</v>
      </c>
    </row>
    <row r="184" spans="3:26" ht="15.5" x14ac:dyDescent="0.35">
      <c r="C184" t="s">
        <v>721</v>
      </c>
      <c r="D184" s="5">
        <v>-33312000000</v>
      </c>
      <c r="E184" s="5">
        <v>33312000000</v>
      </c>
      <c r="F184" s="5">
        <v>-229193500000</v>
      </c>
    </row>
    <row r="185" spans="3:26" ht="15.5" x14ac:dyDescent="0.35">
      <c r="C185" t="s">
        <v>2109</v>
      </c>
    </row>
    <row r="186" spans="3:26" ht="15.5" x14ac:dyDescent="0.35">
      <c r="C186" t="s">
        <v>651</v>
      </c>
      <c r="D186" s="5">
        <v>47208837894</v>
      </c>
      <c r="E186" s="5">
        <v>88316869407</v>
      </c>
      <c r="F186" s="5">
        <v>-30106514359</v>
      </c>
      <c r="G186" s="5">
        <v>100798711821</v>
      </c>
      <c r="I186" s="5">
        <v>260508151306</v>
      </c>
      <c r="J186" s="5">
        <v>537263893291</v>
      </c>
      <c r="K186" s="5">
        <v>267406228725</v>
      </c>
      <c r="L186" s="5">
        <v>-153158030505</v>
      </c>
      <c r="M186" s="5">
        <v>-334000000000</v>
      </c>
      <c r="N186" s="5">
        <v>24991425898</v>
      </c>
      <c r="O186" s="5">
        <v>13525655948</v>
      </c>
      <c r="P186" s="5">
        <v>11191433724</v>
      </c>
      <c r="Q186" s="5">
        <v>7787149939</v>
      </c>
      <c r="R186" s="5">
        <v>6807483443</v>
      </c>
      <c r="S186" s="5">
        <v>978116551</v>
      </c>
      <c r="T186" s="5">
        <v>729111631</v>
      </c>
      <c r="U186" s="5">
        <v>6499412807</v>
      </c>
      <c r="V186" s="5">
        <v>7179793590</v>
      </c>
      <c r="W186" s="5">
        <v>1320197022</v>
      </c>
      <c r="X186" s="5">
        <v>4473213666</v>
      </c>
      <c r="Y186" s="5">
        <v>851260024</v>
      </c>
      <c r="Z186" s="5">
        <v>1188849289</v>
      </c>
    </row>
    <row r="187" spans="3:26" ht="15.5" x14ac:dyDescent="0.35">
      <c r="C187" t="s">
        <v>845</v>
      </c>
      <c r="D187" s="5">
        <v>7050000000</v>
      </c>
      <c r="F187" s="5">
        <v>-55000000000</v>
      </c>
      <c r="G187" s="5">
        <v>87000000000</v>
      </c>
      <c r="L187" s="5">
        <v>-128700000000</v>
      </c>
      <c r="M187" s="5">
        <v>10000000000</v>
      </c>
      <c r="N187" s="5">
        <v>-345000000000</v>
      </c>
      <c r="O187" s="5">
        <v>50000000000</v>
      </c>
      <c r="Q187" s="5">
        <v>245000000000</v>
      </c>
      <c r="U187" s="5">
        <v>135645000000</v>
      </c>
      <c r="W187" s="5">
        <v>-125500000000</v>
      </c>
    </row>
    <row r="188" spans="3:26" ht="15.5" x14ac:dyDescent="0.35">
      <c r="C188" t="s">
        <v>2065</v>
      </c>
      <c r="D188" s="5">
        <v>105541150950</v>
      </c>
      <c r="E188" s="5">
        <v>236156732538</v>
      </c>
      <c r="F188" s="5">
        <v>353769885057</v>
      </c>
      <c r="G188" s="5">
        <v>-202714887956</v>
      </c>
      <c r="I188" s="5">
        <v>385877868134</v>
      </c>
      <c r="J188" s="5">
        <v>-543583650234</v>
      </c>
      <c r="K188" s="5">
        <v>-468808159293</v>
      </c>
      <c r="L188" s="5">
        <v>-225288447074</v>
      </c>
      <c r="M188" s="5">
        <v>-632483888995</v>
      </c>
      <c r="N188" s="5">
        <v>-589497207338</v>
      </c>
      <c r="O188" s="5">
        <v>-651479446076</v>
      </c>
      <c r="P188" s="5">
        <v>-119659814483</v>
      </c>
      <c r="Q188" s="5">
        <v>-127688844938</v>
      </c>
    </row>
    <row r="189" spans="3:26" ht="15.5" x14ac:dyDescent="0.35">
      <c r="C189" t="s">
        <v>152</v>
      </c>
      <c r="D189" s="5">
        <v>-30798784216</v>
      </c>
      <c r="E189" s="5">
        <v>-32059974509</v>
      </c>
      <c r="F189" s="5">
        <v>165428748786</v>
      </c>
      <c r="G189" s="5">
        <v>-32956940121</v>
      </c>
      <c r="I189" s="5">
        <v>60299924178</v>
      </c>
      <c r="J189" s="5">
        <v>167421142923</v>
      </c>
      <c r="K189" s="5">
        <v>242574178498</v>
      </c>
      <c r="L189" s="5">
        <v>129721979165</v>
      </c>
      <c r="M189" s="5">
        <v>-285271942854</v>
      </c>
      <c r="N189" s="5">
        <v>475658364028</v>
      </c>
      <c r="O189" s="5">
        <v>82273600354</v>
      </c>
      <c r="P189" s="5">
        <v>247779268789</v>
      </c>
      <c r="Q189" s="5">
        <v>9095160195</v>
      </c>
      <c r="R189" s="5">
        <v>1038242589492</v>
      </c>
      <c r="S189" s="5">
        <v>-6700999894</v>
      </c>
      <c r="T189" s="5">
        <v>46818637453</v>
      </c>
      <c r="U189" s="5">
        <v>9795630366</v>
      </c>
      <c r="Y189" s="5">
        <v>10000000000</v>
      </c>
      <c r="Z189" s="5">
        <v>-140023750</v>
      </c>
    </row>
    <row r="190" spans="3:26" ht="15.5" x14ac:dyDescent="0.35">
      <c r="C190" t="s">
        <v>339</v>
      </c>
      <c r="Z190" s="5">
        <v>-140023750</v>
      </c>
    </row>
    <row r="191" spans="3:26" ht="15.5" x14ac:dyDescent="0.35">
      <c r="C191" t="s">
        <v>2110</v>
      </c>
    </row>
    <row r="192" spans="3:26" ht="15.5" x14ac:dyDescent="0.35">
      <c r="C192" t="s">
        <v>2111</v>
      </c>
      <c r="O192" s="5">
        <v>3470410</v>
      </c>
      <c r="P192" s="5">
        <v>3299320</v>
      </c>
      <c r="Q192" s="5">
        <v>36415150</v>
      </c>
      <c r="R192" s="5">
        <v>38400375000</v>
      </c>
    </row>
    <row r="193" spans="2:26" ht="15.5" x14ac:dyDescent="0.35">
      <c r="C193" t="s">
        <v>158</v>
      </c>
      <c r="F193" s="5">
        <v>-8156115770</v>
      </c>
      <c r="I193" s="5">
        <v>-8156115770</v>
      </c>
      <c r="J193" s="5">
        <v>-12276730241</v>
      </c>
      <c r="K193" s="5">
        <v>-11237962006</v>
      </c>
    </row>
    <row r="194" spans="2:26" ht="15.5" x14ac:dyDescent="0.35">
      <c r="C194" t="s">
        <v>286</v>
      </c>
      <c r="D194" s="5">
        <v>-200000000000</v>
      </c>
      <c r="E194" s="5">
        <v>200000000000</v>
      </c>
      <c r="F194" s="5">
        <v>200000000000</v>
      </c>
      <c r="I194" s="5">
        <v>200000000000</v>
      </c>
      <c r="J194" s="5">
        <v>595301666663</v>
      </c>
      <c r="K194" s="5">
        <v>300000000000</v>
      </c>
      <c r="L194" s="5">
        <v>170000000000</v>
      </c>
      <c r="M194" s="5">
        <v>763392858</v>
      </c>
      <c r="N194" s="5">
        <v>476909375001</v>
      </c>
      <c r="O194" s="5">
        <v>82235425844</v>
      </c>
      <c r="P194" s="5">
        <v>247742976269</v>
      </c>
      <c r="Q194" s="5">
        <v>8694593545</v>
      </c>
      <c r="R194" s="5">
        <v>132711694087</v>
      </c>
      <c r="S194" s="5">
        <v>2800037929</v>
      </c>
      <c r="T194" s="5">
        <v>46818637453</v>
      </c>
      <c r="U194" s="5">
        <v>9795630366</v>
      </c>
    </row>
    <row r="195" spans="2:26" ht="15.5" x14ac:dyDescent="0.35">
      <c r="C195" t="s">
        <v>285</v>
      </c>
      <c r="D195" s="5">
        <v>169201215784</v>
      </c>
      <c r="E195" s="5">
        <v>-232059974509</v>
      </c>
      <c r="F195" s="5">
        <v>-26415135444</v>
      </c>
      <c r="G195" s="5">
        <v>-32956940121</v>
      </c>
      <c r="I195" s="5">
        <v>-131543960052</v>
      </c>
      <c r="J195" s="5">
        <v>-415603793499</v>
      </c>
      <c r="K195" s="5">
        <v>-46187859496</v>
      </c>
      <c r="L195" s="5">
        <v>-40278020835</v>
      </c>
      <c r="M195" s="5">
        <v>-286035335712</v>
      </c>
      <c r="N195" s="5">
        <v>-1251010973</v>
      </c>
    </row>
    <row r="196" spans="2:26" ht="15.5" x14ac:dyDescent="0.35">
      <c r="C196" t="s">
        <v>2112</v>
      </c>
      <c r="R196" s="5">
        <v>-15019104595</v>
      </c>
      <c r="S196" s="5">
        <v>-9501037823</v>
      </c>
    </row>
    <row r="197" spans="2:26" ht="15.5" x14ac:dyDescent="0.35">
      <c r="C197" t="s">
        <v>167</v>
      </c>
      <c r="D197" s="5">
        <v>31771048812</v>
      </c>
      <c r="E197" s="5">
        <v>42027738210</v>
      </c>
      <c r="F197" s="5">
        <v>32582036956</v>
      </c>
      <c r="G197" s="5">
        <v>35380713953</v>
      </c>
      <c r="I197" s="5">
        <v>88170087272</v>
      </c>
      <c r="J197" s="5">
        <v>65779578757</v>
      </c>
      <c r="K197" s="5">
        <v>-54226451255</v>
      </c>
      <c r="L197" s="5">
        <v>-38840141138</v>
      </c>
      <c r="M197" s="5">
        <v>429017318098</v>
      </c>
      <c r="N197" s="5">
        <v>62154366003</v>
      </c>
      <c r="O197" s="5">
        <v>115730802712</v>
      </c>
      <c r="P197" s="5">
        <v>1500609603</v>
      </c>
      <c r="Q197" s="5">
        <v>-816027830</v>
      </c>
      <c r="R197" s="5">
        <v>106315619995</v>
      </c>
      <c r="S197" s="5">
        <v>6973860415</v>
      </c>
      <c r="T197" s="5">
        <v>6705345177</v>
      </c>
      <c r="U197" s="5">
        <v>7612930507</v>
      </c>
      <c r="V197" s="5">
        <v>7158177443</v>
      </c>
      <c r="W197" s="5">
        <v>-667224558</v>
      </c>
      <c r="X197" s="5">
        <v>-5359748151</v>
      </c>
      <c r="Y197" s="5">
        <v>3924966652</v>
      </c>
      <c r="Z197" s="5">
        <v>9482031404</v>
      </c>
    </row>
    <row r="198" spans="2:26" ht="15.5" x14ac:dyDescent="0.35">
      <c r="C198" t="s">
        <v>168</v>
      </c>
      <c r="E198" s="5">
        <v>266527092476</v>
      </c>
      <c r="I198" s="5">
        <v>178357005205</v>
      </c>
      <c r="J198" s="5">
        <v>112577426448</v>
      </c>
      <c r="K198" s="5">
        <v>166803877703</v>
      </c>
      <c r="L198" s="5">
        <v>750002049346</v>
      </c>
      <c r="M198" s="5">
        <v>320984731248</v>
      </c>
      <c r="N198" s="5">
        <v>258830365245</v>
      </c>
      <c r="O198" s="5">
        <v>143099562532</v>
      </c>
      <c r="P198" s="5">
        <v>141598952929</v>
      </c>
      <c r="Q198" s="5">
        <v>142414980760</v>
      </c>
      <c r="R198" s="5">
        <v>36099360767</v>
      </c>
      <c r="S198" s="5">
        <v>29125500353</v>
      </c>
      <c r="T198" s="5">
        <v>22420155176</v>
      </c>
      <c r="U198" s="5">
        <v>14807224669</v>
      </c>
      <c r="V198" s="5">
        <v>7649047225</v>
      </c>
      <c r="W198" s="5">
        <v>8316271784</v>
      </c>
      <c r="X198" s="5">
        <v>13676019935</v>
      </c>
      <c r="Y198" s="5">
        <v>9751053284</v>
      </c>
      <c r="Z198" s="5">
        <v>269021880</v>
      </c>
    </row>
    <row r="199" spans="2:26" ht="15.5" x14ac:dyDescent="0.35">
      <c r="C199" t="s">
        <v>169</v>
      </c>
      <c r="D199" s="5">
        <v>31771048812</v>
      </c>
      <c r="E199" s="5">
        <v>308554830686</v>
      </c>
      <c r="F199" s="5">
        <v>32582036956</v>
      </c>
      <c r="G199" s="5">
        <v>35380713953</v>
      </c>
      <c r="I199" s="5">
        <v>266527092477</v>
      </c>
      <c r="J199" s="5">
        <v>178357005205</v>
      </c>
      <c r="K199" s="5">
        <v>112577426448</v>
      </c>
      <c r="L199" s="5">
        <v>711161908208</v>
      </c>
      <c r="M199" s="5">
        <v>750002049346</v>
      </c>
      <c r="N199" s="5">
        <v>320984731248</v>
      </c>
      <c r="O199" s="5">
        <v>258830365244</v>
      </c>
      <c r="P199" s="5">
        <v>143099562532</v>
      </c>
      <c r="Q199" s="5">
        <v>141598952930</v>
      </c>
      <c r="R199" s="5">
        <v>142414980762</v>
      </c>
      <c r="S199" s="5">
        <v>36099360768</v>
      </c>
      <c r="T199" s="5">
        <v>29125500353</v>
      </c>
      <c r="U199" s="5">
        <v>22420155176</v>
      </c>
      <c r="V199" s="5">
        <v>14807224668</v>
      </c>
      <c r="W199" s="5">
        <v>7649047226</v>
      </c>
      <c r="X199" s="5">
        <v>8316271784</v>
      </c>
      <c r="Y199" s="5">
        <v>13676019936</v>
      </c>
      <c r="Z199" s="5">
        <v>9751053284</v>
      </c>
    </row>
    <row r="201" spans="2:26" ht="15.5" x14ac:dyDescent="0.35">
      <c r="B201" t="s">
        <v>170</v>
      </c>
      <c r="C201" t="s">
        <v>12</v>
      </c>
      <c r="D201" s="5">
        <v>11770000000</v>
      </c>
      <c r="E201" s="5">
        <v>11770000000</v>
      </c>
      <c r="F201" s="5">
        <v>11770000000</v>
      </c>
      <c r="G201" s="5">
        <v>11770000000</v>
      </c>
      <c r="I201" s="5">
        <v>11770000000</v>
      </c>
      <c r="J201" s="5">
        <v>11770000000</v>
      </c>
      <c r="K201" s="5">
        <v>11770000000</v>
      </c>
      <c r="L201" s="5">
        <v>11770000000</v>
      </c>
      <c r="M201" s="5">
        <v>11770000000</v>
      </c>
      <c r="N201" s="5">
        <v>11770000000</v>
      </c>
      <c r="O201" s="5">
        <v>11770000000</v>
      </c>
      <c r="P201" s="5">
        <v>11770000000</v>
      </c>
      <c r="Q201" s="5">
        <v>11760000000</v>
      </c>
      <c r="R201" s="5">
        <v>11760000000</v>
      </c>
      <c r="S201" s="5">
        <v>2940000000</v>
      </c>
      <c r="T201" s="5">
        <v>2940000000</v>
      </c>
      <c r="U201" s="5">
        <v>2940000000</v>
      </c>
      <c r="V201" s="5">
        <v>2940000000</v>
      </c>
      <c r="W201" s="5">
        <v>2940000000</v>
      </c>
      <c r="X201" s="5">
        <v>140000000</v>
      </c>
      <c r="Y201" s="5">
        <v>140000000</v>
      </c>
      <c r="Z201" s="5">
        <v>140000000</v>
      </c>
    </row>
    <row r="202" spans="2:26" ht="15.5" x14ac:dyDescent="0.35">
      <c r="C202" t="s">
        <v>171</v>
      </c>
      <c r="D202" s="6">
        <v>-16.73</v>
      </c>
      <c r="E202" s="6">
        <v>10.43</v>
      </c>
      <c r="F202" s="6">
        <v>0.22</v>
      </c>
      <c r="G202" s="6">
        <v>6.88</v>
      </c>
    </row>
    <row r="203" spans="2:26" ht="15.5" x14ac:dyDescent="0.35">
      <c r="C203" t="s">
        <v>172</v>
      </c>
      <c r="D203" s="6">
        <v>-36.46</v>
      </c>
      <c r="E203" s="6">
        <v>108.82</v>
      </c>
      <c r="F203" s="6">
        <v>6636.36</v>
      </c>
      <c r="G203" s="6">
        <v>170.06</v>
      </c>
    </row>
    <row r="204" spans="2:26" ht="15.5" x14ac:dyDescent="0.35">
      <c r="C204" t="s">
        <v>60</v>
      </c>
      <c r="D204" s="6">
        <v>18.100000000000001</v>
      </c>
      <c r="E204" s="6">
        <v>21.74</v>
      </c>
      <c r="F204" s="6">
        <v>43.27</v>
      </c>
      <c r="G204" s="6">
        <v>21.39</v>
      </c>
    </row>
    <row r="205" spans="2:26" ht="15.5" x14ac:dyDescent="0.35">
      <c r="C205" t="s">
        <v>173</v>
      </c>
      <c r="E205" s="5">
        <v>123750000000</v>
      </c>
      <c r="F205" s="5">
        <v>101670000000</v>
      </c>
      <c r="G205" s="5">
        <v>87260000000</v>
      </c>
    </row>
    <row r="206" spans="2:26" ht="15.5" x14ac:dyDescent="0.35">
      <c r="C206" t="s">
        <v>174</v>
      </c>
      <c r="D206" s="6">
        <v>-2.2200000000000001E-2</v>
      </c>
      <c r="E206" s="6">
        <v>1.49E-2</v>
      </c>
      <c r="F206" s="6">
        <v>2.9999999999999997E-4</v>
      </c>
      <c r="G206" s="6">
        <v>1.1200000000000002E-2</v>
      </c>
    </row>
    <row r="207" spans="2:26" ht="15.5" x14ac:dyDescent="0.35">
      <c r="C207" t="s">
        <v>175</v>
      </c>
      <c r="D207" s="6">
        <v>-5.2400000000000002E-2</v>
      </c>
      <c r="E207" s="6">
        <v>3.7900000000000003E-2</v>
      </c>
      <c r="F207" s="6">
        <v>8.0000000000000004E-4</v>
      </c>
      <c r="G207" s="6">
        <v>3.0200000000000001E-2</v>
      </c>
    </row>
    <row r="208" spans="2:26" ht="15.5" x14ac:dyDescent="0.35">
      <c r="C208" t="s">
        <v>176</v>
      </c>
      <c r="D208" s="6">
        <v>-1.9099999999999999E-2</v>
      </c>
      <c r="E208" s="6">
        <v>1.46E-2</v>
      </c>
      <c r="F208" s="6">
        <v>1.2800000000000001E-2</v>
      </c>
      <c r="G208" s="6">
        <v>1.1699999999999999E-2</v>
      </c>
    </row>
    <row r="209" spans="3:7" ht="15.5" x14ac:dyDescent="0.35">
      <c r="C209" t="s">
        <v>177</v>
      </c>
    </row>
    <row r="210" spans="3:7" ht="15.5" x14ac:dyDescent="0.35">
      <c r="C210" t="s">
        <v>178</v>
      </c>
      <c r="D210" s="5">
        <v>3855000000000</v>
      </c>
      <c r="E210" s="5">
        <v>3344000000000</v>
      </c>
      <c r="F210" s="5">
        <v>3213000000000</v>
      </c>
      <c r="G210" s="5">
        <v>2773000000000</v>
      </c>
    </row>
    <row r="211" spans="3:7" ht="15.5" x14ac:dyDescent="0.35">
      <c r="C211" t="s">
        <v>179</v>
      </c>
      <c r="D211" s="6">
        <v>1.91</v>
      </c>
      <c r="E211" s="6">
        <v>4.12</v>
      </c>
      <c r="F211" s="6">
        <v>5.52</v>
      </c>
      <c r="G211" s="6">
        <v>5.14</v>
      </c>
    </row>
    <row r="212" spans="3:7" ht="15.5" x14ac:dyDescent="0.35">
      <c r="C212" t="s">
        <v>180</v>
      </c>
      <c r="D212" s="6">
        <v>319.06</v>
      </c>
      <c r="E212" s="6">
        <v>275.5</v>
      </c>
      <c r="F212" s="6">
        <v>264.70999999999998</v>
      </c>
      <c r="G212" s="6">
        <v>227.56</v>
      </c>
    </row>
    <row r="213" spans="3:7" ht="15.5" x14ac:dyDescent="0.35">
      <c r="C213" t="s">
        <v>181</v>
      </c>
      <c r="D213" s="6">
        <v>1.91</v>
      </c>
      <c r="E213" s="6">
        <v>4.12</v>
      </c>
      <c r="F213" s="6">
        <v>5.52</v>
      </c>
      <c r="G213" s="6">
        <v>5.15</v>
      </c>
    </row>
    <row r="214" spans="3:7" ht="15.5" x14ac:dyDescent="0.35">
      <c r="C214" t="s">
        <v>182</v>
      </c>
      <c r="D214" s="6">
        <v>318.93</v>
      </c>
      <c r="E214" s="6">
        <v>275.37</v>
      </c>
      <c r="F214" s="6">
        <v>264.57</v>
      </c>
      <c r="G214" s="6">
        <v>227.4</v>
      </c>
    </row>
    <row r="215" spans="3:7" ht="15.5" x14ac:dyDescent="0.35">
      <c r="C215" t="s">
        <v>183</v>
      </c>
    </row>
    <row r="216" spans="3:7" ht="15.5" x14ac:dyDescent="0.35">
      <c r="C216" t="s">
        <v>184</v>
      </c>
    </row>
    <row r="217" spans="3:7" ht="15.5" x14ac:dyDescent="0.35">
      <c r="C217" t="s">
        <v>185</v>
      </c>
      <c r="D217" s="5">
        <v>3754000000000</v>
      </c>
      <c r="E217" s="5">
        <v>3242000000000</v>
      </c>
      <c r="F217" s="5">
        <v>3115000000000</v>
      </c>
      <c r="G217" s="5">
        <v>2678000000000</v>
      </c>
    </row>
    <row r="218" spans="3:7" ht="15.5" x14ac:dyDescent="0.35">
      <c r="C218" t="s">
        <v>24</v>
      </c>
    </row>
    <row r="219" spans="3:7" ht="15.5" x14ac:dyDescent="0.35">
      <c r="C219" t="s">
        <v>21</v>
      </c>
    </row>
    <row r="220" spans="3:7" ht="15.5" x14ac:dyDescent="0.35">
      <c r="C220" t="s">
        <v>186</v>
      </c>
    </row>
    <row r="221" spans="3:7" ht="15.5" x14ac:dyDescent="0.35">
      <c r="C221" t="s">
        <v>187</v>
      </c>
      <c r="D221" s="5">
        <v>89000000000</v>
      </c>
      <c r="E221" s="5">
        <v>-434000000000</v>
      </c>
      <c r="F221" s="5">
        <v>-172000000000</v>
      </c>
      <c r="G221" s="5">
        <v>83000000000</v>
      </c>
    </row>
    <row r="222" spans="3:7" ht="15.5" x14ac:dyDescent="0.35">
      <c r="C222" t="s">
        <v>188</v>
      </c>
      <c r="D222" s="5">
        <v>0</v>
      </c>
    </row>
    <row r="223" spans="3:7" ht="15.5" x14ac:dyDescent="0.35">
      <c r="C223" t="s">
        <v>13</v>
      </c>
      <c r="D223" s="5">
        <v>89000000000</v>
      </c>
      <c r="E223" s="5">
        <v>-434000000000</v>
      </c>
      <c r="F223" s="5">
        <v>-172000000000</v>
      </c>
      <c r="G223" s="5">
        <v>83000000000</v>
      </c>
    </row>
    <row r="224" spans="3:7" ht="15.5" x14ac:dyDescent="0.35">
      <c r="C224" t="s">
        <v>16</v>
      </c>
      <c r="D224" s="6">
        <v>7.56</v>
      </c>
      <c r="E224" s="6">
        <v>-36.86</v>
      </c>
      <c r="F224" s="6">
        <v>-14.64</v>
      </c>
      <c r="G224" s="6">
        <v>7.08</v>
      </c>
    </row>
    <row r="225" spans="3:26" ht="15.5" x14ac:dyDescent="0.35">
      <c r="C225" t="s">
        <v>45</v>
      </c>
      <c r="I225" s="6">
        <v>8.32</v>
      </c>
      <c r="J225" s="6">
        <v>7.58</v>
      </c>
      <c r="K225" s="6">
        <v>8.92</v>
      </c>
      <c r="L225" s="6">
        <v>12.96</v>
      </c>
      <c r="M225" s="6">
        <v>8.4</v>
      </c>
      <c r="N225" s="6">
        <v>10.29</v>
      </c>
      <c r="O225" s="6">
        <v>8.4700000000000006</v>
      </c>
      <c r="P225" s="6">
        <v>5.74</v>
      </c>
      <c r="Q225" s="6">
        <v>10.199999999999999</v>
      </c>
      <c r="R225" s="6">
        <v>5.73</v>
      </c>
      <c r="S225" s="6">
        <v>8.6999999999999993</v>
      </c>
      <c r="T225" s="6">
        <v>10.119999999999999</v>
      </c>
      <c r="U225" s="6">
        <v>4.1500000000000004</v>
      </c>
      <c r="V225" s="6">
        <v>1.38</v>
      </c>
      <c r="W225" s="6">
        <v>5.83</v>
      </c>
      <c r="X225" s="6">
        <v>80.16</v>
      </c>
      <c r="Y225" s="6">
        <v>47.12</v>
      </c>
      <c r="Z225" s="6">
        <v>3.86</v>
      </c>
    </row>
    <row r="226" spans="3:26" ht="15.5" x14ac:dyDescent="0.35">
      <c r="C226" t="s">
        <v>59</v>
      </c>
      <c r="I226" s="6">
        <v>175.48</v>
      </c>
      <c r="J226" s="6">
        <v>144.46</v>
      </c>
      <c r="K226" s="6">
        <v>128.36000000000001</v>
      </c>
      <c r="L226" s="6">
        <v>87.19</v>
      </c>
      <c r="M226" s="6">
        <v>132.74</v>
      </c>
      <c r="N226" s="6">
        <v>76.290000000000006</v>
      </c>
      <c r="O226" s="6">
        <v>81.459999999999994</v>
      </c>
      <c r="P226" s="6">
        <v>94.08</v>
      </c>
      <c r="Q226" s="6">
        <v>45.69</v>
      </c>
      <c r="R226" s="6">
        <v>74.69</v>
      </c>
      <c r="S226" s="6">
        <v>48.74</v>
      </c>
      <c r="T226" s="6">
        <v>35.770000000000003</v>
      </c>
      <c r="U226" s="6">
        <v>78.8</v>
      </c>
      <c r="V226" s="6">
        <v>92.75</v>
      </c>
      <c r="W226" s="6">
        <v>22.47</v>
      </c>
      <c r="X226" s="6">
        <v>1.1200000000000001</v>
      </c>
      <c r="Y226" s="6">
        <v>1.57</v>
      </c>
      <c r="Z226" s="6">
        <v>11.4</v>
      </c>
    </row>
    <row r="227" spans="3:26" ht="15.5" x14ac:dyDescent="0.35">
      <c r="C227" t="s">
        <v>62</v>
      </c>
      <c r="I227" s="6">
        <v>8.4600000000000009</v>
      </c>
      <c r="J227" s="6">
        <v>6.26</v>
      </c>
      <c r="K227" s="6">
        <v>6.28</v>
      </c>
      <c r="L227" s="6">
        <v>5.62</v>
      </c>
      <c r="M227" s="6">
        <v>5.98</v>
      </c>
      <c r="N227" s="6">
        <v>4.0599999999999996</v>
      </c>
      <c r="O227" s="6">
        <v>6.8</v>
      </c>
      <c r="P227" s="6">
        <v>13.42</v>
      </c>
      <c r="Q227" s="6">
        <v>21.48</v>
      </c>
      <c r="R227" s="6">
        <v>32.83</v>
      </c>
      <c r="S227" s="6">
        <v>14.93</v>
      </c>
      <c r="T227" s="6">
        <v>14.96</v>
      </c>
      <c r="U227" s="6">
        <v>37.97</v>
      </c>
      <c r="V227" s="6">
        <v>34.58</v>
      </c>
      <c r="W227" s="6">
        <v>14.3</v>
      </c>
      <c r="X227" s="6">
        <v>0.67</v>
      </c>
      <c r="Y227" s="6">
        <v>0.77</v>
      </c>
      <c r="Z227" s="6">
        <v>1.1499999999999999</v>
      </c>
    </row>
    <row r="228" spans="3:26" ht="15.5" x14ac:dyDescent="0.35">
      <c r="C228" t="s">
        <v>189</v>
      </c>
      <c r="I228" s="5">
        <v>201570000000</v>
      </c>
      <c r="J228" s="5">
        <v>181530000000</v>
      </c>
      <c r="K228" s="5">
        <v>180350000000</v>
      </c>
      <c r="L228" s="5">
        <v>212250000000</v>
      </c>
      <c r="M228" s="5">
        <v>184360000000</v>
      </c>
      <c r="N228" s="5">
        <v>220970000000</v>
      </c>
      <c r="O228" s="5">
        <v>188320000000</v>
      </c>
      <c r="P228" s="5">
        <v>118070000000</v>
      </c>
    </row>
    <row r="229" spans="3:26" ht="15.5" x14ac:dyDescent="0.35">
      <c r="C229" t="s">
        <v>190</v>
      </c>
      <c r="I229" s="6">
        <v>1.15E-2</v>
      </c>
      <c r="J229" s="6">
        <v>1.2199999999999999E-2</v>
      </c>
      <c r="K229" s="6">
        <v>1.5600000000000001E-2</v>
      </c>
      <c r="L229" s="6">
        <v>2.2200000000000001E-2</v>
      </c>
      <c r="M229" s="6">
        <v>1.66E-2</v>
      </c>
      <c r="N229" s="6">
        <v>2.4799999999999999E-2</v>
      </c>
      <c r="O229" s="6">
        <v>2.7300000000000001E-2</v>
      </c>
      <c r="P229" s="6">
        <v>2.3300000000000001E-2</v>
      </c>
      <c r="Q229" s="6">
        <v>5.0099999999999999E-2</v>
      </c>
      <c r="R229" s="6">
        <v>3.6000000000000004E-2</v>
      </c>
      <c r="S229" s="6">
        <v>3.9E-2</v>
      </c>
      <c r="T229" s="6">
        <v>5.0999999999999997E-2</v>
      </c>
      <c r="U229" s="6">
        <v>2.3900000000000001E-2</v>
      </c>
      <c r="V229" s="6">
        <v>8.199999999999999E-3</v>
      </c>
      <c r="W229" s="6">
        <v>3.6000000000000004E-2</v>
      </c>
      <c r="X229" s="6">
        <v>5.9800000000000006E-2</v>
      </c>
      <c r="Y229" s="6">
        <v>3.8199999999999998E-2</v>
      </c>
      <c r="Z229" s="6">
        <v>4.0999999999999995E-3</v>
      </c>
    </row>
    <row r="230" spans="3:26" ht="15.5" x14ac:dyDescent="0.35">
      <c r="C230" t="s">
        <v>191</v>
      </c>
      <c r="I230" s="6">
        <v>3.1400000000000004E-2</v>
      </c>
      <c r="J230" s="6">
        <v>3.7599999999999995E-2</v>
      </c>
      <c r="K230" s="6">
        <v>4.4699999999999997E-2</v>
      </c>
      <c r="L230" s="6">
        <v>6.9800000000000001E-2</v>
      </c>
      <c r="M230" s="6">
        <v>4.8600000000000004E-2</v>
      </c>
      <c r="N230" s="6">
        <v>6.4100000000000004E-2</v>
      </c>
      <c r="O230" s="6">
        <v>5.6399999999999999E-2</v>
      </c>
      <c r="P230" s="6">
        <v>4.0599999999999997E-2</v>
      </c>
      <c r="Q230" s="6">
        <v>7.5199999999999989E-2</v>
      </c>
      <c r="R230" s="6">
        <v>4.5700000000000005E-2</v>
      </c>
      <c r="S230" s="6">
        <v>5.2400000000000002E-2</v>
      </c>
      <c r="T230" s="6">
        <v>6.4899999999999999E-2</v>
      </c>
      <c r="U230" s="6">
        <v>2.8500000000000001E-2</v>
      </c>
      <c r="V230" s="6">
        <v>9.7000000000000003E-3</v>
      </c>
      <c r="W230" s="6">
        <v>4.1500000000000002E-2</v>
      </c>
      <c r="X230" s="6">
        <v>0.1013</v>
      </c>
      <c r="Y230" s="6">
        <v>6.5299999999999997E-2</v>
      </c>
      <c r="Z230" s="6">
        <v>5.6000000000000008E-3</v>
      </c>
    </row>
    <row r="231" spans="3:26" ht="15.5" x14ac:dyDescent="0.35">
      <c r="C231" t="s">
        <v>192</v>
      </c>
      <c r="I231" s="6">
        <v>2.4399999999999998E-2</v>
      </c>
      <c r="J231" s="6">
        <v>2.46E-2</v>
      </c>
      <c r="K231" s="6">
        <v>2.5099999999999997E-2</v>
      </c>
      <c r="L231" s="6">
        <v>3.1400000000000004E-2</v>
      </c>
      <c r="M231" s="6">
        <v>3.2000000000000001E-2</v>
      </c>
      <c r="N231" s="6">
        <v>4.99E-2</v>
      </c>
      <c r="O231" s="6">
        <v>5.62E-2</v>
      </c>
      <c r="P231" s="6">
        <v>4.3200000000000002E-2</v>
      </c>
      <c r="Q231" s="6">
        <v>6.9400000000000003E-2</v>
      </c>
      <c r="R231" s="6">
        <v>6.4600000000000005E-2</v>
      </c>
      <c r="S231" s="6">
        <v>6.1399999999999996E-2</v>
      </c>
      <c r="T231" s="6">
        <v>5.9900000000000002E-2</v>
      </c>
      <c r="U231" s="6">
        <v>1.06E-2</v>
      </c>
      <c r="V231" s="6">
        <v>-6.8000000000000005E-3</v>
      </c>
      <c r="W231" s="6">
        <v>4.0300000000000002E-2</v>
      </c>
      <c r="X231" s="6">
        <v>3.0099999999999998E-2</v>
      </c>
      <c r="Y231" s="6">
        <v>3.73E-2</v>
      </c>
      <c r="Z231" s="6">
        <v>-6.8999999999999999E-3</v>
      </c>
    </row>
    <row r="232" spans="3:26" ht="15.5" x14ac:dyDescent="0.35">
      <c r="C232" t="s">
        <v>193</v>
      </c>
    </row>
    <row r="233" spans="3:26" ht="15.5" x14ac:dyDescent="0.35">
      <c r="C233" t="s">
        <v>56</v>
      </c>
      <c r="I233" s="6">
        <v>5.52</v>
      </c>
      <c r="J233" s="6">
        <v>5.43</v>
      </c>
      <c r="K233" s="6">
        <v>5.74</v>
      </c>
      <c r="L233" s="6">
        <v>6.09</v>
      </c>
      <c r="M233" s="6">
        <v>6.46</v>
      </c>
      <c r="N233" s="6">
        <v>4.8899999999999997</v>
      </c>
      <c r="O233" s="6">
        <v>4.5999999999999996</v>
      </c>
      <c r="P233" s="6">
        <v>3.82</v>
      </c>
      <c r="Q233" s="6">
        <v>3.44</v>
      </c>
      <c r="R233" s="6">
        <v>3.41</v>
      </c>
      <c r="S233" s="6">
        <v>2.56</v>
      </c>
      <c r="T233" s="6">
        <v>2.3199999999999998</v>
      </c>
      <c r="U233" s="6">
        <v>2.2400000000000002</v>
      </c>
      <c r="V233" s="6">
        <v>0.9</v>
      </c>
      <c r="W233" s="6">
        <v>0.93</v>
      </c>
      <c r="X233" s="6">
        <v>0.11</v>
      </c>
      <c r="Y233" s="6">
        <v>0.1</v>
      </c>
      <c r="Z233" s="6">
        <v>0.06</v>
      </c>
    </row>
    <row r="234" spans="3:26" ht="15.5" x14ac:dyDescent="0.35">
      <c r="C234" t="s">
        <v>53</v>
      </c>
      <c r="I234" s="6">
        <v>264.70999999999998</v>
      </c>
      <c r="J234" s="6">
        <v>201.65</v>
      </c>
      <c r="K234" s="6">
        <v>199.37</v>
      </c>
      <c r="L234" s="6">
        <v>185.61</v>
      </c>
      <c r="M234" s="6">
        <v>172.7</v>
      </c>
      <c r="N234" s="6">
        <v>160.55000000000001</v>
      </c>
      <c r="O234" s="6">
        <v>150.13999999999999</v>
      </c>
      <c r="P234" s="6">
        <v>141.47999999999999</v>
      </c>
      <c r="Q234" s="6">
        <v>135.63999999999999</v>
      </c>
      <c r="R234" s="6">
        <v>125.47</v>
      </c>
      <c r="S234" s="6">
        <v>165.88</v>
      </c>
      <c r="T234" s="6">
        <v>156.09</v>
      </c>
      <c r="U234" s="6">
        <v>145.96</v>
      </c>
      <c r="V234" s="6">
        <v>141.81</v>
      </c>
      <c r="W234" s="6">
        <v>140.43</v>
      </c>
      <c r="X234" s="6">
        <v>791.28</v>
      </c>
      <c r="Y234" s="6">
        <v>721.31</v>
      </c>
      <c r="Z234" s="6">
        <v>689.86</v>
      </c>
    </row>
    <row r="235" spans="3:26" ht="15.5" x14ac:dyDescent="0.35">
      <c r="C235" t="s">
        <v>194</v>
      </c>
      <c r="I235" s="6">
        <v>5.52</v>
      </c>
      <c r="J235" s="6">
        <v>5.43</v>
      </c>
      <c r="K235" s="6">
        <v>5.74</v>
      </c>
      <c r="L235" s="6">
        <v>6.09</v>
      </c>
      <c r="M235" s="6">
        <v>6.46</v>
      </c>
      <c r="N235" s="6">
        <v>4.8899999999999997</v>
      </c>
      <c r="O235" s="6">
        <v>4.5999999999999996</v>
      </c>
      <c r="P235" s="6">
        <v>3.82</v>
      </c>
      <c r="Q235" s="6">
        <v>3.44</v>
      </c>
      <c r="R235" s="6">
        <v>3.41</v>
      </c>
      <c r="S235" s="6">
        <v>2.56</v>
      </c>
      <c r="T235" s="6">
        <v>2.3199999999999998</v>
      </c>
      <c r="U235" s="6">
        <v>2.2400000000000002</v>
      </c>
      <c r="V235" s="6">
        <v>0.9</v>
      </c>
      <c r="W235" s="6">
        <v>0.93</v>
      </c>
      <c r="X235" s="6">
        <v>0.11</v>
      </c>
      <c r="Y235" s="6">
        <v>0.1</v>
      </c>
      <c r="Z235" s="6">
        <v>0.06</v>
      </c>
    </row>
    <row r="236" spans="3:26" ht="15.5" x14ac:dyDescent="0.35">
      <c r="C236" t="s">
        <v>195</v>
      </c>
      <c r="I236" s="6">
        <v>264.57</v>
      </c>
      <c r="J236" s="6">
        <v>201.61</v>
      </c>
      <c r="K236" s="6">
        <v>199.37</v>
      </c>
      <c r="L236" s="6">
        <v>185.61</v>
      </c>
      <c r="M236" s="6">
        <v>172.7</v>
      </c>
      <c r="N236" s="6">
        <v>160.55000000000001</v>
      </c>
      <c r="O236" s="6">
        <v>150.13999999999999</v>
      </c>
      <c r="P236" s="6">
        <v>141.47999999999999</v>
      </c>
      <c r="Q236" s="6">
        <v>135.63999999999999</v>
      </c>
      <c r="R236" s="6">
        <v>125.47</v>
      </c>
      <c r="S236" s="6">
        <v>165.88</v>
      </c>
      <c r="T236" s="6">
        <v>156.09</v>
      </c>
      <c r="U236" s="6">
        <v>145.96</v>
      </c>
      <c r="V236" s="6">
        <v>141.81</v>
      </c>
      <c r="W236" s="6">
        <v>140.43</v>
      </c>
      <c r="X236" s="6">
        <v>791.28</v>
      </c>
      <c r="Y236" s="6">
        <v>721.31</v>
      </c>
      <c r="Z236" s="6">
        <v>689.86</v>
      </c>
    </row>
    <row r="237" spans="3:26" ht="15.5" x14ac:dyDescent="0.35">
      <c r="C237" t="s">
        <v>196</v>
      </c>
    </row>
    <row r="238" spans="3:26" ht="15.5" x14ac:dyDescent="0.35">
      <c r="C238" t="s">
        <v>197</v>
      </c>
    </row>
    <row r="239" spans="3:26" ht="15.5" x14ac:dyDescent="0.35">
      <c r="C239" t="s">
        <v>26</v>
      </c>
    </row>
    <row r="240" spans="3:26" ht="15.5" x14ac:dyDescent="0.35">
      <c r="C240" t="s">
        <v>23</v>
      </c>
    </row>
    <row r="241" spans="3:26" ht="15.5" x14ac:dyDescent="0.35">
      <c r="C241" t="s">
        <v>198</v>
      </c>
    </row>
    <row r="242" spans="3:26" ht="15.5" x14ac:dyDescent="0.35">
      <c r="C242" t="s">
        <v>199</v>
      </c>
      <c r="I242" s="5">
        <v>-619000000000</v>
      </c>
      <c r="J242" s="5">
        <v>-94000000000</v>
      </c>
      <c r="K242" s="5">
        <v>-95000000000</v>
      </c>
      <c r="L242" s="5">
        <v>339000000000</v>
      </c>
      <c r="M242" s="5">
        <v>1515000000000</v>
      </c>
      <c r="N242" s="5">
        <v>497000000000</v>
      </c>
      <c r="O242" s="5">
        <v>623000000000</v>
      </c>
      <c r="P242" s="5">
        <v>-122000000000</v>
      </c>
      <c r="Q242" s="5">
        <v>-132000000000</v>
      </c>
      <c r="R242" s="5">
        <v>-812000000000</v>
      </c>
      <c r="S242" s="5">
        <v>13000000000</v>
      </c>
      <c r="T242" s="5">
        <v>-35000000000</v>
      </c>
      <c r="U242" s="5">
        <v>-239000000000</v>
      </c>
      <c r="V242" s="5">
        <v>1000000000</v>
      </c>
      <c r="W242" s="5">
        <v>5000000000</v>
      </c>
      <c r="X242" s="5">
        <v>-8000000000</v>
      </c>
      <c r="Y242" s="5">
        <v>4000000000</v>
      </c>
      <c r="Z242" s="5">
        <v>14000000000</v>
      </c>
    </row>
    <row r="243" spans="3:26" ht="15.5" x14ac:dyDescent="0.35">
      <c r="C243" t="s">
        <v>200</v>
      </c>
      <c r="J243" s="5">
        <v>-1000000000</v>
      </c>
      <c r="K243" s="5">
        <v>0</v>
      </c>
      <c r="L243" s="5">
        <v>-1000000000</v>
      </c>
      <c r="M243" s="5">
        <v>-1000000000</v>
      </c>
      <c r="N243" s="5">
        <v>-1000000000</v>
      </c>
      <c r="O243" s="5">
        <v>-1000000000</v>
      </c>
      <c r="P243" s="5">
        <v>-16000000000</v>
      </c>
      <c r="Q243" s="5">
        <v>-3000000000</v>
      </c>
      <c r="R243" s="5">
        <v>-107000000000</v>
      </c>
      <c r="S243" s="5">
        <v>-1000000000</v>
      </c>
      <c r="T243" s="5">
        <v>-5000000000</v>
      </c>
      <c r="U243" s="5">
        <v>-65000000000</v>
      </c>
      <c r="V243" s="5">
        <v>-1000000000</v>
      </c>
      <c r="W243" s="5">
        <v>-7000000000</v>
      </c>
      <c r="X243" s="5">
        <v>-2000000000</v>
      </c>
      <c r="Y243" s="5">
        <v>-11000000000</v>
      </c>
      <c r="Z243" s="5">
        <v>-6000000000</v>
      </c>
    </row>
    <row r="244" spans="3:26" ht="15.5" x14ac:dyDescent="0.35">
      <c r="C244" t="s">
        <v>15</v>
      </c>
      <c r="I244" s="5">
        <v>-619000000000</v>
      </c>
      <c r="J244" s="5">
        <v>-95000000000</v>
      </c>
      <c r="K244" s="5">
        <v>-96000000000</v>
      </c>
      <c r="L244" s="5">
        <v>339000000000</v>
      </c>
      <c r="M244" s="5">
        <v>1513000000000</v>
      </c>
      <c r="N244" s="5">
        <v>496000000000</v>
      </c>
      <c r="O244" s="5">
        <v>621000000000</v>
      </c>
      <c r="P244" s="5">
        <v>-138000000000</v>
      </c>
      <c r="Q244" s="5">
        <v>-135000000000</v>
      </c>
      <c r="R244" s="5">
        <v>-919000000000</v>
      </c>
      <c r="S244" s="5">
        <v>13000000000</v>
      </c>
      <c r="T244" s="5">
        <v>-41000000000</v>
      </c>
      <c r="U244" s="5">
        <v>-304000000000</v>
      </c>
      <c r="V244" s="5">
        <v>0</v>
      </c>
      <c r="W244" s="5">
        <v>-2000000000</v>
      </c>
      <c r="X244" s="5">
        <v>-10000000000</v>
      </c>
      <c r="Y244" s="5">
        <v>-7000000000</v>
      </c>
      <c r="Z244" s="5">
        <v>8000000000</v>
      </c>
    </row>
    <row r="245" spans="3:26" ht="15.5" x14ac:dyDescent="0.35">
      <c r="C245" t="s">
        <v>17</v>
      </c>
      <c r="I245" s="6">
        <v>-52.57</v>
      </c>
      <c r="J245" s="6">
        <v>-8.1</v>
      </c>
      <c r="K245" s="6">
        <v>-8.14</v>
      </c>
      <c r="L245" s="6">
        <v>28.77</v>
      </c>
      <c r="M245" s="6">
        <v>128.62</v>
      </c>
      <c r="N245" s="6">
        <v>42.15</v>
      </c>
      <c r="O245" s="6">
        <v>52.81</v>
      </c>
      <c r="P245" s="6">
        <v>-11.71</v>
      </c>
      <c r="Q245" s="6">
        <v>-11.48</v>
      </c>
      <c r="R245" s="6">
        <v>-78.11</v>
      </c>
      <c r="S245" s="6">
        <v>4.32</v>
      </c>
      <c r="T245" s="6">
        <v>-13.89</v>
      </c>
      <c r="U245" s="6">
        <v>-103.5</v>
      </c>
      <c r="V245" s="6">
        <v>0.12</v>
      </c>
      <c r="W245" s="6">
        <v>-0.72</v>
      </c>
      <c r="X245" s="6">
        <v>-70.09</v>
      </c>
      <c r="Y245" s="6">
        <v>-49.29</v>
      </c>
      <c r="Z245" s="6">
        <v>60.4</v>
      </c>
    </row>
  </sheetData>
  <pageMargins left="0.7" right="0.7" top="0.75" bottom="0.75" header="0.3" footer="0.3"/>
  <ignoredErrors>
    <ignoredError sqref="A1:Z246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V2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2113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2114</v>
      </c>
      <c r="D2" s="2" vm="407">
        <f ca="1">IFERROR(_xlfn.STOCKHISTORY("XIDX:" &amp; $C$1, D3, , 0, 0, 1), "Libur")</f>
        <v>180</v>
      </c>
      <c r="E2" s="2" vm="557">
        <f ca="1">IFERROR(_xlfn.STOCKHISTORY("XIDX:" &amp; $C$1, E3, , 0, 0, 1), "Libur")</f>
        <v>194</v>
      </c>
      <c r="H2" s="2" vm="557">
        <f ca="1">IFERROR(INDEX(D2:G2,COUNT(D2:G2)),"")</f>
        <v>194</v>
      </c>
      <c r="I2" s="2" vm="405">
        <f t="shared" ref="I2:V2" ca="1" si="0">IFERROR(_xlfn.STOCKHISTORY("XIDX:" &amp; $C$1, I1, , 0, 0, 1), "Libur")</f>
        <v>206</v>
      </c>
      <c r="J2" s="2" t="str">
        <f t="shared" ca="1" si="0"/>
        <v>Libur</v>
      </c>
      <c r="K2" s="2" vm="558">
        <f t="shared" ca="1" si="0"/>
        <v>187</v>
      </c>
      <c r="L2" s="2" vm="559">
        <f t="shared" ca="1" si="0"/>
        <v>197</v>
      </c>
      <c r="M2" s="2" vm="9">
        <f t="shared" ca="1" si="0"/>
        <v>220</v>
      </c>
      <c r="N2" s="2" vm="12">
        <f t="shared" ca="1" si="0"/>
        <v>154</v>
      </c>
      <c r="O2" s="2" vm="560">
        <f t="shared" ca="1" si="0"/>
        <v>184</v>
      </c>
      <c r="P2" s="2" vm="254">
        <f t="shared" ca="1" si="0"/>
        <v>186</v>
      </c>
      <c r="Q2" s="2" t="str">
        <f t="shared" ca="1" si="0"/>
        <v>Libur</v>
      </c>
      <c r="R2" s="2" vm="561">
        <f t="shared" ca="1" si="0"/>
        <v>298</v>
      </c>
      <c r="S2" s="2" t="str">
        <f t="shared" ca="1" si="0"/>
        <v>Libur</v>
      </c>
      <c r="T2" s="2" t="str">
        <f t="shared" ca="1" si="0"/>
        <v>Libur</v>
      </c>
      <c r="U2" s="2" vm="215">
        <f t="shared" ca="1" si="0"/>
        <v>225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99342806563</v>
      </c>
      <c r="E4" s="2">
        <f>IFERROR(INDEX(E51:E500,MATCH($C$4,$C$51:$C$500,0)),"")</f>
        <v>85903486192</v>
      </c>
      <c r="H4" s="2">
        <f>IFERROR(SUM(D4:G4)*(4/MAX(1,COUNT(D4:G4))),"")</f>
        <v>370492585510</v>
      </c>
      <c r="I4" s="2">
        <f t="shared" ref="I4:V4" si="1">IFERROR(INDEX(I51:I500,MATCH($C$4,$C$51:$C$500,0)),"")</f>
        <v>318819764511</v>
      </c>
      <c r="J4" s="2">
        <f t="shared" si="1"/>
        <v>280126867734</v>
      </c>
      <c r="K4" s="2">
        <f t="shared" si="1"/>
        <v>299110900336</v>
      </c>
      <c r="L4" s="2">
        <f t="shared" si="1"/>
        <v>295022431265</v>
      </c>
      <c r="M4" s="2">
        <f t="shared" si="1"/>
        <v>252448924906</v>
      </c>
      <c r="N4" s="2">
        <f t="shared" si="1"/>
        <v>248930980599</v>
      </c>
      <c r="O4" s="2">
        <f t="shared" si="1"/>
        <v>242761693999</v>
      </c>
      <c r="P4" s="2">
        <f t="shared" si="1"/>
        <v>216508943536</v>
      </c>
      <c r="Q4" s="2">
        <f t="shared" si="1"/>
        <v>168065942352</v>
      </c>
      <c r="R4" s="2">
        <f t="shared" si="1"/>
        <v>170213172087</v>
      </c>
      <c r="S4" s="2">
        <f t="shared" si="1"/>
        <v>202115388442</v>
      </c>
      <c r="T4" s="2">
        <f t="shared" si="1"/>
        <v>256881565791</v>
      </c>
      <c r="U4" s="2">
        <f t="shared" si="1"/>
        <v>184161222868</v>
      </c>
      <c r="V4" s="2">
        <f t="shared" si="1"/>
        <v>153699210713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6757859098</v>
      </c>
      <c r="E5" s="2">
        <f>IFERROR(INDEX(E51:E500,MATCH($C$5,$C$51:$C$500,0)),"")</f>
        <v>1545369813</v>
      </c>
      <c r="H5" s="2">
        <f>IFERROR(SUM(D5:G5)*(4/MAX(1,COUNT(D5:G5))),"")</f>
        <v>16606457822</v>
      </c>
      <c r="I5" s="2">
        <f t="shared" ref="I5:V5" si="2">IFERROR(INDEX(I51:I500,MATCH($C$5,$C$51:$C$500,0)),"")</f>
        <v>8340713195</v>
      </c>
      <c r="J5" s="2">
        <f t="shared" si="2"/>
        <v>4488627754</v>
      </c>
      <c r="K5" s="2">
        <f t="shared" si="2"/>
        <v>28364840217</v>
      </c>
      <c r="L5" s="2">
        <f t="shared" si="2"/>
        <v>12462732853</v>
      </c>
      <c r="M5" s="2">
        <f t="shared" si="2"/>
        <v>23128448376</v>
      </c>
      <c r="N5" s="2">
        <f t="shared" si="2"/>
        <v>29797397413</v>
      </c>
      <c r="O5" s="2">
        <f t="shared" si="2"/>
        <v>25754613416</v>
      </c>
      <c r="P5" s="2">
        <f t="shared" si="2"/>
        <v>28133736871</v>
      </c>
      <c r="Q5" s="2">
        <f t="shared" si="2"/>
        <v>11382641604</v>
      </c>
      <c r="R5" s="2">
        <f t="shared" si="2"/>
        <v>21256757006</v>
      </c>
      <c r="S5" s="2">
        <f t="shared" si="2"/>
        <v>16535359423</v>
      </c>
      <c r="T5" s="2">
        <f t="shared" si="2"/>
        <v>31959326818</v>
      </c>
      <c r="U5" s="2">
        <f t="shared" si="2"/>
        <v>20569891258</v>
      </c>
      <c r="V5" s="2">
        <f t="shared" si="2"/>
        <v>18646602971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443445105828</v>
      </c>
      <c r="E6" s="2">
        <f>IFERROR(INDEX(E51:E500,MATCH($C$6,$C$51:$C$500,0)),"")</f>
        <v>439246949060</v>
      </c>
      <c r="H6" s="2">
        <f>IFERROR(INDEX(D6:G6,COUNT(D6:G6)),"")</f>
        <v>439246949060</v>
      </c>
      <c r="I6" s="2">
        <f t="shared" ref="I6:V6" si="3">IFERROR(INDEX(I51:I500,MATCH($C$6,$C$51:$C$500,0)),"")</f>
        <v>429274916060</v>
      </c>
      <c r="J6" s="2">
        <f t="shared" si="3"/>
        <v>417433943563</v>
      </c>
      <c r="K6" s="2">
        <f t="shared" si="3"/>
        <v>410447289084</v>
      </c>
      <c r="L6" s="2">
        <f t="shared" si="3"/>
        <v>377677206114</v>
      </c>
      <c r="M6" s="2">
        <f t="shared" si="3"/>
        <v>361467725895</v>
      </c>
      <c r="N6" s="2">
        <f t="shared" si="3"/>
        <v>333221035115</v>
      </c>
      <c r="O6" s="2">
        <f t="shared" si="3"/>
        <v>301364703058</v>
      </c>
      <c r="P6" s="2">
        <f t="shared" si="3"/>
        <v>275592626530</v>
      </c>
      <c r="Q6" s="2">
        <f t="shared" si="3"/>
        <v>247392624934</v>
      </c>
      <c r="R6" s="2">
        <f t="shared" si="3"/>
        <v>239253850667</v>
      </c>
      <c r="S6" s="2">
        <f t="shared" si="3"/>
        <v>220610754297</v>
      </c>
      <c r="T6" s="2">
        <f t="shared" si="3"/>
        <v>212253220148</v>
      </c>
      <c r="U6" s="2">
        <f t="shared" si="3"/>
        <v>183715712789</v>
      </c>
      <c r="V6" s="2">
        <f t="shared" si="3"/>
        <v>68498037200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1.08</v>
      </c>
      <c r="E7" s="3">
        <f>IFERROR(INDEX(E51:E500,MATCH($C$7,$C$51:$C$500,0))/1000000000,"")</f>
        <v>1.08</v>
      </c>
      <c r="H7" s="3">
        <f>IFERROR(INDEX(D7:G7,COUNT(D7:G7)),"")</f>
        <v>1.08</v>
      </c>
      <c r="I7" s="3">
        <f t="shared" ref="I7:V7" si="4">IFERROR(INDEX(I51:I500,MATCH($C$7,$C$51:$C$500,0))/1000000000,"")</f>
        <v>1.08</v>
      </c>
      <c r="J7" s="3">
        <f t="shared" si="4"/>
        <v>1.08</v>
      </c>
      <c r="K7" s="3">
        <f t="shared" si="4"/>
        <v>1.08</v>
      </c>
      <c r="L7" s="3">
        <f t="shared" si="4"/>
        <v>1.08</v>
      </c>
      <c r="M7" s="3">
        <f t="shared" si="4"/>
        <v>1.08</v>
      </c>
      <c r="N7" s="3">
        <f t="shared" si="4"/>
        <v>1.08</v>
      </c>
      <c r="O7" s="3">
        <f t="shared" si="4"/>
        <v>1.08</v>
      </c>
      <c r="P7" s="3">
        <f t="shared" si="4"/>
        <v>1.08</v>
      </c>
      <c r="Q7" s="3">
        <f t="shared" si="4"/>
        <v>1.08</v>
      </c>
      <c r="R7" s="3">
        <f t="shared" si="4"/>
        <v>1.08</v>
      </c>
      <c r="S7" s="3">
        <f t="shared" si="4"/>
        <v>1.08</v>
      </c>
      <c r="T7" s="3">
        <f t="shared" si="4"/>
        <v>1.41</v>
      </c>
      <c r="U7" s="3">
        <f t="shared" si="4"/>
        <v>1.41</v>
      </c>
      <c r="V7" s="3">
        <f t="shared" si="4"/>
        <v>0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5000000000</v>
      </c>
      <c r="E8" s="2">
        <f>IFERROR(INDEX(E51:E500,MATCH("Free cash flow (Quarter)",$C$51:$C$500,0)),"")</f>
        <v>21000000000</v>
      </c>
      <c r="H8" s="2">
        <f>IFERROR(INDEX(D8:G8,COUNT(D8:G8)),"")</f>
        <v>21000000000</v>
      </c>
      <c r="I8" s="2">
        <f t="shared" ref="I8:V8" si="5">IFERROR(INDEX(I51:I500,MATCH($C$8,$C$51:$C$500,0)),"")</f>
        <v>10000000000</v>
      </c>
      <c r="J8" s="2">
        <f t="shared" si="5"/>
        <v>-26000000000</v>
      </c>
      <c r="K8" s="2">
        <f t="shared" si="5"/>
        <v>0</v>
      </c>
      <c r="L8" s="2">
        <f t="shared" si="5"/>
        <v>4000000000</v>
      </c>
      <c r="M8" s="2">
        <f t="shared" si="5"/>
        <v>7000000000</v>
      </c>
      <c r="N8" s="2">
        <f t="shared" si="5"/>
        <v>13000000000</v>
      </c>
      <c r="O8" s="2">
        <f t="shared" si="5"/>
        <v>21000000000</v>
      </c>
      <c r="P8" s="2">
        <f t="shared" si="5"/>
        <v>22000000000</v>
      </c>
      <c r="Q8" s="2">
        <f t="shared" si="5"/>
        <v>1000000000</v>
      </c>
      <c r="R8" s="2">
        <f t="shared" si="5"/>
        <v>32000000000</v>
      </c>
      <c r="S8" s="2">
        <f t="shared" si="5"/>
        <v>-7000000000</v>
      </c>
      <c r="T8" s="2">
        <f t="shared" si="5"/>
        <v>-78000000000</v>
      </c>
      <c r="U8" s="2">
        <f t="shared" si="5"/>
        <v>-21000000000</v>
      </c>
      <c r="V8" s="2">
        <f t="shared" si="5"/>
        <v>-23000000000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5.01</v>
      </c>
      <c r="E9" s="3">
        <f>IFERROR(INDEX(E51:E500,MATCH("Free cash flow per share (Quarter)",$C$51:$C$500,0)),"")</f>
        <v>19.13</v>
      </c>
      <c r="H9" s="3">
        <f>IFERROR(INDEX(D9:G9,COUNT(D9:G9)),"")</f>
        <v>19.13</v>
      </c>
      <c r="I9" s="3">
        <f t="shared" ref="I9:V9" si="6">IFERROR(INDEX(I51:I500,MATCH($C$9,$C$51:$C$500,0)),"")</f>
        <v>9.57</v>
      </c>
      <c r="J9" s="3">
        <f t="shared" si="6"/>
        <v>-24.32</v>
      </c>
      <c r="K9" s="3">
        <f t="shared" si="6"/>
        <v>-0.08</v>
      </c>
      <c r="L9" s="3">
        <f t="shared" si="6"/>
        <v>3.5</v>
      </c>
      <c r="M9" s="3">
        <f t="shared" si="6"/>
        <v>6.73</v>
      </c>
      <c r="N9" s="3">
        <f t="shared" si="6"/>
        <v>11.85</v>
      </c>
      <c r="O9" s="3">
        <f t="shared" si="6"/>
        <v>19.29</v>
      </c>
      <c r="P9" s="3">
        <f t="shared" si="6"/>
        <v>20.77</v>
      </c>
      <c r="Q9" s="3">
        <f t="shared" si="6"/>
        <v>1.1599999999999999</v>
      </c>
      <c r="R9" s="3">
        <f t="shared" si="6"/>
        <v>29.66</v>
      </c>
      <c r="S9" s="3">
        <f t="shared" si="6"/>
        <v>-6.87</v>
      </c>
      <c r="T9" s="3">
        <f t="shared" si="6"/>
        <v>-55.41</v>
      </c>
      <c r="U9" s="3">
        <f t="shared" si="6"/>
        <v>-14.79</v>
      </c>
      <c r="V9" s="3">
        <f t="shared" si="6"/>
        <v>-2030285.88</v>
      </c>
    </row>
    <row r="10" spans="1:22" ht="15.5" x14ac:dyDescent="0.35">
      <c r="C10" t="s">
        <v>18</v>
      </c>
      <c r="D10" s="3">
        <f ca="1">IFERROR(IF(D9=0,"",D2/D9),"")</f>
        <v>35.928143712574851</v>
      </c>
      <c r="E10" s="3">
        <f ca="1">IFERROR(IF(E9=0,"",E2/E9),"")</f>
        <v>10.141139571353895</v>
      </c>
      <c r="I10" s="3">
        <f t="shared" ref="I10:V10" ca="1" si="7">IFERROR(IF(I9=0,"",I2/I9),"")</f>
        <v>21.525600835945664</v>
      </c>
      <c r="J10" s="3" t="str">
        <f t="shared" ca="1" si="7"/>
        <v/>
      </c>
      <c r="K10" s="3">
        <f t="shared" ca="1" si="7"/>
        <v>-2337.5</v>
      </c>
      <c r="L10" s="3">
        <f t="shared" ca="1" si="7"/>
        <v>56.285714285714285</v>
      </c>
      <c r="M10" s="3">
        <f t="shared" ca="1" si="7"/>
        <v>32.689450222882613</v>
      </c>
      <c r="N10" s="3">
        <f t="shared" ca="1" si="7"/>
        <v>12.995780590717301</v>
      </c>
      <c r="O10" s="3">
        <f t="shared" ca="1" si="7"/>
        <v>9.5386210471747024</v>
      </c>
      <c r="P10" s="3">
        <f t="shared" ca="1" si="7"/>
        <v>8.9552238805970159</v>
      </c>
      <c r="Q10" s="3" t="str">
        <f t="shared" ca="1" si="7"/>
        <v/>
      </c>
      <c r="R10" s="3">
        <f t="shared" ca="1" si="7"/>
        <v>10.0472016183412</v>
      </c>
      <c r="S10" s="3" t="str">
        <f t="shared" ca="1" si="7"/>
        <v/>
      </c>
      <c r="T10" s="3" t="str">
        <f t="shared" ca="1" si="7"/>
        <v/>
      </c>
      <c r="U10" s="3">
        <f t="shared" ca="1" si="7"/>
        <v>-15.212981744421908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23254668202</v>
      </c>
      <c r="E11" s="2">
        <f>IFERROR(INDEX(E51:E500,MATCH($C$11,$C$51:$C$500,0)),"")</f>
        <v>14239430859</v>
      </c>
      <c r="H11" s="2">
        <f>IFERROR(INDEX(D11:G11,COUNT(D11:G11)),"")</f>
        <v>14239430859</v>
      </c>
      <c r="I11" s="2">
        <f t="shared" ref="I11:V11" si="8">IFERROR(INDEX(I51:I500,MATCH($C$11,$C$51:$C$500,0)),"")</f>
        <v>13840965724</v>
      </c>
      <c r="J11" s="2">
        <f t="shared" si="8"/>
        <v>8860040451</v>
      </c>
      <c r="K11" s="2">
        <f t="shared" si="8"/>
        <v>19177926755</v>
      </c>
      <c r="L11" s="2">
        <f t="shared" si="8"/>
        <v>15715755022</v>
      </c>
      <c r="M11" s="2">
        <f t="shared" si="8"/>
        <v>21566665738</v>
      </c>
      <c r="N11" s="2">
        <f t="shared" si="8"/>
        <v>13361199112</v>
      </c>
      <c r="O11" s="2">
        <f t="shared" si="8"/>
        <v>10963823236</v>
      </c>
      <c r="P11" s="2">
        <f t="shared" si="8"/>
        <v>9730309728</v>
      </c>
      <c r="Q11" s="2">
        <f t="shared" si="8"/>
        <v>15063563369</v>
      </c>
      <c r="R11" s="2">
        <f t="shared" si="8"/>
        <v>18770386339</v>
      </c>
      <c r="S11" s="2">
        <f t="shared" si="8"/>
        <v>10900871794</v>
      </c>
      <c r="T11" s="2">
        <f t="shared" si="8"/>
        <v>58127153781</v>
      </c>
      <c r="U11" s="2">
        <f t="shared" si="8"/>
        <v>18676935918</v>
      </c>
      <c r="V11" s="2">
        <f t="shared" si="8"/>
        <v>5319647989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107000000000</v>
      </c>
      <c r="E12" s="2">
        <f>IFERROR(INDEX(E51:E500,MATCH("Net Debt (Quarter)",$C$51:$C$500,0)),"")</f>
        <v>109000000000</v>
      </c>
      <c r="H12" s="2">
        <f>IFERROR(INDEX(D12:G12,COUNT(D12:G12)),"")</f>
        <v>109000000000</v>
      </c>
      <c r="I12" s="2">
        <f t="shared" ref="I12:V12" si="9">IFERROR(INDEX(I51:I500,MATCH($C$12,$C$51:$C$500,0)),"")</f>
        <v>130000000000</v>
      </c>
      <c r="J12" s="2">
        <f t="shared" si="9"/>
        <v>137000000000</v>
      </c>
      <c r="K12" s="2">
        <f t="shared" si="9"/>
        <v>108000000000</v>
      </c>
      <c r="L12" s="2">
        <f t="shared" si="9"/>
        <v>107000000000</v>
      </c>
      <c r="M12" s="2">
        <f t="shared" si="9"/>
        <v>103000000000</v>
      </c>
      <c r="N12" s="2">
        <f t="shared" si="9"/>
        <v>111000000000</v>
      </c>
      <c r="O12" s="2">
        <f t="shared" si="9"/>
        <v>114000000000</v>
      </c>
      <c r="P12" s="2">
        <f t="shared" si="9"/>
        <v>115000000000</v>
      </c>
      <c r="Q12" s="2">
        <f t="shared" si="9"/>
        <v>122000000000</v>
      </c>
      <c r="R12" s="2">
        <f t="shared" si="9"/>
        <v>119000000000</v>
      </c>
      <c r="S12" s="2">
        <f t="shared" si="9"/>
        <v>150000000000</v>
      </c>
      <c r="T12" s="2">
        <f t="shared" si="9"/>
        <v>135000000000</v>
      </c>
      <c r="U12" s="2">
        <f t="shared" si="9"/>
        <v>68000000000</v>
      </c>
      <c r="V12" s="2">
        <f t="shared" si="9"/>
        <v>72000000000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130000000000</v>
      </c>
      <c r="E13" s="2">
        <f>IFERROR(INDEX(E51:E500,MATCH("Total Debt (Quarter)",$C$51:$C$500,0)),"")</f>
        <v>123000000000</v>
      </c>
      <c r="H13" s="2">
        <f>IFERROR(INDEX(D13:G13,COUNT(D13:G13)),"")</f>
        <v>123000000000</v>
      </c>
      <c r="I13" s="2">
        <f t="shared" ref="I13:V13" si="10">IFERROR(INDEX(I51:I500,MATCH($C$13,$C$51:$C$500,0)),"")</f>
        <v>144000000000</v>
      </c>
      <c r="J13" s="2">
        <f t="shared" si="10"/>
        <v>146000000000</v>
      </c>
      <c r="K13" s="2">
        <f t="shared" si="10"/>
        <v>127000000000</v>
      </c>
      <c r="L13" s="2">
        <f t="shared" si="10"/>
        <v>123000000000</v>
      </c>
      <c r="M13" s="2">
        <f t="shared" si="10"/>
        <v>125000000000</v>
      </c>
      <c r="N13" s="2">
        <f t="shared" si="10"/>
        <v>124000000000</v>
      </c>
      <c r="O13" s="2">
        <f t="shared" si="10"/>
        <v>125000000000</v>
      </c>
      <c r="P13" s="2">
        <f t="shared" si="10"/>
        <v>125000000000</v>
      </c>
      <c r="Q13" s="2">
        <f t="shared" si="10"/>
        <v>137000000000</v>
      </c>
      <c r="R13" s="2">
        <f t="shared" si="10"/>
        <v>138000000000</v>
      </c>
      <c r="S13" s="2">
        <f t="shared" si="10"/>
        <v>160000000000</v>
      </c>
      <c r="T13" s="2">
        <f t="shared" si="10"/>
        <v>193000000000</v>
      </c>
      <c r="U13" s="2">
        <f t="shared" si="10"/>
        <v>87000000000</v>
      </c>
      <c r="V13" s="2">
        <f t="shared" si="10"/>
        <v>77000000000</v>
      </c>
    </row>
    <row r="14" spans="1:22" ht="15.5" x14ac:dyDescent="0.35">
      <c r="C14" t="s">
        <v>27</v>
      </c>
      <c r="D14" s="2">
        <f>IFERROR(INDEX(D51:D500,MATCH($C$14,$C$51:$C$500,0)),"")</f>
        <v>-3358821195</v>
      </c>
      <c r="E14" s="2">
        <f>IFERROR(INDEX(E51:E500,MATCH($C$14,$C$51:$C$500,0)),"")</f>
        <v>-3325780683</v>
      </c>
      <c r="H14" s="2">
        <f>IFERROR(SUM(D14:G14)*(4/MAX(1,COUNT(D14:G14))),"")</f>
        <v>-13369203756</v>
      </c>
      <c r="I14" s="2">
        <f t="shared" ref="I14:V14" si="11">IFERROR(INDEX(I51:I500,MATCH($C$14,$C$51:$C$500,0)),"")</f>
        <v>-17919418843</v>
      </c>
      <c r="J14" s="2">
        <f t="shared" si="11"/>
        <v>-16217085950</v>
      </c>
      <c r="K14" s="2">
        <f t="shared" si="11"/>
        <v>-14546620738</v>
      </c>
      <c r="L14" s="2">
        <f t="shared" si="11"/>
        <v>-14654145025</v>
      </c>
      <c r="M14" s="2">
        <f t="shared" si="11"/>
        <v>-13928517454</v>
      </c>
      <c r="N14" s="2">
        <f t="shared" si="11"/>
        <v>-15827581619</v>
      </c>
      <c r="O14" s="2">
        <f t="shared" si="11"/>
        <v>-15334845364</v>
      </c>
      <c r="P14" s="2">
        <f t="shared" si="11"/>
        <v>-14400185454</v>
      </c>
      <c r="Q14" s="2">
        <f t="shared" si="11"/>
        <v>-15156654421</v>
      </c>
      <c r="R14" s="2">
        <f t="shared" si="11"/>
        <v>-16843110570</v>
      </c>
      <c r="S14" s="2">
        <f t="shared" si="11"/>
        <v>-24823205948</v>
      </c>
      <c r="T14" s="2">
        <f t="shared" si="11"/>
        <v>-16014731599</v>
      </c>
      <c r="U14" s="2">
        <f t="shared" si="11"/>
        <v>-20112123125</v>
      </c>
      <c r="V14" s="2">
        <f t="shared" si="11"/>
        <v>-6530520877</v>
      </c>
    </row>
    <row r="15" spans="1:22" ht="15.5" x14ac:dyDescent="0.35">
      <c r="C15" t="s">
        <v>28</v>
      </c>
      <c r="D15" s="2">
        <f>IFERROR(INDEX(D51:D500,MATCH($C$15,$C$51:$C$500,0)),"")</f>
        <v>-1898921329</v>
      </c>
      <c r="E15" s="2">
        <f>IFERROR(INDEX(E51:E500,MATCH($C$15,$C$51:$C$500,0)),"")</f>
        <v>-698575785</v>
      </c>
      <c r="H15" s="2">
        <f>IFERROR(SUM(D15:G15)*(4/MAX(1,COUNT(D15:G15))),"")</f>
        <v>-5194994228</v>
      </c>
      <c r="I15" s="2">
        <f t="shared" ref="I15:V15" si="12">IFERROR(INDEX(I51:I500,MATCH($C$15,$C$51:$C$500,0)),"")</f>
        <v>-7547939251</v>
      </c>
      <c r="J15" s="2">
        <f t="shared" si="12"/>
        <v>-5914656088</v>
      </c>
      <c r="K15" s="2">
        <f t="shared" si="12"/>
        <v>-10687279768</v>
      </c>
      <c r="L15" s="2">
        <f t="shared" si="12"/>
        <v>-12787322625</v>
      </c>
      <c r="M15" s="2">
        <f t="shared" si="12"/>
        <v>-7993092605</v>
      </c>
      <c r="N15" s="2">
        <f t="shared" si="12"/>
        <v>-8832527395</v>
      </c>
      <c r="O15" s="2">
        <f t="shared" si="12"/>
        <v>-8506484979</v>
      </c>
      <c r="P15" s="2">
        <f t="shared" si="12"/>
        <v>-10250978638</v>
      </c>
      <c r="Q15" s="2">
        <f t="shared" si="12"/>
        <v>-5277612742</v>
      </c>
      <c r="R15" s="2">
        <f t="shared" si="12"/>
        <v>-6733259519</v>
      </c>
      <c r="S15" s="2">
        <f t="shared" si="12"/>
        <v>-7765510591</v>
      </c>
      <c r="T15" s="2">
        <f t="shared" si="12"/>
        <v>-11221564241</v>
      </c>
      <c r="U15" s="2">
        <f t="shared" si="12"/>
        <v>-9711871853</v>
      </c>
      <c r="V15" s="2">
        <f t="shared" si="12"/>
        <v>-8539470412</v>
      </c>
    </row>
    <row r="16" spans="1:22" ht="15.5" x14ac:dyDescent="0.35">
      <c r="C16" t="s">
        <v>29</v>
      </c>
      <c r="D16" s="2">
        <f>IFERROR(INDEX(D51:D500,MATCH($C$16,$C$51:$C$500,0)),"")</f>
        <v>10431319407</v>
      </c>
      <c r="E16" s="2">
        <f>IFERROR(INDEX(E51:E500,MATCH($C$16,$C$51:$C$500,0)),"")</f>
        <v>4041158703</v>
      </c>
      <c r="H16" s="2">
        <f>IFERROR(SUM(D16:G16)*(4/MAX(1,COUNT(D16:G16))),"")</f>
        <v>28944956220</v>
      </c>
      <c r="I16" s="2">
        <f t="shared" ref="I16:V16" si="13">IFERROR(INDEX(I51:I500,MATCH($C$16,$C$51:$C$500,0)),"")</f>
        <v>18132652585</v>
      </c>
      <c r="J16" s="2">
        <f t="shared" si="13"/>
        <v>11163484740</v>
      </c>
      <c r="K16" s="2">
        <f t="shared" si="13"/>
        <v>41338721475</v>
      </c>
      <c r="L16" s="2">
        <f t="shared" si="13"/>
        <v>26841604043</v>
      </c>
      <c r="M16" s="2">
        <f t="shared" si="13"/>
        <v>28665324729</v>
      </c>
      <c r="N16" s="2">
        <f t="shared" si="13"/>
        <v>38984987175</v>
      </c>
      <c r="O16" s="2">
        <f t="shared" si="13"/>
        <v>34250926596</v>
      </c>
      <c r="P16" s="2">
        <f t="shared" si="13"/>
        <v>40653039839</v>
      </c>
      <c r="Q16" s="2">
        <f t="shared" si="13"/>
        <v>19199605423</v>
      </c>
      <c r="R16" s="2">
        <f t="shared" si="13"/>
        <v>22605142434</v>
      </c>
      <c r="S16" s="2">
        <f t="shared" si="13"/>
        <v>26209085137</v>
      </c>
      <c r="T16" s="2">
        <f t="shared" si="13"/>
        <v>43178330937</v>
      </c>
      <c r="U16" s="2">
        <f t="shared" si="13"/>
        <v>33911743920</v>
      </c>
      <c r="V16" s="2">
        <f t="shared" si="13"/>
        <v>28161867209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</row>
    <row r="19" spans="1:22" ht="15.5" x14ac:dyDescent="0.35">
      <c r="A19" t="s">
        <v>37</v>
      </c>
      <c r="C19" t="s">
        <v>38</v>
      </c>
    </row>
    <row r="20" spans="1:22" ht="15.5" x14ac:dyDescent="0.35">
      <c r="A20" t="s">
        <v>39</v>
      </c>
      <c r="C20" t="s">
        <v>40</v>
      </c>
      <c r="D20" s="2">
        <f ca="1">IFERROR(D21*D2,"")</f>
        <v>194400000000</v>
      </c>
      <c r="E20" s="2">
        <f ca="1">IFERROR(E21*E2,"")</f>
        <v>209520000000</v>
      </c>
      <c r="H20" s="2">
        <f t="shared" ref="H20:V20" ca="1" si="14">IFERROR(H21*H2,"")</f>
        <v>209520000000</v>
      </c>
      <c r="I20" s="2">
        <f t="shared" ca="1" si="14"/>
        <v>222480000000</v>
      </c>
      <c r="J20" s="2" t="str">
        <f t="shared" ca="1" si="14"/>
        <v/>
      </c>
      <c r="K20" s="2">
        <f t="shared" ca="1" si="14"/>
        <v>201960000000</v>
      </c>
      <c r="L20" s="2">
        <f t="shared" ca="1" si="14"/>
        <v>212760000000</v>
      </c>
      <c r="M20" s="2">
        <f t="shared" ca="1" si="14"/>
        <v>237600000000</v>
      </c>
      <c r="N20" s="2">
        <f t="shared" ca="1" si="14"/>
        <v>166320000000</v>
      </c>
      <c r="O20" s="2">
        <f t="shared" ca="1" si="14"/>
        <v>198720000000</v>
      </c>
      <c r="P20" s="2">
        <f t="shared" ca="1" si="14"/>
        <v>200880000000</v>
      </c>
      <c r="Q20" s="2" t="str">
        <f t="shared" ca="1" si="14"/>
        <v/>
      </c>
      <c r="R20" s="2">
        <f t="shared" ca="1" si="14"/>
        <v>321840000000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317250000000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1080000000</v>
      </c>
      <c r="E21" s="2">
        <f>IFERROR(INDEX(E51:E500,MATCH($C$7,$C$51:$C$500,0)),"")</f>
        <v>1080000000</v>
      </c>
      <c r="H21" s="2">
        <f>IFERROR(INDEX(D21:G21,COUNT(D21:G21)),"")</f>
        <v>1080000000</v>
      </c>
      <c r="I21" s="2">
        <f t="shared" ref="I21:V21" si="15">IFERROR(INDEX(I51:I500,MATCH($C$7,$C$51:$C$500,0)),"")</f>
        <v>1080000000</v>
      </c>
      <c r="J21" s="2">
        <f t="shared" si="15"/>
        <v>1080000000</v>
      </c>
      <c r="K21" s="2">
        <f t="shared" si="15"/>
        <v>1080000000</v>
      </c>
      <c r="L21" s="2">
        <f t="shared" si="15"/>
        <v>1080000000</v>
      </c>
      <c r="M21" s="2">
        <f t="shared" si="15"/>
        <v>1080000000</v>
      </c>
      <c r="N21" s="2">
        <f t="shared" si="15"/>
        <v>1080000000</v>
      </c>
      <c r="O21" s="2">
        <f t="shared" si="15"/>
        <v>1080000000</v>
      </c>
      <c r="P21" s="2">
        <f t="shared" si="15"/>
        <v>1080000000</v>
      </c>
      <c r="Q21" s="2">
        <f t="shared" si="15"/>
        <v>1080000000</v>
      </c>
      <c r="R21" s="2">
        <f t="shared" si="15"/>
        <v>1080000000</v>
      </c>
      <c r="S21" s="2">
        <f t="shared" si="15"/>
        <v>1080000000</v>
      </c>
      <c r="T21" s="2">
        <f t="shared" si="15"/>
        <v>1410000000</v>
      </c>
      <c r="U21" s="2">
        <f t="shared" si="15"/>
        <v>1410000000</v>
      </c>
      <c r="V21" s="2">
        <f t="shared" si="15"/>
        <v>0</v>
      </c>
    </row>
    <row r="23" spans="1:22" ht="15.5" x14ac:dyDescent="0.35">
      <c r="B23" t="s">
        <v>41</v>
      </c>
      <c r="C23" t="s">
        <v>42</v>
      </c>
      <c r="D23" s="3">
        <f>IFERROR(D5/D6*100,"")</f>
        <v>1.5239449052846656</v>
      </c>
      <c r="E23" s="3">
        <f>IFERROR(E5/E6*100,"")</f>
        <v>0.35182254909388261</v>
      </c>
      <c r="H23" s="3">
        <f t="shared" ref="H23:V23" si="16">IFERROR(H5/H6*100,"")</f>
        <v>3.7806654906854233</v>
      </c>
      <c r="I23" s="3">
        <f t="shared" si="16"/>
        <v>1.9429770720249151</v>
      </c>
      <c r="J23" s="3">
        <f t="shared" si="16"/>
        <v>1.0752905515271225</v>
      </c>
      <c r="K23" s="3">
        <f t="shared" si="16"/>
        <v>6.9107144745192848</v>
      </c>
      <c r="L23" s="3">
        <f t="shared" si="16"/>
        <v>3.299837176098519</v>
      </c>
      <c r="M23" s="3">
        <f t="shared" si="16"/>
        <v>6.3984822763176394</v>
      </c>
      <c r="N23" s="3">
        <f t="shared" si="16"/>
        <v>8.9422318140019073</v>
      </c>
      <c r="O23" s="3">
        <f t="shared" si="16"/>
        <v>8.5459953188490445</v>
      </c>
      <c r="P23" s="3">
        <f t="shared" si="16"/>
        <v>10.208450503641274</v>
      </c>
      <c r="Q23" s="3">
        <f t="shared" si="16"/>
        <v>4.6010432231101026</v>
      </c>
      <c r="R23" s="3">
        <f t="shared" si="16"/>
        <v>8.8846039245511381</v>
      </c>
      <c r="S23" s="3">
        <f t="shared" si="16"/>
        <v>7.4952644424301562</v>
      </c>
      <c r="T23" s="3">
        <f t="shared" si="16"/>
        <v>15.057169354469814</v>
      </c>
      <c r="U23" s="3">
        <f t="shared" si="16"/>
        <v>11.196587894267269</v>
      </c>
      <c r="V23" s="3">
        <f t="shared" si="16"/>
        <v>27.222098228239449</v>
      </c>
    </row>
    <row r="24" spans="1:22" ht="15.5" x14ac:dyDescent="0.35">
      <c r="C24" t="s">
        <v>43</v>
      </c>
      <c r="D24" s="4">
        <f>IFERROR(_xlfn.RRI(5,I23,D23),"")</f>
        <v>-4.7422502380991105E-2</v>
      </c>
      <c r="E24" s="4">
        <f>IFERROR(_xlfn.RRI(5,J23,E23),"")</f>
        <v>-0.20024020415043908</v>
      </c>
      <c r="H24" s="4">
        <f t="shared" ref="H24:V24" si="17">IFERROR(_xlfn.RRI(5,M23,H23),"")</f>
        <v>-9.9884466741119393E-2</v>
      </c>
      <c r="I24" s="4">
        <f t="shared" si="17"/>
        <v>-0.26310713692718268</v>
      </c>
      <c r="J24" s="4">
        <f t="shared" si="17"/>
        <v>-0.33937860331948111</v>
      </c>
      <c r="K24" s="4">
        <f t="shared" si="17"/>
        <v>-7.5061995321223818E-2</v>
      </c>
      <c r="L24" s="4">
        <f t="shared" si="17"/>
        <v>-6.432023059496661E-2</v>
      </c>
      <c r="M24" s="4">
        <f t="shared" si="17"/>
        <v>-6.3543130303770679E-2</v>
      </c>
      <c r="N24" s="4">
        <f t="shared" si="17"/>
        <v>3.5933298048940632E-2</v>
      </c>
      <c r="O24" s="4">
        <f t="shared" si="17"/>
        <v>-0.10709786151581591</v>
      </c>
      <c r="P24" s="4">
        <f t="shared" si="17"/>
        <v>-1.8308960942346242E-2</v>
      </c>
      <c r="Q24" s="4">
        <f t="shared" si="17"/>
        <v>-0.29921153732990002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7.9</v>
      </c>
      <c r="J25" s="3">
        <f t="shared" si="18"/>
        <v>3.95</v>
      </c>
      <c r="K25" s="3">
        <f t="shared" si="18"/>
        <v>26.94</v>
      </c>
      <c r="L25" s="3">
        <f t="shared" si="18"/>
        <v>11.87</v>
      </c>
      <c r="M25" s="3">
        <f t="shared" si="18"/>
        <v>18.079999999999998</v>
      </c>
      <c r="N25" s="3">
        <f t="shared" si="18"/>
        <v>27.94</v>
      </c>
      <c r="O25" s="3">
        <f t="shared" si="18"/>
        <v>23.92</v>
      </c>
      <c r="P25" s="3">
        <f t="shared" si="18"/>
        <v>28.25</v>
      </c>
      <c r="Q25" s="3">
        <f t="shared" si="18"/>
        <v>12.96</v>
      </c>
      <c r="R25" s="3">
        <f t="shared" si="18"/>
        <v>14.77</v>
      </c>
      <c r="S25" s="3">
        <f t="shared" si="18"/>
        <v>17.149999999999999</v>
      </c>
      <c r="T25" s="3">
        <f t="shared" si="18"/>
        <v>22.75</v>
      </c>
      <c r="U25" s="3">
        <f t="shared" si="18"/>
        <v>14.64</v>
      </c>
      <c r="V25" s="3">
        <f t="shared" si="18"/>
        <v>1637102.98</v>
      </c>
    </row>
    <row r="26" spans="1:22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-0.22325201035237774</v>
      </c>
      <c r="J26" s="4">
        <f t="shared" si="19"/>
        <v>-0.30246310458542891</v>
      </c>
      <c r="K26" s="4">
        <f t="shared" si="19"/>
        <v>-9.4513102592941323E-3</v>
      </c>
      <c r="L26" s="4">
        <f t="shared" si="19"/>
        <v>-1.74172319143161E-2</v>
      </c>
      <c r="M26" s="4">
        <f t="shared" si="19"/>
        <v>4.1270551546938039E-2</v>
      </c>
      <c r="N26" s="4">
        <f t="shared" si="19"/>
        <v>0.10253517880545604</v>
      </c>
      <c r="O26" s="4">
        <f t="shared" si="19"/>
        <v>1.0080425344692667E-2</v>
      </c>
      <c r="P26" s="4">
        <f t="shared" si="19"/>
        <v>0.14050048707292717</v>
      </c>
      <c r="Q26" s="4">
        <f t="shared" si="19"/>
        <v>-0.90456541253993805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47</v>
      </c>
      <c r="D27" s="3">
        <f>IFERROR(D4/D21,"")</f>
        <v>91.984080150925919</v>
      </c>
      <c r="E27" s="3">
        <f>IFERROR(E4/E21,"")</f>
        <v>79.540264992592597</v>
      </c>
      <c r="H27" s="3">
        <f t="shared" ref="H27:V27" si="20">IFERROR(H4/H21,"")</f>
        <v>343.04869028703706</v>
      </c>
      <c r="I27" s="3">
        <f t="shared" si="20"/>
        <v>295.20348565833331</v>
      </c>
      <c r="J27" s="3">
        <f t="shared" si="20"/>
        <v>259.37672938333333</v>
      </c>
      <c r="K27" s="3">
        <f t="shared" si="20"/>
        <v>276.95453734814816</v>
      </c>
      <c r="L27" s="3">
        <f t="shared" si="20"/>
        <v>273.16891783796297</v>
      </c>
      <c r="M27" s="3">
        <f t="shared" si="20"/>
        <v>233.74900454259259</v>
      </c>
      <c r="N27" s="3">
        <f t="shared" si="20"/>
        <v>230.49164870277778</v>
      </c>
      <c r="O27" s="3">
        <f t="shared" si="20"/>
        <v>224.77934629537037</v>
      </c>
      <c r="P27" s="3">
        <f t="shared" si="20"/>
        <v>200.47124401481483</v>
      </c>
      <c r="Q27" s="3">
        <f t="shared" si="20"/>
        <v>155.61661328888889</v>
      </c>
      <c r="R27" s="3">
        <f t="shared" si="20"/>
        <v>157.60478896944446</v>
      </c>
      <c r="S27" s="3">
        <f t="shared" si="20"/>
        <v>187.14387818703705</v>
      </c>
      <c r="T27" s="3">
        <f t="shared" si="20"/>
        <v>182.18550765319148</v>
      </c>
      <c r="U27" s="3">
        <f t="shared" si="20"/>
        <v>130.6107963602837</v>
      </c>
      <c r="V27" s="3" t="str">
        <f t="shared" si="20"/>
        <v/>
      </c>
    </row>
    <row r="28" spans="1:22" ht="15.5" x14ac:dyDescent="0.35">
      <c r="C28" t="s">
        <v>48</v>
      </c>
      <c r="D28" s="4">
        <f>IFERROR(_xlfn.RRI(5,I27,D27),"")</f>
        <v>-0.20801266308632715</v>
      </c>
      <c r="E28" s="4">
        <f>IFERROR(_xlfn.RRI(5,J27,E27),"")</f>
        <v>-0.21053804677689958</v>
      </c>
      <c r="H28" s="4">
        <f t="shared" ref="H28:V28" si="21">IFERROR(_xlfn.RRI(5,M27,H27),"")</f>
        <v>7.9744993744085946E-2</v>
      </c>
      <c r="I28" s="4">
        <f t="shared" si="21"/>
        <v>5.0735141527250782E-2</v>
      </c>
      <c r="J28" s="4">
        <f t="shared" si="21"/>
        <v>2.9046313516205347E-2</v>
      </c>
      <c r="K28" s="4">
        <f t="shared" si="21"/>
        <v>6.6771193781295146E-2</v>
      </c>
      <c r="L28" s="4">
        <f t="shared" si="21"/>
        <v>0.11911589604128259</v>
      </c>
      <c r="M28" s="4">
        <f t="shared" si="21"/>
        <v>8.2021952611869953E-2</v>
      </c>
      <c r="N28" s="4">
        <f t="shared" si="21"/>
        <v>4.2547650431214779E-2</v>
      </c>
      <c r="O28" s="4">
        <f t="shared" si="21"/>
        <v>4.2914043029335547E-2</v>
      </c>
      <c r="P28" s="4">
        <f t="shared" si="21"/>
        <v>8.9468308489314197E-2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49</v>
      </c>
      <c r="H29" s="4" t="str">
        <f t="shared" ref="H29:V29" si="22">IFERROR(((H25-I25)/I25)*100%,"")</f>
        <v/>
      </c>
      <c r="I29" s="4">
        <f t="shared" si="22"/>
        <v>1</v>
      </c>
      <c r="J29" s="4">
        <f t="shared" si="22"/>
        <v>-0.85337787676317745</v>
      </c>
      <c r="K29" s="4">
        <f t="shared" si="22"/>
        <v>1.2695871946082564</v>
      </c>
      <c r="L29" s="4">
        <f t="shared" si="22"/>
        <v>-0.34347345132743362</v>
      </c>
      <c r="M29" s="4">
        <f t="shared" si="22"/>
        <v>-0.35289906943450261</v>
      </c>
      <c r="N29" s="4">
        <f t="shared" si="22"/>
        <v>0.16806020066889629</v>
      </c>
      <c r="O29" s="4">
        <f t="shared" si="22"/>
        <v>-0.15327433628318579</v>
      </c>
      <c r="P29" s="4">
        <f t="shared" si="22"/>
        <v>1.1797839506172838</v>
      </c>
      <c r="Q29" s="4">
        <f t="shared" si="22"/>
        <v>-0.12254570074475279</v>
      </c>
      <c r="R29" s="4">
        <f t="shared" si="22"/>
        <v>-0.13877551020408158</v>
      </c>
      <c r="S29" s="4">
        <f t="shared" si="22"/>
        <v>-0.24615384615384622</v>
      </c>
      <c r="T29" s="4">
        <f t="shared" si="22"/>
        <v>0.5539617486338797</v>
      </c>
      <c r="U29" s="4">
        <f t="shared" si="22"/>
        <v>-0.99999105737380067</v>
      </c>
      <c r="V29" s="4" t="str">
        <f t="shared" si="22"/>
        <v/>
      </c>
    </row>
    <row r="30" spans="1:22" ht="15.5" x14ac:dyDescent="0.35">
      <c r="C30" t="s">
        <v>50</v>
      </c>
      <c r="H30" s="4">
        <f t="shared" ref="H30:V30" si="23">IFERROR(((H27-I27)/I27)*100%,"")</f>
        <v>0.16207533770139659</v>
      </c>
      <c r="I30" s="4">
        <f t="shared" si="23"/>
        <v>0.13812633215083669</v>
      </c>
      <c r="J30" s="4">
        <f t="shared" si="23"/>
        <v>-6.346820721235738E-2</v>
      </c>
      <c r="K30" s="4">
        <f t="shared" si="23"/>
        <v>1.3858163440215168E-2</v>
      </c>
      <c r="L30" s="4">
        <f t="shared" si="23"/>
        <v>0.16864205848708749</v>
      </c>
      <c r="M30" s="4">
        <f t="shared" si="23"/>
        <v>1.4132207644604133E-2</v>
      </c>
      <c r="N30" s="4">
        <f t="shared" si="23"/>
        <v>2.5412932734047457E-2</v>
      </c>
      <c r="O30" s="4">
        <f t="shared" si="23"/>
        <v>0.12125480838917314</v>
      </c>
      <c r="P30" s="4">
        <f t="shared" si="23"/>
        <v>0.28823806004990721</v>
      </c>
      <c r="Q30" s="4">
        <f t="shared" si="23"/>
        <v>-1.2614944593726956E-2</v>
      </c>
      <c r="R30" s="4">
        <f t="shared" si="23"/>
        <v>-0.15784160029039457</v>
      </c>
      <c r="S30" s="4">
        <f t="shared" si="23"/>
        <v>2.7216053558356171E-2</v>
      </c>
      <c r="T30" s="4">
        <f t="shared" si="23"/>
        <v>0.3948732626255595</v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377.75</v>
      </c>
      <c r="E32" s="3">
        <f>IFERROR(INDEX(E51:E500,MATCH($A$32,$C$51:$C$500,0)),"")</f>
        <v>375.46</v>
      </c>
      <c r="H32" s="3">
        <f>IFERROR(INDEX(D32:G32,COUNT(D32:G32)),"")</f>
        <v>375.46</v>
      </c>
      <c r="I32" s="3">
        <f t="shared" ref="I32:V32" si="24">IFERROR(INDEX(I51:I500,MATCH($C$32,$C$51:$C$500,0)),"")</f>
        <v>374.03</v>
      </c>
      <c r="J32" s="3">
        <f t="shared" si="24"/>
        <v>369</v>
      </c>
      <c r="K32" s="3">
        <f t="shared" si="24"/>
        <v>364.9</v>
      </c>
      <c r="L32" s="3">
        <f t="shared" si="24"/>
        <v>338.54</v>
      </c>
      <c r="M32" s="3">
        <f t="shared" si="24"/>
        <v>327.5</v>
      </c>
      <c r="N32" s="3">
        <f t="shared" si="24"/>
        <v>307.87</v>
      </c>
      <c r="O32" s="3">
        <f t="shared" si="24"/>
        <v>280.04000000000002</v>
      </c>
      <c r="P32" s="3">
        <f t="shared" si="24"/>
        <v>256.10000000000002</v>
      </c>
      <c r="Q32" s="3">
        <f t="shared" si="24"/>
        <v>229.95</v>
      </c>
      <c r="R32" s="3">
        <f t="shared" si="24"/>
        <v>222.37</v>
      </c>
      <c r="S32" s="3">
        <f t="shared" si="24"/>
        <v>205.05</v>
      </c>
      <c r="T32" s="3">
        <f t="shared" si="24"/>
        <v>151.05000000000001</v>
      </c>
      <c r="U32" s="3">
        <f t="shared" si="24"/>
        <v>130.72999999999999</v>
      </c>
      <c r="V32" s="3">
        <f t="shared" si="24"/>
        <v>6010830.9199999999</v>
      </c>
    </row>
    <row r="33" spans="1:2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0.51</v>
      </c>
      <c r="E33" s="3">
        <f>IFERROR(INDEX(E51:E500,MATCH($A$33,$C$51:$C$500,0)),"")</f>
        <v>0.48</v>
      </c>
      <c r="H33" s="3">
        <f>IFERROR(INDEX(D33:G33,COUNT(D33:G33)),"")</f>
        <v>0.48</v>
      </c>
      <c r="I33" s="3">
        <f t="shared" ref="I33:V33" si="25">IFERROR(INDEX(I51:I500,MATCH($C$33,$C$51:$C$500,0)),"")</f>
        <v>0.55000000000000004</v>
      </c>
      <c r="J33" s="3">
        <f t="shared" si="25"/>
        <v>0.48</v>
      </c>
      <c r="K33" s="3">
        <f t="shared" si="25"/>
        <v>0.51</v>
      </c>
      <c r="L33" s="3">
        <f t="shared" si="25"/>
        <v>0.57999999999999996</v>
      </c>
      <c r="M33" s="3">
        <f t="shared" si="25"/>
        <v>0.67</v>
      </c>
      <c r="N33" s="3">
        <f t="shared" si="25"/>
        <v>0.5</v>
      </c>
      <c r="O33" s="3">
        <f t="shared" si="25"/>
        <v>0.66</v>
      </c>
      <c r="P33" s="3">
        <f t="shared" si="25"/>
        <v>0.73</v>
      </c>
      <c r="Q33" s="3">
        <f t="shared" si="25"/>
        <v>0.87</v>
      </c>
      <c r="R33" s="3">
        <f t="shared" si="25"/>
        <v>1.34</v>
      </c>
      <c r="S33" s="3">
        <f t="shared" si="25"/>
        <v>1.08</v>
      </c>
      <c r="T33" s="3">
        <f t="shared" si="25"/>
        <v>2.85</v>
      </c>
      <c r="U33" s="3">
        <f t="shared" si="25"/>
        <v>1.72</v>
      </c>
      <c r="V33" s="3">
        <f t="shared" si="25"/>
        <v>0</v>
      </c>
    </row>
    <row r="34" spans="1:2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30.74</v>
      </c>
      <c r="E34" s="3">
        <f>IFERROR(INDEX(E51:E500,MATCH($A$34,$C$51:$C$500,0)),"")</f>
        <v>122.45</v>
      </c>
      <c r="H34" s="3">
        <f>IFERROR(INDEX(D34:G34,COUNT(D34:G34)),"")</f>
        <v>122.45</v>
      </c>
      <c r="I34" s="3">
        <f t="shared" ref="I34:V34" si="26">IFERROR(INDEX(I51:I500,MATCH($C$34,$C$51:$C$500,0)),"")</f>
        <v>26.08</v>
      </c>
      <c r="J34" s="3">
        <f t="shared" si="26"/>
        <v>45.06</v>
      </c>
      <c r="K34" s="3">
        <f t="shared" si="26"/>
        <v>6.94</v>
      </c>
      <c r="L34" s="3">
        <f t="shared" si="26"/>
        <v>16.600000000000001</v>
      </c>
      <c r="M34" s="3">
        <f t="shared" si="26"/>
        <v>12.17</v>
      </c>
      <c r="N34" s="3">
        <f t="shared" si="26"/>
        <v>5.51</v>
      </c>
      <c r="O34" s="3">
        <f t="shared" si="26"/>
        <v>7.69</v>
      </c>
      <c r="P34" s="3">
        <f t="shared" si="26"/>
        <v>6.58</v>
      </c>
      <c r="Q34" s="3">
        <f t="shared" si="26"/>
        <v>15.43</v>
      </c>
      <c r="R34" s="3">
        <f t="shared" si="26"/>
        <v>20.18</v>
      </c>
      <c r="S34" s="3">
        <f t="shared" si="26"/>
        <v>12.94</v>
      </c>
      <c r="T34" s="3">
        <f t="shared" si="26"/>
        <v>18.899999999999999</v>
      </c>
      <c r="U34" s="3">
        <f t="shared" si="26"/>
        <v>15.37</v>
      </c>
      <c r="V34" s="3">
        <f t="shared" si="26"/>
        <v>0</v>
      </c>
    </row>
    <row r="35" spans="1:2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2.1</v>
      </c>
      <c r="E35" s="3">
        <f>IFERROR(INDEX(E51:E500,MATCH($A$35,$C$51:$C$500,0)),"")</f>
        <v>2.25</v>
      </c>
      <c r="H35" s="3">
        <f>IFERROR(INDEX(D35:G35,COUNT(D35:G35)),"")</f>
        <v>2.25</v>
      </c>
      <c r="I35" s="3">
        <f t="shared" ref="I35:V35" si="27">IFERROR(INDEX(I51:I500,MATCH($C$35,$C$51:$C$500,0)),"")</f>
        <v>0.7</v>
      </c>
      <c r="J35" s="3">
        <f t="shared" si="27"/>
        <v>0.68</v>
      </c>
      <c r="K35" s="3">
        <f t="shared" si="27"/>
        <v>0.67</v>
      </c>
      <c r="L35" s="3">
        <f t="shared" si="27"/>
        <v>0.72</v>
      </c>
      <c r="M35" s="3">
        <f t="shared" si="27"/>
        <v>0.94</v>
      </c>
      <c r="N35" s="3">
        <f t="shared" si="27"/>
        <v>0.67</v>
      </c>
      <c r="O35" s="3">
        <f t="shared" si="27"/>
        <v>0.82</v>
      </c>
      <c r="P35" s="3">
        <f t="shared" si="27"/>
        <v>0.92</v>
      </c>
      <c r="Q35" s="3">
        <f t="shared" si="27"/>
        <v>1.28</v>
      </c>
      <c r="R35" s="3">
        <f t="shared" si="27"/>
        <v>1.88</v>
      </c>
      <c r="S35" s="3">
        <f t="shared" si="27"/>
        <v>1.18</v>
      </c>
      <c r="T35" s="3">
        <f t="shared" si="27"/>
        <v>2.35</v>
      </c>
      <c r="U35" s="3">
        <f t="shared" si="27"/>
        <v>1.72</v>
      </c>
      <c r="V35" s="3">
        <f t="shared" si="27"/>
        <v>0</v>
      </c>
    </row>
    <row r="36" spans="1:2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</row>
    <row r="51" spans="2:22" ht="15.5" x14ac:dyDescent="0.35">
      <c r="B51" t="s">
        <v>71</v>
      </c>
      <c r="C51" t="s">
        <v>6</v>
      </c>
      <c r="D51" s="5">
        <v>99342806563</v>
      </c>
      <c r="E51" s="5">
        <v>85903486192</v>
      </c>
      <c r="F51" s="5">
        <v>54851300049</v>
      </c>
      <c r="G51" s="5">
        <v>94780677884</v>
      </c>
      <c r="I51" s="5">
        <v>318819764511</v>
      </c>
      <c r="J51" s="5">
        <v>280126867734</v>
      </c>
      <c r="K51" s="5">
        <v>299110900336</v>
      </c>
      <c r="L51" s="5">
        <v>295022431265</v>
      </c>
      <c r="M51" s="5">
        <v>252448924906</v>
      </c>
      <c r="N51" s="5">
        <v>248930980599</v>
      </c>
      <c r="O51" s="5">
        <v>242761693999</v>
      </c>
      <c r="P51" s="5">
        <v>216508943536</v>
      </c>
      <c r="Q51" s="5">
        <v>168065942352</v>
      </c>
      <c r="R51" s="5">
        <v>170213172087</v>
      </c>
      <c r="S51" s="5">
        <v>202115388442</v>
      </c>
      <c r="T51" s="5">
        <v>256881565791</v>
      </c>
      <c r="U51" s="5">
        <v>184161222868</v>
      </c>
      <c r="V51" s="5">
        <v>153699210713</v>
      </c>
    </row>
    <row r="52" spans="2:22" ht="15.5" x14ac:dyDescent="0.35">
      <c r="C52" t="s">
        <v>72</v>
      </c>
      <c r="D52" s="5">
        <v>-50278129428</v>
      </c>
      <c r="E52" s="5">
        <v>-43876576181</v>
      </c>
      <c r="F52" s="5">
        <v>-23491493034</v>
      </c>
      <c r="G52" s="5">
        <v>-43851250517</v>
      </c>
      <c r="I52" s="5">
        <v>-152970222754</v>
      </c>
      <c r="J52" s="5">
        <v>-124828346128</v>
      </c>
      <c r="K52" s="5">
        <v>-120491390083</v>
      </c>
      <c r="L52" s="5">
        <v>-136453649371</v>
      </c>
      <c r="M52" s="5">
        <v>-108092657082</v>
      </c>
      <c r="N52" s="5">
        <v>-105037449253</v>
      </c>
      <c r="O52" s="5">
        <v>-97996322205</v>
      </c>
      <c r="P52" s="5">
        <v>-83550991275</v>
      </c>
      <c r="Q52" s="5">
        <v>-66441119482</v>
      </c>
      <c r="R52" s="5">
        <v>-66810329122</v>
      </c>
      <c r="S52" s="5">
        <v>-80504548493</v>
      </c>
      <c r="T52" s="5">
        <v>-133681942114</v>
      </c>
      <c r="U52" s="5">
        <v>-85435866938</v>
      </c>
      <c r="V52" s="5">
        <v>-68515206135</v>
      </c>
    </row>
    <row r="53" spans="2:22" ht="15.5" x14ac:dyDescent="0.35">
      <c r="C53" t="s">
        <v>73</v>
      </c>
      <c r="D53" s="5">
        <v>49064677135</v>
      </c>
      <c r="E53" s="5">
        <v>42026910011</v>
      </c>
      <c r="F53" s="5">
        <v>31359807015</v>
      </c>
      <c r="G53" s="5">
        <v>50929427367</v>
      </c>
      <c r="I53" s="5">
        <v>165849541757</v>
      </c>
      <c r="J53" s="5">
        <v>155298521606</v>
      </c>
      <c r="K53" s="5">
        <v>178619510253</v>
      </c>
      <c r="L53" s="5">
        <v>158568781894</v>
      </c>
      <c r="M53" s="5">
        <v>144356267824</v>
      </c>
      <c r="N53" s="5">
        <v>143893531346</v>
      </c>
      <c r="O53" s="5">
        <v>144765371794</v>
      </c>
      <c r="P53" s="5">
        <v>132957952261</v>
      </c>
      <c r="Q53" s="5">
        <v>101624822870</v>
      </c>
      <c r="R53" s="5">
        <v>103402842965</v>
      </c>
      <c r="S53" s="5">
        <v>121610839949</v>
      </c>
      <c r="T53" s="5">
        <v>123199623677</v>
      </c>
      <c r="U53" s="5">
        <v>98725355930</v>
      </c>
      <c r="V53" s="5">
        <v>85184004578</v>
      </c>
    </row>
    <row r="54" spans="2:22" ht="15.5" x14ac:dyDescent="0.35">
      <c r="C54" t="s">
        <v>74</v>
      </c>
      <c r="D54" s="5">
        <v>-34648846729</v>
      </c>
      <c r="E54" s="5">
        <v>-35071057375</v>
      </c>
      <c r="F54" s="5">
        <v>-29840355973</v>
      </c>
      <c r="G54" s="5">
        <v>-35373592508</v>
      </c>
      <c r="I54" s="5">
        <v>-130907808887</v>
      </c>
      <c r="J54" s="5">
        <v>-130570421173</v>
      </c>
      <c r="K54" s="5">
        <v>-126264887025</v>
      </c>
      <c r="L54" s="5">
        <v>-117248147179</v>
      </c>
      <c r="M54" s="5">
        <v>-104835884988</v>
      </c>
      <c r="N54" s="5">
        <v>-90855388451</v>
      </c>
      <c r="O54" s="5">
        <v>-96555220133</v>
      </c>
      <c r="P54" s="5">
        <v>-75023342612</v>
      </c>
      <c r="Q54" s="5">
        <v>-66868926474</v>
      </c>
      <c r="R54" s="5">
        <v>-65186942200</v>
      </c>
      <c r="S54" s="5">
        <v>-71705825370</v>
      </c>
      <c r="T54" s="5">
        <v>-65407221799</v>
      </c>
      <c r="U54" s="5">
        <v>-44866778637</v>
      </c>
      <c r="V54" s="5">
        <v>-46911914427</v>
      </c>
    </row>
    <row r="55" spans="2:22" ht="15.5" x14ac:dyDescent="0.35">
      <c r="C55" t="s">
        <v>76</v>
      </c>
      <c r="D55" s="5">
        <v>-26281230104</v>
      </c>
      <c r="E55" s="5">
        <v>-14393742222</v>
      </c>
      <c r="F55" s="5">
        <v>9578448144</v>
      </c>
      <c r="G55" s="5">
        <v>-22392148329</v>
      </c>
      <c r="I55" s="5">
        <v>-52616456794</v>
      </c>
      <c r="J55" s="5">
        <v>-53473731591</v>
      </c>
      <c r="K55" s="5">
        <v>-54080229722</v>
      </c>
      <c r="L55" s="5">
        <v>-52295813311</v>
      </c>
      <c r="M55" s="5">
        <v>-59543058190</v>
      </c>
      <c r="N55" s="5">
        <v>-43738424695</v>
      </c>
      <c r="O55" s="5">
        <v>-49001157478</v>
      </c>
      <c r="P55" s="5">
        <v>-37195895951</v>
      </c>
      <c r="Q55" s="5">
        <v>-36646482231</v>
      </c>
      <c r="R55" s="5">
        <v>-35439002652</v>
      </c>
      <c r="S55" s="5">
        <v>-39823905580</v>
      </c>
      <c r="T55" s="5">
        <v>-37990840444</v>
      </c>
      <c r="U55" s="5">
        <v>-39285116719</v>
      </c>
      <c r="V55" s="5">
        <v>-25921676868</v>
      </c>
    </row>
    <row r="56" spans="2:22" ht="15.5" x14ac:dyDescent="0.35">
      <c r="C56" t="s">
        <v>75</v>
      </c>
      <c r="D56" s="5">
        <v>-8367616625</v>
      </c>
      <c r="E56" s="5">
        <v>-20677315153</v>
      </c>
      <c r="F56" s="5">
        <v>-39418804117</v>
      </c>
      <c r="G56" s="5">
        <v>-12981444179</v>
      </c>
      <c r="I56" s="5">
        <v>-78291352093</v>
      </c>
      <c r="J56" s="5">
        <v>-77096689582</v>
      </c>
      <c r="K56" s="5">
        <v>-72184657303</v>
      </c>
      <c r="L56" s="5">
        <v>-64952333868</v>
      </c>
      <c r="M56" s="5">
        <v>-45292826798</v>
      </c>
      <c r="N56" s="5">
        <v>-47116963756</v>
      </c>
      <c r="O56" s="5">
        <v>-47554062655</v>
      </c>
      <c r="P56" s="5">
        <v>-37827446661</v>
      </c>
      <c r="Q56" s="5">
        <v>-30222444243</v>
      </c>
      <c r="R56" s="5">
        <v>-29747939548</v>
      </c>
      <c r="S56" s="5">
        <v>-35160474535</v>
      </c>
      <c r="T56" s="5">
        <v>-34838023932</v>
      </c>
      <c r="U56" s="5">
        <v>-21509003488</v>
      </c>
      <c r="V56" s="5">
        <v>-25320845563</v>
      </c>
    </row>
    <row r="57" spans="2:22" ht="15.5" x14ac:dyDescent="0.35">
      <c r="C57" t="s">
        <v>79</v>
      </c>
      <c r="D57" s="5">
        <v>1743337661</v>
      </c>
      <c r="E57" s="5">
        <v>1766011788</v>
      </c>
      <c r="F57" s="5">
        <v>1322146623</v>
      </c>
      <c r="G57" s="5">
        <v>621279204</v>
      </c>
      <c r="I57" s="5">
        <v>2075259302</v>
      </c>
      <c r="J57" s="5">
        <v>967014749</v>
      </c>
      <c r="K57" s="5">
        <v>1675242753</v>
      </c>
      <c r="L57" s="5">
        <v>1289504903</v>
      </c>
      <c r="M57" s="5">
        <v>1218283524</v>
      </c>
      <c r="N57" s="5">
        <v>96890517</v>
      </c>
      <c r="O57" s="5">
        <v>17463112</v>
      </c>
      <c r="P57" s="5">
        <v>16264725</v>
      </c>
      <c r="Q57" s="5">
        <v>-16587337</v>
      </c>
      <c r="R57" s="5">
        <v>-13459838</v>
      </c>
      <c r="S57" s="5">
        <v>-3966649</v>
      </c>
      <c r="T57" s="5">
        <v>-2560122</v>
      </c>
      <c r="U57" s="5">
        <v>3629980810</v>
      </c>
      <c r="V57" s="5">
        <v>975793826</v>
      </c>
    </row>
    <row r="58" spans="2:22" ht="15.5" x14ac:dyDescent="0.35">
      <c r="C58" t="s">
        <v>77</v>
      </c>
      <c r="D58" s="5">
        <v>14415830406</v>
      </c>
      <c r="E58" s="5">
        <v>6955852636</v>
      </c>
      <c r="F58" s="5">
        <v>1519451042</v>
      </c>
      <c r="G58" s="5">
        <v>15555834859</v>
      </c>
      <c r="I58" s="5">
        <v>34941732870</v>
      </c>
      <c r="J58" s="5">
        <v>24728100433</v>
      </c>
      <c r="K58" s="5">
        <v>52354623228</v>
      </c>
      <c r="L58" s="5">
        <v>41320634715</v>
      </c>
      <c r="M58" s="5">
        <v>39520382836</v>
      </c>
      <c r="N58" s="5">
        <v>53038142895</v>
      </c>
      <c r="O58" s="5">
        <v>48210151661</v>
      </c>
      <c r="P58" s="5">
        <v>57934609649</v>
      </c>
      <c r="Q58" s="5">
        <v>34755896396</v>
      </c>
      <c r="R58" s="5">
        <v>38215900765</v>
      </c>
      <c r="S58" s="5">
        <v>49905014579</v>
      </c>
      <c r="T58" s="5">
        <v>57792401878</v>
      </c>
      <c r="U58" s="5">
        <v>53858577293</v>
      </c>
      <c r="V58" s="5">
        <v>38272090151</v>
      </c>
    </row>
    <row r="59" spans="2:22" ht="15.5" x14ac:dyDescent="0.35">
      <c r="C59" t="s">
        <v>78</v>
      </c>
      <c r="D59" s="5">
        <v>-3984510999</v>
      </c>
      <c r="E59" s="5">
        <v>-2914693933</v>
      </c>
      <c r="F59" s="5">
        <v>-8632432207</v>
      </c>
      <c r="G59" s="5">
        <v>-4301796397</v>
      </c>
      <c r="I59" s="5">
        <v>-16809080285</v>
      </c>
      <c r="J59" s="5">
        <v>-13564615693</v>
      </c>
      <c r="K59" s="5">
        <v>-11015901753</v>
      </c>
      <c r="L59" s="5">
        <v>-14479030672</v>
      </c>
      <c r="M59" s="5">
        <v>-10855058107</v>
      </c>
      <c r="N59" s="5">
        <v>-14053155720</v>
      </c>
      <c r="O59" s="5">
        <v>-13959225065</v>
      </c>
      <c r="P59" s="5">
        <v>-17281569810</v>
      </c>
      <c r="Q59" s="5">
        <v>-15556290973</v>
      </c>
      <c r="R59" s="5">
        <v>-15610758331</v>
      </c>
      <c r="S59" s="5">
        <v>-23695929442</v>
      </c>
      <c r="T59" s="5">
        <v>-14614070941</v>
      </c>
      <c r="U59" s="5">
        <v>-19946833373</v>
      </c>
      <c r="V59" s="5">
        <v>-10110222942</v>
      </c>
    </row>
    <row r="60" spans="2:22" ht="15.5" x14ac:dyDescent="0.35">
      <c r="C60" t="s">
        <v>248</v>
      </c>
      <c r="F60" s="5">
        <v>-2203897129</v>
      </c>
      <c r="I60" s="5">
        <v>-2203897129</v>
      </c>
      <c r="J60" s="5">
        <v>-1106245732</v>
      </c>
      <c r="K60" s="5">
        <v>24783738</v>
      </c>
      <c r="L60" s="5">
        <v>-1576881883</v>
      </c>
      <c r="M60" s="5">
        <v>-915211953</v>
      </c>
      <c r="N60" s="5">
        <v>-1445293045</v>
      </c>
      <c r="O60" s="5">
        <v>1596895350</v>
      </c>
      <c r="P60" s="5">
        <v>-3640507145</v>
      </c>
      <c r="Q60" s="5">
        <v>-854414103</v>
      </c>
      <c r="V60" s="5">
        <v>-1899885717</v>
      </c>
    </row>
    <row r="61" spans="2:22" ht="15.5" x14ac:dyDescent="0.35">
      <c r="C61" t="s">
        <v>249</v>
      </c>
      <c r="O61" s="5">
        <v>-280415381</v>
      </c>
    </row>
    <row r="62" spans="2:22" ht="15.5" x14ac:dyDescent="0.35">
      <c r="C62" t="s">
        <v>247</v>
      </c>
      <c r="F62" s="5">
        <v>877358182</v>
      </c>
      <c r="I62" s="5">
        <v>877358182</v>
      </c>
      <c r="J62" s="5">
        <v>911458198</v>
      </c>
      <c r="K62" s="5">
        <v>743198421</v>
      </c>
      <c r="L62" s="5">
        <v>667894210</v>
      </c>
      <c r="M62" s="5">
        <v>565518568</v>
      </c>
      <c r="N62" s="5">
        <v>806669844</v>
      </c>
      <c r="O62" s="5">
        <v>541891245</v>
      </c>
      <c r="P62" s="5">
        <v>491791985</v>
      </c>
      <c r="Q62" s="5">
        <v>362910761</v>
      </c>
      <c r="S62" s="5">
        <v>1127276506</v>
      </c>
      <c r="T62" s="5">
        <v>1400660658</v>
      </c>
      <c r="U62" s="5">
        <v>165289752</v>
      </c>
      <c r="V62" s="5">
        <v>67727475</v>
      </c>
    </row>
    <row r="63" spans="2:22" ht="15.5" x14ac:dyDescent="0.35">
      <c r="C63" t="s">
        <v>251</v>
      </c>
      <c r="F63" s="5">
        <v>4477099085</v>
      </c>
      <c r="I63" s="5">
        <v>4477099085</v>
      </c>
      <c r="J63" s="5">
        <v>3313506769</v>
      </c>
      <c r="K63" s="5">
        <v>2506579271</v>
      </c>
      <c r="L63" s="5">
        <v>1652456179</v>
      </c>
      <c r="M63" s="5">
        <v>1017449105</v>
      </c>
      <c r="N63" s="5">
        <v>-273300712</v>
      </c>
      <c r="O63" s="5">
        <v>-415189018</v>
      </c>
      <c r="P63" s="5">
        <v>-34726660</v>
      </c>
    </row>
    <row r="64" spans="2:22" ht="15.5" x14ac:dyDescent="0.35">
      <c r="C64" t="s">
        <v>27</v>
      </c>
      <c r="D64" s="5">
        <v>-3358821195</v>
      </c>
      <c r="E64" s="5">
        <v>-3325780683</v>
      </c>
      <c r="F64" s="5">
        <v>-3074339546</v>
      </c>
      <c r="G64" s="5">
        <v>-5264616387</v>
      </c>
      <c r="I64" s="5">
        <v>-17919418843</v>
      </c>
      <c r="J64" s="5">
        <v>-16217085950</v>
      </c>
      <c r="K64" s="5">
        <v>-14546620738</v>
      </c>
      <c r="L64" s="5">
        <v>-14654145025</v>
      </c>
      <c r="M64" s="5">
        <v>-13928517454</v>
      </c>
      <c r="N64" s="5">
        <v>-15827581619</v>
      </c>
      <c r="O64" s="5">
        <v>-15334845364</v>
      </c>
      <c r="P64" s="5">
        <v>-14400185454</v>
      </c>
      <c r="Q64" s="5">
        <v>-15156654421</v>
      </c>
      <c r="R64" s="5">
        <v>-16843110570</v>
      </c>
      <c r="S64" s="5">
        <v>-24823205948</v>
      </c>
      <c r="T64" s="5">
        <v>-16014731599</v>
      </c>
      <c r="U64" s="5">
        <v>-20112123125</v>
      </c>
      <c r="V64" s="5">
        <v>-6530520877</v>
      </c>
    </row>
    <row r="65" spans="3:22" ht="15.5" x14ac:dyDescent="0.35">
      <c r="C65" t="s">
        <v>80</v>
      </c>
      <c r="D65" s="5">
        <v>-3984510999</v>
      </c>
      <c r="E65" s="5">
        <v>-2914693933</v>
      </c>
      <c r="F65" s="5">
        <v>-8632432207</v>
      </c>
      <c r="G65" s="5">
        <v>-4301796397</v>
      </c>
      <c r="I65" s="5">
        <v>-16809080285</v>
      </c>
      <c r="J65" s="5">
        <v>-13564615693</v>
      </c>
      <c r="K65" s="5">
        <v>-11015901753</v>
      </c>
      <c r="L65" s="5">
        <v>-14479030672</v>
      </c>
      <c r="M65" s="5">
        <v>-10855058107</v>
      </c>
      <c r="N65" s="5">
        <v>-14053155720</v>
      </c>
      <c r="O65" s="5">
        <v>-13959225065</v>
      </c>
      <c r="P65" s="5">
        <v>-17281569810</v>
      </c>
      <c r="Q65" s="5">
        <v>-15556290973</v>
      </c>
      <c r="R65" s="5">
        <v>-15610758331</v>
      </c>
      <c r="S65" s="5">
        <v>-23695929442</v>
      </c>
      <c r="T65" s="5">
        <v>-14614070941</v>
      </c>
      <c r="U65" s="5">
        <v>-19946833373</v>
      </c>
      <c r="V65" s="5">
        <v>-10110222942</v>
      </c>
    </row>
    <row r="66" spans="3:22" ht="15.5" x14ac:dyDescent="0.35">
      <c r="C66" t="s">
        <v>29</v>
      </c>
      <c r="D66" s="5">
        <v>10431319407</v>
      </c>
      <c r="E66" s="5">
        <v>4041158703</v>
      </c>
      <c r="F66" s="5">
        <v>-7112981165</v>
      </c>
      <c r="G66" s="5">
        <v>11254038462</v>
      </c>
      <c r="I66" s="5">
        <v>18132652585</v>
      </c>
      <c r="J66" s="5">
        <v>11163484740</v>
      </c>
      <c r="K66" s="5">
        <v>41338721475</v>
      </c>
      <c r="L66" s="5">
        <v>26841604043</v>
      </c>
      <c r="M66" s="5">
        <v>28665324729</v>
      </c>
      <c r="N66" s="5">
        <v>38984987175</v>
      </c>
      <c r="O66" s="5">
        <v>34250926596</v>
      </c>
      <c r="P66" s="5">
        <v>40653039839</v>
      </c>
      <c r="Q66" s="5">
        <v>19199605423</v>
      </c>
      <c r="R66" s="5">
        <v>22605142434</v>
      </c>
      <c r="S66" s="5">
        <v>26209085137</v>
      </c>
      <c r="T66" s="5">
        <v>43178330937</v>
      </c>
      <c r="U66" s="5">
        <v>33911743920</v>
      </c>
      <c r="V66" s="5">
        <v>28161867209</v>
      </c>
    </row>
    <row r="67" spans="3:22" ht="15.5" x14ac:dyDescent="0.35">
      <c r="C67" t="s">
        <v>28</v>
      </c>
      <c r="D67" s="5">
        <v>-1898921329</v>
      </c>
      <c r="E67" s="5">
        <v>-698575785</v>
      </c>
      <c r="F67" s="5">
        <v>-1515386104</v>
      </c>
      <c r="G67" s="5">
        <v>-3000960338</v>
      </c>
      <c r="I67" s="5">
        <v>-7547939251</v>
      </c>
      <c r="J67" s="5">
        <v>-5914656088</v>
      </c>
      <c r="K67" s="5">
        <v>-10687279768</v>
      </c>
      <c r="L67" s="5">
        <v>-12787322625</v>
      </c>
      <c r="M67" s="5">
        <v>-7993092605</v>
      </c>
      <c r="N67" s="5">
        <v>-8832527395</v>
      </c>
      <c r="O67" s="5">
        <v>-8506484979</v>
      </c>
      <c r="P67" s="5">
        <v>-10250978638</v>
      </c>
      <c r="Q67" s="5">
        <v>-5277612742</v>
      </c>
      <c r="R67" s="5">
        <v>-6733259519</v>
      </c>
      <c r="S67" s="5">
        <v>-7765510591</v>
      </c>
      <c r="T67" s="5">
        <v>-11221564241</v>
      </c>
      <c r="U67" s="5">
        <v>-9711871853</v>
      </c>
      <c r="V67" s="5">
        <v>-8539470412</v>
      </c>
    </row>
    <row r="68" spans="3:22" ht="15.5" x14ac:dyDescent="0.35">
      <c r="C68" t="s">
        <v>81</v>
      </c>
      <c r="D68" s="5">
        <v>-1875551167</v>
      </c>
      <c r="E68" s="5">
        <v>-432372449</v>
      </c>
      <c r="F68" s="5">
        <v>-1287103659</v>
      </c>
      <c r="G68" s="5">
        <v>-3081595505</v>
      </c>
      <c r="I68" s="5">
        <v>-7562316393</v>
      </c>
      <c r="J68" s="5">
        <v>-5929553919</v>
      </c>
      <c r="K68" s="5">
        <v>-10606740862</v>
      </c>
      <c r="L68" s="5">
        <v>-11427652742</v>
      </c>
      <c r="M68" s="5">
        <v>-8087315091</v>
      </c>
      <c r="N68" s="5">
        <v>-8613837060</v>
      </c>
      <c r="O68" s="5">
        <v>-8442405019</v>
      </c>
      <c r="P68" s="5">
        <v>-10184191952</v>
      </c>
      <c r="Q68" s="5">
        <v>-5809693750</v>
      </c>
    </row>
    <row r="69" spans="3:22" ht="15.5" x14ac:dyDescent="0.35">
      <c r="C69" t="s">
        <v>82</v>
      </c>
      <c r="D69" s="5">
        <v>103668651</v>
      </c>
      <c r="E69" s="5">
        <v>103668651</v>
      </c>
      <c r="F69" s="5">
        <v>187946137</v>
      </c>
      <c r="G69" s="5">
        <v>80635167</v>
      </c>
      <c r="I69" s="5">
        <v>430605724</v>
      </c>
      <c r="J69" s="5">
        <v>229852086</v>
      </c>
      <c r="K69" s="5">
        <v>218766016</v>
      </c>
      <c r="L69" s="5">
        <v>-1359669883</v>
      </c>
      <c r="M69" s="5">
        <v>108466452</v>
      </c>
      <c r="N69" s="5">
        <v>-217651111</v>
      </c>
      <c r="Q69" s="5">
        <v>569878568</v>
      </c>
    </row>
    <row r="70" spans="3:22" ht="15.5" x14ac:dyDescent="0.35">
      <c r="C70" t="s">
        <v>83</v>
      </c>
      <c r="D70" s="5">
        <v>-127038813</v>
      </c>
      <c r="E70" s="5">
        <v>-369871987</v>
      </c>
      <c r="F70" s="5">
        <v>-416228582</v>
      </c>
      <c r="I70" s="5">
        <v>-416228582</v>
      </c>
      <c r="J70" s="5">
        <v>-214954255</v>
      </c>
      <c r="K70" s="5">
        <v>-299304922</v>
      </c>
      <c r="M70" s="5">
        <v>-14243966</v>
      </c>
      <c r="N70" s="5">
        <v>-1039224</v>
      </c>
      <c r="O70" s="5">
        <v>-64079960</v>
      </c>
      <c r="P70" s="5">
        <v>-66786686</v>
      </c>
      <c r="Q70" s="5">
        <v>-37797560</v>
      </c>
    </row>
    <row r="71" spans="3:22" ht="15.5" x14ac:dyDescent="0.35">
      <c r="C71" t="s">
        <v>84</v>
      </c>
      <c r="D71" s="5">
        <v>-1898921329</v>
      </c>
      <c r="E71" s="5">
        <v>-698575785</v>
      </c>
      <c r="F71" s="5">
        <v>-1515386104</v>
      </c>
      <c r="G71" s="5">
        <v>-3000960338</v>
      </c>
      <c r="I71" s="5">
        <v>-7547939251</v>
      </c>
      <c r="J71" s="5">
        <v>-5914656088</v>
      </c>
      <c r="K71" s="5">
        <v>-10687279768</v>
      </c>
      <c r="L71" s="5">
        <v>-12787322625</v>
      </c>
      <c r="M71" s="5">
        <v>-7993092605</v>
      </c>
      <c r="N71" s="5">
        <v>-8832527395</v>
      </c>
      <c r="O71" s="5">
        <v>-8506484979</v>
      </c>
      <c r="P71" s="5">
        <v>-10250978638</v>
      </c>
      <c r="Q71" s="5">
        <v>-5277612742</v>
      </c>
      <c r="R71" s="5">
        <v>-6733259519</v>
      </c>
      <c r="S71" s="5">
        <v>-7765510591</v>
      </c>
      <c r="T71" s="5">
        <v>-11221564241</v>
      </c>
      <c r="U71" s="5">
        <v>-9711871853</v>
      </c>
      <c r="V71" s="5">
        <v>-8539470412</v>
      </c>
    </row>
    <row r="72" spans="3:22" ht="15.5" x14ac:dyDescent="0.35">
      <c r="C72" t="s">
        <v>86</v>
      </c>
      <c r="D72" s="5">
        <v>8532398078</v>
      </c>
      <c r="E72" s="5">
        <v>3342582918</v>
      </c>
      <c r="F72" s="5">
        <v>-8628367269</v>
      </c>
      <c r="G72" s="5">
        <v>8253078124</v>
      </c>
      <c r="I72" s="5">
        <v>10584713334</v>
      </c>
      <c r="J72" s="5">
        <v>5248828652</v>
      </c>
      <c r="K72" s="5">
        <v>30651441707</v>
      </c>
      <c r="L72" s="5">
        <v>14054281418</v>
      </c>
      <c r="M72" s="5">
        <v>20672232124</v>
      </c>
      <c r="N72" s="5">
        <v>30152459780</v>
      </c>
      <c r="O72" s="5">
        <v>25744441617</v>
      </c>
      <c r="P72" s="5">
        <v>30402061201</v>
      </c>
      <c r="Q72" s="5">
        <v>13921992681</v>
      </c>
      <c r="R72" s="5">
        <v>15871882915</v>
      </c>
      <c r="S72" s="5">
        <v>18443574546</v>
      </c>
      <c r="T72" s="5">
        <v>31956766696</v>
      </c>
      <c r="U72" s="5">
        <v>24199872067</v>
      </c>
      <c r="V72" s="5">
        <v>19622396797</v>
      </c>
    </row>
    <row r="73" spans="3:22" ht="15.5" x14ac:dyDescent="0.35">
      <c r="C73" t="s">
        <v>87</v>
      </c>
      <c r="D73" s="5">
        <v>-31201319</v>
      </c>
      <c r="E73" s="5">
        <v>-31201317</v>
      </c>
      <c r="F73" s="5">
        <v>-345919229</v>
      </c>
      <c r="G73" s="5">
        <v>59059464</v>
      </c>
      <c r="I73" s="5">
        <v>-168740837</v>
      </c>
      <c r="J73" s="5">
        <v>206813851</v>
      </c>
      <c r="K73" s="5">
        <v>-611358737</v>
      </c>
      <c r="L73" s="5">
        <v>-302043662</v>
      </c>
      <c r="M73" s="5">
        <v>3674499776</v>
      </c>
      <c r="N73" s="5">
        <v>-258171850</v>
      </c>
      <c r="O73" s="5">
        <v>27634911</v>
      </c>
      <c r="P73" s="5">
        <v>-2252059605</v>
      </c>
      <c r="Q73" s="5">
        <v>-2555938414</v>
      </c>
      <c r="R73" s="5">
        <v>5371414253</v>
      </c>
      <c r="S73" s="5">
        <v>-1912181772</v>
      </c>
    </row>
    <row r="74" spans="3:22" ht="15.5" x14ac:dyDescent="0.35">
      <c r="C74" t="s">
        <v>89</v>
      </c>
      <c r="D74" s="5">
        <v>8501196759</v>
      </c>
      <c r="E74" s="5">
        <v>3311381601</v>
      </c>
      <c r="F74" s="5">
        <v>-8974286498</v>
      </c>
      <c r="G74" s="5">
        <v>8312137588</v>
      </c>
      <c r="I74" s="5">
        <v>10415972497</v>
      </c>
      <c r="J74" s="5">
        <v>5455642503</v>
      </c>
      <c r="K74" s="5">
        <v>30040082970</v>
      </c>
      <c r="L74" s="5">
        <v>13752237756</v>
      </c>
      <c r="M74" s="5">
        <v>24346731900</v>
      </c>
      <c r="N74" s="5">
        <v>29894287930</v>
      </c>
      <c r="O74" s="5">
        <v>25772076528</v>
      </c>
      <c r="P74" s="5">
        <v>28150001596</v>
      </c>
      <c r="Q74" s="5">
        <v>11366054267</v>
      </c>
      <c r="R74" s="5">
        <v>21243297168</v>
      </c>
      <c r="S74" s="5">
        <v>16531392774</v>
      </c>
      <c r="T74" s="5">
        <v>31956766696</v>
      </c>
      <c r="U74" s="5">
        <v>24199872067</v>
      </c>
      <c r="V74" s="5">
        <v>19622396797</v>
      </c>
    </row>
    <row r="75" spans="3:22" ht="15.5" x14ac:dyDescent="0.35">
      <c r="C75" t="s">
        <v>90</v>
      </c>
      <c r="D75" s="5">
        <v>8532398078</v>
      </c>
      <c r="E75" s="5">
        <v>3342582918</v>
      </c>
      <c r="F75" s="5">
        <v>-8628367270</v>
      </c>
      <c r="G75" s="5">
        <v>8253078125</v>
      </c>
      <c r="I75" s="5">
        <v>10584713334</v>
      </c>
      <c r="J75" s="5">
        <v>5248828652</v>
      </c>
      <c r="K75" s="5">
        <v>30651441707</v>
      </c>
      <c r="L75" s="5">
        <v>14054281418</v>
      </c>
      <c r="M75" s="5">
        <v>20672232124</v>
      </c>
      <c r="N75" s="5">
        <v>30152459780</v>
      </c>
      <c r="O75" s="5">
        <v>25744441617</v>
      </c>
      <c r="P75" s="5">
        <v>30402061201</v>
      </c>
      <c r="Q75" s="5">
        <v>13921992681</v>
      </c>
      <c r="R75" s="5">
        <v>15871882915</v>
      </c>
      <c r="S75" s="5">
        <v>18443574546</v>
      </c>
      <c r="T75" s="5">
        <v>31956766696</v>
      </c>
      <c r="U75" s="5">
        <v>24199872068</v>
      </c>
      <c r="V75" s="5">
        <v>19622396797</v>
      </c>
    </row>
    <row r="76" spans="3:22" ht="15.5" x14ac:dyDescent="0.35">
      <c r="C76" t="s">
        <v>8</v>
      </c>
      <c r="D76" s="5">
        <v>6757859098</v>
      </c>
      <c r="E76" s="5">
        <v>1545369813</v>
      </c>
      <c r="F76" s="5">
        <v>-10296433122</v>
      </c>
      <c r="G76" s="5">
        <v>7690858385</v>
      </c>
      <c r="I76" s="5">
        <v>8340713195</v>
      </c>
      <c r="J76" s="5">
        <v>4488627754</v>
      </c>
      <c r="K76" s="5">
        <v>28364840217</v>
      </c>
      <c r="L76" s="5">
        <v>12462732853</v>
      </c>
      <c r="M76" s="5">
        <v>23128448376</v>
      </c>
      <c r="N76" s="5">
        <v>29797397413</v>
      </c>
      <c r="O76" s="5">
        <v>25754613416</v>
      </c>
      <c r="P76" s="5">
        <v>28133736871</v>
      </c>
      <c r="Q76" s="5">
        <v>11382641604</v>
      </c>
      <c r="R76" s="5">
        <v>21256757006</v>
      </c>
      <c r="S76" s="5">
        <v>16535359423</v>
      </c>
      <c r="T76" s="5">
        <v>31959326818</v>
      </c>
      <c r="U76" s="5">
        <v>20569891258</v>
      </c>
      <c r="V76" s="5">
        <v>18646602971</v>
      </c>
    </row>
    <row r="77" spans="3:22" ht="15.5" x14ac:dyDescent="0.35">
      <c r="C77" t="s">
        <v>91</v>
      </c>
      <c r="D77" s="5">
        <v>8532398078</v>
      </c>
      <c r="E77" s="5">
        <v>3342582918</v>
      </c>
      <c r="F77" s="5">
        <v>-8628367270</v>
      </c>
      <c r="G77" s="5">
        <v>8253078125</v>
      </c>
      <c r="I77" s="5">
        <v>10584713334</v>
      </c>
      <c r="J77" s="5">
        <v>5248828652</v>
      </c>
      <c r="K77" s="5">
        <v>30651441707</v>
      </c>
      <c r="L77" s="5">
        <v>14054281418</v>
      </c>
      <c r="M77" s="5">
        <v>20672232124</v>
      </c>
      <c r="N77" s="5">
        <v>30152459780</v>
      </c>
      <c r="O77" s="5">
        <v>25744441617</v>
      </c>
      <c r="P77" s="5">
        <v>30402061201</v>
      </c>
      <c r="Q77" s="5">
        <v>13921992681</v>
      </c>
      <c r="R77" s="5">
        <v>15871882915</v>
      </c>
      <c r="S77" s="5">
        <v>18443574546</v>
      </c>
      <c r="T77" s="5">
        <v>31956766696</v>
      </c>
      <c r="U77" s="5">
        <v>24199872068</v>
      </c>
      <c r="V77" s="5">
        <v>19622396797</v>
      </c>
    </row>
    <row r="78" spans="3:22" ht="15.5" x14ac:dyDescent="0.35">
      <c r="C78" t="s">
        <v>92</v>
      </c>
      <c r="D78" s="5">
        <v>8501196759</v>
      </c>
      <c r="E78" s="5">
        <v>3311381601</v>
      </c>
      <c r="F78" s="5">
        <v>-8974286499</v>
      </c>
      <c r="G78" s="5">
        <v>8312137589</v>
      </c>
      <c r="I78" s="5">
        <v>10415972497</v>
      </c>
      <c r="J78" s="5">
        <v>5455642503</v>
      </c>
      <c r="K78" s="5">
        <v>30040082970</v>
      </c>
      <c r="L78" s="5">
        <v>13752237756</v>
      </c>
      <c r="M78" s="5">
        <v>24346731900</v>
      </c>
      <c r="N78" s="5">
        <v>29894287930</v>
      </c>
      <c r="O78" s="5">
        <v>25772076528</v>
      </c>
      <c r="P78" s="5">
        <v>28150001596</v>
      </c>
      <c r="Q78" s="5">
        <v>11366054267</v>
      </c>
      <c r="R78" s="5">
        <v>21243297168</v>
      </c>
      <c r="S78" s="5">
        <v>16531392774</v>
      </c>
      <c r="T78" s="5">
        <v>31956766696</v>
      </c>
      <c r="U78" s="5">
        <v>24199872068</v>
      </c>
      <c r="V78" s="5">
        <v>19622396797</v>
      </c>
    </row>
    <row r="79" spans="3:22" ht="15.5" x14ac:dyDescent="0.35">
      <c r="C79" t="s">
        <v>93</v>
      </c>
      <c r="D79" s="5">
        <v>8501196759</v>
      </c>
      <c r="E79" s="5">
        <v>3311381601</v>
      </c>
      <c r="F79" s="5">
        <v>-8974286499</v>
      </c>
      <c r="G79" s="5">
        <v>8312137589</v>
      </c>
      <c r="I79" s="5">
        <v>10415972497</v>
      </c>
      <c r="J79" s="5">
        <v>5455642503</v>
      </c>
      <c r="K79" s="5">
        <v>30040082970</v>
      </c>
      <c r="L79" s="5">
        <v>13752237756</v>
      </c>
      <c r="M79" s="5">
        <v>24346731900</v>
      </c>
      <c r="N79" s="5">
        <v>29894287930</v>
      </c>
      <c r="O79" s="5">
        <v>25772076528</v>
      </c>
      <c r="P79" s="5">
        <v>28150001596</v>
      </c>
      <c r="Q79" s="5">
        <v>11366054267</v>
      </c>
      <c r="R79" s="5">
        <v>21243297168</v>
      </c>
      <c r="S79" s="5">
        <v>16531392774</v>
      </c>
      <c r="T79" s="5">
        <v>31956766696</v>
      </c>
      <c r="U79" s="5">
        <v>24199872068</v>
      </c>
      <c r="V79" s="5">
        <v>19622396797</v>
      </c>
    </row>
    <row r="81" spans="2:22" ht="15.5" x14ac:dyDescent="0.35">
      <c r="B81" t="s">
        <v>94</v>
      </c>
      <c r="C81" t="s">
        <v>95</v>
      </c>
    </row>
    <row r="82" spans="2:22" ht="15.5" x14ac:dyDescent="0.35">
      <c r="C82" t="s">
        <v>96</v>
      </c>
    </row>
    <row r="83" spans="2:22" ht="15.5" x14ac:dyDescent="0.35">
      <c r="C83" t="s">
        <v>20</v>
      </c>
      <c r="D83" s="5">
        <v>23254668202</v>
      </c>
      <c r="E83" s="5">
        <v>14239430859</v>
      </c>
      <c r="F83" s="5">
        <v>13840965724</v>
      </c>
      <c r="G83" s="5">
        <v>15654348868</v>
      </c>
      <c r="I83" s="5">
        <v>13840965724</v>
      </c>
      <c r="J83" s="5">
        <v>8860040451</v>
      </c>
      <c r="K83" s="5">
        <v>19177926755</v>
      </c>
      <c r="L83" s="5">
        <v>15715755022</v>
      </c>
      <c r="M83" s="5">
        <v>21566665738</v>
      </c>
      <c r="N83" s="5">
        <v>13361199112</v>
      </c>
      <c r="O83" s="5">
        <v>10963823236</v>
      </c>
      <c r="P83" s="5">
        <v>9730309728</v>
      </c>
      <c r="Q83" s="5">
        <v>15063563369</v>
      </c>
      <c r="R83" s="5">
        <v>18770386339</v>
      </c>
      <c r="S83" s="5">
        <v>10900871794</v>
      </c>
      <c r="T83" s="5">
        <v>58127153781</v>
      </c>
      <c r="U83" s="5">
        <v>18676935918</v>
      </c>
      <c r="V83" s="5">
        <v>5319647989</v>
      </c>
    </row>
    <row r="84" spans="2:22" ht="15.5" x14ac:dyDescent="0.35">
      <c r="C84" t="s">
        <v>256</v>
      </c>
      <c r="D84" s="5">
        <v>7625652820</v>
      </c>
      <c r="E84" s="5">
        <v>7335249375</v>
      </c>
      <c r="F84" s="5">
        <v>7179131783</v>
      </c>
      <c r="G84" s="5">
        <v>6686534397</v>
      </c>
      <c r="I84" s="5">
        <v>7179131783</v>
      </c>
      <c r="J84" s="5">
        <v>6686534397</v>
      </c>
      <c r="K84" s="5">
        <v>11289609451</v>
      </c>
      <c r="L84" s="5">
        <v>11214358509</v>
      </c>
      <c r="M84" s="5">
        <v>10636811491</v>
      </c>
      <c r="N84" s="5">
        <v>10661447897</v>
      </c>
      <c r="O84" s="5">
        <v>10491446511</v>
      </c>
      <c r="P84" s="5">
        <v>10371745807</v>
      </c>
    </row>
    <row r="85" spans="2:22" ht="15.5" x14ac:dyDescent="0.35">
      <c r="C85" t="s">
        <v>97</v>
      </c>
      <c r="D85" s="5">
        <v>72434645060</v>
      </c>
      <c r="E85" s="5">
        <v>72092652220</v>
      </c>
      <c r="F85" s="5">
        <v>63361139167</v>
      </c>
      <c r="G85" s="5">
        <v>84260567962</v>
      </c>
      <c r="I85" s="5">
        <v>63361139167</v>
      </c>
      <c r="J85" s="5">
        <v>49030039185</v>
      </c>
      <c r="K85" s="5">
        <v>53348839891</v>
      </c>
      <c r="L85" s="5">
        <v>56716170292</v>
      </c>
      <c r="M85" s="5">
        <v>54753896950</v>
      </c>
      <c r="N85" s="5">
        <v>63949833306</v>
      </c>
      <c r="O85" s="5">
        <v>60194325243</v>
      </c>
      <c r="P85" s="5">
        <v>63347114956</v>
      </c>
      <c r="Q85" s="5">
        <v>51013891822</v>
      </c>
      <c r="R85" s="5">
        <v>47199642991</v>
      </c>
      <c r="S85" s="5">
        <v>58365839183</v>
      </c>
      <c r="T85" s="5">
        <v>76350235749</v>
      </c>
      <c r="U85" s="5">
        <v>41875974563</v>
      </c>
      <c r="V85" s="5">
        <v>32102975019</v>
      </c>
    </row>
    <row r="86" spans="2:22" ht="15.5" x14ac:dyDescent="0.35">
      <c r="C86" t="s">
        <v>99</v>
      </c>
      <c r="D86" s="5">
        <v>32937352354</v>
      </c>
      <c r="E86" s="5">
        <v>30815992098</v>
      </c>
      <c r="F86" s="5">
        <v>24133352354</v>
      </c>
      <c r="G86" s="5">
        <v>21748452354</v>
      </c>
      <c r="I86" s="5">
        <v>24133352354</v>
      </c>
      <c r="J86" s="5">
        <v>25178352354</v>
      </c>
      <c r="K86" s="5">
        <v>21888868502</v>
      </c>
      <c r="L86" s="5">
        <v>20940638905</v>
      </c>
      <c r="M86" s="5">
        <v>21781413402</v>
      </c>
      <c r="N86" s="5">
        <v>21112325459</v>
      </c>
      <c r="O86" s="5">
        <v>29524258082</v>
      </c>
      <c r="P86" s="5">
        <v>10955022786</v>
      </c>
      <c r="Q86" s="5">
        <v>3985022786</v>
      </c>
      <c r="R86" s="5">
        <v>4022422786</v>
      </c>
      <c r="S86" s="5">
        <v>4091276121</v>
      </c>
      <c r="T86" s="5">
        <v>4500998893</v>
      </c>
    </row>
    <row r="87" spans="2:22" ht="15.5" x14ac:dyDescent="0.35">
      <c r="C87" t="s">
        <v>98</v>
      </c>
      <c r="D87" s="5">
        <v>4303040000</v>
      </c>
      <c r="J87" s="5">
        <v>30000000</v>
      </c>
      <c r="K87" s="5">
        <v>454000000</v>
      </c>
      <c r="L87" s="5">
        <v>30000000</v>
      </c>
      <c r="M87" s="5">
        <v>30000000</v>
      </c>
      <c r="N87" s="5">
        <v>9949680</v>
      </c>
      <c r="O87" s="5">
        <v>511904955</v>
      </c>
      <c r="P87" s="5">
        <v>479339588</v>
      </c>
      <c r="Q87" s="5">
        <v>979337500</v>
      </c>
      <c r="R87" s="5">
        <v>477097500</v>
      </c>
      <c r="S87" s="5">
        <v>477097500</v>
      </c>
      <c r="T87" s="5">
        <v>1073954252</v>
      </c>
    </row>
    <row r="88" spans="2:22" ht="15.5" x14ac:dyDescent="0.35">
      <c r="C88" t="s">
        <v>100</v>
      </c>
      <c r="D88" s="5">
        <v>72434645060</v>
      </c>
      <c r="E88" s="5">
        <v>72092652220</v>
      </c>
      <c r="F88" s="5">
        <v>63361139167</v>
      </c>
      <c r="G88" s="5">
        <v>84260567962</v>
      </c>
      <c r="I88" s="5">
        <v>63361139167</v>
      </c>
      <c r="J88" s="5">
        <v>49030039185</v>
      </c>
      <c r="K88" s="5">
        <v>53348839891</v>
      </c>
      <c r="L88" s="5">
        <v>56716170292</v>
      </c>
      <c r="M88" s="5">
        <v>54753896950</v>
      </c>
      <c r="N88" s="5">
        <v>63949833306</v>
      </c>
      <c r="O88" s="5">
        <v>60194325243</v>
      </c>
      <c r="P88" s="5">
        <v>63347114956</v>
      </c>
      <c r="Q88" s="5">
        <v>51013891822</v>
      </c>
      <c r="R88" s="5">
        <v>47199642991</v>
      </c>
      <c r="S88" s="5">
        <v>58365839183</v>
      </c>
      <c r="T88" s="5">
        <v>76350235749</v>
      </c>
      <c r="U88" s="5">
        <v>41875974563</v>
      </c>
      <c r="V88" s="5">
        <v>32102975019</v>
      </c>
    </row>
    <row r="89" spans="2:22" ht="15.5" x14ac:dyDescent="0.35">
      <c r="C89" t="s">
        <v>101</v>
      </c>
      <c r="D89" s="5">
        <v>14083964573</v>
      </c>
      <c r="E89" s="5">
        <v>13437661240</v>
      </c>
      <c r="F89" s="5">
        <v>12732690779</v>
      </c>
      <c r="G89" s="5">
        <v>7759148666</v>
      </c>
      <c r="I89" s="5">
        <v>12732690779</v>
      </c>
      <c r="J89" s="5">
        <v>11955001865</v>
      </c>
      <c r="K89" s="5">
        <v>13076882628</v>
      </c>
      <c r="L89" s="5">
        <v>13736566994</v>
      </c>
      <c r="M89" s="5">
        <v>8976787016</v>
      </c>
      <c r="N89" s="5">
        <v>5118579034</v>
      </c>
      <c r="O89" s="5">
        <v>3524107858</v>
      </c>
      <c r="P89" s="5">
        <v>921290149</v>
      </c>
      <c r="Q89" s="5">
        <v>1045368784</v>
      </c>
      <c r="R89" s="5">
        <v>999115551</v>
      </c>
      <c r="S89" s="5">
        <v>1200062397</v>
      </c>
      <c r="T89" s="5">
        <v>1575086646</v>
      </c>
      <c r="U89" s="5">
        <v>994030273</v>
      </c>
      <c r="V89" s="5">
        <v>4379766870</v>
      </c>
    </row>
    <row r="90" spans="2:22" ht="15.5" x14ac:dyDescent="0.35">
      <c r="C90" t="s">
        <v>102</v>
      </c>
      <c r="D90" s="5">
        <v>14083964573</v>
      </c>
      <c r="E90" s="5">
        <v>13437661240</v>
      </c>
      <c r="F90" s="5">
        <v>12732690779</v>
      </c>
      <c r="G90" s="5">
        <v>7759148666</v>
      </c>
      <c r="I90" s="5">
        <v>12732690779</v>
      </c>
      <c r="J90" s="5">
        <v>11955001865</v>
      </c>
      <c r="K90" s="5">
        <v>13076882628</v>
      </c>
      <c r="L90" s="5">
        <v>13736566994</v>
      </c>
      <c r="M90" s="5">
        <v>8976787016</v>
      </c>
      <c r="N90" s="5">
        <v>5118579034</v>
      </c>
      <c r="O90" s="5">
        <v>3524107858</v>
      </c>
      <c r="P90" s="5">
        <v>921290149</v>
      </c>
      <c r="Q90" s="5">
        <v>1045368784</v>
      </c>
      <c r="R90" s="5">
        <v>999115551</v>
      </c>
      <c r="S90" s="5">
        <v>1200062397</v>
      </c>
      <c r="T90" s="5">
        <v>1575086646</v>
      </c>
      <c r="U90" s="5">
        <v>994030273</v>
      </c>
      <c r="V90" s="5">
        <v>4379766870</v>
      </c>
    </row>
    <row r="91" spans="2:22" ht="15.5" x14ac:dyDescent="0.35">
      <c r="C91" t="s">
        <v>103</v>
      </c>
      <c r="D91" s="5">
        <v>188157760870</v>
      </c>
      <c r="E91" s="5">
        <v>194213032187</v>
      </c>
      <c r="F91" s="5">
        <v>205972174469</v>
      </c>
      <c r="G91" s="5">
        <v>204681637064</v>
      </c>
      <c r="I91" s="5">
        <v>205972174469</v>
      </c>
      <c r="J91" s="5">
        <v>215087728328</v>
      </c>
      <c r="K91" s="5">
        <v>199928715241</v>
      </c>
      <c r="L91" s="5">
        <v>207613950014</v>
      </c>
      <c r="M91" s="5">
        <v>190144968351</v>
      </c>
      <c r="N91" s="5">
        <v>185623386596</v>
      </c>
      <c r="O91" s="5">
        <v>180839287377</v>
      </c>
      <c r="P91" s="5">
        <v>162845314432</v>
      </c>
      <c r="Q91" s="5">
        <v>159429959785</v>
      </c>
      <c r="R91" s="5">
        <v>151431399318</v>
      </c>
      <c r="S91" s="5">
        <v>159792913619</v>
      </c>
      <c r="T91" s="5">
        <v>128912575300</v>
      </c>
      <c r="U91" s="5">
        <v>119772921592</v>
      </c>
      <c r="V91" s="5">
        <v>85309165633</v>
      </c>
    </row>
    <row r="92" spans="2:22" ht="15.5" x14ac:dyDescent="0.35">
      <c r="C92" t="s">
        <v>79</v>
      </c>
      <c r="D92" s="5">
        <v>-5610137983</v>
      </c>
      <c r="E92" s="5">
        <v>-5610137983</v>
      </c>
      <c r="F92" s="5">
        <v>-5610137983</v>
      </c>
      <c r="G92" s="5">
        <v>-2678700419</v>
      </c>
      <c r="I92" s="5">
        <v>-5610137983</v>
      </c>
      <c r="J92" s="5">
        <v>-2678700419</v>
      </c>
      <c r="K92" s="5">
        <v>-2597140951</v>
      </c>
      <c r="L92" s="5">
        <v>-2597140951</v>
      </c>
      <c r="M92" s="5">
        <v>-2010851586</v>
      </c>
      <c r="O92" s="5">
        <v>-134482608</v>
      </c>
      <c r="P92" s="5">
        <v>-134482608</v>
      </c>
      <c r="Q92" s="5">
        <v>-134482608</v>
      </c>
      <c r="R92" s="5">
        <v>-134482608</v>
      </c>
      <c r="S92" s="5">
        <v>-134482608</v>
      </c>
      <c r="T92" s="5">
        <v>-134482608</v>
      </c>
      <c r="U92" s="5">
        <v>-134482608</v>
      </c>
      <c r="V92" s="5">
        <v>-134482608</v>
      </c>
    </row>
    <row r="93" spans="2:22" ht="15.5" x14ac:dyDescent="0.35">
      <c r="C93" t="s">
        <v>104</v>
      </c>
      <c r="D93" s="5">
        <v>343715710865</v>
      </c>
      <c r="E93" s="5">
        <v>321683650348</v>
      </c>
      <c r="F93" s="5">
        <v>316004202526</v>
      </c>
      <c r="G93" s="5">
        <v>340789921145</v>
      </c>
      <c r="I93" s="5">
        <v>316004202526</v>
      </c>
      <c r="J93" s="5">
        <v>310199311834</v>
      </c>
      <c r="K93" s="5">
        <v>308413652363</v>
      </c>
      <c r="L93" s="5">
        <v>312339991473</v>
      </c>
      <c r="M93" s="5">
        <v>307335545064</v>
      </c>
      <c r="N93" s="5">
        <v>290537022291</v>
      </c>
      <c r="O93" s="5">
        <v>277538146400</v>
      </c>
      <c r="P93" s="5">
        <v>266336566823</v>
      </c>
      <c r="Q93" s="5">
        <v>244356486419</v>
      </c>
      <c r="R93" s="5">
        <v>233516320194</v>
      </c>
      <c r="S93" s="5">
        <v>257135303090</v>
      </c>
      <c r="T93" s="5">
        <v>283999338360</v>
      </c>
      <c r="U93" s="5">
        <v>208089047943</v>
      </c>
      <c r="V93" s="5">
        <v>141188453038</v>
      </c>
    </row>
    <row r="94" spans="2:22" ht="15.5" x14ac:dyDescent="0.35">
      <c r="C94" t="s">
        <v>105</v>
      </c>
    </row>
    <row r="95" spans="2:22" ht="15.5" x14ac:dyDescent="0.35">
      <c r="C95" t="s">
        <v>545</v>
      </c>
      <c r="V95" s="5">
        <v>172143752</v>
      </c>
    </row>
    <row r="96" spans="2:22" ht="15.5" x14ac:dyDescent="0.35">
      <c r="C96" t="s">
        <v>106</v>
      </c>
      <c r="D96" s="5">
        <v>251551769235</v>
      </c>
      <c r="E96" s="5">
        <v>250190731902</v>
      </c>
      <c r="F96" s="5">
        <v>292211277113</v>
      </c>
      <c r="G96" s="5">
        <v>310154950314</v>
      </c>
      <c r="I96" s="5">
        <v>292211277113</v>
      </c>
      <c r="J96" s="5">
        <v>273096562106</v>
      </c>
      <c r="K96" s="5">
        <v>252118209014</v>
      </c>
      <c r="L96" s="5">
        <v>231732388074</v>
      </c>
      <c r="M96" s="5">
        <v>212753597804</v>
      </c>
      <c r="N96" s="5">
        <v>204487863689</v>
      </c>
      <c r="O96" s="5">
        <v>187217815781</v>
      </c>
      <c r="P96" s="5">
        <v>174283415905</v>
      </c>
      <c r="Q96" s="5">
        <v>173517072505</v>
      </c>
      <c r="R96" s="5">
        <v>173059344587</v>
      </c>
      <c r="S96" s="5">
        <v>163588285518</v>
      </c>
      <c r="T96" s="5">
        <v>154845426928</v>
      </c>
      <c r="U96" s="5">
        <v>86750180574</v>
      </c>
      <c r="V96" s="5">
        <v>36383470570</v>
      </c>
    </row>
    <row r="97" spans="3:22" ht="15.5" x14ac:dyDescent="0.35">
      <c r="C97" t="s">
        <v>205</v>
      </c>
      <c r="D97" s="5">
        <v>130124183</v>
      </c>
      <c r="E97" s="5">
        <v>149126324</v>
      </c>
      <c r="F97" s="5">
        <v>614593342</v>
      </c>
      <c r="G97" s="5">
        <v>695938964</v>
      </c>
      <c r="I97" s="5">
        <v>614593342</v>
      </c>
      <c r="J97" s="5">
        <v>588884806</v>
      </c>
      <c r="K97" s="5">
        <v>823045958</v>
      </c>
      <c r="L97" s="5">
        <v>606997107</v>
      </c>
      <c r="M97" s="5">
        <v>621079536</v>
      </c>
      <c r="N97" s="5">
        <v>259092392</v>
      </c>
      <c r="O97" s="5">
        <v>380316536</v>
      </c>
      <c r="P97" s="5">
        <v>341821843</v>
      </c>
      <c r="Q97" s="5">
        <v>424246500</v>
      </c>
    </row>
    <row r="98" spans="3:22" ht="15.5" x14ac:dyDescent="0.35">
      <c r="C98" t="s">
        <v>257</v>
      </c>
      <c r="D98" s="5">
        <v>28424290223</v>
      </c>
      <c r="E98" s="5">
        <v>28428880851</v>
      </c>
      <c r="F98" s="5">
        <v>28154784950</v>
      </c>
      <c r="G98" s="5">
        <v>27968125207</v>
      </c>
      <c r="I98" s="5">
        <v>28154784950</v>
      </c>
      <c r="J98" s="5">
        <v>21001177982</v>
      </c>
      <c r="K98" s="5">
        <v>17537095219</v>
      </c>
      <c r="L98" s="5">
        <v>15071799696</v>
      </c>
      <c r="M98" s="5">
        <v>14155446256</v>
      </c>
      <c r="N98" s="5">
        <v>10576783611</v>
      </c>
      <c r="O98" s="5">
        <v>18850084322</v>
      </c>
      <c r="P98" s="5">
        <v>3265273340</v>
      </c>
    </row>
    <row r="99" spans="3:22" ht="15.5" x14ac:dyDescent="0.35">
      <c r="C99" t="s">
        <v>107</v>
      </c>
      <c r="D99" s="5">
        <v>5269770691</v>
      </c>
      <c r="E99" s="5">
        <v>5525874312</v>
      </c>
      <c r="F99" s="5">
        <v>4633907038</v>
      </c>
      <c r="G99" s="5">
        <v>5209213281</v>
      </c>
      <c r="I99" s="5">
        <v>4633907038</v>
      </c>
      <c r="J99" s="5">
        <v>8517801432</v>
      </c>
      <c r="K99" s="5">
        <v>3324663482</v>
      </c>
      <c r="L99" s="5">
        <v>2945107084</v>
      </c>
      <c r="M99" s="5">
        <v>4224126964</v>
      </c>
      <c r="N99" s="5">
        <v>5152057884</v>
      </c>
      <c r="O99" s="5">
        <v>5296891292</v>
      </c>
      <c r="P99" s="5">
        <v>4024767608</v>
      </c>
      <c r="Q99" s="5">
        <v>2831992275</v>
      </c>
      <c r="R99" s="5">
        <v>1410134236</v>
      </c>
      <c r="S99" s="5">
        <v>1149158505</v>
      </c>
      <c r="T99" s="5">
        <v>879064644</v>
      </c>
      <c r="U99" s="5">
        <v>706650638</v>
      </c>
      <c r="V99" s="5">
        <v>620589175</v>
      </c>
    </row>
    <row r="100" spans="3:22" ht="15.5" x14ac:dyDescent="0.35">
      <c r="C100" t="s">
        <v>108</v>
      </c>
      <c r="D100" s="5">
        <v>334225161227</v>
      </c>
      <c r="E100" s="5">
        <v>332872266914</v>
      </c>
      <c r="F100" s="5">
        <v>330411230061</v>
      </c>
      <c r="G100" s="5">
        <v>348346713438</v>
      </c>
      <c r="I100" s="5">
        <v>330411230061</v>
      </c>
      <c r="J100" s="5">
        <v>318446295453</v>
      </c>
      <c r="K100" s="5">
        <v>292323686143</v>
      </c>
      <c r="L100" s="5">
        <v>252049048006</v>
      </c>
      <c r="M100" s="5">
        <v>234993540586</v>
      </c>
      <c r="N100" s="5">
        <v>221683616838</v>
      </c>
      <c r="O100" s="5">
        <v>213322509316</v>
      </c>
      <c r="P100" s="5">
        <v>183966787977</v>
      </c>
      <c r="Q100" s="5">
        <v>178824820561</v>
      </c>
      <c r="R100" s="5">
        <v>174469478823</v>
      </c>
      <c r="S100" s="5">
        <v>164737444023</v>
      </c>
      <c r="T100" s="5">
        <v>155724491572</v>
      </c>
      <c r="U100" s="5">
        <v>91389528712</v>
      </c>
      <c r="V100" s="5">
        <v>37391253497</v>
      </c>
    </row>
    <row r="101" spans="3:22" ht="15.5" x14ac:dyDescent="0.35">
      <c r="C101" t="s">
        <v>166</v>
      </c>
    </row>
    <row r="102" spans="3:22" ht="15.5" x14ac:dyDescent="0.35">
      <c r="C102" t="s">
        <v>109</v>
      </c>
      <c r="D102" s="5">
        <v>677940872092</v>
      </c>
      <c r="E102" s="5">
        <v>654555917262</v>
      </c>
      <c r="F102" s="5">
        <v>646415432587</v>
      </c>
      <c r="G102" s="5">
        <v>689136634583</v>
      </c>
      <c r="I102" s="5">
        <v>646415432587</v>
      </c>
      <c r="J102" s="5">
        <v>628645607287</v>
      </c>
      <c r="K102" s="5">
        <v>600737338506</v>
      </c>
      <c r="L102" s="5">
        <v>564389039479</v>
      </c>
      <c r="M102" s="5">
        <v>542329085650</v>
      </c>
      <c r="N102" s="5">
        <v>512220639129</v>
      </c>
      <c r="O102" s="5">
        <v>490860655716</v>
      </c>
      <c r="P102" s="5">
        <v>450303354800</v>
      </c>
      <c r="Q102" s="5">
        <v>423181306980</v>
      </c>
      <c r="R102" s="5">
        <v>407985799017</v>
      </c>
      <c r="S102" s="5">
        <v>421872747113</v>
      </c>
      <c r="T102" s="5">
        <v>439723829932</v>
      </c>
      <c r="U102" s="5">
        <v>299478576655</v>
      </c>
      <c r="V102" s="5">
        <v>178579706535</v>
      </c>
    </row>
    <row r="103" spans="3:22" ht="15.5" x14ac:dyDescent="0.35">
      <c r="C103" t="s">
        <v>110</v>
      </c>
    </row>
    <row r="104" spans="3:22" ht="15.5" x14ac:dyDescent="0.35">
      <c r="C104" t="s">
        <v>111</v>
      </c>
    </row>
    <row r="105" spans="3:22" ht="15.5" x14ac:dyDescent="0.35">
      <c r="C105" t="s">
        <v>112</v>
      </c>
      <c r="D105" s="5">
        <v>214004844408</v>
      </c>
      <c r="E105" s="5">
        <v>196968771387</v>
      </c>
      <c r="F105" s="5">
        <v>199080571167</v>
      </c>
      <c r="G105" s="5">
        <v>235032062004</v>
      </c>
      <c r="I105" s="5">
        <v>199080571167</v>
      </c>
      <c r="J105" s="5">
        <v>194071687181</v>
      </c>
      <c r="K105" s="5">
        <v>175767795344</v>
      </c>
      <c r="L105" s="5">
        <v>174914078408</v>
      </c>
      <c r="M105" s="5">
        <v>165727263794</v>
      </c>
      <c r="N105" s="5">
        <v>162664484708</v>
      </c>
      <c r="O105" s="5">
        <v>172681301594</v>
      </c>
      <c r="P105" s="5">
        <v>161275642980</v>
      </c>
      <c r="Q105" s="5">
        <v>162612162913</v>
      </c>
      <c r="R105" s="5">
        <v>154451484608</v>
      </c>
      <c r="S105" s="5">
        <v>177093362706</v>
      </c>
      <c r="T105" s="5">
        <v>206129979038</v>
      </c>
      <c r="U105" s="5">
        <v>74159675347</v>
      </c>
      <c r="V105" s="5">
        <v>66208567406</v>
      </c>
    </row>
    <row r="106" spans="3:22" ht="15.5" x14ac:dyDescent="0.35">
      <c r="C106" t="s">
        <v>113</v>
      </c>
    </row>
    <row r="107" spans="3:22" ht="15.5" x14ac:dyDescent="0.35">
      <c r="C107" t="s">
        <v>114</v>
      </c>
      <c r="D107" s="5">
        <v>29715908132</v>
      </c>
      <c r="E107" s="5">
        <v>33699882139</v>
      </c>
      <c r="F107" s="5">
        <v>25843587353</v>
      </c>
      <c r="G107" s="5">
        <v>51661592481</v>
      </c>
      <c r="I107" s="5">
        <v>25843587353</v>
      </c>
      <c r="J107" s="5">
        <v>18078352782</v>
      </c>
      <c r="K107" s="5">
        <v>12197321872</v>
      </c>
      <c r="L107" s="5">
        <v>17594339521</v>
      </c>
      <c r="M107" s="5">
        <v>14321710273</v>
      </c>
      <c r="N107" s="5">
        <v>14524658497</v>
      </c>
      <c r="O107" s="5">
        <v>14153950770</v>
      </c>
      <c r="P107" s="5">
        <v>18243480582</v>
      </c>
      <c r="Q107" s="5">
        <v>23005843476</v>
      </c>
      <c r="R107" s="5">
        <v>16468788410</v>
      </c>
      <c r="S107" s="5">
        <v>22055209975</v>
      </c>
      <c r="T107" s="5">
        <v>17829129211</v>
      </c>
      <c r="U107" s="5">
        <v>14961252207</v>
      </c>
      <c r="V107" s="5">
        <v>18535498693</v>
      </c>
    </row>
    <row r="108" spans="3:22" ht="15.5" x14ac:dyDescent="0.35">
      <c r="C108" t="s">
        <v>115</v>
      </c>
      <c r="D108" s="5">
        <v>120998761009</v>
      </c>
      <c r="E108" s="5">
        <v>116527890501</v>
      </c>
      <c r="F108" s="5">
        <v>136391498015</v>
      </c>
      <c r="G108" s="5">
        <v>145049823229</v>
      </c>
      <c r="I108" s="5">
        <v>136391498015</v>
      </c>
      <c r="J108" s="5">
        <v>136796966268</v>
      </c>
      <c r="K108" s="5">
        <v>118246441978</v>
      </c>
      <c r="L108" s="5">
        <v>115021310573</v>
      </c>
      <c r="M108" s="5">
        <v>117552798597</v>
      </c>
      <c r="N108" s="5">
        <v>119488929028</v>
      </c>
      <c r="O108" s="5">
        <v>120610908381</v>
      </c>
      <c r="P108" s="5">
        <v>120389399000</v>
      </c>
      <c r="Q108" s="5">
        <v>127926800000</v>
      </c>
      <c r="R108" s="5">
        <v>20937121560</v>
      </c>
      <c r="S108" s="5">
        <v>25635045989</v>
      </c>
      <c r="T108" s="5">
        <v>49126526588</v>
      </c>
      <c r="U108" s="5">
        <v>44553942220</v>
      </c>
      <c r="V108" s="5">
        <v>33077648951</v>
      </c>
    </row>
    <row r="109" spans="3:22" ht="15.5" x14ac:dyDescent="0.35">
      <c r="C109" t="s">
        <v>117</v>
      </c>
      <c r="D109" s="5">
        <v>2057537796</v>
      </c>
      <c r="E109" s="5">
        <v>2845220802</v>
      </c>
      <c r="F109" s="5">
        <v>2295460931</v>
      </c>
      <c r="G109" s="5">
        <v>3847860245</v>
      </c>
      <c r="I109" s="5">
        <v>2295460931</v>
      </c>
      <c r="J109" s="5">
        <v>2716589291</v>
      </c>
      <c r="K109" s="5">
        <v>5216084947</v>
      </c>
      <c r="L109" s="5">
        <v>5331866421</v>
      </c>
      <c r="M109" s="5">
        <v>4028862151</v>
      </c>
      <c r="N109" s="5">
        <v>3989480158</v>
      </c>
      <c r="O109" s="5">
        <v>2050053817</v>
      </c>
      <c r="P109" s="5">
        <v>6102937971</v>
      </c>
      <c r="Q109" s="5">
        <v>1780218510</v>
      </c>
      <c r="R109" s="5">
        <v>1974823172</v>
      </c>
      <c r="S109" s="5">
        <v>1139204984</v>
      </c>
      <c r="T109" s="5">
        <v>2446590673</v>
      </c>
      <c r="U109" s="5">
        <v>3283132587</v>
      </c>
      <c r="V109" s="5">
        <v>8657562730</v>
      </c>
    </row>
    <row r="110" spans="3:22" ht="15.5" x14ac:dyDescent="0.35">
      <c r="C110" t="s">
        <v>116</v>
      </c>
      <c r="D110" s="5">
        <v>14206036704</v>
      </c>
      <c r="E110" s="5">
        <v>4562136616</v>
      </c>
      <c r="F110" s="5">
        <v>4523981161</v>
      </c>
      <c r="G110" s="5">
        <v>4790685696</v>
      </c>
      <c r="I110" s="5">
        <v>4523981161</v>
      </c>
      <c r="J110" s="5">
        <v>5325458191</v>
      </c>
      <c r="K110" s="5">
        <v>6750172827</v>
      </c>
      <c r="L110" s="5">
        <v>5006136207</v>
      </c>
      <c r="M110" s="5">
        <v>887597045</v>
      </c>
      <c r="N110" s="5">
        <v>364088818</v>
      </c>
      <c r="O110" s="5">
        <v>432632912</v>
      </c>
      <c r="P110" s="5">
        <v>757768138</v>
      </c>
      <c r="Q110" s="5">
        <v>616277683</v>
      </c>
      <c r="R110" s="5">
        <v>31751948</v>
      </c>
      <c r="S110" s="5">
        <v>607497617</v>
      </c>
      <c r="T110" s="5">
        <v>27075751</v>
      </c>
      <c r="U110" s="5">
        <v>956550294</v>
      </c>
      <c r="V110" s="5">
        <v>1165576696</v>
      </c>
    </row>
    <row r="111" spans="3:22" ht="15.5" x14ac:dyDescent="0.35">
      <c r="C111" t="s">
        <v>206</v>
      </c>
      <c r="U111" s="5">
        <v>6216009874</v>
      </c>
      <c r="V111" s="5">
        <v>1248224234</v>
      </c>
    </row>
    <row r="112" spans="3:22" ht="15.5" x14ac:dyDescent="0.35">
      <c r="C112" t="s">
        <v>207</v>
      </c>
      <c r="D112" s="5">
        <v>37240392354</v>
      </c>
      <c r="E112" s="5">
        <v>30815992098</v>
      </c>
      <c r="F112" s="5">
        <v>24133352354</v>
      </c>
      <c r="G112" s="5">
        <v>21748452354</v>
      </c>
      <c r="I112" s="5">
        <v>24133352354</v>
      </c>
      <c r="J112" s="5">
        <v>25208352354</v>
      </c>
      <c r="K112" s="5">
        <v>22342868502</v>
      </c>
      <c r="L112" s="5">
        <v>20970638905</v>
      </c>
      <c r="M112" s="5">
        <v>21811413402</v>
      </c>
      <c r="N112" s="5">
        <v>21122275139</v>
      </c>
      <c r="O112" s="5">
        <v>30036163037</v>
      </c>
      <c r="P112" s="5">
        <v>11434362374</v>
      </c>
      <c r="Q112" s="5">
        <v>4964360286</v>
      </c>
      <c r="R112" s="5">
        <v>4499520286</v>
      </c>
      <c r="S112" s="5">
        <v>4568373621</v>
      </c>
      <c r="T112" s="5">
        <v>5574953145</v>
      </c>
      <c r="U112" s="5">
        <v>6216009874</v>
      </c>
      <c r="V112" s="5">
        <v>1248224234</v>
      </c>
    </row>
    <row r="113" spans="3:22" ht="15.5" x14ac:dyDescent="0.35">
      <c r="C113" t="s">
        <v>119</v>
      </c>
    </row>
    <row r="114" spans="3:22" ht="15.5" x14ac:dyDescent="0.35">
      <c r="C114" t="s">
        <v>121</v>
      </c>
      <c r="D114" s="5">
        <v>4392114888</v>
      </c>
      <c r="E114" s="5">
        <v>4712424466</v>
      </c>
      <c r="F114" s="5">
        <v>4955000987</v>
      </c>
      <c r="G114" s="5">
        <v>5312522632</v>
      </c>
      <c r="I114" s="5">
        <v>4955000987</v>
      </c>
      <c r="J114" s="5">
        <v>6137194978</v>
      </c>
      <c r="K114" s="5">
        <v>4548467738</v>
      </c>
      <c r="L114" s="5">
        <v>2431200000</v>
      </c>
      <c r="M114" s="5">
        <v>2094610716</v>
      </c>
      <c r="N114" s="5">
        <v>674982927</v>
      </c>
      <c r="O114" s="5">
        <v>1067771682</v>
      </c>
      <c r="P114" s="5">
        <v>1269444880</v>
      </c>
      <c r="Q114" s="5">
        <v>5394328252</v>
      </c>
      <c r="R114" s="5">
        <v>10751890179</v>
      </c>
      <c r="S114" s="5">
        <v>14805219565</v>
      </c>
      <c r="T114" s="5">
        <v>14907934177</v>
      </c>
      <c r="U114" s="5">
        <v>37396900157</v>
      </c>
      <c r="V114" s="5">
        <v>11424860190</v>
      </c>
    </row>
    <row r="115" spans="3:22" ht="15.5" x14ac:dyDescent="0.35">
      <c r="C115" t="s">
        <v>509</v>
      </c>
      <c r="D115" s="5">
        <v>522835022</v>
      </c>
      <c r="E115" s="5">
        <v>291085894</v>
      </c>
      <c r="F115" s="5">
        <v>270734869</v>
      </c>
      <c r="G115" s="5">
        <v>459449069</v>
      </c>
      <c r="I115" s="5">
        <v>270734869</v>
      </c>
      <c r="J115" s="5">
        <v>312418649</v>
      </c>
      <c r="K115" s="5">
        <v>181641463</v>
      </c>
      <c r="L115" s="5">
        <v>208346305</v>
      </c>
      <c r="M115" s="5">
        <v>88295411</v>
      </c>
      <c r="P115" s="5">
        <v>244207776</v>
      </c>
      <c r="U115" s="5">
        <v>660972185</v>
      </c>
      <c r="V115" s="5">
        <v>528407171</v>
      </c>
    </row>
    <row r="116" spans="3:22" ht="15.5" x14ac:dyDescent="0.35">
      <c r="C116" t="s">
        <v>258</v>
      </c>
      <c r="D116" s="5">
        <v>1991303457</v>
      </c>
      <c r="E116" s="5">
        <v>263240795</v>
      </c>
      <c r="F116" s="5">
        <v>271986674</v>
      </c>
      <c r="G116" s="5">
        <v>115220470</v>
      </c>
      <c r="I116" s="5">
        <v>271986674</v>
      </c>
      <c r="J116" s="5">
        <v>173031404</v>
      </c>
      <c r="K116" s="5">
        <v>442608481</v>
      </c>
      <c r="L116" s="5">
        <v>1519228855</v>
      </c>
      <c r="M116" s="5">
        <v>1417758160</v>
      </c>
      <c r="N116" s="5">
        <v>1511763275</v>
      </c>
      <c r="V116" s="5">
        <v>514299231</v>
      </c>
    </row>
    <row r="117" spans="3:22" ht="15.5" x14ac:dyDescent="0.35">
      <c r="C117" t="s">
        <v>120</v>
      </c>
      <c r="O117" s="5">
        <v>1522556848</v>
      </c>
      <c r="Q117" s="5">
        <v>67848000</v>
      </c>
    </row>
    <row r="118" spans="3:22" ht="15.5" x14ac:dyDescent="0.35">
      <c r="C118" t="s">
        <v>1391</v>
      </c>
      <c r="R118" s="5">
        <v>203252636</v>
      </c>
      <c r="S118" s="5">
        <v>489548839</v>
      </c>
      <c r="T118" s="5">
        <v>1468842615</v>
      </c>
      <c r="U118" s="5">
        <v>3545316176</v>
      </c>
      <c r="V118" s="5">
        <v>29063714423</v>
      </c>
    </row>
    <row r="119" spans="3:22" ht="15.5" x14ac:dyDescent="0.35">
      <c r="C119" t="s">
        <v>122</v>
      </c>
      <c r="D119" s="5">
        <v>2357936220</v>
      </c>
      <c r="E119" s="5">
        <v>1592062207</v>
      </c>
      <c r="F119" s="5">
        <v>1752487412</v>
      </c>
      <c r="G119" s="5">
        <v>1593293921</v>
      </c>
      <c r="I119" s="5">
        <v>1752487412</v>
      </c>
      <c r="J119" s="5">
        <v>2653500170</v>
      </c>
      <c r="K119" s="5">
        <v>3274094152</v>
      </c>
      <c r="L119" s="5">
        <v>3778755231</v>
      </c>
      <c r="M119" s="5">
        <v>3797438209</v>
      </c>
      <c r="N119" s="5">
        <v>2333504630</v>
      </c>
      <c r="O119" s="5">
        <v>1691950382</v>
      </c>
      <c r="P119" s="5">
        <v>2609342335</v>
      </c>
      <c r="Q119" s="5">
        <v>3306434320</v>
      </c>
      <c r="R119" s="5">
        <v>106321385422</v>
      </c>
      <c r="S119" s="5">
        <v>119531841571</v>
      </c>
      <c r="T119" s="5">
        <v>127966711945</v>
      </c>
      <c r="U119" s="5">
        <v>987258082</v>
      </c>
      <c r="V119" s="5">
        <v>2673276984</v>
      </c>
    </row>
    <row r="120" spans="3:22" ht="15.5" x14ac:dyDescent="0.35">
      <c r="C120" t="s">
        <v>123</v>
      </c>
      <c r="D120" s="5">
        <v>20490921857</v>
      </c>
      <c r="E120" s="5">
        <v>18340196816</v>
      </c>
      <c r="F120" s="5">
        <v>18059945360</v>
      </c>
      <c r="G120" s="5">
        <v>17280370020</v>
      </c>
      <c r="I120" s="5">
        <v>18059945360</v>
      </c>
      <c r="J120" s="5">
        <v>17139976543</v>
      </c>
      <c r="K120" s="5">
        <v>14522254078</v>
      </c>
      <c r="L120" s="5">
        <v>11797754957</v>
      </c>
      <c r="M120" s="5">
        <v>15134095961</v>
      </c>
      <c r="N120" s="5">
        <v>16335119306</v>
      </c>
      <c r="O120" s="5">
        <v>16814651064</v>
      </c>
      <c r="P120" s="5">
        <v>13435085290</v>
      </c>
      <c r="Q120" s="5">
        <v>13176519133</v>
      </c>
      <c r="R120" s="5">
        <v>14280463740</v>
      </c>
      <c r="S120" s="5">
        <v>24168630111</v>
      </c>
      <c r="T120" s="5">
        <v>21340630745</v>
      </c>
      <c r="U120" s="5">
        <v>41603188518</v>
      </c>
      <c r="V120" s="5">
        <v>43873101929</v>
      </c>
    </row>
    <row r="121" spans="3:22" ht="15.5" x14ac:dyDescent="0.35">
      <c r="C121" t="s">
        <v>124</v>
      </c>
      <c r="D121" s="5">
        <v>20490921857</v>
      </c>
      <c r="E121" s="5">
        <v>18340196816</v>
      </c>
      <c r="F121" s="5">
        <v>18059945360</v>
      </c>
      <c r="G121" s="5">
        <v>17280370020</v>
      </c>
      <c r="I121" s="5">
        <v>18059945360</v>
      </c>
      <c r="J121" s="5">
        <v>17139976543</v>
      </c>
      <c r="K121" s="5">
        <v>14522254078</v>
      </c>
      <c r="L121" s="5">
        <v>11797754957</v>
      </c>
      <c r="M121" s="5">
        <v>15134095961</v>
      </c>
      <c r="N121" s="5">
        <v>16335119306</v>
      </c>
      <c r="O121" s="5">
        <v>16814651064</v>
      </c>
      <c r="P121" s="5">
        <v>13435085290</v>
      </c>
      <c r="Q121" s="5">
        <v>13176519133</v>
      </c>
      <c r="R121" s="5">
        <v>14280463740</v>
      </c>
      <c r="S121" s="5">
        <v>24168630111</v>
      </c>
      <c r="T121" s="5">
        <v>21340630745</v>
      </c>
      <c r="U121" s="5">
        <v>41603188518</v>
      </c>
      <c r="V121" s="5">
        <v>43873101929</v>
      </c>
    </row>
    <row r="122" spans="3:22" ht="15.5" x14ac:dyDescent="0.35">
      <c r="C122" t="s">
        <v>125</v>
      </c>
    </row>
    <row r="123" spans="3:22" ht="15.5" x14ac:dyDescent="0.35">
      <c r="C123" t="s">
        <v>126</v>
      </c>
      <c r="D123" s="5">
        <v>6906253367</v>
      </c>
      <c r="E123" s="5">
        <v>5266751155</v>
      </c>
      <c r="F123" s="5">
        <v>5497722530</v>
      </c>
      <c r="G123" s="5">
        <v>5887192171</v>
      </c>
      <c r="I123" s="5">
        <v>5497722530</v>
      </c>
      <c r="J123" s="5">
        <v>6622645031</v>
      </c>
      <c r="K123" s="5">
        <v>5172717682</v>
      </c>
      <c r="L123" s="5">
        <v>4158775160</v>
      </c>
      <c r="M123" s="5">
        <v>3600664287</v>
      </c>
      <c r="N123" s="5">
        <v>2186746202</v>
      </c>
      <c r="O123" s="5">
        <v>2590328530</v>
      </c>
      <c r="P123" s="5">
        <v>1513652656</v>
      </c>
      <c r="Q123" s="5">
        <v>5462176252</v>
      </c>
      <c r="R123" s="5">
        <v>10955142815</v>
      </c>
      <c r="S123" s="5">
        <v>15294768404</v>
      </c>
      <c r="T123" s="5">
        <v>16376776792</v>
      </c>
      <c r="U123" s="5">
        <v>41603188518</v>
      </c>
      <c r="V123" s="5">
        <v>41531281015</v>
      </c>
    </row>
    <row r="124" spans="3:22" ht="15.5" x14ac:dyDescent="0.35">
      <c r="C124" t="s">
        <v>127</v>
      </c>
      <c r="D124" s="5">
        <v>234495766265</v>
      </c>
      <c r="E124" s="5">
        <v>215308968203</v>
      </c>
      <c r="F124" s="5">
        <v>217140516527</v>
      </c>
      <c r="G124" s="5">
        <v>252312432024</v>
      </c>
      <c r="I124" s="5">
        <v>217140516527</v>
      </c>
      <c r="J124" s="5">
        <v>211211663724</v>
      </c>
      <c r="K124" s="5">
        <v>190290049422</v>
      </c>
      <c r="L124" s="5">
        <v>186711833365</v>
      </c>
      <c r="M124" s="5">
        <v>180861359755</v>
      </c>
      <c r="N124" s="5">
        <v>178999604014</v>
      </c>
      <c r="O124" s="5">
        <v>189495952658</v>
      </c>
      <c r="P124" s="5">
        <v>174710728270</v>
      </c>
      <c r="Q124" s="5">
        <v>175788682046</v>
      </c>
      <c r="R124" s="5">
        <v>168731948348</v>
      </c>
      <c r="S124" s="5">
        <v>201261992817</v>
      </c>
      <c r="T124" s="5">
        <v>227470609783</v>
      </c>
      <c r="U124" s="5">
        <v>115762863865</v>
      </c>
      <c r="V124" s="5">
        <v>110081669335</v>
      </c>
    </row>
    <row r="125" spans="3:22" ht="15.5" x14ac:dyDescent="0.35">
      <c r="C125" t="s">
        <v>128</v>
      </c>
    </row>
    <row r="126" spans="3:22" ht="15.5" x14ac:dyDescent="0.35">
      <c r="C126" t="s">
        <v>129</v>
      </c>
      <c r="D126" s="5">
        <v>107576000000</v>
      </c>
      <c r="E126" s="5">
        <v>107576000000</v>
      </c>
      <c r="F126" s="5">
        <v>107576000000</v>
      </c>
      <c r="G126" s="5">
        <v>107576000000</v>
      </c>
      <c r="I126" s="5">
        <v>107576000000</v>
      </c>
      <c r="J126" s="5">
        <v>107576000000</v>
      </c>
      <c r="K126" s="5">
        <v>107576000000</v>
      </c>
      <c r="L126" s="5">
        <v>107576000000</v>
      </c>
      <c r="M126" s="5">
        <v>107576000000</v>
      </c>
      <c r="N126" s="5">
        <v>107576000000</v>
      </c>
      <c r="O126" s="5">
        <v>107576000000</v>
      </c>
      <c r="P126" s="5">
        <v>107576000000</v>
      </c>
      <c r="Q126" s="5">
        <v>107576000000</v>
      </c>
      <c r="R126" s="5">
        <v>107576000000</v>
      </c>
      <c r="S126" s="5">
        <v>107576000000</v>
      </c>
      <c r="T126" s="5">
        <v>107500000000</v>
      </c>
      <c r="U126" s="5">
        <v>140500000000</v>
      </c>
      <c r="V126" s="5">
        <v>10000420000</v>
      </c>
    </row>
    <row r="127" spans="3:22" ht="15.5" x14ac:dyDescent="0.35">
      <c r="C127" t="s">
        <v>130</v>
      </c>
      <c r="D127" s="5">
        <v>33937353656</v>
      </c>
      <c r="E127" s="5">
        <v>33937353656</v>
      </c>
      <c r="F127" s="5">
        <v>33937353656</v>
      </c>
      <c r="G127" s="5">
        <v>33937353656</v>
      </c>
      <c r="I127" s="5">
        <v>33937353656</v>
      </c>
      <c r="J127" s="5">
        <v>33937353656</v>
      </c>
      <c r="K127" s="5">
        <v>33937353656</v>
      </c>
      <c r="L127" s="5">
        <v>33937353656</v>
      </c>
      <c r="M127" s="5">
        <v>33937353656</v>
      </c>
      <c r="N127" s="5">
        <v>33937353656</v>
      </c>
      <c r="O127" s="5">
        <v>33937353656</v>
      </c>
      <c r="P127" s="5">
        <v>33937353656</v>
      </c>
      <c r="Q127" s="5">
        <v>33937353656</v>
      </c>
      <c r="R127" s="5">
        <v>33937353656</v>
      </c>
      <c r="S127" s="5">
        <v>33503984326</v>
      </c>
      <c r="T127" s="5">
        <v>33427734326</v>
      </c>
      <c r="U127" s="5">
        <v>4370431826</v>
      </c>
      <c r="V127" s="5">
        <v>4370431826</v>
      </c>
    </row>
    <row r="128" spans="3:22" ht="15.5" x14ac:dyDescent="0.35">
      <c r="C128" t="s">
        <v>131</v>
      </c>
      <c r="D128" s="5">
        <v>270461820704</v>
      </c>
      <c r="E128" s="5">
        <v>268007001605</v>
      </c>
      <c r="F128" s="5">
        <v>266461631793</v>
      </c>
      <c r="G128" s="5">
        <v>276758064915</v>
      </c>
      <c r="I128" s="5">
        <v>266461631793</v>
      </c>
      <c r="J128" s="5">
        <v>258120918598</v>
      </c>
      <c r="K128" s="5">
        <v>253632290844</v>
      </c>
      <c r="L128" s="5">
        <v>225267450627</v>
      </c>
      <c r="M128" s="5">
        <v>212804717774</v>
      </c>
      <c r="N128" s="5">
        <v>189676269398</v>
      </c>
      <c r="O128" s="5">
        <v>159878871985</v>
      </c>
      <c r="P128" s="5">
        <v>134124258569</v>
      </c>
      <c r="Q128" s="5">
        <v>105990521698</v>
      </c>
      <c r="R128" s="5">
        <v>97835160094</v>
      </c>
      <c r="S128" s="5">
        <v>79641973216</v>
      </c>
      <c r="T128" s="5">
        <v>71432642336</v>
      </c>
      <c r="U128" s="5">
        <v>38945090557</v>
      </c>
      <c r="V128" s="5">
        <v>54226994969</v>
      </c>
    </row>
    <row r="129" spans="2:22" ht="15.5" x14ac:dyDescent="0.35">
      <c r="C129" t="s">
        <v>132</v>
      </c>
      <c r="D129" s="5">
        <v>16000000000</v>
      </c>
      <c r="E129" s="5">
        <v>16000000000</v>
      </c>
      <c r="F129" s="5">
        <v>16000000000</v>
      </c>
      <c r="G129" s="5">
        <v>16000000000</v>
      </c>
      <c r="I129" s="5">
        <v>16000000000</v>
      </c>
      <c r="J129" s="5">
        <v>16000000000</v>
      </c>
      <c r="K129" s="5">
        <v>16000000000</v>
      </c>
      <c r="L129" s="5">
        <v>16000000000</v>
      </c>
      <c r="M129" s="5">
        <v>16000000000</v>
      </c>
      <c r="N129" s="5">
        <v>16000000000</v>
      </c>
      <c r="O129" s="5">
        <v>16000000000</v>
      </c>
      <c r="P129" s="5">
        <v>16000000000</v>
      </c>
      <c r="Q129" s="5">
        <v>16000000000</v>
      </c>
    </row>
    <row r="130" spans="2:22" ht="15.5" x14ac:dyDescent="0.35">
      <c r="C130" t="s">
        <v>133</v>
      </c>
      <c r="D130" s="5">
        <v>254461820704</v>
      </c>
      <c r="E130" s="5">
        <v>252007001605</v>
      </c>
      <c r="F130" s="5">
        <v>250461631793</v>
      </c>
      <c r="G130" s="5">
        <v>260758064915</v>
      </c>
      <c r="I130" s="5">
        <v>250461631793</v>
      </c>
      <c r="J130" s="5">
        <v>242120918598</v>
      </c>
      <c r="K130" s="5">
        <v>237632290844</v>
      </c>
      <c r="L130" s="5">
        <v>209267450627</v>
      </c>
      <c r="M130" s="5">
        <v>196804717774</v>
      </c>
      <c r="N130" s="5">
        <v>173676269398</v>
      </c>
      <c r="O130" s="5">
        <v>143878871985</v>
      </c>
      <c r="P130" s="5">
        <v>118124258569</v>
      </c>
      <c r="Q130" s="5">
        <v>89990521698</v>
      </c>
    </row>
    <row r="131" spans="2:22" ht="15.5" x14ac:dyDescent="0.35">
      <c r="C131" t="s">
        <v>134</v>
      </c>
      <c r="D131" s="5">
        <v>270461820704</v>
      </c>
      <c r="E131" s="5">
        <v>268007001605</v>
      </c>
      <c r="F131" s="5">
        <v>266461631793</v>
      </c>
      <c r="G131" s="5">
        <v>276758064915</v>
      </c>
      <c r="I131" s="5">
        <v>266461631793</v>
      </c>
      <c r="J131" s="5">
        <v>258120918598</v>
      </c>
      <c r="K131" s="5">
        <v>253632290844</v>
      </c>
      <c r="L131" s="5">
        <v>225267450627</v>
      </c>
      <c r="M131" s="5">
        <v>212804717774</v>
      </c>
      <c r="N131" s="5">
        <v>189676269398</v>
      </c>
      <c r="O131" s="5">
        <v>159878871985</v>
      </c>
      <c r="P131" s="5">
        <v>134124258569</v>
      </c>
      <c r="Q131" s="5">
        <v>105990521698</v>
      </c>
      <c r="R131" s="5">
        <v>97835160094</v>
      </c>
      <c r="S131" s="5">
        <v>79641973216</v>
      </c>
      <c r="T131" s="5">
        <v>71432642336</v>
      </c>
      <c r="U131" s="5">
        <v>38945090557</v>
      </c>
      <c r="V131" s="5">
        <v>54226994969</v>
      </c>
    </row>
    <row r="132" spans="2:22" ht="15.5" x14ac:dyDescent="0.35">
      <c r="C132" t="s">
        <v>212</v>
      </c>
      <c r="D132" s="5">
        <v>37080069451</v>
      </c>
      <c r="E132" s="5">
        <v>35336731782</v>
      </c>
      <c r="F132" s="5">
        <v>26910068594</v>
      </c>
      <c r="G132" s="5">
        <v>21231484407</v>
      </c>
      <c r="I132" s="5">
        <v>26910068594</v>
      </c>
      <c r="J132" s="5">
        <v>20478371728</v>
      </c>
      <c r="K132" s="5">
        <v>17898785535</v>
      </c>
      <c r="L132" s="5">
        <v>13493542782</v>
      </c>
      <c r="M132" s="5">
        <v>9160506051</v>
      </c>
      <c r="N132" s="5">
        <v>2031412061</v>
      </c>
      <c r="O132" s="5">
        <v>106960025</v>
      </c>
      <c r="P132" s="5">
        <v>89496913</v>
      </c>
      <c r="Q132" s="5">
        <v>23232188</v>
      </c>
      <c r="R132" s="5">
        <v>39819525</v>
      </c>
      <c r="S132" s="5">
        <v>23279363</v>
      </c>
      <c r="T132" s="5">
        <v>27326094</v>
      </c>
      <c r="U132" s="5">
        <v>34673014</v>
      </c>
      <c r="V132" s="5">
        <v>34673013</v>
      </c>
    </row>
    <row r="133" spans="2:22" ht="15.5" x14ac:dyDescent="0.35">
      <c r="C133" t="s">
        <v>10</v>
      </c>
      <c r="D133" s="5">
        <v>443445105828</v>
      </c>
      <c r="E133" s="5">
        <v>439246949060</v>
      </c>
      <c r="F133" s="5">
        <v>429274916060</v>
      </c>
      <c r="G133" s="5">
        <v>436824202559</v>
      </c>
      <c r="I133" s="5">
        <v>429274916060</v>
      </c>
      <c r="J133" s="5">
        <v>417433943563</v>
      </c>
      <c r="K133" s="5">
        <v>410447289084</v>
      </c>
      <c r="L133" s="5">
        <v>377677206114</v>
      </c>
      <c r="M133" s="5">
        <v>361467725895</v>
      </c>
      <c r="N133" s="5">
        <v>333221035115</v>
      </c>
      <c r="O133" s="5">
        <v>301364703058</v>
      </c>
      <c r="P133" s="5">
        <v>275592626530</v>
      </c>
      <c r="Q133" s="5">
        <v>247392624934</v>
      </c>
      <c r="R133" s="5">
        <v>239253850667</v>
      </c>
      <c r="S133" s="5">
        <v>220610754297</v>
      </c>
      <c r="T133" s="5">
        <v>212253220148</v>
      </c>
      <c r="U133" s="5">
        <v>183715712789</v>
      </c>
      <c r="V133" s="5">
        <v>68498037200</v>
      </c>
    </row>
    <row r="134" spans="2:22" ht="15.5" x14ac:dyDescent="0.35">
      <c r="C134" t="s">
        <v>135</v>
      </c>
      <c r="D134" s="5">
        <v>677940872093</v>
      </c>
      <c r="E134" s="5">
        <v>654555917263</v>
      </c>
      <c r="F134" s="5">
        <v>646415432587</v>
      </c>
      <c r="G134" s="5">
        <v>689136634583</v>
      </c>
      <c r="I134" s="5">
        <v>646415432587</v>
      </c>
      <c r="J134" s="5">
        <v>628645607287</v>
      </c>
      <c r="K134" s="5">
        <v>600737338506</v>
      </c>
      <c r="L134" s="5">
        <v>564389039479</v>
      </c>
      <c r="M134" s="5">
        <v>542329085650</v>
      </c>
      <c r="N134" s="5">
        <v>512220639129</v>
      </c>
      <c r="O134" s="5">
        <v>490860655716</v>
      </c>
      <c r="P134" s="5">
        <v>450303354800</v>
      </c>
      <c r="Q134" s="5">
        <v>423181306980</v>
      </c>
      <c r="R134" s="5">
        <v>407985799015</v>
      </c>
      <c r="S134" s="5">
        <v>421872747114</v>
      </c>
      <c r="T134" s="5">
        <v>439723829931</v>
      </c>
      <c r="U134" s="5">
        <v>299478576654</v>
      </c>
      <c r="V134" s="5">
        <v>178579706535</v>
      </c>
    </row>
    <row r="135" spans="2:22" ht="15.5" x14ac:dyDescent="0.35">
      <c r="C135" t="s">
        <v>136</v>
      </c>
      <c r="D135" s="5">
        <v>1075760000</v>
      </c>
      <c r="E135" s="5">
        <v>1075760000</v>
      </c>
      <c r="F135" s="5">
        <v>1075760000</v>
      </c>
      <c r="G135" s="5">
        <v>1075760000</v>
      </c>
      <c r="I135" s="5">
        <v>1075760000</v>
      </c>
      <c r="J135" s="5">
        <v>1075760000</v>
      </c>
      <c r="K135" s="5">
        <v>1075760000</v>
      </c>
      <c r="L135" s="5">
        <v>1075760000</v>
      </c>
      <c r="M135" s="5">
        <v>1075760000</v>
      </c>
      <c r="N135" s="5">
        <v>1075760000</v>
      </c>
      <c r="O135" s="5">
        <v>1075760000</v>
      </c>
      <c r="P135" s="5">
        <v>1075760000</v>
      </c>
      <c r="Q135" s="5">
        <v>1075760000</v>
      </c>
      <c r="R135" s="5">
        <v>1075760000</v>
      </c>
      <c r="S135" s="5">
        <v>1075760000</v>
      </c>
      <c r="T135" s="5">
        <v>1405000000</v>
      </c>
      <c r="U135" s="5">
        <v>1405000000</v>
      </c>
      <c r="V135" s="5">
        <v>11390</v>
      </c>
    </row>
    <row r="137" spans="2:22" ht="15.5" x14ac:dyDescent="0.35">
      <c r="B137" t="s">
        <v>137</v>
      </c>
      <c r="C137" t="s">
        <v>138</v>
      </c>
      <c r="D137" s="5">
        <v>9066639211</v>
      </c>
      <c r="E137" s="5">
        <v>24315149519</v>
      </c>
      <c r="F137" s="5">
        <v>-18625203270</v>
      </c>
      <c r="G137" s="5">
        <v>25148496573</v>
      </c>
      <c r="I137" s="5">
        <v>31084527899</v>
      </c>
      <c r="J137" s="5">
        <v>2395535141</v>
      </c>
      <c r="K137" s="5">
        <v>30696987207</v>
      </c>
      <c r="L137" s="5">
        <v>26320107916</v>
      </c>
      <c r="M137" s="5">
        <v>19860831566</v>
      </c>
      <c r="N137" s="5">
        <v>25431274798</v>
      </c>
      <c r="O137" s="5">
        <v>37059345494</v>
      </c>
      <c r="P137" s="5">
        <v>27583121972</v>
      </c>
      <c r="Q137" s="5">
        <v>8238805310</v>
      </c>
      <c r="R137" s="5">
        <v>39892829665</v>
      </c>
      <c r="S137" s="5">
        <v>12492895463</v>
      </c>
      <c r="T137" s="5">
        <v>-8934864561</v>
      </c>
      <c r="U137" s="5">
        <v>32608048455</v>
      </c>
      <c r="V137" s="5">
        <v>-4963820792</v>
      </c>
    </row>
    <row r="138" spans="2:22" ht="15.5" x14ac:dyDescent="0.35">
      <c r="C138" t="s">
        <v>139</v>
      </c>
      <c r="D138" s="5">
        <v>86812477439</v>
      </c>
      <c r="E138" s="5">
        <v>89360309423</v>
      </c>
      <c r="F138" s="5">
        <v>79021722894</v>
      </c>
      <c r="G138" s="5">
        <v>88083962354</v>
      </c>
      <c r="I138" s="5">
        <v>304711772626</v>
      </c>
      <c r="J138" s="5">
        <v>278627777732</v>
      </c>
      <c r="K138" s="5">
        <v>302599105694</v>
      </c>
      <c r="L138" s="5">
        <v>291987760946</v>
      </c>
      <c r="M138" s="5">
        <v>265133123344</v>
      </c>
      <c r="N138" s="5">
        <v>273231078667</v>
      </c>
      <c r="O138" s="5">
        <v>245914483712</v>
      </c>
      <c r="P138" s="5">
        <v>204175720402</v>
      </c>
      <c r="Q138" s="5">
        <v>164251693520</v>
      </c>
      <c r="R138" s="5">
        <v>181379368279</v>
      </c>
      <c r="S138" s="5">
        <v>220099785008</v>
      </c>
      <c r="T138" s="5">
        <v>221306720849</v>
      </c>
      <c r="U138" s="5">
        <v>192576241350</v>
      </c>
      <c r="V138" s="5">
        <v>160397110460</v>
      </c>
    </row>
    <row r="139" spans="2:22" ht="15.5" x14ac:dyDescent="0.35">
      <c r="C139" t="s">
        <v>1350</v>
      </c>
    </row>
    <row r="140" spans="2:22" ht="15.5" x14ac:dyDescent="0.35">
      <c r="C140" t="s">
        <v>260</v>
      </c>
      <c r="D140" s="5">
        <v>32117433899</v>
      </c>
      <c r="E140" s="5">
        <v>-32117433899</v>
      </c>
      <c r="O140" s="5">
        <v>-120079824962</v>
      </c>
      <c r="P140" s="5">
        <v>-91728708816</v>
      </c>
      <c r="Q140" s="5">
        <v>-67902624883</v>
      </c>
      <c r="R140" s="5">
        <v>-64035236385</v>
      </c>
      <c r="S140" s="5">
        <v>-107158806050</v>
      </c>
      <c r="T140" s="5">
        <v>-139953718819</v>
      </c>
      <c r="U140" s="5">
        <v>-70474614731</v>
      </c>
      <c r="V140" s="5">
        <v>-106959974336</v>
      </c>
    </row>
    <row r="141" spans="2:22" ht="15.5" x14ac:dyDescent="0.35">
      <c r="C141" t="s">
        <v>261</v>
      </c>
      <c r="O141" s="5">
        <v>-51867117327</v>
      </c>
      <c r="P141" s="5">
        <v>-39863585492</v>
      </c>
      <c r="Q141" s="5">
        <v>-34927465569</v>
      </c>
      <c r="R141" s="5">
        <v>-237381814</v>
      </c>
      <c r="S141" s="5">
        <v>-390385800</v>
      </c>
      <c r="T141" s="5">
        <v>-125595085</v>
      </c>
      <c r="U141" s="5">
        <v>-30060765364</v>
      </c>
      <c r="V141" s="5">
        <v>-24396049208</v>
      </c>
    </row>
    <row r="142" spans="2:22" ht="15.5" x14ac:dyDescent="0.35">
      <c r="C142" t="s">
        <v>245</v>
      </c>
      <c r="D142" s="5">
        <v>22450150199</v>
      </c>
      <c r="E142" s="5">
        <v>-22450150199</v>
      </c>
      <c r="O142" s="5">
        <v>-27599620115</v>
      </c>
      <c r="P142" s="5">
        <v>-29102995555</v>
      </c>
      <c r="Q142" s="5">
        <v>-30025302869</v>
      </c>
      <c r="R142" s="5">
        <v>-53883429189</v>
      </c>
      <c r="S142" s="5">
        <v>-67667467507</v>
      </c>
      <c r="T142" s="5">
        <v>-65517280696</v>
      </c>
      <c r="U142" s="5">
        <v>-30733354843</v>
      </c>
      <c r="V142" s="5">
        <v>-19937573317</v>
      </c>
    </row>
    <row r="143" spans="2:22" ht="15.5" x14ac:dyDescent="0.35">
      <c r="C143" t="s">
        <v>1361</v>
      </c>
      <c r="D143" s="5">
        <v>54567584098</v>
      </c>
      <c r="E143" s="5">
        <v>-54567584098</v>
      </c>
      <c r="O143" s="5">
        <v>-199546562404</v>
      </c>
      <c r="P143" s="5">
        <v>-160695289863</v>
      </c>
      <c r="Q143" s="5">
        <v>-132855393321</v>
      </c>
      <c r="R143" s="5">
        <v>-118156047388</v>
      </c>
      <c r="S143" s="5">
        <v>-175216659357</v>
      </c>
      <c r="T143" s="5">
        <v>-205596594600</v>
      </c>
      <c r="U143" s="5">
        <v>-131268734938</v>
      </c>
      <c r="V143" s="5">
        <v>-151293596861</v>
      </c>
    </row>
    <row r="144" spans="2:22" ht="15.5" x14ac:dyDescent="0.35">
      <c r="C144" t="s">
        <v>140</v>
      </c>
      <c r="D144" s="5">
        <v>-120380153315</v>
      </c>
      <c r="F144" s="5">
        <v>-118109764424</v>
      </c>
      <c r="G144" s="5">
        <v>-41305752504</v>
      </c>
      <c r="I144" s="5">
        <v>-251392426316</v>
      </c>
      <c r="J144" s="5">
        <v>-246563237039</v>
      </c>
      <c r="K144" s="5">
        <v>-242377894102</v>
      </c>
      <c r="L144" s="5">
        <v>-241423583144</v>
      </c>
      <c r="M144" s="5">
        <v>-221218443353</v>
      </c>
      <c r="N144" s="5">
        <v>-212503046783</v>
      </c>
    </row>
    <row r="145" spans="3:22" ht="15.5" x14ac:dyDescent="0.35">
      <c r="C145" t="s">
        <v>216</v>
      </c>
      <c r="D145" s="5">
        <v>344360656</v>
      </c>
      <c r="E145" s="5">
        <v>331712179</v>
      </c>
      <c r="F145" s="5">
        <v>651978934</v>
      </c>
      <c r="G145" s="5">
        <v>79388422</v>
      </c>
      <c r="I145" s="5">
        <v>877358182</v>
      </c>
      <c r="J145" s="5">
        <v>911458198</v>
      </c>
      <c r="K145" s="5">
        <v>743198421</v>
      </c>
      <c r="L145" s="5">
        <v>667894210</v>
      </c>
      <c r="M145" s="5">
        <v>565518568</v>
      </c>
      <c r="N145" s="5">
        <v>806725066</v>
      </c>
      <c r="O145" s="5">
        <v>541891245</v>
      </c>
      <c r="P145" s="5">
        <v>491791985</v>
      </c>
      <c r="Q145" s="5">
        <v>266125205</v>
      </c>
      <c r="R145" s="5">
        <v>336328506</v>
      </c>
      <c r="S145" s="5">
        <v>1127295682</v>
      </c>
      <c r="T145" s="5">
        <v>1400660658</v>
      </c>
      <c r="U145" s="5">
        <v>165289752</v>
      </c>
      <c r="V145" s="5">
        <v>67727475</v>
      </c>
    </row>
    <row r="146" spans="3:22" ht="15.5" x14ac:dyDescent="0.35">
      <c r="C146" t="s">
        <v>265</v>
      </c>
      <c r="D146" s="5">
        <v>-6787217083</v>
      </c>
      <c r="E146" s="5">
        <v>-9400495637</v>
      </c>
      <c r="F146" s="5">
        <v>19996591894</v>
      </c>
      <c r="G146" s="5">
        <v>-13496397079</v>
      </c>
      <c r="I146" s="5">
        <v>-8350917772</v>
      </c>
      <c r="J146" s="5">
        <v>-15904341942</v>
      </c>
      <c r="K146" s="5">
        <v>-14894891247</v>
      </c>
      <c r="L146" s="5">
        <v>-9217018240</v>
      </c>
      <c r="M146" s="5">
        <v>-10291768441</v>
      </c>
      <c r="N146" s="5">
        <v>-20555299403</v>
      </c>
      <c r="O146" s="5">
        <v>-13502335577</v>
      </c>
      <c r="P146" s="5">
        <v>-6370347975</v>
      </c>
      <c r="Q146" s="5">
        <v>-8019790683</v>
      </c>
      <c r="R146" s="5">
        <v>-7159975603</v>
      </c>
      <c r="S146" s="5">
        <v>-8694319922</v>
      </c>
      <c r="T146" s="5">
        <v>-10730460826</v>
      </c>
      <c r="U146" s="5">
        <v>-9711871853</v>
      </c>
      <c r="V146" s="5">
        <v>-4236260046</v>
      </c>
    </row>
    <row r="147" spans="3:22" ht="15.5" x14ac:dyDescent="0.35">
      <c r="C147" t="s">
        <v>2115</v>
      </c>
      <c r="D147" s="5">
        <v>-3358821195</v>
      </c>
      <c r="E147" s="5">
        <v>-3325780683</v>
      </c>
      <c r="F147" s="5">
        <v>-2808361526</v>
      </c>
      <c r="G147" s="5">
        <v>-5264616387</v>
      </c>
      <c r="I147" s="5">
        <v>-17653440823</v>
      </c>
      <c r="J147" s="5">
        <v>-16370664896</v>
      </c>
      <c r="K147" s="5">
        <v>-14566696001</v>
      </c>
      <c r="L147" s="5">
        <v>-14705582069</v>
      </c>
      <c r="M147" s="5">
        <v>-13927748712</v>
      </c>
      <c r="N147" s="5">
        <v>-15548182749</v>
      </c>
      <c r="O147" s="5">
        <v>-14867170551</v>
      </c>
      <c r="Q147" s="5">
        <v>-14789896116</v>
      </c>
      <c r="R147" s="5">
        <v>-16843110570</v>
      </c>
      <c r="S147" s="5">
        <v>-24823205948</v>
      </c>
      <c r="T147" s="5">
        <v>-15481731953</v>
      </c>
      <c r="U147" s="5">
        <v>-20110919125</v>
      </c>
      <c r="V147" s="5">
        <v>-6530520877</v>
      </c>
    </row>
    <row r="148" spans="3:22" ht="15.5" x14ac:dyDescent="0.35">
      <c r="C148" t="s">
        <v>853</v>
      </c>
      <c r="F148" s="5">
        <v>-343667441</v>
      </c>
      <c r="I148" s="5">
        <v>-343667441</v>
      </c>
      <c r="J148" s="5">
        <v>-521639619</v>
      </c>
      <c r="K148" s="5">
        <v>-805835558</v>
      </c>
      <c r="L148" s="5">
        <v>-989363787</v>
      </c>
      <c r="M148" s="5">
        <v>-399849840</v>
      </c>
    </row>
    <row r="149" spans="3:22" ht="15.5" x14ac:dyDescent="0.35">
      <c r="C149" t="s">
        <v>298</v>
      </c>
      <c r="F149" s="5">
        <v>3235849443</v>
      </c>
      <c r="I149" s="5">
        <v>3235849443</v>
      </c>
      <c r="J149" s="5">
        <v>2216182707</v>
      </c>
    </row>
    <row r="150" spans="3:22" ht="15.5" x14ac:dyDescent="0.35">
      <c r="C150" t="s">
        <v>1151</v>
      </c>
      <c r="N150" s="5">
        <v>546398872</v>
      </c>
    </row>
    <row r="151" spans="3:22" ht="15.5" x14ac:dyDescent="0.35">
      <c r="C151" t="s">
        <v>145</v>
      </c>
      <c r="D151" s="5">
        <v>3623933380</v>
      </c>
      <c r="E151" s="5">
        <v>-20175832635</v>
      </c>
      <c r="F151" s="5">
        <v>-7154726381</v>
      </c>
      <c r="G151" s="5">
        <v>-3554370802</v>
      </c>
      <c r="I151" s="5">
        <v>-4255308756</v>
      </c>
      <c r="J151" s="5">
        <v>12562792761</v>
      </c>
      <c r="K151" s="5">
        <v>2487022764</v>
      </c>
      <c r="L151" s="5">
        <v>-9589047642</v>
      </c>
      <c r="M151" s="5">
        <v>-4222322337</v>
      </c>
      <c r="N151" s="5">
        <v>-3168111388</v>
      </c>
      <c r="O151" s="5">
        <v>-4017711240</v>
      </c>
      <c r="P151" s="5">
        <v>-14275489472</v>
      </c>
      <c r="Q151" s="5">
        <v>-5049652113</v>
      </c>
      <c r="R151" s="5">
        <v>-24465864999</v>
      </c>
      <c r="S151" s="5">
        <v>-40281997165</v>
      </c>
      <c r="T151" s="5">
        <v>117241372919</v>
      </c>
      <c r="U151" s="5">
        <v>34133912247</v>
      </c>
      <c r="V151" s="5">
        <v>19399714332</v>
      </c>
    </row>
    <row r="152" spans="3:22" ht="15.5" x14ac:dyDescent="0.35">
      <c r="C152" t="s">
        <v>146</v>
      </c>
      <c r="D152" s="5">
        <v>-3675335247</v>
      </c>
      <c r="E152" s="5">
        <v>-3740851750</v>
      </c>
      <c r="F152" s="5">
        <v>23925392577</v>
      </c>
      <c r="G152" s="5">
        <v>-14674808652</v>
      </c>
      <c r="I152" s="5">
        <v>-21889447799</v>
      </c>
      <c r="J152" s="5">
        <v>-28557429284</v>
      </c>
      <c r="K152" s="5">
        <v>-30782303316</v>
      </c>
      <c r="L152" s="5">
        <v>-22535494555</v>
      </c>
      <c r="M152" s="5">
        <v>-12268940952</v>
      </c>
      <c r="N152" s="5">
        <v>-19865787534</v>
      </c>
      <c r="O152" s="5">
        <v>-31808120746</v>
      </c>
      <c r="P152" s="5">
        <v>-8544353253</v>
      </c>
      <c r="Q152" s="5">
        <v>-6992509055</v>
      </c>
      <c r="R152" s="5">
        <v>-7557450121</v>
      </c>
      <c r="S152" s="5">
        <v>-19437180285</v>
      </c>
      <c r="T152" s="5">
        <v>-68856290495</v>
      </c>
      <c r="U152" s="5">
        <v>-53384672773</v>
      </c>
      <c r="V152" s="5">
        <v>-16842355759</v>
      </c>
    </row>
    <row r="153" spans="3:22" ht="15.5" x14ac:dyDescent="0.35">
      <c r="C153" t="s">
        <v>147</v>
      </c>
      <c r="D153" s="5">
        <v>-3675335247</v>
      </c>
      <c r="E153" s="5">
        <v>-3740851750</v>
      </c>
      <c r="F153" s="5">
        <v>25373676797</v>
      </c>
      <c r="G153" s="5">
        <v>-14674808652</v>
      </c>
      <c r="I153" s="5">
        <v>-20441163579</v>
      </c>
      <c r="J153" s="5">
        <v>-20136884582</v>
      </c>
      <c r="K153" s="5">
        <v>-30262159176</v>
      </c>
      <c r="L153" s="5">
        <v>-22322022722</v>
      </c>
      <c r="M153" s="5">
        <v>-12050669110</v>
      </c>
      <c r="N153" s="5">
        <v>-12683737345</v>
      </c>
      <c r="O153" s="5">
        <v>-16093433650</v>
      </c>
      <c r="P153" s="5">
        <v>-5244353253</v>
      </c>
      <c r="Q153" s="5">
        <v>-6663949055</v>
      </c>
      <c r="R153" s="5">
        <v>-7986650121</v>
      </c>
      <c r="S153" s="5">
        <v>-19878180285</v>
      </c>
      <c r="T153" s="5">
        <v>-68921290495</v>
      </c>
      <c r="U153" s="5">
        <v>-53384672773</v>
      </c>
      <c r="V153" s="5">
        <v>-18161135337</v>
      </c>
    </row>
    <row r="154" spans="3:22" ht="15.5" x14ac:dyDescent="0.35">
      <c r="C154" t="s">
        <v>304</v>
      </c>
      <c r="F154" s="5">
        <v>69008979</v>
      </c>
      <c r="I154" s="5">
        <v>69008979</v>
      </c>
      <c r="L154" s="5">
        <v>21054167</v>
      </c>
      <c r="M154" s="5">
        <v>352090908</v>
      </c>
      <c r="N154" s="5">
        <v>2949811</v>
      </c>
      <c r="O154" s="5">
        <v>504460000</v>
      </c>
      <c r="R154" s="5">
        <v>429200000</v>
      </c>
      <c r="S154" s="5">
        <v>441000000</v>
      </c>
      <c r="T154" s="5">
        <v>65000000</v>
      </c>
      <c r="V154" s="5">
        <v>41000000</v>
      </c>
    </row>
    <row r="155" spans="3:22" ht="15.5" x14ac:dyDescent="0.35">
      <c r="C155" t="s">
        <v>270</v>
      </c>
      <c r="F155" s="5">
        <v>-347293199</v>
      </c>
      <c r="I155" s="5">
        <v>-347293199</v>
      </c>
      <c r="J155" s="5">
        <v>-132334604</v>
      </c>
      <c r="K155" s="5">
        <v>-520144140</v>
      </c>
      <c r="L155" s="5">
        <v>-234526000</v>
      </c>
      <c r="M155" s="5">
        <v>-570362750</v>
      </c>
      <c r="O155" s="5">
        <v>-219147096</v>
      </c>
      <c r="Q155" s="5">
        <v>-328560000</v>
      </c>
    </row>
    <row r="156" spans="3:22" ht="15.5" x14ac:dyDescent="0.35">
      <c r="C156" t="s">
        <v>875</v>
      </c>
    </row>
    <row r="157" spans="3:22" ht="15.5" x14ac:dyDescent="0.35">
      <c r="C157" t="s">
        <v>2116</v>
      </c>
      <c r="J157" s="5">
        <v>-8288210098</v>
      </c>
    </row>
    <row r="158" spans="3:22" ht="15.5" x14ac:dyDescent="0.35">
      <c r="C158" t="s">
        <v>2117</v>
      </c>
      <c r="V158" s="5">
        <v>-350000000</v>
      </c>
    </row>
    <row r="159" spans="3:22" ht="15.5" x14ac:dyDescent="0.35">
      <c r="C159" t="s">
        <v>2118</v>
      </c>
      <c r="J159" s="5">
        <v>-8288210098</v>
      </c>
      <c r="V159" s="5">
        <v>-350000000</v>
      </c>
    </row>
    <row r="160" spans="3:22" ht="15.5" x14ac:dyDescent="0.35">
      <c r="C160" t="s">
        <v>594</v>
      </c>
      <c r="N160" s="5">
        <v>-7185000000</v>
      </c>
      <c r="O160" s="5">
        <v>-16000000000</v>
      </c>
      <c r="P160" s="5">
        <v>-3300000000</v>
      </c>
    </row>
    <row r="161" spans="3:22" ht="15.5" x14ac:dyDescent="0.35">
      <c r="C161" t="s">
        <v>1970</v>
      </c>
      <c r="V161" s="5">
        <v>-1052220422</v>
      </c>
    </row>
    <row r="162" spans="3:22" ht="15.5" x14ac:dyDescent="0.35">
      <c r="C162" t="s">
        <v>550</v>
      </c>
      <c r="F162" s="5">
        <v>-1170000000</v>
      </c>
      <c r="I162" s="5">
        <v>-1170000000</v>
      </c>
    </row>
    <row r="163" spans="3:22" ht="15.5" x14ac:dyDescent="0.35">
      <c r="C163" t="s">
        <v>569</v>
      </c>
      <c r="V163" s="5">
        <v>2680000000</v>
      </c>
    </row>
    <row r="164" spans="3:22" ht="15.5" x14ac:dyDescent="0.35">
      <c r="C164" t="s">
        <v>152</v>
      </c>
      <c r="D164" s="5">
        <v>3623933380</v>
      </c>
      <c r="E164" s="5">
        <v>-20175832635</v>
      </c>
      <c r="F164" s="5">
        <v>-7154726381</v>
      </c>
      <c r="G164" s="5">
        <v>-3554370802</v>
      </c>
      <c r="I164" s="5">
        <v>-4255308756</v>
      </c>
      <c r="J164" s="5">
        <v>12562792761</v>
      </c>
      <c r="K164" s="5">
        <v>2487022764</v>
      </c>
      <c r="L164" s="5">
        <v>-9589047642</v>
      </c>
      <c r="M164" s="5">
        <v>-4222322337</v>
      </c>
      <c r="N164" s="5">
        <v>-3168111388</v>
      </c>
      <c r="O164" s="5">
        <v>-4017711240</v>
      </c>
      <c r="P164" s="5">
        <v>-14275489472</v>
      </c>
      <c r="Q164" s="5">
        <v>-5049652113</v>
      </c>
      <c r="R164" s="5">
        <v>-24465864999</v>
      </c>
      <c r="S164" s="5">
        <v>-40281997165</v>
      </c>
      <c r="T164" s="5">
        <v>117241372919</v>
      </c>
      <c r="U164" s="5">
        <v>34133912247</v>
      </c>
      <c r="V164" s="5">
        <v>19399714332</v>
      </c>
    </row>
    <row r="165" spans="3:22" ht="15.5" x14ac:dyDescent="0.35">
      <c r="C165" t="s">
        <v>828</v>
      </c>
      <c r="S165" s="5">
        <v>152250000</v>
      </c>
      <c r="U165" s="5">
        <v>60500000000</v>
      </c>
    </row>
    <row r="166" spans="3:22" ht="15.5" x14ac:dyDescent="0.35">
      <c r="C166" t="s">
        <v>2119</v>
      </c>
    </row>
    <row r="167" spans="3:22" ht="15.5" x14ac:dyDescent="0.35">
      <c r="C167" t="s">
        <v>2120</v>
      </c>
      <c r="D167" s="5">
        <v>63306184035</v>
      </c>
      <c r="F167" s="5">
        <v>-9638990509</v>
      </c>
      <c r="G167" s="5">
        <v>-1970138945</v>
      </c>
    </row>
    <row r="168" spans="3:22" ht="15.5" x14ac:dyDescent="0.35">
      <c r="C168" t="s">
        <v>150</v>
      </c>
      <c r="T168" s="5">
        <v>4909850716</v>
      </c>
      <c r="U168" s="5">
        <v>1018561359</v>
      </c>
      <c r="V168" s="5">
        <v>1041829200</v>
      </c>
    </row>
    <row r="169" spans="3:22" ht="15.5" x14ac:dyDescent="0.35">
      <c r="C169" t="s">
        <v>156</v>
      </c>
      <c r="D169" s="5">
        <v>-59276872198</v>
      </c>
      <c r="F169" s="5">
        <v>3459900000</v>
      </c>
      <c r="G169" s="5">
        <v>-1485652330</v>
      </c>
      <c r="S169" s="5">
        <v>-1006579524</v>
      </c>
      <c r="T169" s="5">
        <v>-318576107</v>
      </c>
      <c r="U169" s="5">
        <v>-743752063</v>
      </c>
      <c r="V169" s="5">
        <v>-4504557715</v>
      </c>
    </row>
    <row r="170" spans="3:22" ht="15.5" x14ac:dyDescent="0.35">
      <c r="C170" t="s">
        <v>2121</v>
      </c>
      <c r="D170" s="5">
        <v>63306184035</v>
      </c>
      <c r="E170" s="5">
        <v>-20106184035</v>
      </c>
      <c r="F170" s="5">
        <v>-9638990509</v>
      </c>
      <c r="G170" s="5">
        <v>-1970138945</v>
      </c>
      <c r="I170" s="5">
        <v>-2761267650</v>
      </c>
      <c r="J170" s="5">
        <v>14515112851</v>
      </c>
      <c r="K170" s="5">
        <v>4894590505</v>
      </c>
      <c r="L170" s="5">
        <v>-3216704517</v>
      </c>
      <c r="M170" s="5">
        <v>-1934729624</v>
      </c>
      <c r="N170" s="5">
        <v>-1712950415</v>
      </c>
      <c r="O170" s="5">
        <v>-963566993</v>
      </c>
      <c r="P170" s="5">
        <v>-13867225053</v>
      </c>
      <c r="Q170" s="5">
        <v>-1039495725</v>
      </c>
      <c r="R170" s="5">
        <v>-20491733470</v>
      </c>
      <c r="S170" s="5">
        <v>-31456053171</v>
      </c>
      <c r="T170" s="5">
        <v>114947036862</v>
      </c>
      <c r="U170" s="5">
        <v>-19336558841</v>
      </c>
      <c r="V170" s="5">
        <v>27077340659</v>
      </c>
    </row>
    <row r="171" spans="3:22" ht="15.5" x14ac:dyDescent="0.35">
      <c r="C171" t="s">
        <v>2122</v>
      </c>
    </row>
    <row r="172" spans="3:22" ht="15.5" x14ac:dyDescent="0.35">
      <c r="C172" t="s">
        <v>2123</v>
      </c>
      <c r="D172" s="5">
        <v>-59276872198</v>
      </c>
      <c r="F172" s="5">
        <v>3459900000</v>
      </c>
      <c r="G172" s="5">
        <v>-1485652330</v>
      </c>
      <c r="S172" s="5">
        <v>-1006579524</v>
      </c>
      <c r="T172" s="5">
        <v>4591274609</v>
      </c>
      <c r="U172" s="5">
        <v>274809296</v>
      </c>
      <c r="V172" s="5">
        <v>-3462728515</v>
      </c>
    </row>
    <row r="173" spans="3:22" ht="15.5" x14ac:dyDescent="0.35">
      <c r="C173" t="s">
        <v>2124</v>
      </c>
      <c r="Q173" s="5">
        <v>-3227280000</v>
      </c>
      <c r="R173" s="5">
        <v>-2856630971</v>
      </c>
      <c r="S173" s="5">
        <v>-5978714330</v>
      </c>
    </row>
    <row r="174" spans="3:22" ht="15.5" x14ac:dyDescent="0.35">
      <c r="C174" t="s">
        <v>2125</v>
      </c>
      <c r="U174" s="5">
        <v>-5922266472</v>
      </c>
      <c r="V174" s="5">
        <v>-1440000000</v>
      </c>
    </row>
    <row r="175" spans="3:22" ht="15.5" x14ac:dyDescent="0.35">
      <c r="C175" t="s">
        <v>536</v>
      </c>
      <c r="F175" s="5">
        <v>518405234</v>
      </c>
      <c r="G175" s="5">
        <v>-518405234</v>
      </c>
      <c r="O175" s="5">
        <v>-438465286</v>
      </c>
      <c r="P175" s="5">
        <v>-59035500</v>
      </c>
      <c r="Q175" s="5">
        <v>-424595778</v>
      </c>
      <c r="R175" s="5">
        <v>-1117500558</v>
      </c>
      <c r="S175" s="5">
        <v>-1992900140</v>
      </c>
      <c r="T175" s="5">
        <v>-2296938552</v>
      </c>
      <c r="U175" s="5">
        <v>-1382071736</v>
      </c>
      <c r="V175" s="5">
        <v>-674897812</v>
      </c>
    </row>
    <row r="176" spans="3:22" ht="15.5" x14ac:dyDescent="0.35">
      <c r="C176" t="s">
        <v>2126</v>
      </c>
    </row>
    <row r="177" spans="2:22" ht="15.5" x14ac:dyDescent="0.35">
      <c r="C177" t="s">
        <v>540</v>
      </c>
      <c r="V177" s="5">
        <v>-2100000000</v>
      </c>
    </row>
    <row r="178" spans="2:22" ht="15.5" x14ac:dyDescent="0.35">
      <c r="C178" t="s">
        <v>235</v>
      </c>
      <c r="F178" s="5">
        <v>-583665941</v>
      </c>
      <c r="I178" s="5">
        <v>-583665941</v>
      </c>
      <c r="J178" s="5">
        <v>-1377875646</v>
      </c>
      <c r="K178" s="5">
        <v>-2123678849</v>
      </c>
      <c r="L178" s="5">
        <v>-5776787570</v>
      </c>
      <c r="M178" s="5">
        <v>-2252592713</v>
      </c>
      <c r="N178" s="5">
        <v>-2001559845</v>
      </c>
    </row>
    <row r="179" spans="2:22" ht="15.5" x14ac:dyDescent="0.35">
      <c r="C179" t="s">
        <v>158</v>
      </c>
      <c r="D179" s="5">
        <v>-405378457</v>
      </c>
      <c r="E179" s="5">
        <v>-69648600</v>
      </c>
      <c r="F179" s="5">
        <v>-383388578</v>
      </c>
      <c r="G179" s="5">
        <v>419825707</v>
      </c>
      <c r="I179" s="5">
        <v>-383388578</v>
      </c>
      <c r="J179" s="5">
        <v>-539663071</v>
      </c>
      <c r="K179" s="5">
        <v>-255234898</v>
      </c>
      <c r="L179" s="5">
        <v>-557431569</v>
      </c>
      <c r="M179" s="5">
        <v>-33918665</v>
      </c>
    </row>
    <row r="180" spans="2:22" ht="15.5" x14ac:dyDescent="0.35">
      <c r="C180" t="s">
        <v>2127</v>
      </c>
      <c r="F180" s="5">
        <v>-34389201</v>
      </c>
      <c r="I180" s="5">
        <v>-34389201</v>
      </c>
      <c r="J180" s="5">
        <v>-34781373</v>
      </c>
      <c r="K180" s="5">
        <v>-28653994</v>
      </c>
      <c r="L180" s="5">
        <v>-38123986</v>
      </c>
      <c r="M180" s="5">
        <v>-1081335</v>
      </c>
    </row>
    <row r="181" spans="2:22" ht="15.5" x14ac:dyDescent="0.35">
      <c r="C181" t="s">
        <v>741</v>
      </c>
      <c r="O181" s="5">
        <v>-233468093</v>
      </c>
      <c r="P181" s="5">
        <v>-74016000</v>
      </c>
      <c r="Q181" s="5">
        <v>-261747722</v>
      </c>
    </row>
    <row r="182" spans="2:22" ht="15.5" x14ac:dyDescent="0.35">
      <c r="C182" t="s">
        <v>256</v>
      </c>
      <c r="F182" s="5">
        <v>-492597386</v>
      </c>
      <c r="I182" s="5">
        <v>-492597386</v>
      </c>
      <c r="O182" s="5">
        <v>-119700704</v>
      </c>
      <c r="P182" s="5">
        <v>-275212919</v>
      </c>
      <c r="Q182" s="5">
        <v>-96532888</v>
      </c>
    </row>
    <row r="183" spans="2:22" ht="15.5" x14ac:dyDescent="0.35">
      <c r="C183" t="s">
        <v>166</v>
      </c>
      <c r="O183" s="5">
        <v>-2262510164</v>
      </c>
    </row>
    <row r="184" spans="2:22" ht="15.5" x14ac:dyDescent="0.35">
      <c r="C184" t="s">
        <v>167</v>
      </c>
      <c r="D184" s="5">
        <v>9015237344</v>
      </c>
      <c r="E184" s="5">
        <v>398465134</v>
      </c>
      <c r="F184" s="5">
        <v>-1854537074</v>
      </c>
      <c r="G184" s="5">
        <v>6919317119</v>
      </c>
      <c r="I184" s="5">
        <v>4939771344</v>
      </c>
      <c r="J184" s="5">
        <v>-13599101382</v>
      </c>
      <c r="K184" s="5">
        <v>2401706655</v>
      </c>
      <c r="L184" s="5">
        <v>-5804434281</v>
      </c>
      <c r="M184" s="5">
        <v>3369568277</v>
      </c>
      <c r="N184" s="5">
        <v>2397375876</v>
      </c>
      <c r="O184" s="5">
        <v>1233513508</v>
      </c>
      <c r="P184" s="5">
        <v>4763279247</v>
      </c>
      <c r="Q184" s="5">
        <v>-3803355858</v>
      </c>
      <c r="R184" s="5">
        <v>7869514545</v>
      </c>
      <c r="S184" s="5">
        <v>-47226281987</v>
      </c>
      <c r="T184" s="5">
        <v>39450217863</v>
      </c>
      <c r="U184" s="5">
        <v>13357287929</v>
      </c>
      <c r="V184" s="5">
        <v>-2406462219</v>
      </c>
    </row>
    <row r="185" spans="2:22" ht="15.5" x14ac:dyDescent="0.35">
      <c r="C185" t="s">
        <v>168</v>
      </c>
      <c r="E185" s="5">
        <v>13840965724</v>
      </c>
      <c r="F185" s="5">
        <v>-9131102070</v>
      </c>
      <c r="I185" s="5">
        <v>-271061619</v>
      </c>
      <c r="J185" s="5">
        <v>13328039763</v>
      </c>
      <c r="K185" s="5">
        <v>10926333108</v>
      </c>
      <c r="L185" s="5">
        <v>16730767389</v>
      </c>
      <c r="M185" s="5">
        <v>13361199112</v>
      </c>
      <c r="N185" s="5">
        <v>10963823236</v>
      </c>
      <c r="O185" s="5">
        <v>9730309728</v>
      </c>
      <c r="P185" s="5">
        <v>4967030481</v>
      </c>
      <c r="Q185" s="5">
        <v>8770386339</v>
      </c>
      <c r="R185" s="5">
        <v>10900871794</v>
      </c>
      <c r="S185" s="5">
        <v>58127153781</v>
      </c>
      <c r="T185" s="5">
        <v>18676935918</v>
      </c>
      <c r="U185" s="5">
        <v>5319647989</v>
      </c>
      <c r="V185" s="5">
        <v>10283523456</v>
      </c>
    </row>
    <row r="186" spans="2:22" ht="15.5" x14ac:dyDescent="0.35">
      <c r="C186" t="s">
        <v>242</v>
      </c>
      <c r="V186" s="5">
        <v>231934414</v>
      </c>
    </row>
    <row r="187" spans="2:22" ht="15.5" x14ac:dyDescent="0.35">
      <c r="C187" t="s">
        <v>2128</v>
      </c>
      <c r="V187" s="5">
        <v>-2789347662</v>
      </c>
    </row>
    <row r="188" spans="2:22" ht="15.5" x14ac:dyDescent="0.35">
      <c r="C188" t="s">
        <v>169</v>
      </c>
      <c r="D188" s="5">
        <v>9015237344</v>
      </c>
      <c r="E188" s="5">
        <v>14239430858</v>
      </c>
      <c r="F188" s="5">
        <v>-10985639144</v>
      </c>
      <c r="G188" s="5">
        <v>6919317119</v>
      </c>
      <c r="I188" s="5">
        <v>4668709725</v>
      </c>
      <c r="J188" s="5">
        <v>-271061619</v>
      </c>
      <c r="K188" s="5">
        <v>13328039763</v>
      </c>
      <c r="L188" s="5">
        <v>10926333108</v>
      </c>
      <c r="M188" s="5">
        <v>16730767389</v>
      </c>
      <c r="N188" s="5">
        <v>13361199112</v>
      </c>
      <c r="O188" s="5">
        <v>10963823236</v>
      </c>
      <c r="P188" s="5">
        <v>9730309728</v>
      </c>
      <c r="Q188" s="5">
        <v>4967030481</v>
      </c>
      <c r="R188" s="5">
        <v>18770386339</v>
      </c>
      <c r="S188" s="5">
        <v>10900871794</v>
      </c>
      <c r="T188" s="5">
        <v>58127153781</v>
      </c>
      <c r="U188" s="5">
        <v>18676935918</v>
      </c>
      <c r="V188" s="5">
        <v>5319647989</v>
      </c>
    </row>
    <row r="190" spans="2:22" ht="15.5" x14ac:dyDescent="0.35">
      <c r="B190" t="s">
        <v>170</v>
      </c>
      <c r="C190" t="s">
        <v>12</v>
      </c>
      <c r="D190" s="5">
        <v>1080000000</v>
      </c>
      <c r="E190" s="5">
        <v>1080000000</v>
      </c>
      <c r="F190" s="5">
        <v>1080000000</v>
      </c>
      <c r="G190" s="5">
        <v>1080000000</v>
      </c>
      <c r="I190" s="5">
        <v>1080000000</v>
      </c>
      <c r="J190" s="5">
        <v>1080000000</v>
      </c>
      <c r="K190" s="5">
        <v>1080000000</v>
      </c>
      <c r="L190" s="5">
        <v>1080000000</v>
      </c>
      <c r="M190" s="5">
        <v>1080000000</v>
      </c>
      <c r="N190" s="5">
        <v>1080000000</v>
      </c>
      <c r="O190" s="5">
        <v>1080000000</v>
      </c>
      <c r="P190" s="5">
        <v>1080000000</v>
      </c>
      <c r="Q190" s="5">
        <v>1080000000</v>
      </c>
      <c r="R190" s="5">
        <v>1080000000</v>
      </c>
      <c r="S190" s="5">
        <v>1080000000</v>
      </c>
      <c r="T190" s="5">
        <v>1410000000</v>
      </c>
      <c r="U190" s="5">
        <v>1410000000</v>
      </c>
      <c r="V190" s="5">
        <v>0</v>
      </c>
    </row>
    <row r="191" spans="2:22" ht="15.5" x14ac:dyDescent="0.35">
      <c r="C191" t="s">
        <v>171</v>
      </c>
      <c r="D191" s="6">
        <v>6.31</v>
      </c>
      <c r="E191" s="6">
        <v>1.47</v>
      </c>
      <c r="F191" s="6">
        <v>-9.26</v>
      </c>
      <c r="G191" s="6">
        <v>7.09</v>
      </c>
    </row>
    <row r="192" spans="2:22" ht="15.5" x14ac:dyDescent="0.35">
      <c r="C192" t="s">
        <v>172</v>
      </c>
      <c r="D192" s="6">
        <v>30.74</v>
      </c>
      <c r="E192" s="6">
        <v>122.45</v>
      </c>
      <c r="F192" s="6">
        <v>-22.25</v>
      </c>
      <c r="G192" s="6">
        <v>25.53</v>
      </c>
    </row>
    <row r="193" spans="3:7" ht="15.5" x14ac:dyDescent="0.35">
      <c r="C193" t="s">
        <v>60</v>
      </c>
      <c r="D193" s="6">
        <v>2.1</v>
      </c>
      <c r="E193" s="6">
        <v>2.25</v>
      </c>
      <c r="F193" s="6">
        <v>4.04</v>
      </c>
      <c r="G193" s="6">
        <v>2.0499999999999998</v>
      </c>
    </row>
    <row r="194" spans="3:7" ht="15.5" x14ac:dyDescent="0.35">
      <c r="C194" t="s">
        <v>173</v>
      </c>
      <c r="D194" s="5">
        <v>20930000000</v>
      </c>
      <c r="E194" s="5">
        <v>7600000000</v>
      </c>
      <c r="F194" s="5">
        <v>4990000000</v>
      </c>
      <c r="G194" s="5">
        <v>18550000000</v>
      </c>
    </row>
    <row r="195" spans="3:7" ht="15.5" x14ac:dyDescent="0.35">
      <c r="C195" t="s">
        <v>174</v>
      </c>
      <c r="D195" s="6">
        <v>0.01</v>
      </c>
      <c r="E195" s="6">
        <v>2.3999999999999998E-3</v>
      </c>
      <c r="F195" s="6">
        <v>-1.54E-2</v>
      </c>
      <c r="G195" s="6">
        <v>1.11E-2</v>
      </c>
    </row>
    <row r="196" spans="3:7" ht="15.5" x14ac:dyDescent="0.35">
      <c r="C196" t="s">
        <v>175</v>
      </c>
      <c r="D196" s="6">
        <v>1.67E-2</v>
      </c>
      <c r="E196" s="6">
        <v>3.9000000000000003E-3</v>
      </c>
      <c r="F196" s="6">
        <v>-2.4799999999999999E-2</v>
      </c>
      <c r="G196" s="6">
        <v>1.84E-2</v>
      </c>
    </row>
    <row r="197" spans="3:7" ht="15.5" x14ac:dyDescent="0.35">
      <c r="C197" t="s">
        <v>176</v>
      </c>
      <c r="D197" s="6">
        <v>3.1300000000000001E-2</v>
      </c>
      <c r="E197" s="6">
        <v>1.54E-2</v>
      </c>
      <c r="F197" s="6">
        <v>3.4000000000000002E-3</v>
      </c>
      <c r="G197" s="6">
        <v>3.4599999999999999E-2</v>
      </c>
    </row>
    <row r="198" spans="3:7" ht="15.5" x14ac:dyDescent="0.35">
      <c r="C198" t="s">
        <v>177</v>
      </c>
      <c r="D198" s="6">
        <v>4.29</v>
      </c>
      <c r="E198" s="6">
        <v>2.09</v>
      </c>
      <c r="F198" s="6">
        <v>0.49</v>
      </c>
      <c r="G198" s="6">
        <v>2.95</v>
      </c>
    </row>
    <row r="199" spans="3:7" ht="15.5" x14ac:dyDescent="0.35">
      <c r="C199" t="s">
        <v>178</v>
      </c>
      <c r="D199" s="5">
        <v>443000000000</v>
      </c>
      <c r="E199" s="5">
        <v>439000000000</v>
      </c>
      <c r="F199" s="5">
        <v>429000000000</v>
      </c>
      <c r="G199" s="5">
        <v>437000000000</v>
      </c>
    </row>
    <row r="200" spans="3:7" ht="15.5" x14ac:dyDescent="0.35">
      <c r="C200" t="s">
        <v>179</v>
      </c>
      <c r="D200" s="6">
        <v>0.51</v>
      </c>
      <c r="E200" s="6">
        <v>0.48</v>
      </c>
      <c r="F200" s="6">
        <v>0.55000000000000004</v>
      </c>
      <c r="G200" s="6">
        <v>0.47</v>
      </c>
    </row>
    <row r="201" spans="3:7" ht="15.5" x14ac:dyDescent="0.35">
      <c r="C201" t="s">
        <v>180</v>
      </c>
      <c r="D201" s="6">
        <v>377.75</v>
      </c>
      <c r="E201" s="6">
        <v>375.46</v>
      </c>
      <c r="F201" s="6">
        <v>374.03</v>
      </c>
      <c r="G201" s="6">
        <v>386.32</v>
      </c>
    </row>
    <row r="202" spans="3:7" ht="15.5" x14ac:dyDescent="0.35">
      <c r="C202" t="s">
        <v>181</v>
      </c>
      <c r="D202" s="6">
        <v>0.51</v>
      </c>
      <c r="E202" s="6">
        <v>0.48</v>
      </c>
      <c r="F202" s="6">
        <v>0.55000000000000004</v>
      </c>
      <c r="G202" s="6">
        <v>0.47</v>
      </c>
    </row>
    <row r="203" spans="3:7" ht="15.5" x14ac:dyDescent="0.35">
      <c r="C203" t="s">
        <v>182</v>
      </c>
      <c r="D203" s="6">
        <v>377.63</v>
      </c>
      <c r="E203" s="6">
        <v>375.33</v>
      </c>
      <c r="F203" s="6">
        <v>373.46</v>
      </c>
      <c r="G203" s="6">
        <v>385.68</v>
      </c>
    </row>
    <row r="204" spans="3:7" ht="15.5" x14ac:dyDescent="0.35">
      <c r="C204" t="s">
        <v>183</v>
      </c>
      <c r="D204" s="5">
        <v>123000000000</v>
      </c>
      <c r="E204" s="5">
        <v>118000000000</v>
      </c>
      <c r="F204" s="5">
        <v>138000000000</v>
      </c>
      <c r="G204" s="5">
        <v>147000000000</v>
      </c>
    </row>
    <row r="205" spans="3:7" ht="15.5" x14ac:dyDescent="0.35">
      <c r="C205" t="s">
        <v>184</v>
      </c>
      <c r="D205" s="5">
        <v>7000000000</v>
      </c>
      <c r="E205" s="5">
        <v>5000000000</v>
      </c>
      <c r="F205" s="5">
        <v>5000000000</v>
      </c>
      <c r="G205" s="5">
        <v>6000000000</v>
      </c>
    </row>
    <row r="206" spans="3:7" ht="15.5" x14ac:dyDescent="0.35">
      <c r="C206" t="s">
        <v>185</v>
      </c>
      <c r="D206" s="5">
        <v>406000000000</v>
      </c>
      <c r="E206" s="5">
        <v>404000000000</v>
      </c>
      <c r="F206" s="5">
        <v>402000000000</v>
      </c>
      <c r="G206" s="5">
        <v>416000000000</v>
      </c>
    </row>
    <row r="207" spans="3:7" ht="15.5" x14ac:dyDescent="0.35">
      <c r="C207" t="s">
        <v>24</v>
      </c>
      <c r="D207" s="5">
        <v>130000000000</v>
      </c>
      <c r="E207" s="5">
        <v>123000000000</v>
      </c>
      <c r="F207" s="5">
        <v>144000000000</v>
      </c>
      <c r="G207" s="5">
        <v>153000000000</v>
      </c>
    </row>
    <row r="208" spans="3:7" ht="15.5" x14ac:dyDescent="0.35">
      <c r="C208" t="s">
        <v>21</v>
      </c>
      <c r="D208" s="5">
        <v>107000000000</v>
      </c>
      <c r="E208" s="5">
        <v>109000000000</v>
      </c>
      <c r="F208" s="5">
        <v>130000000000</v>
      </c>
      <c r="G208" s="5">
        <v>137000000000</v>
      </c>
    </row>
    <row r="209" spans="3:22" ht="15.5" x14ac:dyDescent="0.35">
      <c r="C209" t="s">
        <v>186</v>
      </c>
      <c r="D209" s="5">
        <v>130000000000</v>
      </c>
      <c r="E209" s="5">
        <v>125000000000</v>
      </c>
      <c r="F209" s="5">
        <v>117000000000</v>
      </c>
      <c r="G209" s="5">
        <v>106000000000</v>
      </c>
    </row>
    <row r="210" spans="3:22" ht="15.5" x14ac:dyDescent="0.35">
      <c r="C210" t="s">
        <v>187</v>
      </c>
      <c r="D210" s="5">
        <v>9000000000</v>
      </c>
      <c r="E210" s="5">
        <v>24000000000</v>
      </c>
      <c r="F210" s="5">
        <v>-19000000000</v>
      </c>
      <c r="G210" s="5">
        <v>25000000000</v>
      </c>
    </row>
    <row r="211" spans="3:22" ht="15.5" x14ac:dyDescent="0.35">
      <c r="C211" t="s">
        <v>188</v>
      </c>
      <c r="D211" s="5">
        <v>-4000000000</v>
      </c>
      <c r="E211" s="5">
        <v>-4000000000</v>
      </c>
      <c r="F211" s="5">
        <v>25000000000</v>
      </c>
      <c r="G211" s="5">
        <v>-15000000000</v>
      </c>
    </row>
    <row r="212" spans="3:22" ht="15.5" x14ac:dyDescent="0.35">
      <c r="C212" t="s">
        <v>13</v>
      </c>
      <c r="D212" s="5">
        <v>5000000000</v>
      </c>
      <c r="E212" s="5">
        <v>21000000000</v>
      </c>
      <c r="F212" s="5">
        <v>6000000000</v>
      </c>
      <c r="G212" s="5">
        <v>10000000000</v>
      </c>
    </row>
    <row r="213" spans="3:22" ht="15.5" x14ac:dyDescent="0.35">
      <c r="C213" t="s">
        <v>16</v>
      </c>
      <c r="D213" s="6">
        <v>5.01</v>
      </c>
      <c r="E213" s="6">
        <v>19.13</v>
      </c>
      <c r="F213" s="6">
        <v>5.95</v>
      </c>
      <c r="G213" s="6">
        <v>9.74</v>
      </c>
    </row>
    <row r="214" spans="3:22" ht="15.5" x14ac:dyDescent="0.35">
      <c r="C214" t="s">
        <v>45</v>
      </c>
      <c r="I214" s="6">
        <v>7.9</v>
      </c>
      <c r="J214" s="6">
        <v>3.95</v>
      </c>
      <c r="K214" s="6">
        <v>26.94</v>
      </c>
      <c r="L214" s="6">
        <v>11.87</v>
      </c>
      <c r="M214" s="6">
        <v>18.079999999999998</v>
      </c>
      <c r="N214" s="6">
        <v>27.94</v>
      </c>
      <c r="O214" s="6">
        <v>23.92</v>
      </c>
      <c r="P214" s="6">
        <v>28.25</v>
      </c>
      <c r="Q214" s="6">
        <v>12.96</v>
      </c>
      <c r="R214" s="6">
        <v>14.77</v>
      </c>
      <c r="S214" s="6">
        <v>17.149999999999999</v>
      </c>
      <c r="T214" s="6">
        <v>22.75</v>
      </c>
      <c r="U214" s="6">
        <v>14.64</v>
      </c>
      <c r="V214" s="6">
        <v>1637102.98</v>
      </c>
    </row>
    <row r="215" spans="3:22" ht="15.5" x14ac:dyDescent="0.35">
      <c r="C215" t="s">
        <v>59</v>
      </c>
      <c r="I215" s="6">
        <v>26.08</v>
      </c>
      <c r="J215" s="6">
        <v>45.06</v>
      </c>
      <c r="K215" s="6">
        <v>6.94</v>
      </c>
      <c r="L215" s="6">
        <v>16.600000000000001</v>
      </c>
      <c r="M215" s="6">
        <v>12.17</v>
      </c>
      <c r="N215" s="6">
        <v>5.51</v>
      </c>
      <c r="O215" s="6">
        <v>7.69</v>
      </c>
      <c r="P215" s="6">
        <v>6.58</v>
      </c>
      <c r="Q215" s="6">
        <v>15.43</v>
      </c>
      <c r="R215" s="6">
        <v>20.18</v>
      </c>
      <c r="S215" s="6">
        <v>12.94</v>
      </c>
      <c r="T215" s="6">
        <v>18.899999999999999</v>
      </c>
      <c r="U215" s="6">
        <v>15.37</v>
      </c>
      <c r="V215" s="5">
        <v>0</v>
      </c>
    </row>
    <row r="216" spans="3:22" ht="15.5" x14ac:dyDescent="0.35">
      <c r="C216" t="s">
        <v>62</v>
      </c>
      <c r="I216" s="6">
        <v>0.7</v>
      </c>
      <c r="J216" s="6">
        <v>0.68</v>
      </c>
      <c r="K216" s="6">
        <v>0.67</v>
      </c>
      <c r="L216" s="6">
        <v>0.72</v>
      </c>
      <c r="M216" s="6">
        <v>0.94</v>
      </c>
      <c r="N216" s="6">
        <v>0.67</v>
      </c>
      <c r="O216" s="6">
        <v>0.82</v>
      </c>
      <c r="P216" s="6">
        <v>0.92</v>
      </c>
      <c r="Q216" s="6">
        <v>1.28</v>
      </c>
      <c r="R216" s="6">
        <v>1.88</v>
      </c>
      <c r="S216" s="6">
        <v>1.18</v>
      </c>
      <c r="T216" s="6">
        <v>2.35</v>
      </c>
      <c r="U216" s="6">
        <v>1.72</v>
      </c>
      <c r="V216" s="5">
        <v>0</v>
      </c>
    </row>
    <row r="217" spans="3:22" ht="15.5" x14ac:dyDescent="0.35">
      <c r="C217" t="s">
        <v>189</v>
      </c>
      <c r="I217" s="5">
        <v>47800000000</v>
      </c>
      <c r="J217" s="5">
        <v>37120000000</v>
      </c>
      <c r="K217" s="5">
        <v>63200000000</v>
      </c>
      <c r="L217" s="5">
        <v>50840000000</v>
      </c>
      <c r="M217" s="5">
        <v>47120000000</v>
      </c>
      <c r="N217" s="5">
        <v>59990000000</v>
      </c>
      <c r="O217" s="5">
        <v>53570000000</v>
      </c>
      <c r="P217" s="5">
        <v>63240000000</v>
      </c>
    </row>
    <row r="218" spans="3:22" ht="15.5" x14ac:dyDescent="0.35">
      <c r="C218" t="s">
        <v>190</v>
      </c>
      <c r="I218" s="6">
        <v>1.32E-2</v>
      </c>
      <c r="J218" s="6">
        <v>6.8000000000000005E-3</v>
      </c>
      <c r="K218" s="6">
        <v>4.82E-2</v>
      </c>
      <c r="L218" s="6">
        <v>2.2599999999999999E-2</v>
      </c>
      <c r="M218" s="6">
        <v>3.5900000000000001E-2</v>
      </c>
      <c r="N218" s="6">
        <v>5.8700000000000002E-2</v>
      </c>
      <c r="O218" s="6">
        <v>5.2400000000000002E-2</v>
      </c>
      <c r="P218" s="6">
        <v>6.7500000000000004E-2</v>
      </c>
      <c r="Q218" s="6">
        <v>3.2899999999999999E-2</v>
      </c>
      <c r="R218" s="6">
        <v>3.8900000000000004E-2</v>
      </c>
      <c r="S218" s="6">
        <v>4.3700000000000003E-2</v>
      </c>
      <c r="T218" s="6">
        <v>7.2700000000000001E-2</v>
      </c>
      <c r="U218" s="6">
        <v>6.8699999999999997E-2</v>
      </c>
      <c r="V218" s="6">
        <v>0.10439999999999999</v>
      </c>
    </row>
    <row r="219" spans="3:22" ht="15.5" x14ac:dyDescent="0.35">
      <c r="C219" t="s">
        <v>191</v>
      </c>
      <c r="I219" s="6">
        <v>2.1099999999999997E-2</v>
      </c>
      <c r="J219" s="6">
        <v>1.0700000000000001E-2</v>
      </c>
      <c r="K219" s="6">
        <v>7.3800000000000004E-2</v>
      </c>
      <c r="L219" s="6">
        <v>3.5099999999999999E-2</v>
      </c>
      <c r="M219" s="6">
        <v>5.5199999999999999E-2</v>
      </c>
      <c r="N219" s="6">
        <v>9.0700000000000003E-2</v>
      </c>
      <c r="O219" s="6">
        <v>8.539999999999999E-2</v>
      </c>
      <c r="P219" s="6">
        <v>0.1103</v>
      </c>
      <c r="Q219" s="6">
        <v>5.6299999999999996E-2</v>
      </c>
      <c r="R219" s="6">
        <v>6.6400000000000001E-2</v>
      </c>
      <c r="S219" s="6">
        <v>8.3599999999999994E-2</v>
      </c>
      <c r="T219" s="6">
        <v>0.15060000000000001</v>
      </c>
      <c r="U219" s="6">
        <v>0.11199999999999999</v>
      </c>
      <c r="V219" s="6">
        <v>0.27239999999999998</v>
      </c>
    </row>
    <row r="220" spans="3:22" ht="15.5" x14ac:dyDescent="0.35">
      <c r="C220" t="s">
        <v>192</v>
      </c>
      <c r="I220" s="6">
        <v>7.9199999999999993E-2</v>
      </c>
      <c r="J220" s="6">
        <v>5.7500000000000002E-2</v>
      </c>
      <c r="K220" s="6">
        <v>0.12859999999999999</v>
      </c>
      <c r="L220" s="6">
        <v>0.1079</v>
      </c>
      <c r="M220" s="6">
        <v>0.10880000000000001</v>
      </c>
      <c r="N220" s="6">
        <v>0.15890000000000001</v>
      </c>
      <c r="O220" s="6">
        <v>0.1588</v>
      </c>
      <c r="P220" s="6">
        <v>0.21079999999999999</v>
      </c>
      <c r="Q220" s="6">
        <v>0.13519999999999999</v>
      </c>
      <c r="R220" s="6">
        <v>0.15340000000000001</v>
      </c>
      <c r="S220" s="6">
        <v>0.20860000000000001</v>
      </c>
      <c r="T220" s="6">
        <v>0.25190000000000001</v>
      </c>
      <c r="U220" s="6">
        <v>0.31900000000000001</v>
      </c>
      <c r="V220" s="6">
        <v>0.68120000000000003</v>
      </c>
    </row>
    <row r="221" spans="3:22" ht="15.5" x14ac:dyDescent="0.35">
      <c r="C221" t="s">
        <v>193</v>
      </c>
      <c r="I221" s="6">
        <v>1.95</v>
      </c>
      <c r="J221" s="6">
        <v>1.52</v>
      </c>
      <c r="K221" s="6">
        <v>3.6</v>
      </c>
      <c r="L221" s="6">
        <v>2.82</v>
      </c>
      <c r="M221" s="6">
        <v>2.84</v>
      </c>
      <c r="N221" s="6">
        <v>3.35</v>
      </c>
      <c r="O221" s="6">
        <v>3.14</v>
      </c>
      <c r="P221" s="6">
        <v>4.0199999999999996</v>
      </c>
      <c r="Q221" s="6">
        <v>2.29</v>
      </c>
      <c r="R221" s="6">
        <v>2.27</v>
      </c>
      <c r="S221" s="6">
        <v>2.0099999999999998</v>
      </c>
      <c r="T221" s="6">
        <v>3.61</v>
      </c>
      <c r="U221" s="6">
        <v>2.68</v>
      </c>
      <c r="V221" s="6">
        <v>5.86</v>
      </c>
    </row>
    <row r="222" spans="3:22" ht="15.5" x14ac:dyDescent="0.35">
      <c r="C222" t="s">
        <v>56</v>
      </c>
      <c r="I222" s="6">
        <v>0.55000000000000004</v>
      </c>
      <c r="J222" s="6">
        <v>0.48</v>
      </c>
      <c r="K222" s="6">
        <v>0.51</v>
      </c>
      <c r="L222" s="6">
        <v>0.57999999999999996</v>
      </c>
      <c r="M222" s="6">
        <v>0.67</v>
      </c>
      <c r="N222" s="6">
        <v>0.5</v>
      </c>
      <c r="O222" s="6">
        <v>0.66</v>
      </c>
      <c r="P222" s="6">
        <v>0.73</v>
      </c>
      <c r="Q222" s="6">
        <v>0.87</v>
      </c>
      <c r="R222" s="6">
        <v>1.34</v>
      </c>
      <c r="S222" s="6">
        <v>1.08</v>
      </c>
      <c r="T222" s="6">
        <v>2.85</v>
      </c>
      <c r="U222" s="6">
        <v>1.72</v>
      </c>
      <c r="V222" s="5">
        <v>0</v>
      </c>
    </row>
    <row r="223" spans="3:22" ht="15.5" x14ac:dyDescent="0.35">
      <c r="C223" t="s">
        <v>53</v>
      </c>
      <c r="I223" s="6">
        <v>374.03</v>
      </c>
      <c r="J223" s="5">
        <v>369</v>
      </c>
      <c r="K223" s="6">
        <v>364.9</v>
      </c>
      <c r="L223" s="6">
        <v>338.54</v>
      </c>
      <c r="M223" s="6">
        <v>327.5</v>
      </c>
      <c r="N223" s="6">
        <v>307.87</v>
      </c>
      <c r="O223" s="6">
        <v>280.04000000000002</v>
      </c>
      <c r="P223" s="6">
        <v>256.10000000000002</v>
      </c>
      <c r="Q223" s="6">
        <v>229.95</v>
      </c>
      <c r="R223" s="6">
        <v>222.37</v>
      </c>
      <c r="S223" s="6">
        <v>205.05</v>
      </c>
      <c r="T223" s="6">
        <v>151.05000000000001</v>
      </c>
      <c r="U223" s="6">
        <v>130.72999999999999</v>
      </c>
      <c r="V223" s="6">
        <v>6010830.9199999999</v>
      </c>
    </row>
    <row r="224" spans="3:22" ht="15.5" x14ac:dyDescent="0.35">
      <c r="C224" t="s">
        <v>194</v>
      </c>
      <c r="I224" s="6">
        <v>0.55000000000000004</v>
      </c>
      <c r="J224" s="6">
        <v>0.48</v>
      </c>
      <c r="K224" s="6">
        <v>0.51</v>
      </c>
      <c r="L224" s="6">
        <v>0.57999999999999996</v>
      </c>
      <c r="M224" s="6">
        <v>0.67</v>
      </c>
      <c r="N224" s="6">
        <v>0.5</v>
      </c>
      <c r="O224" s="6">
        <v>0.66</v>
      </c>
      <c r="P224" s="6">
        <v>0.73</v>
      </c>
      <c r="Q224" s="6">
        <v>0.87</v>
      </c>
      <c r="R224" s="6">
        <v>1.34</v>
      </c>
      <c r="S224" s="6">
        <v>1.08</v>
      </c>
      <c r="T224" s="6">
        <v>2.85</v>
      </c>
      <c r="U224" s="6">
        <v>1.72</v>
      </c>
      <c r="V224" s="5">
        <v>0</v>
      </c>
    </row>
    <row r="225" spans="3:22" ht="15.5" x14ac:dyDescent="0.35">
      <c r="C225" t="s">
        <v>195</v>
      </c>
      <c r="I225" s="6">
        <v>373.46</v>
      </c>
      <c r="J225" s="6">
        <v>368.45</v>
      </c>
      <c r="K225" s="6">
        <v>364.14</v>
      </c>
      <c r="L225" s="6">
        <v>337.97</v>
      </c>
      <c r="M225" s="6">
        <v>326.92</v>
      </c>
      <c r="N225" s="6">
        <v>307.62</v>
      </c>
      <c r="O225" s="6">
        <v>279.69</v>
      </c>
      <c r="P225" s="6">
        <v>255.78</v>
      </c>
      <c r="Q225" s="6">
        <v>229.55</v>
      </c>
      <c r="R225" s="6">
        <v>222.37</v>
      </c>
      <c r="S225" s="6">
        <v>205.05</v>
      </c>
      <c r="T225" s="6">
        <v>151.05000000000001</v>
      </c>
      <c r="U225" s="6">
        <v>130.72999999999999</v>
      </c>
      <c r="V225" s="6">
        <v>6010830.9199999999</v>
      </c>
    </row>
    <row r="226" spans="3:22" ht="15.5" x14ac:dyDescent="0.35">
      <c r="C226" t="s">
        <v>196</v>
      </c>
      <c r="I226" s="5">
        <v>138000000000</v>
      </c>
      <c r="J226" s="5">
        <v>139000000000</v>
      </c>
      <c r="K226" s="5">
        <v>122000000000</v>
      </c>
      <c r="L226" s="5">
        <v>119000000000</v>
      </c>
      <c r="M226" s="5">
        <v>121000000000</v>
      </c>
      <c r="N226" s="5">
        <v>122000000000</v>
      </c>
      <c r="O226" s="5">
        <v>122000000000</v>
      </c>
      <c r="P226" s="5">
        <v>123000000000</v>
      </c>
      <c r="Q226" s="5">
        <v>131000000000</v>
      </c>
      <c r="R226" s="5">
        <v>127000000000</v>
      </c>
      <c r="S226" s="5">
        <v>145000000000</v>
      </c>
      <c r="T226" s="5">
        <v>177000000000</v>
      </c>
      <c r="U226" s="5">
        <v>46000000000</v>
      </c>
      <c r="V226" s="5">
        <v>36000000000</v>
      </c>
    </row>
    <row r="227" spans="3:22" ht="15.5" x14ac:dyDescent="0.35">
      <c r="C227" t="s">
        <v>197</v>
      </c>
      <c r="I227" s="5">
        <v>5000000000</v>
      </c>
      <c r="J227" s="5">
        <v>7000000000</v>
      </c>
      <c r="K227" s="5">
        <v>5000000000</v>
      </c>
      <c r="L227" s="5">
        <v>4000000000</v>
      </c>
      <c r="M227" s="5">
        <v>4000000000</v>
      </c>
      <c r="N227" s="5">
        <v>2000000000</v>
      </c>
      <c r="O227" s="5">
        <v>3000000000</v>
      </c>
      <c r="P227" s="5">
        <v>2000000000</v>
      </c>
      <c r="Q227" s="5">
        <v>5000000000</v>
      </c>
      <c r="R227" s="5">
        <v>11000000000</v>
      </c>
      <c r="S227" s="5">
        <v>15000000000</v>
      </c>
      <c r="T227" s="5">
        <v>16000000000</v>
      </c>
      <c r="U227" s="5">
        <v>42000000000</v>
      </c>
      <c r="V227" s="5">
        <v>42000000000</v>
      </c>
    </row>
    <row r="228" spans="3:22" ht="15.5" x14ac:dyDescent="0.35">
      <c r="C228" t="s">
        <v>26</v>
      </c>
      <c r="I228" s="5">
        <v>144000000000</v>
      </c>
      <c r="J228" s="5">
        <v>146000000000</v>
      </c>
      <c r="K228" s="5">
        <v>127000000000</v>
      </c>
      <c r="L228" s="5">
        <v>123000000000</v>
      </c>
      <c r="M228" s="5">
        <v>125000000000</v>
      </c>
      <c r="N228" s="5">
        <v>124000000000</v>
      </c>
      <c r="O228" s="5">
        <v>125000000000</v>
      </c>
      <c r="P228" s="5">
        <v>125000000000</v>
      </c>
      <c r="Q228" s="5">
        <v>137000000000</v>
      </c>
      <c r="R228" s="5">
        <v>138000000000</v>
      </c>
      <c r="S228" s="5">
        <v>160000000000</v>
      </c>
      <c r="T228" s="5">
        <v>193000000000</v>
      </c>
      <c r="U228" s="5">
        <v>87000000000</v>
      </c>
      <c r="V228" s="5">
        <v>77000000000</v>
      </c>
    </row>
    <row r="229" spans="3:22" ht="15.5" x14ac:dyDescent="0.35">
      <c r="C229" t="s">
        <v>23</v>
      </c>
      <c r="I229" s="5">
        <v>130000000000</v>
      </c>
      <c r="J229" s="5">
        <v>137000000000</v>
      </c>
      <c r="K229" s="5">
        <v>108000000000</v>
      </c>
      <c r="L229" s="5">
        <v>107000000000</v>
      </c>
      <c r="M229" s="5">
        <v>103000000000</v>
      </c>
      <c r="N229" s="5">
        <v>111000000000</v>
      </c>
      <c r="O229" s="5">
        <v>114000000000</v>
      </c>
      <c r="P229" s="5">
        <v>115000000000</v>
      </c>
      <c r="Q229" s="5">
        <v>122000000000</v>
      </c>
      <c r="R229" s="5">
        <v>119000000000</v>
      </c>
      <c r="S229" s="5">
        <v>150000000000</v>
      </c>
      <c r="T229" s="5">
        <v>135000000000</v>
      </c>
      <c r="U229" s="5">
        <v>68000000000</v>
      </c>
      <c r="V229" s="5">
        <v>72000000000</v>
      </c>
    </row>
    <row r="230" spans="3:22" ht="15.5" x14ac:dyDescent="0.35">
      <c r="C230" t="s">
        <v>198</v>
      </c>
      <c r="I230" s="5">
        <v>117000000000</v>
      </c>
      <c r="J230" s="5">
        <v>116000000000</v>
      </c>
      <c r="K230" s="5">
        <v>133000000000</v>
      </c>
      <c r="L230" s="5">
        <v>137000000000</v>
      </c>
      <c r="M230" s="5">
        <v>142000000000</v>
      </c>
      <c r="N230" s="5">
        <v>128000000000</v>
      </c>
      <c r="O230" s="5">
        <v>105000000000</v>
      </c>
      <c r="P230" s="5">
        <v>105000000000</v>
      </c>
      <c r="Q230" s="5">
        <v>82000000000</v>
      </c>
      <c r="R230" s="5">
        <v>79000000000</v>
      </c>
      <c r="S230" s="5">
        <v>80000000000</v>
      </c>
      <c r="T230" s="5">
        <v>78000000000</v>
      </c>
      <c r="U230" s="5">
        <v>134000000000</v>
      </c>
      <c r="V230" s="5">
        <v>75000000000</v>
      </c>
    </row>
    <row r="231" spans="3:22" ht="15.5" x14ac:dyDescent="0.35">
      <c r="C231" t="s">
        <v>199</v>
      </c>
      <c r="I231" s="5">
        <v>31000000000</v>
      </c>
      <c r="J231" s="5">
        <v>2000000000</v>
      </c>
      <c r="K231" s="5">
        <v>31000000000</v>
      </c>
      <c r="L231" s="5">
        <v>26000000000</v>
      </c>
      <c r="M231" s="5">
        <v>20000000000</v>
      </c>
      <c r="N231" s="5">
        <v>25000000000</v>
      </c>
      <c r="O231" s="5">
        <v>37000000000</v>
      </c>
      <c r="P231" s="5">
        <v>28000000000</v>
      </c>
      <c r="Q231" s="5">
        <v>8000000000</v>
      </c>
      <c r="R231" s="5">
        <v>40000000000</v>
      </c>
      <c r="S231" s="5">
        <v>12000000000</v>
      </c>
      <c r="T231" s="5">
        <v>-9000000000</v>
      </c>
      <c r="U231" s="5">
        <v>33000000000</v>
      </c>
      <c r="V231" s="5">
        <v>-5000000000</v>
      </c>
    </row>
    <row r="232" spans="3:22" ht="15.5" x14ac:dyDescent="0.35">
      <c r="C232" t="s">
        <v>200</v>
      </c>
      <c r="I232" s="5">
        <v>-21000000000</v>
      </c>
      <c r="J232" s="5">
        <v>-29000000000</v>
      </c>
      <c r="K232" s="5">
        <v>-31000000000</v>
      </c>
      <c r="L232" s="5">
        <v>-23000000000</v>
      </c>
      <c r="M232" s="5">
        <v>-13000000000</v>
      </c>
      <c r="N232" s="5">
        <v>-13000000000</v>
      </c>
      <c r="O232" s="5">
        <v>-16000000000</v>
      </c>
      <c r="P232" s="5">
        <v>-5000000000</v>
      </c>
      <c r="Q232" s="5">
        <v>-7000000000</v>
      </c>
      <c r="R232" s="5">
        <v>-8000000000</v>
      </c>
      <c r="S232" s="5">
        <v>-20000000000</v>
      </c>
      <c r="T232" s="5">
        <v>-69000000000</v>
      </c>
      <c r="U232" s="5">
        <v>-53000000000</v>
      </c>
      <c r="V232" s="5">
        <v>-18000000000</v>
      </c>
    </row>
    <row r="233" spans="3:22" ht="15.5" x14ac:dyDescent="0.35">
      <c r="C233" t="s">
        <v>15</v>
      </c>
      <c r="I233" s="5">
        <v>10000000000</v>
      </c>
      <c r="J233" s="5">
        <v>-26000000000</v>
      </c>
      <c r="K233" s="5">
        <v>0</v>
      </c>
      <c r="L233" s="5">
        <v>4000000000</v>
      </c>
      <c r="M233" s="5">
        <v>7000000000</v>
      </c>
      <c r="N233" s="5">
        <v>13000000000</v>
      </c>
      <c r="O233" s="5">
        <v>21000000000</v>
      </c>
      <c r="P233" s="5">
        <v>22000000000</v>
      </c>
      <c r="Q233" s="5">
        <v>1000000000</v>
      </c>
      <c r="R233" s="5">
        <v>32000000000</v>
      </c>
      <c r="S233" s="5">
        <v>-7000000000</v>
      </c>
      <c r="T233" s="5">
        <v>-78000000000</v>
      </c>
      <c r="U233" s="5">
        <v>-21000000000</v>
      </c>
      <c r="V233" s="5">
        <v>-23000000000</v>
      </c>
    </row>
    <row r="234" spans="3:22" ht="15.5" x14ac:dyDescent="0.35">
      <c r="C234" t="s">
        <v>17</v>
      </c>
      <c r="I234" s="6">
        <v>9.57</v>
      </c>
      <c r="J234" s="6">
        <v>-24.32</v>
      </c>
      <c r="K234" s="6">
        <v>-0.08</v>
      </c>
      <c r="L234" s="6">
        <v>3.5</v>
      </c>
      <c r="M234" s="6">
        <v>6.73</v>
      </c>
      <c r="N234" s="6">
        <v>11.85</v>
      </c>
      <c r="O234" s="6">
        <v>19.29</v>
      </c>
      <c r="P234" s="6">
        <v>20.77</v>
      </c>
      <c r="Q234" s="6">
        <v>1.1599999999999999</v>
      </c>
      <c r="R234" s="6">
        <v>29.66</v>
      </c>
      <c r="S234" s="6">
        <v>-6.87</v>
      </c>
      <c r="T234" s="6">
        <v>-55.41</v>
      </c>
      <c r="U234" s="6">
        <v>-14.79</v>
      </c>
      <c r="V234" s="6">
        <v>-2030285.88</v>
      </c>
    </row>
  </sheetData>
  <pageMargins left="0.7" right="0.7" top="0.75" bottom="0.75" header="0.3" footer="0.3"/>
  <ignoredErrors>
    <ignoredError sqref="A1:V235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Z2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2129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2130</v>
      </c>
      <c r="D2" s="2" vm="18">
        <f ca="1">IFERROR(_xlfn.STOCKHISTORY("XIDX:" &amp; $C$1, D3, , 0, 0, 1), "Libur")</f>
        <v>232</v>
      </c>
      <c r="E2" s="2" vm="307">
        <f ca="1">IFERROR(_xlfn.STOCKHISTORY("XIDX:" &amp; $C$1, E3, , 0, 0, 1), "Libur")</f>
        <v>238</v>
      </c>
      <c r="H2" s="2" vm="307">
        <f ca="1">IFERROR(INDEX(D2:G2,COUNT(D2:G2)),"")</f>
        <v>238</v>
      </c>
      <c r="I2" s="2" vm="368">
        <f t="shared" ref="I2:Z2" ca="1" si="0">IFERROR(_xlfn.STOCKHISTORY("XIDX:" &amp; $C$1, I1, , 0, 0, 1), "Libur")</f>
        <v>374</v>
      </c>
      <c r="J2" s="2" vm="562">
        <f t="shared" ca="1" si="0"/>
        <v>545</v>
      </c>
      <c r="K2" s="2" vm="75">
        <f t="shared" ca="1" si="0"/>
        <v>600</v>
      </c>
      <c r="L2" s="2" vm="59">
        <f t="shared" ca="1" si="0"/>
        <v>280</v>
      </c>
      <c r="M2" s="2" vm="405">
        <f t="shared" ca="1" si="0"/>
        <v>206</v>
      </c>
      <c r="N2" s="2" vm="36">
        <f t="shared" ca="1" si="0"/>
        <v>198</v>
      </c>
      <c r="O2" s="2" vm="397">
        <f t="shared" ca="1" si="0"/>
        <v>179</v>
      </c>
      <c r="P2" s="2" vm="563">
        <f t="shared" ca="1" si="0"/>
        <v>84</v>
      </c>
      <c r="Q2" s="2" vm="303">
        <f t="shared" ca="1" si="0"/>
        <v>72</v>
      </c>
      <c r="R2" s="2" vm="564">
        <f t="shared" ca="1" si="0"/>
        <v>112</v>
      </c>
      <c r="S2" s="2" vm="81">
        <f t="shared" ca="1" si="0"/>
        <v>65</v>
      </c>
      <c r="T2" s="2" vm="34">
        <f t="shared" ca="1" si="0"/>
        <v>81</v>
      </c>
      <c r="U2" s="2" vm="81">
        <f t="shared" ca="1" si="0"/>
        <v>65</v>
      </c>
      <c r="V2" s="2" t="str">
        <f t="shared" ca="1" si="0"/>
        <v>Libur</v>
      </c>
      <c r="W2" s="2" vm="565">
        <f t="shared" ca="1" si="0"/>
        <v>75</v>
      </c>
      <c r="X2" s="2" vm="305">
        <f t="shared" ca="1" si="0"/>
        <v>90</v>
      </c>
      <c r="Y2" s="2" vm="566">
        <f t="shared" ca="1" si="0"/>
        <v>62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86767643998</v>
      </c>
      <c r="E4" s="2">
        <f>IFERROR(INDEX(E51:E500,MATCH($C$4,$C$51:$C$500,0)),"")</f>
        <v>72954920276</v>
      </c>
      <c r="H4" s="2">
        <f>IFERROR(SUM(D4:G4)*(4/MAX(1,COUNT(D4:G4))),"")</f>
        <v>319445128548</v>
      </c>
      <c r="I4" s="2">
        <f t="shared" ref="I4:Z4" si="1">IFERROR(INDEX(I51:I500,MATCH($C$4,$C$51:$C$500,0)),"")</f>
        <v>300472069089</v>
      </c>
      <c r="J4" s="2">
        <f t="shared" si="1"/>
        <v>399693178434</v>
      </c>
      <c r="K4" s="2">
        <f t="shared" si="1"/>
        <v>469138780462</v>
      </c>
      <c r="L4" s="2">
        <f t="shared" si="1"/>
        <v>526828140182</v>
      </c>
      <c r="M4" s="2">
        <f t="shared" si="1"/>
        <v>420717433375</v>
      </c>
      <c r="N4" s="2">
        <f t="shared" si="1"/>
        <v>325538152468</v>
      </c>
      <c r="O4" s="2">
        <f t="shared" si="1"/>
        <v>437990210351</v>
      </c>
      <c r="P4" s="2">
        <f t="shared" si="1"/>
        <v>438050805734</v>
      </c>
      <c r="Q4" s="2">
        <f t="shared" si="1"/>
        <v>382238397027</v>
      </c>
      <c r="R4" s="2">
        <f t="shared" si="1"/>
        <v>319727703679</v>
      </c>
      <c r="S4" s="2">
        <f t="shared" si="1"/>
        <v>260667211707</v>
      </c>
      <c r="T4" s="2">
        <f t="shared" si="1"/>
        <v>294081114204</v>
      </c>
      <c r="U4" s="2">
        <f t="shared" si="1"/>
        <v>281551386863</v>
      </c>
      <c r="V4" s="2">
        <f t="shared" si="1"/>
        <v>343677756488</v>
      </c>
      <c r="W4" s="2">
        <f t="shared" si="1"/>
        <v>308433994818</v>
      </c>
      <c r="X4" s="2">
        <f t="shared" si="1"/>
        <v>283739415791</v>
      </c>
      <c r="Y4" s="2">
        <f t="shared" si="1"/>
        <v>284538777148</v>
      </c>
      <c r="Z4" s="2">
        <f t="shared" si="1"/>
        <v>300785748347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5327598315</v>
      </c>
      <c r="E5" s="2">
        <f>IFERROR(INDEX(E51:E500,MATCH($C$5,$C$51:$C$500,0)),"")</f>
        <v>-2327641954</v>
      </c>
      <c r="H5" s="2">
        <f>IFERROR(SUM(D5:G5)*(4/MAX(1,COUNT(D5:G5))),"")</f>
        <v>5999912722</v>
      </c>
      <c r="I5" s="2">
        <f t="shared" ref="I5:Z5" si="2">IFERROR(INDEX(I51:I500,MATCH($C$5,$C$51:$C$500,0)),"")</f>
        <v>6840242910</v>
      </c>
      <c r="J5" s="2">
        <f t="shared" si="2"/>
        <v>17221797179</v>
      </c>
      <c r="K5" s="2">
        <f t="shared" si="2"/>
        <v>54909433128</v>
      </c>
      <c r="L5" s="2">
        <f t="shared" si="2"/>
        <v>47930460426</v>
      </c>
      <c r="M5" s="2">
        <f t="shared" si="2"/>
        <v>25049433655</v>
      </c>
      <c r="N5" s="2">
        <f t="shared" si="2"/>
        <v>-6998200859</v>
      </c>
      <c r="O5" s="2">
        <f t="shared" si="2"/>
        <v>8585716076</v>
      </c>
      <c r="P5" s="2">
        <f t="shared" si="2"/>
        <v>-46495791967</v>
      </c>
      <c r="Q5" s="2">
        <f t="shared" si="2"/>
        <v>-2361421837</v>
      </c>
      <c r="R5" s="2">
        <f t="shared" si="2"/>
        <v>24940363700</v>
      </c>
      <c r="S5" s="2">
        <f t="shared" si="2"/>
        <v>1196254769</v>
      </c>
      <c r="T5" s="2">
        <f t="shared" si="2"/>
        <v>9626571647</v>
      </c>
      <c r="U5" s="2">
        <f t="shared" si="2"/>
        <v>1881586263</v>
      </c>
      <c r="V5" s="2">
        <f t="shared" si="2"/>
        <v>4203700813</v>
      </c>
      <c r="W5" s="2">
        <f t="shared" si="2"/>
        <v>21922731031</v>
      </c>
      <c r="X5" s="2">
        <f t="shared" si="2"/>
        <v>24659768960</v>
      </c>
      <c r="Y5" s="2">
        <f t="shared" si="2"/>
        <v>30142714633</v>
      </c>
      <c r="Z5" s="2">
        <f t="shared" si="2"/>
        <v>-4821452181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293398467071</v>
      </c>
      <c r="E6" s="2">
        <f>IFERROR(INDEX(E51:E500,MATCH($C$6,$C$51:$C$500,0)),"")</f>
        <v>348069111824</v>
      </c>
      <c r="H6" s="2">
        <f>IFERROR(INDEX(D6:G6,COUNT(D6:G6)),"")</f>
        <v>348069111824</v>
      </c>
      <c r="I6" s="2">
        <f t="shared" ref="I6:Z6" si="3">IFERROR(INDEX(I51:I500,MATCH($C$6,$C$51:$C$500,0)),"")</f>
        <v>350399107417</v>
      </c>
      <c r="J6" s="2">
        <f t="shared" si="3"/>
        <v>343563535291</v>
      </c>
      <c r="K6" s="2">
        <f t="shared" si="3"/>
        <v>333849318119</v>
      </c>
      <c r="L6" s="2">
        <f t="shared" si="3"/>
        <v>278954892903</v>
      </c>
      <c r="M6" s="2">
        <f t="shared" si="3"/>
        <v>231034769819</v>
      </c>
      <c r="N6" s="2">
        <f t="shared" si="3"/>
        <v>205990815666</v>
      </c>
      <c r="O6" s="2">
        <f t="shared" si="3"/>
        <v>212741070436</v>
      </c>
      <c r="P6" s="2">
        <f t="shared" si="3"/>
        <v>204184876657</v>
      </c>
      <c r="Q6" s="2">
        <f t="shared" si="3"/>
        <v>227183997248</v>
      </c>
      <c r="R6" s="2">
        <f t="shared" si="3"/>
        <v>246501444451</v>
      </c>
      <c r="S6" s="2">
        <f t="shared" si="3"/>
        <v>221561080751</v>
      </c>
      <c r="T6" s="2">
        <f t="shared" si="3"/>
        <v>225257926102</v>
      </c>
      <c r="U6" s="2">
        <f t="shared" si="3"/>
        <v>217723188925</v>
      </c>
      <c r="V6" s="2">
        <f t="shared" si="3"/>
        <v>218635793389</v>
      </c>
      <c r="W6" s="2">
        <f t="shared" si="3"/>
        <v>221382498576</v>
      </c>
      <c r="X6" s="2">
        <f t="shared" si="3"/>
        <v>229459767545</v>
      </c>
      <c r="Y6" s="2">
        <f t="shared" si="3"/>
        <v>155625081405</v>
      </c>
      <c r="Z6" s="2">
        <f t="shared" si="3"/>
        <v>125482366772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1.36</v>
      </c>
      <c r="E7" s="3">
        <f>IFERROR(INDEX(E51:E500,MATCH($C$7,$C$51:$C$500,0))/1000000000,"")</f>
        <v>1.36</v>
      </c>
      <c r="H7" s="3">
        <f>IFERROR(INDEX(D7:G7,COUNT(D7:G7)),"")</f>
        <v>1.36</v>
      </c>
      <c r="I7" s="3">
        <f t="shared" ref="I7:Z7" si="4">IFERROR(INDEX(I51:I500,MATCH($C$7,$C$51:$C$500,0))/1000000000,"")</f>
        <v>1.36</v>
      </c>
      <c r="J7" s="3">
        <f t="shared" si="4"/>
        <v>1.36</v>
      </c>
      <c r="K7" s="3">
        <f t="shared" si="4"/>
        <v>1.36</v>
      </c>
      <c r="L7" s="3">
        <f t="shared" si="4"/>
        <v>1.36</v>
      </c>
      <c r="M7" s="3">
        <f t="shared" si="4"/>
        <v>1.36</v>
      </c>
      <c r="N7" s="3">
        <f t="shared" si="4"/>
        <v>1.36</v>
      </c>
      <c r="O7" s="3">
        <f t="shared" si="4"/>
        <v>1.36</v>
      </c>
      <c r="P7" s="3">
        <f t="shared" si="4"/>
        <v>1.36</v>
      </c>
      <c r="Q7" s="3">
        <f t="shared" si="4"/>
        <v>1.36</v>
      </c>
      <c r="R7" s="3">
        <f t="shared" si="4"/>
        <v>1.5</v>
      </c>
      <c r="S7" s="3">
        <f t="shared" si="4"/>
        <v>1.5</v>
      </c>
      <c r="T7" s="3">
        <f t="shared" si="4"/>
        <v>1.5</v>
      </c>
      <c r="U7" s="3">
        <f t="shared" si="4"/>
        <v>1.5</v>
      </c>
      <c r="V7" s="3">
        <f t="shared" si="4"/>
        <v>1.5</v>
      </c>
      <c r="W7" s="3">
        <f t="shared" si="4"/>
        <v>1.5</v>
      </c>
      <c r="X7" s="3">
        <f t="shared" si="4"/>
        <v>1.5</v>
      </c>
      <c r="Y7" s="3">
        <f t="shared" si="4"/>
        <v>1.3</v>
      </c>
      <c r="Z7" s="3">
        <f t="shared" si="4"/>
        <v>1.3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Z8" si="5">IFERROR(INDEX(I51:I500,MATCH($C$8,$C$51:$C$500,0)),"")</f>
        <v>39000000000</v>
      </c>
      <c r="J8" s="2">
        <f t="shared" si="5"/>
        <v>45000000000</v>
      </c>
      <c r="K8" s="2">
        <f t="shared" si="5"/>
        <v>83000000000</v>
      </c>
      <c r="L8" s="2">
        <f t="shared" si="5"/>
        <v>74000000000</v>
      </c>
      <c r="M8" s="2">
        <f t="shared" si="5"/>
        <v>49000000000</v>
      </c>
      <c r="N8" s="2">
        <f t="shared" si="5"/>
        <v>41000000000</v>
      </c>
      <c r="O8" s="2">
        <f t="shared" si="5"/>
        <v>19000000000</v>
      </c>
      <c r="P8" s="2">
        <f t="shared" si="5"/>
        <v>1000000000</v>
      </c>
      <c r="Q8" s="2">
        <f t="shared" si="5"/>
        <v>11000000000</v>
      </c>
      <c r="R8" s="2">
        <f t="shared" si="5"/>
        <v>50000000000</v>
      </c>
      <c r="S8" s="2">
        <f t="shared" si="5"/>
        <v>25000000000</v>
      </c>
      <c r="T8" s="2">
        <f t="shared" si="5"/>
        <v>22000000000</v>
      </c>
      <c r="U8" s="2">
        <f t="shared" si="5"/>
        <v>62000000000</v>
      </c>
      <c r="V8" s="2">
        <f t="shared" si="5"/>
        <v>-14000000000</v>
      </c>
      <c r="W8" s="2">
        <f t="shared" si="5"/>
        <v>1000000000</v>
      </c>
      <c r="X8" s="2">
        <f t="shared" si="5"/>
        <v>31000000000</v>
      </c>
      <c r="Y8" s="2">
        <f t="shared" si="5"/>
        <v>39000000000</v>
      </c>
      <c r="Z8" s="2">
        <f t="shared" si="5"/>
        <v>38000000000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3.83</v>
      </c>
      <c r="E9" s="3">
        <f>IFERROR(INDEX(E51:E500,MATCH("Free cash flow per share (Quarter)",$C$51:$C$500,0)),"")</f>
        <v>-1.2</v>
      </c>
      <c r="H9" s="3">
        <f>IFERROR(INDEX(D9:G9,COUNT(D9:G9)),"")</f>
        <v>-1.2</v>
      </c>
      <c r="I9" s="3">
        <f t="shared" ref="I9:Z9" si="6">IFERROR(INDEX(I51:I500,MATCH($C$9,$C$51:$C$500,0)),"")</f>
        <v>28.7</v>
      </c>
      <c r="J9" s="3">
        <f t="shared" si="6"/>
        <v>32.99</v>
      </c>
      <c r="K9" s="3">
        <f t="shared" si="6"/>
        <v>61.26</v>
      </c>
      <c r="L9" s="3">
        <f t="shared" si="6"/>
        <v>54.32</v>
      </c>
      <c r="M9" s="3">
        <f t="shared" si="6"/>
        <v>36.1</v>
      </c>
      <c r="N9" s="3">
        <f t="shared" si="6"/>
        <v>30.23</v>
      </c>
      <c r="O9" s="3">
        <f t="shared" si="6"/>
        <v>13.59</v>
      </c>
      <c r="P9" s="3">
        <f t="shared" si="6"/>
        <v>1.05</v>
      </c>
      <c r="Q9" s="3">
        <f t="shared" si="6"/>
        <v>8</v>
      </c>
      <c r="R9" s="3">
        <f t="shared" si="6"/>
        <v>33.119999999999997</v>
      </c>
      <c r="S9" s="3">
        <f t="shared" si="6"/>
        <v>16.39</v>
      </c>
      <c r="T9" s="3">
        <f t="shared" si="6"/>
        <v>14.88</v>
      </c>
      <c r="U9" s="3">
        <f t="shared" si="6"/>
        <v>41.61</v>
      </c>
      <c r="V9" s="3">
        <f t="shared" si="6"/>
        <v>-9.5399999999999991</v>
      </c>
      <c r="W9" s="3">
        <f t="shared" si="6"/>
        <v>0.9</v>
      </c>
      <c r="X9" s="3">
        <f t="shared" si="6"/>
        <v>20.58</v>
      </c>
      <c r="Y9" s="3">
        <f t="shared" si="6"/>
        <v>30.37</v>
      </c>
      <c r="Z9" s="3">
        <f t="shared" si="6"/>
        <v>29.1</v>
      </c>
    </row>
    <row r="10" spans="1:26" ht="15.5" x14ac:dyDescent="0.35">
      <c r="C10" t="s">
        <v>18</v>
      </c>
      <c r="D10" s="3">
        <f ca="1">IFERROR(IF(D9=0,"",D2/D9),"")</f>
        <v>60.574412532637076</v>
      </c>
      <c r="E10" s="3">
        <f ca="1">IFERROR(IF(E9=0,"",E2/E9),"")</f>
        <v>-198.33333333333334</v>
      </c>
      <c r="I10" s="3">
        <f t="shared" ref="I10:Z10" ca="1" si="7">IFERROR(IF(I9=0,"",I2/I9),"")</f>
        <v>13.031358885017422</v>
      </c>
      <c r="J10" s="3">
        <f t="shared" ca="1" si="7"/>
        <v>16.52015762352228</v>
      </c>
      <c r="K10" s="3">
        <f t="shared" ca="1" si="7"/>
        <v>9.7943192948090108</v>
      </c>
      <c r="L10" s="3">
        <f t="shared" ca="1" si="7"/>
        <v>5.1546391752577323</v>
      </c>
      <c r="M10" s="3">
        <f t="shared" ca="1" si="7"/>
        <v>5.7063711911357338</v>
      </c>
      <c r="N10" s="3">
        <f t="shared" ca="1" si="7"/>
        <v>6.5497849818061527</v>
      </c>
      <c r="O10" s="3">
        <f t="shared" ca="1" si="7"/>
        <v>13.171449595290655</v>
      </c>
      <c r="P10" s="3">
        <f t="shared" ca="1" si="7"/>
        <v>80</v>
      </c>
      <c r="Q10" s="3">
        <f t="shared" ca="1" si="7"/>
        <v>9</v>
      </c>
      <c r="R10" s="3">
        <f t="shared" ca="1" si="7"/>
        <v>3.381642512077295</v>
      </c>
      <c r="S10" s="3">
        <f t="shared" ca="1" si="7"/>
        <v>3.9658328248932273</v>
      </c>
      <c r="T10" s="3">
        <f t="shared" ca="1" si="7"/>
        <v>5.443548387096774</v>
      </c>
      <c r="U10" s="3">
        <f t="shared" ca="1" si="7"/>
        <v>1.5621244893054553</v>
      </c>
      <c r="V10" s="3" t="str">
        <f t="shared" ca="1" si="7"/>
        <v/>
      </c>
      <c r="W10" s="3">
        <f t="shared" ca="1" si="7"/>
        <v>83.333333333333329</v>
      </c>
      <c r="X10" s="3">
        <f t="shared" ca="1" si="7"/>
        <v>4.3731778425655978</v>
      </c>
      <c r="Y10" s="3">
        <f t="shared" ca="1" si="7"/>
        <v>2.041488310833059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31154695505</v>
      </c>
      <c r="E11" s="2">
        <f>IFERROR(INDEX(E51:E500,MATCH($C$11,$C$51:$C$500,0)),"")</f>
        <v>111489378589</v>
      </c>
      <c r="H11" s="2">
        <f>IFERROR(INDEX(D11:G11,COUNT(D11:G11)),"")</f>
        <v>111489378589</v>
      </c>
      <c r="I11" s="2">
        <f t="shared" ref="I11:Z11" si="8">IFERROR(INDEX(I51:I500,MATCH($C$11,$C$51:$C$500,0)),"")</f>
        <v>115966555176</v>
      </c>
      <c r="J11" s="2">
        <f t="shared" si="8"/>
        <v>115519160458</v>
      </c>
      <c r="K11" s="2">
        <f t="shared" si="8"/>
        <v>125229668137</v>
      </c>
      <c r="L11" s="2">
        <f t="shared" si="8"/>
        <v>109067270347</v>
      </c>
      <c r="M11" s="2">
        <f t="shared" si="8"/>
        <v>58744257163</v>
      </c>
      <c r="N11" s="2">
        <f t="shared" si="8"/>
        <v>40705950961</v>
      </c>
      <c r="O11" s="2">
        <f t="shared" si="8"/>
        <v>10481380913</v>
      </c>
      <c r="P11" s="2">
        <f t="shared" si="8"/>
        <v>60972250077</v>
      </c>
      <c r="Q11" s="2">
        <f t="shared" si="8"/>
        <v>5634250207</v>
      </c>
      <c r="R11" s="2">
        <f t="shared" si="8"/>
        <v>407682981</v>
      </c>
      <c r="S11" s="2">
        <f t="shared" si="8"/>
        <v>4807616248</v>
      </c>
      <c r="T11" s="2">
        <f t="shared" si="8"/>
        <v>673291474</v>
      </c>
      <c r="U11" s="2">
        <f t="shared" si="8"/>
        <v>38871839096</v>
      </c>
      <c r="V11" s="2">
        <f t="shared" si="8"/>
        <v>7986209358</v>
      </c>
      <c r="W11" s="2">
        <f t="shared" si="8"/>
        <v>34563701662</v>
      </c>
      <c r="X11" s="2">
        <f t="shared" si="8"/>
        <v>67593025965</v>
      </c>
      <c r="Y11" s="2">
        <f t="shared" si="8"/>
        <v>43339890021</v>
      </c>
      <c r="Z11" s="2">
        <f t="shared" si="8"/>
        <v>25679080367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37000000000</v>
      </c>
      <c r="E12" s="2">
        <f>IFERROR(INDEX(E51:E500,MATCH("Net Debt (Quarter)",$C$51:$C$500,0)),"")</f>
        <v>-48000000000</v>
      </c>
      <c r="H12" s="2">
        <f>IFERROR(INDEX(D12:G12,COUNT(D12:G12)),"")</f>
        <v>-48000000000</v>
      </c>
      <c r="I12" s="2">
        <f t="shared" ref="I12:Z12" si="9">IFERROR(INDEX(I51:I500,MATCH($C$12,$C$51:$C$500,0)),"")</f>
        <v>-54000000000</v>
      </c>
      <c r="J12" s="2">
        <f t="shared" si="9"/>
        <v>-52000000000</v>
      </c>
      <c r="K12" s="2">
        <f t="shared" si="9"/>
        <v>-36000000000</v>
      </c>
      <c r="L12" s="2">
        <f t="shared" si="9"/>
        <v>-1000000000</v>
      </c>
      <c r="M12" s="2">
        <f t="shared" si="9"/>
        <v>48000000000</v>
      </c>
      <c r="N12" s="2">
        <f t="shared" si="9"/>
        <v>104000000000</v>
      </c>
      <c r="O12" s="2">
        <f t="shared" si="9"/>
        <v>137000000000</v>
      </c>
      <c r="P12" s="2">
        <f t="shared" si="9"/>
        <v>138000000000</v>
      </c>
      <c r="Q12" s="2">
        <f t="shared" si="9"/>
        <v>84000000000</v>
      </c>
      <c r="R12" s="2">
        <f t="shared" si="9"/>
        <v>23000000000</v>
      </c>
      <c r="S12" s="2">
        <f t="shared" si="9"/>
        <v>46000000000</v>
      </c>
      <c r="T12" s="2">
        <f t="shared" si="9"/>
        <v>3000000000</v>
      </c>
      <c r="U12" s="2">
        <f t="shared" si="9"/>
        <v>6000000000</v>
      </c>
      <c r="V12" s="2">
        <f t="shared" si="9"/>
        <v>68000000000</v>
      </c>
      <c r="W12" s="2">
        <f t="shared" si="9"/>
        <v>30000000000</v>
      </c>
      <c r="X12" s="2">
        <f t="shared" si="9"/>
        <v>-4000000000</v>
      </c>
      <c r="Y12" s="2">
        <f t="shared" si="9"/>
        <v>70000000000</v>
      </c>
      <c r="Z12" s="2">
        <f t="shared" si="9"/>
        <v>104000000000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68000000000</v>
      </c>
      <c r="E13" s="2">
        <f>IFERROR(INDEX(E51:E500,MATCH("Total Debt (Quarter)",$C$51:$C$500,0)),"")</f>
        <v>64000000000</v>
      </c>
      <c r="H13" s="2">
        <f>IFERROR(INDEX(D13:G13,COUNT(D13:G13)),"")</f>
        <v>64000000000</v>
      </c>
      <c r="I13" s="2">
        <f t="shared" ref="I13:Z13" si="10">IFERROR(INDEX(I51:I500,MATCH($C$13,$C$51:$C$500,0)),"")</f>
        <v>62000000000</v>
      </c>
      <c r="J13" s="2">
        <f t="shared" si="10"/>
        <v>64000000000</v>
      </c>
      <c r="K13" s="2">
        <f t="shared" si="10"/>
        <v>89000000000</v>
      </c>
      <c r="L13" s="2">
        <f t="shared" si="10"/>
        <v>108000000000</v>
      </c>
      <c r="M13" s="2">
        <f t="shared" si="10"/>
        <v>107000000000</v>
      </c>
      <c r="N13" s="2">
        <f t="shared" si="10"/>
        <v>145000000000</v>
      </c>
      <c r="O13" s="2">
        <f t="shared" si="10"/>
        <v>148000000000</v>
      </c>
      <c r="P13" s="2">
        <f t="shared" si="10"/>
        <v>199000000000</v>
      </c>
      <c r="Q13" s="2">
        <f t="shared" si="10"/>
        <v>90000000000</v>
      </c>
      <c r="R13" s="2">
        <f t="shared" si="10"/>
        <v>23000000000</v>
      </c>
      <c r="S13" s="2">
        <f t="shared" si="10"/>
        <v>51000000000</v>
      </c>
      <c r="T13" s="2">
        <f t="shared" si="10"/>
        <v>4000000000</v>
      </c>
      <c r="U13" s="2">
        <f t="shared" si="10"/>
        <v>44000000000</v>
      </c>
      <c r="V13" s="2">
        <f t="shared" si="10"/>
        <v>76000000000</v>
      </c>
      <c r="W13" s="2">
        <f t="shared" si="10"/>
        <v>65000000000</v>
      </c>
      <c r="X13" s="2">
        <f t="shared" si="10"/>
        <v>64000000000</v>
      </c>
      <c r="Y13" s="2">
        <f t="shared" si="10"/>
        <v>114000000000</v>
      </c>
      <c r="Z13" s="2">
        <f t="shared" si="10"/>
        <v>130000000000</v>
      </c>
    </row>
    <row r="14" spans="1:26" ht="15.5" x14ac:dyDescent="0.35">
      <c r="C14" t="s">
        <v>27</v>
      </c>
      <c r="D14" s="2">
        <f>IFERROR(INDEX(D51:D500,MATCH($C$14,$C$51:$C$500,0)),"")</f>
        <v>-552316815</v>
      </c>
      <c r="E14" s="2">
        <f>IFERROR(INDEX(E51:E500,MATCH($C$14,$C$51:$C$500,0)),"")</f>
        <v>-488337467</v>
      </c>
      <c r="H14" s="2">
        <f>IFERROR(SUM(D14:G14)*(4/MAX(1,COUNT(D14:G14))),"")</f>
        <v>-2081308564</v>
      </c>
      <c r="I14" s="2">
        <f t="shared" ref="I14:Z14" si="11">IFERROR(INDEX(I51:I500,MATCH($C$14,$C$51:$C$500,0)),"")</f>
        <v>-1668425400</v>
      </c>
      <c r="J14" s="2">
        <f t="shared" si="11"/>
        <v>-1966364223</v>
      </c>
      <c r="K14" s="2">
        <f t="shared" si="11"/>
        <v>-3985859209</v>
      </c>
      <c r="L14" s="2">
        <f t="shared" si="11"/>
        <v>-5618837004</v>
      </c>
      <c r="M14" s="2">
        <f t="shared" si="11"/>
        <v>-7118037237</v>
      </c>
      <c r="N14" s="2">
        <f t="shared" si="11"/>
        <v>-11007195757</v>
      </c>
      <c r="O14" s="2">
        <f t="shared" si="11"/>
        <v>-10194920052</v>
      </c>
      <c r="P14" s="2">
        <f t="shared" si="11"/>
        <v>-6764941297</v>
      </c>
      <c r="Q14" s="2">
        <f t="shared" si="11"/>
        <v>-1434756289</v>
      </c>
      <c r="R14" s="2">
        <f t="shared" si="11"/>
        <v>-1498614645</v>
      </c>
      <c r="S14" s="2">
        <f t="shared" si="11"/>
        <v>-2312700365</v>
      </c>
      <c r="T14" s="2">
        <f t="shared" si="11"/>
        <v>-354858864</v>
      </c>
      <c r="U14" s="2">
        <f t="shared" si="11"/>
        <v>-973405382</v>
      </c>
      <c r="V14" s="2">
        <f t="shared" si="11"/>
        <v>-869987961</v>
      </c>
      <c r="W14" s="2">
        <f t="shared" si="11"/>
        <v>-274733878</v>
      </c>
      <c r="X14" s="2">
        <f t="shared" si="11"/>
        <v>-841620840</v>
      </c>
      <c r="Y14" s="2">
        <f t="shared" si="11"/>
        <v>-5304793068</v>
      </c>
      <c r="Z14" s="2">
        <f t="shared" si="11"/>
        <v>-5985648789</v>
      </c>
    </row>
    <row r="15" spans="1:26" ht="15.5" x14ac:dyDescent="0.35">
      <c r="C15" t="s">
        <v>28</v>
      </c>
      <c r="D15" s="2">
        <f>IFERROR(INDEX(D51:D500,MATCH($C$15,$C$51:$C$500,0)),"")</f>
        <v>-2425469860</v>
      </c>
      <c r="E15" s="2">
        <f>IFERROR(INDEX(E51:E500,MATCH($C$15,$C$51:$C$500,0)),"")</f>
        <v>-327048920</v>
      </c>
      <c r="H15" s="2">
        <f>IFERROR(SUM(D15:G15)*(4/MAX(1,COUNT(D15:G15))),"")</f>
        <v>-5505037560</v>
      </c>
      <c r="I15" s="2">
        <f t="shared" ref="I15:Z15" si="12">IFERROR(INDEX(I51:I500,MATCH($C$15,$C$51:$C$500,0)),"")</f>
        <v>-1351625960</v>
      </c>
      <c r="J15" s="2">
        <f t="shared" si="12"/>
        <v>-5796877729</v>
      </c>
      <c r="K15" s="2">
        <f t="shared" si="12"/>
        <v>-16310668015</v>
      </c>
      <c r="L15" s="2">
        <f t="shared" si="12"/>
        <v>-14633904874</v>
      </c>
      <c r="M15" s="2">
        <f t="shared" si="12"/>
        <v>-2545039671</v>
      </c>
      <c r="N15" s="2">
        <f t="shared" si="12"/>
        <v>-4353364330</v>
      </c>
      <c r="O15" s="2">
        <f t="shared" si="12"/>
        <v>-9981886539</v>
      </c>
      <c r="P15" s="2">
        <f t="shared" si="12"/>
        <v>-3697194134</v>
      </c>
      <c r="Q15" s="2">
        <f t="shared" si="12"/>
        <v>-5227037284</v>
      </c>
      <c r="R15" s="2">
        <f t="shared" si="12"/>
        <v>-8414170253</v>
      </c>
      <c r="S15" s="2">
        <f t="shared" si="12"/>
        <v>-474806076</v>
      </c>
      <c r="T15" s="2">
        <f t="shared" si="12"/>
        <v>-6993504842</v>
      </c>
      <c r="U15" s="2">
        <f t="shared" si="12"/>
        <v>-860866361</v>
      </c>
      <c r="V15" s="2">
        <f t="shared" si="12"/>
        <v>-1757442104</v>
      </c>
      <c r="W15" s="2">
        <f t="shared" si="12"/>
        <v>3034037991</v>
      </c>
      <c r="X15" s="2">
        <f t="shared" si="12"/>
        <v>-8197575928</v>
      </c>
      <c r="Y15" s="2">
        <f t="shared" si="12"/>
        <v>-15671963865</v>
      </c>
      <c r="Z15" s="2">
        <f t="shared" si="12"/>
        <v>-2885359074</v>
      </c>
    </row>
    <row r="16" spans="1:26" ht="15.5" x14ac:dyDescent="0.35">
      <c r="C16" t="s">
        <v>29</v>
      </c>
      <c r="D16" s="2">
        <f>IFERROR(INDEX(D51:D500,MATCH($C$16,$C$51:$C$500,0)),"")</f>
        <v>8648805819</v>
      </c>
      <c r="E16" s="2">
        <f>IFERROR(INDEX(E51:E500,MATCH($C$16,$C$51:$C$500,0)),"")</f>
        <v>-1831376673</v>
      </c>
      <c r="H16" s="2">
        <f>IFERROR(SUM(D16:G16)*(4/MAX(1,COUNT(D16:G16))),"")</f>
        <v>13634858292</v>
      </c>
      <c r="I16" s="2">
        <f t="shared" ref="I16:Z16" si="13">IFERROR(INDEX(I51:I500,MATCH($C$16,$C$51:$C$500,0)),"")</f>
        <v>6982117230</v>
      </c>
      <c r="J16" s="2">
        <f t="shared" si="13"/>
        <v>22754116433</v>
      </c>
      <c r="K16" s="2">
        <f t="shared" si="13"/>
        <v>66711258832</v>
      </c>
      <c r="L16" s="2">
        <f t="shared" si="13"/>
        <v>61233041557</v>
      </c>
      <c r="M16" s="2">
        <f t="shared" si="13"/>
        <v>25772333633</v>
      </c>
      <c r="N16" s="2">
        <f t="shared" si="13"/>
        <v>-2070661333</v>
      </c>
      <c r="O16" s="2">
        <f t="shared" si="13"/>
        <v>19570567909</v>
      </c>
      <c r="P16" s="2">
        <f t="shared" si="13"/>
        <v>-19799477242</v>
      </c>
      <c r="Q16" s="2">
        <f t="shared" si="13"/>
        <v>3897608083</v>
      </c>
      <c r="R16" s="2">
        <f t="shared" si="13"/>
        <v>33523652447</v>
      </c>
      <c r="S16" s="2">
        <f t="shared" si="13"/>
        <v>2329080812</v>
      </c>
      <c r="T16" s="2">
        <f t="shared" si="13"/>
        <v>16620076489</v>
      </c>
      <c r="U16" s="2">
        <f t="shared" si="13"/>
        <v>2742452624</v>
      </c>
      <c r="V16" s="2">
        <f t="shared" si="13"/>
        <v>5961142917</v>
      </c>
      <c r="W16" s="2">
        <f t="shared" si="13"/>
        <v>18888693040</v>
      </c>
      <c r="X16" s="2">
        <f t="shared" si="13"/>
        <v>32857344888</v>
      </c>
      <c r="Y16" s="2">
        <f t="shared" si="13"/>
        <v>45814678498</v>
      </c>
      <c r="Z16" s="2">
        <f t="shared" si="13"/>
        <v>-1936093107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315520000000</v>
      </c>
      <c r="E20" s="2">
        <f ca="1">IFERROR(E21*E2,"")</f>
        <v>323680000000</v>
      </c>
      <c r="H20" s="2">
        <f t="shared" ref="H20:Z20" ca="1" si="14">IFERROR(H21*H2,"")</f>
        <v>323680000000</v>
      </c>
      <c r="I20" s="2">
        <f t="shared" ca="1" si="14"/>
        <v>508640000000</v>
      </c>
      <c r="J20" s="2">
        <f t="shared" ca="1" si="14"/>
        <v>741200000000</v>
      </c>
      <c r="K20" s="2">
        <f t="shared" ca="1" si="14"/>
        <v>816000000000</v>
      </c>
      <c r="L20" s="2">
        <f t="shared" ca="1" si="14"/>
        <v>380800000000</v>
      </c>
      <c r="M20" s="2">
        <f t="shared" ca="1" si="14"/>
        <v>280160000000</v>
      </c>
      <c r="N20" s="2">
        <f t="shared" ca="1" si="14"/>
        <v>269280000000</v>
      </c>
      <c r="O20" s="2">
        <f t="shared" ca="1" si="14"/>
        <v>243440000000</v>
      </c>
      <c r="P20" s="2">
        <f t="shared" ca="1" si="14"/>
        <v>114240000000</v>
      </c>
      <c r="Q20" s="2">
        <f t="shared" ca="1" si="14"/>
        <v>97920000000</v>
      </c>
      <c r="R20" s="2">
        <f t="shared" ca="1" si="14"/>
        <v>168000000000</v>
      </c>
      <c r="S20" s="2">
        <f t="shared" ca="1" si="14"/>
        <v>97500000000</v>
      </c>
      <c r="T20" s="2">
        <f t="shared" ca="1" si="14"/>
        <v>121500000000</v>
      </c>
      <c r="U20" s="2">
        <f t="shared" ca="1" si="14"/>
        <v>97500000000</v>
      </c>
      <c r="V20" s="2" t="str">
        <f t="shared" ca="1" si="14"/>
        <v/>
      </c>
      <c r="W20" s="2">
        <f t="shared" ca="1" si="14"/>
        <v>112500000000</v>
      </c>
      <c r="X20" s="2">
        <f t="shared" ca="1" si="14"/>
        <v>135000000000</v>
      </c>
      <c r="Y20" s="2">
        <f t="shared" ca="1" si="14"/>
        <v>80600000000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1360000000</v>
      </c>
      <c r="E21" s="2">
        <f>IFERROR(INDEX(E51:E500,MATCH($C$7,$C$51:$C$500,0)),"")</f>
        <v>1360000000</v>
      </c>
      <c r="H21" s="2">
        <f>IFERROR(INDEX(D21:G21,COUNT(D21:G21)),"")</f>
        <v>1360000000</v>
      </c>
      <c r="I21" s="2">
        <f t="shared" ref="I21:Z21" si="15">IFERROR(INDEX(I51:I500,MATCH($C$7,$C$51:$C$500,0)),"")</f>
        <v>1360000000</v>
      </c>
      <c r="J21" s="2">
        <f t="shared" si="15"/>
        <v>1360000000</v>
      </c>
      <c r="K21" s="2">
        <f t="shared" si="15"/>
        <v>1360000000</v>
      </c>
      <c r="L21" s="2">
        <f t="shared" si="15"/>
        <v>1360000000</v>
      </c>
      <c r="M21" s="2">
        <f t="shared" si="15"/>
        <v>1360000000</v>
      </c>
      <c r="N21" s="2">
        <f t="shared" si="15"/>
        <v>1360000000</v>
      </c>
      <c r="O21" s="2">
        <f t="shared" si="15"/>
        <v>1360000000</v>
      </c>
      <c r="P21" s="2">
        <f t="shared" si="15"/>
        <v>1360000000</v>
      </c>
      <c r="Q21" s="2">
        <f t="shared" si="15"/>
        <v>1360000000</v>
      </c>
      <c r="R21" s="2">
        <f t="shared" si="15"/>
        <v>1500000000</v>
      </c>
      <c r="S21" s="2">
        <f t="shared" si="15"/>
        <v>1500000000</v>
      </c>
      <c r="T21" s="2">
        <f t="shared" si="15"/>
        <v>1500000000</v>
      </c>
      <c r="U21" s="2">
        <f t="shared" si="15"/>
        <v>1500000000</v>
      </c>
      <c r="V21" s="2">
        <f t="shared" si="15"/>
        <v>1500000000</v>
      </c>
      <c r="W21" s="2">
        <f t="shared" si="15"/>
        <v>1500000000</v>
      </c>
      <c r="X21" s="2">
        <f t="shared" si="15"/>
        <v>1500000000</v>
      </c>
      <c r="Y21" s="2">
        <f t="shared" si="15"/>
        <v>1300000000</v>
      </c>
      <c r="Z21" s="2">
        <f t="shared" si="15"/>
        <v>1300000000</v>
      </c>
    </row>
    <row r="23" spans="1:26" ht="15.5" x14ac:dyDescent="0.35">
      <c r="B23" t="s">
        <v>41</v>
      </c>
      <c r="C23" t="s">
        <v>42</v>
      </c>
      <c r="D23" s="3">
        <f>IFERROR(D5/D6*100,"")</f>
        <v>1.8158235004379779</v>
      </c>
      <c r="E23" s="3">
        <f>IFERROR(E5/E6*100,"")</f>
        <v>-0.66872982259252134</v>
      </c>
      <c r="H23" s="3">
        <f t="shared" ref="H23:Z23" si="16">IFERROR(H5/H6*100,"")</f>
        <v>1.7237705151595974</v>
      </c>
      <c r="I23" s="3">
        <f t="shared" si="16"/>
        <v>1.9521290908597042</v>
      </c>
      <c r="J23" s="3">
        <f t="shared" si="16"/>
        <v>5.0126964622171126</v>
      </c>
      <c r="K23" s="3">
        <f t="shared" si="16"/>
        <v>16.447370160099481</v>
      </c>
      <c r="L23" s="3">
        <f t="shared" si="16"/>
        <v>17.182154407546705</v>
      </c>
      <c r="M23" s="3">
        <f t="shared" si="16"/>
        <v>10.842278707496938</v>
      </c>
      <c r="N23" s="3">
        <f t="shared" si="16"/>
        <v>-3.3973363503483101</v>
      </c>
      <c r="O23" s="3">
        <f t="shared" si="16"/>
        <v>4.0357586141707813</v>
      </c>
      <c r="P23" s="3">
        <f t="shared" si="16"/>
        <v>-22.771418103166361</v>
      </c>
      <c r="Q23" s="3">
        <f t="shared" si="16"/>
        <v>-1.0394314148906405</v>
      </c>
      <c r="R23" s="3">
        <f t="shared" si="16"/>
        <v>10.117735316134299</v>
      </c>
      <c r="S23" s="3">
        <f t="shared" si="16"/>
        <v>0.53992098474388794</v>
      </c>
      <c r="T23" s="3">
        <f t="shared" si="16"/>
        <v>4.2735773224871796</v>
      </c>
      <c r="U23" s="3">
        <f t="shared" si="16"/>
        <v>0.86421031783075608</v>
      </c>
      <c r="V23" s="3">
        <f t="shared" si="16"/>
        <v>1.9226956153152446</v>
      </c>
      <c r="W23" s="3">
        <f t="shared" si="16"/>
        <v>9.9026486610340552</v>
      </c>
      <c r="X23" s="3">
        <f t="shared" si="16"/>
        <v>10.746881348236311</v>
      </c>
      <c r="Y23" s="3">
        <f t="shared" si="16"/>
        <v>19.368802484065117</v>
      </c>
      <c r="Z23" s="3">
        <f t="shared" si="16"/>
        <v>-3.8423344291557098</v>
      </c>
    </row>
    <row r="24" spans="1:26" ht="15.5" x14ac:dyDescent="0.35">
      <c r="C24" t="s">
        <v>43</v>
      </c>
      <c r="D24" s="4">
        <f>IFERROR(_xlfn.RRI(5,I23,D23),"")</f>
        <v>-1.4372028932585046E-2</v>
      </c>
      <c r="E24" s="4" t="str">
        <f>IFERROR(_xlfn.RRI(5,J23,E23),"")</f>
        <v/>
      </c>
      <c r="H24" s="4">
        <f t="shared" ref="H24:Z24" si="17">IFERROR(_xlfn.RRI(5,M23,H23),"")</f>
        <v>-0.3077359541892275</v>
      </c>
      <c r="I24" s="4" t="str">
        <f t="shared" si="17"/>
        <v/>
      </c>
      <c r="J24" s="4">
        <f t="shared" si="17"/>
        <v>4.4309538948343885E-2</v>
      </c>
      <c r="K24" s="4" t="str">
        <f t="shared" si="17"/>
        <v/>
      </c>
      <c r="L24" s="4" t="str">
        <f t="shared" si="17"/>
        <v/>
      </c>
      <c r="M24" s="4">
        <f t="shared" si="17"/>
        <v>1.392878017919319E-2</v>
      </c>
      <c r="N24" s="4" t="str">
        <f t="shared" si="17"/>
        <v/>
      </c>
      <c r="O24" s="4">
        <f t="shared" si="17"/>
        <v>-1.138607524846369E-2</v>
      </c>
      <c r="P24" s="4" t="str">
        <f t="shared" si="17"/>
        <v/>
      </c>
      <c r="Q24" s="4" t="str">
        <f t="shared" si="17"/>
        <v/>
      </c>
      <c r="R24" s="4">
        <f t="shared" si="17"/>
        <v>4.3067661653191092E-3</v>
      </c>
      <c r="S24" s="4">
        <f t="shared" si="17"/>
        <v>-0.45019390419806415</v>
      </c>
      <c r="T24" s="4">
        <f t="shared" si="17"/>
        <v>-0.26084118738188944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4.1399999999999997</v>
      </c>
      <c r="J25" s="3">
        <f t="shared" si="18"/>
        <v>12.45</v>
      </c>
      <c r="K25" s="3">
        <f t="shared" si="18"/>
        <v>37</v>
      </c>
      <c r="L25" s="3">
        <f t="shared" si="18"/>
        <v>34.200000000000003</v>
      </c>
      <c r="M25" s="3">
        <f t="shared" si="18"/>
        <v>17.05</v>
      </c>
      <c r="N25" s="3">
        <f t="shared" si="18"/>
        <v>-4.7</v>
      </c>
      <c r="O25" s="3">
        <f t="shared" si="18"/>
        <v>7.06</v>
      </c>
      <c r="P25" s="3">
        <f t="shared" si="18"/>
        <v>-17.239999999999998</v>
      </c>
      <c r="Q25" s="3">
        <f t="shared" si="18"/>
        <v>-0.98</v>
      </c>
      <c r="R25" s="3">
        <f t="shared" si="18"/>
        <v>16.739999999999998</v>
      </c>
      <c r="S25" s="3">
        <f t="shared" si="18"/>
        <v>1.24</v>
      </c>
      <c r="T25" s="3">
        <f t="shared" si="18"/>
        <v>6.42</v>
      </c>
      <c r="U25" s="3">
        <f t="shared" si="18"/>
        <v>1.25</v>
      </c>
      <c r="V25" s="3">
        <f t="shared" si="18"/>
        <v>2.8</v>
      </c>
      <c r="W25" s="3">
        <f t="shared" si="18"/>
        <v>14.62</v>
      </c>
      <c r="X25" s="3">
        <f t="shared" si="18"/>
        <v>16.440000000000001</v>
      </c>
      <c r="Y25" s="3">
        <f t="shared" si="18"/>
        <v>23.19</v>
      </c>
      <c r="Z25" s="3">
        <f t="shared" si="18"/>
        <v>-3.71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0.12014160940258045</v>
      </c>
      <c r="K26" s="4" t="str">
        <f t="shared" si="19"/>
        <v/>
      </c>
      <c r="L26" s="4" t="str">
        <f t="shared" si="19"/>
        <v/>
      </c>
      <c r="M26" s="4">
        <f t="shared" si="19"/>
        <v>3.6765697963165866E-3</v>
      </c>
      <c r="N26" s="4" t="str">
        <f t="shared" si="19"/>
        <v/>
      </c>
      <c r="O26" s="4">
        <f t="shared" si="19"/>
        <v>1.9187138719801267E-2</v>
      </c>
      <c r="P26" s="4" t="str">
        <f t="shared" si="19"/>
        <v/>
      </c>
      <c r="Q26" s="4" t="str">
        <f t="shared" si="19"/>
        <v/>
      </c>
      <c r="R26" s="4">
        <f t="shared" si="19"/>
        <v>2.7452175878579288E-2</v>
      </c>
      <c r="S26" s="4">
        <f t="shared" si="19"/>
        <v>-0.40364622273382933</v>
      </c>
      <c r="T26" s="4">
        <f t="shared" si="19"/>
        <v>-0.2265239763834509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63.799738233823533</v>
      </c>
      <c r="E27" s="3">
        <f>IFERROR(E4/E21,"")</f>
        <v>53.64332373235294</v>
      </c>
      <c r="H27" s="3">
        <f t="shared" ref="H27:Z27" si="20">IFERROR(H4/H21,"")</f>
        <v>234.88612393235294</v>
      </c>
      <c r="I27" s="3">
        <f t="shared" si="20"/>
        <v>220.93534491838236</v>
      </c>
      <c r="J27" s="3">
        <f t="shared" si="20"/>
        <v>293.89204296617646</v>
      </c>
      <c r="K27" s="3">
        <f t="shared" si="20"/>
        <v>344.95498563382353</v>
      </c>
      <c r="L27" s="3">
        <f t="shared" si="20"/>
        <v>387.37363248676473</v>
      </c>
      <c r="M27" s="3">
        <f t="shared" si="20"/>
        <v>309.35105395220586</v>
      </c>
      <c r="N27" s="3">
        <f t="shared" si="20"/>
        <v>239.36628857941176</v>
      </c>
      <c r="O27" s="3">
        <f t="shared" si="20"/>
        <v>322.05162525808822</v>
      </c>
      <c r="P27" s="3">
        <f t="shared" si="20"/>
        <v>322.09618068676468</v>
      </c>
      <c r="Q27" s="3">
        <f t="shared" si="20"/>
        <v>281.05764487279413</v>
      </c>
      <c r="R27" s="3">
        <f t="shared" si="20"/>
        <v>213.15180245266666</v>
      </c>
      <c r="S27" s="3">
        <f t="shared" si="20"/>
        <v>173.778141138</v>
      </c>
      <c r="T27" s="3">
        <f t="shared" si="20"/>
        <v>196.05407613599999</v>
      </c>
      <c r="U27" s="3">
        <f t="shared" si="20"/>
        <v>187.70092457533335</v>
      </c>
      <c r="V27" s="3">
        <f t="shared" si="20"/>
        <v>229.11850432533333</v>
      </c>
      <c r="W27" s="3">
        <f t="shared" si="20"/>
        <v>205.62266321199999</v>
      </c>
      <c r="X27" s="3">
        <f t="shared" si="20"/>
        <v>189.15961052733334</v>
      </c>
      <c r="Y27" s="3">
        <f t="shared" si="20"/>
        <v>218.87598242153845</v>
      </c>
      <c r="Z27" s="3">
        <f t="shared" si="20"/>
        <v>231.37365257461539</v>
      </c>
    </row>
    <row r="28" spans="1:26" ht="15.5" x14ac:dyDescent="0.35">
      <c r="C28" t="s">
        <v>48</v>
      </c>
      <c r="D28" s="4">
        <f>IFERROR(_xlfn.RRI(5,I27,D27),"")</f>
        <v>-0.21997101744889402</v>
      </c>
      <c r="E28" s="4">
        <f>IFERROR(_xlfn.RRI(5,J27,E27),"")</f>
        <v>-0.28835144772191768</v>
      </c>
      <c r="H28" s="4">
        <f t="shared" ref="H28:Z28" si="21">IFERROR(_xlfn.RRI(5,M27,H27),"")</f>
        <v>-5.3586008259229323E-2</v>
      </c>
      <c r="I28" s="4">
        <f t="shared" si="21"/>
        <v>-1.5897256275172023E-2</v>
      </c>
      <c r="J28" s="4">
        <f t="shared" si="21"/>
        <v>-1.8133446172603707E-2</v>
      </c>
      <c r="K28" s="4">
        <f t="shared" si="21"/>
        <v>1.3807197617512479E-2</v>
      </c>
      <c r="L28" s="4">
        <f t="shared" si="21"/>
        <v>6.6269362547906496E-2</v>
      </c>
      <c r="M28" s="4">
        <f t="shared" si="21"/>
        <v>7.7339338312894412E-2</v>
      </c>
      <c r="N28" s="4">
        <f t="shared" si="21"/>
        <v>6.6138355200183074E-2</v>
      </c>
      <c r="O28" s="4">
        <f t="shared" si="21"/>
        <v>0.10435810745286833</v>
      </c>
      <c r="P28" s="4">
        <f t="shared" si="21"/>
        <v>0.11404781876512216</v>
      </c>
      <c r="Q28" s="4">
        <f t="shared" si="21"/>
        <v>4.1710513787083237E-2</v>
      </c>
      <c r="R28" s="4">
        <f t="shared" si="21"/>
        <v>7.2182956646817953E-3</v>
      </c>
      <c r="S28" s="4">
        <f t="shared" si="21"/>
        <v>-1.6819294215709824E-2</v>
      </c>
      <c r="T28" s="4">
        <f t="shared" si="21"/>
        <v>-2.1782217118265224E-2</v>
      </c>
      <c r="U28" s="4">
        <f t="shared" si="21"/>
        <v>-4.0973734055793298E-2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-0.66746987951807224</v>
      </c>
      <c r="J29" s="4">
        <f t="shared" si="22"/>
        <v>-0.66351351351351351</v>
      </c>
      <c r="K29" s="4">
        <f t="shared" si="22"/>
        <v>8.1871345029239678E-2</v>
      </c>
      <c r="L29" s="4">
        <f t="shared" si="22"/>
        <v>1.0058651026392962</v>
      </c>
      <c r="M29" s="4">
        <f t="shared" si="22"/>
        <v>-4.6276595744680851</v>
      </c>
      <c r="N29" s="4">
        <f t="shared" si="22"/>
        <v>-1.6657223796033995</v>
      </c>
      <c r="O29" s="4">
        <f t="shared" si="22"/>
        <v>-1.4095127610208817</v>
      </c>
      <c r="P29" s="4">
        <f t="shared" si="22"/>
        <v>16.591836734693874</v>
      </c>
      <c r="Q29" s="4">
        <f t="shared" si="22"/>
        <v>-1.058542413381123</v>
      </c>
      <c r="R29" s="4">
        <f t="shared" si="22"/>
        <v>12.499999999999998</v>
      </c>
      <c r="S29" s="4">
        <f t="shared" si="22"/>
        <v>-0.80685358255451711</v>
      </c>
      <c r="T29" s="4">
        <f t="shared" si="22"/>
        <v>4.1360000000000001</v>
      </c>
      <c r="U29" s="4">
        <f t="shared" si="22"/>
        <v>-0.55357142857142849</v>
      </c>
      <c r="V29" s="4">
        <f t="shared" si="22"/>
        <v>-0.80848153214774288</v>
      </c>
      <c r="W29" s="4">
        <f t="shared" si="22"/>
        <v>-0.11070559610705608</v>
      </c>
      <c r="X29" s="4">
        <f t="shared" si="22"/>
        <v>-0.29107373868046571</v>
      </c>
      <c r="Y29" s="4">
        <f t="shared" si="22"/>
        <v>-7.2506738544474398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6.3144170160389076E-2</v>
      </c>
      <c r="I30" s="4">
        <f t="shared" si="23"/>
        <v>-0.24824318927270367</v>
      </c>
      <c r="J30" s="4">
        <f t="shared" si="23"/>
        <v>-0.14802784361508367</v>
      </c>
      <c r="K30" s="4">
        <f t="shared" si="23"/>
        <v>-0.10950318580186408</v>
      </c>
      <c r="L30" s="4">
        <f t="shared" si="23"/>
        <v>0.25221371492923123</v>
      </c>
      <c r="M30" s="4">
        <f t="shared" si="23"/>
        <v>0.29237519530481448</v>
      </c>
      <c r="N30" s="4">
        <f t="shared" si="23"/>
        <v>-0.25674559664902624</v>
      </c>
      <c r="O30" s="4">
        <f t="shared" si="23"/>
        <v>-1.3832957777226847E-4</v>
      </c>
      <c r="P30" s="4">
        <f t="shared" si="23"/>
        <v>0.146014657713881</v>
      </c>
      <c r="Q30" s="4">
        <f t="shared" si="23"/>
        <v>0.31857972411566593</v>
      </c>
      <c r="R30" s="4">
        <f t="shared" si="23"/>
        <v>0.22657430363119957</v>
      </c>
      <c r="S30" s="4">
        <f t="shared" si="23"/>
        <v>-0.11362138159549148</v>
      </c>
      <c r="T30" s="4">
        <f t="shared" si="23"/>
        <v>4.450245292912304E-2</v>
      </c>
      <c r="U30" s="4">
        <f t="shared" si="23"/>
        <v>-0.18076924808827194</v>
      </c>
      <c r="V30" s="4">
        <f t="shared" si="23"/>
        <v>0.11426678726123095</v>
      </c>
      <c r="W30" s="4">
        <f t="shared" si="23"/>
        <v>8.703259981753747E-2</v>
      </c>
      <c r="X30" s="4">
        <f t="shared" si="23"/>
        <v>-0.13576808001242294</v>
      </c>
      <c r="Y30" s="4">
        <f t="shared" si="23"/>
        <v>-5.4015096420914135E-2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215.41</v>
      </c>
      <c r="E32" s="3">
        <f>IFERROR(INDEX(E51:E500,MATCH($A$32,$C$51:$C$500,0)),"")</f>
        <v>255.53</v>
      </c>
      <c r="H32" s="3">
        <f>IFERROR(INDEX(D32:G32,COUNT(D32:G32)),"")</f>
        <v>255.53</v>
      </c>
      <c r="I32" s="3">
        <f t="shared" ref="I32:Z32" si="24">IFERROR(INDEX(I51:I500,MATCH($C$32,$C$51:$C$500,0)),"")</f>
        <v>257.24</v>
      </c>
      <c r="J32" s="3">
        <f t="shared" si="24"/>
        <v>252.22</v>
      </c>
      <c r="K32" s="3">
        <f t="shared" si="24"/>
        <v>245.08</v>
      </c>
      <c r="L32" s="3">
        <f t="shared" si="24"/>
        <v>204.78</v>
      </c>
      <c r="M32" s="3">
        <f t="shared" si="24"/>
        <v>169.61</v>
      </c>
      <c r="N32" s="3">
        <f t="shared" si="24"/>
        <v>151.22999999999999</v>
      </c>
      <c r="O32" s="3">
        <f t="shared" si="24"/>
        <v>156.16999999999999</v>
      </c>
      <c r="P32" s="3">
        <f t="shared" si="24"/>
        <v>149.87</v>
      </c>
      <c r="Q32" s="3">
        <f t="shared" si="24"/>
        <v>166.71</v>
      </c>
      <c r="R32" s="3">
        <f t="shared" si="24"/>
        <v>164.33</v>
      </c>
      <c r="S32" s="3">
        <f t="shared" si="24"/>
        <v>147.71</v>
      </c>
      <c r="T32" s="3">
        <f t="shared" si="24"/>
        <v>150.16999999999999</v>
      </c>
      <c r="U32" s="3">
        <f t="shared" si="24"/>
        <v>145.15</v>
      </c>
      <c r="V32" s="3">
        <f t="shared" si="24"/>
        <v>145.76</v>
      </c>
      <c r="W32" s="3">
        <f t="shared" si="24"/>
        <v>147.59</v>
      </c>
      <c r="X32" s="3">
        <f t="shared" si="24"/>
        <v>152.97</v>
      </c>
      <c r="Y32" s="3">
        <f t="shared" si="24"/>
        <v>119.71</v>
      </c>
      <c r="Z32" s="3">
        <f t="shared" si="24"/>
        <v>96.52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1.1000000000000001</v>
      </c>
      <c r="E33" s="3">
        <f>IFERROR(INDEX(E51:E500,MATCH($A$33,$C$51:$C$500,0)),"")</f>
        <v>0.89</v>
      </c>
      <c r="H33" s="3">
        <f>IFERROR(INDEX(D33:G33,COUNT(D33:G33)),"")</f>
        <v>0.89</v>
      </c>
      <c r="I33" s="3">
        <f t="shared" ref="I33:Z33" si="25">IFERROR(INDEX(I51:I500,MATCH($C$33,$C$51:$C$500,0)),"")</f>
        <v>1.45</v>
      </c>
      <c r="J33" s="3">
        <f t="shared" si="25"/>
        <v>2.16</v>
      </c>
      <c r="K33" s="3">
        <f t="shared" si="25"/>
        <v>2.4500000000000002</v>
      </c>
      <c r="L33" s="3">
        <f t="shared" si="25"/>
        <v>1.37</v>
      </c>
      <c r="M33" s="3">
        <f t="shared" si="25"/>
        <v>1.21</v>
      </c>
      <c r="N33" s="3">
        <f t="shared" si="25"/>
        <v>1.31</v>
      </c>
      <c r="O33" s="3">
        <f t="shared" si="25"/>
        <v>1.1499999999999999</v>
      </c>
      <c r="P33" s="3">
        <f t="shared" si="25"/>
        <v>0.56000000000000005</v>
      </c>
      <c r="Q33" s="3">
        <f t="shared" si="25"/>
        <v>0.43</v>
      </c>
      <c r="R33" s="3">
        <f t="shared" si="25"/>
        <v>0.68</v>
      </c>
      <c r="S33" s="3">
        <f t="shared" si="25"/>
        <v>0.44</v>
      </c>
      <c r="T33" s="3">
        <f t="shared" si="25"/>
        <v>0.54</v>
      </c>
      <c r="U33" s="3">
        <f t="shared" si="25"/>
        <v>0.45</v>
      </c>
      <c r="V33" s="3">
        <f t="shared" si="25"/>
        <v>0.59</v>
      </c>
      <c r="W33" s="3">
        <f t="shared" si="25"/>
        <v>0.51</v>
      </c>
      <c r="X33" s="3">
        <f t="shared" si="25"/>
        <v>0.59</v>
      </c>
      <c r="Y33" s="3">
        <f t="shared" si="25"/>
        <v>0.68</v>
      </c>
      <c r="Z33" s="3">
        <f t="shared" si="25"/>
        <v>0.67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52.08</v>
      </c>
      <c r="E34" s="3">
        <f>IFERROR(INDEX(E51:E500,MATCH($A$34,$C$51:$C$500,0)),"")</f>
        <v>-144.30000000000001</v>
      </c>
      <c r="H34" s="3">
        <f>IFERROR(INDEX(D34:G34,COUNT(D34:G34)),"")</f>
        <v>-144.30000000000001</v>
      </c>
      <c r="I34" s="3">
        <f t="shared" ref="I34:Z34" si="26">IFERROR(INDEX(I51:I500,MATCH($C$34,$C$51:$C$500,0)),"")</f>
        <v>90.34</v>
      </c>
      <c r="J34" s="3">
        <f t="shared" si="26"/>
        <v>43.78</v>
      </c>
      <c r="K34" s="3">
        <f t="shared" si="26"/>
        <v>16.22</v>
      </c>
      <c r="L34" s="3">
        <f t="shared" si="26"/>
        <v>8.19</v>
      </c>
      <c r="M34" s="3">
        <f t="shared" si="26"/>
        <v>12.08</v>
      </c>
      <c r="N34" s="3">
        <f t="shared" si="26"/>
        <v>-42.13</v>
      </c>
      <c r="O34" s="3">
        <f t="shared" si="26"/>
        <v>25.35</v>
      </c>
      <c r="P34" s="3">
        <f t="shared" si="26"/>
        <v>-4.87</v>
      </c>
      <c r="Q34" s="3">
        <f t="shared" si="26"/>
        <v>-73.47</v>
      </c>
      <c r="R34" s="3">
        <f t="shared" si="26"/>
        <v>6.69</v>
      </c>
      <c r="S34" s="3">
        <f t="shared" si="26"/>
        <v>52.42</v>
      </c>
      <c r="T34" s="3">
        <f t="shared" si="26"/>
        <v>12.62</v>
      </c>
      <c r="U34" s="3">
        <f t="shared" si="26"/>
        <v>52</v>
      </c>
      <c r="V34" s="3">
        <f t="shared" si="26"/>
        <v>30.71</v>
      </c>
      <c r="W34" s="3">
        <f t="shared" si="26"/>
        <v>5.13</v>
      </c>
      <c r="X34" s="3">
        <f t="shared" si="26"/>
        <v>5.47</v>
      </c>
      <c r="Y34" s="3">
        <f t="shared" si="26"/>
        <v>3.49</v>
      </c>
      <c r="Z34" s="3">
        <f t="shared" si="26"/>
        <v>-17.52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3.74</v>
      </c>
      <c r="E35" s="3">
        <f>IFERROR(INDEX(E51:E500,MATCH($A$35,$C$51:$C$500,0)),"")</f>
        <v>4.26</v>
      </c>
      <c r="H35" s="3">
        <f>IFERROR(INDEX(D35:G35,COUNT(D35:G35)),"")</f>
        <v>4.26</v>
      </c>
      <c r="I35" s="3">
        <f t="shared" ref="I35:Z35" si="27">IFERROR(INDEX(I51:I500,MATCH($C$35,$C$51:$C$500,0)),"")</f>
        <v>1.7</v>
      </c>
      <c r="J35" s="3">
        <f t="shared" si="27"/>
        <v>1.86</v>
      </c>
      <c r="K35" s="3">
        <f t="shared" si="27"/>
        <v>1.74</v>
      </c>
      <c r="L35" s="3">
        <f t="shared" si="27"/>
        <v>0.72</v>
      </c>
      <c r="M35" s="3">
        <f t="shared" si="27"/>
        <v>0.67</v>
      </c>
      <c r="N35" s="3">
        <f t="shared" si="27"/>
        <v>0.83</v>
      </c>
      <c r="O35" s="3">
        <f t="shared" si="27"/>
        <v>0.56000000000000005</v>
      </c>
      <c r="P35" s="3">
        <f t="shared" si="27"/>
        <v>0.26</v>
      </c>
      <c r="Q35" s="3">
        <f t="shared" si="27"/>
        <v>0.26</v>
      </c>
      <c r="R35" s="3">
        <f t="shared" si="27"/>
        <v>0.53</v>
      </c>
      <c r="S35" s="3">
        <f t="shared" si="27"/>
        <v>0.37</v>
      </c>
      <c r="T35" s="3">
        <f t="shared" si="27"/>
        <v>0.41</v>
      </c>
      <c r="U35" s="3">
        <f t="shared" si="27"/>
        <v>0.35</v>
      </c>
      <c r="V35" s="3">
        <f t="shared" si="27"/>
        <v>0.38</v>
      </c>
      <c r="W35" s="3">
        <f t="shared" si="27"/>
        <v>0.36</v>
      </c>
      <c r="X35" s="3">
        <f t="shared" si="27"/>
        <v>0.48</v>
      </c>
      <c r="Y35" s="3">
        <f t="shared" si="27"/>
        <v>0.37</v>
      </c>
      <c r="Z35" s="3">
        <f t="shared" si="27"/>
        <v>0.28000000000000003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86767643998</v>
      </c>
      <c r="E51" s="5">
        <v>72954920276</v>
      </c>
      <c r="F51" s="5">
        <v>80254938654</v>
      </c>
      <c r="G51" s="5">
        <v>74387838847</v>
      </c>
      <c r="I51" s="5">
        <v>300472069089</v>
      </c>
      <c r="J51" s="5">
        <v>399693178434</v>
      </c>
      <c r="K51" s="5">
        <v>469138780462</v>
      </c>
      <c r="L51" s="5">
        <v>526828140182</v>
      </c>
      <c r="M51" s="5">
        <v>420717433375</v>
      </c>
      <c r="N51" s="5">
        <v>325538152468</v>
      </c>
      <c r="O51" s="5">
        <v>437990210351</v>
      </c>
      <c r="P51" s="5">
        <v>438050805734</v>
      </c>
      <c r="Q51" s="5">
        <v>382238397027</v>
      </c>
      <c r="R51" s="5">
        <v>319727703679</v>
      </c>
      <c r="S51" s="5">
        <v>260667211707</v>
      </c>
      <c r="T51" s="5">
        <v>294081114204</v>
      </c>
      <c r="U51" s="5">
        <v>281551386863</v>
      </c>
      <c r="V51" s="5">
        <v>343677756488</v>
      </c>
      <c r="W51" s="5">
        <v>308433994818</v>
      </c>
      <c r="X51" s="5">
        <v>283739415791</v>
      </c>
      <c r="Y51" s="5">
        <v>284538777148</v>
      </c>
      <c r="Z51" s="5">
        <v>300785748347</v>
      </c>
    </row>
    <row r="52" spans="2:26" ht="15.5" x14ac:dyDescent="0.35">
      <c r="C52" t="s">
        <v>72</v>
      </c>
      <c r="D52" s="5">
        <v>-69618601711</v>
      </c>
      <c r="E52" s="5">
        <v>-64322085608</v>
      </c>
      <c r="F52" s="5">
        <v>-70965980473</v>
      </c>
      <c r="G52" s="5">
        <v>-65451122388</v>
      </c>
      <c r="I52" s="5">
        <v>-264887697576</v>
      </c>
      <c r="J52" s="5">
        <v>-330825967765</v>
      </c>
      <c r="K52" s="5">
        <v>-352405571676</v>
      </c>
      <c r="L52" s="5">
        <v>-417658529238</v>
      </c>
      <c r="M52" s="5">
        <v>-357786876359</v>
      </c>
      <c r="N52" s="5">
        <v>-278236221095</v>
      </c>
      <c r="O52" s="5">
        <v>-360577446990</v>
      </c>
      <c r="P52" s="5">
        <v>-379484749437</v>
      </c>
      <c r="Q52" s="5">
        <v>-327121759711</v>
      </c>
      <c r="R52" s="5">
        <v>-258296152218</v>
      </c>
      <c r="S52" s="5">
        <v>-226502498890</v>
      </c>
      <c r="T52" s="5">
        <v>-252120115599</v>
      </c>
      <c r="U52" s="5">
        <v>-235985977232</v>
      </c>
      <c r="V52" s="5">
        <v>-300063216554</v>
      </c>
      <c r="W52" s="5">
        <v>-267669388537</v>
      </c>
      <c r="X52" s="5">
        <v>-245337000477</v>
      </c>
      <c r="Y52" s="5">
        <v>-236846781482</v>
      </c>
      <c r="Z52" s="5">
        <v>-267004443566</v>
      </c>
    </row>
    <row r="53" spans="2:26" ht="15.5" x14ac:dyDescent="0.35">
      <c r="C53" t="s">
        <v>73</v>
      </c>
      <c r="D53" s="5">
        <v>17149042287</v>
      </c>
      <c r="E53" s="5">
        <v>8632834668</v>
      </c>
      <c r="F53" s="5">
        <v>9288958181</v>
      </c>
      <c r="G53" s="5">
        <v>8936716459</v>
      </c>
      <c r="I53" s="5">
        <v>35584371513</v>
      </c>
      <c r="J53" s="5">
        <v>68867210669</v>
      </c>
      <c r="K53" s="5">
        <v>116733208786</v>
      </c>
      <c r="L53" s="5">
        <v>109169610944</v>
      </c>
      <c r="M53" s="5">
        <v>62930557016</v>
      </c>
      <c r="N53" s="5">
        <v>47301931373</v>
      </c>
      <c r="O53" s="5">
        <v>77412763361</v>
      </c>
      <c r="P53" s="5">
        <v>58566056297</v>
      </c>
      <c r="Q53" s="5">
        <v>55116637316</v>
      </c>
      <c r="R53" s="5">
        <v>61431551461</v>
      </c>
      <c r="S53" s="5">
        <v>34164712817</v>
      </c>
      <c r="T53" s="5">
        <v>41960998605</v>
      </c>
      <c r="U53" s="5">
        <v>45565409631</v>
      </c>
      <c r="V53" s="5">
        <v>43614539934</v>
      </c>
      <c r="W53" s="5">
        <v>40764606281</v>
      </c>
      <c r="X53" s="5">
        <v>38402415314</v>
      </c>
      <c r="Y53" s="5">
        <v>47691995666</v>
      </c>
      <c r="Z53" s="5">
        <v>33781304781</v>
      </c>
    </row>
    <row r="54" spans="2:26" ht="15.5" x14ac:dyDescent="0.35">
      <c r="C54" t="s">
        <v>74</v>
      </c>
      <c r="D54" s="5">
        <v>-8482187354</v>
      </c>
      <c r="E54" s="5">
        <v>-10776461259</v>
      </c>
      <c r="F54" s="5">
        <v>-4645202532</v>
      </c>
      <c r="G54" s="5">
        <v>-3211341891</v>
      </c>
      <c r="I54" s="5">
        <v>-30533946252</v>
      </c>
      <c r="J54" s="5">
        <v>-47885310609</v>
      </c>
      <c r="K54" s="5">
        <v>-48677606336</v>
      </c>
      <c r="L54" s="5">
        <v>-43594120512</v>
      </c>
      <c r="M54" s="5">
        <v>-30781315051</v>
      </c>
      <c r="N54" s="5">
        <v>-38800097698</v>
      </c>
      <c r="O54" s="5">
        <v>-48253732475</v>
      </c>
      <c r="P54" s="5">
        <v>-72042550167</v>
      </c>
      <c r="Q54" s="5">
        <v>-49957900620</v>
      </c>
      <c r="R54" s="5">
        <v>-26770004168</v>
      </c>
      <c r="S54" s="5">
        <v>-30012311265</v>
      </c>
      <c r="T54" s="5">
        <v>-25645821304</v>
      </c>
      <c r="U54" s="5">
        <v>-42036996367</v>
      </c>
      <c r="V54" s="5">
        <v>-38032620145</v>
      </c>
      <c r="W54" s="5">
        <v>-24423669651</v>
      </c>
      <c r="X54" s="5">
        <v>-17395566840</v>
      </c>
      <c r="Y54" s="5">
        <v>-12963341160</v>
      </c>
      <c r="Z54" s="5">
        <v>-10580980258</v>
      </c>
    </row>
    <row r="55" spans="2:26" ht="15.5" x14ac:dyDescent="0.35">
      <c r="C55" t="s">
        <v>75</v>
      </c>
      <c r="D55" s="5">
        <v>-3524327660</v>
      </c>
      <c r="E55" s="5">
        <v>-3449091030</v>
      </c>
      <c r="F55" s="5">
        <v>-2696371573</v>
      </c>
      <c r="G55" s="5">
        <v>-3738782372</v>
      </c>
      <c r="I55" s="5">
        <v>-14278950848</v>
      </c>
      <c r="J55" s="5">
        <v>-14936731567</v>
      </c>
      <c r="K55" s="5">
        <v>-15930450333</v>
      </c>
      <c r="L55" s="5">
        <v>-15016594051</v>
      </c>
      <c r="M55" s="5">
        <v>-11434558091</v>
      </c>
      <c r="N55" s="5">
        <v>-12138615245</v>
      </c>
      <c r="O55" s="5">
        <v>-21401365242</v>
      </c>
      <c r="P55" s="5">
        <v>-27512029983</v>
      </c>
      <c r="Q55" s="5">
        <v>-15480287226</v>
      </c>
      <c r="R55" s="5">
        <v>-7981163132</v>
      </c>
      <c r="S55" s="5">
        <v>-9140578506</v>
      </c>
      <c r="T55" s="5">
        <v>-7384602017</v>
      </c>
      <c r="U55" s="5">
        <v>-10737120690</v>
      </c>
      <c r="V55" s="5">
        <v>-11396555751</v>
      </c>
      <c r="W55" s="5">
        <v>-9326063631</v>
      </c>
      <c r="X55" s="5">
        <v>-6804350748</v>
      </c>
      <c r="Y55" s="5">
        <v>-4946039708</v>
      </c>
      <c r="Z55" s="5">
        <v>-4711814271</v>
      </c>
    </row>
    <row r="56" spans="2:26" ht="15.5" x14ac:dyDescent="0.35">
      <c r="C56" t="s">
        <v>76</v>
      </c>
      <c r="D56" s="5">
        <v>-6943994907</v>
      </c>
      <c r="E56" s="5">
        <v>-7606679750</v>
      </c>
      <c r="F56" s="5">
        <v>-4416102575</v>
      </c>
      <c r="G56" s="5">
        <v>-7125566445</v>
      </c>
      <c r="I56" s="5">
        <v>-27559458999</v>
      </c>
      <c r="J56" s="5">
        <v>-31933725471</v>
      </c>
      <c r="K56" s="5">
        <v>-34580159798</v>
      </c>
      <c r="L56" s="5">
        <v>-32075816451</v>
      </c>
      <c r="M56" s="5">
        <v>-23907336211</v>
      </c>
      <c r="N56" s="5">
        <v>-28605256698</v>
      </c>
      <c r="O56" s="5">
        <v>-26363927937</v>
      </c>
      <c r="P56" s="5">
        <v>-44764129297</v>
      </c>
      <c r="Q56" s="5">
        <v>-35442372955</v>
      </c>
      <c r="R56" s="5">
        <v>-19379681883</v>
      </c>
      <c r="S56" s="5">
        <v>-23173830920</v>
      </c>
      <c r="T56" s="5">
        <v>-17559377039</v>
      </c>
      <c r="U56" s="5">
        <v>-19449590202</v>
      </c>
      <c r="V56" s="5">
        <v>-17978389582</v>
      </c>
      <c r="W56" s="5">
        <v>-15097606020</v>
      </c>
      <c r="X56" s="5">
        <v>-10591216092</v>
      </c>
      <c r="Y56" s="5">
        <v>-8017301452</v>
      </c>
      <c r="Z56" s="5">
        <v>-5869165987</v>
      </c>
    </row>
    <row r="57" spans="2:26" ht="15.5" x14ac:dyDescent="0.35">
      <c r="C57" t="s">
        <v>79</v>
      </c>
      <c r="D57" s="5">
        <v>134644</v>
      </c>
      <c r="E57" s="5">
        <v>-2353639</v>
      </c>
      <c r="F57" s="5">
        <v>1986982</v>
      </c>
      <c r="G57" s="5">
        <v>-1586905</v>
      </c>
      <c r="I57" s="5">
        <v>-4670784</v>
      </c>
      <c r="J57" s="5">
        <v>-12887307</v>
      </c>
      <c r="K57" s="5">
        <v>-15007912</v>
      </c>
      <c r="L57" s="5">
        <v>-10337342</v>
      </c>
      <c r="M57" s="5">
        <v>-5479502</v>
      </c>
      <c r="N57" s="5">
        <v>-15607800</v>
      </c>
      <c r="O57" s="5">
        <v>-29522297</v>
      </c>
    </row>
    <row r="58" spans="2:26" ht="15.5" x14ac:dyDescent="0.35">
      <c r="C58" t="s">
        <v>77</v>
      </c>
      <c r="D58" s="5">
        <v>8666854933</v>
      </c>
      <c r="E58" s="5">
        <v>-2143626591</v>
      </c>
      <c r="F58" s="5">
        <v>4643755649</v>
      </c>
      <c r="G58" s="5">
        <v>5725374568</v>
      </c>
      <c r="I58" s="5">
        <v>5050425261</v>
      </c>
      <c r="J58" s="5">
        <v>20981900060</v>
      </c>
      <c r="K58" s="5">
        <v>68055602450</v>
      </c>
      <c r="L58" s="5">
        <v>65575490432</v>
      </c>
      <c r="M58" s="5">
        <v>32149241965</v>
      </c>
      <c r="N58" s="5">
        <v>8501833675</v>
      </c>
      <c r="O58" s="5">
        <v>29159030886</v>
      </c>
      <c r="P58" s="5">
        <v>-13476493870</v>
      </c>
      <c r="Q58" s="5">
        <v>5158736696</v>
      </c>
      <c r="R58" s="5">
        <v>34661547293</v>
      </c>
      <c r="S58" s="5">
        <v>4152401552</v>
      </c>
      <c r="T58" s="5">
        <v>16315177301</v>
      </c>
      <c r="U58" s="5">
        <v>3528413264</v>
      </c>
      <c r="V58" s="5">
        <v>5581919789</v>
      </c>
      <c r="W58" s="5">
        <v>16340936630</v>
      </c>
      <c r="X58" s="5">
        <v>21006848474</v>
      </c>
      <c r="Y58" s="5">
        <v>34728654506</v>
      </c>
      <c r="Z58" s="5">
        <v>23200324523</v>
      </c>
    </row>
    <row r="59" spans="2:26" ht="15.5" x14ac:dyDescent="0.35">
      <c r="C59" t="s">
        <v>78</v>
      </c>
      <c r="D59" s="5">
        <v>-18049114</v>
      </c>
      <c r="E59" s="5">
        <v>312249918</v>
      </c>
      <c r="F59" s="5">
        <v>570185926</v>
      </c>
      <c r="G59" s="5">
        <v>592696386</v>
      </c>
      <c r="I59" s="5">
        <v>1931691969</v>
      </c>
      <c r="J59" s="5">
        <v>1772216373</v>
      </c>
      <c r="K59" s="5">
        <v>-1344343618</v>
      </c>
      <c r="L59" s="5">
        <v>-4342448875</v>
      </c>
      <c r="M59" s="5">
        <v>-6376908332</v>
      </c>
      <c r="N59" s="5">
        <v>-10572495008</v>
      </c>
      <c r="O59" s="5">
        <v>-9588462977</v>
      </c>
      <c r="P59" s="5">
        <v>-6322983372</v>
      </c>
      <c r="Q59" s="5">
        <v>-1261128613</v>
      </c>
      <c r="R59" s="5">
        <v>-1137894846</v>
      </c>
      <c r="S59" s="5">
        <v>-1823320740</v>
      </c>
      <c r="T59" s="5">
        <v>304899188</v>
      </c>
      <c r="U59" s="5">
        <v>-785960640</v>
      </c>
      <c r="V59" s="5">
        <v>379223128</v>
      </c>
      <c r="W59" s="5">
        <v>2547756410</v>
      </c>
      <c r="X59" s="5">
        <v>11850496414</v>
      </c>
      <c r="Y59" s="5">
        <v>11086023992</v>
      </c>
      <c r="Z59" s="5">
        <v>-25136417630</v>
      </c>
    </row>
    <row r="60" spans="2:26" ht="15.5" x14ac:dyDescent="0.35">
      <c r="C60" t="s">
        <v>248</v>
      </c>
      <c r="W60" s="5">
        <v>893646490</v>
      </c>
      <c r="X60" s="5">
        <v>11513613806</v>
      </c>
      <c r="Y60" s="5">
        <v>15514187892</v>
      </c>
      <c r="Z60" s="5">
        <v>-19031179822</v>
      </c>
    </row>
    <row r="61" spans="2:26" ht="15.5" x14ac:dyDescent="0.35">
      <c r="C61" t="s">
        <v>247</v>
      </c>
      <c r="D61" s="5">
        <v>534267701</v>
      </c>
      <c r="E61" s="5">
        <v>800587385</v>
      </c>
      <c r="F61" s="5">
        <v>989288332</v>
      </c>
      <c r="G61" s="5">
        <v>996188282</v>
      </c>
      <c r="I61" s="5">
        <v>3600117369</v>
      </c>
      <c r="J61" s="5">
        <v>3738580596</v>
      </c>
      <c r="K61" s="5">
        <v>2641515591</v>
      </c>
      <c r="L61" s="5">
        <v>1276388129</v>
      </c>
      <c r="M61" s="5">
        <v>741128905</v>
      </c>
      <c r="N61" s="5">
        <v>434700749</v>
      </c>
      <c r="O61" s="5">
        <v>606457075</v>
      </c>
      <c r="P61" s="5">
        <v>441957925</v>
      </c>
      <c r="Q61" s="5">
        <v>173627676</v>
      </c>
      <c r="R61" s="5">
        <v>360719799</v>
      </c>
      <c r="S61" s="5">
        <v>489379625</v>
      </c>
      <c r="T61" s="5">
        <v>659758052</v>
      </c>
      <c r="U61" s="5">
        <v>187444742</v>
      </c>
      <c r="V61" s="5">
        <v>1249211089</v>
      </c>
      <c r="W61" s="5">
        <v>2291035998</v>
      </c>
      <c r="X61" s="5">
        <v>1662101313</v>
      </c>
      <c r="Y61" s="5">
        <v>1529736360</v>
      </c>
      <c r="Z61" s="5">
        <v>506668557</v>
      </c>
    </row>
    <row r="62" spans="2:26" ht="15.5" x14ac:dyDescent="0.35">
      <c r="C62" t="s">
        <v>27</v>
      </c>
      <c r="D62" s="5">
        <v>-552316815</v>
      </c>
      <c r="E62" s="5">
        <v>-488337467</v>
      </c>
      <c r="F62" s="5">
        <v>-419102406</v>
      </c>
      <c r="G62" s="5">
        <v>-403491896</v>
      </c>
      <c r="I62" s="5">
        <v>-1668425400</v>
      </c>
      <c r="J62" s="5">
        <v>-1966364223</v>
      </c>
      <c r="K62" s="5">
        <v>-3985859209</v>
      </c>
      <c r="L62" s="5">
        <v>-5618837004</v>
      </c>
      <c r="M62" s="5">
        <v>-7118037237</v>
      </c>
      <c r="N62" s="5">
        <v>-11007195757</v>
      </c>
      <c r="O62" s="5">
        <v>-10194920052</v>
      </c>
      <c r="P62" s="5">
        <v>-6764941297</v>
      </c>
      <c r="Q62" s="5">
        <v>-1434756289</v>
      </c>
      <c r="R62" s="5">
        <v>-1498614645</v>
      </c>
      <c r="S62" s="5">
        <v>-2312700365</v>
      </c>
      <c r="T62" s="5">
        <v>-354858864</v>
      </c>
      <c r="U62" s="5">
        <v>-973405382</v>
      </c>
      <c r="V62" s="5">
        <v>-869987961</v>
      </c>
      <c r="W62" s="5">
        <v>-274733878</v>
      </c>
      <c r="X62" s="5">
        <v>-841620840</v>
      </c>
      <c r="Y62" s="5">
        <v>-5304793068</v>
      </c>
      <c r="Z62" s="5">
        <v>-5985648789</v>
      </c>
    </row>
    <row r="63" spans="2:26" ht="15.5" x14ac:dyDescent="0.35">
      <c r="C63" t="s">
        <v>249</v>
      </c>
      <c r="W63" s="5">
        <v>92470833</v>
      </c>
      <c r="X63" s="5">
        <v>144200000</v>
      </c>
    </row>
    <row r="64" spans="2:26" ht="15.5" x14ac:dyDescent="0.35">
      <c r="C64" t="s">
        <v>80</v>
      </c>
      <c r="D64" s="5">
        <v>-18049114</v>
      </c>
      <c r="E64" s="5">
        <v>312249918</v>
      </c>
      <c r="F64" s="5">
        <v>570185926</v>
      </c>
      <c r="G64" s="5">
        <v>592696386</v>
      </c>
      <c r="I64" s="5">
        <v>1931691969</v>
      </c>
      <c r="J64" s="5">
        <v>1772216373</v>
      </c>
      <c r="K64" s="5">
        <v>-1344343618</v>
      </c>
      <c r="L64" s="5">
        <v>-4342448875</v>
      </c>
      <c r="M64" s="5">
        <v>-6376908332</v>
      </c>
      <c r="N64" s="5">
        <v>-10572495008</v>
      </c>
      <c r="O64" s="5">
        <v>-9588462977</v>
      </c>
      <c r="P64" s="5">
        <v>-6322983372</v>
      </c>
      <c r="Q64" s="5">
        <v>-1261128613</v>
      </c>
      <c r="R64" s="5">
        <v>-1137894846</v>
      </c>
      <c r="S64" s="5">
        <v>-1823320740</v>
      </c>
      <c r="T64" s="5">
        <v>304899188</v>
      </c>
      <c r="U64" s="5">
        <v>-785960640</v>
      </c>
      <c r="V64" s="5">
        <v>379223128</v>
      </c>
      <c r="W64" s="5">
        <v>2547756410</v>
      </c>
      <c r="X64" s="5">
        <v>11850496414</v>
      </c>
      <c r="Y64" s="5">
        <v>11086023992</v>
      </c>
      <c r="Z64" s="5">
        <v>-25136417630</v>
      </c>
    </row>
    <row r="65" spans="2:26" ht="15.5" x14ac:dyDescent="0.35">
      <c r="C65" t="s">
        <v>29</v>
      </c>
      <c r="D65" s="5">
        <v>8648805819</v>
      </c>
      <c r="E65" s="5">
        <v>-1831376673</v>
      </c>
      <c r="F65" s="5">
        <v>5213941575</v>
      </c>
      <c r="G65" s="5">
        <v>6318070954</v>
      </c>
      <c r="I65" s="5">
        <v>6982117230</v>
      </c>
      <c r="J65" s="5">
        <v>22754116433</v>
      </c>
      <c r="K65" s="5">
        <v>66711258832</v>
      </c>
      <c r="L65" s="5">
        <v>61233041557</v>
      </c>
      <c r="M65" s="5">
        <v>25772333633</v>
      </c>
      <c r="N65" s="5">
        <v>-2070661333</v>
      </c>
      <c r="O65" s="5">
        <v>19570567909</v>
      </c>
      <c r="P65" s="5">
        <v>-19799477242</v>
      </c>
      <c r="Q65" s="5">
        <v>3897608083</v>
      </c>
      <c r="R65" s="5">
        <v>33523652447</v>
      </c>
      <c r="S65" s="5">
        <v>2329080812</v>
      </c>
      <c r="T65" s="5">
        <v>16620076489</v>
      </c>
      <c r="U65" s="5">
        <v>2742452624</v>
      </c>
      <c r="V65" s="5">
        <v>5961142917</v>
      </c>
      <c r="W65" s="5">
        <v>18888693040</v>
      </c>
      <c r="X65" s="5">
        <v>32857344888</v>
      </c>
      <c r="Y65" s="5">
        <v>45814678498</v>
      </c>
      <c r="Z65" s="5">
        <v>-1936093107</v>
      </c>
    </row>
    <row r="66" spans="2:26" ht="15.5" x14ac:dyDescent="0.35">
      <c r="C66" t="s">
        <v>28</v>
      </c>
      <c r="D66" s="5">
        <v>-2425469860</v>
      </c>
      <c r="E66" s="5">
        <v>-327048920</v>
      </c>
      <c r="F66" s="5">
        <v>885000520</v>
      </c>
      <c r="G66" s="5">
        <v>-1903426140</v>
      </c>
      <c r="I66" s="5">
        <v>-1351625960</v>
      </c>
      <c r="J66" s="5">
        <v>-5796877729</v>
      </c>
      <c r="K66" s="5">
        <v>-16310668015</v>
      </c>
      <c r="L66" s="5">
        <v>-14633904874</v>
      </c>
      <c r="M66" s="5">
        <v>-2545039671</v>
      </c>
      <c r="N66" s="5">
        <v>-4353364330</v>
      </c>
      <c r="O66" s="5">
        <v>-9981886539</v>
      </c>
      <c r="P66" s="5">
        <v>-3697194134</v>
      </c>
      <c r="Q66" s="5">
        <v>-5227037284</v>
      </c>
      <c r="R66" s="5">
        <v>-8414170253</v>
      </c>
      <c r="S66" s="5">
        <v>-474806076</v>
      </c>
      <c r="T66" s="5">
        <v>-6993504842</v>
      </c>
      <c r="U66" s="5">
        <v>-860866361</v>
      </c>
      <c r="V66" s="5">
        <v>-1757442104</v>
      </c>
      <c r="W66" s="5">
        <v>3034037991</v>
      </c>
      <c r="X66" s="5">
        <v>-8197575928</v>
      </c>
      <c r="Y66" s="5">
        <v>-15671963865</v>
      </c>
      <c r="Z66" s="5">
        <v>-2885359074</v>
      </c>
    </row>
    <row r="67" spans="2:26" ht="15.5" x14ac:dyDescent="0.35">
      <c r="C67" t="s">
        <v>86</v>
      </c>
      <c r="D67" s="5">
        <v>6223335959</v>
      </c>
      <c r="E67" s="5">
        <v>-2158425593</v>
      </c>
      <c r="F67" s="5">
        <v>6098942095</v>
      </c>
      <c r="G67" s="5">
        <v>4414644814</v>
      </c>
      <c r="I67" s="5">
        <v>5630491270</v>
      </c>
      <c r="J67" s="5">
        <v>16957238704</v>
      </c>
      <c r="K67" s="5">
        <v>50400590817</v>
      </c>
      <c r="L67" s="5">
        <v>46599136683</v>
      </c>
      <c r="M67" s="5">
        <v>23227293962</v>
      </c>
      <c r="N67" s="5">
        <v>-6424025663</v>
      </c>
      <c r="O67" s="5">
        <v>9588681370</v>
      </c>
      <c r="P67" s="5">
        <v>-23496671376</v>
      </c>
      <c r="Q67" s="5">
        <v>-1329429201</v>
      </c>
      <c r="R67" s="5">
        <v>25109482194</v>
      </c>
      <c r="S67" s="5">
        <v>1854274736</v>
      </c>
      <c r="T67" s="5">
        <v>9626571647</v>
      </c>
      <c r="U67" s="5">
        <v>1881586263</v>
      </c>
      <c r="V67" s="5">
        <v>4203700813</v>
      </c>
      <c r="W67" s="5">
        <v>21922731031</v>
      </c>
      <c r="X67" s="5">
        <v>24659768960</v>
      </c>
      <c r="Y67" s="5">
        <v>30142714633</v>
      </c>
      <c r="Z67" s="5">
        <v>-4821452181</v>
      </c>
    </row>
    <row r="68" spans="2:26" ht="15.5" x14ac:dyDescent="0.35">
      <c r="C68" t="s">
        <v>87</v>
      </c>
      <c r="D68" s="5">
        <v>-895603000</v>
      </c>
      <c r="E68" s="5">
        <v>-171570000</v>
      </c>
      <c r="F68" s="5">
        <v>1471146356</v>
      </c>
      <c r="G68" s="5">
        <v>219391000</v>
      </c>
      <c r="I68" s="5">
        <v>1205080856</v>
      </c>
      <c r="J68" s="5">
        <v>251671168</v>
      </c>
      <c r="K68" s="5">
        <v>4493834399</v>
      </c>
      <c r="L68" s="5">
        <v>1320986401</v>
      </c>
      <c r="M68" s="5">
        <v>1816660191</v>
      </c>
      <c r="N68" s="5">
        <v>-589782996</v>
      </c>
      <c r="O68" s="5">
        <v>-1032487591</v>
      </c>
      <c r="P68" s="5">
        <v>-22999120591</v>
      </c>
      <c r="Q68" s="5">
        <v>-1031992636</v>
      </c>
      <c r="R68" s="5">
        <v>-169118494</v>
      </c>
      <c r="S68" s="5">
        <v>-658019967</v>
      </c>
    </row>
    <row r="69" spans="2:26" ht="15.5" x14ac:dyDescent="0.35">
      <c r="C69" t="s">
        <v>89</v>
      </c>
      <c r="D69" s="5">
        <v>5327732959</v>
      </c>
      <c r="E69" s="5">
        <v>-2329995593</v>
      </c>
      <c r="F69" s="5">
        <v>7570088451</v>
      </c>
      <c r="G69" s="5">
        <v>4634035814</v>
      </c>
      <c r="I69" s="5">
        <v>6835572126</v>
      </c>
      <c r="J69" s="5">
        <v>17208909872</v>
      </c>
      <c r="K69" s="5">
        <v>54894425216</v>
      </c>
      <c r="L69" s="5">
        <v>47920123084</v>
      </c>
      <c r="M69" s="5">
        <v>25043954153</v>
      </c>
      <c r="N69" s="5">
        <v>-7013808659</v>
      </c>
      <c r="O69" s="5">
        <v>8556193779</v>
      </c>
      <c r="P69" s="5">
        <v>-46495791967</v>
      </c>
      <c r="Q69" s="5">
        <v>-2361421837</v>
      </c>
      <c r="R69" s="5">
        <v>24940363700</v>
      </c>
      <c r="S69" s="5">
        <v>1196254769</v>
      </c>
      <c r="T69" s="5">
        <v>9626571647</v>
      </c>
      <c r="U69" s="5">
        <v>1881586263</v>
      </c>
      <c r="V69" s="5">
        <v>4203700813</v>
      </c>
      <c r="W69" s="5">
        <v>21922731031</v>
      </c>
      <c r="X69" s="5">
        <v>24659768960</v>
      </c>
      <c r="Y69" s="5">
        <v>30142714633</v>
      </c>
      <c r="Z69" s="5">
        <v>-4821452181</v>
      </c>
    </row>
    <row r="70" spans="2:26" ht="15.5" x14ac:dyDescent="0.35">
      <c r="C70" t="s">
        <v>90</v>
      </c>
      <c r="D70" s="5">
        <v>6223335959</v>
      </c>
      <c r="E70" s="5">
        <v>-2158425593</v>
      </c>
      <c r="F70" s="5">
        <v>6098942095</v>
      </c>
      <c r="G70" s="5">
        <v>4414644814</v>
      </c>
      <c r="I70" s="5">
        <v>5630491270</v>
      </c>
      <c r="J70" s="5">
        <v>16957238704</v>
      </c>
      <c r="K70" s="5">
        <v>50400590817</v>
      </c>
      <c r="L70" s="5">
        <v>46599136683</v>
      </c>
      <c r="M70" s="5">
        <v>23227293962</v>
      </c>
      <c r="N70" s="5">
        <v>-6424025663</v>
      </c>
      <c r="O70" s="5">
        <v>9588681370</v>
      </c>
      <c r="P70" s="5">
        <v>-23496671376</v>
      </c>
      <c r="Q70" s="5">
        <v>-1329429201</v>
      </c>
      <c r="R70" s="5">
        <v>25109482194</v>
      </c>
      <c r="S70" s="5">
        <v>1854274736</v>
      </c>
      <c r="T70" s="5">
        <v>9626571647</v>
      </c>
      <c r="U70" s="5">
        <v>1881586263</v>
      </c>
      <c r="V70" s="5">
        <v>4203700813</v>
      </c>
      <c r="W70" s="5">
        <v>21922731031</v>
      </c>
      <c r="X70" s="5">
        <v>24659768960</v>
      </c>
      <c r="Y70" s="5">
        <v>30142714633</v>
      </c>
      <c r="Z70" s="5">
        <v>-4821452181</v>
      </c>
    </row>
    <row r="71" spans="2:26" ht="15.5" x14ac:dyDescent="0.35">
      <c r="C71" t="s">
        <v>8</v>
      </c>
      <c r="D71" s="5">
        <v>5327598315</v>
      </c>
      <c r="E71" s="5">
        <v>-2327641954</v>
      </c>
      <c r="F71" s="5">
        <v>7568101469</v>
      </c>
      <c r="G71" s="5">
        <v>4635622719</v>
      </c>
      <c r="I71" s="5">
        <v>6840242910</v>
      </c>
      <c r="J71" s="5">
        <v>17221797179</v>
      </c>
      <c r="K71" s="5">
        <v>54909433128</v>
      </c>
      <c r="L71" s="5">
        <v>47930460426</v>
      </c>
      <c r="M71" s="5">
        <v>25049433655</v>
      </c>
      <c r="N71" s="5">
        <v>-6998200859</v>
      </c>
      <c r="O71" s="5">
        <v>8585716076</v>
      </c>
      <c r="P71" s="5">
        <v>-46495791967</v>
      </c>
      <c r="Q71" s="5">
        <v>-2361421837</v>
      </c>
      <c r="R71" s="5">
        <v>24940363700</v>
      </c>
      <c r="S71" s="5">
        <v>1196254769</v>
      </c>
      <c r="T71" s="5">
        <v>9626571647</v>
      </c>
      <c r="U71" s="5">
        <v>1881586263</v>
      </c>
      <c r="V71" s="5">
        <v>4203700813</v>
      </c>
      <c r="W71" s="5">
        <v>21922731031</v>
      </c>
      <c r="X71" s="5">
        <v>24659768960</v>
      </c>
      <c r="Y71" s="5">
        <v>30142714633</v>
      </c>
      <c r="Z71" s="5">
        <v>-4821452181</v>
      </c>
    </row>
    <row r="72" spans="2:26" ht="15.5" x14ac:dyDescent="0.35">
      <c r="C72" t="s">
        <v>91</v>
      </c>
      <c r="D72" s="5">
        <v>6223335959</v>
      </c>
      <c r="E72" s="5">
        <v>-2158425593</v>
      </c>
      <c r="F72" s="5">
        <v>6098942095</v>
      </c>
      <c r="G72" s="5">
        <v>4414644814</v>
      </c>
      <c r="I72" s="5">
        <v>5630491270</v>
      </c>
      <c r="J72" s="5">
        <v>16957238704</v>
      </c>
      <c r="K72" s="5">
        <v>50400590817</v>
      </c>
      <c r="L72" s="5">
        <v>46599136683</v>
      </c>
      <c r="M72" s="5">
        <v>23227293962</v>
      </c>
      <c r="N72" s="5">
        <v>-6424025663</v>
      </c>
      <c r="O72" s="5">
        <v>9588681370</v>
      </c>
      <c r="P72" s="5">
        <v>-23496671376</v>
      </c>
      <c r="Q72" s="5">
        <v>-1329429201</v>
      </c>
      <c r="R72" s="5">
        <v>25109482194</v>
      </c>
      <c r="S72" s="5">
        <v>1854274736</v>
      </c>
      <c r="T72" s="5">
        <v>9626571647</v>
      </c>
      <c r="U72" s="5">
        <v>1881586263</v>
      </c>
      <c r="V72" s="5">
        <v>4203700813</v>
      </c>
      <c r="W72" s="5">
        <v>21922731031</v>
      </c>
      <c r="X72" s="5">
        <v>24659768960</v>
      </c>
      <c r="Y72" s="5">
        <v>30142714633</v>
      </c>
      <c r="Z72" s="5">
        <v>-4821452181</v>
      </c>
    </row>
    <row r="73" spans="2:26" ht="15.5" x14ac:dyDescent="0.35">
      <c r="C73" t="s">
        <v>92</v>
      </c>
      <c r="D73" s="5">
        <v>5327732959</v>
      </c>
      <c r="E73" s="5">
        <v>-2329995593</v>
      </c>
      <c r="F73" s="5">
        <v>7570088451</v>
      </c>
      <c r="G73" s="5">
        <v>4634035814</v>
      </c>
      <c r="I73" s="5">
        <v>6835572126</v>
      </c>
      <c r="J73" s="5">
        <v>17208909872</v>
      </c>
      <c r="K73" s="5">
        <v>54894425216</v>
      </c>
      <c r="L73" s="5">
        <v>47920123084</v>
      </c>
      <c r="M73" s="5">
        <v>25043954153</v>
      </c>
      <c r="N73" s="5">
        <v>-7013808659</v>
      </c>
      <c r="O73" s="5">
        <v>8556193779</v>
      </c>
      <c r="P73" s="5">
        <v>-46495791967</v>
      </c>
      <c r="Q73" s="5">
        <v>-2361421837</v>
      </c>
      <c r="R73" s="5">
        <v>24940363700</v>
      </c>
      <c r="S73" s="5">
        <v>1196254769</v>
      </c>
      <c r="T73" s="5">
        <v>9626571647</v>
      </c>
      <c r="U73" s="5">
        <v>1881586263</v>
      </c>
      <c r="V73" s="5">
        <v>4203700813</v>
      </c>
      <c r="W73" s="5">
        <v>21922731031</v>
      </c>
      <c r="X73" s="5">
        <v>24659768960</v>
      </c>
      <c r="Y73" s="5">
        <v>30142714633</v>
      </c>
      <c r="Z73" s="5">
        <v>-4821452181</v>
      </c>
    </row>
    <row r="74" spans="2:26" ht="15.5" x14ac:dyDescent="0.35">
      <c r="C74" t="s">
        <v>93</v>
      </c>
      <c r="D74" s="5">
        <v>5327732959</v>
      </c>
      <c r="E74" s="5">
        <v>-2329995593</v>
      </c>
      <c r="F74" s="5">
        <v>7570088451</v>
      </c>
      <c r="G74" s="5">
        <v>4634035814</v>
      </c>
      <c r="I74" s="5">
        <v>6835572126</v>
      </c>
      <c r="J74" s="5">
        <v>17208909872</v>
      </c>
      <c r="K74" s="5">
        <v>54894425216</v>
      </c>
      <c r="L74" s="5">
        <v>47920123084</v>
      </c>
      <c r="M74" s="5">
        <v>25043954153</v>
      </c>
      <c r="N74" s="5">
        <v>-7013808659</v>
      </c>
      <c r="O74" s="5">
        <v>8556193779</v>
      </c>
      <c r="P74" s="5">
        <v>-46495791967</v>
      </c>
      <c r="Q74" s="5">
        <v>-2361421837</v>
      </c>
      <c r="R74" s="5">
        <v>24940363700</v>
      </c>
      <c r="S74" s="5">
        <v>1196254769</v>
      </c>
      <c r="T74" s="5">
        <v>9626571647</v>
      </c>
      <c r="U74" s="5">
        <v>1881586263</v>
      </c>
      <c r="V74" s="5">
        <v>4203700813</v>
      </c>
      <c r="W74" s="5">
        <v>21922731031</v>
      </c>
      <c r="X74" s="5">
        <v>24659768960</v>
      </c>
      <c r="Y74" s="5">
        <v>30142714633</v>
      </c>
      <c r="Z74" s="5">
        <v>-4821452181</v>
      </c>
    </row>
    <row r="76" spans="2:26" ht="15.5" x14ac:dyDescent="0.35">
      <c r="B76" t="s">
        <v>94</v>
      </c>
      <c r="C76" t="s">
        <v>95</v>
      </c>
    </row>
    <row r="77" spans="2:26" ht="15.5" x14ac:dyDescent="0.35">
      <c r="C77" t="s">
        <v>96</v>
      </c>
    </row>
    <row r="78" spans="2:26" ht="15.5" x14ac:dyDescent="0.35">
      <c r="C78" t="s">
        <v>20</v>
      </c>
      <c r="D78" s="5">
        <v>31154695505</v>
      </c>
      <c r="E78" s="5">
        <v>111489378589</v>
      </c>
      <c r="F78" s="5">
        <v>115966555176</v>
      </c>
      <c r="G78" s="5">
        <v>118922959258</v>
      </c>
      <c r="I78" s="5">
        <v>115966555176</v>
      </c>
      <c r="J78" s="5">
        <v>115519160458</v>
      </c>
      <c r="K78" s="5">
        <v>125229668137</v>
      </c>
      <c r="L78" s="5">
        <v>109067270347</v>
      </c>
      <c r="M78" s="5">
        <v>58744257163</v>
      </c>
      <c r="N78" s="5">
        <v>40705950961</v>
      </c>
      <c r="O78" s="5">
        <v>10481380913</v>
      </c>
      <c r="P78" s="5">
        <v>60972250077</v>
      </c>
      <c r="Q78" s="5">
        <v>5634250207</v>
      </c>
      <c r="R78" s="5">
        <v>407682981</v>
      </c>
      <c r="S78" s="5">
        <v>4807616248</v>
      </c>
      <c r="T78" s="5">
        <v>673291474</v>
      </c>
      <c r="U78" s="5">
        <v>38871839096</v>
      </c>
      <c r="V78" s="5">
        <v>7986209358</v>
      </c>
      <c r="W78" s="5">
        <v>34563701662</v>
      </c>
      <c r="X78" s="5">
        <v>67593025965</v>
      </c>
      <c r="Y78" s="5">
        <v>43339890021</v>
      </c>
      <c r="Z78" s="5">
        <v>25679080367</v>
      </c>
    </row>
    <row r="79" spans="2:26" ht="15.5" x14ac:dyDescent="0.35">
      <c r="C79" t="s">
        <v>256</v>
      </c>
      <c r="O79" s="5">
        <v>851775317</v>
      </c>
      <c r="P79" s="5">
        <v>6011966450</v>
      </c>
    </row>
    <row r="80" spans="2:26" ht="15.5" x14ac:dyDescent="0.35">
      <c r="C80" t="s">
        <v>97</v>
      </c>
      <c r="D80" s="5">
        <v>37941440689</v>
      </c>
      <c r="E80" s="5">
        <v>39045489708</v>
      </c>
      <c r="F80" s="5">
        <v>34751495351</v>
      </c>
      <c r="G80" s="5">
        <v>32208378917</v>
      </c>
      <c r="I80" s="5">
        <v>34751495351</v>
      </c>
      <c r="J80" s="5">
        <v>41282534484</v>
      </c>
      <c r="K80" s="5">
        <v>51217844761</v>
      </c>
      <c r="L80" s="5">
        <v>58031018638</v>
      </c>
      <c r="M80" s="5">
        <v>54293191641</v>
      </c>
      <c r="N80" s="5">
        <v>47733434977</v>
      </c>
      <c r="O80" s="5">
        <v>55345178335</v>
      </c>
      <c r="P80" s="5">
        <v>66822259178</v>
      </c>
      <c r="Q80" s="5">
        <v>57587237763</v>
      </c>
      <c r="R80" s="5">
        <v>38577151928</v>
      </c>
      <c r="S80" s="5">
        <v>33735103522</v>
      </c>
      <c r="T80" s="5">
        <v>49153447552</v>
      </c>
      <c r="U80" s="5">
        <v>43465444160</v>
      </c>
      <c r="V80" s="5">
        <v>40655317710</v>
      </c>
      <c r="W80" s="5">
        <v>55249723337</v>
      </c>
      <c r="X80" s="5">
        <v>43984108135</v>
      </c>
      <c r="Y80" s="5">
        <v>43323637952</v>
      </c>
      <c r="Z80" s="5">
        <v>33182247538</v>
      </c>
    </row>
    <row r="81" spans="3:26" ht="15.5" x14ac:dyDescent="0.35">
      <c r="C81" t="s">
        <v>98</v>
      </c>
      <c r="D81" s="5">
        <v>3387865506</v>
      </c>
      <c r="E81" s="5">
        <v>2328604184</v>
      </c>
      <c r="F81" s="5">
        <v>1404208712</v>
      </c>
      <c r="G81" s="5">
        <v>5003796870</v>
      </c>
      <c r="I81" s="5">
        <v>1404208712</v>
      </c>
      <c r="J81" s="5">
        <v>1563402005</v>
      </c>
      <c r="K81" s="5">
        <v>3615614849</v>
      </c>
      <c r="L81" s="5">
        <v>1752427184</v>
      </c>
      <c r="M81" s="5">
        <v>3869741701</v>
      </c>
    </row>
    <row r="82" spans="3:26" ht="15.5" x14ac:dyDescent="0.35">
      <c r="C82" t="s">
        <v>100</v>
      </c>
      <c r="D82" s="5">
        <v>37941440689</v>
      </c>
      <c r="E82" s="5">
        <v>39045489708</v>
      </c>
      <c r="F82" s="5">
        <v>34751495351</v>
      </c>
      <c r="G82" s="5">
        <v>32208378917</v>
      </c>
      <c r="I82" s="5">
        <v>34751495351</v>
      </c>
      <c r="J82" s="5">
        <v>41282534484</v>
      </c>
      <c r="K82" s="5">
        <v>51217844761</v>
      </c>
      <c r="L82" s="5">
        <v>58031018638</v>
      </c>
      <c r="M82" s="5">
        <v>54293191641</v>
      </c>
      <c r="N82" s="5">
        <v>47733434977</v>
      </c>
      <c r="O82" s="5">
        <v>55345178335</v>
      </c>
      <c r="P82" s="5">
        <v>66822259178</v>
      </c>
      <c r="Q82" s="5">
        <v>57587237763</v>
      </c>
      <c r="R82" s="5">
        <v>38577151928</v>
      </c>
      <c r="S82" s="5">
        <v>33735103522</v>
      </c>
      <c r="T82" s="5">
        <v>49153447552</v>
      </c>
      <c r="U82" s="5">
        <v>43465444160</v>
      </c>
      <c r="V82" s="5">
        <v>40655317710</v>
      </c>
      <c r="W82" s="5">
        <v>55249723337</v>
      </c>
      <c r="X82" s="5">
        <v>43984108135</v>
      </c>
      <c r="Y82" s="5">
        <v>43323637952</v>
      </c>
      <c r="Z82" s="5">
        <v>33182247538</v>
      </c>
    </row>
    <row r="83" spans="3:26" ht="15.5" x14ac:dyDescent="0.35">
      <c r="C83" t="s">
        <v>101</v>
      </c>
      <c r="F83" s="5">
        <v>62940</v>
      </c>
      <c r="G83" s="5">
        <v>62940</v>
      </c>
      <c r="I83" s="5">
        <v>62940</v>
      </c>
      <c r="J83" s="5">
        <v>26061893</v>
      </c>
      <c r="K83" s="5">
        <v>34463587</v>
      </c>
      <c r="U83" s="5">
        <v>642807723</v>
      </c>
      <c r="V83" s="5">
        <v>27650106854</v>
      </c>
      <c r="W83" s="5">
        <v>121544597</v>
      </c>
      <c r="X83" s="5">
        <v>51256028</v>
      </c>
      <c r="Y83" s="5">
        <v>55014994</v>
      </c>
      <c r="Z83" s="5">
        <v>50104800</v>
      </c>
    </row>
    <row r="84" spans="3:26" ht="15.5" x14ac:dyDescent="0.35">
      <c r="C84" t="s">
        <v>103</v>
      </c>
      <c r="D84" s="5">
        <v>70856159737</v>
      </c>
      <c r="E84" s="5">
        <v>65539891670</v>
      </c>
      <c r="F84" s="5">
        <v>54272112890</v>
      </c>
      <c r="G84" s="5">
        <v>55560744869</v>
      </c>
      <c r="I84" s="5">
        <v>54272112890</v>
      </c>
      <c r="J84" s="5">
        <v>52008202340</v>
      </c>
      <c r="K84" s="5">
        <v>50078064035</v>
      </c>
      <c r="L84" s="5">
        <v>54140719139</v>
      </c>
      <c r="M84" s="5">
        <v>58856511835</v>
      </c>
      <c r="N84" s="5">
        <v>47328711480</v>
      </c>
      <c r="O84" s="5">
        <v>54309807884</v>
      </c>
      <c r="P84" s="5">
        <v>58505007209</v>
      </c>
      <c r="Q84" s="5">
        <v>53923042843</v>
      </c>
      <c r="R84" s="5">
        <v>24140007939</v>
      </c>
      <c r="S84" s="5">
        <v>30089436015</v>
      </c>
      <c r="T84" s="5">
        <v>35111850724</v>
      </c>
      <c r="U84" s="5">
        <v>33591526509</v>
      </c>
      <c r="V84" s="5">
        <v>43661551141</v>
      </c>
      <c r="W84" s="5">
        <v>33166497679</v>
      </c>
      <c r="X84" s="5">
        <v>31373189021</v>
      </c>
      <c r="Y84" s="5">
        <v>27170169269</v>
      </c>
      <c r="Z84" s="5">
        <v>20969882280</v>
      </c>
    </row>
    <row r="85" spans="3:26" ht="15.5" x14ac:dyDescent="0.35">
      <c r="C85" t="s">
        <v>79</v>
      </c>
      <c r="D85" s="5">
        <v>18770589177</v>
      </c>
      <c r="E85" s="5">
        <v>19666192177</v>
      </c>
      <c r="F85" s="5">
        <v>19837762177</v>
      </c>
      <c r="G85" s="5">
        <v>18366618925</v>
      </c>
      <c r="I85" s="5">
        <v>19837762177</v>
      </c>
      <c r="J85" s="5">
        <v>18632684425</v>
      </c>
      <c r="K85" s="5">
        <v>18381140317</v>
      </c>
      <c r="L85" s="5">
        <v>13886894010</v>
      </c>
      <c r="M85" s="5">
        <v>12565852143</v>
      </c>
      <c r="N85" s="5">
        <v>10749216224</v>
      </c>
      <c r="O85" s="5">
        <v>11339197582</v>
      </c>
      <c r="P85" s="5">
        <v>12371908085</v>
      </c>
      <c r="Q85" s="5">
        <v>11875691338</v>
      </c>
      <c r="R85" s="5">
        <v>-12084802242</v>
      </c>
      <c r="S85" s="5">
        <v>-11915683748</v>
      </c>
      <c r="T85" s="5">
        <v>-6300057870</v>
      </c>
      <c r="U85" s="5">
        <v>-4208223400</v>
      </c>
      <c r="V85" s="5">
        <v>-1414032673</v>
      </c>
    </row>
    <row r="86" spans="3:26" ht="15.5" x14ac:dyDescent="0.35">
      <c r="C86" t="s">
        <v>104</v>
      </c>
      <c r="D86" s="5">
        <v>149458782511</v>
      </c>
      <c r="E86" s="5">
        <v>221538671838</v>
      </c>
      <c r="F86" s="5">
        <v>209603656629</v>
      </c>
      <c r="G86" s="5">
        <v>211432352097</v>
      </c>
      <c r="I86" s="5">
        <v>209603656629</v>
      </c>
      <c r="J86" s="5">
        <v>211735232721</v>
      </c>
      <c r="K86" s="5">
        <v>231702143731</v>
      </c>
      <c r="L86" s="5">
        <v>223008531561</v>
      </c>
      <c r="M86" s="5">
        <v>173574832797</v>
      </c>
      <c r="N86" s="5">
        <v>136743918865</v>
      </c>
      <c r="O86" s="5">
        <v>123669639380</v>
      </c>
      <c r="P86" s="5">
        <v>201923603048</v>
      </c>
      <c r="Q86" s="5">
        <v>126404952607</v>
      </c>
      <c r="R86" s="5">
        <v>71131579000</v>
      </c>
      <c r="S86" s="5">
        <v>81119626942</v>
      </c>
      <c r="T86" s="5">
        <v>89509388915</v>
      </c>
      <c r="U86" s="5">
        <v>126905701667</v>
      </c>
      <c r="V86" s="5">
        <v>140079343003</v>
      </c>
      <c r="W86" s="5">
        <v>138856483088</v>
      </c>
      <c r="X86" s="5">
        <v>158158218458</v>
      </c>
      <c r="Y86" s="5">
        <v>114635487713</v>
      </c>
      <c r="Z86" s="5">
        <v>80333007848</v>
      </c>
    </row>
    <row r="87" spans="3:26" ht="15.5" x14ac:dyDescent="0.35">
      <c r="C87" t="s">
        <v>105</v>
      </c>
    </row>
    <row r="88" spans="3:26" ht="15.5" x14ac:dyDescent="0.35">
      <c r="C88" t="s">
        <v>106</v>
      </c>
      <c r="D88" s="5">
        <v>245703637339</v>
      </c>
      <c r="E88" s="5">
        <v>220001708239</v>
      </c>
      <c r="F88" s="5">
        <v>226511967110</v>
      </c>
      <c r="G88" s="5">
        <v>228729496699</v>
      </c>
      <c r="I88" s="5">
        <v>226511967110</v>
      </c>
      <c r="J88" s="5">
        <v>219681304253</v>
      </c>
      <c r="K88" s="5">
        <v>238157347583</v>
      </c>
      <c r="L88" s="5">
        <v>226523052428</v>
      </c>
      <c r="M88" s="5">
        <v>236275943315</v>
      </c>
      <c r="N88" s="5">
        <v>250324490619</v>
      </c>
      <c r="O88" s="5">
        <v>284043986042</v>
      </c>
      <c r="P88" s="5">
        <v>255455817507</v>
      </c>
      <c r="Q88" s="5">
        <v>261132927270</v>
      </c>
      <c r="R88" s="5">
        <v>231786730367</v>
      </c>
      <c r="S88" s="5">
        <v>171109293254</v>
      </c>
      <c r="T88" s="5">
        <v>165967227248</v>
      </c>
      <c r="U88" s="5">
        <v>171880874270</v>
      </c>
      <c r="V88" s="5">
        <v>187612240799</v>
      </c>
      <c r="W88" s="5">
        <v>184399973247</v>
      </c>
      <c r="X88" s="5">
        <v>176591737639</v>
      </c>
      <c r="Y88" s="5">
        <v>187461988513</v>
      </c>
      <c r="Z88" s="5">
        <v>194493973397</v>
      </c>
    </row>
    <row r="89" spans="3:26" ht="15.5" x14ac:dyDescent="0.35">
      <c r="C89" t="s">
        <v>545</v>
      </c>
      <c r="T89" s="5">
        <v>5252376600</v>
      </c>
      <c r="Y89" s="5">
        <v>83041500</v>
      </c>
    </row>
    <row r="90" spans="3:26" ht="15.5" x14ac:dyDescent="0.35">
      <c r="C90" t="s">
        <v>107</v>
      </c>
      <c r="D90" s="5">
        <v>5310812937</v>
      </c>
      <c r="E90" s="5">
        <v>5310812937</v>
      </c>
      <c r="F90" s="5">
        <v>5310812937</v>
      </c>
      <c r="G90" s="5">
        <v>3481596561</v>
      </c>
      <c r="I90" s="5">
        <v>5310812937</v>
      </c>
      <c r="J90" s="5">
        <v>3481596561</v>
      </c>
      <c r="K90" s="5">
        <v>1390569031</v>
      </c>
      <c r="O90" s="5">
        <v>307324624</v>
      </c>
      <c r="P90" s="5">
        <v>911449964</v>
      </c>
      <c r="Q90" s="5">
        <v>735187489</v>
      </c>
    </row>
    <row r="91" spans="3:26" ht="15.5" x14ac:dyDescent="0.35">
      <c r="C91" t="s">
        <v>108</v>
      </c>
      <c r="D91" s="5">
        <v>274892591069</v>
      </c>
      <c r="E91" s="5">
        <v>256548625140</v>
      </c>
      <c r="F91" s="5">
        <v>261031387404</v>
      </c>
      <c r="G91" s="5">
        <v>259185499103</v>
      </c>
      <c r="I91" s="5">
        <v>261031387404</v>
      </c>
      <c r="J91" s="5">
        <v>252872141274</v>
      </c>
      <c r="K91" s="5">
        <v>258804768176</v>
      </c>
      <c r="L91" s="5">
        <v>245533351705</v>
      </c>
      <c r="M91" s="5">
        <v>257705820867</v>
      </c>
      <c r="N91" s="5">
        <v>269696976845</v>
      </c>
      <c r="O91" s="5">
        <v>295594890068</v>
      </c>
      <c r="P91" s="5">
        <v>301253896066</v>
      </c>
      <c r="Q91" s="5">
        <v>272293827012</v>
      </c>
      <c r="R91" s="5">
        <v>243337111130</v>
      </c>
      <c r="S91" s="5">
        <v>227500760306</v>
      </c>
      <c r="T91" s="5">
        <v>183617268879</v>
      </c>
      <c r="U91" s="5">
        <v>176688788879</v>
      </c>
      <c r="V91" s="5">
        <v>193787957443</v>
      </c>
      <c r="W91" s="5">
        <v>194495974782</v>
      </c>
      <c r="X91" s="5">
        <v>176792330539</v>
      </c>
      <c r="Y91" s="5">
        <v>187745622913</v>
      </c>
      <c r="Z91" s="5">
        <v>195749666418</v>
      </c>
    </row>
    <row r="92" spans="3:26" ht="15.5" x14ac:dyDescent="0.35">
      <c r="C92" t="s">
        <v>109</v>
      </c>
      <c r="D92" s="5">
        <v>424351373580</v>
      </c>
      <c r="E92" s="5">
        <v>478087296978</v>
      </c>
      <c r="F92" s="5">
        <v>470635044033</v>
      </c>
      <c r="G92" s="5">
        <v>470617851200</v>
      </c>
      <c r="I92" s="5">
        <v>470635044033</v>
      </c>
      <c r="J92" s="5">
        <v>464607373995</v>
      </c>
      <c r="K92" s="5">
        <v>490506911907</v>
      </c>
      <c r="L92" s="5">
        <v>468541883266</v>
      </c>
      <c r="M92" s="5">
        <v>431280653664</v>
      </c>
      <c r="N92" s="5">
        <v>406440895710</v>
      </c>
      <c r="O92" s="5">
        <v>419264529448</v>
      </c>
      <c r="P92" s="5">
        <v>503177499114</v>
      </c>
      <c r="Q92" s="5">
        <v>398698779619</v>
      </c>
      <c r="R92" s="5">
        <v>314468690130</v>
      </c>
      <c r="S92" s="5">
        <v>308620387248</v>
      </c>
      <c r="T92" s="5">
        <v>273126657794</v>
      </c>
      <c r="U92" s="5">
        <v>303594490546</v>
      </c>
      <c r="V92" s="5">
        <v>333867300446</v>
      </c>
      <c r="W92" s="5">
        <v>333352457870</v>
      </c>
      <c r="X92" s="5">
        <v>334950548997</v>
      </c>
      <c r="Y92" s="5">
        <v>302381110626</v>
      </c>
      <c r="Z92" s="5">
        <v>276082674266</v>
      </c>
    </row>
    <row r="93" spans="3:26" ht="15.5" x14ac:dyDescent="0.35">
      <c r="C93" t="s">
        <v>110</v>
      </c>
    </row>
    <row r="94" spans="3:26" ht="15.5" x14ac:dyDescent="0.35">
      <c r="C94" t="s">
        <v>111</v>
      </c>
    </row>
    <row r="95" spans="3:26" ht="15.5" x14ac:dyDescent="0.35">
      <c r="C95" t="s">
        <v>112</v>
      </c>
      <c r="D95" s="5">
        <v>61695356438</v>
      </c>
      <c r="E95" s="5">
        <v>61387635083</v>
      </c>
      <c r="F95" s="5">
        <v>52232386545</v>
      </c>
      <c r="G95" s="5">
        <v>56586846329</v>
      </c>
      <c r="I95" s="5">
        <v>52232386545</v>
      </c>
      <c r="J95" s="5">
        <v>51722852799</v>
      </c>
      <c r="K95" s="5">
        <v>90785195067</v>
      </c>
      <c r="L95" s="5">
        <v>124402291984</v>
      </c>
      <c r="M95" s="5">
        <v>130517093483</v>
      </c>
      <c r="N95" s="5">
        <v>86215048917</v>
      </c>
      <c r="O95" s="5">
        <v>87957256576</v>
      </c>
      <c r="P95" s="5">
        <v>201327226691</v>
      </c>
      <c r="Q95" s="5">
        <v>73638951697</v>
      </c>
      <c r="R95" s="5">
        <v>47573871564</v>
      </c>
      <c r="S95" s="5">
        <v>68835516891</v>
      </c>
      <c r="T95" s="5">
        <v>31090308805</v>
      </c>
      <c r="U95" s="5">
        <v>68941583137</v>
      </c>
      <c r="V95" s="5">
        <v>97499476226</v>
      </c>
      <c r="W95" s="5">
        <v>98985394546</v>
      </c>
      <c r="X95" s="5">
        <v>84930157694</v>
      </c>
      <c r="Y95" s="5">
        <v>81752634834</v>
      </c>
      <c r="Z95" s="5">
        <v>119086244492</v>
      </c>
    </row>
    <row r="96" spans="3:26" ht="15.5" x14ac:dyDescent="0.35">
      <c r="C96" t="s">
        <v>115</v>
      </c>
      <c r="D96" s="5">
        <v>26896656275</v>
      </c>
      <c r="E96" s="5">
        <v>22722207044</v>
      </c>
      <c r="F96" s="5">
        <v>21029235757</v>
      </c>
      <c r="G96" s="5">
        <v>25339857047</v>
      </c>
      <c r="I96" s="5">
        <v>21029235757</v>
      </c>
      <c r="J96" s="5">
        <v>22423729680</v>
      </c>
      <c r="K96" s="5">
        <v>47854281546</v>
      </c>
      <c r="L96" s="5">
        <v>65936796982</v>
      </c>
      <c r="M96" s="5">
        <v>56023228940</v>
      </c>
      <c r="N96" s="5">
        <v>53381073328</v>
      </c>
      <c r="O96" s="5">
        <v>49966526353</v>
      </c>
      <c r="P96" s="5">
        <v>129522174148</v>
      </c>
      <c r="Q96" s="5">
        <v>21872153523</v>
      </c>
      <c r="R96" s="5">
        <v>22972728400</v>
      </c>
      <c r="S96" s="5">
        <v>50988279262</v>
      </c>
      <c r="T96" s="5">
        <v>3793959040</v>
      </c>
      <c r="U96" s="5">
        <v>44195120910</v>
      </c>
      <c r="V96" s="5">
        <v>75402316236</v>
      </c>
      <c r="W96" s="5">
        <v>64919044708</v>
      </c>
      <c r="X96" s="5">
        <v>63218778659</v>
      </c>
      <c r="Y96" s="5">
        <v>59461174390</v>
      </c>
      <c r="Z96" s="5">
        <v>35931621199</v>
      </c>
    </row>
    <row r="97" spans="3:26" ht="15.5" x14ac:dyDescent="0.35">
      <c r="C97" t="s">
        <v>113</v>
      </c>
      <c r="N97" s="5">
        <v>15465900035</v>
      </c>
      <c r="O97" s="5">
        <v>18879688764</v>
      </c>
      <c r="P97" s="5">
        <v>48602950769</v>
      </c>
      <c r="Q97" s="5">
        <v>40272595145</v>
      </c>
      <c r="R97" s="5">
        <v>12485885019</v>
      </c>
      <c r="S97" s="5">
        <v>8778233079</v>
      </c>
      <c r="T97" s="5">
        <v>17772936450</v>
      </c>
      <c r="U97" s="5">
        <v>13924151033</v>
      </c>
      <c r="V97" s="5">
        <v>15044922998</v>
      </c>
      <c r="W97" s="5">
        <v>23791798193</v>
      </c>
      <c r="X97" s="5">
        <v>16049325984</v>
      </c>
      <c r="Y97" s="5">
        <v>11810234601</v>
      </c>
      <c r="Z97" s="5">
        <v>14144774139</v>
      </c>
    </row>
    <row r="98" spans="3:26" ht="15.5" x14ac:dyDescent="0.35">
      <c r="C98" t="s">
        <v>99</v>
      </c>
      <c r="M98" s="5">
        <v>24900000</v>
      </c>
    </row>
    <row r="99" spans="3:26" ht="15.5" x14ac:dyDescent="0.35">
      <c r="C99" t="s">
        <v>114</v>
      </c>
      <c r="D99" s="5">
        <v>23267314309</v>
      </c>
      <c r="E99" s="5">
        <v>26443101910</v>
      </c>
      <c r="F99" s="5">
        <v>19577940941</v>
      </c>
      <c r="G99" s="5">
        <v>18663860091</v>
      </c>
      <c r="I99" s="5">
        <v>19577940941</v>
      </c>
      <c r="J99" s="5">
        <v>20852853222</v>
      </c>
      <c r="K99" s="5">
        <v>25594017980</v>
      </c>
      <c r="L99" s="5">
        <v>22438262044</v>
      </c>
      <c r="M99" s="5">
        <v>30051709639</v>
      </c>
      <c r="N99" s="5">
        <v>15465900035</v>
      </c>
      <c r="O99" s="5">
        <v>18879688764</v>
      </c>
      <c r="P99" s="5">
        <v>48602950769</v>
      </c>
      <c r="Q99" s="5">
        <v>40272595145</v>
      </c>
      <c r="R99" s="5">
        <v>12485885019</v>
      </c>
      <c r="S99" s="5">
        <v>8778233079</v>
      </c>
      <c r="T99" s="5">
        <v>17772936450</v>
      </c>
      <c r="U99" s="5">
        <v>13924151033</v>
      </c>
      <c r="V99" s="5">
        <v>15044922998</v>
      </c>
      <c r="W99" s="5">
        <v>23791798193</v>
      </c>
      <c r="X99" s="5">
        <v>16049325984</v>
      </c>
      <c r="Y99" s="5">
        <v>11810234601</v>
      </c>
      <c r="Z99" s="5">
        <v>14144774139</v>
      </c>
    </row>
    <row r="100" spans="3:26" ht="15.5" x14ac:dyDescent="0.35">
      <c r="C100" t="s">
        <v>117</v>
      </c>
      <c r="D100" s="5">
        <v>2779707070</v>
      </c>
      <c r="E100" s="5">
        <v>3994877524</v>
      </c>
      <c r="F100" s="5">
        <v>4409615463</v>
      </c>
      <c r="G100" s="5">
        <v>3252491751</v>
      </c>
      <c r="I100" s="5">
        <v>4409615463</v>
      </c>
      <c r="J100" s="5">
        <v>2053675471</v>
      </c>
      <c r="K100" s="5">
        <v>7528676572</v>
      </c>
      <c r="L100" s="5">
        <v>15397748678</v>
      </c>
      <c r="M100" s="5">
        <v>8607250693</v>
      </c>
      <c r="N100" s="5">
        <v>4729113420</v>
      </c>
      <c r="O100" s="5">
        <v>6445038151</v>
      </c>
      <c r="P100" s="5">
        <v>3747433645</v>
      </c>
      <c r="Q100" s="5">
        <v>2548610263</v>
      </c>
      <c r="R100" s="5">
        <v>5534867098</v>
      </c>
      <c r="S100" s="5">
        <v>859195244</v>
      </c>
      <c r="T100" s="5">
        <v>4894036270</v>
      </c>
      <c r="U100" s="5">
        <v>2105844358</v>
      </c>
      <c r="V100" s="5">
        <v>359181012</v>
      </c>
      <c r="W100" s="5">
        <v>1008504306</v>
      </c>
      <c r="X100" s="5">
        <v>3289221216</v>
      </c>
      <c r="Y100" s="5">
        <v>76862642</v>
      </c>
      <c r="Z100" s="5">
        <v>1682699397</v>
      </c>
    </row>
    <row r="101" spans="3:26" ht="15.5" x14ac:dyDescent="0.35">
      <c r="C101" t="s">
        <v>206</v>
      </c>
    </row>
    <row r="102" spans="3:26" ht="15.5" x14ac:dyDescent="0.35">
      <c r="C102" t="s">
        <v>207</v>
      </c>
      <c r="D102" s="5">
        <v>3387865506</v>
      </c>
      <c r="E102" s="5">
        <v>2328604184</v>
      </c>
      <c r="F102" s="5">
        <v>1404208712</v>
      </c>
      <c r="G102" s="5">
        <v>5003796870</v>
      </c>
      <c r="I102" s="5">
        <v>1404208712</v>
      </c>
      <c r="J102" s="5">
        <v>1563402005</v>
      </c>
      <c r="K102" s="5">
        <v>3615614849</v>
      </c>
      <c r="L102" s="5">
        <v>1752427184</v>
      </c>
      <c r="M102" s="5">
        <v>3869741701</v>
      </c>
      <c r="N102" s="5">
        <v>1249871970</v>
      </c>
      <c r="O102" s="5">
        <v>1264498056</v>
      </c>
      <c r="P102" s="5">
        <v>1816747084</v>
      </c>
      <c r="Q102" s="5">
        <v>1723931703</v>
      </c>
      <c r="R102" s="5">
        <v>2849042448</v>
      </c>
      <c r="S102" s="5">
        <v>1895580320</v>
      </c>
      <c r="T102" s="5">
        <v>857479773</v>
      </c>
      <c r="U102" s="5">
        <v>3422843068</v>
      </c>
      <c r="Y102" s="5">
        <v>44048187</v>
      </c>
      <c r="Z102" s="5">
        <v>92862700</v>
      </c>
    </row>
    <row r="103" spans="3:26" ht="15.5" x14ac:dyDescent="0.35">
      <c r="C103" t="s">
        <v>116</v>
      </c>
      <c r="D103" s="5">
        <v>3001413087</v>
      </c>
      <c r="E103" s="5">
        <v>2839773243</v>
      </c>
      <c r="F103" s="5">
        <v>3402865072</v>
      </c>
      <c r="G103" s="5">
        <v>2483968912</v>
      </c>
      <c r="I103" s="5">
        <v>3402865072</v>
      </c>
      <c r="J103" s="5">
        <v>3330248856</v>
      </c>
      <c r="K103" s="5">
        <v>3369204629</v>
      </c>
      <c r="L103" s="5">
        <v>3533980468</v>
      </c>
      <c r="M103" s="5">
        <v>2682936205</v>
      </c>
      <c r="N103" s="5">
        <v>2942550758</v>
      </c>
      <c r="O103" s="5">
        <v>2929236780</v>
      </c>
      <c r="P103" s="5">
        <v>15853829069</v>
      </c>
      <c r="Q103" s="5">
        <v>5027082590</v>
      </c>
      <c r="R103" s="5">
        <v>2177424651</v>
      </c>
      <c r="S103" s="5">
        <v>4855647371</v>
      </c>
      <c r="T103" s="5">
        <v>2303373298</v>
      </c>
      <c r="U103" s="5">
        <v>3039065267</v>
      </c>
      <c r="V103" s="5">
        <v>2577683599</v>
      </c>
      <c r="W103" s="5">
        <v>1662461281</v>
      </c>
      <c r="X103" s="5">
        <v>1322870535</v>
      </c>
      <c r="Y103" s="5">
        <v>1259063830</v>
      </c>
      <c r="Z103" s="5">
        <v>807796140</v>
      </c>
    </row>
    <row r="104" spans="3:26" ht="15.5" x14ac:dyDescent="0.35">
      <c r="C104" t="s">
        <v>119</v>
      </c>
      <c r="V104" s="5">
        <v>284125004</v>
      </c>
      <c r="W104" s="5">
        <v>76636058</v>
      </c>
      <c r="X104" s="5">
        <v>153161300</v>
      </c>
      <c r="Y104" s="5">
        <v>9101251184</v>
      </c>
      <c r="Z104" s="5">
        <v>66426490917</v>
      </c>
    </row>
    <row r="105" spans="3:26" ht="15.5" x14ac:dyDescent="0.35">
      <c r="C105" t="s">
        <v>121</v>
      </c>
      <c r="M105" s="5">
        <v>3960335107</v>
      </c>
      <c r="N105" s="5">
        <v>11865781916</v>
      </c>
      <c r="O105" s="5">
        <v>18646228724</v>
      </c>
    </row>
    <row r="106" spans="3:26" ht="15.5" x14ac:dyDescent="0.35">
      <c r="C106" t="s">
        <v>509</v>
      </c>
    </row>
    <row r="107" spans="3:26" ht="15.5" x14ac:dyDescent="0.35">
      <c r="C107" t="s">
        <v>122</v>
      </c>
      <c r="M107" s="5">
        <v>5280446808</v>
      </c>
      <c r="N107" s="5">
        <v>6780446808</v>
      </c>
      <c r="O107" s="5">
        <v>6780446808</v>
      </c>
      <c r="V107" s="5">
        <v>284125004</v>
      </c>
      <c r="W107" s="5">
        <v>76636058</v>
      </c>
      <c r="X107" s="5">
        <v>153161300</v>
      </c>
      <c r="Y107" s="5">
        <v>9101251184</v>
      </c>
      <c r="Z107" s="5">
        <v>66426490917</v>
      </c>
    </row>
    <row r="108" spans="3:26" ht="15.5" x14ac:dyDescent="0.35">
      <c r="C108" t="s">
        <v>118</v>
      </c>
      <c r="J108" s="5">
        <v>441414068</v>
      </c>
      <c r="K108" s="5">
        <v>492151115</v>
      </c>
      <c r="L108" s="5">
        <v>391770675</v>
      </c>
      <c r="M108" s="5">
        <v>459691800</v>
      </c>
      <c r="O108" s="5">
        <v>39123600</v>
      </c>
      <c r="P108" s="5">
        <v>84158400</v>
      </c>
      <c r="Q108" s="5">
        <v>84158400</v>
      </c>
      <c r="T108" s="5">
        <v>5000000</v>
      </c>
      <c r="U108" s="5">
        <v>203645838</v>
      </c>
    </row>
    <row r="109" spans="3:26" ht="15.5" x14ac:dyDescent="0.35">
      <c r="C109" t="s">
        <v>123</v>
      </c>
      <c r="D109" s="5">
        <v>69257550071</v>
      </c>
      <c r="E109" s="5">
        <v>68630550071</v>
      </c>
      <c r="F109" s="5">
        <v>68003550071</v>
      </c>
      <c r="G109" s="5">
        <v>71201985905</v>
      </c>
      <c r="I109" s="5">
        <v>68003550071</v>
      </c>
      <c r="J109" s="5">
        <v>69320985905</v>
      </c>
      <c r="K109" s="5">
        <v>65872398721</v>
      </c>
      <c r="L109" s="5">
        <v>65184698379</v>
      </c>
      <c r="M109" s="5">
        <v>69728790362</v>
      </c>
      <c r="N109" s="5">
        <v>114235031127</v>
      </c>
      <c r="O109" s="5">
        <v>118566202436</v>
      </c>
      <c r="P109" s="5">
        <v>97665395766</v>
      </c>
      <c r="Q109" s="5">
        <v>97875830674</v>
      </c>
      <c r="R109" s="5">
        <v>20393374115</v>
      </c>
      <c r="S109" s="5">
        <v>18223789606</v>
      </c>
      <c r="T109" s="5">
        <v>16778422887</v>
      </c>
      <c r="U109" s="5">
        <v>16929718484</v>
      </c>
      <c r="V109" s="5">
        <v>17732030831</v>
      </c>
      <c r="W109" s="5">
        <v>12984564748</v>
      </c>
      <c r="X109" s="5">
        <v>20560623758</v>
      </c>
      <c r="Y109" s="5">
        <v>65003394387</v>
      </c>
      <c r="Z109" s="5">
        <v>31514063002</v>
      </c>
    </row>
    <row r="110" spans="3:26" ht="15.5" x14ac:dyDescent="0.35">
      <c r="C110" t="s">
        <v>124</v>
      </c>
      <c r="D110" s="5">
        <v>69257550071</v>
      </c>
      <c r="E110" s="5">
        <v>68630550071</v>
      </c>
      <c r="F110" s="5">
        <v>68003550071</v>
      </c>
      <c r="G110" s="5">
        <v>71201985905</v>
      </c>
      <c r="I110" s="5">
        <v>68003550071</v>
      </c>
      <c r="J110" s="5">
        <v>69320985905</v>
      </c>
      <c r="K110" s="5">
        <v>65872398721</v>
      </c>
      <c r="L110" s="5">
        <v>65184698379</v>
      </c>
      <c r="M110" s="5">
        <v>69728790362</v>
      </c>
      <c r="N110" s="5">
        <v>114235031127</v>
      </c>
      <c r="O110" s="5">
        <v>118566202436</v>
      </c>
      <c r="P110" s="5">
        <v>97665395766</v>
      </c>
      <c r="Q110" s="5">
        <v>97875830674</v>
      </c>
      <c r="R110" s="5">
        <v>20393374115</v>
      </c>
      <c r="S110" s="5">
        <v>18223789606</v>
      </c>
      <c r="T110" s="5">
        <v>16778422887</v>
      </c>
      <c r="U110" s="5">
        <v>16929718484</v>
      </c>
      <c r="V110" s="5">
        <v>17732030831</v>
      </c>
      <c r="W110" s="5">
        <v>12984564748</v>
      </c>
      <c r="X110" s="5">
        <v>20560623758</v>
      </c>
      <c r="Y110" s="5">
        <v>65003394387</v>
      </c>
      <c r="Z110" s="5">
        <v>31514063002</v>
      </c>
    </row>
    <row r="111" spans="3:26" ht="15.5" x14ac:dyDescent="0.35">
      <c r="C111" t="s">
        <v>125</v>
      </c>
      <c r="V111" s="5">
        <v>208645830</v>
      </c>
      <c r="W111" s="5">
        <v>51750000</v>
      </c>
      <c r="X111" s="5">
        <v>128338374</v>
      </c>
      <c r="Y111" s="5">
        <v>45085858287</v>
      </c>
      <c r="Z111" s="5">
        <v>27568076902</v>
      </c>
    </row>
    <row r="112" spans="3:26" ht="15.5" x14ac:dyDescent="0.35">
      <c r="C112" t="s">
        <v>258</v>
      </c>
      <c r="L112" s="5">
        <v>337076796</v>
      </c>
      <c r="P112" s="5">
        <v>39123600</v>
      </c>
      <c r="Q112" s="5">
        <v>123282000</v>
      </c>
      <c r="U112" s="5">
        <v>5000000</v>
      </c>
    </row>
    <row r="113" spans="3:26" ht="15.5" x14ac:dyDescent="0.35">
      <c r="C113" t="s">
        <v>126</v>
      </c>
      <c r="L113" s="5">
        <v>337076796</v>
      </c>
      <c r="M113" s="5">
        <v>3960335107</v>
      </c>
      <c r="N113" s="5">
        <v>11865781916</v>
      </c>
      <c r="O113" s="5">
        <v>18646228724</v>
      </c>
      <c r="P113" s="5">
        <v>39123600</v>
      </c>
      <c r="Q113" s="5">
        <v>123282000</v>
      </c>
      <c r="U113" s="5">
        <v>5000000</v>
      </c>
      <c r="V113" s="5">
        <v>208645830</v>
      </c>
      <c r="W113" s="5">
        <v>51750000</v>
      </c>
      <c r="X113" s="5">
        <v>128338374</v>
      </c>
      <c r="Y113" s="5">
        <v>45085858287</v>
      </c>
      <c r="Z113" s="5">
        <v>27568076902</v>
      </c>
    </row>
    <row r="114" spans="3:26" ht="15.5" x14ac:dyDescent="0.35">
      <c r="C114" t="s">
        <v>919</v>
      </c>
      <c r="D114" s="5">
        <v>41150000000</v>
      </c>
      <c r="E114" s="5">
        <v>41150000000</v>
      </c>
      <c r="F114" s="5">
        <v>41150000000</v>
      </c>
      <c r="G114" s="5">
        <v>41150000000</v>
      </c>
      <c r="I114" s="5">
        <v>41150000000</v>
      </c>
      <c r="J114" s="5">
        <v>41150000000</v>
      </c>
      <c r="K114" s="5">
        <v>41150000000</v>
      </c>
      <c r="L114" s="5">
        <v>41150000000</v>
      </c>
      <c r="M114" s="5">
        <v>41150000000</v>
      </c>
      <c r="N114" s="5">
        <v>72642304568</v>
      </c>
      <c r="O114" s="5">
        <v>72162343168</v>
      </c>
      <c r="P114" s="5">
        <v>69042228297</v>
      </c>
      <c r="Q114" s="5">
        <v>67616047090</v>
      </c>
    </row>
    <row r="115" spans="3:26" ht="15.5" x14ac:dyDescent="0.35">
      <c r="C115" t="s">
        <v>211</v>
      </c>
      <c r="L115" s="5">
        <v>121603444</v>
      </c>
      <c r="M115" s="5">
        <v>2392483587</v>
      </c>
      <c r="N115" s="5">
        <v>8562579810</v>
      </c>
      <c r="O115" s="5">
        <v>9889043464</v>
      </c>
      <c r="P115" s="5">
        <v>11576057943</v>
      </c>
      <c r="Q115" s="5">
        <v>12533930406</v>
      </c>
      <c r="R115" s="5">
        <v>9616391427</v>
      </c>
      <c r="S115" s="5">
        <v>10412895628</v>
      </c>
      <c r="T115" s="5">
        <v>11348780221</v>
      </c>
      <c r="U115" s="5">
        <v>12776519129</v>
      </c>
      <c r="V115" s="5">
        <v>14505267768</v>
      </c>
      <c r="W115" s="5">
        <v>10734988587</v>
      </c>
      <c r="X115" s="5">
        <v>18457040328</v>
      </c>
      <c r="Y115" s="5">
        <v>18329375900</v>
      </c>
      <c r="Z115" s="5">
        <v>2657412035</v>
      </c>
    </row>
    <row r="116" spans="3:26" ht="15.5" x14ac:dyDescent="0.35">
      <c r="C116" t="s">
        <v>127</v>
      </c>
      <c r="D116" s="5">
        <v>130952906509</v>
      </c>
      <c r="E116" s="5">
        <v>130018185154</v>
      </c>
      <c r="F116" s="5">
        <v>120235936616</v>
      </c>
      <c r="G116" s="5">
        <v>127788832234</v>
      </c>
      <c r="I116" s="5">
        <v>120235936616</v>
      </c>
      <c r="J116" s="5">
        <v>121043838704</v>
      </c>
      <c r="K116" s="5">
        <v>156657593788</v>
      </c>
      <c r="L116" s="5">
        <v>189586990363</v>
      </c>
      <c r="M116" s="5">
        <v>200245883845</v>
      </c>
      <c r="N116" s="5">
        <v>200450080044</v>
      </c>
      <c r="O116" s="5">
        <v>206523459012</v>
      </c>
      <c r="P116" s="5">
        <v>298992622457</v>
      </c>
      <c r="Q116" s="5">
        <v>171514782371</v>
      </c>
      <c r="R116" s="5">
        <v>67967245679</v>
      </c>
      <c r="S116" s="5">
        <v>87059306497</v>
      </c>
      <c r="T116" s="5">
        <v>47868731692</v>
      </c>
      <c r="U116" s="5">
        <v>85871301621</v>
      </c>
      <c r="V116" s="5">
        <v>115231507057</v>
      </c>
      <c r="W116" s="5">
        <v>111969959294</v>
      </c>
      <c r="X116" s="5">
        <v>105490781452</v>
      </c>
      <c r="Y116" s="5">
        <v>146756029221</v>
      </c>
      <c r="Z116" s="5">
        <v>150600307494</v>
      </c>
    </row>
    <row r="117" spans="3:26" ht="15.5" x14ac:dyDescent="0.35">
      <c r="C117" t="s">
        <v>128</v>
      </c>
    </row>
    <row r="118" spans="3:26" ht="15.5" x14ac:dyDescent="0.35">
      <c r="C118" t="s">
        <v>129</v>
      </c>
      <c r="D118" s="5">
        <v>136267140000</v>
      </c>
      <c r="E118" s="5">
        <v>136267140000</v>
      </c>
      <c r="F118" s="5">
        <v>136267140000</v>
      </c>
      <c r="G118" s="5">
        <v>136267140000</v>
      </c>
      <c r="I118" s="5">
        <v>136267140000</v>
      </c>
      <c r="J118" s="5">
        <v>136267140000</v>
      </c>
      <c r="K118" s="5">
        <v>136267140000</v>
      </c>
      <c r="L118" s="5">
        <v>136267140000</v>
      </c>
      <c r="M118" s="5">
        <v>136267140000</v>
      </c>
      <c r="N118" s="5">
        <v>136267140000</v>
      </c>
      <c r="O118" s="5">
        <v>136267140000</v>
      </c>
      <c r="P118" s="5">
        <v>136267140000</v>
      </c>
      <c r="Q118" s="5">
        <v>136267140000</v>
      </c>
      <c r="R118" s="5">
        <v>150000000000</v>
      </c>
      <c r="S118" s="5">
        <v>150000000000</v>
      </c>
      <c r="T118" s="5">
        <v>150000000000</v>
      </c>
      <c r="U118" s="5">
        <v>150000000000</v>
      </c>
      <c r="V118" s="5">
        <v>150000000000</v>
      </c>
      <c r="W118" s="5">
        <v>150000000000</v>
      </c>
      <c r="X118" s="5">
        <v>150000000000</v>
      </c>
      <c r="Y118" s="5">
        <v>130000000000</v>
      </c>
      <c r="Z118" s="5">
        <v>130000000000</v>
      </c>
    </row>
    <row r="119" spans="3:26" ht="15.5" x14ac:dyDescent="0.35">
      <c r="C119" t="s">
        <v>130</v>
      </c>
      <c r="D119" s="5">
        <v>-8407840449</v>
      </c>
      <c r="E119" s="5">
        <v>-8407840449</v>
      </c>
      <c r="F119" s="5">
        <v>-8407840449</v>
      </c>
      <c r="G119" s="5">
        <v>-8407840449</v>
      </c>
      <c r="I119" s="5">
        <v>-8407840449</v>
      </c>
      <c r="J119" s="5">
        <v>-8407840449</v>
      </c>
      <c r="K119" s="5">
        <v>-8407840449</v>
      </c>
      <c r="L119" s="5">
        <v>-8407840449</v>
      </c>
      <c r="M119" s="5">
        <v>-8407840449</v>
      </c>
      <c r="N119" s="5">
        <v>-8407840449</v>
      </c>
      <c r="O119" s="5">
        <v>-8407840449</v>
      </c>
      <c r="P119" s="5">
        <v>-8407840449</v>
      </c>
      <c r="Q119" s="5">
        <v>-8407840449</v>
      </c>
      <c r="R119" s="5">
        <v>33542841148</v>
      </c>
      <c r="S119" s="5">
        <v>33542841148</v>
      </c>
      <c r="T119" s="5">
        <v>33542841148</v>
      </c>
      <c r="U119" s="5">
        <v>33542841148</v>
      </c>
      <c r="V119" s="5">
        <v>33542841148</v>
      </c>
      <c r="W119" s="5">
        <v>33542841148</v>
      </c>
      <c r="X119" s="5">
        <v>33542841148</v>
      </c>
      <c r="Y119" s="5">
        <v>4367923968</v>
      </c>
      <c r="Z119" s="5">
        <v>4367923968</v>
      </c>
    </row>
    <row r="120" spans="3:26" ht="15.5" x14ac:dyDescent="0.35">
      <c r="C120" t="s">
        <v>131</v>
      </c>
      <c r="D120" s="5">
        <v>146898756647</v>
      </c>
      <c r="E120" s="5">
        <v>200673933044</v>
      </c>
      <c r="F120" s="5">
        <v>202830004998</v>
      </c>
      <c r="G120" s="5">
        <v>196733046781</v>
      </c>
      <c r="I120" s="5">
        <v>202830004998</v>
      </c>
      <c r="J120" s="5">
        <v>197194839840</v>
      </c>
      <c r="K120" s="5">
        <v>187719279469</v>
      </c>
      <c r="L120" s="5">
        <v>137304092648</v>
      </c>
      <c r="M120" s="5">
        <v>90694674089</v>
      </c>
      <c r="N120" s="5">
        <v>67461876353</v>
      </c>
      <c r="O120" s="5">
        <v>73606541965</v>
      </c>
      <c r="P120" s="5">
        <v>63988115386</v>
      </c>
      <c r="Q120" s="5">
        <v>87439706598</v>
      </c>
      <c r="R120" s="5">
        <v>75043405545</v>
      </c>
      <c r="S120" s="5">
        <v>49933923351</v>
      </c>
      <c r="T120" s="5">
        <v>48015142824</v>
      </c>
      <c r="U120" s="5">
        <v>38388571177</v>
      </c>
      <c r="V120" s="5">
        <v>36506984914</v>
      </c>
      <c r="W120" s="5">
        <v>37839657428</v>
      </c>
      <c r="X120" s="5">
        <v>45916926397</v>
      </c>
      <c r="Y120" s="5">
        <v>21257157437</v>
      </c>
      <c r="Z120" s="5">
        <v>-8885557196</v>
      </c>
    </row>
    <row r="121" spans="3:26" ht="15.5" x14ac:dyDescent="0.35">
      <c r="C121" t="s">
        <v>132</v>
      </c>
      <c r="D121" s="5">
        <v>4600000000</v>
      </c>
      <c r="E121" s="5">
        <v>4500000000</v>
      </c>
      <c r="F121" s="5">
        <v>4500000000</v>
      </c>
      <c r="G121" s="5">
        <v>4500000000</v>
      </c>
      <c r="I121" s="5">
        <v>4500000000</v>
      </c>
      <c r="J121" s="5">
        <v>4400000000</v>
      </c>
      <c r="K121" s="5">
        <v>4300000000</v>
      </c>
      <c r="L121" s="5">
        <v>4200000000</v>
      </c>
      <c r="M121" s="5">
        <v>4100000000</v>
      </c>
      <c r="N121" s="5">
        <v>4100000000</v>
      </c>
      <c r="O121" s="5">
        <v>4000000000</v>
      </c>
      <c r="P121" s="5">
        <v>4000000000</v>
      </c>
      <c r="Q121" s="5">
        <v>3600000000</v>
      </c>
      <c r="R121" s="5">
        <v>3100000000</v>
      </c>
      <c r="S121" s="5">
        <v>3048868968</v>
      </c>
      <c r="T121" s="5">
        <v>3017787067</v>
      </c>
      <c r="U121" s="5">
        <v>2986200804</v>
      </c>
    </row>
    <row r="122" spans="3:26" ht="15.5" x14ac:dyDescent="0.35">
      <c r="C122" t="s">
        <v>133</v>
      </c>
      <c r="D122" s="5">
        <v>142298756647</v>
      </c>
      <c r="E122" s="5">
        <v>196173933044</v>
      </c>
      <c r="F122" s="5">
        <v>198330004998</v>
      </c>
      <c r="G122" s="5">
        <v>192233046781</v>
      </c>
      <c r="I122" s="5">
        <v>198330004998</v>
      </c>
      <c r="J122" s="5">
        <v>192794839840</v>
      </c>
      <c r="K122" s="5">
        <v>183419279469</v>
      </c>
      <c r="L122" s="5">
        <v>133104092648</v>
      </c>
      <c r="M122" s="5">
        <v>86594674089</v>
      </c>
      <c r="N122" s="5">
        <v>63361876353</v>
      </c>
      <c r="O122" s="5">
        <v>69606541965</v>
      </c>
      <c r="P122" s="5">
        <v>59988115386</v>
      </c>
      <c r="Q122" s="5">
        <v>83839706598</v>
      </c>
      <c r="R122" s="5">
        <v>71943405545</v>
      </c>
      <c r="S122" s="5">
        <v>46885054383</v>
      </c>
      <c r="T122" s="5">
        <v>44997355757</v>
      </c>
      <c r="U122" s="5">
        <v>35402370373</v>
      </c>
    </row>
    <row r="123" spans="3:26" ht="15.5" x14ac:dyDescent="0.35">
      <c r="C123" t="s">
        <v>134</v>
      </c>
      <c r="D123" s="5">
        <v>146898756647</v>
      </c>
      <c r="E123" s="5">
        <v>200673933044</v>
      </c>
      <c r="F123" s="5">
        <v>202830004998</v>
      </c>
      <c r="G123" s="5">
        <v>196733046781</v>
      </c>
      <c r="I123" s="5">
        <v>202830004998</v>
      </c>
      <c r="J123" s="5">
        <v>197194839840</v>
      </c>
      <c r="K123" s="5">
        <v>187719279469</v>
      </c>
      <c r="L123" s="5">
        <v>137304092648</v>
      </c>
      <c r="M123" s="5">
        <v>90694674089</v>
      </c>
      <c r="N123" s="5">
        <v>67461876353</v>
      </c>
      <c r="O123" s="5">
        <v>73606541965</v>
      </c>
      <c r="P123" s="5">
        <v>63988115386</v>
      </c>
      <c r="Q123" s="5">
        <v>87439706598</v>
      </c>
      <c r="R123" s="5">
        <v>75043405545</v>
      </c>
      <c r="S123" s="5">
        <v>49933923351</v>
      </c>
      <c r="T123" s="5">
        <v>48015142824</v>
      </c>
      <c r="U123" s="5">
        <v>38388571177</v>
      </c>
      <c r="V123" s="5">
        <v>36506984914</v>
      </c>
      <c r="W123" s="5">
        <v>37839657428</v>
      </c>
      <c r="X123" s="5">
        <v>45916926397</v>
      </c>
      <c r="Y123" s="5">
        <v>21257157437</v>
      </c>
      <c r="Z123" s="5">
        <v>-8885557196</v>
      </c>
    </row>
    <row r="124" spans="3:26" ht="15.5" x14ac:dyDescent="0.35">
      <c r="C124" t="s">
        <v>212</v>
      </c>
      <c r="D124" s="5">
        <v>-130178304</v>
      </c>
      <c r="E124" s="5">
        <v>-130312948</v>
      </c>
      <c r="F124" s="5">
        <v>-127959309</v>
      </c>
      <c r="G124" s="5">
        <v>-129946291</v>
      </c>
      <c r="I124" s="5">
        <v>-127959309</v>
      </c>
      <c r="J124" s="5">
        <v>-123288525</v>
      </c>
      <c r="K124" s="5">
        <v>-110401218</v>
      </c>
      <c r="L124" s="5">
        <v>-95393306</v>
      </c>
      <c r="M124" s="5">
        <v>-85055964</v>
      </c>
      <c r="N124" s="5">
        <v>-79576462</v>
      </c>
      <c r="O124" s="5">
        <v>-63968662</v>
      </c>
      <c r="P124" s="5">
        <v>-34446365</v>
      </c>
      <c r="Q124" s="5">
        <v>9299761</v>
      </c>
    </row>
    <row r="125" spans="3:26" ht="15.5" x14ac:dyDescent="0.35">
      <c r="C125" t="s">
        <v>10</v>
      </c>
      <c r="D125" s="5">
        <v>293398467071</v>
      </c>
      <c r="E125" s="5">
        <v>348069111824</v>
      </c>
      <c r="F125" s="5">
        <v>350399107417</v>
      </c>
      <c r="G125" s="5">
        <v>342829018966</v>
      </c>
      <c r="I125" s="5">
        <v>350399107417</v>
      </c>
      <c r="J125" s="5">
        <v>343563535291</v>
      </c>
      <c r="K125" s="5">
        <v>333849318119</v>
      </c>
      <c r="L125" s="5">
        <v>278954892903</v>
      </c>
      <c r="M125" s="5">
        <v>231034769819</v>
      </c>
      <c r="N125" s="5">
        <v>205990815666</v>
      </c>
      <c r="O125" s="5">
        <v>212741070436</v>
      </c>
      <c r="P125" s="5">
        <v>204184876657</v>
      </c>
      <c r="Q125" s="5">
        <v>227183997248</v>
      </c>
      <c r="R125" s="5">
        <v>246501444451</v>
      </c>
      <c r="S125" s="5">
        <v>221561080751</v>
      </c>
      <c r="T125" s="5">
        <v>225257926102</v>
      </c>
      <c r="U125" s="5">
        <v>217723188925</v>
      </c>
      <c r="V125" s="5">
        <v>218635793389</v>
      </c>
      <c r="W125" s="5">
        <v>221382498576</v>
      </c>
      <c r="X125" s="5">
        <v>229459767545</v>
      </c>
      <c r="Y125" s="5">
        <v>155625081405</v>
      </c>
      <c r="Z125" s="5">
        <v>125482366772</v>
      </c>
    </row>
    <row r="126" spans="3:26" ht="15.5" x14ac:dyDescent="0.35">
      <c r="C126" t="s">
        <v>135</v>
      </c>
      <c r="D126" s="5">
        <v>424351373580</v>
      </c>
      <c r="E126" s="5">
        <v>478087296978</v>
      </c>
      <c r="F126" s="5">
        <v>470635044033</v>
      </c>
      <c r="G126" s="5">
        <v>470617851200</v>
      </c>
      <c r="I126" s="5">
        <v>470635044033</v>
      </c>
      <c r="J126" s="5">
        <v>464607373995</v>
      </c>
      <c r="K126" s="5">
        <v>490506911907</v>
      </c>
      <c r="L126" s="5">
        <v>468541883266</v>
      </c>
      <c r="M126" s="5">
        <v>431280653664</v>
      </c>
      <c r="N126" s="5">
        <v>406440895710</v>
      </c>
      <c r="O126" s="5">
        <v>419264529448</v>
      </c>
      <c r="P126" s="5">
        <v>503177499114</v>
      </c>
      <c r="Q126" s="5">
        <v>398698779619</v>
      </c>
      <c r="R126" s="5">
        <v>314468690130</v>
      </c>
      <c r="S126" s="5">
        <v>308620387248</v>
      </c>
      <c r="T126" s="5">
        <v>273126657794</v>
      </c>
      <c r="U126" s="5">
        <v>303594490546</v>
      </c>
      <c r="V126" s="5">
        <v>333867300446</v>
      </c>
      <c r="W126" s="5">
        <v>333352457870</v>
      </c>
      <c r="X126" s="5">
        <v>334950548997</v>
      </c>
      <c r="Y126" s="5">
        <v>302381110626</v>
      </c>
      <c r="Z126" s="5">
        <v>276082674266</v>
      </c>
    </row>
    <row r="127" spans="3:26" ht="15.5" x14ac:dyDescent="0.35">
      <c r="C127" t="s">
        <v>136</v>
      </c>
      <c r="D127" s="5">
        <v>1362671400</v>
      </c>
      <c r="E127" s="5">
        <v>1362671400</v>
      </c>
      <c r="F127" s="5">
        <v>1362671400</v>
      </c>
      <c r="G127" s="5">
        <v>1362671400</v>
      </c>
      <c r="I127" s="5">
        <v>1362671400</v>
      </c>
      <c r="J127" s="5">
        <v>1362671400</v>
      </c>
      <c r="K127" s="5">
        <v>1362671400</v>
      </c>
      <c r="L127" s="5">
        <v>1362671400</v>
      </c>
      <c r="M127" s="5">
        <v>1362671400</v>
      </c>
      <c r="N127" s="5">
        <v>1362671400</v>
      </c>
      <c r="O127" s="5">
        <v>1362671400</v>
      </c>
      <c r="P127" s="5">
        <v>1362671400</v>
      </c>
      <c r="Q127" s="5">
        <v>1362671400</v>
      </c>
      <c r="R127" s="5">
        <v>1500000000</v>
      </c>
      <c r="S127" s="5">
        <v>1500000000</v>
      </c>
      <c r="T127" s="5">
        <v>1500000000</v>
      </c>
      <c r="U127" s="5">
        <v>1500000000</v>
      </c>
      <c r="V127" s="5">
        <v>1500000000</v>
      </c>
      <c r="W127" s="5">
        <v>1500000000</v>
      </c>
      <c r="X127" s="5">
        <v>1500000000</v>
      </c>
      <c r="Y127" s="5">
        <v>1300000000</v>
      </c>
      <c r="Z127" s="5">
        <v>1300000000</v>
      </c>
    </row>
    <row r="129" spans="2:26" ht="15.5" x14ac:dyDescent="0.35">
      <c r="B129" t="s">
        <v>137</v>
      </c>
      <c r="C129" t="s">
        <v>138</v>
      </c>
      <c r="D129" s="5">
        <v>5223846767</v>
      </c>
      <c r="E129" s="5">
        <v>-1640361724</v>
      </c>
      <c r="F129" s="5">
        <v>31347656725</v>
      </c>
      <c r="G129" s="5">
        <v>18600628868</v>
      </c>
      <c r="I129" s="5">
        <v>39111700555</v>
      </c>
      <c r="J129" s="5">
        <v>44955279447</v>
      </c>
      <c r="K129" s="5">
        <v>83479489561</v>
      </c>
      <c r="L129" s="5">
        <v>74017056005</v>
      </c>
      <c r="M129" s="5">
        <v>49198839275</v>
      </c>
      <c r="N129" s="5">
        <v>41187089725</v>
      </c>
      <c r="O129" s="5">
        <v>18517650964</v>
      </c>
      <c r="P129" s="5">
        <v>1429851349</v>
      </c>
      <c r="Q129" s="5">
        <v>10904672310</v>
      </c>
      <c r="R129" s="5">
        <v>49685387363</v>
      </c>
      <c r="S129" s="5">
        <v>24587547474</v>
      </c>
      <c r="T129" s="5">
        <v>22314328339</v>
      </c>
      <c r="U129" s="5">
        <v>62415415884</v>
      </c>
      <c r="V129" s="5">
        <v>-14311946160</v>
      </c>
      <c r="W129" s="5">
        <v>1345919378</v>
      </c>
      <c r="X129" s="5">
        <v>30870127945</v>
      </c>
      <c r="Y129" s="5">
        <v>39483367398</v>
      </c>
      <c r="Z129" s="5">
        <v>37835498710</v>
      </c>
    </row>
    <row r="130" spans="2:26" ht="15.5" x14ac:dyDescent="0.35">
      <c r="C130" t="s">
        <v>139</v>
      </c>
      <c r="D130" s="5">
        <v>73814485782</v>
      </c>
      <c r="E130" s="5">
        <v>103392926200</v>
      </c>
      <c r="F130" s="5">
        <v>91404657047</v>
      </c>
      <c r="G130" s="5">
        <v>86336026179</v>
      </c>
      <c r="I130" s="5">
        <v>351110835346</v>
      </c>
      <c r="J130" s="5">
        <v>460671879223</v>
      </c>
      <c r="K130" s="5">
        <v>474416714024</v>
      </c>
      <c r="L130" s="5">
        <v>523954224218</v>
      </c>
      <c r="M130" s="5">
        <v>414757771129</v>
      </c>
      <c r="N130" s="5">
        <v>333492762786</v>
      </c>
      <c r="O130" s="5">
        <v>448874844427</v>
      </c>
      <c r="P130" s="5">
        <v>429468050406</v>
      </c>
      <c r="Q130" s="5">
        <v>366753226802</v>
      </c>
      <c r="R130" s="5">
        <v>316200707803</v>
      </c>
      <c r="S130" s="5">
        <v>275035834947</v>
      </c>
      <c r="T130" s="5">
        <v>288680803659</v>
      </c>
      <c r="U130" s="5">
        <v>279488024146</v>
      </c>
      <c r="V130" s="5">
        <v>357740419258</v>
      </c>
      <c r="W130" s="5">
        <v>297098091047</v>
      </c>
      <c r="X130" s="5">
        <v>283975745608</v>
      </c>
      <c r="Y130" s="5">
        <v>274315880236</v>
      </c>
      <c r="Z130" s="5">
        <v>313211366952</v>
      </c>
    </row>
    <row r="131" spans="2:26" ht="15.5" x14ac:dyDescent="0.35">
      <c r="C131" t="s">
        <v>292</v>
      </c>
      <c r="D131" s="5">
        <v>-70257841545</v>
      </c>
      <c r="E131" s="5">
        <v>-77539061818</v>
      </c>
      <c r="F131" s="5">
        <v>-47457525724</v>
      </c>
      <c r="G131" s="5">
        <v>-53929065568</v>
      </c>
      <c r="I131" s="5">
        <v>-257673547566</v>
      </c>
      <c r="J131" s="5">
        <v>-340451847191</v>
      </c>
      <c r="K131" s="5">
        <v>-311293959304</v>
      </c>
      <c r="L131" s="5">
        <v>-403592620176</v>
      </c>
      <c r="M131" s="5">
        <v>-318285710104</v>
      </c>
      <c r="N131" s="5">
        <v>-232046732070</v>
      </c>
      <c r="O131" s="5">
        <v>-340791779022</v>
      </c>
      <c r="P131" s="5">
        <v>-351059366716</v>
      </c>
      <c r="Q131" s="5">
        <v>-292271885654</v>
      </c>
      <c r="R131" s="5">
        <v>-222196768583</v>
      </c>
      <c r="S131" s="5">
        <v>-220388987979</v>
      </c>
      <c r="T131" s="5">
        <v>-242844214796</v>
      </c>
      <c r="U131" s="5">
        <v>-209064785318</v>
      </c>
      <c r="V131" s="5">
        <v>-311705396787</v>
      </c>
      <c r="W131" s="5">
        <v>-277154428592</v>
      </c>
      <c r="X131" s="5">
        <v>-243485131692</v>
      </c>
      <c r="Y131" s="5">
        <v>-241382933379</v>
      </c>
      <c r="Z131" s="5">
        <v>-261739035339</v>
      </c>
    </row>
    <row r="132" spans="2:26" ht="15.5" x14ac:dyDescent="0.35">
      <c r="C132" t="s">
        <v>141</v>
      </c>
      <c r="D132" s="5">
        <v>1122377026</v>
      </c>
      <c r="E132" s="5">
        <v>-24167302066</v>
      </c>
      <c r="F132" s="5">
        <v>-9339796129</v>
      </c>
      <c r="G132" s="5">
        <v>-12029325837</v>
      </c>
      <c r="I132" s="5">
        <v>-46093247483</v>
      </c>
      <c r="J132" s="5">
        <v>-50041217245</v>
      </c>
      <c r="K132" s="5">
        <v>-49632092003</v>
      </c>
      <c r="L132" s="5">
        <v>-25174044082</v>
      </c>
      <c r="M132" s="5">
        <v>-32692660882</v>
      </c>
      <c r="N132" s="5">
        <v>-43527947969</v>
      </c>
      <c r="O132" s="5">
        <v>-53221757611</v>
      </c>
      <c r="P132" s="5">
        <v>-52523024319</v>
      </c>
      <c r="Q132" s="5">
        <v>-47344667619</v>
      </c>
      <c r="R132" s="5">
        <v>-31625711975</v>
      </c>
      <c r="S132" s="5">
        <v>-15764662837</v>
      </c>
      <c r="T132" s="5">
        <v>-15579031570</v>
      </c>
      <c r="U132" s="5">
        <v>-18578397166</v>
      </c>
      <c r="V132" s="5">
        <v>-14221893805</v>
      </c>
    </row>
    <row r="133" spans="2:26" ht="15.5" x14ac:dyDescent="0.35">
      <c r="C133" t="s">
        <v>1540</v>
      </c>
      <c r="D133" s="5">
        <v>-2200004191</v>
      </c>
      <c r="E133" s="5">
        <v>-3539985410</v>
      </c>
      <c r="F133" s="5">
        <v>-4458647627</v>
      </c>
      <c r="G133" s="5">
        <v>-1038320062</v>
      </c>
      <c r="I133" s="5">
        <v>-9343008361</v>
      </c>
      <c r="J133" s="5">
        <v>-7406295737</v>
      </c>
      <c r="K133" s="5">
        <v>-6771537038</v>
      </c>
      <c r="L133" s="5">
        <v>-7089416983</v>
      </c>
      <c r="M133" s="5">
        <v>-3428202519</v>
      </c>
      <c r="N133" s="5">
        <v>-3430817664</v>
      </c>
      <c r="O133" s="5">
        <v>-22078551694</v>
      </c>
      <c r="P133" s="5">
        <v>-14107230471</v>
      </c>
      <c r="Q133" s="5">
        <v>-7110861732</v>
      </c>
      <c r="R133" s="5">
        <v>-7701254909</v>
      </c>
      <c r="S133" s="5">
        <v>-7386987338</v>
      </c>
      <c r="T133" s="5">
        <v>-5525166625</v>
      </c>
      <c r="U133" s="5">
        <v>-6216422673</v>
      </c>
      <c r="V133" s="5">
        <v>-9943625860</v>
      </c>
    </row>
    <row r="134" spans="2:26" ht="15.5" x14ac:dyDescent="0.35">
      <c r="C134" t="s">
        <v>2131</v>
      </c>
      <c r="U134" s="5">
        <v>1879669635</v>
      </c>
    </row>
    <row r="135" spans="2:26" ht="15.5" x14ac:dyDescent="0.35">
      <c r="C135" t="s">
        <v>216</v>
      </c>
      <c r="D135" s="5">
        <v>534267701</v>
      </c>
      <c r="E135" s="5">
        <v>800587385</v>
      </c>
      <c r="F135" s="5">
        <v>989288332</v>
      </c>
      <c r="G135" s="5">
        <v>996188282</v>
      </c>
      <c r="I135" s="5">
        <v>3600117369</v>
      </c>
      <c r="J135" s="5">
        <v>3738580596</v>
      </c>
      <c r="K135" s="5">
        <v>2641515591</v>
      </c>
      <c r="L135" s="5">
        <v>1276388129</v>
      </c>
      <c r="M135" s="5">
        <v>741128905</v>
      </c>
      <c r="N135" s="5">
        <v>434700749</v>
      </c>
      <c r="O135" s="5">
        <v>782016565</v>
      </c>
      <c r="P135" s="5">
        <v>266398433</v>
      </c>
      <c r="Q135" s="5">
        <v>197765050</v>
      </c>
      <c r="R135" s="5">
        <v>336582424</v>
      </c>
      <c r="S135" s="5">
        <v>489379625</v>
      </c>
      <c r="T135" s="5">
        <v>659758052</v>
      </c>
      <c r="U135" s="5">
        <v>187444742</v>
      </c>
      <c r="V135" s="5">
        <v>1247044235</v>
      </c>
      <c r="W135" s="5">
        <v>2291035999</v>
      </c>
      <c r="X135" s="5">
        <v>1662101313</v>
      </c>
      <c r="Y135" s="5">
        <v>1529736360</v>
      </c>
      <c r="Z135" s="5">
        <v>506668557</v>
      </c>
    </row>
    <row r="136" spans="2:26" ht="15.5" x14ac:dyDescent="0.35">
      <c r="C136" t="s">
        <v>265</v>
      </c>
      <c r="D136" s="5">
        <v>1264741739</v>
      </c>
      <c r="E136" s="5">
        <v>-994727829</v>
      </c>
      <c r="F136" s="5">
        <v>2961567502</v>
      </c>
      <c r="G136" s="5">
        <v>-1307733114</v>
      </c>
      <c r="I136" s="5">
        <v>-1119706945</v>
      </c>
      <c r="J136" s="5">
        <v>-17344570129</v>
      </c>
      <c r="K136" s="5">
        <v>-24145686724</v>
      </c>
      <c r="L136" s="5">
        <v>-12767032414</v>
      </c>
      <c r="M136" s="5">
        <v>-5600766172</v>
      </c>
      <c r="N136" s="5">
        <v>-6569795964</v>
      </c>
      <c r="O136" s="5">
        <v>-6883636639</v>
      </c>
      <c r="P136" s="5">
        <v>-5525481894</v>
      </c>
      <c r="Q136" s="5">
        <v>-5768481145</v>
      </c>
      <c r="R136" s="5">
        <v>-5724151169</v>
      </c>
      <c r="S136" s="5">
        <v>-8462291835</v>
      </c>
      <c r="T136" s="5">
        <v>-1559077517</v>
      </c>
      <c r="U136" s="5">
        <v>-1834907918</v>
      </c>
      <c r="V136" s="5">
        <v>-5763082350</v>
      </c>
      <c r="W136" s="5">
        <v>-11645400314</v>
      </c>
      <c r="X136" s="5">
        <v>-5820406255</v>
      </c>
      <c r="Y136" s="5">
        <v>-181160346</v>
      </c>
      <c r="Z136" s="5">
        <v>-112163536</v>
      </c>
    </row>
    <row r="137" spans="2:26" ht="15.5" x14ac:dyDescent="0.35">
      <c r="C137" t="s">
        <v>2132</v>
      </c>
      <c r="D137" s="5">
        <v>-439404193</v>
      </c>
      <c r="E137" s="5">
        <v>-382944370</v>
      </c>
      <c r="F137" s="5">
        <v>-129566775</v>
      </c>
      <c r="G137" s="5">
        <v>-403491896</v>
      </c>
      <c r="I137" s="5">
        <v>-1378889769</v>
      </c>
      <c r="J137" s="5">
        <v>-1613909099</v>
      </c>
      <c r="K137" s="5">
        <v>-3139114611</v>
      </c>
      <c r="L137" s="5">
        <v>-3023314015</v>
      </c>
      <c r="M137" s="5">
        <v>-4484847899</v>
      </c>
      <c r="N137" s="5">
        <v>-5527234356</v>
      </c>
      <c r="O137" s="5">
        <v>-7074805181</v>
      </c>
      <c r="P137" s="5">
        <v>-3338760089</v>
      </c>
      <c r="Q137" s="5">
        <v>-1238348631</v>
      </c>
      <c r="R137" s="5">
        <v>-1498614645</v>
      </c>
      <c r="S137" s="5">
        <v>-2312700365</v>
      </c>
      <c r="T137" s="5">
        <v>-354858864</v>
      </c>
      <c r="U137" s="5">
        <v>-160772046</v>
      </c>
      <c r="V137" s="5">
        <v>-286829604</v>
      </c>
      <c r="W137" s="5">
        <v>-274733878</v>
      </c>
      <c r="X137" s="5">
        <v>-9808607920</v>
      </c>
      <c r="Y137" s="5">
        <v>-3574561791</v>
      </c>
      <c r="Z137" s="5">
        <v>-3060288355</v>
      </c>
    </row>
    <row r="138" spans="2:26" ht="15.5" x14ac:dyDescent="0.35">
      <c r="C138" t="s">
        <v>780</v>
      </c>
      <c r="D138" s="5">
        <v>1385224448</v>
      </c>
      <c r="E138" s="5">
        <v>790146184</v>
      </c>
      <c r="F138" s="5">
        <v>-2622319901</v>
      </c>
      <c r="G138" s="5">
        <v>-23649116</v>
      </c>
      <c r="I138" s="5">
        <v>9147964</v>
      </c>
      <c r="J138" s="5">
        <v>-2597340971</v>
      </c>
      <c r="K138" s="5">
        <v>1403649626</v>
      </c>
      <c r="L138" s="5">
        <v>432871328</v>
      </c>
      <c r="M138" s="5">
        <v>-1807873183</v>
      </c>
      <c r="N138" s="5">
        <v>-1637845787</v>
      </c>
      <c r="O138" s="5">
        <v>-1088679881</v>
      </c>
      <c r="P138" s="5">
        <v>-1750734001</v>
      </c>
      <c r="Q138" s="5">
        <v>-2312074761</v>
      </c>
      <c r="R138" s="5">
        <v>1894598417</v>
      </c>
      <c r="S138" s="5">
        <v>3377963256</v>
      </c>
      <c r="T138" s="5">
        <v>-1163884000</v>
      </c>
      <c r="U138" s="5">
        <v>16715562482</v>
      </c>
      <c r="V138" s="5">
        <v>-31378581247</v>
      </c>
      <c r="W138" s="5">
        <v>-8968644884</v>
      </c>
      <c r="X138" s="5">
        <v>4346426891</v>
      </c>
      <c r="Y138" s="5">
        <v>8776406318</v>
      </c>
      <c r="Z138" s="5">
        <v>-10971049569</v>
      </c>
    </row>
    <row r="139" spans="2:26" ht="15.5" x14ac:dyDescent="0.35">
      <c r="C139" t="s">
        <v>166</v>
      </c>
    </row>
    <row r="140" spans="2:26" ht="15.5" x14ac:dyDescent="0.35">
      <c r="C140" t="s">
        <v>145</v>
      </c>
      <c r="D140" s="5">
        <v>-56136608881</v>
      </c>
      <c r="E140" s="5">
        <v>728628727</v>
      </c>
      <c r="F140" s="5">
        <v>-4151797210</v>
      </c>
      <c r="G140" s="5">
        <v>894300941</v>
      </c>
      <c r="I140" s="5">
        <v>-2395719655</v>
      </c>
      <c r="J140" s="5">
        <v>-36114577549</v>
      </c>
      <c r="K140" s="5">
        <v>-31249946836</v>
      </c>
      <c r="L140" s="5">
        <v>-12224126187</v>
      </c>
      <c r="M140" s="5">
        <v>-18763291196</v>
      </c>
      <c r="N140" s="5">
        <v>-7553248115</v>
      </c>
      <c r="O140" s="5">
        <v>-49052939530</v>
      </c>
      <c r="P140" s="5">
        <v>106227240339</v>
      </c>
      <c r="Q140" s="5">
        <v>5445489160</v>
      </c>
      <c r="R140" s="5">
        <v>-23647857293</v>
      </c>
      <c r="S140" s="5">
        <v>33365056651</v>
      </c>
      <c r="T140" s="5">
        <v>-34755025819</v>
      </c>
      <c r="U140" s="5">
        <v>-29657982116</v>
      </c>
      <c r="V140" s="5">
        <v>7948838957</v>
      </c>
      <c r="W140" s="5">
        <v>-30153113616</v>
      </c>
      <c r="X140" s="5">
        <v>8300833906</v>
      </c>
      <c r="Y140" s="5">
        <v>-16277905157</v>
      </c>
      <c r="Z140" s="5">
        <v>-8230468113</v>
      </c>
    </row>
    <row r="141" spans="2:26" ht="15.5" x14ac:dyDescent="0.35">
      <c r="C141" t="s">
        <v>146</v>
      </c>
      <c r="D141" s="5">
        <v>-29874043935</v>
      </c>
      <c r="E141" s="5">
        <v>-3639478772</v>
      </c>
      <c r="F141" s="5">
        <v>-29938022028</v>
      </c>
      <c r="G141" s="5">
        <v>2980359718</v>
      </c>
      <c r="I141" s="5">
        <v>-36298899771</v>
      </c>
      <c r="J141" s="5">
        <v>-18350637178</v>
      </c>
      <c r="K141" s="5">
        <v>-36177054624</v>
      </c>
      <c r="L141" s="5">
        <v>-12025295804</v>
      </c>
      <c r="M141" s="5">
        <v>-12421180915</v>
      </c>
      <c r="N141" s="5">
        <v>-3448925443</v>
      </c>
      <c r="O141" s="5">
        <v>-19920201142</v>
      </c>
      <c r="P141" s="5">
        <v>-52451176686</v>
      </c>
      <c r="Q141" s="5">
        <v>-13037800815</v>
      </c>
      <c r="R141" s="5">
        <v>-31724737346</v>
      </c>
      <c r="S141" s="5">
        <v>-54144081126</v>
      </c>
      <c r="T141" s="5">
        <v>-25756396362</v>
      </c>
      <c r="U141" s="5">
        <v>-2618240447</v>
      </c>
      <c r="V141" s="5">
        <v>-20357613243</v>
      </c>
      <c r="W141" s="5">
        <v>-4222130065</v>
      </c>
      <c r="X141" s="5">
        <v>-1911253149</v>
      </c>
      <c r="Y141" s="5">
        <v>-5544652587</v>
      </c>
      <c r="Z141" s="5">
        <v>-10645382408</v>
      </c>
    </row>
    <row r="142" spans="2:26" ht="15.5" x14ac:dyDescent="0.35">
      <c r="C142" t="s">
        <v>2133</v>
      </c>
      <c r="D142" s="5">
        <v>-29874043935</v>
      </c>
      <c r="E142" s="5">
        <v>-3639478772</v>
      </c>
      <c r="F142" s="5">
        <v>-29938022028</v>
      </c>
      <c r="G142" s="5">
        <v>2980359718</v>
      </c>
      <c r="I142" s="5">
        <v>-36517818690</v>
      </c>
      <c r="J142" s="5">
        <v>-19238416835</v>
      </c>
      <c r="K142" s="5">
        <v>-36681317178</v>
      </c>
      <c r="L142" s="5">
        <v>-12453915788</v>
      </c>
      <c r="M142" s="5">
        <v>-16200271823</v>
      </c>
      <c r="N142" s="5">
        <v>-3448925443</v>
      </c>
      <c r="O142" s="5">
        <v>-20097473869</v>
      </c>
      <c r="P142" s="5">
        <v>-50852085777</v>
      </c>
      <c r="Q142" s="5">
        <v>-6445772638</v>
      </c>
      <c r="R142" s="5">
        <v>-29242197327</v>
      </c>
      <c r="S142" s="5">
        <v>-57987322021</v>
      </c>
      <c r="T142" s="5">
        <v>-20908530016</v>
      </c>
      <c r="U142" s="5">
        <v>-8898440447</v>
      </c>
      <c r="V142" s="5">
        <v>-20597221243</v>
      </c>
      <c r="W142" s="5">
        <v>-4318530065</v>
      </c>
      <c r="X142" s="5">
        <v>-2220253149</v>
      </c>
      <c r="Y142" s="5">
        <v>-5817152588</v>
      </c>
      <c r="Z142" s="5">
        <v>-10645382408</v>
      </c>
    </row>
    <row r="143" spans="2:26" ht="15.5" x14ac:dyDescent="0.35">
      <c r="C143" t="s">
        <v>684</v>
      </c>
      <c r="P143" s="5">
        <v>-2000000000</v>
      </c>
      <c r="Q143" s="5">
        <v>-7000000000</v>
      </c>
    </row>
    <row r="144" spans="2:26" ht="15.5" x14ac:dyDescent="0.35">
      <c r="C144" t="s">
        <v>222</v>
      </c>
      <c r="I144" s="5">
        <v>218918919</v>
      </c>
      <c r="J144" s="5">
        <v>887779657</v>
      </c>
      <c r="K144" s="5">
        <v>504262554</v>
      </c>
      <c r="L144" s="5">
        <v>428619984</v>
      </c>
      <c r="M144" s="5">
        <v>3779090908</v>
      </c>
      <c r="O144" s="5">
        <v>177272727</v>
      </c>
      <c r="P144" s="5">
        <v>400909091</v>
      </c>
      <c r="Q144" s="5">
        <v>407971823</v>
      </c>
      <c r="R144" s="5">
        <v>611076364</v>
      </c>
      <c r="S144" s="5">
        <v>350363636</v>
      </c>
      <c r="U144" s="5">
        <v>6280200000</v>
      </c>
      <c r="V144" s="5">
        <v>239608000</v>
      </c>
      <c r="W144" s="5">
        <v>96400000</v>
      </c>
      <c r="X144" s="5">
        <v>309000000</v>
      </c>
      <c r="Y144" s="5">
        <v>272500001</v>
      </c>
    </row>
    <row r="145" spans="3:26" ht="15.5" x14ac:dyDescent="0.35">
      <c r="C145" t="s">
        <v>1770</v>
      </c>
    </row>
    <row r="146" spans="3:26" ht="15.5" x14ac:dyDescent="0.35">
      <c r="C146" t="s">
        <v>573</v>
      </c>
      <c r="S146" s="5">
        <v>4642596107</v>
      </c>
    </row>
    <row r="147" spans="3:26" ht="15.5" x14ac:dyDescent="0.35">
      <c r="C147" t="s">
        <v>653</v>
      </c>
      <c r="R147" s="5">
        <v>-3093616383</v>
      </c>
      <c r="S147" s="5">
        <v>-1149718848</v>
      </c>
      <c r="T147" s="5">
        <v>-4847866346</v>
      </c>
    </row>
    <row r="148" spans="3:26" ht="15.5" x14ac:dyDescent="0.35">
      <c r="C148" t="s">
        <v>152</v>
      </c>
      <c r="D148" s="5">
        <v>-56136608881</v>
      </c>
      <c r="E148" s="5">
        <v>728628727</v>
      </c>
      <c r="F148" s="5">
        <v>-4151797210</v>
      </c>
      <c r="G148" s="5">
        <v>894300941</v>
      </c>
      <c r="I148" s="5">
        <v>-2395719655</v>
      </c>
      <c r="J148" s="5">
        <v>-36114577549</v>
      </c>
      <c r="K148" s="5">
        <v>-31249946836</v>
      </c>
      <c r="L148" s="5">
        <v>-12224126187</v>
      </c>
      <c r="M148" s="5">
        <v>-18763291196</v>
      </c>
      <c r="N148" s="5">
        <v>-7553248115</v>
      </c>
      <c r="O148" s="5">
        <v>-49052939530</v>
      </c>
      <c r="P148" s="5">
        <v>106227240339</v>
      </c>
      <c r="Q148" s="5">
        <v>5445489160</v>
      </c>
      <c r="R148" s="5">
        <v>-23647857293</v>
      </c>
      <c r="S148" s="5">
        <v>33365056651</v>
      </c>
      <c r="T148" s="5">
        <v>-34755025819</v>
      </c>
      <c r="U148" s="5">
        <v>-29657982116</v>
      </c>
      <c r="V148" s="5">
        <v>7948838957</v>
      </c>
      <c r="W148" s="5">
        <v>-30153113616</v>
      </c>
      <c r="X148" s="5">
        <v>8300833906</v>
      </c>
      <c r="Y148" s="5">
        <v>-16277905157</v>
      </c>
      <c r="Z148" s="5">
        <v>-8230468113</v>
      </c>
    </row>
    <row r="149" spans="3:26" ht="15.5" x14ac:dyDescent="0.35">
      <c r="C149" t="s">
        <v>606</v>
      </c>
      <c r="L149" s="5">
        <v>-9240781916</v>
      </c>
      <c r="M149" s="5">
        <v>-9405446808</v>
      </c>
      <c r="N149" s="5">
        <v>-6780446808</v>
      </c>
      <c r="O149" s="5">
        <v>18646228724</v>
      </c>
      <c r="X149" s="5">
        <v>-44357519219</v>
      </c>
      <c r="Y149" s="5">
        <v>-36209300797</v>
      </c>
      <c r="Z149" s="5">
        <v>-10237187873</v>
      </c>
    </row>
    <row r="150" spans="3:26" ht="15.5" x14ac:dyDescent="0.35">
      <c r="C150" t="s">
        <v>2134</v>
      </c>
    </row>
    <row r="151" spans="3:26" ht="15.5" x14ac:dyDescent="0.35">
      <c r="C151" t="s">
        <v>604</v>
      </c>
    </row>
    <row r="152" spans="3:26" ht="15.5" x14ac:dyDescent="0.35">
      <c r="C152" t="s">
        <v>155</v>
      </c>
      <c r="G152" s="5">
        <v>-60953715</v>
      </c>
      <c r="I152" s="5">
        <v>-441414068</v>
      </c>
      <c r="J152" s="5">
        <v>-1198837047</v>
      </c>
      <c r="K152" s="5">
        <v>-715911400</v>
      </c>
      <c r="L152" s="5">
        <v>-896912313</v>
      </c>
      <c r="N152" s="5">
        <v>-39123600</v>
      </c>
      <c r="O152" s="5">
        <v>-84158400</v>
      </c>
      <c r="P152" s="5">
        <v>-84158400</v>
      </c>
      <c r="Q152" s="5">
        <v>-21039600</v>
      </c>
    </row>
    <row r="153" spans="3:26" ht="15.5" x14ac:dyDescent="0.35">
      <c r="C153" t="s">
        <v>2135</v>
      </c>
      <c r="W153" s="5">
        <v>-153113616</v>
      </c>
      <c r="X153" s="5">
        <v>-357209824</v>
      </c>
      <c r="Y153" s="5">
        <v>-58134050</v>
      </c>
      <c r="Z153" s="5">
        <v>-95470000</v>
      </c>
    </row>
    <row r="154" spans="3:26" ht="15.5" x14ac:dyDescent="0.35">
      <c r="C154" t="s">
        <v>466</v>
      </c>
      <c r="K154" s="5">
        <v>-12270000000</v>
      </c>
      <c r="L154" s="5">
        <v>-12000000000</v>
      </c>
      <c r="M154" s="5">
        <v>-12000000000</v>
      </c>
      <c r="N154" s="5">
        <v>-5000000000</v>
      </c>
    </row>
    <row r="155" spans="3:26" ht="15.5" x14ac:dyDescent="0.35">
      <c r="C155" t="s">
        <v>545</v>
      </c>
      <c r="Q155" s="5">
        <v>6815000000</v>
      </c>
      <c r="X155" s="5">
        <v>83041500</v>
      </c>
    </row>
    <row r="156" spans="3:26" ht="15.5" x14ac:dyDescent="0.35">
      <c r="C156" t="s">
        <v>339</v>
      </c>
      <c r="D156" s="5">
        <v>-59998377712</v>
      </c>
      <c r="J156" s="5">
        <v>-7494692700</v>
      </c>
    </row>
    <row r="157" spans="3:26" ht="15.5" x14ac:dyDescent="0.35">
      <c r="C157" t="s">
        <v>129</v>
      </c>
      <c r="X157" s="5">
        <v>20000000000</v>
      </c>
    </row>
    <row r="158" spans="3:26" ht="15.5" x14ac:dyDescent="0.35">
      <c r="C158" t="s">
        <v>130</v>
      </c>
      <c r="X158" s="5">
        <v>29174917180</v>
      </c>
    </row>
    <row r="159" spans="3:26" ht="15.5" x14ac:dyDescent="0.35">
      <c r="C159" t="s">
        <v>144</v>
      </c>
      <c r="U159" s="5">
        <v>-812633336</v>
      </c>
      <c r="V159" s="5">
        <v>-583158357</v>
      </c>
    </row>
    <row r="160" spans="3:26" ht="15.5" x14ac:dyDescent="0.35">
      <c r="C160" t="s">
        <v>2136</v>
      </c>
      <c r="S160" s="5">
        <v>-5000000</v>
      </c>
      <c r="T160" s="5">
        <v>-203645846</v>
      </c>
      <c r="U160" s="5">
        <v>-284124996</v>
      </c>
      <c r="V160" s="5">
        <v>-160365224</v>
      </c>
    </row>
    <row r="161" spans="2:26" ht="15.5" x14ac:dyDescent="0.35">
      <c r="C161" t="s">
        <v>2137</v>
      </c>
      <c r="D161" s="5">
        <v>-312680400</v>
      </c>
      <c r="E161" s="5">
        <v>-964342560</v>
      </c>
      <c r="F161" s="5">
        <v>158824080</v>
      </c>
      <c r="G161" s="5">
        <v>-236891520</v>
      </c>
      <c r="I161" s="5">
        <v>-559811664</v>
      </c>
      <c r="J161" s="5">
        <v>-1990495936</v>
      </c>
      <c r="K161" s="5">
        <v>-181520000</v>
      </c>
      <c r="N161" s="5">
        <v>851775317</v>
      </c>
      <c r="O161" s="5">
        <v>5160191133</v>
      </c>
      <c r="P161" s="5">
        <v>-1338621886</v>
      </c>
      <c r="Q161" s="5">
        <v>-247896364</v>
      </c>
      <c r="R161" s="5">
        <v>5661180699</v>
      </c>
      <c r="S161" s="5">
        <v>-9616098339</v>
      </c>
      <c r="T161" s="5">
        <v>8346126621</v>
      </c>
      <c r="U161" s="5">
        <v>5440162269</v>
      </c>
      <c r="V161" s="5">
        <v>-376876317</v>
      </c>
    </row>
    <row r="162" spans="2:26" ht="15.5" x14ac:dyDescent="0.35">
      <c r="C162" t="s">
        <v>1242</v>
      </c>
      <c r="S162" s="5">
        <v>-4208165232</v>
      </c>
      <c r="T162" s="5">
        <v>-2496344724</v>
      </c>
      <c r="U162" s="5">
        <v>-2794190727</v>
      </c>
      <c r="V162" s="5">
        <v>-1414032673</v>
      </c>
    </row>
    <row r="163" spans="2:26" ht="15.5" x14ac:dyDescent="0.35">
      <c r="C163" t="s">
        <v>2004</v>
      </c>
      <c r="W163" s="5">
        <v>-30000000000</v>
      </c>
    </row>
    <row r="164" spans="2:26" ht="15.5" x14ac:dyDescent="0.35">
      <c r="C164" t="s">
        <v>167</v>
      </c>
      <c r="D164" s="5">
        <v>-80786806049</v>
      </c>
      <c r="E164" s="5">
        <v>-4551211769</v>
      </c>
      <c r="F164" s="5">
        <v>-2742162513</v>
      </c>
      <c r="G164" s="5">
        <v>22475289527</v>
      </c>
      <c r="I164" s="5">
        <v>417081129</v>
      </c>
      <c r="J164" s="5">
        <v>-9509935280</v>
      </c>
      <c r="K164" s="5">
        <v>16052488101</v>
      </c>
      <c r="L164" s="5">
        <v>49767634014</v>
      </c>
      <c r="M164" s="5">
        <v>18014367164</v>
      </c>
      <c r="N164" s="5">
        <v>30184916167</v>
      </c>
      <c r="O164" s="5">
        <v>-50455489708</v>
      </c>
      <c r="P164" s="5">
        <v>55205915002</v>
      </c>
      <c r="Q164" s="5">
        <v>3312360655</v>
      </c>
      <c r="R164" s="5">
        <v>-5687207276</v>
      </c>
      <c r="S164" s="5">
        <v>3808522999</v>
      </c>
      <c r="T164" s="5">
        <v>-38197093842</v>
      </c>
      <c r="U164" s="5">
        <v>30139193321</v>
      </c>
      <c r="V164" s="5">
        <v>-26720720446</v>
      </c>
      <c r="W164" s="5">
        <v>-33029324303</v>
      </c>
      <c r="X164" s="5">
        <v>37259708702</v>
      </c>
      <c r="Y164" s="5">
        <v>17660809654</v>
      </c>
      <c r="Z164" s="5">
        <v>18959648189</v>
      </c>
    </row>
    <row r="165" spans="2:26" ht="15.5" x14ac:dyDescent="0.35">
      <c r="C165" t="s">
        <v>242</v>
      </c>
      <c r="D165" s="5">
        <v>452122965</v>
      </c>
      <c r="E165" s="5">
        <v>74035182</v>
      </c>
      <c r="F165" s="5">
        <v>-214241569</v>
      </c>
      <c r="G165" s="5">
        <v>-171064865</v>
      </c>
      <c r="I165" s="5">
        <v>30313589</v>
      </c>
      <c r="J165" s="5">
        <v>-200572399</v>
      </c>
      <c r="K165" s="5">
        <v>109909689</v>
      </c>
      <c r="L165" s="5">
        <v>555379170</v>
      </c>
      <c r="M165" s="5">
        <v>23939038</v>
      </c>
      <c r="N165" s="5">
        <v>39653881</v>
      </c>
      <c r="O165" s="5">
        <v>-35379456</v>
      </c>
      <c r="P165" s="5">
        <v>132084868</v>
      </c>
      <c r="Q165" s="5">
        <v>17498431</v>
      </c>
      <c r="R165" s="5">
        <v>-6213121</v>
      </c>
      <c r="S165" s="5">
        <v>325801775</v>
      </c>
      <c r="T165" s="5">
        <v>-1453780</v>
      </c>
      <c r="U165" s="5">
        <v>746436417</v>
      </c>
      <c r="V165" s="5">
        <v>143228142</v>
      </c>
    </row>
    <row r="166" spans="2:26" ht="15.5" x14ac:dyDescent="0.35">
      <c r="C166" t="s">
        <v>168</v>
      </c>
      <c r="E166" s="5">
        <v>115966555176</v>
      </c>
      <c r="I166" s="5">
        <v>115519160458</v>
      </c>
      <c r="J166" s="5">
        <v>125229668137</v>
      </c>
      <c r="K166" s="5">
        <v>109067270347</v>
      </c>
      <c r="L166" s="5">
        <v>58744257163</v>
      </c>
      <c r="M166" s="5">
        <v>40705950961</v>
      </c>
      <c r="N166" s="5">
        <v>10481380913</v>
      </c>
      <c r="O166" s="5">
        <v>60972250077</v>
      </c>
      <c r="P166" s="5">
        <v>5634250207</v>
      </c>
      <c r="Q166" s="5">
        <v>2304391121</v>
      </c>
      <c r="R166" s="5">
        <v>4807616248</v>
      </c>
      <c r="S166" s="5">
        <v>673291474</v>
      </c>
      <c r="T166" s="5">
        <v>38871839096</v>
      </c>
      <c r="U166" s="5">
        <v>7986209358</v>
      </c>
      <c r="V166" s="5">
        <v>34563701662</v>
      </c>
      <c r="W166" s="5">
        <v>67593025965</v>
      </c>
      <c r="X166" s="5">
        <v>30333317263</v>
      </c>
      <c r="Y166" s="5">
        <v>25679080367</v>
      </c>
      <c r="Z166" s="5">
        <v>6719432178</v>
      </c>
    </row>
    <row r="167" spans="2:26" ht="15.5" x14ac:dyDescent="0.35">
      <c r="C167" t="s">
        <v>169</v>
      </c>
      <c r="D167" s="5">
        <v>-80334683084</v>
      </c>
      <c r="E167" s="5">
        <v>111489378589</v>
      </c>
      <c r="F167" s="5">
        <v>-2956404082</v>
      </c>
      <c r="G167" s="5">
        <v>22304224662</v>
      </c>
      <c r="I167" s="5">
        <v>115966555176</v>
      </c>
      <c r="J167" s="5">
        <v>115519160458</v>
      </c>
      <c r="K167" s="5">
        <v>125229668137</v>
      </c>
      <c r="L167" s="5">
        <v>109067270347</v>
      </c>
      <c r="M167" s="5">
        <v>58744257163</v>
      </c>
      <c r="N167" s="5">
        <v>40705950961</v>
      </c>
      <c r="O167" s="5">
        <v>10481380913</v>
      </c>
      <c r="P167" s="5">
        <v>60972250077</v>
      </c>
      <c r="Q167" s="5">
        <v>5634250207</v>
      </c>
      <c r="R167" s="5">
        <v>-885804149</v>
      </c>
      <c r="S167" s="5">
        <v>4807616248</v>
      </c>
      <c r="T167" s="5">
        <v>673291474</v>
      </c>
      <c r="U167" s="5">
        <v>38871839096</v>
      </c>
      <c r="V167" s="5">
        <v>7986209358</v>
      </c>
      <c r="W167" s="5">
        <v>34563701662</v>
      </c>
      <c r="X167" s="5">
        <v>67593025965</v>
      </c>
      <c r="Y167" s="5">
        <v>43339890021</v>
      </c>
      <c r="Z167" s="5">
        <v>25679080367</v>
      </c>
    </row>
    <row r="169" spans="2:26" ht="15.5" x14ac:dyDescent="0.35">
      <c r="B169" t="s">
        <v>170</v>
      </c>
      <c r="C169" t="s">
        <v>12</v>
      </c>
      <c r="D169" s="5">
        <v>1360000000</v>
      </c>
      <c r="E169" s="5">
        <v>1360000000</v>
      </c>
      <c r="F169" s="5">
        <v>1360000000</v>
      </c>
      <c r="G169" s="5">
        <v>1360000000</v>
      </c>
      <c r="I169" s="5">
        <v>1360000000</v>
      </c>
      <c r="J169" s="5">
        <v>1360000000</v>
      </c>
      <c r="K169" s="5">
        <v>1360000000</v>
      </c>
      <c r="L169" s="5">
        <v>1360000000</v>
      </c>
      <c r="M169" s="5">
        <v>1360000000</v>
      </c>
      <c r="N169" s="5">
        <v>1360000000</v>
      </c>
      <c r="O169" s="5">
        <v>1360000000</v>
      </c>
      <c r="P169" s="5">
        <v>1360000000</v>
      </c>
      <c r="Q169" s="5">
        <v>1360000000</v>
      </c>
      <c r="R169" s="5">
        <v>1500000000</v>
      </c>
      <c r="S169" s="5">
        <v>1500000000</v>
      </c>
      <c r="T169" s="5">
        <v>1500000000</v>
      </c>
      <c r="U169" s="5">
        <v>1500000000</v>
      </c>
      <c r="V169" s="5">
        <v>1500000000</v>
      </c>
      <c r="W169" s="5">
        <v>1500000000</v>
      </c>
      <c r="X169" s="5">
        <v>1500000000</v>
      </c>
      <c r="Y169" s="5">
        <v>1300000000</v>
      </c>
      <c r="Z169" s="5">
        <v>1300000000</v>
      </c>
    </row>
    <row r="170" spans="2:26" ht="15.5" x14ac:dyDescent="0.35">
      <c r="C170" t="s">
        <v>171</v>
      </c>
      <c r="D170" s="6">
        <v>4.57</v>
      </c>
      <c r="E170" s="6">
        <v>-1.58</v>
      </c>
      <c r="F170" s="6">
        <v>4.47</v>
      </c>
      <c r="G170" s="6">
        <v>3.24</v>
      </c>
    </row>
    <row r="171" spans="2:26" ht="15.5" x14ac:dyDescent="0.35">
      <c r="C171" t="s">
        <v>172</v>
      </c>
      <c r="D171" s="6">
        <v>52.08</v>
      </c>
      <c r="E171" s="6">
        <v>-144.30000000000001</v>
      </c>
      <c r="F171" s="6">
        <v>83.67</v>
      </c>
      <c r="G171" s="6">
        <v>150.62</v>
      </c>
    </row>
    <row r="172" spans="2:26" ht="15.5" x14ac:dyDescent="0.35">
      <c r="C172" t="s">
        <v>60</v>
      </c>
      <c r="D172" s="6">
        <v>3.74</v>
      </c>
      <c r="E172" s="6">
        <v>4.26</v>
      </c>
      <c r="F172" s="6">
        <v>6.35</v>
      </c>
      <c r="G172" s="6">
        <v>8.94</v>
      </c>
    </row>
    <row r="173" spans="2:26" ht="15.5" x14ac:dyDescent="0.35">
      <c r="C173" t="s">
        <v>173</v>
      </c>
      <c r="D173" s="5">
        <v>16540000000</v>
      </c>
      <c r="E173" s="5">
        <v>5810000000</v>
      </c>
      <c r="F173" s="5">
        <v>11570000000</v>
      </c>
      <c r="G173" s="5">
        <v>14040000000</v>
      </c>
    </row>
    <row r="174" spans="2:26" ht="15.5" x14ac:dyDescent="0.35">
      <c r="C174" t="s">
        <v>174</v>
      </c>
      <c r="D174" s="6">
        <v>1.47E-2</v>
      </c>
      <c r="E174" s="6">
        <v>-4.5000000000000005E-3</v>
      </c>
      <c r="F174" s="6">
        <v>1.3000000000000001E-2</v>
      </c>
      <c r="G174" s="6">
        <v>9.3999999999999986E-3</v>
      </c>
    </row>
    <row r="175" spans="2:26" ht="15.5" x14ac:dyDescent="0.35">
      <c r="C175" t="s">
        <v>175</v>
      </c>
      <c r="D175" s="6">
        <v>2.12E-2</v>
      </c>
      <c r="E175" s="6">
        <v>-6.1999999999999998E-3</v>
      </c>
      <c r="F175" s="6">
        <v>1.7399999999999999E-2</v>
      </c>
      <c r="G175" s="6">
        <v>1.29E-2</v>
      </c>
    </row>
    <row r="176" spans="2:26" ht="15.5" x14ac:dyDescent="0.35">
      <c r="C176" t="s">
        <v>176</v>
      </c>
      <c r="D176" s="6">
        <v>2.2200000000000001E-2</v>
      </c>
      <c r="E176" s="6">
        <v>-5.1000000000000004E-3</v>
      </c>
      <c r="F176" s="6">
        <v>1.1200000000000002E-2</v>
      </c>
      <c r="G176" s="6">
        <v>1.3899999999999999E-2</v>
      </c>
    </row>
    <row r="177" spans="3:7" ht="15.5" x14ac:dyDescent="0.35">
      <c r="C177" t="s">
        <v>177</v>
      </c>
      <c r="D177" s="6">
        <v>15.69</v>
      </c>
      <c r="E177" s="6">
        <v>-4.3899999999999997</v>
      </c>
      <c r="F177" s="6">
        <v>11.08</v>
      </c>
      <c r="G177" s="6">
        <v>14.19</v>
      </c>
    </row>
    <row r="178" spans="3:7" ht="15.5" x14ac:dyDescent="0.35">
      <c r="C178" t="s">
        <v>178</v>
      </c>
      <c r="D178" s="5">
        <v>293000000000</v>
      </c>
      <c r="E178" s="5">
        <v>348000000000</v>
      </c>
      <c r="F178" s="5">
        <v>350000000000</v>
      </c>
      <c r="G178" s="5">
        <v>343000000000</v>
      </c>
    </row>
    <row r="179" spans="3:7" ht="15.5" x14ac:dyDescent="0.35">
      <c r="C179" t="s">
        <v>179</v>
      </c>
      <c r="D179" s="6">
        <v>1.1000000000000001</v>
      </c>
      <c r="E179" s="6">
        <v>0.89</v>
      </c>
      <c r="F179" s="6">
        <v>1.45</v>
      </c>
      <c r="G179" s="6">
        <v>1.94</v>
      </c>
    </row>
    <row r="180" spans="3:7" ht="15.5" x14ac:dyDescent="0.35">
      <c r="C180" t="s">
        <v>180</v>
      </c>
      <c r="D180" s="6">
        <v>215.41</v>
      </c>
      <c r="E180" s="6">
        <v>255.53</v>
      </c>
      <c r="F180" s="6">
        <v>257.24</v>
      </c>
      <c r="G180" s="6">
        <v>251.68</v>
      </c>
    </row>
    <row r="181" spans="3:7" ht="15.5" x14ac:dyDescent="0.35">
      <c r="C181" t="s">
        <v>181</v>
      </c>
      <c r="D181" s="6">
        <v>1.1000000000000001</v>
      </c>
      <c r="E181" s="6">
        <v>0.89</v>
      </c>
      <c r="F181" s="6">
        <v>1.45</v>
      </c>
      <c r="G181" s="6">
        <v>1.94</v>
      </c>
    </row>
    <row r="182" spans="3:7" ht="15.5" x14ac:dyDescent="0.35">
      <c r="C182" t="s">
        <v>182</v>
      </c>
      <c r="D182" s="6">
        <v>215.41</v>
      </c>
      <c r="E182" s="6">
        <v>255.53</v>
      </c>
      <c r="F182" s="6">
        <v>257.24</v>
      </c>
      <c r="G182" s="6">
        <v>251.68</v>
      </c>
    </row>
    <row r="183" spans="3:7" ht="15.5" x14ac:dyDescent="0.35">
      <c r="C183" t="s">
        <v>183</v>
      </c>
      <c r="D183" s="5">
        <v>27000000000</v>
      </c>
      <c r="E183" s="5">
        <v>23000000000</v>
      </c>
      <c r="F183" s="5">
        <v>21000000000</v>
      </c>
      <c r="G183" s="5">
        <v>25000000000</v>
      </c>
    </row>
    <row r="184" spans="3:7" ht="15.5" x14ac:dyDescent="0.35">
      <c r="C184" t="s">
        <v>184</v>
      </c>
      <c r="D184" s="5">
        <v>41000000000</v>
      </c>
      <c r="E184" s="5">
        <v>41000000000</v>
      </c>
      <c r="F184" s="5">
        <v>41000000000</v>
      </c>
      <c r="G184" s="5">
        <v>41000000000</v>
      </c>
    </row>
    <row r="185" spans="3:7" ht="15.5" x14ac:dyDescent="0.35">
      <c r="C185" t="s">
        <v>185</v>
      </c>
      <c r="D185" s="5">
        <v>294000000000</v>
      </c>
      <c r="E185" s="5">
        <v>348000000000</v>
      </c>
      <c r="F185" s="5">
        <v>351000000000</v>
      </c>
      <c r="G185" s="5">
        <v>343000000000</v>
      </c>
    </row>
    <row r="186" spans="3:7" ht="15.5" x14ac:dyDescent="0.35">
      <c r="C186" t="s">
        <v>24</v>
      </c>
      <c r="D186" s="5">
        <v>68000000000</v>
      </c>
      <c r="E186" s="5">
        <v>64000000000</v>
      </c>
      <c r="F186" s="5">
        <v>62000000000</v>
      </c>
      <c r="G186" s="5">
        <v>66000000000</v>
      </c>
    </row>
    <row r="187" spans="3:7" ht="15.5" x14ac:dyDescent="0.35">
      <c r="C187" t="s">
        <v>21</v>
      </c>
      <c r="D187" s="5">
        <v>37000000000</v>
      </c>
      <c r="E187" s="5">
        <v>-48000000000</v>
      </c>
      <c r="F187" s="5">
        <v>-54000000000</v>
      </c>
      <c r="G187" s="5">
        <v>-52000000000</v>
      </c>
    </row>
    <row r="188" spans="3:7" ht="15.5" x14ac:dyDescent="0.35">
      <c r="C188" t="s">
        <v>186</v>
      </c>
      <c r="D188" s="5">
        <v>88000000000</v>
      </c>
      <c r="E188" s="5">
        <v>160000000000</v>
      </c>
      <c r="F188" s="5">
        <v>157000000000</v>
      </c>
      <c r="G188" s="5">
        <v>155000000000</v>
      </c>
    </row>
    <row r="189" spans="3:7" ht="15.5" x14ac:dyDescent="0.35">
      <c r="C189" t="s">
        <v>187</v>
      </c>
      <c r="D189" s="5">
        <v>5000000000</v>
      </c>
      <c r="E189" s="5">
        <v>-2000000000</v>
      </c>
      <c r="F189" s="5">
        <v>31000000000</v>
      </c>
      <c r="G189" s="5">
        <v>19000000000</v>
      </c>
    </row>
    <row r="190" spans="3:7" ht="15.5" x14ac:dyDescent="0.35">
      <c r="C190" t="s">
        <v>188</v>
      </c>
    </row>
    <row r="191" spans="3:7" ht="15.5" x14ac:dyDescent="0.35">
      <c r="C191" t="s">
        <v>13</v>
      </c>
      <c r="D191" s="5">
        <v>5000000000</v>
      </c>
      <c r="E191" s="5">
        <v>-2000000000</v>
      </c>
      <c r="F191" s="5">
        <v>31000000000</v>
      </c>
      <c r="G191" s="5">
        <v>19000000000</v>
      </c>
    </row>
    <row r="192" spans="3:7" ht="15.5" x14ac:dyDescent="0.35">
      <c r="C192" t="s">
        <v>16</v>
      </c>
      <c r="D192" s="6">
        <v>3.83</v>
      </c>
      <c r="E192" s="6">
        <v>-1.2</v>
      </c>
      <c r="F192" s="5">
        <v>23</v>
      </c>
      <c r="G192" s="6">
        <v>13.65</v>
      </c>
    </row>
    <row r="193" spans="3:26" ht="15.5" x14ac:dyDescent="0.35">
      <c r="C193" t="s">
        <v>45</v>
      </c>
      <c r="I193" s="6">
        <v>4.1399999999999997</v>
      </c>
      <c r="J193" s="6">
        <v>12.45</v>
      </c>
      <c r="K193" s="5">
        <v>37</v>
      </c>
      <c r="L193" s="6">
        <v>34.200000000000003</v>
      </c>
      <c r="M193" s="6">
        <v>17.05</v>
      </c>
      <c r="N193" s="6">
        <v>-4.7</v>
      </c>
      <c r="O193" s="6">
        <v>7.06</v>
      </c>
      <c r="P193" s="6">
        <v>-17.239999999999998</v>
      </c>
      <c r="Q193" s="6">
        <v>-0.98</v>
      </c>
      <c r="R193" s="6">
        <v>16.739999999999998</v>
      </c>
      <c r="S193" s="6">
        <v>1.24</v>
      </c>
      <c r="T193" s="6">
        <v>6.42</v>
      </c>
      <c r="U193" s="6">
        <v>1.25</v>
      </c>
      <c r="V193" s="6">
        <v>2.8</v>
      </c>
      <c r="W193" s="6">
        <v>14.62</v>
      </c>
      <c r="X193" s="6">
        <v>16.440000000000001</v>
      </c>
      <c r="Y193" s="6">
        <v>23.19</v>
      </c>
      <c r="Z193" s="6">
        <v>-3.71</v>
      </c>
    </row>
    <row r="194" spans="3:26" ht="15.5" x14ac:dyDescent="0.35">
      <c r="C194" t="s">
        <v>59</v>
      </c>
      <c r="I194" s="6">
        <v>90.34</v>
      </c>
      <c r="J194" s="6">
        <v>43.78</v>
      </c>
      <c r="K194" s="6">
        <v>16.22</v>
      </c>
      <c r="L194" s="6">
        <v>8.19</v>
      </c>
      <c r="M194" s="6">
        <v>12.08</v>
      </c>
      <c r="N194" s="6">
        <v>-42.13</v>
      </c>
      <c r="O194" s="6">
        <v>25.35</v>
      </c>
      <c r="P194" s="6">
        <v>-4.87</v>
      </c>
      <c r="Q194" s="6">
        <v>-73.47</v>
      </c>
      <c r="R194" s="6">
        <v>6.69</v>
      </c>
      <c r="S194" s="6">
        <v>52.42</v>
      </c>
      <c r="T194" s="6">
        <v>12.62</v>
      </c>
      <c r="U194" s="5">
        <v>52</v>
      </c>
      <c r="V194" s="6">
        <v>30.71</v>
      </c>
      <c r="W194" s="6">
        <v>5.13</v>
      </c>
      <c r="X194" s="6">
        <v>5.47</v>
      </c>
      <c r="Y194" s="6">
        <v>3.49</v>
      </c>
      <c r="Z194" s="6">
        <v>-17.52</v>
      </c>
    </row>
    <row r="195" spans="3:26" ht="15.5" x14ac:dyDescent="0.35">
      <c r="C195" t="s">
        <v>62</v>
      </c>
      <c r="I195" s="6">
        <v>1.7</v>
      </c>
      <c r="J195" s="6">
        <v>1.86</v>
      </c>
      <c r="K195" s="6">
        <v>1.74</v>
      </c>
      <c r="L195" s="6">
        <v>0.72</v>
      </c>
      <c r="M195" s="6">
        <v>0.67</v>
      </c>
      <c r="N195" s="6">
        <v>0.83</v>
      </c>
      <c r="O195" s="6">
        <v>0.56000000000000005</v>
      </c>
      <c r="P195" s="6">
        <v>0.26</v>
      </c>
      <c r="Q195" s="6">
        <v>0.26</v>
      </c>
      <c r="R195" s="6">
        <v>0.53</v>
      </c>
      <c r="S195" s="6">
        <v>0.37</v>
      </c>
      <c r="T195" s="6">
        <v>0.41</v>
      </c>
      <c r="U195" s="6">
        <v>0.35</v>
      </c>
      <c r="V195" s="6">
        <v>0.38</v>
      </c>
      <c r="W195" s="6">
        <v>0.36</v>
      </c>
      <c r="X195" s="6">
        <v>0.48</v>
      </c>
      <c r="Y195" s="6">
        <v>0.37</v>
      </c>
      <c r="Z195" s="6">
        <v>0.28000000000000003</v>
      </c>
    </row>
    <row r="196" spans="3:26" ht="15.5" x14ac:dyDescent="0.35">
      <c r="C196" t="s">
        <v>189</v>
      </c>
      <c r="I196" s="5">
        <v>35650000000</v>
      </c>
      <c r="J196" s="5">
        <v>48970000000</v>
      </c>
      <c r="K196" s="5">
        <v>93870000000</v>
      </c>
      <c r="L196" s="5">
        <v>91170000000</v>
      </c>
      <c r="M196" s="5">
        <v>57440000000</v>
      </c>
      <c r="N196" s="5">
        <v>35110000000</v>
      </c>
      <c r="O196" s="5">
        <v>53500000000</v>
      </c>
      <c r="P196" s="5">
        <v>6250000000</v>
      </c>
    </row>
    <row r="197" spans="3:26" ht="15.5" x14ac:dyDescent="0.35">
      <c r="C197" t="s">
        <v>190</v>
      </c>
      <c r="I197" s="6">
        <v>1.2E-2</v>
      </c>
      <c r="J197" s="6">
        <v>3.6499999999999998E-2</v>
      </c>
      <c r="K197" s="6">
        <v>0.10279999999999999</v>
      </c>
      <c r="L197" s="6">
        <v>9.9499999999999991E-2</v>
      </c>
      <c r="M197" s="6">
        <v>5.3899999999999997E-2</v>
      </c>
      <c r="N197" s="6">
        <v>-1.5800000000000002E-2</v>
      </c>
      <c r="O197" s="6">
        <v>2.29E-2</v>
      </c>
      <c r="P197" s="6">
        <v>-4.6699999999999998E-2</v>
      </c>
      <c r="Q197" s="6">
        <v>-3.3E-3</v>
      </c>
      <c r="R197" s="6">
        <v>7.980000000000001E-2</v>
      </c>
      <c r="S197" s="6">
        <v>6.0000000000000001E-3</v>
      </c>
      <c r="T197" s="6">
        <v>3.5200000000000002E-2</v>
      </c>
      <c r="U197" s="6">
        <v>6.1999999999999998E-3</v>
      </c>
      <c r="V197" s="6">
        <v>1.26E-2</v>
      </c>
      <c r="W197" s="6">
        <v>6.5799999999999997E-2</v>
      </c>
      <c r="X197" s="6">
        <v>7.3599999999999999E-2</v>
      </c>
      <c r="Y197" s="6">
        <v>9.9700000000000011E-2</v>
      </c>
      <c r="Z197" s="6">
        <v>-1.7500000000000002E-2</v>
      </c>
    </row>
    <row r="198" spans="3:26" ht="15.5" x14ac:dyDescent="0.35">
      <c r="C198" t="s">
        <v>191</v>
      </c>
      <c r="I198" s="6">
        <v>1.61E-2</v>
      </c>
      <c r="J198" s="6">
        <v>4.9400000000000006E-2</v>
      </c>
      <c r="K198" s="6">
        <v>0.151</v>
      </c>
      <c r="L198" s="6">
        <v>0.16699999999999998</v>
      </c>
      <c r="M198" s="6">
        <v>0.10050000000000001</v>
      </c>
      <c r="N198" s="6">
        <v>-3.1099999999999999E-2</v>
      </c>
      <c r="O198" s="6">
        <v>4.5199999999999997E-2</v>
      </c>
      <c r="P198" s="6">
        <v>-0.11509999999999999</v>
      </c>
      <c r="Q198" s="6">
        <v>-5.8999999999999999E-3</v>
      </c>
      <c r="R198" s="6">
        <v>0.10189999999999999</v>
      </c>
      <c r="S198" s="6">
        <v>8.3999999999999995E-3</v>
      </c>
      <c r="T198" s="6">
        <v>4.2699999999999995E-2</v>
      </c>
      <c r="U198" s="6">
        <v>8.6E-3</v>
      </c>
      <c r="V198" s="6">
        <v>1.9199999999999998E-2</v>
      </c>
      <c r="W198" s="6">
        <v>9.9000000000000005E-2</v>
      </c>
      <c r="X198" s="6">
        <v>0.1075</v>
      </c>
      <c r="Y198" s="6">
        <v>0.19370000000000001</v>
      </c>
      <c r="Z198" s="6">
        <v>-3.8399999999999997E-2</v>
      </c>
    </row>
    <row r="199" spans="3:26" ht="15.5" x14ac:dyDescent="0.35">
      <c r="C199" t="s">
        <v>192</v>
      </c>
      <c r="I199" s="6">
        <v>1.2199999999999999E-2</v>
      </c>
      <c r="J199" s="6">
        <v>5.16E-2</v>
      </c>
      <c r="K199" s="6">
        <v>0.183</v>
      </c>
      <c r="L199" s="6">
        <v>0.2034</v>
      </c>
      <c r="M199" s="6">
        <v>0.10349999999999999</v>
      </c>
      <c r="N199" s="6">
        <v>2.6099999999999998E-2</v>
      </c>
      <c r="O199" s="6">
        <v>9.2100000000000015E-2</v>
      </c>
      <c r="P199" s="6">
        <v>-4.2999999999999997E-2</v>
      </c>
      <c r="Q199" s="6">
        <v>1.7399999999999999E-2</v>
      </c>
      <c r="R199" s="6">
        <v>0.1368</v>
      </c>
      <c r="S199" s="6">
        <v>1.72E-2</v>
      </c>
      <c r="T199" s="6">
        <v>6.8499999999999991E-2</v>
      </c>
      <c r="U199" s="6">
        <v>1.4999999999999999E-2</v>
      </c>
      <c r="V199" s="6">
        <v>2.3700000000000002E-2</v>
      </c>
      <c r="W199" s="6">
        <v>6.7500000000000004E-2</v>
      </c>
      <c r="X199" s="6">
        <v>8.929999999999999E-2</v>
      </c>
      <c r="Y199" s="6">
        <v>0.18390000000000001</v>
      </c>
      <c r="Z199" s="6">
        <v>0.29559999999999997</v>
      </c>
    </row>
    <row r="200" spans="3:26" ht="15.5" x14ac:dyDescent="0.35">
      <c r="C200" t="s">
        <v>193</v>
      </c>
      <c r="I200" s="6">
        <v>3.03</v>
      </c>
      <c r="J200" s="6">
        <v>10.67</v>
      </c>
      <c r="K200" s="6">
        <v>17.07</v>
      </c>
      <c r="L200" s="6">
        <v>11.67</v>
      </c>
      <c r="M200" s="6">
        <v>4.5199999999999996</v>
      </c>
      <c r="N200" s="6">
        <v>0.77</v>
      </c>
      <c r="O200" s="6">
        <v>2.86</v>
      </c>
      <c r="P200" s="6">
        <v>-1.99</v>
      </c>
      <c r="Q200" s="6">
        <v>3.6</v>
      </c>
      <c r="R200" s="6">
        <v>23.13</v>
      </c>
      <c r="S200" s="6">
        <v>1.8</v>
      </c>
      <c r="T200" s="6">
        <v>45.98</v>
      </c>
      <c r="U200" s="6">
        <v>3.62</v>
      </c>
      <c r="V200" s="6">
        <v>6.42</v>
      </c>
      <c r="W200" s="6">
        <v>59.48</v>
      </c>
      <c r="X200" s="6">
        <v>24.96</v>
      </c>
      <c r="Y200" s="6">
        <v>6.55</v>
      </c>
      <c r="Z200" s="6">
        <v>3.88</v>
      </c>
    </row>
    <row r="201" spans="3:26" ht="15.5" x14ac:dyDescent="0.35">
      <c r="C201" t="s">
        <v>56</v>
      </c>
      <c r="I201" s="6">
        <v>1.45</v>
      </c>
      <c r="J201" s="6">
        <v>2.16</v>
      </c>
      <c r="K201" s="6">
        <v>2.4500000000000002</v>
      </c>
      <c r="L201" s="6">
        <v>1.37</v>
      </c>
      <c r="M201" s="6">
        <v>1.21</v>
      </c>
      <c r="N201" s="6">
        <v>1.31</v>
      </c>
      <c r="O201" s="6">
        <v>1.1499999999999999</v>
      </c>
      <c r="P201" s="6">
        <v>0.56000000000000005</v>
      </c>
      <c r="Q201" s="6">
        <v>0.43</v>
      </c>
      <c r="R201" s="6">
        <v>0.68</v>
      </c>
      <c r="S201" s="6">
        <v>0.44</v>
      </c>
      <c r="T201" s="6">
        <v>0.54</v>
      </c>
      <c r="U201" s="6">
        <v>0.45</v>
      </c>
      <c r="V201" s="6">
        <v>0.59</v>
      </c>
      <c r="W201" s="6">
        <v>0.51</v>
      </c>
      <c r="X201" s="6">
        <v>0.59</v>
      </c>
      <c r="Y201" s="6">
        <v>0.68</v>
      </c>
      <c r="Z201" s="6">
        <v>0.67</v>
      </c>
    </row>
    <row r="202" spans="3:26" ht="15.5" x14ac:dyDescent="0.35">
      <c r="C202" t="s">
        <v>53</v>
      </c>
      <c r="I202" s="6">
        <v>257.24</v>
      </c>
      <c r="J202" s="6">
        <v>252.22</v>
      </c>
      <c r="K202" s="6">
        <v>245.08</v>
      </c>
      <c r="L202" s="6">
        <v>204.78</v>
      </c>
      <c r="M202" s="6">
        <v>169.61</v>
      </c>
      <c r="N202" s="6">
        <v>151.22999999999999</v>
      </c>
      <c r="O202" s="6">
        <v>156.16999999999999</v>
      </c>
      <c r="P202" s="6">
        <v>149.87</v>
      </c>
      <c r="Q202" s="6">
        <v>166.71</v>
      </c>
      <c r="R202" s="6">
        <v>164.33</v>
      </c>
      <c r="S202" s="6">
        <v>147.71</v>
      </c>
      <c r="T202" s="6">
        <v>150.16999999999999</v>
      </c>
      <c r="U202" s="6">
        <v>145.15</v>
      </c>
      <c r="V202" s="6">
        <v>145.76</v>
      </c>
      <c r="W202" s="6">
        <v>147.59</v>
      </c>
      <c r="X202" s="6">
        <v>152.97</v>
      </c>
      <c r="Y202" s="6">
        <v>119.71</v>
      </c>
      <c r="Z202" s="6">
        <v>96.52</v>
      </c>
    </row>
    <row r="203" spans="3:26" ht="15.5" x14ac:dyDescent="0.35">
      <c r="C203" t="s">
        <v>194</v>
      </c>
      <c r="I203" s="6">
        <v>1.45</v>
      </c>
      <c r="J203" s="6">
        <v>2.16</v>
      </c>
      <c r="K203" s="6">
        <v>2.4500000000000002</v>
      </c>
      <c r="L203" s="6">
        <v>1.37</v>
      </c>
      <c r="M203" s="6">
        <v>1.21</v>
      </c>
      <c r="N203" s="6">
        <v>1.31</v>
      </c>
      <c r="O203" s="6">
        <v>1.1499999999999999</v>
      </c>
      <c r="P203" s="6">
        <v>0.56000000000000005</v>
      </c>
      <c r="Q203" s="6">
        <v>0.43</v>
      </c>
      <c r="R203" s="6">
        <v>0.68</v>
      </c>
      <c r="S203" s="6">
        <v>0.44</v>
      </c>
      <c r="T203" s="6">
        <v>0.54</v>
      </c>
      <c r="U203" s="6">
        <v>0.45</v>
      </c>
      <c r="V203" s="6">
        <v>0.59</v>
      </c>
      <c r="W203" s="6">
        <v>0.51</v>
      </c>
      <c r="X203" s="6">
        <v>0.59</v>
      </c>
      <c r="Y203" s="6">
        <v>0.68</v>
      </c>
      <c r="Z203" s="6">
        <v>0.67</v>
      </c>
    </row>
    <row r="204" spans="3:26" ht="15.5" x14ac:dyDescent="0.35">
      <c r="C204" t="s">
        <v>195</v>
      </c>
      <c r="I204" s="6">
        <v>257.24</v>
      </c>
      <c r="J204" s="6">
        <v>252.22</v>
      </c>
      <c r="K204" s="6">
        <v>245.08</v>
      </c>
      <c r="L204" s="6">
        <v>204.78</v>
      </c>
      <c r="M204" s="6">
        <v>169.61</v>
      </c>
      <c r="N204" s="6">
        <v>151.22999999999999</v>
      </c>
      <c r="O204" s="6">
        <v>156.16999999999999</v>
      </c>
      <c r="P204" s="6">
        <v>149.87</v>
      </c>
      <c r="Q204" s="6">
        <v>166.71</v>
      </c>
      <c r="R204" s="6">
        <v>164.33</v>
      </c>
      <c r="S204" s="6">
        <v>147.71</v>
      </c>
      <c r="T204" s="6">
        <v>150.16999999999999</v>
      </c>
      <c r="U204" s="6">
        <v>145.15</v>
      </c>
      <c r="V204" s="6">
        <v>145.76</v>
      </c>
      <c r="W204" s="6">
        <v>147.59</v>
      </c>
      <c r="X204" s="6">
        <v>152.97</v>
      </c>
      <c r="Y204" s="6">
        <v>119.71</v>
      </c>
      <c r="Z204" s="6">
        <v>96.52</v>
      </c>
    </row>
    <row r="205" spans="3:26" ht="15.5" x14ac:dyDescent="0.35">
      <c r="C205" t="s">
        <v>196</v>
      </c>
      <c r="I205" s="5">
        <v>21000000000</v>
      </c>
      <c r="J205" s="5">
        <v>23000000000</v>
      </c>
      <c r="K205" s="5">
        <v>48000000000</v>
      </c>
      <c r="L205" s="5">
        <v>66000000000</v>
      </c>
      <c r="M205" s="5">
        <v>62000000000</v>
      </c>
      <c r="N205" s="5">
        <v>60000000000</v>
      </c>
      <c r="O205" s="5">
        <v>57000000000</v>
      </c>
      <c r="P205" s="5">
        <v>130000000000</v>
      </c>
      <c r="Q205" s="5">
        <v>22000000000</v>
      </c>
      <c r="R205" s="5">
        <v>23000000000</v>
      </c>
      <c r="S205" s="5">
        <v>51000000000</v>
      </c>
      <c r="T205" s="5">
        <v>4000000000</v>
      </c>
      <c r="U205" s="5">
        <v>44000000000</v>
      </c>
      <c r="V205" s="5">
        <v>76000000000</v>
      </c>
      <c r="W205" s="5">
        <v>65000000000</v>
      </c>
      <c r="X205" s="5">
        <v>63000000000</v>
      </c>
      <c r="Y205" s="5">
        <v>69000000000</v>
      </c>
      <c r="Z205" s="5">
        <v>102000000000</v>
      </c>
    </row>
    <row r="206" spans="3:26" ht="15.5" x14ac:dyDescent="0.35">
      <c r="C206" t="s">
        <v>197</v>
      </c>
      <c r="I206" s="5">
        <v>41000000000</v>
      </c>
      <c r="J206" s="5">
        <v>41000000000</v>
      </c>
      <c r="K206" s="5">
        <v>41000000000</v>
      </c>
      <c r="L206" s="5">
        <v>41000000000</v>
      </c>
      <c r="M206" s="5">
        <v>45000000000</v>
      </c>
      <c r="N206" s="5">
        <v>85000000000</v>
      </c>
      <c r="O206" s="5">
        <v>91000000000</v>
      </c>
      <c r="P206" s="5">
        <v>69000000000</v>
      </c>
      <c r="Q206" s="5">
        <v>68000000000</v>
      </c>
      <c r="U206" s="5">
        <v>0</v>
      </c>
      <c r="V206" s="5">
        <v>0</v>
      </c>
      <c r="W206" s="5">
        <v>0</v>
      </c>
      <c r="X206" s="5">
        <v>0</v>
      </c>
      <c r="Y206" s="5">
        <v>45000000000</v>
      </c>
      <c r="Z206" s="5">
        <v>28000000000</v>
      </c>
    </row>
    <row r="207" spans="3:26" ht="15.5" x14ac:dyDescent="0.35">
      <c r="C207" t="s">
        <v>26</v>
      </c>
      <c r="I207" s="5">
        <v>62000000000</v>
      </c>
      <c r="J207" s="5">
        <v>64000000000</v>
      </c>
      <c r="K207" s="5">
        <v>89000000000</v>
      </c>
      <c r="L207" s="5">
        <v>108000000000</v>
      </c>
      <c r="M207" s="5">
        <v>107000000000</v>
      </c>
      <c r="N207" s="5">
        <v>145000000000</v>
      </c>
      <c r="O207" s="5">
        <v>148000000000</v>
      </c>
      <c r="P207" s="5">
        <v>199000000000</v>
      </c>
      <c r="Q207" s="5">
        <v>90000000000</v>
      </c>
      <c r="R207" s="5">
        <v>23000000000</v>
      </c>
      <c r="S207" s="5">
        <v>51000000000</v>
      </c>
      <c r="T207" s="5">
        <v>4000000000</v>
      </c>
      <c r="U207" s="5">
        <v>44000000000</v>
      </c>
      <c r="V207" s="5">
        <v>76000000000</v>
      </c>
      <c r="W207" s="5">
        <v>65000000000</v>
      </c>
      <c r="X207" s="5">
        <v>64000000000</v>
      </c>
      <c r="Y207" s="5">
        <v>114000000000</v>
      </c>
      <c r="Z207" s="5">
        <v>130000000000</v>
      </c>
    </row>
    <row r="208" spans="3:26" ht="15.5" x14ac:dyDescent="0.35">
      <c r="C208" t="s">
        <v>23</v>
      </c>
      <c r="I208" s="5">
        <v>-54000000000</v>
      </c>
      <c r="J208" s="5">
        <v>-52000000000</v>
      </c>
      <c r="K208" s="5">
        <v>-36000000000</v>
      </c>
      <c r="L208" s="5">
        <v>-1000000000</v>
      </c>
      <c r="M208" s="5">
        <v>48000000000</v>
      </c>
      <c r="N208" s="5">
        <v>104000000000</v>
      </c>
      <c r="O208" s="5">
        <v>137000000000</v>
      </c>
      <c r="P208" s="5">
        <v>138000000000</v>
      </c>
      <c r="Q208" s="5">
        <v>84000000000</v>
      </c>
      <c r="R208" s="5">
        <v>23000000000</v>
      </c>
      <c r="S208" s="5">
        <v>46000000000</v>
      </c>
      <c r="T208" s="5">
        <v>3000000000</v>
      </c>
      <c r="U208" s="5">
        <v>6000000000</v>
      </c>
      <c r="V208" s="5">
        <v>68000000000</v>
      </c>
      <c r="W208" s="5">
        <v>30000000000</v>
      </c>
      <c r="X208" s="5">
        <v>-4000000000</v>
      </c>
      <c r="Y208" s="5">
        <v>70000000000</v>
      </c>
      <c r="Z208" s="5">
        <v>104000000000</v>
      </c>
    </row>
    <row r="209" spans="3:26" ht="15.5" x14ac:dyDescent="0.35">
      <c r="C209" t="s">
        <v>198</v>
      </c>
      <c r="I209" s="5">
        <v>157000000000</v>
      </c>
      <c r="J209" s="5">
        <v>160000000000</v>
      </c>
      <c r="K209" s="5">
        <v>141000000000</v>
      </c>
      <c r="L209" s="5">
        <v>99000000000</v>
      </c>
      <c r="M209" s="5">
        <v>43000000000</v>
      </c>
      <c r="N209" s="5">
        <v>51000000000</v>
      </c>
      <c r="O209" s="5">
        <v>36000000000</v>
      </c>
      <c r="P209" s="5">
        <v>1000000000</v>
      </c>
      <c r="Q209" s="5">
        <v>53000000000</v>
      </c>
      <c r="R209" s="5">
        <v>24000000000</v>
      </c>
      <c r="S209" s="5">
        <v>12000000000</v>
      </c>
      <c r="T209" s="5">
        <v>58000000000</v>
      </c>
      <c r="U209" s="5">
        <v>58000000000</v>
      </c>
      <c r="V209" s="5">
        <v>43000000000</v>
      </c>
      <c r="W209" s="5">
        <v>40000000000</v>
      </c>
      <c r="X209" s="5">
        <v>73000000000</v>
      </c>
      <c r="Y209" s="5">
        <v>33000000000</v>
      </c>
      <c r="Z209" s="5">
        <v>-39000000000</v>
      </c>
    </row>
    <row r="210" spans="3:26" ht="15.5" x14ac:dyDescent="0.35">
      <c r="C210" t="s">
        <v>199</v>
      </c>
      <c r="I210" s="5">
        <v>39000000000</v>
      </c>
      <c r="J210" s="5">
        <v>45000000000</v>
      </c>
      <c r="K210" s="5">
        <v>83000000000</v>
      </c>
      <c r="L210" s="5">
        <v>74000000000</v>
      </c>
      <c r="M210" s="5">
        <v>49000000000</v>
      </c>
      <c r="N210" s="5">
        <v>41000000000</v>
      </c>
      <c r="O210" s="5">
        <v>19000000000</v>
      </c>
      <c r="P210" s="5">
        <v>1000000000</v>
      </c>
      <c r="Q210" s="5">
        <v>11000000000</v>
      </c>
      <c r="R210" s="5">
        <v>50000000000</v>
      </c>
      <c r="S210" s="5">
        <v>25000000000</v>
      </c>
      <c r="T210" s="5">
        <v>22000000000</v>
      </c>
      <c r="U210" s="5">
        <v>62000000000</v>
      </c>
      <c r="V210" s="5">
        <v>-14000000000</v>
      </c>
      <c r="W210" s="5">
        <v>1000000000</v>
      </c>
      <c r="X210" s="5">
        <v>31000000000</v>
      </c>
      <c r="Y210" s="5">
        <v>39000000000</v>
      </c>
      <c r="Z210" s="5">
        <v>38000000000</v>
      </c>
    </row>
    <row r="211" spans="3:26" ht="15.5" x14ac:dyDescent="0.35">
      <c r="C211" t="s">
        <v>200</v>
      </c>
    </row>
    <row r="212" spans="3:26" ht="15.5" x14ac:dyDescent="0.35">
      <c r="C212" t="s">
        <v>15</v>
      </c>
      <c r="I212" s="5">
        <v>39000000000</v>
      </c>
      <c r="J212" s="5">
        <v>45000000000</v>
      </c>
      <c r="K212" s="5">
        <v>83000000000</v>
      </c>
      <c r="L212" s="5">
        <v>74000000000</v>
      </c>
      <c r="M212" s="5">
        <v>49000000000</v>
      </c>
      <c r="N212" s="5">
        <v>41000000000</v>
      </c>
      <c r="O212" s="5">
        <v>19000000000</v>
      </c>
      <c r="P212" s="5">
        <v>1000000000</v>
      </c>
      <c r="Q212" s="5">
        <v>11000000000</v>
      </c>
      <c r="R212" s="5">
        <v>50000000000</v>
      </c>
      <c r="S212" s="5">
        <v>25000000000</v>
      </c>
      <c r="T212" s="5">
        <v>22000000000</v>
      </c>
      <c r="U212" s="5">
        <v>62000000000</v>
      </c>
      <c r="V212" s="5">
        <v>-14000000000</v>
      </c>
      <c r="W212" s="5">
        <v>1000000000</v>
      </c>
      <c r="X212" s="5">
        <v>31000000000</v>
      </c>
      <c r="Y212" s="5">
        <v>39000000000</v>
      </c>
      <c r="Z212" s="5">
        <v>38000000000</v>
      </c>
    </row>
    <row r="213" spans="3:26" ht="15.5" x14ac:dyDescent="0.35">
      <c r="C213" t="s">
        <v>17</v>
      </c>
      <c r="I213" s="6">
        <v>28.7</v>
      </c>
      <c r="J213" s="6">
        <v>32.99</v>
      </c>
      <c r="K213" s="6">
        <v>61.26</v>
      </c>
      <c r="L213" s="6">
        <v>54.32</v>
      </c>
      <c r="M213" s="6">
        <v>36.1</v>
      </c>
      <c r="N213" s="6">
        <v>30.23</v>
      </c>
      <c r="O213" s="6">
        <v>13.59</v>
      </c>
      <c r="P213" s="6">
        <v>1.05</v>
      </c>
      <c r="Q213" s="5">
        <v>8</v>
      </c>
      <c r="R213" s="6">
        <v>33.119999999999997</v>
      </c>
      <c r="S213" s="6">
        <v>16.39</v>
      </c>
      <c r="T213" s="6">
        <v>14.88</v>
      </c>
      <c r="U213" s="6">
        <v>41.61</v>
      </c>
      <c r="V213" s="6">
        <v>-9.5399999999999991</v>
      </c>
      <c r="W213" s="6">
        <v>0.9</v>
      </c>
      <c r="X213" s="6">
        <v>20.58</v>
      </c>
      <c r="Y213" s="6">
        <v>30.37</v>
      </c>
      <c r="Z213" s="6">
        <v>29.1</v>
      </c>
    </row>
  </sheetData>
  <pageMargins left="0.7" right="0.7" top="0.75" bottom="0.75" header="0.3" footer="0.3"/>
  <ignoredErrors>
    <ignoredError sqref="A1:Z214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Y27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2138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2139</v>
      </c>
      <c r="D2" s="2" vm="7">
        <f ca="1">IFERROR(_xlfn.STOCKHISTORY("XIDX:" &amp; $C$1, D3, , 0, 0, 1), "Libur")</f>
        <v>160</v>
      </c>
      <c r="E2" s="2" vm="329">
        <f ca="1">IFERROR(_xlfn.STOCKHISTORY("XIDX:" &amp; $C$1, E3, , 0, 0, 1), "Libur")</f>
        <v>103</v>
      </c>
      <c r="H2" s="2" vm="329">
        <f ca="1">IFERROR(INDEX(D2:G2,COUNT(D2:G2)),"")</f>
        <v>103</v>
      </c>
      <c r="I2" s="2" vm="410">
        <f t="shared" ref="I2:Y2" ca="1" si="0">IFERROR(_xlfn.STOCKHISTORY("XIDX:" &amp; $C$1, I1, , 0, 0, 1), "Libur")</f>
        <v>105</v>
      </c>
      <c r="J2" s="2" vm="567">
        <f t="shared" ca="1" si="0"/>
        <v>92</v>
      </c>
      <c r="K2" s="2" vm="24">
        <f t="shared" ca="1" si="0"/>
        <v>129</v>
      </c>
      <c r="L2" s="2" vm="12">
        <f t="shared" ca="1" si="0"/>
        <v>154</v>
      </c>
      <c r="M2" s="2" vm="54">
        <f t="shared" ca="1" si="0"/>
        <v>122</v>
      </c>
      <c r="N2" s="2" vm="19">
        <f t="shared" ca="1" si="0"/>
        <v>188</v>
      </c>
      <c r="O2" s="2" vm="327">
        <f t="shared" ca="1" si="0"/>
        <v>177</v>
      </c>
      <c r="P2" s="2" vm="185">
        <f t="shared" ca="1" si="0"/>
        <v>152</v>
      </c>
      <c r="Q2" s="2" vm="189">
        <f t="shared" ca="1" si="0"/>
        <v>210</v>
      </c>
      <c r="R2" s="2" vm="189">
        <f t="shared" ca="1" si="0"/>
        <v>210</v>
      </c>
      <c r="S2" s="2" vm="67">
        <f t="shared" ca="1" si="0"/>
        <v>334</v>
      </c>
      <c r="T2" s="2" vm="464">
        <f t="shared" ca="1" si="0"/>
        <v>335</v>
      </c>
      <c r="U2" s="2" vm="261">
        <f t="shared" ca="1" si="0"/>
        <v>215</v>
      </c>
      <c r="V2" s="2" vm="433">
        <f t="shared" ca="1" si="0"/>
        <v>370</v>
      </c>
      <c r="W2" s="2" vm="64">
        <f t="shared" ca="1" si="0"/>
        <v>350</v>
      </c>
      <c r="X2" s="2" vm="568">
        <f t="shared" ca="1" si="0"/>
        <v>385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757033718000</v>
      </c>
      <c r="E4" s="2">
        <f>IFERROR(INDEX(E51:E500,MATCH($C$4,$C$51:$C$500,0)),"")</f>
        <v>2902668935000</v>
      </c>
      <c r="H4" s="2">
        <f>IFERROR(SUM(D4:G4)*(4/MAX(1,COUNT(D4:G4))),"")</f>
        <v>7319405306000</v>
      </c>
      <c r="I4" s="2">
        <f t="shared" ref="I4:Y4" si="1">IFERROR(INDEX(I51:I500,MATCH($C$4,$C$51:$C$500,0)),"")</f>
        <v>3566297529000</v>
      </c>
      <c r="J4" s="2">
        <f t="shared" si="1"/>
        <v>5576757087000</v>
      </c>
      <c r="K4" s="2">
        <f t="shared" si="1"/>
        <v>4676651899000</v>
      </c>
      <c r="L4" s="2">
        <f t="shared" si="1"/>
        <v>8663824988000</v>
      </c>
      <c r="M4" s="2">
        <f t="shared" si="1"/>
        <v>4256245345000</v>
      </c>
      <c r="N4" s="2">
        <f t="shared" si="1"/>
        <v>4956324696000</v>
      </c>
      <c r="O4" s="2">
        <f t="shared" si="1"/>
        <v>3792475607000</v>
      </c>
      <c r="P4" s="2">
        <f t="shared" si="1"/>
        <v>5035325429000</v>
      </c>
      <c r="Q4" s="2">
        <f t="shared" si="1"/>
        <v>7043036602000</v>
      </c>
      <c r="R4" s="2">
        <f t="shared" si="1"/>
        <v>6006952123000</v>
      </c>
      <c r="S4" s="2">
        <f t="shared" si="1"/>
        <v>5971581977000</v>
      </c>
      <c r="T4" s="2">
        <f t="shared" si="1"/>
        <v>5296565860000</v>
      </c>
      <c r="U4" s="2">
        <f t="shared" si="1"/>
        <v>4901191373000</v>
      </c>
      <c r="V4" s="2">
        <f t="shared" si="1"/>
        <v>4689429510000</v>
      </c>
      <c r="W4" s="2">
        <f t="shared" si="1"/>
        <v>3824099116000</v>
      </c>
      <c r="X4" s="2">
        <f t="shared" si="1"/>
        <v>1938719002217</v>
      </c>
      <c r="Y4" s="2">
        <f t="shared" si="1"/>
        <v>855952717759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-32080516000</v>
      </c>
      <c r="E5" s="2">
        <f>IFERROR(INDEX(E51:E500,MATCH($C$5,$C$51:$C$500,0)),"")</f>
        <v>216471908000</v>
      </c>
      <c r="H5" s="2">
        <f>IFERROR(SUM(D5:G5)*(4/MAX(1,COUNT(D5:G5))),"")</f>
        <v>368782784000</v>
      </c>
      <c r="I5" s="2">
        <f t="shared" ref="I5:Y5" si="2">IFERROR(INDEX(I51:I500,MATCH($C$5,$C$51:$C$500,0)),"")</f>
        <v>118038807000</v>
      </c>
      <c r="J5" s="2">
        <f t="shared" si="2"/>
        <v>637790277000</v>
      </c>
      <c r="K5" s="2">
        <f t="shared" si="2"/>
        <v>1084636749000</v>
      </c>
      <c r="L5" s="2">
        <f t="shared" si="2"/>
        <v>1797424397000</v>
      </c>
      <c r="M5" s="2">
        <f t="shared" si="2"/>
        <v>-711120731000</v>
      </c>
      <c r="N5" s="2">
        <f t="shared" si="2"/>
        <v>-225259315000</v>
      </c>
      <c r="O5" s="2">
        <f t="shared" si="2"/>
        <v>-135799572000</v>
      </c>
      <c r="P5" s="2">
        <f t="shared" si="2"/>
        <v>79594911000</v>
      </c>
      <c r="Q5" s="2">
        <f t="shared" si="2"/>
        <v>1360451892000</v>
      </c>
      <c r="R5" s="2">
        <f t="shared" si="2"/>
        <v>653101236000</v>
      </c>
      <c r="S5" s="2">
        <f t="shared" si="2"/>
        <v>810249232000</v>
      </c>
      <c r="T5" s="2">
        <f t="shared" si="2"/>
        <v>854935610000</v>
      </c>
      <c r="U5" s="2">
        <f t="shared" si="2"/>
        <v>851434537000</v>
      </c>
      <c r="V5" s="2">
        <f t="shared" si="2"/>
        <v>811726533000</v>
      </c>
      <c r="W5" s="2">
        <f t="shared" si="2"/>
        <v>581035725000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13779534993000</v>
      </c>
      <c r="E6" s="2">
        <f>IFERROR(INDEX(E51:E500,MATCH($C$6,$C$51:$C$500,0)),"")</f>
        <v>13707073058000</v>
      </c>
      <c r="H6" s="2">
        <f>IFERROR(INDEX(D6:G6,COUNT(D6:G6)),"")</f>
        <v>13707073058000</v>
      </c>
      <c r="I6" s="2">
        <f t="shared" ref="I6:Y6" si="3">IFERROR(INDEX(I51:I500,MATCH($C$6,$C$51:$C$500,0)),"")</f>
        <v>13672854663000</v>
      </c>
      <c r="J6" s="2">
        <f t="shared" si="3"/>
        <v>13783681637000</v>
      </c>
      <c r="K6" s="2">
        <f t="shared" si="3"/>
        <v>13451404486000</v>
      </c>
      <c r="L6" s="2">
        <f t="shared" si="3"/>
        <v>12469561080000</v>
      </c>
      <c r="M6" s="2">
        <f t="shared" si="3"/>
        <v>10539777680000</v>
      </c>
      <c r="N6" s="2">
        <f t="shared" si="3"/>
        <v>11355225034000</v>
      </c>
      <c r="O6" s="2">
        <f t="shared" si="3"/>
        <v>12835945610000</v>
      </c>
      <c r="P6" s="2">
        <f t="shared" si="3"/>
        <v>12207553479000</v>
      </c>
      <c r="Q6" s="2">
        <f t="shared" si="3"/>
        <v>11496977549000</v>
      </c>
      <c r="R6" s="2">
        <f t="shared" si="3"/>
        <v>9970762709000</v>
      </c>
      <c r="S6" s="2">
        <f t="shared" si="3"/>
        <v>9072668928000</v>
      </c>
      <c r="T6" s="2">
        <f t="shared" si="3"/>
        <v>8462884365000</v>
      </c>
      <c r="U6" s="2">
        <f t="shared" si="3"/>
        <v>7212683391000</v>
      </c>
      <c r="V6" s="2">
        <f t="shared" si="3"/>
        <v>6348903770000</v>
      </c>
      <c r="W6" s="2">
        <f t="shared" si="3"/>
        <v>5028730867000</v>
      </c>
      <c r="X6" s="2">
        <f t="shared" si="3"/>
        <v>4134903497813</v>
      </c>
      <c r="Y6" s="2">
        <f t="shared" si="3"/>
        <v>1393558541720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22.7</v>
      </c>
      <c r="E7" s="3">
        <f>IFERROR(INDEX(E51:E500,MATCH($C$7,$C$51:$C$500,0))/1000000000,"")</f>
        <v>22.7</v>
      </c>
      <c r="H7" s="3">
        <f>IFERROR(INDEX(D7:G7,COUNT(D7:G7)),"")</f>
        <v>22.7</v>
      </c>
      <c r="I7" s="3">
        <f t="shared" ref="I7:Y7" si="4">IFERROR(INDEX(I51:I500,MATCH($C$7,$C$51:$C$500,0))/1000000000,"")</f>
        <v>22.7</v>
      </c>
      <c r="J7" s="3">
        <f t="shared" si="4"/>
        <v>22.7</v>
      </c>
      <c r="K7" s="3">
        <f t="shared" si="4"/>
        <v>22.7</v>
      </c>
      <c r="L7" s="3">
        <f t="shared" si="4"/>
        <v>22.7</v>
      </c>
      <c r="M7" s="3">
        <f t="shared" si="4"/>
        <v>22.7</v>
      </c>
      <c r="N7" s="3">
        <f t="shared" si="4"/>
        <v>22.7</v>
      </c>
      <c r="O7" s="3">
        <f t="shared" si="4"/>
        <v>19.36</v>
      </c>
      <c r="P7" s="3">
        <f t="shared" si="4"/>
        <v>19.36</v>
      </c>
      <c r="Q7" s="3">
        <f t="shared" si="4"/>
        <v>19.36</v>
      </c>
      <c r="R7" s="3">
        <f t="shared" si="4"/>
        <v>20.5</v>
      </c>
      <c r="S7" s="3">
        <f t="shared" si="4"/>
        <v>20.5</v>
      </c>
      <c r="T7" s="3">
        <f t="shared" si="4"/>
        <v>20.5</v>
      </c>
      <c r="U7" s="3">
        <f t="shared" si="4"/>
        <v>20.5</v>
      </c>
      <c r="V7" s="3">
        <f t="shared" si="4"/>
        <v>20.5</v>
      </c>
      <c r="W7" s="3">
        <f t="shared" si="4"/>
        <v>20.5</v>
      </c>
      <c r="X7" s="3">
        <f t="shared" si="4"/>
        <v>20.5</v>
      </c>
      <c r="Y7" s="3">
        <f t="shared" si="4"/>
        <v>0.15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-196000000000</v>
      </c>
      <c r="E8" s="2">
        <f>IFERROR(INDEX(E51:E500,MATCH("Free cash flow (Quarter)",$C$51:$C$500,0)),"")</f>
        <v>1536000000000</v>
      </c>
      <c r="H8" s="2">
        <f>IFERROR(INDEX(D8:G8,COUNT(D8:G8)),"")</f>
        <v>1536000000000</v>
      </c>
      <c r="I8" s="2">
        <f t="shared" ref="I8:Y8" si="5">IFERROR(INDEX(I51:I500,MATCH($C$8,$C$51:$C$500,0)),"")</f>
        <v>-284000000000</v>
      </c>
      <c r="J8" s="2">
        <f t="shared" si="5"/>
        <v>1303000000000</v>
      </c>
      <c r="K8" s="2">
        <f t="shared" si="5"/>
        <v>870000000000</v>
      </c>
      <c r="L8" s="2">
        <f t="shared" si="5"/>
        <v>2398000000000</v>
      </c>
      <c r="M8" s="2">
        <f t="shared" si="5"/>
        <v>192000000000</v>
      </c>
      <c r="N8" s="2">
        <f t="shared" si="5"/>
        <v>237000000000</v>
      </c>
      <c r="O8" s="2">
        <f t="shared" si="5"/>
        <v>-483000000000</v>
      </c>
      <c r="P8" s="2">
        <f t="shared" si="5"/>
        <v>-2097000000000</v>
      </c>
      <c r="Q8" s="2">
        <f t="shared" si="5"/>
        <v>-1703000000000</v>
      </c>
      <c r="R8" s="2">
        <f t="shared" si="5"/>
        <v>-2019000000000</v>
      </c>
      <c r="S8" s="2">
        <f t="shared" si="5"/>
        <v>-1243000000000</v>
      </c>
      <c r="T8" s="2">
        <f t="shared" si="5"/>
        <v>-204000000000</v>
      </c>
      <c r="U8" s="2">
        <f t="shared" si="5"/>
        <v>43000000000</v>
      </c>
      <c r="V8" s="2">
        <f t="shared" si="5"/>
        <v>-178000000000</v>
      </c>
      <c r="W8" s="2">
        <f t="shared" si="5"/>
        <v>-1296000000000</v>
      </c>
      <c r="X8" s="2">
        <f t="shared" si="5"/>
        <v>-1173000000000</v>
      </c>
      <c r="Y8" s="2">
        <f t="shared" si="5"/>
        <v>-1016000000000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-8.6199999999999992</v>
      </c>
      <c r="E9" s="3">
        <f>IFERROR(INDEX(E51:E500,MATCH("Free cash flow per share (Quarter)",$C$51:$C$500,0)),"")</f>
        <v>67.650000000000006</v>
      </c>
      <c r="H9" s="3">
        <f>IFERROR(INDEX(D9:G9,COUNT(D9:G9)),"")</f>
        <v>67.650000000000006</v>
      </c>
      <c r="I9" s="3">
        <f t="shared" ref="I9:Y9" si="6">IFERROR(INDEX(I51:I500,MATCH($C$9,$C$51:$C$500,0)),"")</f>
        <v>-12.51</v>
      </c>
      <c r="J9" s="3">
        <f t="shared" si="6"/>
        <v>57.39</v>
      </c>
      <c r="K9" s="3">
        <f t="shared" si="6"/>
        <v>38.31</v>
      </c>
      <c r="L9" s="3">
        <f t="shared" si="6"/>
        <v>105.62</v>
      </c>
      <c r="M9" s="3">
        <f t="shared" si="6"/>
        <v>8.48</v>
      </c>
      <c r="N9" s="3">
        <f t="shared" si="6"/>
        <v>10.42</v>
      </c>
      <c r="O9" s="3">
        <f t="shared" si="6"/>
        <v>-24.95</v>
      </c>
      <c r="P9" s="3">
        <f t="shared" si="6"/>
        <v>-108.3</v>
      </c>
      <c r="Q9" s="3">
        <f t="shared" si="6"/>
        <v>-87.95</v>
      </c>
      <c r="R9" s="3">
        <f t="shared" si="6"/>
        <v>-98.49</v>
      </c>
      <c r="S9" s="3">
        <f t="shared" si="6"/>
        <v>-60.64</v>
      </c>
      <c r="T9" s="3">
        <f t="shared" si="6"/>
        <v>-9.9499999999999993</v>
      </c>
      <c r="U9" s="3">
        <f t="shared" si="6"/>
        <v>2.1</v>
      </c>
      <c r="V9" s="3">
        <f t="shared" si="6"/>
        <v>-8.6999999999999993</v>
      </c>
      <c r="W9" s="3">
        <f t="shared" si="6"/>
        <v>-63.21</v>
      </c>
      <c r="X9" s="3">
        <f t="shared" si="6"/>
        <v>-57.24</v>
      </c>
      <c r="Y9" s="3">
        <f t="shared" si="6"/>
        <v>-6771.39</v>
      </c>
    </row>
    <row r="10" spans="1:25" ht="15.5" x14ac:dyDescent="0.35">
      <c r="C10" t="s">
        <v>18</v>
      </c>
      <c r="D10" s="3">
        <f ca="1">IFERROR(IF(D9=0,"",D2/D9),"")</f>
        <v>-18.561484918793504</v>
      </c>
      <c r="E10" s="3">
        <f ca="1">IFERROR(IF(E9=0,"",E2/E9),"")</f>
        <v>1.5225424981522542</v>
      </c>
      <c r="I10" s="3">
        <f t="shared" ref="I10:Y10" ca="1" si="7">IFERROR(IF(I9=0,"",I2/I9),"")</f>
        <v>-8.3932853717026372</v>
      </c>
      <c r="J10" s="3">
        <f t="shared" ca="1" si="7"/>
        <v>1.6030667363652205</v>
      </c>
      <c r="K10" s="3">
        <f t="shared" ca="1" si="7"/>
        <v>3.3672670321064992</v>
      </c>
      <c r="L10" s="3">
        <f t="shared" ca="1" si="7"/>
        <v>1.4580571861389888</v>
      </c>
      <c r="M10" s="3">
        <f t="shared" ca="1" si="7"/>
        <v>14.386792452830187</v>
      </c>
      <c r="N10" s="3">
        <f t="shared" ca="1" si="7"/>
        <v>18.042226487523994</v>
      </c>
      <c r="O10" s="3">
        <f t="shared" ca="1" si="7"/>
        <v>-7.0941883767535074</v>
      </c>
      <c r="P10" s="3">
        <f t="shared" ca="1" si="7"/>
        <v>-1.4035087719298247</v>
      </c>
      <c r="Q10" s="3">
        <f t="shared" ca="1" si="7"/>
        <v>-2.3877202956225125</v>
      </c>
      <c r="R10" s="3">
        <f t="shared" ca="1" si="7"/>
        <v>-2.1321961620469083</v>
      </c>
      <c r="S10" s="3">
        <f t="shared" ca="1" si="7"/>
        <v>-5.5079155672823221</v>
      </c>
      <c r="T10" s="3">
        <f t="shared" ca="1" si="7"/>
        <v>-33.668341708542719</v>
      </c>
      <c r="U10" s="3">
        <f t="shared" ca="1" si="7"/>
        <v>102.38095238095238</v>
      </c>
      <c r="V10" s="3">
        <f t="shared" ca="1" si="7"/>
        <v>-42.52873563218391</v>
      </c>
      <c r="W10" s="3">
        <f t="shared" ca="1" si="7"/>
        <v>-5.5370985603543739</v>
      </c>
      <c r="X10" s="3">
        <f t="shared" ca="1" si="7"/>
        <v>-6.7260656883298386</v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1126866889000</v>
      </c>
      <c r="E11" s="2">
        <f>IFERROR(INDEX(E51:E500,MATCH($C$11,$C$51:$C$500,0)),"")</f>
        <v>1081738048000</v>
      </c>
      <c r="H11" s="2">
        <f>IFERROR(INDEX(D11:G11,COUNT(D11:G11)),"")</f>
        <v>1081738048000</v>
      </c>
      <c r="I11" s="2">
        <f t="shared" ref="I11:Y11" si="8">IFERROR(INDEX(I51:I500,MATCH($C$11,$C$51:$C$500,0)),"")</f>
        <v>844012800000</v>
      </c>
      <c r="J11" s="2">
        <f t="shared" si="8"/>
        <v>983786099000</v>
      </c>
      <c r="K11" s="2">
        <f t="shared" si="8"/>
        <v>768367982000</v>
      </c>
      <c r="L11" s="2">
        <f t="shared" si="8"/>
        <v>1099206717000</v>
      </c>
      <c r="M11" s="2">
        <f t="shared" si="8"/>
        <v>1062242703000</v>
      </c>
      <c r="N11" s="2">
        <f t="shared" si="8"/>
        <v>844705788000</v>
      </c>
      <c r="O11" s="2">
        <f t="shared" si="8"/>
        <v>849718766000</v>
      </c>
      <c r="P11" s="2">
        <f t="shared" si="8"/>
        <v>845979035000</v>
      </c>
      <c r="Q11" s="2">
        <f t="shared" si="8"/>
        <v>2297047219000</v>
      </c>
      <c r="R11" s="2">
        <f t="shared" si="8"/>
        <v>1172966926000</v>
      </c>
      <c r="S11" s="2">
        <f t="shared" si="8"/>
        <v>2894283235000</v>
      </c>
      <c r="T11" s="2">
        <f t="shared" si="8"/>
        <v>4336362908000</v>
      </c>
      <c r="U11" s="2">
        <f t="shared" si="8"/>
        <v>3177138834000</v>
      </c>
      <c r="V11" s="2">
        <f t="shared" si="8"/>
        <v>2225099936000</v>
      </c>
      <c r="W11" s="2">
        <f t="shared" si="8"/>
        <v>1834227199000</v>
      </c>
      <c r="X11" s="2">
        <f t="shared" si="8"/>
        <v>1869837911826</v>
      </c>
      <c r="Y11" s="2">
        <f t="shared" si="8"/>
        <v>388519496182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4016000000000</v>
      </c>
      <c r="E12" s="2">
        <f>IFERROR(INDEX(E51:E500,MATCH("Net Debt (Quarter)",$C$51:$C$500,0)),"")</f>
        <v>4011000000000</v>
      </c>
      <c r="H12" s="2">
        <f>IFERROR(INDEX(D12:G12,COUNT(D12:G12)),"")</f>
        <v>4011000000000</v>
      </c>
      <c r="I12" s="2">
        <f t="shared" ref="I12:Y12" si="9">IFERROR(INDEX(I51:I500,MATCH($C$12,$C$51:$C$500,0)),"")</f>
        <v>4517000000000</v>
      </c>
      <c r="J12" s="2">
        <f t="shared" si="9"/>
        <v>4651000000000</v>
      </c>
      <c r="K12" s="2">
        <f t="shared" si="9"/>
        <v>6744000000000</v>
      </c>
      <c r="L12" s="2">
        <f t="shared" si="9"/>
        <v>7363000000000</v>
      </c>
      <c r="M12" s="2">
        <f t="shared" si="9"/>
        <v>9090000000000</v>
      </c>
      <c r="N12" s="2">
        <f t="shared" si="9"/>
        <v>9219000000000</v>
      </c>
      <c r="O12" s="2">
        <f t="shared" si="9"/>
        <v>9128000000000</v>
      </c>
      <c r="P12" s="2">
        <f t="shared" si="9"/>
        <v>9560000000000</v>
      </c>
      <c r="Q12" s="2">
        <f t="shared" si="9"/>
        <v>6936000000000</v>
      </c>
      <c r="R12" s="2">
        <f t="shared" si="9"/>
        <v>5340000000000</v>
      </c>
      <c r="S12" s="2">
        <f t="shared" si="9"/>
        <v>3422000000000</v>
      </c>
      <c r="T12" s="2">
        <f t="shared" si="9"/>
        <v>2150000000000</v>
      </c>
      <c r="U12" s="2">
        <f t="shared" si="9"/>
        <v>2281000000000</v>
      </c>
      <c r="V12" s="2">
        <f t="shared" si="9"/>
        <v>2260000000000</v>
      </c>
      <c r="W12" s="2">
        <f t="shared" si="9"/>
        <v>1595000000000</v>
      </c>
      <c r="X12" s="2">
        <f t="shared" si="9"/>
        <v>76000000000</v>
      </c>
      <c r="Y12" s="2">
        <f t="shared" si="9"/>
        <v>1286000000000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5143000000000</v>
      </c>
      <c r="E13" s="2">
        <f>IFERROR(INDEX(E51:E500,MATCH("Total Debt (Quarter)",$C$51:$C$500,0)),"")</f>
        <v>5093000000000</v>
      </c>
      <c r="H13" s="2">
        <f>IFERROR(INDEX(D13:G13,COUNT(D13:G13)),"")</f>
        <v>5093000000000</v>
      </c>
      <c r="I13" s="2">
        <f t="shared" ref="I13:Y13" si="10">IFERROR(INDEX(I51:I500,MATCH($C$13,$C$51:$C$500,0)),"")</f>
        <v>5361000000000</v>
      </c>
      <c r="J13" s="2">
        <f t="shared" si="10"/>
        <v>5635000000000</v>
      </c>
      <c r="K13" s="2">
        <f t="shared" si="10"/>
        <v>7512000000000</v>
      </c>
      <c r="L13" s="2">
        <f t="shared" si="10"/>
        <v>8462000000000</v>
      </c>
      <c r="M13" s="2">
        <f t="shared" si="10"/>
        <v>10152000000000</v>
      </c>
      <c r="N13" s="2">
        <f t="shared" si="10"/>
        <v>10063000000000</v>
      </c>
      <c r="O13" s="2">
        <f t="shared" si="10"/>
        <v>9977000000000</v>
      </c>
      <c r="P13" s="2">
        <f t="shared" si="10"/>
        <v>10406000000000</v>
      </c>
      <c r="Q13" s="2">
        <f t="shared" si="10"/>
        <v>9233000000000</v>
      </c>
      <c r="R13" s="2">
        <f t="shared" si="10"/>
        <v>6513000000000</v>
      </c>
      <c r="S13" s="2">
        <f t="shared" si="10"/>
        <v>6316000000000</v>
      </c>
      <c r="T13" s="2">
        <f t="shared" si="10"/>
        <v>6486000000000</v>
      </c>
      <c r="U13" s="2">
        <f t="shared" si="10"/>
        <v>5458000000000</v>
      </c>
      <c r="V13" s="2">
        <f t="shared" si="10"/>
        <v>4485000000000</v>
      </c>
      <c r="W13" s="2">
        <f t="shared" si="10"/>
        <v>3429000000000</v>
      </c>
      <c r="X13" s="2">
        <f t="shared" si="10"/>
        <v>1946000000000</v>
      </c>
      <c r="Y13" s="2">
        <f t="shared" si="10"/>
        <v>1675000000000</v>
      </c>
    </row>
    <row r="14" spans="1:25" ht="15.5" x14ac:dyDescent="0.35">
      <c r="C14" t="s">
        <v>27</v>
      </c>
      <c r="D14" s="2">
        <f>IFERROR(INDEX(D51:D500,MATCH($C$14,$C$51:$C$500,0)),"")</f>
        <v>-206066159000</v>
      </c>
      <c r="E14" s="2">
        <f>IFERROR(INDEX(E51:E500,MATCH($C$14,$C$51:$C$500,0)),"")</f>
        <v>0</v>
      </c>
      <c r="H14" s="2">
        <f>IFERROR(SUM(D14:G14)*(4/MAX(1,COUNT(D14:G14))),"")</f>
        <v>-412132318000</v>
      </c>
      <c r="I14" s="2">
        <f t="shared" ref="I14:Y14" si="11">IFERROR(INDEX(I51:I500,MATCH($C$14,$C$51:$C$500,0)),"")</f>
        <v>-474255475000</v>
      </c>
      <c r="J14" s="2">
        <f t="shared" si="11"/>
        <v>-676765385000</v>
      </c>
      <c r="K14" s="2">
        <f t="shared" si="11"/>
        <v>-664441704000</v>
      </c>
      <c r="L14" s="2">
        <f t="shared" si="11"/>
        <v>-961608856000</v>
      </c>
      <c r="M14" s="2">
        <f t="shared" si="11"/>
        <v>-1000757691000</v>
      </c>
      <c r="N14" s="2">
        <f t="shared" si="11"/>
        <v>-883190462000</v>
      </c>
      <c r="O14" s="2">
        <f t="shared" si="11"/>
        <v>-968104816000</v>
      </c>
      <c r="P14" s="2">
        <f t="shared" si="11"/>
        <v>-849366237000</v>
      </c>
      <c r="Q14" s="2">
        <f t="shared" si="11"/>
        <v>-795650074000</v>
      </c>
      <c r="R14" s="2">
        <f t="shared" si="11"/>
        <v>-674223816000</v>
      </c>
      <c r="S14" s="2">
        <f t="shared" si="11"/>
        <v>-683405853000</v>
      </c>
      <c r="T14" s="2">
        <f t="shared" si="11"/>
        <v>-613844904000</v>
      </c>
      <c r="U14" s="2">
        <f t="shared" si="11"/>
        <v>-476950569000</v>
      </c>
      <c r="V14" s="2">
        <f t="shared" si="11"/>
        <v>-378462634000</v>
      </c>
      <c r="W14" s="2">
        <f t="shared" si="11"/>
        <v>-123237957000</v>
      </c>
      <c r="X14" s="2">
        <f t="shared" si="11"/>
        <v>-13024550396</v>
      </c>
      <c r="Y14" s="2">
        <f t="shared" si="11"/>
        <v>-447469000</v>
      </c>
    </row>
    <row r="15" spans="1:25" ht="15.5" x14ac:dyDescent="0.35">
      <c r="C15" t="s">
        <v>28</v>
      </c>
      <c r="D15" s="2">
        <f>IFERROR(INDEX(D51:D500,MATCH($C$15,$C$51:$C$500,0)),"")</f>
        <v>704000</v>
      </c>
      <c r="E15" s="2">
        <f>IFERROR(INDEX(E51:E500,MATCH($C$15,$C$51:$C$500,0)),"")</f>
        <v>-704000</v>
      </c>
      <c r="H15" s="2">
        <f>IFERROR(SUM(D15:G15)*(4/MAX(1,COUNT(D15:G15))),"")</f>
        <v>0</v>
      </c>
      <c r="I15" s="2">
        <f t="shared" ref="I15:Y15" si="12">IFERROR(INDEX(I51:I500,MATCH($C$15,$C$51:$C$500,0)),"")</f>
        <v>-9356960000</v>
      </c>
      <c r="J15" s="2">
        <f t="shared" si="12"/>
        <v>-38929481000</v>
      </c>
      <c r="K15" s="2">
        <f t="shared" si="12"/>
        <v>-60291200000</v>
      </c>
      <c r="L15" s="2">
        <f t="shared" si="12"/>
        <v>-55781932000</v>
      </c>
      <c r="M15" s="2">
        <f t="shared" si="12"/>
        <v>-27600998000</v>
      </c>
      <c r="N15" s="2">
        <f t="shared" si="12"/>
        <v>-26867553000</v>
      </c>
      <c r="O15" s="2">
        <f t="shared" si="12"/>
        <v>-10409652000</v>
      </c>
      <c r="P15" s="2">
        <f t="shared" si="12"/>
        <v>-3008420000</v>
      </c>
      <c r="Q15" s="2">
        <f t="shared" si="12"/>
        <v>-299175738000</v>
      </c>
      <c r="R15" s="2">
        <f t="shared" si="12"/>
        <v>-21196803000</v>
      </c>
      <c r="S15" s="2">
        <f t="shared" si="12"/>
        <v>-22157498000</v>
      </c>
      <c r="T15" s="2">
        <f t="shared" si="12"/>
        <v>-245821925000</v>
      </c>
      <c r="U15" s="2">
        <f t="shared" si="12"/>
        <v>-246935022000</v>
      </c>
      <c r="V15" s="2">
        <f t="shared" si="12"/>
        <v>-256255978000</v>
      </c>
      <c r="W15" s="2">
        <f t="shared" si="12"/>
        <v>-203321472000</v>
      </c>
      <c r="X15" s="2">
        <f t="shared" si="12"/>
        <v>-100675781750</v>
      </c>
      <c r="Y15" s="2">
        <f t="shared" si="12"/>
        <v>-42449379288</v>
      </c>
    </row>
    <row r="16" spans="1:25" ht="15.5" x14ac:dyDescent="0.35">
      <c r="C16" t="s">
        <v>29</v>
      </c>
      <c r="D16" s="2">
        <f>IFERROR(INDEX(D51:D500,MATCH($C$16,$C$51:$C$500,0)),"")</f>
        <v>9974179000</v>
      </c>
      <c r="E16" s="2">
        <f>IFERROR(INDEX(E51:E500,MATCH($C$16,$C$51:$C$500,0)),"")</f>
        <v>513815256000</v>
      </c>
      <c r="H16" s="2">
        <f>IFERROR(SUM(D16:G16)*(4/MAX(1,COUNT(D16:G16))),"")</f>
        <v>1047578870000</v>
      </c>
      <c r="I16" s="2">
        <f t="shared" ref="I16:Y16" si="13">IFERROR(INDEX(I51:I500,MATCH($C$16,$C$51:$C$500,0)),"")</f>
        <v>248665907000</v>
      </c>
      <c r="J16" s="2">
        <f t="shared" si="13"/>
        <v>809455821000</v>
      </c>
      <c r="K16" s="2">
        <f t="shared" si="13"/>
        <v>1224809967000</v>
      </c>
      <c r="L16" s="2">
        <f t="shared" si="13"/>
        <v>2324692325000</v>
      </c>
      <c r="M16" s="2">
        <f t="shared" si="13"/>
        <v>-457626634000</v>
      </c>
      <c r="N16" s="2">
        <f t="shared" si="13"/>
        <v>207012241000</v>
      </c>
      <c r="O16" s="2">
        <f t="shared" si="13"/>
        <v>131221349000</v>
      </c>
      <c r="P16" s="2">
        <f t="shared" si="13"/>
        <v>196738712000</v>
      </c>
      <c r="Q16" s="2">
        <f t="shared" si="13"/>
        <v>2181757138000</v>
      </c>
      <c r="R16" s="2">
        <f t="shared" si="13"/>
        <v>960933911000</v>
      </c>
      <c r="S16" s="2">
        <f t="shared" si="13"/>
        <v>1138920945000</v>
      </c>
      <c r="T16" s="2">
        <f t="shared" si="13"/>
        <v>1229697293000</v>
      </c>
      <c r="U16" s="2">
        <f t="shared" si="13"/>
        <v>1177175519000</v>
      </c>
      <c r="V16" s="2">
        <f t="shared" si="13"/>
        <v>1097546731000</v>
      </c>
      <c r="W16" s="2">
        <f t="shared" si="13"/>
        <v>888224228000</v>
      </c>
      <c r="X16" s="2">
        <f t="shared" si="13"/>
        <v>383258294631</v>
      </c>
      <c r="Y16" s="2">
        <f t="shared" si="13"/>
        <v>70281358021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</row>
    <row r="19" spans="1:25" ht="15.5" x14ac:dyDescent="0.35">
      <c r="A19" t="s">
        <v>37</v>
      </c>
      <c r="C19" t="s">
        <v>38</v>
      </c>
    </row>
    <row r="20" spans="1:25" ht="15.5" x14ac:dyDescent="0.35">
      <c r="A20" t="s">
        <v>39</v>
      </c>
      <c r="C20" t="s">
        <v>40</v>
      </c>
      <c r="D20" s="2">
        <f ca="1">IFERROR(D21*D2,"")</f>
        <v>3632000000000</v>
      </c>
      <c r="E20" s="2">
        <f ca="1">IFERROR(E21*E2,"")</f>
        <v>2338100000000</v>
      </c>
      <c r="H20" s="2">
        <f t="shared" ref="H20:Y20" ca="1" si="14">IFERROR(H21*H2,"")</f>
        <v>2338100000000</v>
      </c>
      <c r="I20" s="2">
        <f t="shared" ca="1" si="14"/>
        <v>2383500000000</v>
      </c>
      <c r="J20" s="2">
        <f t="shared" ca="1" si="14"/>
        <v>2088400000000</v>
      </c>
      <c r="K20" s="2">
        <f t="shared" ca="1" si="14"/>
        <v>2928300000000</v>
      </c>
      <c r="L20" s="2">
        <f t="shared" ca="1" si="14"/>
        <v>3495800000000</v>
      </c>
      <c r="M20" s="2">
        <f t="shared" ca="1" si="14"/>
        <v>2769400000000</v>
      </c>
      <c r="N20" s="2">
        <f t="shared" ca="1" si="14"/>
        <v>4267600000000</v>
      </c>
      <c r="O20" s="2">
        <f t="shared" ca="1" si="14"/>
        <v>3426720000000</v>
      </c>
      <c r="P20" s="2">
        <f t="shared" ca="1" si="14"/>
        <v>2942720000000</v>
      </c>
      <c r="Q20" s="2">
        <f t="shared" ca="1" si="14"/>
        <v>4065600000000</v>
      </c>
      <c r="R20" s="2">
        <f t="shared" ca="1" si="14"/>
        <v>4305000000000</v>
      </c>
      <c r="S20" s="2">
        <f t="shared" ca="1" si="14"/>
        <v>6847000000000</v>
      </c>
      <c r="T20" s="2">
        <f t="shared" ca="1" si="14"/>
        <v>6867500000000</v>
      </c>
      <c r="U20" s="2">
        <f t="shared" ca="1" si="14"/>
        <v>4407500000000</v>
      </c>
      <c r="V20" s="2">
        <f t="shared" ca="1" si="14"/>
        <v>7585000000000</v>
      </c>
      <c r="W20" s="2">
        <f t="shared" ca="1" si="14"/>
        <v>7175000000000</v>
      </c>
      <c r="X20" s="2">
        <f t="shared" ca="1" si="14"/>
        <v>7892500000000</v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22700000000</v>
      </c>
      <c r="E21" s="2">
        <f>IFERROR(INDEX(E51:E500,MATCH($C$7,$C$51:$C$500,0)),"")</f>
        <v>22700000000</v>
      </c>
      <c r="H21" s="2">
        <f>IFERROR(INDEX(D21:G21,COUNT(D21:G21)),"")</f>
        <v>22700000000</v>
      </c>
      <c r="I21" s="2">
        <f t="shared" ref="I21:Y21" si="15">IFERROR(INDEX(I51:I500,MATCH($C$7,$C$51:$C$500,0)),"")</f>
        <v>22700000000</v>
      </c>
      <c r="J21" s="2">
        <f t="shared" si="15"/>
        <v>22700000000</v>
      </c>
      <c r="K21" s="2">
        <f t="shared" si="15"/>
        <v>22700000000</v>
      </c>
      <c r="L21" s="2">
        <f t="shared" si="15"/>
        <v>22700000000</v>
      </c>
      <c r="M21" s="2">
        <f t="shared" si="15"/>
        <v>22700000000</v>
      </c>
      <c r="N21" s="2">
        <f t="shared" si="15"/>
        <v>22700000000</v>
      </c>
      <c r="O21" s="2">
        <f t="shared" si="15"/>
        <v>19360000000</v>
      </c>
      <c r="P21" s="2">
        <f t="shared" si="15"/>
        <v>19360000000</v>
      </c>
      <c r="Q21" s="2">
        <f t="shared" si="15"/>
        <v>19360000000</v>
      </c>
      <c r="R21" s="2">
        <f t="shared" si="15"/>
        <v>20500000000</v>
      </c>
      <c r="S21" s="2">
        <f t="shared" si="15"/>
        <v>20500000000</v>
      </c>
      <c r="T21" s="2">
        <f t="shared" si="15"/>
        <v>20500000000</v>
      </c>
      <c r="U21" s="2">
        <f t="shared" si="15"/>
        <v>20500000000</v>
      </c>
      <c r="V21" s="2">
        <f t="shared" si="15"/>
        <v>20500000000</v>
      </c>
      <c r="W21" s="2">
        <f t="shared" si="15"/>
        <v>20500000000</v>
      </c>
      <c r="X21" s="2">
        <f t="shared" si="15"/>
        <v>20500000000</v>
      </c>
      <c r="Y21" s="2">
        <f t="shared" si="15"/>
        <v>150000000</v>
      </c>
    </row>
    <row r="23" spans="1:25" ht="15.5" x14ac:dyDescent="0.35">
      <c r="B23" t="s">
        <v>41</v>
      </c>
      <c r="C23" t="s">
        <v>42</v>
      </c>
      <c r="D23" s="3">
        <f>IFERROR(D5/D6*100,"")</f>
        <v>-0.23281276194223455</v>
      </c>
      <c r="E23" s="3">
        <f>IFERROR(E5/E6*100,"")</f>
        <v>1.5792715708453766</v>
      </c>
      <c r="H23" s="3">
        <f t="shared" ref="H23:Y23" si="16">IFERROR(H5/H6*100,"")</f>
        <v>2.6904561056874465</v>
      </c>
      <c r="I23" s="3">
        <f t="shared" si="16"/>
        <v>0.863307699155348</v>
      </c>
      <c r="J23" s="3">
        <f t="shared" si="16"/>
        <v>4.6271402212886148</v>
      </c>
      <c r="K23" s="3">
        <f t="shared" si="16"/>
        <v>8.06337174775223</v>
      </c>
      <c r="L23" s="3">
        <f t="shared" si="16"/>
        <v>14.414496111518304</v>
      </c>
      <c r="M23" s="3">
        <f t="shared" si="16"/>
        <v>-6.747018320409202</v>
      </c>
      <c r="N23" s="3">
        <f t="shared" si="16"/>
        <v>-1.9837503380648547</v>
      </c>
      <c r="O23" s="3">
        <f t="shared" si="16"/>
        <v>-1.0579631304623454</v>
      </c>
      <c r="P23" s="3">
        <f t="shared" si="16"/>
        <v>0.65201361711765471</v>
      </c>
      <c r="Q23" s="3">
        <f t="shared" si="16"/>
        <v>11.833126456077418</v>
      </c>
      <c r="R23" s="3">
        <f t="shared" si="16"/>
        <v>6.5501632629416138</v>
      </c>
      <c r="S23" s="3">
        <f t="shared" si="16"/>
        <v>8.9306601886399175</v>
      </c>
      <c r="T23" s="3">
        <f t="shared" si="16"/>
        <v>10.102177616130053</v>
      </c>
      <c r="U23" s="3">
        <f t="shared" si="16"/>
        <v>11.804684759384026</v>
      </c>
      <c r="V23" s="3">
        <f t="shared" si="16"/>
        <v>12.785302193988048</v>
      </c>
      <c r="W23" s="3">
        <f t="shared" si="16"/>
        <v>11.554321365912145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43</v>
      </c>
      <c r="D24" s="4" t="str">
        <f>IFERROR(_xlfn.RRI(5,I23,D23),"")</f>
        <v/>
      </c>
      <c r="E24" s="4">
        <f>IFERROR(_xlfn.RRI(5,J23,E23),"")</f>
        <v>-0.19345457628150298</v>
      </c>
      <c r="H24" s="4" t="str">
        <f t="shared" ref="H24:Y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0.6536820157077432</v>
      </c>
      <c r="L24" s="4">
        <f t="shared" si="17"/>
        <v>4.0255431191896562E-2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-0.43967441345739078</v>
      </c>
      <c r="Q24" s="4">
        <f t="shared" si="17"/>
        <v>-1.5359485180947874E-2</v>
      </c>
      <c r="R24" s="4">
        <f t="shared" si="17"/>
        <v>-0.10730821856321693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4.97</v>
      </c>
      <c r="J25" s="3">
        <f t="shared" si="18"/>
        <v>27.92</v>
      </c>
      <c r="K25" s="3">
        <f t="shared" si="18"/>
        <v>47.7</v>
      </c>
      <c r="L25" s="3">
        <f t="shared" si="18"/>
        <v>87.88</v>
      </c>
      <c r="M25" s="3">
        <f t="shared" si="18"/>
        <v>-28.65</v>
      </c>
      <c r="N25" s="3">
        <f t="shared" si="18"/>
        <v>-6.03</v>
      </c>
      <c r="O25" s="3">
        <f t="shared" si="18"/>
        <v>-0.45</v>
      </c>
      <c r="P25" s="3">
        <f t="shared" si="18"/>
        <v>1.53</v>
      </c>
      <c r="Q25" s="3">
        <f t="shared" si="18"/>
        <v>70.83</v>
      </c>
      <c r="R25" s="3">
        <f t="shared" si="18"/>
        <v>30.82</v>
      </c>
      <c r="S25" s="3">
        <f t="shared" si="18"/>
        <v>39.46</v>
      </c>
      <c r="T25" s="3">
        <f t="shared" si="18"/>
        <v>41.7</v>
      </c>
      <c r="U25" s="3">
        <f t="shared" si="18"/>
        <v>41.53</v>
      </c>
      <c r="V25" s="3">
        <f t="shared" si="18"/>
        <v>39.590000000000003</v>
      </c>
      <c r="W25" s="3">
        <f t="shared" si="18"/>
        <v>28.34</v>
      </c>
      <c r="X25" s="3">
        <f t="shared" si="18"/>
        <v>13.78</v>
      </c>
      <c r="Y25" s="3">
        <f t="shared" si="18"/>
        <v>185.55</v>
      </c>
    </row>
    <row r="26" spans="1:25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0.98959824714513145</v>
      </c>
      <c r="L26" s="4">
        <f t="shared" si="19"/>
        <v>4.4081886312892005E-2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-0.48326735425474665</v>
      </c>
      <c r="Q26" s="4">
        <f t="shared" si="19"/>
        <v>0.12337912137060392</v>
      </c>
      <c r="R26" s="4">
        <f t="shared" si="19"/>
        <v>1.6919458883862371E-2</v>
      </c>
      <c r="S26" s="4">
        <f t="shared" si="19"/>
        <v>0.23418871958322152</v>
      </c>
      <c r="T26" s="4">
        <f t="shared" si="19"/>
        <v>-0.25811768368330534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47</v>
      </c>
      <c r="D27" s="3">
        <f>IFERROR(D4/D21,"")</f>
        <v>33.349502995594712</v>
      </c>
      <c r="E27" s="3">
        <f>IFERROR(E4/E21,"")</f>
        <v>127.8708781938326</v>
      </c>
      <c r="H27" s="3">
        <f t="shared" ref="H27:Y27" si="20">IFERROR(H4/H21,"")</f>
        <v>322.44076237885463</v>
      </c>
      <c r="I27" s="3">
        <f t="shared" si="20"/>
        <v>157.10561801762114</v>
      </c>
      <c r="J27" s="3">
        <f t="shared" si="20"/>
        <v>245.67211837004405</v>
      </c>
      <c r="K27" s="3">
        <f t="shared" si="20"/>
        <v>206.01990744493392</v>
      </c>
      <c r="L27" s="3">
        <f t="shared" si="20"/>
        <v>381.66629903083702</v>
      </c>
      <c r="M27" s="3">
        <f t="shared" si="20"/>
        <v>187.4997949339207</v>
      </c>
      <c r="N27" s="3">
        <f t="shared" si="20"/>
        <v>218.34029497797357</v>
      </c>
      <c r="O27" s="3">
        <f t="shared" si="20"/>
        <v>195.89233507231404</v>
      </c>
      <c r="P27" s="3">
        <f t="shared" si="20"/>
        <v>260.08912339876031</v>
      </c>
      <c r="Q27" s="3">
        <f t="shared" si="20"/>
        <v>363.79321291322316</v>
      </c>
      <c r="R27" s="3">
        <f t="shared" si="20"/>
        <v>293.02205478048779</v>
      </c>
      <c r="S27" s="3">
        <f t="shared" si="20"/>
        <v>291.29668180487806</v>
      </c>
      <c r="T27" s="3">
        <f t="shared" si="20"/>
        <v>258.36906634146339</v>
      </c>
      <c r="U27" s="3">
        <f t="shared" si="20"/>
        <v>239.082506</v>
      </c>
      <c r="V27" s="3">
        <f t="shared" si="20"/>
        <v>228.75265902439025</v>
      </c>
      <c r="W27" s="3">
        <f t="shared" si="20"/>
        <v>186.54142029268291</v>
      </c>
      <c r="X27" s="3">
        <f t="shared" si="20"/>
        <v>94.571658644731713</v>
      </c>
      <c r="Y27" s="3">
        <f t="shared" si="20"/>
        <v>5706.3514517266667</v>
      </c>
    </row>
    <row r="28" spans="1:25" ht="15.5" x14ac:dyDescent="0.35">
      <c r="C28" t="s">
        <v>48</v>
      </c>
      <c r="D28" s="4">
        <f>IFERROR(_xlfn.RRI(5,I27,D27),"")</f>
        <v>-0.26653477130533076</v>
      </c>
      <c r="E28" s="4">
        <f>IFERROR(_xlfn.RRI(5,J27,E27),"")</f>
        <v>-0.12242719709955996</v>
      </c>
      <c r="H28" s="4">
        <f t="shared" ref="H28:Y28" si="21">IFERROR(_xlfn.RRI(5,M27,H27),"")</f>
        <v>0.1145250354897005</v>
      </c>
      <c r="I28" s="4">
        <f t="shared" si="21"/>
        <v>-6.3707456901570425E-2</v>
      </c>
      <c r="J28" s="4">
        <f t="shared" si="21"/>
        <v>4.6327610184719648E-2</v>
      </c>
      <c r="K28" s="4">
        <f t="shared" si="21"/>
        <v>-4.5540732093414582E-2</v>
      </c>
      <c r="L28" s="4">
        <f t="shared" si="21"/>
        <v>9.6383635583536797E-3</v>
      </c>
      <c r="M28" s="4">
        <f t="shared" si="21"/>
        <v>-8.5423374674499564E-2</v>
      </c>
      <c r="N28" s="4">
        <f t="shared" si="21"/>
        <v>-5.6026785973802284E-2</v>
      </c>
      <c r="O28" s="4">
        <f t="shared" si="21"/>
        <v>-5.3860039418101024E-2</v>
      </c>
      <c r="P28" s="4">
        <f t="shared" si="21"/>
        <v>1.6985775015731841E-2</v>
      </c>
      <c r="Q28" s="4">
        <f t="shared" si="21"/>
        <v>9.7230037615460008E-2</v>
      </c>
      <c r="R28" s="4">
        <f t="shared" si="21"/>
        <v>9.4523287140921175E-2</v>
      </c>
      <c r="S28" s="4">
        <f t="shared" si="21"/>
        <v>0.25231881727484939</v>
      </c>
      <c r="T28" s="4">
        <f t="shared" si="21"/>
        <v>-0.46151154088654223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49</v>
      </c>
      <c r="H29" s="4" t="str">
        <f t="shared" ref="H29:Y29" si="22">IFERROR(((H25-I25)/I25)*100%,"")</f>
        <v/>
      </c>
      <c r="I29" s="4">
        <f t="shared" si="22"/>
        <v>-0.82199140401146142</v>
      </c>
      <c r="J29" s="4">
        <f t="shared" si="22"/>
        <v>-0.41467505241090147</v>
      </c>
      <c r="K29" s="4">
        <f t="shared" si="22"/>
        <v>-0.45721438324988617</v>
      </c>
      <c r="L29" s="4">
        <f t="shared" si="22"/>
        <v>-4.0673647469458993</v>
      </c>
      <c r="M29" s="4">
        <f t="shared" si="22"/>
        <v>3.7512437810945269</v>
      </c>
      <c r="N29" s="4">
        <f t="shared" si="22"/>
        <v>12.4</v>
      </c>
      <c r="O29" s="4">
        <f t="shared" si="22"/>
        <v>-1.2941176470588236</v>
      </c>
      <c r="P29" s="4">
        <f t="shared" si="22"/>
        <v>-0.97839898348157561</v>
      </c>
      <c r="Q29" s="4">
        <f t="shared" si="22"/>
        <v>1.298182998053212</v>
      </c>
      <c r="R29" s="4">
        <f t="shared" si="22"/>
        <v>-0.21895590471363408</v>
      </c>
      <c r="S29" s="4">
        <f t="shared" si="22"/>
        <v>-5.3717026378896929E-2</v>
      </c>
      <c r="T29" s="4">
        <f t="shared" si="22"/>
        <v>4.0934264387190392E-3</v>
      </c>
      <c r="U29" s="4">
        <f t="shared" si="22"/>
        <v>4.9002273301338661E-2</v>
      </c>
      <c r="V29" s="4">
        <f t="shared" si="22"/>
        <v>0.39696541990119982</v>
      </c>
      <c r="W29" s="4">
        <f t="shared" si="22"/>
        <v>1.0566037735849056</v>
      </c>
      <c r="X29" s="4">
        <f t="shared" si="22"/>
        <v>-0.92573430342225815</v>
      </c>
      <c r="Y29" s="4" t="str">
        <f t="shared" si="22"/>
        <v/>
      </c>
    </row>
    <row r="30" spans="1:25" ht="15.5" x14ac:dyDescent="0.35">
      <c r="C30" t="s">
        <v>50</v>
      </c>
      <c r="H30" s="4">
        <f t="shared" ref="H30:Y30" si="23">IFERROR(((H27-I27)/I27)*100%,"")</f>
        <v>1.0523821264156787</v>
      </c>
      <c r="I30" s="4">
        <f t="shared" si="23"/>
        <v>-0.3605069266306381</v>
      </c>
      <c r="J30" s="4">
        <f t="shared" si="23"/>
        <v>0.19246786107652522</v>
      </c>
      <c r="K30" s="4">
        <f t="shared" si="23"/>
        <v>-0.4602093295423802</v>
      </c>
      <c r="L30" s="4">
        <f t="shared" si="23"/>
        <v>1.0355558210895384</v>
      </c>
      <c r="M30" s="4">
        <f t="shared" si="23"/>
        <v>-0.14124969487269448</v>
      </c>
      <c r="N30" s="4">
        <f t="shared" si="23"/>
        <v>0.11459335505584137</v>
      </c>
      <c r="O30" s="4">
        <f t="shared" si="23"/>
        <v>-0.24682611670777871</v>
      </c>
      <c r="P30" s="4">
        <f t="shared" si="23"/>
        <v>-0.28506328824556643</v>
      </c>
      <c r="Q30" s="4">
        <f t="shared" si="23"/>
        <v>0.24152160896473238</v>
      </c>
      <c r="R30" s="4">
        <f t="shared" si="23"/>
        <v>5.9230780279380339E-3</v>
      </c>
      <c r="S30" s="4">
        <f t="shared" si="23"/>
        <v>0.12744410904011694</v>
      </c>
      <c r="T30" s="4">
        <f t="shared" si="23"/>
        <v>8.0669057155789564E-2</v>
      </c>
      <c r="U30" s="4">
        <f t="shared" si="23"/>
        <v>4.5157276071306096E-2</v>
      </c>
      <c r="V30" s="4">
        <f t="shared" si="23"/>
        <v>0.22628346383059611</v>
      </c>
      <c r="W30" s="4">
        <f t="shared" si="23"/>
        <v>0.9724875609239888</v>
      </c>
      <c r="X30" s="4">
        <f t="shared" si="23"/>
        <v>-0.98342694812179587</v>
      </c>
      <c r="Y30" s="4" t="str">
        <f t="shared" si="23"/>
        <v/>
      </c>
    </row>
    <row r="32" spans="1:2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516.53</v>
      </c>
      <c r="E32" s="3">
        <f>IFERROR(INDEX(E51:E500,MATCH($A$32,$C$51:$C$500,0)),"")</f>
        <v>517.98</v>
      </c>
      <c r="H32" s="3">
        <f>IFERROR(INDEX(D32:G32,COUNT(D32:G32)),"")</f>
        <v>517.98</v>
      </c>
      <c r="I32" s="3">
        <f t="shared" ref="I32:Y32" si="24">IFERROR(INDEX(I51:I500,MATCH($C$32,$C$51:$C$500,0)),"")</f>
        <v>508.44</v>
      </c>
      <c r="J32" s="3">
        <f t="shared" si="24"/>
        <v>495.55</v>
      </c>
      <c r="K32" s="3">
        <f t="shared" si="24"/>
        <v>471.21</v>
      </c>
      <c r="L32" s="3">
        <f t="shared" si="24"/>
        <v>423.42</v>
      </c>
      <c r="M32" s="3">
        <f t="shared" si="24"/>
        <v>344.24</v>
      </c>
      <c r="N32" s="3">
        <f t="shared" si="24"/>
        <v>376.43</v>
      </c>
      <c r="O32" s="3">
        <f t="shared" si="24"/>
        <v>487.92</v>
      </c>
      <c r="P32" s="3">
        <f t="shared" si="24"/>
        <v>457.68</v>
      </c>
      <c r="Q32" s="3">
        <f t="shared" si="24"/>
        <v>453.57</v>
      </c>
      <c r="R32" s="3">
        <f t="shared" si="24"/>
        <v>366.26</v>
      </c>
      <c r="S32" s="3">
        <f t="shared" si="24"/>
        <v>332.16</v>
      </c>
      <c r="T32" s="3">
        <f t="shared" si="24"/>
        <v>314.27999999999997</v>
      </c>
      <c r="U32" s="3">
        <f t="shared" si="24"/>
        <v>280.75</v>
      </c>
      <c r="V32" s="3">
        <f t="shared" si="24"/>
        <v>245.14</v>
      </c>
      <c r="W32" s="3">
        <f t="shared" si="24"/>
        <v>210.51</v>
      </c>
      <c r="X32" s="3">
        <f t="shared" si="24"/>
        <v>187.86</v>
      </c>
      <c r="Y32" s="3">
        <f t="shared" si="24"/>
        <v>8563.81</v>
      </c>
    </row>
    <row r="33" spans="1:2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0.2</v>
      </c>
      <c r="E33" s="3">
        <f>IFERROR(INDEX(E51:E500,MATCH($A$33,$C$51:$C$500,0)),"")</f>
        <v>0.31</v>
      </c>
      <c r="H33" s="3">
        <f>IFERROR(INDEX(D33:G33,COUNT(D33:G33)),"")</f>
        <v>0.31</v>
      </c>
      <c r="I33" s="3">
        <f t="shared" ref="I33:Y33" si="25">IFERROR(INDEX(I51:I500,MATCH($C$33,$C$51:$C$500,0)),"")</f>
        <v>0.21</v>
      </c>
      <c r="J33" s="3">
        <f t="shared" si="25"/>
        <v>0.19</v>
      </c>
      <c r="K33" s="3">
        <f t="shared" si="25"/>
        <v>0.27</v>
      </c>
      <c r="L33" s="3">
        <f t="shared" si="25"/>
        <v>0.36</v>
      </c>
      <c r="M33" s="3">
        <f t="shared" si="25"/>
        <v>0.35</v>
      </c>
      <c r="N33" s="3">
        <f t="shared" si="25"/>
        <v>0.5</v>
      </c>
      <c r="O33" s="3">
        <f t="shared" si="25"/>
        <v>0.36</v>
      </c>
      <c r="P33" s="3">
        <f t="shared" si="25"/>
        <v>0.33</v>
      </c>
      <c r="Q33" s="3">
        <f t="shared" si="25"/>
        <v>0.46</v>
      </c>
      <c r="R33" s="3">
        <f t="shared" si="25"/>
        <v>0.56999999999999995</v>
      </c>
      <c r="S33" s="3">
        <f t="shared" si="25"/>
        <v>1.01</v>
      </c>
      <c r="T33" s="3">
        <f t="shared" si="25"/>
        <v>1.07</v>
      </c>
      <c r="U33" s="3">
        <f t="shared" si="25"/>
        <v>0.77</v>
      </c>
      <c r="V33" s="3">
        <f t="shared" si="25"/>
        <v>1.51</v>
      </c>
      <c r="W33" s="3">
        <f t="shared" si="25"/>
        <v>1.66</v>
      </c>
      <c r="X33" s="3">
        <f t="shared" si="25"/>
        <v>2.0499999999999998</v>
      </c>
      <c r="Y33" s="3">
        <f t="shared" si="25"/>
        <v>0</v>
      </c>
    </row>
    <row r="34" spans="1:2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-72.03</v>
      </c>
      <c r="E34" s="3">
        <f>IFERROR(INDEX(E51:E500,MATCH($A$34,$C$51:$C$500,0)),"")</f>
        <v>16.95</v>
      </c>
      <c r="H34" s="3">
        <f>IFERROR(INDEX(D34:G34,COUNT(D34:G34)),"")</f>
        <v>16.95</v>
      </c>
      <c r="I34" s="3">
        <f t="shared" ref="I34:Y34" si="26">IFERROR(INDEX(I51:I500,MATCH($C$34,$C$51:$C$500,0)),"")</f>
        <v>21.13</v>
      </c>
      <c r="J34" s="3">
        <f t="shared" si="26"/>
        <v>3.3</v>
      </c>
      <c r="K34" s="3">
        <f t="shared" si="26"/>
        <v>2.7</v>
      </c>
      <c r="L34" s="3">
        <f t="shared" si="26"/>
        <v>1.75</v>
      </c>
      <c r="M34" s="3">
        <f t="shared" si="26"/>
        <v>-4.26</v>
      </c>
      <c r="N34" s="3">
        <f t="shared" si="26"/>
        <v>-31.18</v>
      </c>
      <c r="O34" s="3">
        <f t="shared" si="26"/>
        <v>-393.33</v>
      </c>
      <c r="P34" s="3">
        <f t="shared" si="26"/>
        <v>99.35</v>
      </c>
      <c r="Q34" s="3">
        <f t="shared" si="26"/>
        <v>2.96</v>
      </c>
      <c r="R34" s="3">
        <f t="shared" si="26"/>
        <v>6.81</v>
      </c>
      <c r="S34" s="3">
        <f t="shared" si="26"/>
        <v>8.4600000000000009</v>
      </c>
      <c r="T34" s="3">
        <f t="shared" si="26"/>
        <v>8.0299999999999994</v>
      </c>
      <c r="U34" s="3">
        <f t="shared" si="26"/>
        <v>5.18</v>
      </c>
      <c r="V34" s="3">
        <f t="shared" si="26"/>
        <v>9.35</v>
      </c>
      <c r="W34" s="3">
        <f t="shared" si="26"/>
        <v>12.35</v>
      </c>
      <c r="X34" s="3">
        <f t="shared" si="26"/>
        <v>27.94</v>
      </c>
      <c r="Y34" s="3">
        <f t="shared" si="26"/>
        <v>0</v>
      </c>
    </row>
    <row r="35" spans="1:2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3.09</v>
      </c>
      <c r="E35" s="3">
        <f>IFERROR(INDEX(E51:E500,MATCH($A$35,$C$51:$C$500,0)),"")</f>
        <v>1.27</v>
      </c>
      <c r="H35" s="3">
        <f>IFERROR(INDEX(D35:G35,COUNT(D35:G35)),"")</f>
        <v>1.27</v>
      </c>
      <c r="I35" s="3">
        <f t="shared" ref="I35:Y35" si="27">IFERROR(INDEX(I51:I500,MATCH($C$35,$C$51:$C$500,0)),"")</f>
        <v>0.67</v>
      </c>
      <c r="J35" s="3">
        <f t="shared" si="27"/>
        <v>0.37</v>
      </c>
      <c r="K35" s="3">
        <f t="shared" si="27"/>
        <v>0.63</v>
      </c>
      <c r="L35" s="3">
        <f t="shared" si="27"/>
        <v>0.4</v>
      </c>
      <c r="M35" s="3">
        <f t="shared" si="27"/>
        <v>0.65</v>
      </c>
      <c r="N35" s="3">
        <f t="shared" si="27"/>
        <v>0.86</v>
      </c>
      <c r="O35" s="3">
        <f t="shared" si="27"/>
        <v>0.9</v>
      </c>
      <c r="P35" s="3">
        <f t="shared" si="27"/>
        <v>0.57999999999999996</v>
      </c>
      <c r="Q35" s="3">
        <f t="shared" si="27"/>
        <v>0.57999999999999996</v>
      </c>
      <c r="R35" s="3">
        <f t="shared" si="27"/>
        <v>0.72</v>
      </c>
      <c r="S35" s="3">
        <f t="shared" si="27"/>
        <v>1.1499999999999999</v>
      </c>
      <c r="T35" s="3">
        <f t="shared" si="27"/>
        <v>1.3</v>
      </c>
      <c r="U35" s="3">
        <f t="shared" si="27"/>
        <v>0.9</v>
      </c>
      <c r="V35" s="3">
        <f t="shared" si="27"/>
        <v>1.62</v>
      </c>
      <c r="W35" s="3">
        <f t="shared" si="27"/>
        <v>1.88</v>
      </c>
      <c r="X35" s="3">
        <f t="shared" si="27"/>
        <v>4.07</v>
      </c>
      <c r="Y35" s="3">
        <f t="shared" si="27"/>
        <v>0</v>
      </c>
    </row>
    <row r="36" spans="1:25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</row>
    <row r="51" spans="2:25" ht="15.5" x14ac:dyDescent="0.35">
      <c r="B51" t="s">
        <v>71</v>
      </c>
      <c r="C51" t="s">
        <v>6</v>
      </c>
      <c r="D51" s="5">
        <v>757033718000</v>
      </c>
      <c r="E51" s="5">
        <v>2902668935000</v>
      </c>
      <c r="F51" s="5">
        <v>920383259000</v>
      </c>
      <c r="G51" s="5">
        <v>957624483000</v>
      </c>
      <c r="I51" s="5">
        <v>3566297529000</v>
      </c>
      <c r="J51" s="5">
        <v>5576757087000</v>
      </c>
      <c r="K51" s="5">
        <v>4676651899000</v>
      </c>
      <c r="L51" s="5">
        <v>8663824988000</v>
      </c>
      <c r="M51" s="5">
        <v>4256245345000</v>
      </c>
      <c r="N51" s="5">
        <v>4956324696000</v>
      </c>
      <c r="O51" s="5">
        <v>3792475607000</v>
      </c>
      <c r="P51" s="5">
        <v>5035325429000</v>
      </c>
      <c r="Q51" s="5">
        <v>7043036602000</v>
      </c>
      <c r="R51" s="5">
        <v>6006952123000</v>
      </c>
      <c r="S51" s="5">
        <v>5971581977000</v>
      </c>
      <c r="T51" s="5">
        <v>5296565860000</v>
      </c>
      <c r="U51" s="5">
        <v>4901191373000</v>
      </c>
      <c r="V51" s="5">
        <v>4689429510000</v>
      </c>
      <c r="W51" s="5">
        <v>3824099116000</v>
      </c>
      <c r="X51" s="5">
        <v>1938719002217</v>
      </c>
      <c r="Y51" s="5">
        <v>855952717759</v>
      </c>
    </row>
    <row r="52" spans="2:25" ht="15.5" x14ac:dyDescent="0.35">
      <c r="C52" t="s">
        <v>72</v>
      </c>
      <c r="D52" s="5">
        <v>-399350503000</v>
      </c>
      <c r="E52" s="5">
        <v>-2016987882000</v>
      </c>
      <c r="F52" s="5">
        <v>-481356634000</v>
      </c>
      <c r="G52" s="5">
        <v>-574101043000</v>
      </c>
      <c r="I52" s="5">
        <v>-2091686928000</v>
      </c>
      <c r="J52" s="5">
        <v>-3132815055000</v>
      </c>
      <c r="K52" s="5">
        <v>-2709044011000</v>
      </c>
      <c r="L52" s="5">
        <v>-3795661728000</v>
      </c>
      <c r="M52" s="5">
        <v>-2826930295000</v>
      </c>
      <c r="N52" s="5">
        <v>-2755057908000</v>
      </c>
      <c r="O52" s="5">
        <v>-1831408704000</v>
      </c>
      <c r="P52" s="5">
        <v>-2616667124000</v>
      </c>
      <c r="Q52" s="5">
        <v>-3620910976000</v>
      </c>
      <c r="R52" s="5">
        <v>-2982518366000</v>
      </c>
      <c r="S52" s="5">
        <v>-2880685495000</v>
      </c>
      <c r="T52" s="5">
        <v>-2641735173000</v>
      </c>
      <c r="U52" s="5">
        <v>-2546320651000</v>
      </c>
      <c r="V52" s="5">
        <v>-2604942909000</v>
      </c>
      <c r="W52" s="5">
        <v>-2416178373000</v>
      </c>
      <c r="X52" s="5">
        <v>-1327166246382</v>
      </c>
      <c r="Y52" s="5">
        <v>-568019316298</v>
      </c>
    </row>
    <row r="53" spans="2:25" ht="15.5" x14ac:dyDescent="0.35">
      <c r="C53" t="s">
        <v>73</v>
      </c>
      <c r="D53" s="5">
        <v>357683215000</v>
      </c>
      <c r="E53" s="5">
        <v>885681053000</v>
      </c>
      <c r="F53" s="5">
        <v>439026625000</v>
      </c>
      <c r="G53" s="5">
        <v>383523440000</v>
      </c>
      <c r="I53" s="5">
        <v>1474610601000</v>
      </c>
      <c r="J53" s="5">
        <v>2443942032000</v>
      </c>
      <c r="K53" s="5">
        <v>1967607888000</v>
      </c>
      <c r="L53" s="5">
        <v>4868163260000</v>
      </c>
      <c r="M53" s="5">
        <v>1429315050000</v>
      </c>
      <c r="N53" s="5">
        <v>2201266788000</v>
      </c>
      <c r="O53" s="5">
        <v>1961066903000</v>
      </c>
      <c r="P53" s="5">
        <v>2418658305000</v>
      </c>
      <c r="Q53" s="5">
        <v>3422125626000</v>
      </c>
      <c r="R53" s="5">
        <v>3024433757000</v>
      </c>
      <c r="S53" s="5">
        <v>3090896482000</v>
      </c>
      <c r="T53" s="5">
        <v>2654830687000</v>
      </c>
      <c r="U53" s="5">
        <v>2354870722000</v>
      </c>
      <c r="V53" s="5">
        <v>2084486601000</v>
      </c>
      <c r="W53" s="5">
        <v>1407920743000</v>
      </c>
      <c r="X53" s="5">
        <v>611552755835</v>
      </c>
      <c r="Y53" s="5">
        <v>287933401461</v>
      </c>
    </row>
    <row r="54" spans="2:25" ht="15.5" x14ac:dyDescent="0.35">
      <c r="C54" t="s">
        <v>74</v>
      </c>
      <c r="D54" s="5">
        <v>-188497297000</v>
      </c>
      <c r="E54" s="5">
        <v>-403186127000</v>
      </c>
      <c r="F54" s="5">
        <v>-91305099000</v>
      </c>
      <c r="G54" s="5">
        <v>-250239777000</v>
      </c>
      <c r="I54" s="5">
        <v>-875163459000</v>
      </c>
      <c r="J54" s="5">
        <v>-1063104328000</v>
      </c>
      <c r="K54" s="5">
        <v>-96469382000</v>
      </c>
      <c r="L54" s="5">
        <v>-1846590845000</v>
      </c>
      <c r="M54" s="5">
        <v>-1008094269000</v>
      </c>
      <c r="N54" s="5">
        <v>-1279237115000</v>
      </c>
      <c r="O54" s="5">
        <v>-652393196000</v>
      </c>
      <c r="P54" s="5">
        <v>-1735153758000</v>
      </c>
      <c r="Q54" s="5">
        <v>-588797005000</v>
      </c>
      <c r="R54" s="5">
        <v>-1612222877000</v>
      </c>
      <c r="S54" s="5">
        <v>-1646841708000</v>
      </c>
      <c r="T54" s="5">
        <v>-1122411580000</v>
      </c>
      <c r="U54" s="5">
        <v>-943484463000</v>
      </c>
      <c r="V54" s="5">
        <v>-765413688000</v>
      </c>
      <c r="W54" s="5">
        <v>-536064823000</v>
      </c>
      <c r="X54" s="5">
        <v>-301200968723</v>
      </c>
      <c r="Y54" s="5">
        <v>-257287611174</v>
      </c>
    </row>
    <row r="55" spans="2:25" ht="15.5" x14ac:dyDescent="0.35">
      <c r="C55" t="s">
        <v>75</v>
      </c>
      <c r="D55" s="5">
        <v>-59275948000</v>
      </c>
      <c r="E55" s="5">
        <v>-23181631000</v>
      </c>
      <c r="F55" s="5">
        <v>-72203996000</v>
      </c>
      <c r="G55" s="5">
        <v>-47262067000</v>
      </c>
      <c r="I55" s="5">
        <v>-205576935000</v>
      </c>
      <c r="J55" s="5">
        <v>-202948692000</v>
      </c>
      <c r="K55" s="5">
        <v>-172842380000</v>
      </c>
      <c r="L55" s="5">
        <v>-170870842000</v>
      </c>
      <c r="M55" s="5">
        <v>-152214758000</v>
      </c>
      <c r="N55" s="5">
        <v>-130644628000</v>
      </c>
      <c r="O55" s="5">
        <v>-203137188000</v>
      </c>
      <c r="P55" s="5">
        <v>-262405074000</v>
      </c>
      <c r="Q55" s="5">
        <v>-252951214000</v>
      </c>
      <c r="R55" s="5">
        <v>-294437763000</v>
      </c>
      <c r="S55" s="5">
        <v>-399007595000</v>
      </c>
      <c r="T55" s="5">
        <v>-412499516000</v>
      </c>
      <c r="U55" s="5">
        <v>-398115504000</v>
      </c>
      <c r="V55" s="5">
        <v>-288892380000</v>
      </c>
      <c r="W55" s="5">
        <v>-224743334000</v>
      </c>
      <c r="X55" s="5">
        <v>-118443345216</v>
      </c>
      <c r="Y55" s="5">
        <v>-138743287013</v>
      </c>
    </row>
    <row r="56" spans="2:25" ht="15.5" x14ac:dyDescent="0.35">
      <c r="C56" t="s">
        <v>76</v>
      </c>
      <c r="D56" s="5">
        <v>-235323147000</v>
      </c>
      <c r="E56" s="5">
        <v>-189454787000</v>
      </c>
      <c r="F56" s="5">
        <v>-216624937000</v>
      </c>
      <c r="G56" s="5">
        <v>-173275661000</v>
      </c>
      <c r="I56" s="5">
        <v>-800465908000</v>
      </c>
      <c r="J56" s="5">
        <v>-835393391000</v>
      </c>
      <c r="K56" s="5">
        <v>-851342237000</v>
      </c>
      <c r="L56" s="5">
        <v>-928888588000</v>
      </c>
      <c r="M56" s="5">
        <v>-722987012000</v>
      </c>
      <c r="N56" s="5">
        <v>-816141705000</v>
      </c>
      <c r="O56" s="5">
        <v>-987705292000</v>
      </c>
      <c r="P56" s="5">
        <v>-1015453907000</v>
      </c>
      <c r="Q56" s="5">
        <v>-1130489822000</v>
      </c>
      <c r="R56" s="5">
        <v>-1029312527000</v>
      </c>
      <c r="S56" s="5">
        <v>-1003625365000</v>
      </c>
      <c r="T56" s="5">
        <v>-812749518000</v>
      </c>
      <c r="U56" s="5">
        <v>-681146092000</v>
      </c>
      <c r="V56" s="5">
        <v>-535434053000</v>
      </c>
      <c r="W56" s="5">
        <v>-352661567000</v>
      </c>
      <c r="X56" s="5">
        <v>-199725774782</v>
      </c>
      <c r="Y56" s="5">
        <v>-124440228745</v>
      </c>
    </row>
    <row r="57" spans="2:25" ht="15.5" x14ac:dyDescent="0.35">
      <c r="C57" t="s">
        <v>249</v>
      </c>
      <c r="D57" s="5">
        <v>150901000</v>
      </c>
    </row>
    <row r="58" spans="2:25" ht="15.5" x14ac:dyDescent="0.35">
      <c r="C58" t="s">
        <v>248</v>
      </c>
    </row>
    <row r="59" spans="2:25" ht="15.5" x14ac:dyDescent="0.35">
      <c r="C59" t="s">
        <v>254</v>
      </c>
      <c r="O59" s="5">
        <v>366349040000</v>
      </c>
    </row>
    <row r="60" spans="2:25" ht="15.5" x14ac:dyDescent="0.35">
      <c r="C60" t="s">
        <v>83</v>
      </c>
      <c r="D60" s="5">
        <v>-23218576000</v>
      </c>
      <c r="E60" s="5">
        <v>-78345827000</v>
      </c>
      <c r="F60" s="5">
        <v>-31413938000</v>
      </c>
      <c r="G60" s="5">
        <v>-30711041000</v>
      </c>
      <c r="I60" s="5">
        <v>-121105201000</v>
      </c>
      <c r="J60" s="5">
        <v>-163749936000</v>
      </c>
      <c r="K60" s="5">
        <v>-140023047000</v>
      </c>
      <c r="L60" s="5">
        <v>-257041898000</v>
      </c>
      <c r="M60" s="5">
        <v>-155786411000</v>
      </c>
      <c r="N60" s="5">
        <v>-187687552000</v>
      </c>
      <c r="O60" s="5">
        <v>-153038865000</v>
      </c>
      <c r="P60" s="5">
        <v>-179935082000</v>
      </c>
      <c r="R60" s="5">
        <v>-284050708000</v>
      </c>
      <c r="S60" s="5">
        <v>-317701878000</v>
      </c>
    </row>
    <row r="61" spans="2:25" ht="15.5" x14ac:dyDescent="0.35">
      <c r="C61" t="s">
        <v>79</v>
      </c>
      <c r="L61" s="5">
        <v>-198963391000</v>
      </c>
      <c r="M61" s="5">
        <v>-60424748000</v>
      </c>
      <c r="N61" s="5">
        <v>-80822681000</v>
      </c>
      <c r="O61" s="5">
        <v>-128088902000</v>
      </c>
      <c r="P61" s="5">
        <v>54480182000</v>
      </c>
      <c r="Q61" s="5">
        <v>-10688567000</v>
      </c>
      <c r="R61" s="5">
        <v>21339891000</v>
      </c>
      <c r="S61" s="5">
        <v>1309724000</v>
      </c>
    </row>
    <row r="62" spans="2:25" ht="15.5" x14ac:dyDescent="0.35">
      <c r="C62" t="s">
        <v>77</v>
      </c>
      <c r="D62" s="5">
        <v>169185918000</v>
      </c>
      <c r="E62" s="5">
        <v>482494926000</v>
      </c>
      <c r="F62" s="5">
        <v>347721526000</v>
      </c>
      <c r="G62" s="5">
        <v>133283663000</v>
      </c>
      <c r="I62" s="5">
        <v>599447142000</v>
      </c>
      <c r="J62" s="5">
        <v>1380837704000</v>
      </c>
      <c r="K62" s="5">
        <v>1871138506000</v>
      </c>
      <c r="L62" s="5">
        <v>3021572415000</v>
      </c>
      <c r="M62" s="5">
        <v>421220781000</v>
      </c>
      <c r="N62" s="5">
        <v>922029673000</v>
      </c>
      <c r="O62" s="5">
        <v>1308673707000</v>
      </c>
      <c r="P62" s="5">
        <v>683504547000</v>
      </c>
      <c r="Q62" s="5">
        <v>2833328621000</v>
      </c>
      <c r="R62" s="5">
        <v>1412210880000</v>
      </c>
      <c r="S62" s="5">
        <v>1444054774000</v>
      </c>
      <c r="T62" s="5">
        <v>1532419107000</v>
      </c>
      <c r="U62" s="5">
        <v>1411386259000</v>
      </c>
      <c r="V62" s="5">
        <v>1319072913000</v>
      </c>
      <c r="W62" s="5">
        <v>871855920000</v>
      </c>
      <c r="X62" s="5">
        <v>310351787112</v>
      </c>
      <c r="Y62" s="5">
        <v>30645790287</v>
      </c>
    </row>
    <row r="63" spans="2:25" ht="15.5" x14ac:dyDescent="0.35">
      <c r="C63" t="s">
        <v>78</v>
      </c>
      <c r="D63" s="5">
        <v>-159211739000</v>
      </c>
      <c r="E63" s="5">
        <v>31320330000</v>
      </c>
      <c r="F63" s="5">
        <v>-127968321000</v>
      </c>
      <c r="G63" s="5">
        <v>-32627576000</v>
      </c>
      <c r="I63" s="5">
        <v>-350781235000</v>
      </c>
      <c r="J63" s="5">
        <v>-571381883000</v>
      </c>
      <c r="K63" s="5">
        <v>-646328539000</v>
      </c>
      <c r="L63" s="5">
        <v>-696880090000</v>
      </c>
      <c r="M63" s="5">
        <v>-878847415000</v>
      </c>
      <c r="N63" s="5">
        <v>-715017432000</v>
      </c>
      <c r="O63" s="5">
        <v>-1177452358000</v>
      </c>
      <c r="P63" s="5">
        <v>-486765835000</v>
      </c>
      <c r="Q63" s="5">
        <v>-651571483000</v>
      </c>
      <c r="R63" s="5">
        <v>-451276969000</v>
      </c>
      <c r="S63" s="5">
        <v>-305133829000</v>
      </c>
      <c r="T63" s="5">
        <v>-302721814000</v>
      </c>
      <c r="U63" s="5">
        <v>-234210740000</v>
      </c>
      <c r="V63" s="5">
        <v>-221526182000</v>
      </c>
      <c r="W63" s="5">
        <v>16368308000</v>
      </c>
      <c r="X63" s="5">
        <v>72906507519</v>
      </c>
      <c r="Y63" s="5">
        <v>39635567734</v>
      </c>
    </row>
    <row r="64" spans="2:25" ht="15.5" x14ac:dyDescent="0.35">
      <c r="C64" t="s">
        <v>251</v>
      </c>
      <c r="D64" s="5">
        <v>28335514000</v>
      </c>
      <c r="E64" s="5">
        <v>31320330000</v>
      </c>
      <c r="F64" s="5">
        <v>23027047000</v>
      </c>
      <c r="G64" s="5">
        <v>24335629000</v>
      </c>
      <c r="I64" s="5">
        <v>93577810000</v>
      </c>
      <c r="J64" s="5">
        <v>71560017000</v>
      </c>
      <c r="K64" s="5">
        <v>59506221000</v>
      </c>
      <c r="L64" s="5">
        <v>86095752000</v>
      </c>
      <c r="M64" s="5">
        <v>40875401000</v>
      </c>
      <c r="N64" s="5">
        <v>55246979000</v>
      </c>
      <c r="O64" s="5">
        <v>54718091000</v>
      </c>
      <c r="P64" s="5">
        <v>51185864000</v>
      </c>
      <c r="Q64" s="5">
        <v>58294115000</v>
      </c>
      <c r="R64" s="5">
        <v>66845644000</v>
      </c>
      <c r="S64" s="5">
        <v>110803136000</v>
      </c>
      <c r="T64" s="5">
        <v>90553376000</v>
      </c>
      <c r="U64" s="5">
        <v>94738997000</v>
      </c>
      <c r="V64" s="5">
        <v>76870642000</v>
      </c>
      <c r="W64" s="5">
        <v>61142216000</v>
      </c>
      <c r="X64" s="5">
        <v>47922568390</v>
      </c>
      <c r="Y64" s="5">
        <v>-9358635</v>
      </c>
    </row>
    <row r="65" spans="3:25" ht="15.5" x14ac:dyDescent="0.35">
      <c r="C65" t="s">
        <v>253</v>
      </c>
      <c r="K65" s="5">
        <v>-95303149000</v>
      </c>
      <c r="L65" s="5">
        <v>147178190000</v>
      </c>
      <c r="M65" s="5">
        <v>52159636000</v>
      </c>
      <c r="N65" s="5">
        <v>66450232000</v>
      </c>
      <c r="O65" s="5">
        <v>-328985509000</v>
      </c>
      <c r="P65" s="5">
        <v>240268901000</v>
      </c>
    </row>
    <row r="66" spans="3:25" ht="15.5" x14ac:dyDescent="0.35">
      <c r="C66" t="s">
        <v>247</v>
      </c>
      <c r="D66" s="5">
        <v>18518906000</v>
      </c>
      <c r="F66" s="5">
        <v>11888561000</v>
      </c>
      <c r="G66" s="5">
        <v>5242335000</v>
      </c>
      <c r="I66" s="5">
        <v>29896430000</v>
      </c>
      <c r="J66" s="5">
        <v>33823485000</v>
      </c>
      <c r="K66" s="5">
        <v>53910093000</v>
      </c>
      <c r="L66" s="5">
        <v>31454824000</v>
      </c>
      <c r="M66" s="5">
        <v>28875239000</v>
      </c>
      <c r="N66" s="5">
        <v>46475819000</v>
      </c>
      <c r="O66" s="5">
        <v>64919876000</v>
      </c>
      <c r="P66" s="5">
        <v>71145637000</v>
      </c>
      <c r="Q66" s="5">
        <v>85784476000</v>
      </c>
      <c r="R66" s="5">
        <v>156101203000</v>
      </c>
      <c r="S66" s="5">
        <v>267468888000</v>
      </c>
      <c r="T66" s="5">
        <v>220569714000</v>
      </c>
      <c r="U66" s="5">
        <v>148000832000</v>
      </c>
      <c r="V66" s="5">
        <v>80065810000</v>
      </c>
      <c r="W66" s="5">
        <v>78464049000</v>
      </c>
      <c r="X66" s="5">
        <v>38008489525</v>
      </c>
      <c r="Y66" s="5">
        <v>40092395369</v>
      </c>
    </row>
    <row r="67" spans="3:25" ht="15.5" x14ac:dyDescent="0.35">
      <c r="C67" t="s">
        <v>27</v>
      </c>
      <c r="D67" s="5">
        <v>-206066159000</v>
      </c>
      <c r="F67" s="5">
        <v>-162883929000</v>
      </c>
      <c r="G67" s="5">
        <v>-62205540000</v>
      </c>
      <c r="I67" s="5">
        <v>-474255475000</v>
      </c>
      <c r="J67" s="5">
        <v>-676765385000</v>
      </c>
      <c r="K67" s="5">
        <v>-664441704000</v>
      </c>
      <c r="L67" s="5">
        <v>-961608856000</v>
      </c>
      <c r="M67" s="5">
        <v>-1000757691000</v>
      </c>
      <c r="N67" s="5">
        <v>-883190462000</v>
      </c>
      <c r="O67" s="5">
        <v>-968104816000</v>
      </c>
      <c r="P67" s="5">
        <v>-849366237000</v>
      </c>
      <c r="Q67" s="5">
        <v>-795650074000</v>
      </c>
      <c r="R67" s="5">
        <v>-674223816000</v>
      </c>
      <c r="S67" s="5">
        <v>-683405853000</v>
      </c>
      <c r="T67" s="5">
        <v>-613844904000</v>
      </c>
      <c r="U67" s="5">
        <v>-476950569000</v>
      </c>
      <c r="V67" s="5">
        <v>-378462634000</v>
      </c>
      <c r="W67" s="5">
        <v>-123237957000</v>
      </c>
      <c r="X67" s="5">
        <v>-13024550396</v>
      </c>
      <c r="Y67" s="5">
        <v>-447469000</v>
      </c>
    </row>
    <row r="68" spans="3:25" ht="15.5" x14ac:dyDescent="0.35">
      <c r="C68" t="s">
        <v>80</v>
      </c>
      <c r="D68" s="5">
        <v>-159211739000</v>
      </c>
      <c r="E68" s="5">
        <v>31320330000</v>
      </c>
      <c r="F68" s="5">
        <v>-127968321000</v>
      </c>
      <c r="G68" s="5">
        <v>-32627576000</v>
      </c>
      <c r="I68" s="5">
        <v>-350781235000</v>
      </c>
      <c r="J68" s="5">
        <v>-571381883000</v>
      </c>
      <c r="K68" s="5">
        <v>-646328539000</v>
      </c>
      <c r="L68" s="5">
        <v>-696880090000</v>
      </c>
      <c r="M68" s="5">
        <v>-878847415000</v>
      </c>
      <c r="N68" s="5">
        <v>-715017432000</v>
      </c>
      <c r="O68" s="5">
        <v>-1177452358000</v>
      </c>
      <c r="P68" s="5">
        <v>-486765835000</v>
      </c>
      <c r="Q68" s="5">
        <v>-651571483000</v>
      </c>
      <c r="R68" s="5">
        <v>-451276969000</v>
      </c>
      <c r="S68" s="5">
        <v>-305133829000</v>
      </c>
      <c r="T68" s="5">
        <v>-302721814000</v>
      </c>
      <c r="U68" s="5">
        <v>-234210740000</v>
      </c>
      <c r="V68" s="5">
        <v>-221526182000</v>
      </c>
      <c r="W68" s="5">
        <v>16368308000</v>
      </c>
      <c r="X68" s="5">
        <v>72906507519</v>
      </c>
      <c r="Y68" s="5">
        <v>39635567734</v>
      </c>
    </row>
    <row r="69" spans="3:25" ht="15.5" x14ac:dyDescent="0.35">
      <c r="C69" t="s">
        <v>29</v>
      </c>
      <c r="D69" s="5">
        <v>9974179000</v>
      </c>
      <c r="E69" s="5">
        <v>513815256000</v>
      </c>
      <c r="F69" s="5">
        <v>219753205000</v>
      </c>
      <c r="G69" s="5">
        <v>100656087000</v>
      </c>
      <c r="I69" s="5">
        <v>248665907000</v>
      </c>
      <c r="J69" s="5">
        <v>809455821000</v>
      </c>
      <c r="K69" s="5">
        <v>1224809967000</v>
      </c>
      <c r="L69" s="5">
        <v>2324692325000</v>
      </c>
      <c r="M69" s="5">
        <v>-457626634000</v>
      </c>
      <c r="N69" s="5">
        <v>207012241000</v>
      </c>
      <c r="O69" s="5">
        <v>131221349000</v>
      </c>
      <c r="P69" s="5">
        <v>196738712000</v>
      </c>
      <c r="Q69" s="5">
        <v>2181757138000</v>
      </c>
      <c r="R69" s="5">
        <v>960933911000</v>
      </c>
      <c r="S69" s="5">
        <v>1138920945000</v>
      </c>
      <c r="T69" s="5">
        <v>1229697293000</v>
      </c>
      <c r="U69" s="5">
        <v>1177175519000</v>
      </c>
      <c r="V69" s="5">
        <v>1097546731000</v>
      </c>
      <c r="W69" s="5">
        <v>888224228000</v>
      </c>
      <c r="X69" s="5">
        <v>383258294631</v>
      </c>
      <c r="Y69" s="5">
        <v>70281358021</v>
      </c>
    </row>
    <row r="70" spans="3:25" ht="15.5" x14ac:dyDescent="0.35">
      <c r="C70" t="s">
        <v>28</v>
      </c>
      <c r="D70" s="5">
        <v>704000</v>
      </c>
      <c r="E70" s="5">
        <v>-704000</v>
      </c>
      <c r="F70" s="5">
        <v>-8609778000</v>
      </c>
      <c r="G70" s="5">
        <v>-747182000</v>
      </c>
      <c r="I70" s="5">
        <v>-9356960000</v>
      </c>
      <c r="J70" s="5">
        <v>-38929481000</v>
      </c>
      <c r="K70" s="5">
        <v>-60291200000</v>
      </c>
      <c r="L70" s="5">
        <v>-55781932000</v>
      </c>
      <c r="M70" s="5">
        <v>-27600998000</v>
      </c>
      <c r="N70" s="5">
        <v>-26867553000</v>
      </c>
      <c r="O70" s="5">
        <v>-10409652000</v>
      </c>
      <c r="P70" s="5">
        <v>-3008420000</v>
      </c>
      <c r="Q70" s="5">
        <v>-299175738000</v>
      </c>
      <c r="R70" s="5">
        <v>-21196803000</v>
      </c>
      <c r="S70" s="5">
        <v>-22157498000</v>
      </c>
      <c r="T70" s="5">
        <v>-245821925000</v>
      </c>
      <c r="U70" s="5">
        <v>-246935022000</v>
      </c>
      <c r="V70" s="5">
        <v>-256255978000</v>
      </c>
      <c r="W70" s="5">
        <v>-203321472000</v>
      </c>
      <c r="X70" s="5">
        <v>-100675781750</v>
      </c>
      <c r="Y70" s="5">
        <v>-42449379288</v>
      </c>
    </row>
    <row r="71" spans="3:25" ht="15.5" x14ac:dyDescent="0.35">
      <c r="C71" t="s">
        <v>327</v>
      </c>
      <c r="D71" s="5">
        <v>9974883000</v>
      </c>
      <c r="E71" s="5">
        <v>513814552000</v>
      </c>
      <c r="F71" s="5">
        <v>211143427000</v>
      </c>
      <c r="G71" s="5">
        <v>99908905000</v>
      </c>
      <c r="I71" s="5">
        <v>239308947000</v>
      </c>
      <c r="J71" s="5">
        <v>770526340000</v>
      </c>
      <c r="K71" s="5">
        <v>1164518767000</v>
      </c>
      <c r="L71" s="5">
        <v>2268910393000</v>
      </c>
      <c r="M71" s="5">
        <v>-485227632000</v>
      </c>
      <c r="N71" s="5">
        <v>180144688000</v>
      </c>
      <c r="O71" s="5">
        <v>120811697000</v>
      </c>
      <c r="P71" s="5">
        <v>193730292000</v>
      </c>
      <c r="Q71" s="5">
        <v>1882581400000</v>
      </c>
      <c r="R71" s="5">
        <v>939737108000</v>
      </c>
      <c r="S71" s="5">
        <v>1116763447000</v>
      </c>
      <c r="T71" s="5">
        <v>983875368000</v>
      </c>
      <c r="U71" s="5">
        <v>930240497000</v>
      </c>
      <c r="V71" s="5">
        <v>841290753000</v>
      </c>
      <c r="W71" s="5">
        <v>684902756000</v>
      </c>
      <c r="X71" s="5">
        <v>282582512881</v>
      </c>
      <c r="Y71" s="5">
        <v>27831978733</v>
      </c>
    </row>
    <row r="72" spans="3:25" ht="15.5" x14ac:dyDescent="0.35">
      <c r="C72" t="s">
        <v>800</v>
      </c>
      <c r="X72" s="5">
        <v>-40697938067</v>
      </c>
      <c r="Y72" s="5">
        <v>7285144094</v>
      </c>
    </row>
    <row r="73" spans="3:25" ht="15.5" x14ac:dyDescent="0.35">
      <c r="C73" t="s">
        <v>86</v>
      </c>
      <c r="D73" s="5">
        <v>9974883000</v>
      </c>
      <c r="E73" s="5">
        <v>513814552000</v>
      </c>
      <c r="F73" s="5">
        <v>211143427000</v>
      </c>
      <c r="G73" s="5">
        <v>99908905000</v>
      </c>
      <c r="I73" s="5">
        <v>239308947000</v>
      </c>
      <c r="J73" s="5">
        <v>770526340000</v>
      </c>
      <c r="K73" s="5">
        <v>1164518767000</v>
      </c>
      <c r="L73" s="5">
        <v>2268910393000</v>
      </c>
      <c r="M73" s="5">
        <v>-485227632000</v>
      </c>
      <c r="N73" s="5">
        <v>180144688000</v>
      </c>
      <c r="O73" s="5">
        <v>120811697000</v>
      </c>
      <c r="P73" s="5">
        <v>193730292000</v>
      </c>
      <c r="Q73" s="5">
        <v>1882581400000</v>
      </c>
      <c r="R73" s="5">
        <v>939737108000</v>
      </c>
      <c r="S73" s="5">
        <v>1116763447000</v>
      </c>
      <c r="T73" s="5">
        <v>983875368000</v>
      </c>
      <c r="U73" s="5">
        <v>930240497000</v>
      </c>
      <c r="V73" s="5">
        <v>841290753000</v>
      </c>
      <c r="W73" s="5">
        <v>684902756000</v>
      </c>
      <c r="X73" s="5">
        <v>241884574814</v>
      </c>
      <c r="Y73" s="5">
        <v>35117122827</v>
      </c>
    </row>
    <row r="74" spans="3:25" ht="15.5" x14ac:dyDescent="0.35">
      <c r="C74" t="s">
        <v>87</v>
      </c>
      <c r="D74" s="5">
        <v>274044000</v>
      </c>
      <c r="E74" s="5">
        <v>-562657000</v>
      </c>
      <c r="F74" s="5">
        <v>4828308000</v>
      </c>
      <c r="G74" s="5">
        <v>181709000</v>
      </c>
      <c r="I74" s="5">
        <v>4879009000</v>
      </c>
      <c r="J74" s="5">
        <v>4978577000</v>
      </c>
      <c r="K74" s="5">
        <v>3821679000</v>
      </c>
      <c r="L74" s="5">
        <v>-198963391000</v>
      </c>
      <c r="M74" s="5">
        <v>-60424748000</v>
      </c>
      <c r="N74" s="5">
        <v>-80822681000</v>
      </c>
      <c r="O74" s="5">
        <v>-128088902000</v>
      </c>
      <c r="P74" s="5">
        <v>54480182000</v>
      </c>
      <c r="Q74" s="5">
        <v>-10688567000</v>
      </c>
      <c r="R74" s="5">
        <v>21339891000</v>
      </c>
      <c r="S74" s="5">
        <v>1309724000</v>
      </c>
    </row>
    <row r="75" spans="3:25" ht="15.5" x14ac:dyDescent="0.35">
      <c r="C75" t="s">
        <v>88</v>
      </c>
      <c r="D75" s="5">
        <v>274044000</v>
      </c>
      <c r="E75" s="5">
        <v>-562657000</v>
      </c>
      <c r="F75" s="5">
        <v>4828308000</v>
      </c>
      <c r="G75" s="5">
        <v>181709000</v>
      </c>
      <c r="I75" s="5">
        <v>4879009000</v>
      </c>
      <c r="J75" s="5">
        <v>4978577000</v>
      </c>
      <c r="K75" s="5">
        <v>3821679000</v>
      </c>
      <c r="L75" s="5">
        <v>-198963391000</v>
      </c>
      <c r="M75" s="5">
        <v>-60424748000</v>
      </c>
      <c r="N75" s="5">
        <v>-80822681000</v>
      </c>
      <c r="O75" s="5">
        <v>-128088902000</v>
      </c>
      <c r="P75" s="5">
        <v>54480182000</v>
      </c>
      <c r="Q75" s="5">
        <v>-10688567000</v>
      </c>
      <c r="R75" s="5">
        <v>21339891000</v>
      </c>
      <c r="S75" s="5">
        <v>1309724000</v>
      </c>
    </row>
    <row r="76" spans="3:25" ht="15.5" x14ac:dyDescent="0.35">
      <c r="C76" t="s">
        <v>89</v>
      </c>
      <c r="D76" s="5">
        <v>10248927000</v>
      </c>
      <c r="E76" s="5">
        <v>513251895000</v>
      </c>
      <c r="F76" s="5">
        <v>215971735000</v>
      </c>
      <c r="G76" s="5">
        <v>100090614000</v>
      </c>
      <c r="I76" s="5">
        <v>244187956000</v>
      </c>
      <c r="J76" s="5">
        <v>775504917000</v>
      </c>
      <c r="K76" s="5">
        <v>1168340446000</v>
      </c>
      <c r="L76" s="5">
        <v>2069947002000</v>
      </c>
      <c r="M76" s="5">
        <v>-545652380000</v>
      </c>
      <c r="N76" s="5">
        <v>99322007000</v>
      </c>
      <c r="O76" s="5">
        <v>-7277205000</v>
      </c>
      <c r="P76" s="5">
        <v>248210474000</v>
      </c>
      <c r="Q76" s="5">
        <v>1871892833000</v>
      </c>
      <c r="R76" s="5">
        <v>961076999000</v>
      </c>
      <c r="S76" s="5">
        <v>1118073171000</v>
      </c>
      <c r="T76" s="5">
        <v>983875368000</v>
      </c>
      <c r="U76" s="5">
        <v>930240497000</v>
      </c>
      <c r="V76" s="5">
        <v>841290753000</v>
      </c>
      <c r="W76" s="5">
        <v>684902756000</v>
      </c>
    </row>
    <row r="77" spans="3:25" ht="15.5" x14ac:dyDescent="0.35">
      <c r="C77" t="s">
        <v>90</v>
      </c>
      <c r="D77" s="5">
        <v>9974883000</v>
      </c>
      <c r="E77" s="5">
        <v>513814552000</v>
      </c>
      <c r="F77" s="5">
        <v>211143427000</v>
      </c>
      <c r="G77" s="5">
        <v>99908905000</v>
      </c>
      <c r="I77" s="5">
        <v>239308947000</v>
      </c>
      <c r="J77" s="5">
        <v>770526340000</v>
      </c>
      <c r="K77" s="5">
        <v>1164518767000</v>
      </c>
      <c r="L77" s="5">
        <v>2268910393000</v>
      </c>
      <c r="M77" s="5">
        <v>-485227632000</v>
      </c>
      <c r="N77" s="5">
        <v>180144688000</v>
      </c>
      <c r="O77" s="5">
        <v>120811697000</v>
      </c>
      <c r="P77" s="5">
        <v>193730292000</v>
      </c>
      <c r="Q77" s="5">
        <v>1882581400000</v>
      </c>
      <c r="R77" s="5">
        <v>939737108000</v>
      </c>
      <c r="S77" s="5">
        <v>1116763447000</v>
      </c>
      <c r="T77" s="5">
        <v>983875368000</v>
      </c>
      <c r="U77" s="5">
        <v>930240497000</v>
      </c>
      <c r="V77" s="5">
        <v>841290753000</v>
      </c>
      <c r="W77" s="5">
        <v>684902756000</v>
      </c>
      <c r="X77" s="5">
        <v>241884574814</v>
      </c>
      <c r="Y77" s="5">
        <v>35117122827</v>
      </c>
    </row>
    <row r="78" spans="3:25" ht="15.5" x14ac:dyDescent="0.35">
      <c r="C78" t="s">
        <v>8</v>
      </c>
      <c r="D78" s="5">
        <v>-32080516000</v>
      </c>
      <c r="E78" s="5">
        <v>216471908000</v>
      </c>
      <c r="F78" s="5">
        <v>175939793000</v>
      </c>
      <c r="G78" s="5">
        <v>51056234000</v>
      </c>
      <c r="I78" s="5">
        <v>118038807000</v>
      </c>
      <c r="J78" s="5">
        <v>637790277000</v>
      </c>
      <c r="K78" s="5">
        <v>1084636749000</v>
      </c>
      <c r="L78" s="5">
        <v>1797424397000</v>
      </c>
      <c r="M78" s="5">
        <v>-711120731000</v>
      </c>
      <c r="N78" s="5">
        <v>-225259315000</v>
      </c>
      <c r="O78" s="5">
        <v>-135799572000</v>
      </c>
      <c r="P78" s="5">
        <v>79594911000</v>
      </c>
      <c r="Q78" s="5">
        <v>1360451892000</v>
      </c>
      <c r="R78" s="5">
        <v>653101236000</v>
      </c>
      <c r="S78" s="5">
        <v>810249232000</v>
      </c>
      <c r="T78" s="5">
        <v>854935610000</v>
      </c>
      <c r="U78" s="5">
        <v>851434537000</v>
      </c>
      <c r="V78" s="5">
        <v>811726533000</v>
      </c>
      <c r="W78" s="5">
        <v>581035725000</v>
      </c>
    </row>
    <row r="79" spans="3:25" ht="15.5" x14ac:dyDescent="0.35">
      <c r="C79" t="s">
        <v>203</v>
      </c>
      <c r="D79" s="5">
        <v>42329443000</v>
      </c>
      <c r="E79" s="5">
        <v>296779987000</v>
      </c>
      <c r="F79" s="5">
        <v>40031942000</v>
      </c>
      <c r="G79" s="5">
        <v>49034380000</v>
      </c>
      <c r="I79" s="5">
        <v>126149149000</v>
      </c>
      <c r="J79" s="5">
        <v>137714640000</v>
      </c>
      <c r="K79" s="5">
        <v>83703697000</v>
      </c>
      <c r="L79" s="5">
        <v>272522605000</v>
      </c>
      <c r="M79" s="5">
        <v>165468351000</v>
      </c>
      <c r="N79" s="5">
        <v>324581322000</v>
      </c>
      <c r="O79" s="5">
        <v>128522367000</v>
      </c>
      <c r="P79" s="5">
        <v>168615563000</v>
      </c>
      <c r="Q79" s="5">
        <v>511440941000</v>
      </c>
      <c r="R79" s="5">
        <v>307975763000</v>
      </c>
      <c r="S79" s="5">
        <v>307823939000</v>
      </c>
      <c r="T79" s="5">
        <v>128939758000</v>
      </c>
      <c r="U79" s="5">
        <v>78805960000</v>
      </c>
      <c r="V79" s="5">
        <v>29564220000</v>
      </c>
      <c r="W79" s="5">
        <v>103867031000</v>
      </c>
    </row>
    <row r="80" spans="3:25" ht="15.5" x14ac:dyDescent="0.35">
      <c r="C80" t="s">
        <v>91</v>
      </c>
      <c r="D80" s="5">
        <v>9974883000</v>
      </c>
      <c r="E80" s="5">
        <v>513814552000</v>
      </c>
      <c r="F80" s="5">
        <v>211143427000</v>
      </c>
      <c r="G80" s="5">
        <v>99908905000</v>
      </c>
      <c r="I80" s="5">
        <v>239308947000</v>
      </c>
      <c r="J80" s="5">
        <v>770526340000</v>
      </c>
      <c r="K80" s="5">
        <v>1164518767000</v>
      </c>
      <c r="L80" s="5">
        <v>2268910393000</v>
      </c>
      <c r="M80" s="5">
        <v>-485227632000</v>
      </c>
      <c r="N80" s="5">
        <v>180144688000</v>
      </c>
      <c r="O80" s="5">
        <v>120811697000</v>
      </c>
      <c r="P80" s="5">
        <v>193730292000</v>
      </c>
      <c r="Q80" s="5">
        <v>1882581400000</v>
      </c>
      <c r="R80" s="5">
        <v>939737108000</v>
      </c>
      <c r="S80" s="5">
        <v>1116763447000</v>
      </c>
      <c r="T80" s="5">
        <v>983875368000</v>
      </c>
      <c r="U80" s="5">
        <v>930240497000</v>
      </c>
      <c r="V80" s="5">
        <v>841290753000</v>
      </c>
      <c r="W80" s="5">
        <v>684902756000</v>
      </c>
      <c r="X80" s="5">
        <v>241884574814</v>
      </c>
      <c r="Y80" s="5">
        <v>35117122827</v>
      </c>
    </row>
    <row r="81" spans="2:25" ht="15.5" x14ac:dyDescent="0.35">
      <c r="C81" t="s">
        <v>92</v>
      </c>
      <c r="D81" s="5">
        <v>10248927000</v>
      </c>
      <c r="E81" s="5">
        <v>513251895000</v>
      </c>
      <c r="F81" s="5">
        <v>215971735000</v>
      </c>
      <c r="G81" s="5">
        <v>100090614000</v>
      </c>
      <c r="I81" s="5">
        <v>244187956000</v>
      </c>
      <c r="J81" s="5">
        <v>775504917000</v>
      </c>
      <c r="K81" s="5">
        <v>1168340446000</v>
      </c>
      <c r="L81" s="5">
        <v>2069947002000</v>
      </c>
      <c r="M81" s="5">
        <v>-545652380000</v>
      </c>
      <c r="N81" s="5">
        <v>99322007000</v>
      </c>
      <c r="O81" s="5">
        <v>-7277205000</v>
      </c>
      <c r="P81" s="5">
        <v>248210474000</v>
      </c>
      <c r="Q81" s="5">
        <v>1871892833000</v>
      </c>
      <c r="R81" s="5">
        <v>961076999000</v>
      </c>
      <c r="S81" s="5">
        <v>1118073171000</v>
      </c>
      <c r="T81" s="5">
        <v>983875368000</v>
      </c>
      <c r="U81" s="5">
        <v>930240497000</v>
      </c>
      <c r="V81" s="5">
        <v>841290753000</v>
      </c>
      <c r="W81" s="5">
        <v>684902756000</v>
      </c>
    </row>
    <row r="82" spans="2:25" ht="15.5" x14ac:dyDescent="0.35">
      <c r="C82" t="s">
        <v>93</v>
      </c>
      <c r="D82" s="5">
        <v>10248927000</v>
      </c>
      <c r="E82" s="5">
        <v>513251895000</v>
      </c>
      <c r="F82" s="5">
        <v>215971735000</v>
      </c>
      <c r="G82" s="5">
        <v>100090614000</v>
      </c>
      <c r="I82" s="5">
        <v>244187956000</v>
      </c>
      <c r="J82" s="5">
        <v>775504917000</v>
      </c>
      <c r="K82" s="5">
        <v>1168340446000</v>
      </c>
      <c r="L82" s="5">
        <v>2069947002000</v>
      </c>
      <c r="M82" s="5">
        <v>-545652380000</v>
      </c>
      <c r="N82" s="5">
        <v>99322007000</v>
      </c>
      <c r="O82" s="5">
        <v>-7277205000</v>
      </c>
      <c r="P82" s="5">
        <v>248210474000</v>
      </c>
      <c r="Q82" s="5">
        <v>1871892833000</v>
      </c>
      <c r="R82" s="5">
        <v>961076999000</v>
      </c>
      <c r="S82" s="5">
        <v>1118073171000</v>
      </c>
      <c r="T82" s="5">
        <v>983875368000</v>
      </c>
      <c r="U82" s="5">
        <v>930240497000</v>
      </c>
      <c r="V82" s="5">
        <v>841290753000</v>
      </c>
      <c r="W82" s="5">
        <v>684902756000</v>
      </c>
    </row>
    <row r="84" spans="2:25" ht="15.5" x14ac:dyDescent="0.35">
      <c r="B84" t="s">
        <v>94</v>
      </c>
      <c r="C84" t="s">
        <v>95</v>
      </c>
    </row>
    <row r="85" spans="2:25" ht="15.5" x14ac:dyDescent="0.35">
      <c r="C85" t="s">
        <v>96</v>
      </c>
    </row>
    <row r="86" spans="2:25" ht="15.5" x14ac:dyDescent="0.35">
      <c r="C86" t="s">
        <v>20</v>
      </c>
      <c r="D86" s="5">
        <v>1126866889000</v>
      </c>
      <c r="E86" s="5">
        <v>1081738048000</v>
      </c>
      <c r="F86" s="5">
        <v>844012800000</v>
      </c>
      <c r="G86" s="5">
        <v>729388996000</v>
      </c>
      <c r="I86" s="5">
        <v>844012800000</v>
      </c>
      <c r="J86" s="5">
        <v>983786099000</v>
      </c>
      <c r="K86" s="5">
        <v>768367982000</v>
      </c>
      <c r="L86" s="5">
        <v>1099206717000</v>
      </c>
      <c r="M86" s="5">
        <v>1062242703000</v>
      </c>
      <c r="N86" s="5">
        <v>844705788000</v>
      </c>
      <c r="O86" s="5">
        <v>849718766000</v>
      </c>
      <c r="P86" s="5">
        <v>845979035000</v>
      </c>
      <c r="Q86" s="5">
        <v>2297047219000</v>
      </c>
      <c r="R86" s="5">
        <v>1172966926000</v>
      </c>
      <c r="S86" s="5">
        <v>2894283235000</v>
      </c>
      <c r="T86" s="5">
        <v>4336362908000</v>
      </c>
      <c r="U86" s="5">
        <v>3177138834000</v>
      </c>
      <c r="V86" s="5">
        <v>2225099936000</v>
      </c>
      <c r="W86" s="5">
        <v>1834227199000</v>
      </c>
      <c r="X86" s="5">
        <v>1869837911826</v>
      </c>
      <c r="Y86" s="5">
        <v>388519496182</v>
      </c>
    </row>
    <row r="87" spans="2:25" ht="15.5" x14ac:dyDescent="0.35">
      <c r="C87" t="s">
        <v>97</v>
      </c>
      <c r="D87" s="5">
        <v>280487852000</v>
      </c>
      <c r="E87" s="5">
        <v>289101139000</v>
      </c>
      <c r="F87" s="5">
        <v>323071921000</v>
      </c>
      <c r="G87" s="5">
        <v>465579132000</v>
      </c>
      <c r="I87" s="5">
        <v>323071921000</v>
      </c>
      <c r="J87" s="5">
        <v>349567369000</v>
      </c>
      <c r="K87" s="5">
        <v>456162482000</v>
      </c>
      <c r="L87" s="5">
        <v>590897906000</v>
      </c>
      <c r="M87" s="5">
        <v>640039667000</v>
      </c>
      <c r="N87" s="5">
        <v>1076730077000</v>
      </c>
      <c r="O87" s="5">
        <v>1289675741000</v>
      </c>
      <c r="P87" s="5">
        <v>1435849108000</v>
      </c>
      <c r="Q87" s="5">
        <v>1315395092000</v>
      </c>
      <c r="R87" s="5">
        <v>988678996000</v>
      </c>
      <c r="S87" s="5">
        <v>940878189000</v>
      </c>
      <c r="T87" s="5">
        <v>1239584470000</v>
      </c>
      <c r="U87" s="5">
        <v>1406226765000</v>
      </c>
      <c r="V87" s="5">
        <v>1660329310000</v>
      </c>
      <c r="W87" s="5">
        <v>1112689593000</v>
      </c>
      <c r="X87" s="5">
        <v>416239349169</v>
      </c>
      <c r="Y87" s="5">
        <v>157569014275</v>
      </c>
    </row>
    <row r="88" spans="2:25" ht="15.5" x14ac:dyDescent="0.35">
      <c r="C88" t="s">
        <v>98</v>
      </c>
      <c r="U88" s="5">
        <v>11803327000</v>
      </c>
    </row>
    <row r="89" spans="2:25" ht="15.5" x14ac:dyDescent="0.35">
      <c r="C89" t="s">
        <v>100</v>
      </c>
      <c r="D89" s="5">
        <v>280487852000</v>
      </c>
      <c r="E89" s="5">
        <v>289101139000</v>
      </c>
      <c r="F89" s="5">
        <v>323071921000</v>
      </c>
      <c r="G89" s="5">
        <v>465579132000</v>
      </c>
      <c r="I89" s="5">
        <v>323071921000</v>
      </c>
      <c r="J89" s="5">
        <v>349567369000</v>
      </c>
      <c r="K89" s="5">
        <v>456162482000</v>
      </c>
      <c r="L89" s="5">
        <v>590897906000</v>
      </c>
      <c r="M89" s="5">
        <v>640039667000</v>
      </c>
      <c r="N89" s="5">
        <v>1076730077000</v>
      </c>
      <c r="O89" s="5">
        <v>1289675741000</v>
      </c>
      <c r="P89" s="5">
        <v>1435849108000</v>
      </c>
      <c r="Q89" s="5">
        <v>1315395092000</v>
      </c>
      <c r="R89" s="5">
        <v>988678996000</v>
      </c>
      <c r="S89" s="5">
        <v>940878189000</v>
      </c>
      <c r="T89" s="5">
        <v>1239584470000</v>
      </c>
      <c r="U89" s="5">
        <v>1406226765000</v>
      </c>
      <c r="V89" s="5">
        <v>1660329310000</v>
      </c>
      <c r="W89" s="5">
        <v>1112689593000</v>
      </c>
      <c r="X89" s="5">
        <v>416239349169</v>
      </c>
      <c r="Y89" s="5">
        <v>157569014275</v>
      </c>
    </row>
    <row r="90" spans="2:25" ht="15.5" x14ac:dyDescent="0.35">
      <c r="C90" t="s">
        <v>101</v>
      </c>
      <c r="D90" s="5">
        <v>444136076000</v>
      </c>
      <c r="E90" s="5">
        <v>452782087000</v>
      </c>
      <c r="F90" s="5">
        <v>445411948000</v>
      </c>
      <c r="G90" s="5">
        <v>676849059000</v>
      </c>
      <c r="I90" s="5">
        <v>445411948000</v>
      </c>
      <c r="J90" s="5">
        <v>338174920000</v>
      </c>
      <c r="K90" s="5">
        <v>260198234000</v>
      </c>
      <c r="L90" s="5">
        <v>270382811000</v>
      </c>
      <c r="M90" s="5">
        <v>310565429000</v>
      </c>
      <c r="N90" s="5">
        <v>295925775000</v>
      </c>
      <c r="O90" s="5">
        <v>325261890000</v>
      </c>
      <c r="P90" s="5">
        <v>242273662000</v>
      </c>
      <c r="Q90" s="5">
        <v>234448038000</v>
      </c>
      <c r="R90" s="5">
        <v>222082699000</v>
      </c>
      <c r="S90" s="5">
        <v>182079261000</v>
      </c>
      <c r="T90" s="5">
        <v>284296707000</v>
      </c>
      <c r="U90" s="5">
        <v>216704265000</v>
      </c>
      <c r="V90" s="5">
        <v>102667335000</v>
      </c>
      <c r="W90" s="5">
        <v>36921975000</v>
      </c>
      <c r="X90" s="5">
        <v>17685391181</v>
      </c>
      <c r="Y90" s="5">
        <v>65106626142</v>
      </c>
    </row>
    <row r="91" spans="2:25" ht="15.5" x14ac:dyDescent="0.35">
      <c r="C91" t="s">
        <v>99</v>
      </c>
    </row>
    <row r="92" spans="2:25" ht="15.5" x14ac:dyDescent="0.35">
      <c r="C92" t="s">
        <v>102</v>
      </c>
      <c r="D92" s="5">
        <v>444136076000</v>
      </c>
      <c r="E92" s="5">
        <v>452782087000</v>
      </c>
      <c r="F92" s="5">
        <v>445411948000</v>
      </c>
      <c r="G92" s="5">
        <v>676849059000</v>
      </c>
      <c r="I92" s="5">
        <v>445411948000</v>
      </c>
      <c r="J92" s="5">
        <v>338174920000</v>
      </c>
      <c r="K92" s="5">
        <v>260198234000</v>
      </c>
      <c r="L92" s="5">
        <v>270382811000</v>
      </c>
      <c r="M92" s="5">
        <v>310565429000</v>
      </c>
      <c r="N92" s="5">
        <v>295925775000</v>
      </c>
      <c r="O92" s="5">
        <v>325261890000</v>
      </c>
      <c r="P92" s="5">
        <v>242273662000</v>
      </c>
      <c r="Q92" s="5">
        <v>234448038000</v>
      </c>
      <c r="R92" s="5">
        <v>222082699000</v>
      </c>
      <c r="S92" s="5">
        <v>182079261000</v>
      </c>
      <c r="T92" s="5">
        <v>284296707000</v>
      </c>
      <c r="U92" s="5">
        <v>216704265000</v>
      </c>
      <c r="V92" s="5">
        <v>102667335000</v>
      </c>
      <c r="W92" s="5">
        <v>36921975000</v>
      </c>
      <c r="X92" s="5">
        <v>17685391181</v>
      </c>
      <c r="Y92" s="5">
        <v>65106626142</v>
      </c>
    </row>
    <row r="93" spans="2:25" ht="15.5" x14ac:dyDescent="0.35">
      <c r="C93" t="s">
        <v>103</v>
      </c>
      <c r="D93" s="5">
        <v>4508168778000</v>
      </c>
      <c r="E93" s="5">
        <v>4506198776000</v>
      </c>
      <c r="F93" s="5">
        <v>4505231370000</v>
      </c>
      <c r="G93" s="5">
        <v>4500252217000</v>
      </c>
      <c r="I93" s="5">
        <v>4505231370000</v>
      </c>
      <c r="J93" s="5">
        <v>4513042981000</v>
      </c>
      <c r="K93" s="5">
        <v>4277438325000</v>
      </c>
      <c r="L93" s="5">
        <v>4594074712000</v>
      </c>
      <c r="M93" s="5">
        <v>4901966296000</v>
      </c>
      <c r="N93" s="5">
        <v>5762689850000</v>
      </c>
      <c r="O93" s="5">
        <v>8120643864000</v>
      </c>
      <c r="P93" s="5">
        <v>7514953542000</v>
      </c>
      <c r="Q93" s="5">
        <v>5963559355000</v>
      </c>
      <c r="R93" s="5">
        <v>5321402224000</v>
      </c>
      <c r="S93" s="5">
        <v>3883232586000</v>
      </c>
      <c r="T93" s="5">
        <v>3375201137000</v>
      </c>
      <c r="U93" s="5">
        <v>2066007750000</v>
      </c>
      <c r="V93" s="5">
        <v>1008666808000</v>
      </c>
    </row>
    <row r="94" spans="2:25" ht="15.5" x14ac:dyDescent="0.35">
      <c r="C94" t="s">
        <v>1284</v>
      </c>
      <c r="D94" s="5">
        <v>4489670397000</v>
      </c>
      <c r="E94" s="5">
        <v>4487694788000</v>
      </c>
      <c r="F94" s="5">
        <v>4486711616000</v>
      </c>
      <c r="G94" s="5">
        <v>4481467538000</v>
      </c>
      <c r="I94" s="5">
        <v>4486711616000</v>
      </c>
      <c r="J94" s="5">
        <v>4494226435000</v>
      </c>
      <c r="K94" s="5">
        <v>4258700960000</v>
      </c>
      <c r="L94" s="5">
        <v>4575389210000</v>
      </c>
      <c r="M94" s="5">
        <v>4879826727000</v>
      </c>
      <c r="N94" s="5">
        <v>5739917197000</v>
      </c>
      <c r="O94" s="5">
        <v>8091184618000</v>
      </c>
      <c r="P94" s="5">
        <v>7455044337000</v>
      </c>
      <c r="Q94" s="5">
        <v>5810746465000</v>
      </c>
      <c r="R94" s="5">
        <v>5259089687000</v>
      </c>
      <c r="S94" s="5">
        <v>3821417447000</v>
      </c>
      <c r="T94" s="5">
        <v>3313262987000</v>
      </c>
      <c r="U94" s="5">
        <v>2009889095000</v>
      </c>
      <c r="V94" s="5">
        <v>985398587000</v>
      </c>
    </row>
    <row r="95" spans="2:25" ht="15.5" x14ac:dyDescent="0.35">
      <c r="C95" t="s">
        <v>79</v>
      </c>
      <c r="D95" s="5">
        <v>-272513058000</v>
      </c>
      <c r="E95" s="5">
        <v>-272084097000</v>
      </c>
      <c r="F95" s="5">
        <v>-271516672000</v>
      </c>
      <c r="G95" s="5">
        <v>-451225069000</v>
      </c>
      <c r="I95" s="5">
        <v>-271516672000</v>
      </c>
      <c r="J95" s="5">
        <v>-451270047000</v>
      </c>
      <c r="K95" s="5">
        <v>-369971009000</v>
      </c>
      <c r="L95" s="5">
        <v>-369360572000</v>
      </c>
      <c r="M95" s="5">
        <v>-171867934000</v>
      </c>
      <c r="N95" s="5">
        <v>-91631223000</v>
      </c>
      <c r="O95" s="5">
        <v>754747116000</v>
      </c>
      <c r="P95" s="5">
        <v>81888989000</v>
      </c>
      <c r="Q95" s="5">
        <v>31851117000</v>
      </c>
      <c r="R95" s="5">
        <v>-382712319000</v>
      </c>
      <c r="S95" s="5">
        <v>-449800977000</v>
      </c>
      <c r="T95" s="5">
        <v>-9296183000</v>
      </c>
      <c r="U95" s="5">
        <v>35415267000</v>
      </c>
      <c r="V95" s="5">
        <v>-149429454000</v>
      </c>
      <c r="W95" s="5">
        <v>-169976688000</v>
      </c>
      <c r="X95" s="5">
        <v>-51824106454</v>
      </c>
      <c r="Y95" s="5">
        <v>1099912252268</v>
      </c>
    </row>
    <row r="96" spans="2:25" ht="15.5" x14ac:dyDescent="0.35">
      <c r="C96" t="s">
        <v>2140</v>
      </c>
      <c r="D96" s="5">
        <v>4508168778000</v>
      </c>
      <c r="E96" s="5">
        <v>4506198776000</v>
      </c>
      <c r="F96" s="5">
        <v>4505231370000</v>
      </c>
      <c r="G96" s="5">
        <v>4500252217000</v>
      </c>
      <c r="I96" s="5">
        <v>4505231370000</v>
      </c>
      <c r="J96" s="5">
        <v>4513042981000</v>
      </c>
      <c r="K96" s="5">
        <v>4277438325000</v>
      </c>
      <c r="L96" s="5">
        <v>4594074712000</v>
      </c>
      <c r="M96" s="5">
        <v>4901966296000</v>
      </c>
      <c r="N96" s="5">
        <v>5762689850000</v>
      </c>
      <c r="O96" s="5">
        <v>8120643864000</v>
      </c>
      <c r="P96" s="5">
        <v>7514953542000</v>
      </c>
      <c r="Q96" s="5">
        <v>5963559355000</v>
      </c>
      <c r="R96" s="5">
        <v>5321402224000</v>
      </c>
      <c r="S96" s="5">
        <v>3883232586000</v>
      </c>
      <c r="T96" s="5">
        <v>3375201137000</v>
      </c>
      <c r="U96" s="5">
        <v>2066007750000</v>
      </c>
      <c r="V96" s="5">
        <v>1008666808000</v>
      </c>
    </row>
    <row r="97" spans="3:25" ht="15.5" x14ac:dyDescent="0.35">
      <c r="C97" t="s">
        <v>104</v>
      </c>
      <c r="D97" s="5">
        <v>10675891734000</v>
      </c>
      <c r="E97" s="5">
        <v>10367111243000</v>
      </c>
      <c r="F97" s="5">
        <v>10272278442000</v>
      </c>
      <c r="G97" s="5">
        <v>10623985901000</v>
      </c>
      <c r="I97" s="5">
        <v>10272278442000</v>
      </c>
      <c r="J97" s="5">
        <v>10864722185000</v>
      </c>
      <c r="K97" s="5">
        <v>11110900726000</v>
      </c>
      <c r="L97" s="5">
        <v>11303386748000</v>
      </c>
      <c r="M97" s="5">
        <v>11958891761000</v>
      </c>
      <c r="N97" s="5">
        <v>11676576495000</v>
      </c>
      <c r="O97" s="5">
        <v>8170838065000</v>
      </c>
      <c r="P97" s="5">
        <v>8275422732000</v>
      </c>
      <c r="Q97" s="5">
        <v>9432973701000</v>
      </c>
      <c r="R97" s="5">
        <v>8173958870000</v>
      </c>
      <c r="S97" s="5">
        <v>9781716400000</v>
      </c>
      <c r="T97" s="5">
        <v>10918551266000</v>
      </c>
      <c r="U97" s="5">
        <v>8747046806000</v>
      </c>
      <c r="V97" s="5">
        <v>6727059278000</v>
      </c>
      <c r="W97" s="5">
        <v>5432171209000</v>
      </c>
      <c r="X97" s="5">
        <v>4766133804767</v>
      </c>
      <c r="Y97" s="5">
        <v>2617359892328</v>
      </c>
    </row>
    <row r="98" spans="3:25" ht="15.5" x14ac:dyDescent="0.35">
      <c r="C98" t="s">
        <v>105</v>
      </c>
    </row>
    <row r="99" spans="3:25" ht="15.5" x14ac:dyDescent="0.35">
      <c r="C99" t="s">
        <v>677</v>
      </c>
      <c r="D99" s="5">
        <v>4609759840000</v>
      </c>
      <c r="E99" s="5">
        <v>4602233339000</v>
      </c>
      <c r="F99" s="5">
        <v>6024648574000</v>
      </c>
      <c r="G99" s="5">
        <v>6099260668000</v>
      </c>
      <c r="I99" s="5">
        <v>6024648574000</v>
      </c>
      <c r="J99" s="5">
        <v>6071535743000</v>
      </c>
      <c r="K99" s="5">
        <v>6278356825000</v>
      </c>
      <c r="L99" s="5">
        <v>7009011835000</v>
      </c>
      <c r="M99" s="5">
        <v>7885075191000</v>
      </c>
      <c r="N99" s="5">
        <v>7918344981000</v>
      </c>
      <c r="O99" s="5">
        <v>8215899972000</v>
      </c>
      <c r="P99" s="5">
        <v>8163467192000</v>
      </c>
      <c r="Q99" s="5">
        <v>7725980758000</v>
      </c>
      <c r="R99" s="5">
        <v>7520413571000</v>
      </c>
      <c r="S99" s="5">
        <v>6706537828000</v>
      </c>
      <c r="T99" s="5">
        <v>5660662996000</v>
      </c>
      <c r="U99" s="5">
        <v>5533185618000</v>
      </c>
      <c r="V99" s="5">
        <v>4982292298000</v>
      </c>
      <c r="W99" s="5">
        <v>2900048945000</v>
      </c>
      <c r="X99" s="5">
        <v>1917739133901</v>
      </c>
    </row>
    <row r="100" spans="3:25" ht="15.5" x14ac:dyDescent="0.35">
      <c r="C100" t="s">
        <v>106</v>
      </c>
      <c r="D100" s="5">
        <v>2361346541000</v>
      </c>
      <c r="E100" s="5">
        <v>2133966863000</v>
      </c>
      <c r="F100" s="5">
        <v>2163050671000</v>
      </c>
      <c r="G100" s="5">
        <v>2475558172000</v>
      </c>
      <c r="I100" s="5">
        <v>2163050671000</v>
      </c>
      <c r="J100" s="5">
        <v>2554937546000</v>
      </c>
      <c r="K100" s="5">
        <v>3431355449000</v>
      </c>
      <c r="L100" s="5">
        <v>3639961858000</v>
      </c>
      <c r="M100" s="5">
        <v>3835220367000</v>
      </c>
      <c r="N100" s="5">
        <v>3911456238000</v>
      </c>
      <c r="O100" s="5">
        <v>3658026494000</v>
      </c>
      <c r="P100" s="5">
        <v>4433790374000</v>
      </c>
      <c r="Q100" s="5">
        <v>4019617009000</v>
      </c>
      <c r="R100" s="5">
        <v>4048794446000</v>
      </c>
      <c r="S100" s="5">
        <v>3616464103000</v>
      </c>
      <c r="T100" s="5">
        <v>3169106064000</v>
      </c>
      <c r="U100" s="5">
        <v>2756004948000</v>
      </c>
      <c r="V100" s="5">
        <v>1853091719000</v>
      </c>
      <c r="W100" s="5">
        <v>2169127979000</v>
      </c>
      <c r="X100" s="5">
        <v>681208501647</v>
      </c>
      <c r="Y100" s="5">
        <v>1752056811382</v>
      </c>
    </row>
    <row r="101" spans="3:25" ht="15.5" x14ac:dyDescent="0.35">
      <c r="C101" t="s">
        <v>107</v>
      </c>
      <c r="D101" s="5">
        <v>104419000</v>
      </c>
      <c r="E101" s="5">
        <v>104419000</v>
      </c>
      <c r="F101" s="5">
        <v>104419000</v>
      </c>
      <c r="G101" s="5">
        <v>353123000</v>
      </c>
      <c r="I101" s="5">
        <v>104419000</v>
      </c>
      <c r="J101" s="5">
        <v>353123000</v>
      </c>
      <c r="K101" s="5">
        <v>19189575000</v>
      </c>
      <c r="L101" s="5">
        <v>46061377000</v>
      </c>
      <c r="M101" s="5">
        <v>68465939000</v>
      </c>
      <c r="N101" s="5">
        <v>63725768000</v>
      </c>
      <c r="O101" s="5">
        <v>56545178000</v>
      </c>
      <c r="P101" s="5">
        <v>103341557000</v>
      </c>
      <c r="Q101" s="5">
        <v>74654125000</v>
      </c>
      <c r="R101" s="5">
        <v>67279782000</v>
      </c>
      <c r="S101" s="5">
        <v>82725896000</v>
      </c>
      <c r="T101" s="5">
        <v>76882488000</v>
      </c>
      <c r="U101" s="5">
        <v>29277608000</v>
      </c>
      <c r="V101" s="5">
        <v>5873750000</v>
      </c>
      <c r="W101" s="5">
        <v>2019389000</v>
      </c>
    </row>
    <row r="102" spans="3:25" ht="15.5" x14ac:dyDescent="0.35">
      <c r="C102" t="s">
        <v>464</v>
      </c>
      <c r="D102" s="5">
        <v>30334910000</v>
      </c>
      <c r="E102" s="5">
        <v>30334910000</v>
      </c>
      <c r="F102" s="5">
        <v>30334910000</v>
      </c>
      <c r="G102" s="5">
        <v>30334910000</v>
      </c>
      <c r="I102" s="5">
        <v>30334910000</v>
      </c>
      <c r="J102" s="5">
        <v>30334910000</v>
      </c>
      <c r="K102" s="5">
        <v>30334910000</v>
      </c>
      <c r="L102" s="5">
        <v>30334910000</v>
      </c>
      <c r="M102" s="5">
        <v>30334910000</v>
      </c>
      <c r="N102" s="5">
        <v>30334910000</v>
      </c>
      <c r="O102" s="5">
        <v>30334910000</v>
      </c>
      <c r="P102" s="5">
        <v>30334910000</v>
      </c>
      <c r="Q102" s="5">
        <v>30334910000</v>
      </c>
      <c r="R102" s="5">
        <v>30334910000</v>
      </c>
      <c r="S102" s="5">
        <v>30334910000</v>
      </c>
      <c r="T102" s="5">
        <v>30334910000</v>
      </c>
      <c r="U102" s="5">
        <v>30334910000</v>
      </c>
    </row>
    <row r="103" spans="3:25" ht="15.5" x14ac:dyDescent="0.35">
      <c r="C103" t="s">
        <v>108</v>
      </c>
      <c r="D103" s="5">
        <v>13478633661000</v>
      </c>
      <c r="E103" s="5">
        <v>13821983561000</v>
      </c>
      <c r="F103" s="5">
        <v>14682490634000</v>
      </c>
      <c r="G103" s="5">
        <v>15075675183000</v>
      </c>
      <c r="I103" s="5">
        <v>14682490634000</v>
      </c>
      <c r="J103" s="5">
        <v>15254955241000</v>
      </c>
      <c r="K103" s="5">
        <v>17216650886000</v>
      </c>
      <c r="L103" s="5">
        <v>17314394993000</v>
      </c>
      <c r="M103" s="5">
        <v>17652219432000</v>
      </c>
      <c r="N103" s="5">
        <v>18714783461000</v>
      </c>
      <c r="O103" s="5">
        <v>21289507015000</v>
      </c>
      <c r="P103" s="5">
        <v>21308407172000</v>
      </c>
      <c r="Q103" s="5">
        <v>19357142313000</v>
      </c>
      <c r="R103" s="5">
        <v>17537994512000</v>
      </c>
      <c r="S103" s="5">
        <v>14777458588000</v>
      </c>
      <c r="T103" s="5">
        <v>12767606945000</v>
      </c>
      <c r="U103" s="5">
        <v>10932862184000</v>
      </c>
      <c r="V103" s="5">
        <v>8468583074000</v>
      </c>
      <c r="W103" s="5">
        <v>5355094333000</v>
      </c>
      <c r="X103" s="5">
        <v>2798485863290</v>
      </c>
      <c r="Y103" s="5">
        <v>1783538635501</v>
      </c>
    </row>
    <row r="104" spans="3:25" ht="15.5" x14ac:dyDescent="0.35">
      <c r="C104" t="s">
        <v>109</v>
      </c>
      <c r="D104" s="5">
        <v>24154525395000</v>
      </c>
      <c r="E104" s="5">
        <v>24189094804000</v>
      </c>
      <c r="F104" s="5">
        <v>24954769076000</v>
      </c>
      <c r="G104" s="5">
        <v>25699661084000</v>
      </c>
      <c r="I104" s="5">
        <v>24954769076000</v>
      </c>
      <c r="J104" s="5">
        <v>26119677426000</v>
      </c>
      <c r="K104" s="5">
        <v>28327551612000</v>
      </c>
      <c r="L104" s="5">
        <v>28617781741000</v>
      </c>
      <c r="M104" s="5">
        <v>29611111193000</v>
      </c>
      <c r="N104" s="5">
        <v>30391359956000</v>
      </c>
      <c r="O104" s="5">
        <v>29460345080000</v>
      </c>
      <c r="P104" s="5">
        <v>29583829904000</v>
      </c>
      <c r="Q104" s="5">
        <v>28790116014000</v>
      </c>
      <c r="R104" s="5">
        <v>25711953382000</v>
      </c>
      <c r="S104" s="5">
        <v>24559174988000</v>
      </c>
      <c r="T104" s="5">
        <v>23686158211000</v>
      </c>
      <c r="U104" s="5">
        <v>19679908990000</v>
      </c>
      <c r="V104" s="5">
        <v>15195642352000</v>
      </c>
      <c r="W104" s="5">
        <v>10787265542000</v>
      </c>
      <c r="X104" s="5">
        <v>7564619668057</v>
      </c>
      <c r="Y104" s="5">
        <v>4400898527829</v>
      </c>
    </row>
    <row r="105" spans="3:25" ht="15.5" x14ac:dyDescent="0.35">
      <c r="C105" t="s">
        <v>110</v>
      </c>
    </row>
    <row r="106" spans="3:25" ht="15.5" x14ac:dyDescent="0.35">
      <c r="C106" t="s">
        <v>111</v>
      </c>
    </row>
    <row r="107" spans="3:25" ht="15.5" x14ac:dyDescent="0.35">
      <c r="C107" t="s">
        <v>112</v>
      </c>
      <c r="D107" s="5">
        <v>5422133932000</v>
      </c>
      <c r="E107" s="5">
        <v>6243881082000</v>
      </c>
      <c r="F107" s="5">
        <v>5174150337000</v>
      </c>
      <c r="G107" s="5">
        <v>5779987118000</v>
      </c>
      <c r="I107" s="5">
        <v>5174150337000</v>
      </c>
      <c r="J107" s="5">
        <v>4465148646000</v>
      </c>
      <c r="K107" s="5">
        <v>8538370071000</v>
      </c>
      <c r="L107" s="5">
        <v>5771555207000</v>
      </c>
      <c r="M107" s="5">
        <v>7314345544000</v>
      </c>
      <c r="N107" s="5">
        <v>6158911981000</v>
      </c>
      <c r="O107" s="5">
        <v>4909431582000</v>
      </c>
      <c r="P107" s="5">
        <v>7838705276000</v>
      </c>
      <c r="Q107" s="5">
        <v>7220222779000</v>
      </c>
      <c r="R107" s="5">
        <v>7654752699000</v>
      </c>
      <c r="S107" s="5">
        <v>7041359652000</v>
      </c>
      <c r="T107" s="5">
        <v>5958969206000</v>
      </c>
      <c r="U107" s="5">
        <v>5208638817000</v>
      </c>
      <c r="V107" s="5">
        <v>4298842662000</v>
      </c>
      <c r="W107" s="5">
        <v>4500259628000</v>
      </c>
      <c r="X107" s="5">
        <v>3402024761642</v>
      </c>
      <c r="Y107" s="5">
        <v>2991614014337</v>
      </c>
    </row>
    <row r="108" spans="3:25" ht="15.5" x14ac:dyDescent="0.35">
      <c r="C108" t="s">
        <v>115</v>
      </c>
      <c r="D108" s="5">
        <v>10000000000</v>
      </c>
      <c r="E108" s="5">
        <v>43662000000</v>
      </c>
      <c r="F108" s="5">
        <v>33662000000</v>
      </c>
      <c r="G108" s="5">
        <v>34391000000</v>
      </c>
      <c r="I108" s="5">
        <v>33662000000</v>
      </c>
      <c r="J108" s="5">
        <v>57332500000</v>
      </c>
      <c r="K108" s="5">
        <v>77405709000</v>
      </c>
      <c r="L108" s="5">
        <v>83455977000</v>
      </c>
      <c r="M108" s="5">
        <v>52013421000</v>
      </c>
      <c r="N108" s="5">
        <v>19320367000</v>
      </c>
      <c r="O108" s="5">
        <v>33767243000</v>
      </c>
      <c r="P108" s="5">
        <v>56000000000</v>
      </c>
      <c r="Q108" s="5">
        <v>383000000000</v>
      </c>
      <c r="R108" s="5">
        <v>44420294000</v>
      </c>
      <c r="S108" s="5">
        <v>8058139000</v>
      </c>
      <c r="T108" s="5">
        <v>12788352000</v>
      </c>
      <c r="U108" s="5">
        <v>9747552000</v>
      </c>
      <c r="V108" s="5">
        <v>11487057000</v>
      </c>
      <c r="W108" s="5">
        <v>2237695734000</v>
      </c>
      <c r="X108" s="5">
        <v>1944336108792</v>
      </c>
      <c r="Y108" s="5">
        <v>1674191117221</v>
      </c>
    </row>
    <row r="109" spans="3:25" ht="15.5" x14ac:dyDescent="0.35">
      <c r="C109" t="s">
        <v>113</v>
      </c>
    </row>
    <row r="110" spans="3:25" ht="15.5" x14ac:dyDescent="0.35">
      <c r="C110" t="s">
        <v>114</v>
      </c>
      <c r="D110" s="5">
        <v>439261796000</v>
      </c>
      <c r="E110" s="5">
        <v>476660167000</v>
      </c>
      <c r="F110" s="5">
        <v>500402979000</v>
      </c>
      <c r="G110" s="5">
        <v>484692791000</v>
      </c>
      <c r="I110" s="5">
        <v>500402979000</v>
      </c>
      <c r="J110" s="5">
        <v>572635358000</v>
      </c>
      <c r="K110" s="5">
        <v>794715963000</v>
      </c>
      <c r="L110" s="5">
        <v>928535059000</v>
      </c>
      <c r="M110" s="5">
        <v>961857865000</v>
      </c>
      <c r="N110" s="5">
        <v>793056794000</v>
      </c>
      <c r="O110" s="5">
        <v>736405207000</v>
      </c>
      <c r="P110" s="5">
        <v>1033066195000</v>
      </c>
      <c r="Q110" s="5">
        <v>710852975000</v>
      </c>
      <c r="R110" s="5">
        <v>1174672223000</v>
      </c>
      <c r="S110" s="5">
        <v>909343705000</v>
      </c>
      <c r="T110" s="5">
        <v>1241790549000</v>
      </c>
      <c r="U110" s="5">
        <v>1141400648000</v>
      </c>
      <c r="V110" s="5">
        <v>761161682000</v>
      </c>
      <c r="W110" s="5">
        <v>479553595000</v>
      </c>
      <c r="X110" s="5">
        <v>219229577078</v>
      </c>
      <c r="Y110" s="5">
        <v>162935600013</v>
      </c>
    </row>
    <row r="111" spans="3:25" ht="15.5" x14ac:dyDescent="0.35">
      <c r="C111" t="s">
        <v>206</v>
      </c>
      <c r="P111" s="5">
        <v>875263000</v>
      </c>
      <c r="Q111" s="5">
        <v>763048000</v>
      </c>
    </row>
    <row r="112" spans="3:25" ht="15.5" x14ac:dyDescent="0.35">
      <c r="C112" t="s">
        <v>207</v>
      </c>
      <c r="P112" s="5">
        <v>875263000</v>
      </c>
      <c r="Q112" s="5">
        <v>763048000</v>
      </c>
      <c r="U112" s="5">
        <v>11803327000</v>
      </c>
    </row>
    <row r="113" spans="3:25" ht="15.5" x14ac:dyDescent="0.35">
      <c r="C113" t="s">
        <v>117</v>
      </c>
      <c r="D113" s="5">
        <v>32227317000</v>
      </c>
      <c r="E113" s="5">
        <v>37669641000</v>
      </c>
      <c r="F113" s="5">
        <v>38085500000</v>
      </c>
      <c r="G113" s="5">
        <v>35888016000</v>
      </c>
      <c r="I113" s="5">
        <v>38085500000</v>
      </c>
      <c r="J113" s="5">
        <v>60605332000</v>
      </c>
      <c r="K113" s="5">
        <v>50627615000</v>
      </c>
      <c r="L113" s="5">
        <v>41897705000</v>
      </c>
      <c r="M113" s="5">
        <v>111003048000</v>
      </c>
      <c r="N113" s="5">
        <v>64851386000</v>
      </c>
      <c r="O113" s="5">
        <v>81289990000</v>
      </c>
      <c r="P113" s="5">
        <v>95014796000</v>
      </c>
      <c r="Q113" s="5">
        <v>148914761000</v>
      </c>
      <c r="R113" s="5">
        <v>81012267000</v>
      </c>
      <c r="S113" s="5">
        <v>147362925000</v>
      </c>
      <c r="T113" s="5">
        <v>190246609000</v>
      </c>
      <c r="U113" s="5">
        <v>238393956000</v>
      </c>
      <c r="V113" s="5">
        <v>264438272000</v>
      </c>
      <c r="W113" s="5">
        <v>122644313000</v>
      </c>
      <c r="X113" s="5">
        <v>79147444475</v>
      </c>
      <c r="Y113" s="5">
        <v>67617129164</v>
      </c>
    </row>
    <row r="114" spans="3:25" ht="15.5" x14ac:dyDescent="0.35">
      <c r="C114" t="s">
        <v>1018</v>
      </c>
      <c r="D114" s="5">
        <v>350000000000</v>
      </c>
      <c r="K114" s="5">
        <v>350000000000</v>
      </c>
      <c r="M114" s="5">
        <v>350000000000</v>
      </c>
    </row>
    <row r="115" spans="3:25" ht="15.5" x14ac:dyDescent="0.35">
      <c r="C115" t="s">
        <v>116</v>
      </c>
    </row>
    <row r="116" spans="3:25" ht="15.5" x14ac:dyDescent="0.35">
      <c r="C116" t="s">
        <v>119</v>
      </c>
    </row>
    <row r="117" spans="3:25" ht="15.5" x14ac:dyDescent="0.35">
      <c r="C117" t="s">
        <v>467</v>
      </c>
      <c r="V117" s="5">
        <v>824391000</v>
      </c>
    </row>
    <row r="118" spans="3:25" ht="15.5" x14ac:dyDescent="0.35">
      <c r="C118" t="s">
        <v>2141</v>
      </c>
      <c r="V118" s="5">
        <v>824391000</v>
      </c>
    </row>
    <row r="119" spans="3:25" ht="15.5" x14ac:dyDescent="0.35">
      <c r="C119" t="s">
        <v>121</v>
      </c>
      <c r="D119" s="5">
        <v>2795743855000</v>
      </c>
      <c r="E119" s="5">
        <v>2597092249000</v>
      </c>
      <c r="F119" s="5">
        <v>4397769226000</v>
      </c>
      <c r="G119" s="5">
        <v>4310626085000</v>
      </c>
      <c r="I119" s="5">
        <v>4397769226000</v>
      </c>
      <c r="J119" s="5">
        <v>4547847770000</v>
      </c>
      <c r="K119" s="5">
        <v>2654714484000</v>
      </c>
      <c r="L119" s="5">
        <v>2859239869000</v>
      </c>
      <c r="M119" s="5">
        <v>3114785577000</v>
      </c>
      <c r="N119" s="5">
        <v>3155987914000</v>
      </c>
      <c r="O119" s="5">
        <v>3091656993000</v>
      </c>
      <c r="P119" s="5">
        <v>2944019618000</v>
      </c>
      <c r="Q119" s="5">
        <v>1912277772000</v>
      </c>
      <c r="R119" s="5">
        <v>2318292513000</v>
      </c>
      <c r="S119" s="5">
        <v>1395563255000</v>
      </c>
      <c r="T119" s="5">
        <v>1595713130000</v>
      </c>
      <c r="U119" s="5">
        <v>1377501702000</v>
      </c>
      <c r="V119" s="5">
        <v>1222945234000</v>
      </c>
    </row>
    <row r="120" spans="3:25" ht="15.5" x14ac:dyDescent="0.35">
      <c r="C120" t="s">
        <v>465</v>
      </c>
      <c r="L120" s="5">
        <v>4698520197000</v>
      </c>
      <c r="M120" s="5">
        <v>4248118958000</v>
      </c>
      <c r="N120" s="5">
        <v>4187084122000</v>
      </c>
      <c r="O120" s="5">
        <v>4115000560000</v>
      </c>
      <c r="P120" s="5">
        <v>4373936215000</v>
      </c>
      <c r="Q120" s="5">
        <v>5283775869000</v>
      </c>
      <c r="R120" s="5">
        <v>2487505641000</v>
      </c>
      <c r="S120" s="5">
        <v>3679020470000</v>
      </c>
      <c r="T120" s="5">
        <v>4447566418000</v>
      </c>
      <c r="U120" s="5">
        <v>3249505065000</v>
      </c>
      <c r="V120" s="5">
        <v>2380394227000</v>
      </c>
      <c r="W120" s="5">
        <v>1189229180000</v>
      </c>
    </row>
    <row r="121" spans="3:25" ht="15.5" x14ac:dyDescent="0.35">
      <c r="C121" t="s">
        <v>1435</v>
      </c>
      <c r="N121" s="5">
        <v>1820242276000</v>
      </c>
      <c r="O121" s="5">
        <v>1621303650000</v>
      </c>
      <c r="U121" s="5">
        <v>7782852000</v>
      </c>
      <c r="V121" s="5">
        <v>17091789000</v>
      </c>
    </row>
    <row r="122" spans="3:25" ht="15.5" x14ac:dyDescent="0.35">
      <c r="C122" t="s">
        <v>120</v>
      </c>
      <c r="S122" s="5">
        <v>184795000</v>
      </c>
      <c r="T122" s="5">
        <v>952380000</v>
      </c>
      <c r="U122" s="5">
        <v>351281000</v>
      </c>
      <c r="V122" s="5">
        <v>616994000</v>
      </c>
      <c r="X122" s="5">
        <v>1340566350</v>
      </c>
      <c r="Y122" s="5">
        <v>463389600</v>
      </c>
    </row>
    <row r="123" spans="3:25" ht="15.5" x14ac:dyDescent="0.35">
      <c r="C123" t="s">
        <v>509</v>
      </c>
      <c r="N123" s="5">
        <v>3964728000</v>
      </c>
    </row>
    <row r="124" spans="3:25" ht="15.5" x14ac:dyDescent="0.35">
      <c r="C124" t="s">
        <v>122</v>
      </c>
      <c r="D124" s="5">
        <v>1987312471000</v>
      </c>
      <c r="E124" s="5">
        <v>2101984608000</v>
      </c>
      <c r="F124" s="5">
        <v>579849709000</v>
      </c>
      <c r="G124" s="5">
        <v>843083208000</v>
      </c>
      <c r="I124" s="5">
        <v>579849709000</v>
      </c>
      <c r="J124" s="5">
        <v>679527610000</v>
      </c>
      <c r="K124" s="5">
        <v>4429815971000</v>
      </c>
      <c r="L124" s="5">
        <v>471151268000</v>
      </c>
      <c r="M124" s="5">
        <v>2333531882000</v>
      </c>
      <c r="N124" s="5">
        <v>425066559000</v>
      </c>
      <c r="O124" s="5">
        <v>593479646000</v>
      </c>
      <c r="P124" s="5">
        <v>3032506229000</v>
      </c>
      <c r="Q124" s="5">
        <v>1654429379000</v>
      </c>
      <c r="R124" s="5">
        <v>1663234207000</v>
      </c>
      <c r="S124" s="5">
        <v>1233030317000</v>
      </c>
      <c r="T124" s="5">
        <v>429321279000</v>
      </c>
      <c r="U124" s="5">
        <v>814363776000</v>
      </c>
      <c r="V124" s="5">
        <v>862299748000</v>
      </c>
      <c r="W124" s="5">
        <v>2012053000</v>
      </c>
    </row>
    <row r="125" spans="3:25" ht="15.5" x14ac:dyDescent="0.35">
      <c r="C125" t="s">
        <v>123</v>
      </c>
      <c r="D125" s="5">
        <v>4952856470000</v>
      </c>
      <c r="E125" s="5">
        <v>4238140664000</v>
      </c>
      <c r="F125" s="5">
        <v>6107764076000</v>
      </c>
      <c r="G125" s="5">
        <v>6446187245000</v>
      </c>
      <c r="I125" s="5">
        <v>6107764076000</v>
      </c>
      <c r="J125" s="5">
        <v>7870847143000</v>
      </c>
      <c r="K125" s="5">
        <v>6337777055000</v>
      </c>
      <c r="L125" s="5">
        <v>10376665454000</v>
      </c>
      <c r="M125" s="5">
        <v>11756987969000</v>
      </c>
      <c r="N125" s="5">
        <v>12877222941000</v>
      </c>
      <c r="O125" s="5">
        <v>11714967888000</v>
      </c>
      <c r="P125" s="5">
        <v>9537571149000</v>
      </c>
      <c r="Q125" s="5">
        <v>10072915686000</v>
      </c>
      <c r="R125" s="5">
        <v>8086437974000</v>
      </c>
      <c r="S125" s="5">
        <v>8445146408000</v>
      </c>
      <c r="T125" s="5">
        <v>9264304640000</v>
      </c>
      <c r="U125" s="5">
        <v>7258586782000</v>
      </c>
      <c r="V125" s="5">
        <v>4547895920000</v>
      </c>
      <c r="W125" s="5">
        <v>1258275047000</v>
      </c>
      <c r="X125" s="5">
        <v>27691408602</v>
      </c>
      <c r="Y125" s="5">
        <v>15725971772</v>
      </c>
    </row>
    <row r="126" spans="3:25" ht="15.5" x14ac:dyDescent="0.35">
      <c r="C126" t="s">
        <v>124</v>
      </c>
      <c r="D126" s="5">
        <v>4952856470000</v>
      </c>
      <c r="E126" s="5">
        <v>4238140664000</v>
      </c>
      <c r="F126" s="5">
        <v>6107764076000</v>
      </c>
      <c r="G126" s="5">
        <v>6446187245000</v>
      </c>
      <c r="I126" s="5">
        <v>6107764076000</v>
      </c>
      <c r="J126" s="5">
        <v>7870847143000</v>
      </c>
      <c r="K126" s="5">
        <v>6337777055000</v>
      </c>
      <c r="L126" s="5">
        <v>10376665454000</v>
      </c>
      <c r="M126" s="5">
        <v>11756987969000</v>
      </c>
      <c r="N126" s="5">
        <v>12877222941000</v>
      </c>
      <c r="O126" s="5">
        <v>11714967888000</v>
      </c>
      <c r="P126" s="5">
        <v>9537571149000</v>
      </c>
      <c r="Q126" s="5">
        <v>10072915686000</v>
      </c>
      <c r="R126" s="5">
        <v>8086437974000</v>
      </c>
      <c r="S126" s="5">
        <v>8445146408000</v>
      </c>
      <c r="T126" s="5">
        <v>9264304640000</v>
      </c>
      <c r="U126" s="5">
        <v>7258586782000</v>
      </c>
      <c r="V126" s="5">
        <v>4547895920000</v>
      </c>
      <c r="W126" s="5">
        <v>1258275047000</v>
      </c>
      <c r="X126" s="5">
        <v>27691408602</v>
      </c>
      <c r="Y126" s="5">
        <v>15725971772</v>
      </c>
    </row>
    <row r="127" spans="3:25" ht="15.5" x14ac:dyDescent="0.35">
      <c r="C127" t="s">
        <v>125</v>
      </c>
    </row>
    <row r="128" spans="3:25" ht="15.5" x14ac:dyDescent="0.35">
      <c r="C128" t="s">
        <v>126</v>
      </c>
      <c r="D128" s="5">
        <v>2795743855000</v>
      </c>
      <c r="E128" s="5">
        <v>2597092249000</v>
      </c>
      <c r="F128" s="5">
        <v>4397769226000</v>
      </c>
      <c r="G128" s="5">
        <v>4310626085000</v>
      </c>
      <c r="I128" s="5">
        <v>4397769226000</v>
      </c>
      <c r="J128" s="5">
        <v>4547847770000</v>
      </c>
      <c r="K128" s="5">
        <v>2654714484000</v>
      </c>
      <c r="L128" s="5">
        <v>2859239869000</v>
      </c>
      <c r="M128" s="5">
        <v>3114785577000</v>
      </c>
      <c r="N128" s="5">
        <v>4976230190000</v>
      </c>
      <c r="O128" s="5">
        <v>4712960643000</v>
      </c>
      <c r="P128" s="5">
        <v>2944019618000</v>
      </c>
      <c r="Q128" s="5">
        <v>1912277772000</v>
      </c>
      <c r="R128" s="5">
        <v>2318292513000</v>
      </c>
      <c r="S128" s="5">
        <v>1395748050000</v>
      </c>
      <c r="T128" s="5">
        <v>1596665510000</v>
      </c>
      <c r="U128" s="5">
        <v>1385635835000</v>
      </c>
      <c r="V128" s="5">
        <v>1241478408000</v>
      </c>
      <c r="X128" s="5">
        <v>1340566350</v>
      </c>
      <c r="Y128" s="5">
        <v>463389600</v>
      </c>
    </row>
    <row r="129" spans="2:25" ht="15.5" x14ac:dyDescent="0.35">
      <c r="C129" t="s">
        <v>1341</v>
      </c>
      <c r="M129" s="5">
        <v>53528497000</v>
      </c>
      <c r="N129" s="5">
        <v>105688133000</v>
      </c>
      <c r="O129" s="5">
        <v>172138365000</v>
      </c>
    </row>
    <row r="130" spans="2:25" ht="15.5" x14ac:dyDescent="0.35">
      <c r="C130" t="s">
        <v>211</v>
      </c>
      <c r="D130" s="5">
        <v>33494937000</v>
      </c>
      <c r="E130" s="5">
        <v>33494937000</v>
      </c>
      <c r="F130" s="5">
        <v>33494937000</v>
      </c>
      <c r="G130" s="5">
        <v>25588619000</v>
      </c>
      <c r="I130" s="5">
        <v>33494937000</v>
      </c>
      <c r="J130" s="5">
        <v>25588619000</v>
      </c>
      <c r="K130" s="5">
        <v>13254094000</v>
      </c>
      <c r="L130" s="5">
        <v>2097187000</v>
      </c>
      <c r="M130" s="5">
        <v>1683998000</v>
      </c>
      <c r="N130" s="5">
        <v>1683784000</v>
      </c>
      <c r="O130" s="5">
        <v>737976000</v>
      </c>
      <c r="P130" s="5">
        <v>643350000</v>
      </c>
      <c r="Q130" s="5">
        <v>548724000</v>
      </c>
      <c r="R130" s="5">
        <v>454098000</v>
      </c>
      <c r="S130" s="5">
        <v>359472000</v>
      </c>
      <c r="T130" s="5">
        <v>264846000</v>
      </c>
      <c r="U130" s="5">
        <v>170219000</v>
      </c>
      <c r="V130" s="5">
        <v>83071000</v>
      </c>
    </row>
    <row r="131" spans="2:25" ht="15.5" x14ac:dyDescent="0.35">
      <c r="C131" t="s">
        <v>127</v>
      </c>
      <c r="D131" s="5">
        <v>10374990402000</v>
      </c>
      <c r="E131" s="5">
        <v>10482021746000</v>
      </c>
      <c r="F131" s="5">
        <v>11281914413000</v>
      </c>
      <c r="G131" s="5">
        <v>12226174363000</v>
      </c>
      <c r="I131" s="5">
        <v>11281914413000</v>
      </c>
      <c r="J131" s="5">
        <v>12335995789000</v>
      </c>
      <c r="K131" s="5">
        <v>14876147126000</v>
      </c>
      <c r="L131" s="5">
        <v>16148220661000</v>
      </c>
      <c r="M131" s="5">
        <v>19071333513000</v>
      </c>
      <c r="N131" s="5">
        <v>19036134922000</v>
      </c>
      <c r="O131" s="5">
        <v>16624399470000</v>
      </c>
      <c r="P131" s="5">
        <v>17376276425000</v>
      </c>
      <c r="Q131" s="5">
        <v>17293138465000</v>
      </c>
      <c r="R131" s="5">
        <v>15741190673000</v>
      </c>
      <c r="S131" s="5">
        <v>15486506060000</v>
      </c>
      <c r="T131" s="5">
        <v>15223273846000</v>
      </c>
      <c r="U131" s="5">
        <v>12467225599000</v>
      </c>
      <c r="V131" s="5">
        <v>8846738582000</v>
      </c>
      <c r="W131" s="5">
        <v>5758534675000</v>
      </c>
      <c r="X131" s="5">
        <v>3429716170244</v>
      </c>
      <c r="Y131" s="5">
        <v>3007339986109</v>
      </c>
    </row>
    <row r="132" spans="2:25" ht="15.5" x14ac:dyDescent="0.35">
      <c r="C132" t="s">
        <v>128</v>
      </c>
    </row>
    <row r="133" spans="2:25" ht="15.5" x14ac:dyDescent="0.35">
      <c r="C133" t="s">
        <v>129</v>
      </c>
      <c r="D133" s="5">
        <v>2269932678000</v>
      </c>
      <c r="E133" s="5">
        <v>2269932678000</v>
      </c>
      <c r="F133" s="5">
        <v>2269932678000</v>
      </c>
      <c r="G133" s="5">
        <v>2269932678000</v>
      </c>
      <c r="I133" s="5">
        <v>2269932678000</v>
      </c>
      <c r="J133" s="5">
        <v>2269932678000</v>
      </c>
      <c r="K133" s="5">
        <v>2269932678000</v>
      </c>
      <c r="L133" s="5">
        <v>2269932678000</v>
      </c>
      <c r="M133" s="5">
        <v>2269932678000</v>
      </c>
      <c r="N133" s="5">
        <v>2269932678000</v>
      </c>
      <c r="O133" s="5">
        <v>1936456170000</v>
      </c>
      <c r="P133" s="5">
        <v>1936456170000</v>
      </c>
      <c r="Q133" s="5">
        <v>1936456170000</v>
      </c>
      <c r="R133" s="5">
        <v>2050090000000</v>
      </c>
      <c r="S133" s="5">
        <v>2050090000000</v>
      </c>
      <c r="T133" s="5">
        <v>2050090000000</v>
      </c>
      <c r="U133" s="5">
        <v>2050090000000</v>
      </c>
      <c r="V133" s="5">
        <v>2050090000000</v>
      </c>
      <c r="W133" s="5">
        <v>2050000000000</v>
      </c>
      <c r="X133" s="5">
        <v>2050000000000</v>
      </c>
      <c r="Y133" s="5">
        <v>150000000000</v>
      </c>
    </row>
    <row r="134" spans="2:25" ht="15.5" x14ac:dyDescent="0.35">
      <c r="C134" t="s">
        <v>130</v>
      </c>
      <c r="D134" s="5">
        <v>1497343699000</v>
      </c>
      <c r="E134" s="5">
        <v>1497343699000</v>
      </c>
      <c r="F134" s="5">
        <v>1497343699000</v>
      </c>
      <c r="G134" s="5">
        <v>1497343699000</v>
      </c>
      <c r="I134" s="5">
        <v>1497343699000</v>
      </c>
      <c r="J134" s="5">
        <v>1497343699000</v>
      </c>
      <c r="K134" s="5">
        <v>1497343699000</v>
      </c>
      <c r="L134" s="5">
        <v>1497343699000</v>
      </c>
      <c r="M134" s="5">
        <v>1497343699000</v>
      </c>
      <c r="N134" s="5">
        <v>1497343699000</v>
      </c>
      <c r="O134" s="5">
        <v>1030476588000</v>
      </c>
      <c r="P134" s="5">
        <v>1030476588000</v>
      </c>
      <c r="Q134" s="5">
        <v>1030476588000</v>
      </c>
      <c r="R134" s="5">
        <v>1389679134000</v>
      </c>
      <c r="S134" s="5">
        <v>1389679134000</v>
      </c>
      <c r="T134" s="5">
        <v>1389679134000</v>
      </c>
      <c r="U134" s="5">
        <v>1389679134000</v>
      </c>
      <c r="V134" s="5">
        <v>1572819779000</v>
      </c>
      <c r="W134" s="5">
        <v>1572526043000</v>
      </c>
      <c r="X134" s="5">
        <v>1572526043451</v>
      </c>
    </row>
    <row r="135" spans="2:25" ht="15.5" x14ac:dyDescent="0.35">
      <c r="C135" t="s">
        <v>131</v>
      </c>
      <c r="D135" s="5">
        <v>8230150509000</v>
      </c>
      <c r="E135" s="5">
        <v>8262503141000</v>
      </c>
      <c r="F135" s="5">
        <v>8045463808000</v>
      </c>
      <c r="G135" s="5">
        <v>7874676133000</v>
      </c>
      <c r="I135" s="5">
        <v>8045463808000</v>
      </c>
      <c r="J135" s="5">
        <v>7932622097000</v>
      </c>
      <c r="K135" s="5">
        <v>7298759617000</v>
      </c>
      <c r="L135" s="5">
        <v>6213512431000</v>
      </c>
      <c r="M135" s="5">
        <v>4218595396000</v>
      </c>
      <c r="N135" s="5">
        <v>4868954964000</v>
      </c>
      <c r="O135" s="5">
        <v>5726636380000</v>
      </c>
      <c r="P135" s="5">
        <v>5814015575000</v>
      </c>
      <c r="Q135" s="5">
        <v>5784458536000</v>
      </c>
      <c r="R135" s="5">
        <v>4451549106000</v>
      </c>
      <c r="S135" s="5">
        <v>3819691468000</v>
      </c>
      <c r="T135" s="5">
        <v>3012456235000</v>
      </c>
      <c r="U135" s="5">
        <v>2280526025000</v>
      </c>
      <c r="V135" s="5">
        <v>1552096888000</v>
      </c>
      <c r="W135" s="5">
        <v>863001038000</v>
      </c>
      <c r="X135" s="5">
        <v>280442403346</v>
      </c>
      <c r="Y135" s="5">
        <v>34659245582</v>
      </c>
    </row>
    <row r="136" spans="2:25" ht="15.5" x14ac:dyDescent="0.35">
      <c r="C136" t="s">
        <v>132</v>
      </c>
      <c r="D136" s="5">
        <v>130000000000</v>
      </c>
      <c r="E136" s="5">
        <v>125000000000</v>
      </c>
      <c r="F136" s="5">
        <v>125000000000</v>
      </c>
      <c r="G136" s="5">
        <v>125000000000</v>
      </c>
      <c r="I136" s="5">
        <v>125000000000</v>
      </c>
      <c r="J136" s="5">
        <v>120000000000</v>
      </c>
      <c r="K136" s="5">
        <v>115000000000</v>
      </c>
      <c r="L136" s="5">
        <v>110000000000</v>
      </c>
      <c r="M136" s="5">
        <v>110000000000</v>
      </c>
      <c r="N136" s="5">
        <v>110000000000</v>
      </c>
      <c r="O136" s="5">
        <v>110000000000</v>
      </c>
      <c r="P136" s="5">
        <v>105000000000</v>
      </c>
      <c r="Q136" s="5">
        <v>95000000000</v>
      </c>
      <c r="R136" s="5">
        <v>85000000000</v>
      </c>
      <c r="S136" s="5">
        <v>70000000000</v>
      </c>
      <c r="T136" s="5">
        <v>55000000000</v>
      </c>
      <c r="U136" s="5">
        <v>40000000000</v>
      </c>
      <c r="V136" s="5">
        <v>25000000000</v>
      </c>
      <c r="W136" s="5">
        <v>10000000000</v>
      </c>
    </row>
    <row r="137" spans="2:25" ht="15.5" x14ac:dyDescent="0.35">
      <c r="C137" t="s">
        <v>133</v>
      </c>
      <c r="D137" s="5">
        <v>8100150509000</v>
      </c>
      <c r="E137" s="5">
        <v>8137503141000</v>
      </c>
      <c r="F137" s="5">
        <v>7920463808000</v>
      </c>
      <c r="G137" s="5">
        <v>7749676133000</v>
      </c>
      <c r="I137" s="5">
        <v>7920463808000</v>
      </c>
      <c r="J137" s="5">
        <v>7812622097000</v>
      </c>
      <c r="K137" s="5">
        <v>7183759617000</v>
      </c>
      <c r="L137" s="5">
        <v>6103512431000</v>
      </c>
      <c r="M137" s="5">
        <v>4108595396000</v>
      </c>
      <c r="N137" s="5">
        <v>4758954964000</v>
      </c>
      <c r="O137" s="5">
        <v>5616636380000</v>
      </c>
      <c r="P137" s="5">
        <v>5709015575000</v>
      </c>
      <c r="Q137" s="5">
        <v>5689458536000</v>
      </c>
      <c r="R137" s="5">
        <v>4366549106000</v>
      </c>
      <c r="S137" s="5">
        <v>3749691468000</v>
      </c>
      <c r="T137" s="5">
        <v>2957456235000</v>
      </c>
      <c r="U137" s="5">
        <v>2240526025000</v>
      </c>
      <c r="V137" s="5">
        <v>1527096888000</v>
      </c>
      <c r="W137" s="5">
        <v>853001038000</v>
      </c>
      <c r="X137" s="5">
        <v>280442403346</v>
      </c>
      <c r="Y137" s="5">
        <v>34659245582</v>
      </c>
    </row>
    <row r="138" spans="2:25" ht="15.5" x14ac:dyDescent="0.35">
      <c r="C138" t="s">
        <v>134</v>
      </c>
      <c r="D138" s="5">
        <v>8230150509000</v>
      </c>
      <c r="E138" s="5">
        <v>8262503141000</v>
      </c>
      <c r="F138" s="5">
        <v>8045463808000</v>
      </c>
      <c r="G138" s="5">
        <v>7874676133000</v>
      </c>
      <c r="I138" s="5">
        <v>8045463808000</v>
      </c>
      <c r="J138" s="5">
        <v>7932622097000</v>
      </c>
      <c r="K138" s="5">
        <v>7298759617000</v>
      </c>
      <c r="L138" s="5">
        <v>6213512431000</v>
      </c>
      <c r="M138" s="5">
        <v>4218595396000</v>
      </c>
      <c r="N138" s="5">
        <v>4868954964000</v>
      </c>
      <c r="O138" s="5">
        <v>5726636380000</v>
      </c>
      <c r="P138" s="5">
        <v>5814015575000</v>
      </c>
      <c r="Q138" s="5">
        <v>5784458536000</v>
      </c>
      <c r="R138" s="5">
        <v>4451549106000</v>
      </c>
      <c r="S138" s="5">
        <v>3819691468000</v>
      </c>
      <c r="T138" s="5">
        <v>3012456235000</v>
      </c>
      <c r="U138" s="5">
        <v>2280526025000</v>
      </c>
      <c r="V138" s="5">
        <v>1552096888000</v>
      </c>
      <c r="W138" s="5">
        <v>863001038000</v>
      </c>
      <c r="X138" s="5">
        <v>280442403346</v>
      </c>
      <c r="Y138" s="5">
        <v>34659245582</v>
      </c>
    </row>
    <row r="139" spans="2:25" ht="15.5" x14ac:dyDescent="0.35">
      <c r="C139" t="s">
        <v>212</v>
      </c>
      <c r="D139" s="5">
        <v>2054621165000</v>
      </c>
      <c r="E139" s="5">
        <v>1949377637000</v>
      </c>
      <c r="F139" s="5">
        <v>2131631150000</v>
      </c>
      <c r="G139" s="5">
        <v>2282759280000</v>
      </c>
      <c r="I139" s="5">
        <v>2131631150000</v>
      </c>
      <c r="J139" s="5">
        <v>2535053210000</v>
      </c>
      <c r="K139" s="5">
        <v>2755339501000</v>
      </c>
      <c r="L139" s="5">
        <v>2858132844000</v>
      </c>
      <c r="M139" s="5">
        <v>2725773841000</v>
      </c>
      <c r="N139" s="5">
        <v>2810624916000</v>
      </c>
      <c r="O139" s="5">
        <v>3387629356000</v>
      </c>
      <c r="P139" s="5">
        <v>3344716157000</v>
      </c>
      <c r="Q139" s="5">
        <v>2713735138000</v>
      </c>
      <c r="R139" s="5">
        <v>2462156788000</v>
      </c>
      <c r="S139" s="5">
        <v>2263009303000</v>
      </c>
      <c r="T139" s="5">
        <v>2019955179000</v>
      </c>
      <c r="U139" s="5">
        <v>1456972965000</v>
      </c>
      <c r="V139" s="5">
        <v>1323326557000</v>
      </c>
      <c r="W139" s="5">
        <v>713180474000</v>
      </c>
      <c r="X139" s="5">
        <v>283759157470</v>
      </c>
      <c r="Y139" s="5">
        <v>108987043870</v>
      </c>
    </row>
    <row r="140" spans="2:25" ht="15.5" x14ac:dyDescent="0.35">
      <c r="C140" t="s">
        <v>10</v>
      </c>
      <c r="D140" s="5">
        <v>13779534993000</v>
      </c>
      <c r="E140" s="5">
        <v>13707073058000</v>
      </c>
      <c r="F140" s="5">
        <v>13672854663000</v>
      </c>
      <c r="G140" s="5">
        <v>13473486721000</v>
      </c>
      <c r="I140" s="5">
        <v>13672854663000</v>
      </c>
      <c r="J140" s="5">
        <v>13783681637000</v>
      </c>
      <c r="K140" s="5">
        <v>13451404486000</v>
      </c>
      <c r="L140" s="5">
        <v>12469561080000</v>
      </c>
      <c r="M140" s="5">
        <v>10539777680000</v>
      </c>
      <c r="N140" s="5">
        <v>11355225034000</v>
      </c>
      <c r="O140" s="5">
        <v>12835945610000</v>
      </c>
      <c r="P140" s="5">
        <v>12207553479000</v>
      </c>
      <c r="Q140" s="5">
        <v>11496977549000</v>
      </c>
      <c r="R140" s="5">
        <v>9970762709000</v>
      </c>
      <c r="S140" s="5">
        <v>9072668928000</v>
      </c>
      <c r="T140" s="5">
        <v>8462884365000</v>
      </c>
      <c r="U140" s="5">
        <v>7212683391000</v>
      </c>
      <c r="V140" s="5">
        <v>6348903770000</v>
      </c>
      <c r="W140" s="5">
        <v>5028730867000</v>
      </c>
      <c r="X140" s="5">
        <v>4134903497813</v>
      </c>
      <c r="Y140" s="5">
        <v>1393558541720</v>
      </c>
    </row>
    <row r="141" spans="2:25" ht="15.5" x14ac:dyDescent="0.35">
      <c r="C141" t="s">
        <v>135</v>
      </c>
      <c r="D141" s="5">
        <v>24154525395000</v>
      </c>
      <c r="E141" s="5">
        <v>24189094804000</v>
      </c>
      <c r="F141" s="5">
        <v>24954769076000</v>
      </c>
      <c r="G141" s="5">
        <v>25699661084000</v>
      </c>
      <c r="I141" s="5">
        <v>24954769076000</v>
      </c>
      <c r="J141" s="5">
        <v>26119677426000</v>
      </c>
      <c r="K141" s="5">
        <v>28327551612000</v>
      </c>
      <c r="L141" s="5">
        <v>28617781741000</v>
      </c>
      <c r="M141" s="5">
        <v>29611111193000</v>
      </c>
      <c r="N141" s="5">
        <v>30391359956000</v>
      </c>
      <c r="O141" s="5">
        <v>29460345080000</v>
      </c>
      <c r="P141" s="5">
        <v>29583829904000</v>
      </c>
      <c r="Q141" s="5">
        <v>28790116014000</v>
      </c>
      <c r="R141" s="5">
        <v>25711953382000</v>
      </c>
      <c r="S141" s="5">
        <v>24559174988000</v>
      </c>
      <c r="T141" s="5">
        <v>23686158211000</v>
      </c>
      <c r="U141" s="5">
        <v>19679908990000</v>
      </c>
      <c r="V141" s="5">
        <v>15195642352000</v>
      </c>
      <c r="W141" s="5">
        <v>10787265542000</v>
      </c>
      <c r="X141" s="5">
        <v>7564619668057</v>
      </c>
      <c r="Y141" s="5">
        <v>4400898527829</v>
      </c>
    </row>
    <row r="142" spans="2:25" ht="15.5" x14ac:dyDescent="0.35">
      <c r="C142" t="s">
        <v>136</v>
      </c>
      <c r="D142" s="5">
        <v>22699326779</v>
      </c>
      <c r="E142" s="5">
        <v>22699326779</v>
      </c>
      <c r="F142" s="5">
        <v>22699326779</v>
      </c>
      <c r="G142" s="5">
        <v>22699326779</v>
      </c>
      <c r="I142" s="5">
        <v>22699326779</v>
      </c>
      <c r="J142" s="5">
        <v>22699326779</v>
      </c>
      <c r="K142" s="5">
        <v>22699326779</v>
      </c>
      <c r="L142" s="5">
        <v>22699326779</v>
      </c>
      <c r="M142" s="5">
        <v>22699326779</v>
      </c>
      <c r="N142" s="5">
        <v>22699326779</v>
      </c>
      <c r="O142" s="5">
        <v>19364561700</v>
      </c>
      <c r="P142" s="5">
        <v>19364561700</v>
      </c>
      <c r="Q142" s="5">
        <v>19364561700</v>
      </c>
      <c r="R142" s="5">
        <v>20500900000</v>
      </c>
      <c r="S142" s="5">
        <v>20500900000</v>
      </c>
      <c r="T142" s="5">
        <v>20500900000</v>
      </c>
      <c r="U142" s="5">
        <v>20500900000</v>
      </c>
      <c r="V142" s="5">
        <v>20500900000</v>
      </c>
      <c r="W142" s="5">
        <v>20500000000</v>
      </c>
      <c r="X142" s="5">
        <v>20500000000</v>
      </c>
      <c r="Y142" s="5">
        <v>150000000</v>
      </c>
    </row>
    <row r="144" spans="2:25" ht="15.5" x14ac:dyDescent="0.35">
      <c r="B144" t="s">
        <v>137</v>
      </c>
      <c r="C144" t="s">
        <v>138</v>
      </c>
      <c r="D144" s="5">
        <v>-132980955000</v>
      </c>
      <c r="E144" s="5">
        <v>1648163176000</v>
      </c>
      <c r="F144" s="5">
        <v>-179009826000</v>
      </c>
      <c r="G144" s="5">
        <v>126960275000</v>
      </c>
      <c r="I144" s="5">
        <v>-239702917000</v>
      </c>
      <c r="J144" s="5">
        <v>1415944177000</v>
      </c>
      <c r="K144" s="5">
        <v>988818305000</v>
      </c>
      <c r="L144" s="5">
        <v>2516902327000</v>
      </c>
      <c r="M144" s="5">
        <v>473797551000</v>
      </c>
      <c r="N144" s="5">
        <v>958683992000</v>
      </c>
      <c r="O144" s="5">
        <v>484489220000</v>
      </c>
      <c r="P144" s="5">
        <v>-806303905000</v>
      </c>
      <c r="Q144" s="5">
        <v>-738623663000</v>
      </c>
      <c r="R144" s="5">
        <v>-523713385000</v>
      </c>
      <c r="S144" s="5">
        <v>-474735310000</v>
      </c>
      <c r="T144" s="5">
        <v>621187784000</v>
      </c>
      <c r="U144" s="5">
        <v>1489047912000</v>
      </c>
      <c r="V144" s="5">
        <v>1212098318000</v>
      </c>
      <c r="W144" s="5">
        <v>-313502448000</v>
      </c>
      <c r="X144" s="5">
        <v>-878683711612</v>
      </c>
      <c r="Y144" s="5">
        <v>-561179585744</v>
      </c>
    </row>
    <row r="145" spans="3:25" ht="15.5" x14ac:dyDescent="0.35">
      <c r="C145" t="s">
        <v>139</v>
      </c>
      <c r="D145" s="5">
        <v>740336076000</v>
      </c>
      <c r="E145" s="5">
        <v>3087797536000</v>
      </c>
      <c r="F145" s="5">
        <v>822317546000</v>
      </c>
      <c r="G145" s="5">
        <v>874634064000</v>
      </c>
      <c r="I145" s="5">
        <v>3402040049000</v>
      </c>
      <c r="J145" s="5">
        <v>5798377178000</v>
      </c>
      <c r="K145" s="5">
        <v>4990484046000</v>
      </c>
      <c r="L145" s="5">
        <v>7068741296000</v>
      </c>
      <c r="M145" s="5">
        <v>4589228946000</v>
      </c>
      <c r="N145" s="5">
        <v>4329777488000</v>
      </c>
      <c r="O145" s="5">
        <v>4094091116000</v>
      </c>
      <c r="P145" s="5">
        <v>3949140907000</v>
      </c>
      <c r="Q145" s="5">
        <v>5548280445000</v>
      </c>
      <c r="R145" s="5">
        <v>5511040469000</v>
      </c>
      <c r="S145" s="5">
        <v>7053271659000</v>
      </c>
      <c r="T145" s="5">
        <v>7458731094000</v>
      </c>
      <c r="U145" s="5">
        <v>6784668348000</v>
      </c>
      <c r="V145" s="5">
        <v>5565478092000</v>
      </c>
      <c r="W145" s="5">
        <v>3478046628000</v>
      </c>
      <c r="X145" s="5">
        <v>1862492919396</v>
      </c>
      <c r="Y145" s="5">
        <v>1109925672223</v>
      </c>
    </row>
    <row r="146" spans="3:25" ht="15.5" x14ac:dyDescent="0.35">
      <c r="C146" t="s">
        <v>436</v>
      </c>
      <c r="D146" s="5">
        <v>-119497017000</v>
      </c>
      <c r="E146" s="5">
        <v>-127938450000</v>
      </c>
      <c r="F146" s="5">
        <v>-156745789000</v>
      </c>
      <c r="G146" s="5">
        <v>-100923587000</v>
      </c>
      <c r="I146" s="5">
        <v>-514340445000</v>
      </c>
      <c r="J146" s="5">
        <v>-563492240000</v>
      </c>
      <c r="K146" s="5">
        <v>-557363731000</v>
      </c>
      <c r="L146" s="5">
        <v>-554467484000</v>
      </c>
      <c r="M146" s="5">
        <v>-444520680000</v>
      </c>
      <c r="N146" s="5">
        <v>-407721732000</v>
      </c>
      <c r="O146" s="5">
        <v>-535057131000</v>
      </c>
      <c r="P146" s="5">
        <v>-541871090000</v>
      </c>
      <c r="Q146" s="5">
        <v>-557414183000</v>
      </c>
      <c r="R146" s="5">
        <v>-575759219000</v>
      </c>
      <c r="S146" s="5">
        <v>-574171437000</v>
      </c>
      <c r="T146" s="5">
        <v>-462469945000</v>
      </c>
      <c r="U146" s="5">
        <v>-394098345000</v>
      </c>
      <c r="V146" s="5">
        <v>-278967135000</v>
      </c>
      <c r="W146" s="5">
        <v>-196483499000</v>
      </c>
      <c r="X146" s="5">
        <v>-130391003166</v>
      </c>
      <c r="Y146" s="5">
        <v>-52301072000</v>
      </c>
    </row>
    <row r="147" spans="3:25" ht="15.5" x14ac:dyDescent="0.35">
      <c r="C147" t="s">
        <v>140</v>
      </c>
      <c r="D147" s="5">
        <v>-631368930000</v>
      </c>
      <c r="E147" s="5">
        <v>-1127212760000</v>
      </c>
      <c r="F147" s="5">
        <v>-735602273000</v>
      </c>
      <c r="G147" s="5">
        <v>-611014904000</v>
      </c>
      <c r="I147" s="5">
        <v>-2603547182000</v>
      </c>
      <c r="J147" s="5">
        <v>-3114151243000</v>
      </c>
      <c r="K147" s="5">
        <v>-2705757912000</v>
      </c>
      <c r="L147" s="5">
        <v>-2707250422000</v>
      </c>
      <c r="M147" s="5">
        <v>-2595623790000</v>
      </c>
      <c r="N147" s="5">
        <v>-1796442548000</v>
      </c>
      <c r="O147" s="5">
        <v>-1933955328000</v>
      </c>
      <c r="P147" s="5">
        <v>-3023296699000</v>
      </c>
      <c r="Q147" s="5">
        <v>-4612633236000</v>
      </c>
      <c r="R147" s="5">
        <v>-4389499727000</v>
      </c>
      <c r="S147" s="5">
        <v>-5797298936000</v>
      </c>
      <c r="T147" s="5">
        <v>-5363147037000</v>
      </c>
      <c r="U147" s="5">
        <v>-4000909397000</v>
      </c>
      <c r="V147" s="5">
        <v>-3381530057000</v>
      </c>
      <c r="W147" s="5">
        <v>-2968494469000</v>
      </c>
      <c r="X147" s="5">
        <v>-2253788216784</v>
      </c>
      <c r="Y147" s="5">
        <v>-1409873615374</v>
      </c>
    </row>
    <row r="148" spans="3:25" ht="15.5" x14ac:dyDescent="0.35">
      <c r="C148" t="s">
        <v>490</v>
      </c>
      <c r="D148" s="5">
        <v>-109458650000</v>
      </c>
      <c r="E148" s="5">
        <v>-116431820000</v>
      </c>
      <c r="F148" s="5">
        <v>-167434422000</v>
      </c>
      <c r="G148" s="5">
        <v>-15116733000</v>
      </c>
      <c r="I148" s="5">
        <v>-519634764000</v>
      </c>
      <c r="J148" s="5">
        <v>-567430836000</v>
      </c>
      <c r="K148" s="5">
        <v>-627184678000</v>
      </c>
      <c r="L148" s="5">
        <v>-1082854171000</v>
      </c>
      <c r="M148" s="5">
        <v>-997057567000</v>
      </c>
      <c r="N148" s="5">
        <v>-1008819744000</v>
      </c>
      <c r="O148" s="5">
        <v>-952929274000</v>
      </c>
      <c r="P148" s="5">
        <v>-1033028069000</v>
      </c>
      <c r="Q148" s="5">
        <v>-859300355000</v>
      </c>
      <c r="R148" s="5">
        <v>-771750699000</v>
      </c>
      <c r="S148" s="5">
        <v>-413410505000</v>
      </c>
      <c r="T148" s="5">
        <v>-647002111000</v>
      </c>
      <c r="U148" s="5">
        <v>-549853726000</v>
      </c>
      <c r="V148" s="5">
        <v>-416278299000</v>
      </c>
      <c r="W148" s="5">
        <v>-419078232000</v>
      </c>
      <c r="X148" s="5">
        <v>-248385872125</v>
      </c>
      <c r="Y148" s="5">
        <v>-180705146727</v>
      </c>
    </row>
    <row r="149" spans="3:25" ht="15.5" x14ac:dyDescent="0.35">
      <c r="C149" t="s">
        <v>2142</v>
      </c>
      <c r="Q149" s="5">
        <v>-257556334000</v>
      </c>
      <c r="R149" s="5">
        <v>-297744209000</v>
      </c>
    </row>
    <row r="150" spans="3:25" ht="15.5" x14ac:dyDescent="0.35">
      <c r="C150" t="s">
        <v>2143</v>
      </c>
      <c r="D150" s="5">
        <v>-12930126000</v>
      </c>
      <c r="E150" s="5">
        <v>-67926042000</v>
      </c>
      <c r="F150" s="5">
        <v>58210997000</v>
      </c>
      <c r="G150" s="5">
        <v>-20618979000</v>
      </c>
      <c r="I150" s="5">
        <v>-4220575000</v>
      </c>
      <c r="J150" s="5">
        <v>-1035400000</v>
      </c>
      <c r="K150" s="5">
        <v>-1698018000</v>
      </c>
      <c r="L150" s="5">
        <v>-1848758000</v>
      </c>
      <c r="M150" s="5">
        <v>-1558310000</v>
      </c>
      <c r="N150" s="5">
        <v>-32395743000</v>
      </c>
      <c r="O150" s="5">
        <v>-33450040000</v>
      </c>
      <c r="P150" s="5">
        <v>-126613288000</v>
      </c>
      <c r="S150" s="5">
        <v>-718030983000</v>
      </c>
    </row>
    <row r="151" spans="3:25" ht="15.5" x14ac:dyDescent="0.35">
      <c r="C151" t="s">
        <v>265</v>
      </c>
      <c r="D151" s="5">
        <v>-62308000</v>
      </c>
      <c r="E151" s="5">
        <v>-125288000</v>
      </c>
      <c r="F151" s="5">
        <v>244115000</v>
      </c>
      <c r="G151" s="5">
        <v>414000</v>
      </c>
      <c r="J151" s="5">
        <v>-136323282000</v>
      </c>
      <c r="K151" s="5">
        <v>-109661402000</v>
      </c>
      <c r="L151" s="5">
        <v>-205418134000</v>
      </c>
      <c r="M151" s="5">
        <v>-76671048000</v>
      </c>
      <c r="N151" s="5">
        <v>-125713729000</v>
      </c>
      <c r="O151" s="5">
        <v>-154210123000</v>
      </c>
      <c r="P151" s="5">
        <v>-30635666000</v>
      </c>
      <c r="S151" s="5">
        <v>-25095108000</v>
      </c>
      <c r="T151" s="5">
        <v>-364924217000</v>
      </c>
      <c r="U151" s="5">
        <v>-350758968000</v>
      </c>
      <c r="V151" s="5">
        <v>-276604283000</v>
      </c>
      <c r="W151" s="5">
        <v>-207492876000</v>
      </c>
      <c r="X151" s="5">
        <v>-108611538933</v>
      </c>
      <c r="Y151" s="5">
        <v>-28225423866</v>
      </c>
    </row>
    <row r="152" spans="3:25" ht="15.5" x14ac:dyDescent="0.35">
      <c r="C152" t="s">
        <v>145</v>
      </c>
      <c r="D152" s="5">
        <v>42408253000</v>
      </c>
      <c r="E152" s="5">
        <v>-741746937000</v>
      </c>
      <c r="F152" s="5">
        <v>-294172895000</v>
      </c>
      <c r="G152" s="5">
        <v>-124122740000</v>
      </c>
      <c r="I152" s="5">
        <v>-629043111000</v>
      </c>
      <c r="J152" s="5">
        <v>-1146624050000</v>
      </c>
      <c r="K152" s="5">
        <v>-6086240000</v>
      </c>
      <c r="L152" s="5">
        <v>-2271804636000</v>
      </c>
      <c r="M152" s="5">
        <v>-175332162000</v>
      </c>
      <c r="N152" s="5">
        <v>-416978513000</v>
      </c>
      <c r="O152" s="5">
        <v>243123469000</v>
      </c>
      <c r="P152" s="5">
        <v>493796839000</v>
      </c>
      <c r="Q152" s="5">
        <v>2433195369000</v>
      </c>
      <c r="R152" s="5">
        <v>80211233000</v>
      </c>
      <c r="S152" s="5">
        <v>-634584557000</v>
      </c>
      <c r="T152" s="5">
        <v>1061517047000</v>
      </c>
      <c r="U152" s="5">
        <v>846469569000</v>
      </c>
      <c r="V152" s="5">
        <v>1147974294000</v>
      </c>
      <c r="W152" s="5">
        <v>1538127854000</v>
      </c>
      <c r="X152" s="5">
        <v>2853220853240</v>
      </c>
      <c r="Y152" s="5">
        <v>1041089748413</v>
      </c>
    </row>
    <row r="153" spans="3:25" ht="15.5" x14ac:dyDescent="0.35">
      <c r="C153" t="s">
        <v>146</v>
      </c>
      <c r="D153" s="5">
        <v>134225192000</v>
      </c>
      <c r="E153" s="5">
        <v>-669008822000</v>
      </c>
      <c r="F153" s="5">
        <v>587597663000</v>
      </c>
      <c r="G153" s="5">
        <v>22177922000</v>
      </c>
      <c r="I153" s="5">
        <v>727266160000</v>
      </c>
      <c r="J153" s="5">
        <v>-56207343000</v>
      </c>
      <c r="K153" s="5">
        <v>-1315049605000</v>
      </c>
      <c r="L153" s="5">
        <v>-211032064000</v>
      </c>
      <c r="M153" s="5">
        <v>-79974395000</v>
      </c>
      <c r="N153" s="5">
        <v>-546999504000</v>
      </c>
      <c r="O153" s="5">
        <v>-721928084000</v>
      </c>
      <c r="P153" s="5">
        <v>-1149754348000</v>
      </c>
      <c r="Q153" s="5">
        <v>-573360454000</v>
      </c>
      <c r="R153" s="5">
        <v>-1274524249000</v>
      </c>
      <c r="S153" s="5">
        <v>-389374720000</v>
      </c>
      <c r="T153" s="5">
        <v>-530759873000</v>
      </c>
      <c r="U153" s="5">
        <v>-1400462601000</v>
      </c>
      <c r="V153" s="5">
        <v>-1977347681000</v>
      </c>
      <c r="W153" s="5">
        <v>-1252419934000</v>
      </c>
      <c r="X153" s="5">
        <v>-489863317661</v>
      </c>
      <c r="Y153" s="5">
        <v>-429273906606</v>
      </c>
    </row>
    <row r="154" spans="3:25" ht="15.5" x14ac:dyDescent="0.35">
      <c r="C154" t="s">
        <v>2144</v>
      </c>
      <c r="O154" s="5">
        <v>177603944000</v>
      </c>
      <c r="X154" s="5">
        <v>43840169322</v>
      </c>
    </row>
    <row r="155" spans="3:25" ht="15.5" x14ac:dyDescent="0.35">
      <c r="C155" t="s">
        <v>216</v>
      </c>
      <c r="D155" s="5">
        <v>7131600000</v>
      </c>
      <c r="E155" s="5">
        <v>9073289000</v>
      </c>
      <c r="F155" s="5">
        <v>11875815000</v>
      </c>
      <c r="G155" s="5">
        <v>5493902000</v>
      </c>
      <c r="I155" s="5">
        <v>30805482000</v>
      </c>
      <c r="J155" s="5">
        <v>21321897000</v>
      </c>
      <c r="K155" s="5">
        <v>20178611000</v>
      </c>
      <c r="L155" s="5">
        <v>19102895000</v>
      </c>
      <c r="M155" s="5">
        <v>17919247000</v>
      </c>
      <c r="N155" s="5">
        <v>23096225000</v>
      </c>
      <c r="O155" s="5">
        <v>62273503000</v>
      </c>
      <c r="P155" s="5">
        <v>62743283000</v>
      </c>
      <c r="Q155" s="5">
        <v>82366254000</v>
      </c>
      <c r="R155" s="5">
        <v>178361318000</v>
      </c>
      <c r="S155" s="5">
        <v>296773237000</v>
      </c>
      <c r="T155" s="5">
        <v>204408710000</v>
      </c>
      <c r="U155" s="5">
        <v>122292941000</v>
      </c>
      <c r="V155" s="5">
        <v>86339686000</v>
      </c>
      <c r="W155" s="5">
        <v>69489772000</v>
      </c>
      <c r="X155" s="5">
        <v>29223805720</v>
      </c>
      <c r="Y155" s="5">
        <v>25976041941</v>
      </c>
    </row>
    <row r="156" spans="3:25" ht="15.5" x14ac:dyDescent="0.35">
      <c r="C156" t="s">
        <v>2145</v>
      </c>
      <c r="D156" s="5">
        <v>4025605000</v>
      </c>
      <c r="E156" s="5">
        <v>682560000</v>
      </c>
      <c r="F156" s="5">
        <v>225938000</v>
      </c>
      <c r="G156" s="5">
        <v>-16015938000</v>
      </c>
      <c r="R156" s="5">
        <v>10406956000</v>
      </c>
      <c r="S156" s="5">
        <v>13326993000</v>
      </c>
      <c r="T156" s="5">
        <v>8134758000</v>
      </c>
      <c r="V156" s="5">
        <v>492229000</v>
      </c>
      <c r="X156" s="5">
        <v>29802294065</v>
      </c>
    </row>
    <row r="157" spans="3:25" ht="15.5" x14ac:dyDescent="0.35">
      <c r="C157" t="s">
        <v>2146</v>
      </c>
    </row>
    <row r="158" spans="3:25" ht="15.5" x14ac:dyDescent="0.35">
      <c r="C158" t="s">
        <v>2147</v>
      </c>
      <c r="D158" s="5">
        <v>-25500000000</v>
      </c>
      <c r="E158" s="5">
        <v>25500000000</v>
      </c>
      <c r="J158" s="5">
        <v>65557343000</v>
      </c>
      <c r="K158" s="5">
        <v>153000000000</v>
      </c>
    </row>
    <row r="159" spans="3:25" ht="15.5" x14ac:dyDescent="0.35">
      <c r="C159" t="s">
        <v>2148</v>
      </c>
      <c r="N159" s="5">
        <v>1784535000</v>
      </c>
      <c r="O159" s="5">
        <v>9619611000</v>
      </c>
    </row>
    <row r="160" spans="3:25" ht="15.5" x14ac:dyDescent="0.35">
      <c r="C160" t="s">
        <v>2149</v>
      </c>
      <c r="K160" s="5">
        <v>131232362000</v>
      </c>
      <c r="L160" s="5">
        <v>70496748000</v>
      </c>
      <c r="M160" s="5">
        <v>120165957000</v>
      </c>
    </row>
    <row r="161" spans="3:25" ht="15.5" x14ac:dyDescent="0.35">
      <c r="C161" t="s">
        <v>781</v>
      </c>
      <c r="D161" s="5">
        <v>144015580000</v>
      </c>
      <c r="E161" s="5">
        <v>-22446204000</v>
      </c>
    </row>
    <row r="162" spans="3:25" ht="15.5" x14ac:dyDescent="0.35">
      <c r="C162" t="s">
        <v>2150</v>
      </c>
      <c r="F162" s="5">
        <v>14335030000</v>
      </c>
      <c r="G162" s="5">
        <v>11211767000</v>
      </c>
      <c r="I162" s="5">
        <v>25546797000</v>
      </c>
      <c r="J162" s="5">
        <v>2442238000</v>
      </c>
      <c r="R162" s="5">
        <v>28866858000</v>
      </c>
      <c r="S162" s="5">
        <v>8006560000</v>
      </c>
      <c r="T162" s="5">
        <v>2898661000</v>
      </c>
      <c r="V162" s="5">
        <v>8068857000</v>
      </c>
      <c r="X162" s="5">
        <v>658717826</v>
      </c>
    </row>
    <row r="163" spans="3:25" ht="15.5" x14ac:dyDescent="0.35">
      <c r="C163" t="s">
        <v>2151</v>
      </c>
      <c r="G163" s="5">
        <v>7069177000</v>
      </c>
      <c r="K163" s="5">
        <v>-84303004000</v>
      </c>
      <c r="R163" s="5">
        <v>-15366742000</v>
      </c>
      <c r="S163" s="5">
        <v>-31775231000</v>
      </c>
      <c r="T163" s="5">
        <v>-24825347000</v>
      </c>
      <c r="U163" s="5">
        <v>-43622977000</v>
      </c>
      <c r="V163" s="5">
        <v>-11671704000</v>
      </c>
      <c r="W163" s="5">
        <v>-18915660000</v>
      </c>
      <c r="X163" s="5">
        <v>-7115314284</v>
      </c>
      <c r="Y163" s="5">
        <v>-1495902850</v>
      </c>
    </row>
    <row r="164" spans="3:25" ht="15.5" x14ac:dyDescent="0.35">
      <c r="C164" t="s">
        <v>2152</v>
      </c>
      <c r="D164" s="5">
        <v>144015580000</v>
      </c>
      <c r="E164" s="5">
        <v>-22446204000</v>
      </c>
      <c r="F164" s="5">
        <v>14335030000</v>
      </c>
      <c r="G164" s="5">
        <v>18280944000</v>
      </c>
      <c r="I164" s="5">
        <v>25546797000</v>
      </c>
      <c r="J164" s="5">
        <v>2442238000</v>
      </c>
      <c r="K164" s="5">
        <v>-84303004000</v>
      </c>
      <c r="R164" s="5">
        <v>13500116000</v>
      </c>
      <c r="S164" s="5">
        <v>-23768671000</v>
      </c>
      <c r="T164" s="5">
        <v>-21926686000</v>
      </c>
      <c r="U164" s="5">
        <v>-43622977000</v>
      </c>
      <c r="V164" s="5">
        <v>-3602847000</v>
      </c>
      <c r="W164" s="5">
        <v>-18915660000</v>
      </c>
      <c r="X164" s="5">
        <v>-6456596458</v>
      </c>
      <c r="Y164" s="5">
        <v>-1495902850</v>
      </c>
    </row>
    <row r="165" spans="3:25" ht="15.5" x14ac:dyDescent="0.35">
      <c r="C165" t="s">
        <v>1880</v>
      </c>
      <c r="P165" s="5">
        <v>-3016941000</v>
      </c>
      <c r="Q165" s="5">
        <v>-19521632000</v>
      </c>
      <c r="R165" s="5">
        <v>-13330116000</v>
      </c>
      <c r="S165" s="5">
        <v>-3596203000</v>
      </c>
      <c r="T165" s="5">
        <v>-13106929000</v>
      </c>
      <c r="U165" s="5">
        <v>-10567166000</v>
      </c>
      <c r="V165" s="5">
        <v>-21572703000</v>
      </c>
      <c r="W165" s="5">
        <v>-1962712000</v>
      </c>
      <c r="X165" s="5">
        <v>-17211614053</v>
      </c>
      <c r="Y165" s="5">
        <v>-8891632580</v>
      </c>
    </row>
    <row r="166" spans="3:25" ht="15.5" x14ac:dyDescent="0.35">
      <c r="C166" t="s">
        <v>600</v>
      </c>
      <c r="D166" s="5">
        <v>80947899000</v>
      </c>
      <c r="F166" s="5">
        <v>41703296000</v>
      </c>
      <c r="G166" s="5">
        <v>44625000000</v>
      </c>
      <c r="I166" s="5">
        <v>157183978000</v>
      </c>
      <c r="J166" s="5">
        <v>162561749000</v>
      </c>
      <c r="K166" s="5">
        <v>116960635000</v>
      </c>
      <c r="L166" s="5">
        <v>31875000000</v>
      </c>
      <c r="M166" s="5">
        <v>1400000000</v>
      </c>
      <c r="N166" s="5">
        <v>32950000000</v>
      </c>
      <c r="O166" s="5">
        <v>58825000000</v>
      </c>
      <c r="P166" s="5">
        <v>210500000000</v>
      </c>
      <c r="Q166" s="5">
        <v>74525000000</v>
      </c>
      <c r="R166" s="5">
        <v>942375000000</v>
      </c>
      <c r="S166" s="5">
        <v>67400000000</v>
      </c>
      <c r="T166" s="5">
        <v>68625000000</v>
      </c>
      <c r="U166" s="5">
        <v>174000000000</v>
      </c>
      <c r="V166" s="5">
        <v>32500000000</v>
      </c>
      <c r="W166" s="5">
        <v>12900000000</v>
      </c>
    </row>
    <row r="167" spans="3:25" ht="15.5" x14ac:dyDescent="0.35">
      <c r="C167" t="s">
        <v>304</v>
      </c>
      <c r="D167" s="5">
        <v>150901000</v>
      </c>
      <c r="F167" s="5">
        <v>255700000</v>
      </c>
      <c r="I167" s="5">
        <v>255700000</v>
      </c>
      <c r="J167" s="5">
        <v>97000000</v>
      </c>
      <c r="K167" s="5">
        <v>337840000</v>
      </c>
      <c r="L167" s="5">
        <v>948950000</v>
      </c>
      <c r="M167" s="5">
        <v>3315200000</v>
      </c>
      <c r="N167" s="5">
        <v>18500000</v>
      </c>
      <c r="O167" s="5">
        <v>974775000</v>
      </c>
      <c r="P167" s="5">
        <v>618220000</v>
      </c>
      <c r="Q167" s="5">
        <v>1277289722000</v>
      </c>
      <c r="R167" s="5">
        <v>2021418000</v>
      </c>
      <c r="S167" s="5">
        <v>916324000</v>
      </c>
      <c r="T167" s="5">
        <v>826120000</v>
      </c>
      <c r="U167" s="5">
        <v>20099000000</v>
      </c>
      <c r="V167" s="5">
        <v>99538000</v>
      </c>
      <c r="Y167" s="5">
        <v>11603750</v>
      </c>
    </row>
    <row r="168" spans="3:25" ht="15.5" x14ac:dyDescent="0.35">
      <c r="C168" t="s">
        <v>1175</v>
      </c>
    </row>
    <row r="169" spans="3:25" ht="15.5" x14ac:dyDescent="0.35">
      <c r="C169" t="s">
        <v>656</v>
      </c>
      <c r="D169" s="5">
        <v>-51767595000</v>
      </c>
      <c r="E169" s="5">
        <v>-109929487000</v>
      </c>
      <c r="F169" s="5">
        <v>4105466000</v>
      </c>
      <c r="G169" s="5">
        <v>-9448981000</v>
      </c>
      <c r="I169" s="5">
        <v>-28002469000</v>
      </c>
      <c r="J169" s="5">
        <v>-94266971000</v>
      </c>
      <c r="K169" s="5">
        <v>-92884779000</v>
      </c>
      <c r="L169" s="5">
        <v>-82310174000</v>
      </c>
      <c r="M169" s="5">
        <v>-98528746000</v>
      </c>
      <c r="N169" s="5">
        <v>-325417296000</v>
      </c>
      <c r="O169" s="5">
        <v>-472941500000</v>
      </c>
      <c r="P169" s="5">
        <v>-686541717000</v>
      </c>
      <c r="Q169" s="5">
        <v>-448347201000</v>
      </c>
      <c r="R169" s="5">
        <v>-939756021000</v>
      </c>
      <c r="S169" s="5">
        <v>-320157242000</v>
      </c>
      <c r="T169" s="5">
        <v>-385915929000</v>
      </c>
      <c r="U169" s="5">
        <v>-579995969000</v>
      </c>
      <c r="V169" s="5">
        <v>-924270536000</v>
      </c>
      <c r="W169" s="5">
        <v>-32095041000</v>
      </c>
    </row>
    <row r="170" spans="3:25" ht="15.5" x14ac:dyDescent="0.35">
      <c r="C170" t="s">
        <v>303</v>
      </c>
      <c r="L170" s="5">
        <v>-1806024000</v>
      </c>
      <c r="M170" s="5">
        <v>-1111111000</v>
      </c>
    </row>
    <row r="171" spans="3:25" ht="15.5" x14ac:dyDescent="0.35">
      <c r="C171" t="s">
        <v>2153</v>
      </c>
      <c r="D171" s="5">
        <v>-13574243000</v>
      </c>
      <c r="F171" s="5">
        <v>-19373823000</v>
      </c>
      <c r="G171" s="5">
        <v>-8245813000</v>
      </c>
      <c r="I171" s="5">
        <v>31224818000</v>
      </c>
      <c r="J171" s="5">
        <v>-183958623000</v>
      </c>
      <c r="K171" s="5">
        <v>-1144567958000</v>
      </c>
      <c r="L171" s="5">
        <v>-13146792000</v>
      </c>
      <c r="O171" s="5">
        <v>-149681000</v>
      </c>
      <c r="P171" s="5">
        <v>-151328977000</v>
      </c>
      <c r="Q171" s="5">
        <v>-255106192000</v>
      </c>
      <c r="R171" s="5">
        <v>-21578212000</v>
      </c>
      <c r="S171" s="5">
        <v>9068825000</v>
      </c>
      <c r="T171" s="5">
        <v>-15947404000</v>
      </c>
    </row>
    <row r="172" spans="3:25" ht="15.5" x14ac:dyDescent="0.35">
      <c r="C172" t="s">
        <v>147</v>
      </c>
      <c r="D172" s="5">
        <v>-10899007000</v>
      </c>
      <c r="E172" s="5">
        <v>-2612013000</v>
      </c>
      <c r="F172" s="5">
        <v>2645842000</v>
      </c>
      <c r="G172" s="5">
        <v>-11300617000</v>
      </c>
      <c r="I172" s="5">
        <v>-16314723000</v>
      </c>
      <c r="J172" s="5">
        <v>-18965904000</v>
      </c>
      <c r="K172" s="5">
        <v>-26266902000</v>
      </c>
      <c r="L172" s="5">
        <v>-37052987000</v>
      </c>
      <c r="M172" s="5">
        <v>-182806105000</v>
      </c>
      <c r="N172" s="5">
        <v>-396674298000</v>
      </c>
      <c r="O172" s="5">
        <v>-494757841000</v>
      </c>
      <c r="P172" s="5">
        <v>-601259647000</v>
      </c>
      <c r="Q172" s="5">
        <v>-496696064000</v>
      </c>
      <c r="R172" s="5">
        <v>-542315233000</v>
      </c>
      <c r="S172" s="5">
        <v>-444672354000</v>
      </c>
      <c r="T172" s="5">
        <v>-426230375000</v>
      </c>
      <c r="U172" s="5">
        <v>-855344648000</v>
      </c>
      <c r="V172" s="5">
        <v>-444540394000</v>
      </c>
      <c r="W172" s="5">
        <v>-948171308000</v>
      </c>
      <c r="X172" s="5">
        <v>-277539198159</v>
      </c>
      <c r="Y172" s="5">
        <v>-445637259867</v>
      </c>
    </row>
    <row r="173" spans="3:25" ht="15.5" x14ac:dyDescent="0.35">
      <c r="C173" t="s">
        <v>823</v>
      </c>
      <c r="D173" s="5">
        <v>-344471001000</v>
      </c>
      <c r="F173" s="5">
        <v>-40000000000</v>
      </c>
      <c r="I173" s="5">
        <v>-40000000000</v>
      </c>
      <c r="J173" s="5">
        <v>-100000000</v>
      </c>
      <c r="K173" s="5">
        <v>-383672551000</v>
      </c>
      <c r="L173" s="5">
        <v>-202999944000</v>
      </c>
      <c r="V173" s="5">
        <v>-370000000</v>
      </c>
      <c r="X173" s="5">
        <v>-122299070172</v>
      </c>
    </row>
    <row r="174" spans="3:25" ht="15.5" x14ac:dyDescent="0.35">
      <c r="C174" t="s">
        <v>2154</v>
      </c>
      <c r="M174" s="5">
        <v>14540436000</v>
      </c>
      <c r="N174" s="5">
        <v>187881634000</v>
      </c>
      <c r="O174" s="5">
        <v>-67212700000</v>
      </c>
      <c r="P174" s="5">
        <v>-14089496000</v>
      </c>
      <c r="Q174" s="5">
        <v>-134088600000</v>
      </c>
      <c r="R174" s="5">
        <v>-13891736000</v>
      </c>
      <c r="U174" s="5">
        <v>87877000</v>
      </c>
    </row>
    <row r="175" spans="3:25" ht="15.5" x14ac:dyDescent="0.35">
      <c r="C175" t="s">
        <v>1033</v>
      </c>
      <c r="D175" s="5">
        <v>-220423000</v>
      </c>
      <c r="E175" s="5">
        <v>220423000</v>
      </c>
      <c r="L175" s="5">
        <v>2114797000</v>
      </c>
      <c r="M175" s="5">
        <v>54005448000</v>
      </c>
      <c r="N175" s="5">
        <v>-66839244000</v>
      </c>
      <c r="O175" s="5">
        <v>30516927000</v>
      </c>
      <c r="P175" s="5">
        <v>17260360000</v>
      </c>
      <c r="Q175" s="5">
        <v>-14856472000</v>
      </c>
      <c r="T175" s="5">
        <v>-9000000000</v>
      </c>
      <c r="U175" s="5">
        <v>-2621200000</v>
      </c>
    </row>
    <row r="176" spans="3:25" ht="15.5" x14ac:dyDescent="0.35">
      <c r="C176" t="s">
        <v>577</v>
      </c>
      <c r="F176" s="5">
        <v>4000000000</v>
      </c>
      <c r="L176" s="5">
        <v>7876455000</v>
      </c>
    </row>
    <row r="177" spans="3:25" ht="15.5" x14ac:dyDescent="0.35">
      <c r="C177" t="s">
        <v>575</v>
      </c>
      <c r="P177" s="5">
        <v>15466100000</v>
      </c>
      <c r="Q177" s="5">
        <v>-132929475000</v>
      </c>
    </row>
    <row r="178" spans="3:25" ht="15.5" x14ac:dyDescent="0.35">
      <c r="C178" t="s">
        <v>2155</v>
      </c>
      <c r="D178" s="5">
        <v>225026389000</v>
      </c>
      <c r="E178" s="5">
        <v>-225026389000</v>
      </c>
      <c r="F178" s="5">
        <v>-4000000000</v>
      </c>
      <c r="I178" s="5">
        <v>-4000000000</v>
      </c>
      <c r="J178" s="5">
        <v>-9664800000</v>
      </c>
      <c r="U178" s="5">
        <v>-166200347000</v>
      </c>
      <c r="V178" s="5">
        <v>-229200000000</v>
      </c>
    </row>
    <row r="179" spans="3:25" ht="15.5" x14ac:dyDescent="0.35">
      <c r="C179" t="s">
        <v>459</v>
      </c>
    </row>
    <row r="180" spans="3:25" ht="15.5" x14ac:dyDescent="0.35">
      <c r="C180" t="s">
        <v>2156</v>
      </c>
      <c r="D180" s="5">
        <v>-85125000</v>
      </c>
      <c r="F180" s="5">
        <v>-643522000</v>
      </c>
      <c r="G180" s="5">
        <v>-1210575000</v>
      </c>
      <c r="I180" s="5">
        <v>-1901344000</v>
      </c>
      <c r="J180" s="5">
        <v>-1798172000</v>
      </c>
      <c r="K180" s="5">
        <v>-4479859000</v>
      </c>
      <c r="L180" s="5">
        <v>-4209894000</v>
      </c>
      <c r="M180" s="5">
        <v>-10074461000</v>
      </c>
    </row>
    <row r="181" spans="3:25" ht="15.5" x14ac:dyDescent="0.35">
      <c r="C181" t="s">
        <v>2042</v>
      </c>
      <c r="D181" s="5">
        <v>119444612000</v>
      </c>
      <c r="E181" s="5">
        <v>-344471001000</v>
      </c>
      <c r="L181" s="5">
        <v>-1831100000</v>
      </c>
    </row>
    <row r="182" spans="3:25" ht="15.5" x14ac:dyDescent="0.35">
      <c r="C182" t="s">
        <v>2157</v>
      </c>
      <c r="O182" s="5">
        <v>-26322825000</v>
      </c>
    </row>
    <row r="183" spans="3:25" ht="15.5" x14ac:dyDescent="0.35">
      <c r="C183" t="s">
        <v>2158</v>
      </c>
    </row>
    <row r="184" spans="3:25" ht="15.5" x14ac:dyDescent="0.35">
      <c r="C184" t="s">
        <v>473</v>
      </c>
      <c r="F184" s="5">
        <v>536915956000</v>
      </c>
      <c r="I184" s="5">
        <v>536915956000</v>
      </c>
      <c r="Q184" s="5">
        <v>-16609133000</v>
      </c>
    </row>
    <row r="185" spans="3:25" ht="15.5" x14ac:dyDescent="0.35">
      <c r="C185" t="s">
        <v>222</v>
      </c>
      <c r="S185" s="5">
        <v>19739605000</v>
      </c>
    </row>
    <row r="186" spans="3:25" ht="15.5" x14ac:dyDescent="0.35">
      <c r="C186" t="s">
        <v>1052</v>
      </c>
      <c r="X186" s="5">
        <v>682000000</v>
      </c>
      <c r="Y186" s="5">
        <v>7981710000</v>
      </c>
    </row>
    <row r="187" spans="3:25" ht="15.5" x14ac:dyDescent="0.35">
      <c r="C187" t="s">
        <v>2159</v>
      </c>
      <c r="Q187" s="5">
        <v>-490893025000</v>
      </c>
      <c r="R187" s="5">
        <v>-881025000000</v>
      </c>
      <c r="T187" s="5">
        <v>63471674000</v>
      </c>
      <c r="U187" s="5">
        <v>-50810673000</v>
      </c>
      <c r="V187" s="5">
        <v>-450878315000</v>
      </c>
      <c r="W187" s="5">
        <v>-332674308000</v>
      </c>
      <c r="X187" s="5">
        <v>-168683749958</v>
      </c>
    </row>
    <row r="188" spans="3:25" ht="15.5" x14ac:dyDescent="0.35">
      <c r="C188" t="s">
        <v>152</v>
      </c>
      <c r="D188" s="5">
        <v>42408253000</v>
      </c>
      <c r="E188" s="5">
        <v>-741746937000</v>
      </c>
      <c r="F188" s="5">
        <v>-294172895000</v>
      </c>
      <c r="G188" s="5">
        <v>-124122740000</v>
      </c>
      <c r="I188" s="5">
        <v>-629043111000</v>
      </c>
      <c r="J188" s="5">
        <v>-1146624050000</v>
      </c>
      <c r="K188" s="5">
        <v>-6086240000</v>
      </c>
      <c r="L188" s="5">
        <v>-2271804636000</v>
      </c>
      <c r="M188" s="5">
        <v>-175332162000</v>
      </c>
      <c r="N188" s="5">
        <v>-416978513000</v>
      </c>
      <c r="O188" s="5">
        <v>243123469000</v>
      </c>
      <c r="P188" s="5">
        <v>493796839000</v>
      </c>
      <c r="Q188" s="5">
        <v>2433195369000</v>
      </c>
      <c r="R188" s="5">
        <v>80211233000</v>
      </c>
      <c r="S188" s="5">
        <v>-634584557000</v>
      </c>
      <c r="T188" s="5">
        <v>1061517047000</v>
      </c>
      <c r="U188" s="5">
        <v>846469569000</v>
      </c>
      <c r="V188" s="5">
        <v>1147974294000</v>
      </c>
      <c r="W188" s="5">
        <v>1538127854000</v>
      </c>
      <c r="X188" s="5">
        <v>2853220853240</v>
      </c>
      <c r="Y188" s="5">
        <v>1041089748413</v>
      </c>
    </row>
    <row r="189" spans="3:25" ht="15.5" x14ac:dyDescent="0.35">
      <c r="C189" t="s">
        <v>1907</v>
      </c>
      <c r="F189" s="5">
        <v>43970000000</v>
      </c>
      <c r="I189" s="5">
        <v>43970000000</v>
      </c>
      <c r="J189" s="5">
        <v>2640962000</v>
      </c>
      <c r="X189" s="5">
        <v>2847398300386</v>
      </c>
    </row>
    <row r="190" spans="3:25" ht="15.5" x14ac:dyDescent="0.35">
      <c r="C190" t="s">
        <v>284</v>
      </c>
      <c r="X190" s="5">
        <v>-66873956549</v>
      </c>
    </row>
    <row r="191" spans="3:25" ht="15.5" x14ac:dyDescent="0.35">
      <c r="C191" t="s">
        <v>2160</v>
      </c>
      <c r="V191" s="5">
        <v>297993000</v>
      </c>
    </row>
    <row r="192" spans="3:25" ht="15.5" x14ac:dyDescent="0.35">
      <c r="C192" t="s">
        <v>1307</v>
      </c>
      <c r="Q192" s="5">
        <v>3993300000000</v>
      </c>
      <c r="S192" s="5">
        <v>99000000000</v>
      </c>
      <c r="T192" s="5">
        <v>1201000000000</v>
      </c>
      <c r="U192" s="5">
        <v>1200000000000</v>
      </c>
      <c r="V192" s="5">
        <v>1200000000000</v>
      </c>
      <c r="W192" s="5">
        <v>1200000000000</v>
      </c>
    </row>
    <row r="193" spans="3:25" ht="15.5" x14ac:dyDescent="0.35">
      <c r="C193" t="s">
        <v>715</v>
      </c>
      <c r="J193" s="5">
        <v>-1902740379000</v>
      </c>
      <c r="K193" s="5">
        <v>-1521635808000</v>
      </c>
      <c r="O193" s="5">
        <v>-1300000000000</v>
      </c>
      <c r="P193" s="5">
        <v>-1200000000000</v>
      </c>
      <c r="Q193" s="5">
        <v>-1200000000000</v>
      </c>
      <c r="R193" s="5">
        <v>-875000000000</v>
      </c>
    </row>
    <row r="194" spans="3:25" ht="15.5" x14ac:dyDescent="0.35">
      <c r="C194" t="s">
        <v>2161</v>
      </c>
      <c r="T194" s="5">
        <v>-325000000000</v>
      </c>
    </row>
    <row r="195" spans="3:25" ht="15.5" x14ac:dyDescent="0.35">
      <c r="C195" t="s">
        <v>1367</v>
      </c>
      <c r="Q195" s="5">
        <v>-80168490000</v>
      </c>
      <c r="S195" s="5">
        <v>-1368484000</v>
      </c>
      <c r="T195" s="5">
        <v>-9799062000</v>
      </c>
      <c r="U195" s="5">
        <v>-10389768000</v>
      </c>
      <c r="V195" s="5">
        <v>-12982284000</v>
      </c>
      <c r="W195" s="5">
        <v>-11529347000</v>
      </c>
    </row>
    <row r="196" spans="3:25" ht="15.5" x14ac:dyDescent="0.35">
      <c r="C196" t="s">
        <v>286</v>
      </c>
      <c r="D196" s="5">
        <v>-1049869493000</v>
      </c>
      <c r="E196" s="5">
        <v>1049869493000</v>
      </c>
      <c r="F196" s="5">
        <v>-997297818000</v>
      </c>
      <c r="G196" s="5">
        <v>997297818000</v>
      </c>
      <c r="Q196" s="5">
        <v>1051986625000</v>
      </c>
      <c r="R196" s="5">
        <v>1535300702000</v>
      </c>
      <c r="T196" s="5">
        <v>590119626000</v>
      </c>
      <c r="U196" s="5">
        <v>939249743000</v>
      </c>
      <c r="V196" s="5">
        <v>131659566000</v>
      </c>
      <c r="W196" s="5">
        <v>700359625000</v>
      </c>
      <c r="X196" s="5">
        <v>754958108792</v>
      </c>
      <c r="Y196" s="5">
        <v>632761299595</v>
      </c>
    </row>
    <row r="197" spans="3:25" ht="15.5" x14ac:dyDescent="0.35">
      <c r="C197" t="s">
        <v>285</v>
      </c>
      <c r="F197" s="5">
        <v>1074685397000</v>
      </c>
      <c r="G197" s="5">
        <v>-1074685397000</v>
      </c>
      <c r="Q197" s="5">
        <v>-1433207639000</v>
      </c>
      <c r="R197" s="5">
        <v>-461091039000</v>
      </c>
      <c r="T197" s="5">
        <v>-554346188000</v>
      </c>
      <c r="U197" s="5">
        <v>-1151947214000</v>
      </c>
      <c r="V197" s="5">
        <v>-291480081000</v>
      </c>
      <c r="W197" s="5">
        <v>-507000000000</v>
      </c>
      <c r="X197" s="5">
        <v>-484813117221</v>
      </c>
    </row>
    <row r="198" spans="3:25" ht="15.5" x14ac:dyDescent="0.35">
      <c r="C198" t="s">
        <v>2162</v>
      </c>
      <c r="J198" s="5">
        <v>-79965000000</v>
      </c>
    </row>
    <row r="199" spans="3:25" ht="15.5" x14ac:dyDescent="0.35">
      <c r="C199" t="s">
        <v>340</v>
      </c>
      <c r="N199" s="5">
        <v>343619000</v>
      </c>
    </row>
    <row r="200" spans="3:25" ht="15.5" x14ac:dyDescent="0.35">
      <c r="C200" t="s">
        <v>231</v>
      </c>
      <c r="D200" s="5">
        <v>-43662000000</v>
      </c>
      <c r="F200" s="5">
        <v>-729000000</v>
      </c>
      <c r="G200" s="5">
        <v>-34160440000</v>
      </c>
      <c r="I200" s="5">
        <v>-90298228000</v>
      </c>
      <c r="J200" s="5">
        <v>-82110757000</v>
      </c>
      <c r="K200" s="5">
        <v>-70380111000</v>
      </c>
      <c r="L200" s="5">
        <v>-62328410000</v>
      </c>
      <c r="M200" s="5">
        <v>-26953615000</v>
      </c>
      <c r="N200" s="5">
        <v>-43055289000</v>
      </c>
      <c r="O200" s="5">
        <v>-30600000000</v>
      </c>
      <c r="P200" s="5">
        <v>-27000000000</v>
      </c>
      <c r="S200" s="5">
        <v>-4730213000</v>
      </c>
    </row>
    <row r="201" spans="3:25" ht="15.5" x14ac:dyDescent="0.35">
      <c r="C201" t="s">
        <v>310</v>
      </c>
      <c r="D201" s="5">
        <v>10000000000</v>
      </c>
      <c r="E201" s="5">
        <v>10000000000</v>
      </c>
      <c r="F201" s="5">
        <v>66627728000</v>
      </c>
      <c r="G201" s="5">
        <v>-56749665000</v>
      </c>
      <c r="I201" s="5">
        <v>66627728000</v>
      </c>
      <c r="J201" s="5">
        <v>62037548000</v>
      </c>
      <c r="K201" s="5">
        <v>64329842000</v>
      </c>
      <c r="L201" s="5">
        <v>93770966000</v>
      </c>
      <c r="M201" s="5">
        <v>59646669000</v>
      </c>
      <c r="N201" s="5">
        <v>28608413000</v>
      </c>
      <c r="O201" s="5">
        <v>8367243000</v>
      </c>
    </row>
    <row r="202" spans="3:25" ht="15.5" x14ac:dyDescent="0.35">
      <c r="C202" t="s">
        <v>2071</v>
      </c>
      <c r="O202" s="5">
        <v>350000000000</v>
      </c>
      <c r="P202" s="5">
        <v>-300000000000</v>
      </c>
      <c r="Q202" s="5">
        <v>300000000000</v>
      </c>
    </row>
    <row r="203" spans="3:25" ht="15.5" x14ac:dyDescent="0.35">
      <c r="C203" t="s">
        <v>2163</v>
      </c>
      <c r="D203" s="5">
        <v>522771000</v>
      </c>
      <c r="E203" s="5">
        <v>266400000</v>
      </c>
      <c r="F203" s="5">
        <v>223592000000</v>
      </c>
      <c r="G203" s="5">
        <v>-223592000000</v>
      </c>
    </row>
    <row r="204" spans="3:25" ht="15.5" x14ac:dyDescent="0.35">
      <c r="C204" t="s">
        <v>2164</v>
      </c>
      <c r="M204" s="5">
        <v>-975773000</v>
      </c>
      <c r="N204" s="5">
        <v>-74071000</v>
      </c>
      <c r="O204" s="5">
        <v>-1864224000</v>
      </c>
      <c r="P204" s="5">
        <v>-1629401000</v>
      </c>
      <c r="Q204" s="5">
        <v>-759474000</v>
      </c>
      <c r="R204" s="5">
        <v>-781991000</v>
      </c>
    </row>
    <row r="205" spans="3:25" ht="15.5" x14ac:dyDescent="0.35">
      <c r="C205" t="s">
        <v>339</v>
      </c>
      <c r="F205" s="5">
        <v>-58668030000</v>
      </c>
      <c r="I205" s="5">
        <v>-58668030000</v>
      </c>
      <c r="J205" s="5">
        <v>-328464480000</v>
      </c>
      <c r="K205" s="5">
        <v>-158155384000</v>
      </c>
      <c r="L205" s="5">
        <v>-154227600000</v>
      </c>
      <c r="M205" s="5">
        <v>-108043537000</v>
      </c>
      <c r="N205" s="5">
        <v>-237235480000</v>
      </c>
      <c r="O205" s="5">
        <v>-151291875000</v>
      </c>
      <c r="P205" s="5">
        <v>-176263004000</v>
      </c>
      <c r="T205" s="5">
        <v>-123005400000</v>
      </c>
      <c r="U205" s="5">
        <v>-123005400000</v>
      </c>
      <c r="V205" s="5">
        <v>-123005400000</v>
      </c>
    </row>
    <row r="206" spans="3:25" ht="15.5" x14ac:dyDescent="0.35">
      <c r="C206" t="s">
        <v>2165</v>
      </c>
    </row>
    <row r="207" spans="3:25" ht="15.5" x14ac:dyDescent="0.35">
      <c r="C207" t="s">
        <v>1591</v>
      </c>
      <c r="D207" s="5">
        <v>-5010800000</v>
      </c>
      <c r="E207" s="5">
        <v>-420499000000</v>
      </c>
      <c r="F207" s="5">
        <v>10959137000</v>
      </c>
      <c r="G207" s="5">
        <v>-3531800000</v>
      </c>
      <c r="Q207" s="5">
        <v>-316119592000</v>
      </c>
      <c r="R207" s="5">
        <v>-116482450000</v>
      </c>
      <c r="S207" s="5">
        <v>-156128020000</v>
      </c>
      <c r="T207" s="5">
        <v>-12552660000</v>
      </c>
      <c r="U207" s="5">
        <v>-10100000000</v>
      </c>
      <c r="W207" s="5">
        <v>-2000000000</v>
      </c>
    </row>
    <row r="208" spans="3:25" ht="15.5" x14ac:dyDescent="0.35">
      <c r="C208" t="s">
        <v>2166</v>
      </c>
      <c r="J208" s="5">
        <v>1034876052000</v>
      </c>
    </row>
    <row r="209" spans="3:25" ht="15.5" x14ac:dyDescent="0.35">
      <c r="C209" t="s">
        <v>1064</v>
      </c>
      <c r="S209" s="5">
        <v>-1878628000</v>
      </c>
      <c r="T209" s="5">
        <v>-1229473000</v>
      </c>
      <c r="U209" s="5">
        <v>-661533000</v>
      </c>
      <c r="V209" s="5">
        <v>-236731000</v>
      </c>
      <c r="W209" s="5">
        <v>-510340000</v>
      </c>
      <c r="X209" s="5">
        <v>-355269600</v>
      </c>
      <c r="Y209" s="5">
        <v>-23054633</v>
      </c>
    </row>
    <row r="210" spans="3:25" ht="15.5" x14ac:dyDescent="0.35">
      <c r="C210" t="s">
        <v>606</v>
      </c>
      <c r="M210" s="5">
        <v>-429494000</v>
      </c>
      <c r="N210" s="5">
        <v>1493870000</v>
      </c>
      <c r="O210" s="5">
        <v>1765682000</v>
      </c>
      <c r="P210" s="5">
        <v>-269048000000</v>
      </c>
      <c r="Q210" s="5">
        <v>147722340000</v>
      </c>
    </row>
    <row r="211" spans="3:25" ht="15.5" x14ac:dyDescent="0.35">
      <c r="C211" t="s">
        <v>2167</v>
      </c>
      <c r="R211" s="5">
        <v>1203705000</v>
      </c>
      <c r="S211" s="5">
        <v>8700642000</v>
      </c>
      <c r="T211" s="5">
        <v>6963249000</v>
      </c>
      <c r="U211" s="5">
        <v>13880468000</v>
      </c>
      <c r="V211" s="5">
        <v>1026938000</v>
      </c>
      <c r="W211" s="5">
        <v>377914000</v>
      </c>
      <c r="X211" s="5">
        <v>21842514068</v>
      </c>
      <c r="Y211" s="5">
        <v>5813469261</v>
      </c>
    </row>
    <row r="212" spans="3:25" ht="15.5" x14ac:dyDescent="0.35">
      <c r="C212" t="s">
        <v>2168</v>
      </c>
      <c r="J212" s="5">
        <v>-3850000000</v>
      </c>
      <c r="K212" s="5">
        <v>-49248000</v>
      </c>
      <c r="R212" s="5">
        <v>-6337694000</v>
      </c>
      <c r="S212" s="5">
        <v>-937185000</v>
      </c>
      <c r="T212" s="5">
        <v>-10392777000</v>
      </c>
      <c r="U212" s="5">
        <v>-2666223000</v>
      </c>
      <c r="V212" s="5">
        <v>-44167765000</v>
      </c>
      <c r="W212" s="5">
        <v>-17845998000</v>
      </c>
      <c r="X212" s="5">
        <v>-37237752886</v>
      </c>
      <c r="Y212" s="5">
        <v>-24085985</v>
      </c>
    </row>
    <row r="213" spans="3:25" ht="15.5" x14ac:dyDescent="0.35">
      <c r="C213" t="s">
        <v>1934</v>
      </c>
      <c r="J213" s="5">
        <v>-3850000000</v>
      </c>
      <c r="K213" s="5">
        <v>-49248000</v>
      </c>
      <c r="M213" s="5">
        <v>-429494000</v>
      </c>
      <c r="N213" s="5">
        <v>1493870000</v>
      </c>
      <c r="O213" s="5">
        <v>1765682000</v>
      </c>
      <c r="P213" s="5">
        <v>-269048000000</v>
      </c>
      <c r="Q213" s="5">
        <v>147722340000</v>
      </c>
      <c r="R213" s="5">
        <v>-5133989000</v>
      </c>
      <c r="S213" s="5">
        <v>7763457000</v>
      </c>
      <c r="T213" s="5">
        <v>-3429528000</v>
      </c>
      <c r="U213" s="5">
        <v>11214245000</v>
      </c>
      <c r="V213" s="5">
        <v>-43140827000</v>
      </c>
      <c r="W213" s="5">
        <v>-17468084000</v>
      </c>
      <c r="X213" s="5">
        <v>-15395238818</v>
      </c>
      <c r="Y213" s="5">
        <v>5789383276</v>
      </c>
    </row>
    <row r="214" spans="3:25" ht="15.5" x14ac:dyDescent="0.35">
      <c r="C214" t="s">
        <v>2169</v>
      </c>
      <c r="D214" s="5">
        <v>-52500000000</v>
      </c>
      <c r="T214" s="5">
        <v>-1418800000</v>
      </c>
      <c r="V214" s="5">
        <v>-49401000000</v>
      </c>
    </row>
    <row r="215" spans="3:25" ht="15.5" x14ac:dyDescent="0.35">
      <c r="C215" t="s">
        <v>829</v>
      </c>
      <c r="F215" s="5">
        <v>-10000000</v>
      </c>
      <c r="G215" s="5">
        <v>10000000</v>
      </c>
      <c r="J215" s="5">
        <v>-196578000</v>
      </c>
      <c r="K215" s="5">
        <v>-4776922000</v>
      </c>
      <c r="M215" s="5">
        <v>-56021725000</v>
      </c>
      <c r="N215" s="5">
        <v>-2889914000</v>
      </c>
      <c r="P215" s="5">
        <v>-11533900000</v>
      </c>
      <c r="U215" s="5">
        <v>150000000</v>
      </c>
      <c r="X215" s="5">
        <v>-225797973750</v>
      </c>
    </row>
    <row r="216" spans="3:25" ht="15.5" x14ac:dyDescent="0.35">
      <c r="C216" t="s">
        <v>1503</v>
      </c>
    </row>
    <row r="217" spans="3:25" ht="15.5" x14ac:dyDescent="0.35">
      <c r="C217" t="s">
        <v>318</v>
      </c>
      <c r="D217" s="5">
        <v>52500000000</v>
      </c>
      <c r="E217" s="5">
        <v>-52500000000</v>
      </c>
      <c r="N217" s="5">
        <v>5000000000</v>
      </c>
      <c r="O217" s="5">
        <v>800000000000</v>
      </c>
    </row>
    <row r="218" spans="3:25" ht="15.5" x14ac:dyDescent="0.35">
      <c r="C218" t="s">
        <v>2170</v>
      </c>
      <c r="M218" s="5">
        <v>-99064500000</v>
      </c>
      <c r="N218" s="5">
        <v>-1800000000</v>
      </c>
      <c r="O218" s="5">
        <v>-2000000000</v>
      </c>
      <c r="S218" s="5">
        <v>-1350000000</v>
      </c>
      <c r="T218" s="5">
        <v>-163106902000</v>
      </c>
      <c r="U218" s="5">
        <v>-99900000</v>
      </c>
    </row>
    <row r="219" spans="3:25" ht="15.5" x14ac:dyDescent="0.35">
      <c r="C219" t="s">
        <v>594</v>
      </c>
      <c r="M219" s="5">
        <v>-5390000000</v>
      </c>
      <c r="N219" s="5">
        <v>-117186588000</v>
      </c>
      <c r="Q219" s="5">
        <v>-276108351000</v>
      </c>
    </row>
    <row r="220" spans="3:25" ht="15.5" x14ac:dyDescent="0.35">
      <c r="C220" t="s">
        <v>2171</v>
      </c>
      <c r="L220" s="5">
        <v>-1841529084000</v>
      </c>
      <c r="N220" s="5">
        <v>-1867356668000</v>
      </c>
      <c r="S220" s="5">
        <v>-7782852000</v>
      </c>
      <c r="T220" s="5">
        <v>-9309213000</v>
      </c>
      <c r="U220" s="5">
        <v>-7940904000</v>
      </c>
    </row>
    <row r="221" spans="3:25" ht="15.5" x14ac:dyDescent="0.35">
      <c r="C221" t="s">
        <v>2172</v>
      </c>
      <c r="N221" s="5">
        <v>1817403707000</v>
      </c>
      <c r="O221" s="5">
        <v>1800434318000</v>
      </c>
    </row>
    <row r="222" spans="3:25" ht="15.5" x14ac:dyDescent="0.35">
      <c r="C222" t="s">
        <v>2173</v>
      </c>
      <c r="S222" s="5">
        <v>-411099363000</v>
      </c>
      <c r="T222" s="5">
        <v>-61737013000</v>
      </c>
    </row>
    <row r="223" spans="3:25" ht="15.5" x14ac:dyDescent="0.35">
      <c r="C223" t="s">
        <v>2174</v>
      </c>
      <c r="Y223" s="5">
        <v>402562120175</v>
      </c>
    </row>
    <row r="224" spans="3:25" ht="15.5" x14ac:dyDescent="0.35">
      <c r="C224" t="s">
        <v>167</v>
      </c>
      <c r="D224" s="5">
        <v>43652490000</v>
      </c>
      <c r="E224" s="5">
        <v>237407417000</v>
      </c>
      <c r="F224" s="5">
        <v>114414942000</v>
      </c>
      <c r="G224" s="5">
        <v>25015457000</v>
      </c>
      <c r="I224" s="5">
        <v>-141479868000</v>
      </c>
      <c r="J224" s="5">
        <v>213112784000</v>
      </c>
      <c r="K224" s="5">
        <v>-332317540000</v>
      </c>
      <c r="L224" s="5">
        <v>34065627000</v>
      </c>
      <c r="M224" s="5">
        <v>218490994000</v>
      </c>
      <c r="N224" s="5">
        <v>-5294025000</v>
      </c>
      <c r="O224" s="5">
        <v>5684605000</v>
      </c>
      <c r="P224" s="5">
        <v>-1462261414000</v>
      </c>
      <c r="Q224" s="5">
        <v>1121211252000</v>
      </c>
      <c r="R224" s="5">
        <v>-1718026401000</v>
      </c>
      <c r="S224" s="5">
        <v>-1498694587000</v>
      </c>
      <c r="T224" s="5">
        <v>1151944958000</v>
      </c>
      <c r="U224" s="5">
        <v>935054880000</v>
      </c>
      <c r="V224" s="5">
        <v>382724931000</v>
      </c>
      <c r="W224" s="5">
        <v>-27794528000</v>
      </c>
      <c r="X224" s="5">
        <v>1484673823967</v>
      </c>
      <c r="Y224" s="5">
        <v>50636256063</v>
      </c>
    </row>
    <row r="225" spans="2:25" ht="15.5" x14ac:dyDescent="0.35">
      <c r="C225" t="s">
        <v>168</v>
      </c>
      <c r="E225" s="5">
        <v>844012800000</v>
      </c>
      <c r="I225" s="5">
        <v>983786099000</v>
      </c>
      <c r="J225" s="5">
        <v>768367982000</v>
      </c>
      <c r="K225" s="5">
        <v>1099206717000</v>
      </c>
      <c r="L225" s="5">
        <v>1062242703000</v>
      </c>
      <c r="M225" s="5">
        <v>844705788000</v>
      </c>
      <c r="N225" s="5">
        <v>849718766000</v>
      </c>
      <c r="O225" s="5">
        <v>845979035000</v>
      </c>
      <c r="P225" s="5">
        <v>2297047219000</v>
      </c>
      <c r="Q225" s="5">
        <v>1172966926000</v>
      </c>
      <c r="R225" s="5">
        <v>2894283235000</v>
      </c>
      <c r="S225" s="5">
        <v>4336362908000</v>
      </c>
      <c r="T225" s="5">
        <v>3177138834000</v>
      </c>
      <c r="U225" s="5">
        <v>2225099936000</v>
      </c>
      <c r="V225" s="5">
        <v>1834551854000</v>
      </c>
      <c r="W225" s="5">
        <v>1874982700000</v>
      </c>
      <c r="X225" s="5">
        <v>388519496182</v>
      </c>
      <c r="Y225" s="5">
        <v>340485696049</v>
      </c>
    </row>
    <row r="226" spans="2:25" ht="15.5" x14ac:dyDescent="0.35">
      <c r="C226" t="s">
        <v>242</v>
      </c>
      <c r="D226" s="5">
        <v>1475451000</v>
      </c>
      <c r="E226" s="5">
        <v>318731000</v>
      </c>
      <c r="F226" s="5">
        <v>208862000</v>
      </c>
      <c r="G226" s="5">
        <v>1065737000</v>
      </c>
      <c r="I226" s="5">
        <v>1706569000</v>
      </c>
      <c r="J226" s="5">
        <v>2305333000</v>
      </c>
      <c r="K226" s="5">
        <v>1478805000</v>
      </c>
      <c r="L226" s="5">
        <v>2898387000</v>
      </c>
      <c r="M226" s="5">
        <v>-924079000</v>
      </c>
      <c r="N226" s="5">
        <v>281047000</v>
      </c>
      <c r="O226" s="5">
        <v>-1944874000</v>
      </c>
      <c r="P226" s="5">
        <v>11193230000</v>
      </c>
      <c r="Q226" s="5">
        <v>2869041000</v>
      </c>
      <c r="R226" s="5">
        <v>-3289908000</v>
      </c>
      <c r="S226" s="5">
        <v>56614914000</v>
      </c>
      <c r="T226" s="5">
        <v>7279116000</v>
      </c>
      <c r="U226" s="5">
        <v>12558716000</v>
      </c>
      <c r="V226" s="5">
        <v>3001329000</v>
      </c>
      <c r="W226" s="5">
        <v>-1381678000</v>
      </c>
      <c r="X226" s="5">
        <v>-2585869824</v>
      </c>
      <c r="Y226" s="5">
        <v>-2532299000</v>
      </c>
    </row>
    <row r="227" spans="2:25" ht="15.5" x14ac:dyDescent="0.35">
      <c r="C227" t="s">
        <v>2175</v>
      </c>
      <c r="U227" s="5">
        <v>4425302000</v>
      </c>
      <c r="V227" s="5">
        <v>4821822000</v>
      </c>
      <c r="W227" s="5">
        <v>-11579295000</v>
      </c>
      <c r="X227" s="5">
        <v>-769538499</v>
      </c>
      <c r="Y227" s="5">
        <v>-70156930</v>
      </c>
    </row>
    <row r="228" spans="2:25" ht="15.5" x14ac:dyDescent="0.35">
      <c r="C228" t="s">
        <v>169</v>
      </c>
      <c r="D228" s="5">
        <v>45127941000</v>
      </c>
      <c r="E228" s="5">
        <v>1081738948000</v>
      </c>
      <c r="F228" s="5">
        <v>114623804000</v>
      </c>
      <c r="G228" s="5">
        <v>26081194000</v>
      </c>
      <c r="I228" s="5">
        <v>844012800000</v>
      </c>
      <c r="J228" s="5">
        <v>983786099000</v>
      </c>
      <c r="K228" s="5">
        <v>768367982000</v>
      </c>
      <c r="L228" s="5">
        <v>1099206717000</v>
      </c>
      <c r="M228" s="5">
        <v>1062272703000</v>
      </c>
      <c r="N228" s="5">
        <v>844705788000</v>
      </c>
      <c r="O228" s="5">
        <v>849718766000</v>
      </c>
      <c r="P228" s="5">
        <v>845979035000</v>
      </c>
      <c r="Q228" s="5">
        <v>2297047219000</v>
      </c>
      <c r="R228" s="5">
        <v>1172966926000</v>
      </c>
      <c r="S228" s="5">
        <v>2894283235000</v>
      </c>
      <c r="T228" s="5">
        <v>4336362908000</v>
      </c>
      <c r="U228" s="5">
        <v>3177138834000</v>
      </c>
      <c r="V228" s="5">
        <v>2225099936000</v>
      </c>
      <c r="W228" s="5">
        <v>1834227199000</v>
      </c>
      <c r="X228" s="5">
        <v>1869837911826</v>
      </c>
      <c r="Y228" s="5">
        <v>388519496182</v>
      </c>
    </row>
    <row r="230" spans="2:25" ht="15.5" x14ac:dyDescent="0.35">
      <c r="B230" t="s">
        <v>170</v>
      </c>
      <c r="C230" t="s">
        <v>12</v>
      </c>
      <c r="D230" s="5">
        <v>22700000000</v>
      </c>
      <c r="E230" s="5">
        <v>22700000000</v>
      </c>
      <c r="F230" s="5">
        <v>22700000000</v>
      </c>
      <c r="G230" s="5">
        <v>22700000000</v>
      </c>
      <c r="I230" s="5">
        <v>22700000000</v>
      </c>
      <c r="J230" s="5">
        <v>22700000000</v>
      </c>
      <c r="K230" s="5">
        <v>22700000000</v>
      </c>
      <c r="L230" s="5">
        <v>22700000000</v>
      </c>
      <c r="M230" s="5">
        <v>22700000000</v>
      </c>
      <c r="N230" s="5">
        <v>22700000000</v>
      </c>
      <c r="O230" s="5">
        <v>19360000000</v>
      </c>
      <c r="P230" s="5">
        <v>19360000000</v>
      </c>
      <c r="Q230" s="5">
        <v>19360000000</v>
      </c>
      <c r="R230" s="5">
        <v>20500000000</v>
      </c>
      <c r="S230" s="5">
        <v>20500000000</v>
      </c>
      <c r="T230" s="5">
        <v>20500000000</v>
      </c>
      <c r="U230" s="5">
        <v>20500000000</v>
      </c>
      <c r="V230" s="5">
        <v>20500000000</v>
      </c>
      <c r="W230" s="5">
        <v>20500000000</v>
      </c>
      <c r="X230" s="5">
        <v>20500000000</v>
      </c>
      <c r="Y230" s="5">
        <v>150000000</v>
      </c>
    </row>
    <row r="231" spans="2:25" ht="15.5" x14ac:dyDescent="0.35">
      <c r="C231" t="s">
        <v>171</v>
      </c>
      <c r="D231" s="6">
        <v>-1.43</v>
      </c>
      <c r="E231" s="6">
        <v>9.56</v>
      </c>
      <c r="F231" s="6">
        <v>7.52</v>
      </c>
      <c r="G231" s="6">
        <v>2.2400000000000002</v>
      </c>
    </row>
    <row r="232" spans="2:25" ht="15.5" x14ac:dyDescent="0.35">
      <c r="C232" t="s">
        <v>172</v>
      </c>
      <c r="D232" s="6">
        <v>-72.03</v>
      </c>
      <c r="E232" s="6">
        <v>16.95</v>
      </c>
      <c r="F232" s="6">
        <v>13.96</v>
      </c>
      <c r="G232" s="6">
        <v>45.54</v>
      </c>
    </row>
    <row r="233" spans="2:25" ht="15.5" x14ac:dyDescent="0.35">
      <c r="C233" t="s">
        <v>60</v>
      </c>
      <c r="D233" s="6">
        <v>3.09</v>
      </c>
      <c r="E233" s="6">
        <v>1.27</v>
      </c>
      <c r="F233" s="6">
        <v>2.59</v>
      </c>
      <c r="G233" s="6">
        <v>2.42</v>
      </c>
    </row>
    <row r="234" spans="2:25" ht="15.5" x14ac:dyDescent="0.35">
      <c r="C234" t="s">
        <v>173</v>
      </c>
      <c r="D234" s="5">
        <v>245290000000</v>
      </c>
      <c r="E234" s="5">
        <v>665310000000</v>
      </c>
      <c r="F234" s="5">
        <v>438090000000</v>
      </c>
      <c r="G234" s="5">
        <v>229790000000</v>
      </c>
    </row>
    <row r="235" spans="2:25" ht="15.5" x14ac:dyDescent="0.35">
      <c r="C235" t="s">
        <v>174</v>
      </c>
      <c r="D235" s="6">
        <v>-1.2999999999999999E-3</v>
      </c>
      <c r="E235" s="6">
        <v>9.0000000000000011E-3</v>
      </c>
      <c r="F235" s="6">
        <v>6.8000000000000005E-3</v>
      </c>
      <c r="G235" s="6">
        <v>2E-3</v>
      </c>
    </row>
    <row r="236" spans="2:25" ht="15.5" x14ac:dyDescent="0.35">
      <c r="C236" t="s">
        <v>175</v>
      </c>
      <c r="D236" s="6">
        <v>-2.8000000000000004E-3</v>
      </c>
      <c r="E236" s="6">
        <v>1.8500000000000003E-2</v>
      </c>
      <c r="F236" s="6">
        <v>1.4800000000000001E-2</v>
      </c>
      <c r="G236" s="6">
        <v>4.5000000000000005E-3</v>
      </c>
    </row>
    <row r="237" spans="2:25" ht="15.5" x14ac:dyDescent="0.35">
      <c r="C237" t="s">
        <v>176</v>
      </c>
      <c r="D237" s="6">
        <v>9.1999999999999998E-3</v>
      </c>
      <c r="E237" s="6">
        <v>2.5600000000000001E-2</v>
      </c>
      <c r="F237" s="6">
        <v>1.7500000000000002E-2</v>
      </c>
      <c r="G237" s="6">
        <v>6.6E-3</v>
      </c>
    </row>
    <row r="238" spans="2:25" ht="15.5" x14ac:dyDescent="0.35">
      <c r="C238" t="s">
        <v>177</v>
      </c>
      <c r="D238" s="6">
        <v>0.82</v>
      </c>
      <c r="F238" s="6">
        <v>2.13</v>
      </c>
      <c r="G238" s="6">
        <v>2.14</v>
      </c>
    </row>
    <row r="239" spans="2:25" ht="15.5" x14ac:dyDescent="0.35">
      <c r="C239" t="s">
        <v>178</v>
      </c>
      <c r="D239" s="5">
        <v>13780000000000</v>
      </c>
      <c r="E239" s="5">
        <v>13707000000000</v>
      </c>
      <c r="F239" s="5">
        <v>13673000000000</v>
      </c>
      <c r="G239" s="5">
        <v>13473000000000</v>
      </c>
    </row>
    <row r="240" spans="2:25" ht="15.5" x14ac:dyDescent="0.35">
      <c r="C240" t="s">
        <v>179</v>
      </c>
      <c r="D240" s="6">
        <v>0.2</v>
      </c>
      <c r="E240" s="6">
        <v>0.31</v>
      </c>
      <c r="F240" s="6">
        <v>0.21</v>
      </c>
      <c r="G240" s="6">
        <v>0.21</v>
      </c>
    </row>
    <row r="241" spans="3:25" ht="15.5" x14ac:dyDescent="0.35">
      <c r="C241" t="s">
        <v>180</v>
      </c>
      <c r="D241" s="6">
        <v>516.53</v>
      </c>
      <c r="E241" s="6">
        <v>517.98</v>
      </c>
      <c r="F241" s="6">
        <v>508.44</v>
      </c>
      <c r="G241" s="5">
        <v>493</v>
      </c>
    </row>
    <row r="242" spans="3:25" ht="15.5" x14ac:dyDescent="0.35">
      <c r="C242" t="s">
        <v>181</v>
      </c>
      <c r="D242" s="6">
        <v>0.2</v>
      </c>
      <c r="E242" s="6">
        <v>0.31</v>
      </c>
      <c r="F242" s="6">
        <v>0.21</v>
      </c>
      <c r="G242" s="6">
        <v>0.21</v>
      </c>
    </row>
    <row r="243" spans="3:25" ht="15.5" x14ac:dyDescent="0.35">
      <c r="C243" t="s">
        <v>182</v>
      </c>
      <c r="D243" s="6">
        <v>515.19000000000005</v>
      </c>
      <c r="E243" s="6">
        <v>516.64</v>
      </c>
      <c r="F243" s="6">
        <v>507.1</v>
      </c>
      <c r="G243" s="6">
        <v>491.66</v>
      </c>
    </row>
    <row r="244" spans="3:25" ht="15.5" x14ac:dyDescent="0.35">
      <c r="C244" t="s">
        <v>183</v>
      </c>
      <c r="D244" s="5">
        <v>1997000000000</v>
      </c>
      <c r="E244" s="5">
        <v>2496000000000</v>
      </c>
      <c r="F244" s="5">
        <v>964000000000</v>
      </c>
      <c r="G244" s="5">
        <v>1227000000000</v>
      </c>
    </row>
    <row r="245" spans="3:25" ht="15.5" x14ac:dyDescent="0.35">
      <c r="C245" t="s">
        <v>184</v>
      </c>
      <c r="D245" s="5">
        <v>3146000000000</v>
      </c>
      <c r="E245" s="5">
        <v>2597000000000</v>
      </c>
      <c r="F245" s="5">
        <v>4398000000000</v>
      </c>
      <c r="G245" s="5">
        <v>4311000000000</v>
      </c>
    </row>
    <row r="246" spans="3:25" ht="15.5" x14ac:dyDescent="0.35">
      <c r="C246" t="s">
        <v>185</v>
      </c>
      <c r="D246" s="5">
        <v>11725000000000</v>
      </c>
      <c r="E246" s="5">
        <v>11758000000000</v>
      </c>
      <c r="F246" s="5">
        <v>11541000000000</v>
      </c>
      <c r="G246" s="5">
        <v>11191000000000</v>
      </c>
    </row>
    <row r="247" spans="3:25" ht="15.5" x14ac:dyDescent="0.35">
      <c r="C247" t="s">
        <v>24</v>
      </c>
      <c r="D247" s="5">
        <v>5143000000000</v>
      </c>
      <c r="E247" s="5">
        <v>5093000000000</v>
      </c>
      <c r="F247" s="5">
        <v>5361000000000</v>
      </c>
      <c r="G247" s="5">
        <v>5538000000000</v>
      </c>
    </row>
    <row r="248" spans="3:25" ht="15.5" x14ac:dyDescent="0.35">
      <c r="C248" t="s">
        <v>21</v>
      </c>
      <c r="D248" s="5">
        <v>4016000000000</v>
      </c>
      <c r="E248" s="5">
        <v>4011000000000</v>
      </c>
      <c r="F248" s="5">
        <v>4517000000000</v>
      </c>
      <c r="G248" s="5">
        <v>4809000000000</v>
      </c>
    </row>
    <row r="249" spans="3:25" ht="15.5" x14ac:dyDescent="0.35">
      <c r="C249" t="s">
        <v>186</v>
      </c>
      <c r="D249" s="5">
        <v>5254000000000</v>
      </c>
      <c r="E249" s="5">
        <v>4123000000000</v>
      </c>
      <c r="F249" s="5">
        <v>5098000000000</v>
      </c>
      <c r="G249" s="5">
        <v>4844000000000</v>
      </c>
    </row>
    <row r="250" spans="3:25" ht="15.5" x14ac:dyDescent="0.35">
      <c r="C250" t="s">
        <v>187</v>
      </c>
      <c r="D250" s="5">
        <v>-133000000000</v>
      </c>
      <c r="E250" s="5">
        <v>1648000000000</v>
      </c>
      <c r="F250" s="5">
        <v>-179000000000</v>
      </c>
      <c r="G250" s="5">
        <v>127000000000</v>
      </c>
    </row>
    <row r="251" spans="3:25" ht="15.5" x14ac:dyDescent="0.35">
      <c r="C251" t="s">
        <v>188</v>
      </c>
      <c r="D251" s="5">
        <v>-63000000000</v>
      </c>
      <c r="E251" s="5">
        <v>-113000000000</v>
      </c>
      <c r="F251" s="5">
        <v>7000000000</v>
      </c>
      <c r="G251" s="5">
        <v>-21000000000</v>
      </c>
    </row>
    <row r="252" spans="3:25" ht="15.5" x14ac:dyDescent="0.35">
      <c r="C252" t="s">
        <v>13</v>
      </c>
      <c r="D252" s="5">
        <v>-196000000000</v>
      </c>
      <c r="E252" s="5">
        <v>1536000000000</v>
      </c>
      <c r="F252" s="5">
        <v>-172000000000</v>
      </c>
      <c r="G252" s="5">
        <v>106000000000</v>
      </c>
    </row>
    <row r="253" spans="3:25" ht="15.5" x14ac:dyDescent="0.35">
      <c r="C253" t="s">
        <v>16</v>
      </c>
      <c r="D253" s="6">
        <v>-8.6199999999999992</v>
      </c>
      <c r="E253" s="6">
        <v>67.650000000000006</v>
      </c>
      <c r="F253" s="6">
        <v>-7.59</v>
      </c>
      <c r="G253" s="6">
        <v>4.68</v>
      </c>
    </row>
    <row r="254" spans="3:25" ht="15.5" x14ac:dyDescent="0.35">
      <c r="C254" t="s">
        <v>45</v>
      </c>
      <c r="I254" s="6">
        <v>4.97</v>
      </c>
      <c r="J254" s="6">
        <v>27.92</v>
      </c>
      <c r="K254" s="6">
        <v>47.7</v>
      </c>
      <c r="L254" s="6">
        <v>87.88</v>
      </c>
      <c r="M254" s="6">
        <v>-28.65</v>
      </c>
      <c r="N254" s="6">
        <v>-6.03</v>
      </c>
      <c r="O254" s="6">
        <v>-0.45</v>
      </c>
      <c r="P254" s="6">
        <v>1.53</v>
      </c>
      <c r="Q254" s="6">
        <v>70.83</v>
      </c>
      <c r="R254" s="6">
        <v>30.82</v>
      </c>
      <c r="S254" s="6">
        <v>39.46</v>
      </c>
      <c r="T254" s="6">
        <v>41.7</v>
      </c>
      <c r="U254" s="6">
        <v>41.53</v>
      </c>
      <c r="V254" s="6">
        <v>39.590000000000003</v>
      </c>
      <c r="W254" s="6">
        <v>28.34</v>
      </c>
      <c r="X254" s="6">
        <v>13.78</v>
      </c>
      <c r="Y254" s="6">
        <v>185.55</v>
      </c>
    </row>
    <row r="255" spans="3:25" ht="15.5" x14ac:dyDescent="0.35">
      <c r="C255" t="s">
        <v>59</v>
      </c>
      <c r="I255" s="6">
        <v>21.13</v>
      </c>
      <c r="J255" s="6">
        <v>3.3</v>
      </c>
      <c r="K255" s="6">
        <v>2.7</v>
      </c>
      <c r="L255" s="6">
        <v>1.75</v>
      </c>
      <c r="M255" s="6">
        <v>-4.26</v>
      </c>
      <c r="N255" s="6">
        <v>-31.18</v>
      </c>
      <c r="O255" s="6">
        <v>-393.33</v>
      </c>
      <c r="P255" s="6">
        <v>99.35</v>
      </c>
      <c r="Q255" s="6">
        <v>2.96</v>
      </c>
      <c r="R255" s="6">
        <v>6.81</v>
      </c>
      <c r="S255" s="6">
        <v>8.4600000000000009</v>
      </c>
      <c r="T255" s="6">
        <v>8.0299999999999994</v>
      </c>
      <c r="U255" s="6">
        <v>5.18</v>
      </c>
      <c r="V255" s="6">
        <v>9.35</v>
      </c>
      <c r="W255" s="6">
        <v>12.35</v>
      </c>
      <c r="X255" s="6">
        <v>27.94</v>
      </c>
      <c r="Y255" s="5">
        <v>0</v>
      </c>
    </row>
    <row r="256" spans="3:25" ht="15.5" x14ac:dyDescent="0.35">
      <c r="C256" t="s">
        <v>62</v>
      </c>
      <c r="I256" s="6">
        <v>0.67</v>
      </c>
      <c r="J256" s="6">
        <v>0.37</v>
      </c>
      <c r="K256" s="6">
        <v>0.63</v>
      </c>
      <c r="L256" s="6">
        <v>0.4</v>
      </c>
      <c r="M256" s="6">
        <v>0.65</v>
      </c>
      <c r="N256" s="6">
        <v>0.86</v>
      </c>
      <c r="O256" s="6">
        <v>0.9</v>
      </c>
      <c r="P256" s="6">
        <v>0.57999999999999996</v>
      </c>
      <c r="Q256" s="6">
        <v>0.57999999999999996</v>
      </c>
      <c r="R256" s="6">
        <v>0.72</v>
      </c>
      <c r="S256" s="6">
        <v>1.1499999999999999</v>
      </c>
      <c r="T256" s="6">
        <v>1.3</v>
      </c>
      <c r="U256" s="6">
        <v>0.9</v>
      </c>
      <c r="V256" s="6">
        <v>1.62</v>
      </c>
      <c r="W256" s="6">
        <v>1.88</v>
      </c>
      <c r="X256" s="6">
        <v>4.07</v>
      </c>
      <c r="Y256" s="5">
        <v>0</v>
      </c>
    </row>
    <row r="257" spans="3:25" ht="15.5" x14ac:dyDescent="0.35">
      <c r="C257" t="s">
        <v>189</v>
      </c>
      <c r="I257" s="5">
        <v>984210000000</v>
      </c>
      <c r="J257" s="5">
        <v>1833980000000</v>
      </c>
      <c r="K257" s="5">
        <v>2363210000000</v>
      </c>
      <c r="L257" s="5">
        <v>3563520000000</v>
      </c>
      <c r="M257" s="5">
        <v>984100000000</v>
      </c>
      <c r="N257" s="5">
        <v>1403880000000</v>
      </c>
      <c r="O257" s="5">
        <v>1701460000000</v>
      </c>
      <c r="P257" s="5">
        <v>1106990000000</v>
      </c>
    </row>
    <row r="258" spans="3:25" ht="15.5" x14ac:dyDescent="0.35">
      <c r="C258" t="s">
        <v>190</v>
      </c>
      <c r="I258" s="6">
        <v>4.5000000000000005E-3</v>
      </c>
      <c r="J258" s="6">
        <v>2.4300000000000002E-2</v>
      </c>
      <c r="K258" s="6">
        <v>3.8199999999999998E-2</v>
      </c>
      <c r="L258" s="6">
        <v>6.9699999999999998E-2</v>
      </c>
      <c r="M258" s="6">
        <v>-2.2000000000000002E-2</v>
      </c>
      <c r="N258" s="6">
        <v>-4.5000000000000005E-3</v>
      </c>
      <c r="O258" s="6">
        <v>-2.9999999999999997E-4</v>
      </c>
      <c r="P258" s="6">
        <v>1E-3</v>
      </c>
      <c r="Q258" s="6">
        <v>4.7599999999999996E-2</v>
      </c>
      <c r="R258" s="6">
        <v>2.46E-2</v>
      </c>
      <c r="S258" s="6">
        <v>3.2899999999999999E-2</v>
      </c>
      <c r="T258" s="6">
        <v>3.61E-2</v>
      </c>
      <c r="U258" s="6">
        <v>4.3299999999999998E-2</v>
      </c>
      <c r="V258" s="6">
        <v>5.3399999999999996E-2</v>
      </c>
      <c r="W258" s="6">
        <v>5.3899999999999997E-2</v>
      </c>
      <c r="X258" s="6">
        <v>3.7400000000000003E-2</v>
      </c>
      <c r="Y258" s="6">
        <v>6.3E-3</v>
      </c>
    </row>
    <row r="259" spans="3:25" ht="15.5" x14ac:dyDescent="0.35">
      <c r="C259" t="s">
        <v>191</v>
      </c>
      <c r="I259" s="6">
        <v>9.7999999999999997E-3</v>
      </c>
      <c r="J259" s="6">
        <v>5.6399999999999999E-2</v>
      </c>
      <c r="K259" s="6">
        <v>0.1012</v>
      </c>
      <c r="L259" s="6">
        <v>0.20760000000000001</v>
      </c>
      <c r="M259" s="6">
        <v>-8.3199999999999996E-2</v>
      </c>
      <c r="N259" s="6">
        <v>-1.6E-2</v>
      </c>
      <c r="O259" s="6">
        <v>-8.9999999999999998E-4</v>
      </c>
      <c r="P259" s="6">
        <v>3.3E-3</v>
      </c>
      <c r="Q259" s="6">
        <v>0.15620000000000001</v>
      </c>
      <c r="R259" s="6">
        <v>8.4199999999999997E-2</v>
      </c>
      <c r="S259" s="6">
        <v>0.1188</v>
      </c>
      <c r="T259" s="6">
        <v>0.13269999999999998</v>
      </c>
      <c r="U259" s="6">
        <v>0.1479</v>
      </c>
      <c r="V259" s="6">
        <v>0.16149999999999998</v>
      </c>
      <c r="W259" s="6">
        <v>0.1346</v>
      </c>
      <c r="X259" s="6">
        <v>7.3399999999999993E-2</v>
      </c>
      <c r="Y259" s="6">
        <v>2.1700000000000001E-2</v>
      </c>
    </row>
    <row r="260" spans="3:25" ht="15.5" x14ac:dyDescent="0.35">
      <c r="C260" t="s">
        <v>192</v>
      </c>
      <c r="I260" s="6">
        <v>2.8900000000000002E-2</v>
      </c>
      <c r="J260" s="6">
        <v>6.6600000000000006E-2</v>
      </c>
      <c r="K260" s="6">
        <v>8.7799999999999989E-2</v>
      </c>
      <c r="L260" s="6">
        <v>0.13390000000000002</v>
      </c>
      <c r="M260" s="6">
        <v>1.8100000000000002E-2</v>
      </c>
      <c r="N260" s="6">
        <v>3.78E-2</v>
      </c>
      <c r="O260" s="6">
        <v>5.6500000000000002E-2</v>
      </c>
      <c r="P260" s="6">
        <v>3.1600000000000003E-2</v>
      </c>
      <c r="Q260" s="6">
        <v>0.14300000000000002</v>
      </c>
      <c r="R260" s="6">
        <v>7.9399999999999998E-2</v>
      </c>
      <c r="S260" s="6">
        <v>8.1900000000000001E-2</v>
      </c>
      <c r="T260" s="6">
        <v>9.5199999999999993E-2</v>
      </c>
      <c r="U260" s="6">
        <v>0.11130000000000001</v>
      </c>
      <c r="V260" s="6">
        <v>0.1535</v>
      </c>
      <c r="W260" s="6">
        <v>0.16690000000000002</v>
      </c>
      <c r="X260" s="6">
        <v>0.1114</v>
      </c>
      <c r="Y260" s="6">
        <v>1.9699999999999999E-2</v>
      </c>
    </row>
    <row r="261" spans="3:25" ht="15.5" x14ac:dyDescent="0.35">
      <c r="C261" t="s">
        <v>193</v>
      </c>
      <c r="I261" s="6">
        <v>1.26</v>
      </c>
      <c r="J261" s="6">
        <v>2.04</v>
      </c>
      <c r="K261" s="6">
        <v>2.82</v>
      </c>
      <c r="L261" s="6">
        <v>3.14</v>
      </c>
      <c r="M261" s="6">
        <v>0.42</v>
      </c>
      <c r="N261" s="6">
        <v>1.04</v>
      </c>
      <c r="O261" s="6">
        <v>1.35</v>
      </c>
      <c r="P261" s="6">
        <v>0.8</v>
      </c>
      <c r="Q261" s="6">
        <v>3.56</v>
      </c>
      <c r="R261" s="6">
        <v>2.09</v>
      </c>
      <c r="S261" s="6">
        <v>2.11</v>
      </c>
      <c r="T261" s="6">
        <v>2.5</v>
      </c>
      <c r="U261" s="6">
        <v>2.96</v>
      </c>
      <c r="V261" s="6">
        <v>3.49</v>
      </c>
      <c r="W261" s="6">
        <v>7.07</v>
      </c>
      <c r="X261" s="6">
        <v>23.83</v>
      </c>
      <c r="Y261" s="6">
        <v>68.489999999999995</v>
      </c>
    </row>
    <row r="262" spans="3:25" ht="15.5" x14ac:dyDescent="0.35">
      <c r="C262" t="s">
        <v>56</v>
      </c>
      <c r="I262" s="6">
        <v>0.21</v>
      </c>
      <c r="J262" s="6">
        <v>0.19</v>
      </c>
      <c r="K262" s="6">
        <v>0.27</v>
      </c>
      <c r="L262" s="6">
        <v>0.36</v>
      </c>
      <c r="M262" s="6">
        <v>0.35</v>
      </c>
      <c r="N262" s="6">
        <v>0.5</v>
      </c>
      <c r="O262" s="6">
        <v>0.36</v>
      </c>
      <c r="P262" s="6">
        <v>0.33</v>
      </c>
      <c r="Q262" s="6">
        <v>0.46</v>
      </c>
      <c r="R262" s="6">
        <v>0.56999999999999995</v>
      </c>
      <c r="S262" s="6">
        <v>1.01</v>
      </c>
      <c r="T262" s="6">
        <v>1.07</v>
      </c>
      <c r="U262" s="6">
        <v>0.77</v>
      </c>
      <c r="V262" s="6">
        <v>1.51</v>
      </c>
      <c r="W262" s="6">
        <v>1.66</v>
      </c>
      <c r="X262" s="6">
        <v>2.0499999999999998</v>
      </c>
      <c r="Y262" s="5">
        <v>0</v>
      </c>
    </row>
    <row r="263" spans="3:25" ht="15.5" x14ac:dyDescent="0.35">
      <c r="C263" t="s">
        <v>53</v>
      </c>
      <c r="I263" s="6">
        <v>508.44</v>
      </c>
      <c r="J263" s="6">
        <v>495.55</v>
      </c>
      <c r="K263" s="6">
        <v>471.21</v>
      </c>
      <c r="L263" s="6">
        <v>423.42</v>
      </c>
      <c r="M263" s="6">
        <v>344.24</v>
      </c>
      <c r="N263" s="6">
        <v>376.43</v>
      </c>
      <c r="O263" s="6">
        <v>487.92</v>
      </c>
      <c r="P263" s="6">
        <v>457.68</v>
      </c>
      <c r="Q263" s="6">
        <v>453.57</v>
      </c>
      <c r="R263" s="6">
        <v>366.26</v>
      </c>
      <c r="S263" s="6">
        <v>332.16</v>
      </c>
      <c r="T263" s="6">
        <v>314.27999999999997</v>
      </c>
      <c r="U263" s="6">
        <v>280.75</v>
      </c>
      <c r="V263" s="6">
        <v>245.14</v>
      </c>
      <c r="W263" s="6">
        <v>210.51</v>
      </c>
      <c r="X263" s="6">
        <v>187.86</v>
      </c>
      <c r="Y263" s="6">
        <v>8563.81</v>
      </c>
    </row>
    <row r="264" spans="3:25" ht="15.5" x14ac:dyDescent="0.35">
      <c r="C264" t="s">
        <v>194</v>
      </c>
      <c r="I264" s="6">
        <v>0.21</v>
      </c>
      <c r="J264" s="6">
        <v>0.19</v>
      </c>
      <c r="K264" s="6">
        <v>0.27</v>
      </c>
      <c r="L264" s="6">
        <v>0.36</v>
      </c>
      <c r="M264" s="6">
        <v>0.36</v>
      </c>
      <c r="N264" s="6">
        <v>0.5</v>
      </c>
      <c r="O264" s="6">
        <v>0.36</v>
      </c>
      <c r="P264" s="6">
        <v>0.33</v>
      </c>
      <c r="Q264" s="6">
        <v>0.46</v>
      </c>
      <c r="R264" s="6">
        <v>0.57999999999999996</v>
      </c>
      <c r="S264" s="6">
        <v>1.01</v>
      </c>
      <c r="T264" s="6">
        <v>1.07</v>
      </c>
      <c r="U264" s="6">
        <v>0.77</v>
      </c>
      <c r="V264" s="6">
        <v>1.51</v>
      </c>
      <c r="W264" s="6">
        <v>1.66</v>
      </c>
      <c r="X264" s="6">
        <v>2.0499999999999998</v>
      </c>
      <c r="Y264" s="5">
        <v>0</v>
      </c>
    </row>
    <row r="265" spans="3:25" ht="15.5" x14ac:dyDescent="0.35">
      <c r="C265" t="s">
        <v>195</v>
      </c>
      <c r="I265" s="6">
        <v>507.1</v>
      </c>
      <c r="J265" s="6">
        <v>494.21</v>
      </c>
      <c r="K265" s="6">
        <v>469.87</v>
      </c>
      <c r="L265" s="6">
        <v>422.09</v>
      </c>
      <c r="M265" s="6">
        <v>342.9</v>
      </c>
      <c r="N265" s="6">
        <v>375.09</v>
      </c>
      <c r="O265" s="6">
        <v>486.35</v>
      </c>
      <c r="P265" s="6">
        <v>456.12</v>
      </c>
      <c r="Q265" s="6">
        <v>452.01</v>
      </c>
      <c r="R265" s="6">
        <v>364.78</v>
      </c>
      <c r="S265" s="6">
        <v>330.68</v>
      </c>
      <c r="T265" s="6">
        <v>312.8</v>
      </c>
      <c r="U265" s="6">
        <v>279.27</v>
      </c>
      <c r="V265" s="6">
        <v>245.14</v>
      </c>
      <c r="W265" s="6">
        <v>210.51</v>
      </c>
      <c r="X265" s="6">
        <v>187.86</v>
      </c>
      <c r="Y265" s="6">
        <v>8563.81</v>
      </c>
    </row>
    <row r="266" spans="3:25" ht="15.5" x14ac:dyDescent="0.35">
      <c r="C266" t="s">
        <v>196</v>
      </c>
      <c r="I266" s="5">
        <v>964000000000</v>
      </c>
      <c r="J266" s="5">
        <v>1087000000000</v>
      </c>
      <c r="K266" s="5">
        <v>4507000000000</v>
      </c>
      <c r="L266" s="5">
        <v>905000000000</v>
      </c>
      <c r="M266" s="5">
        <v>2386000000000</v>
      </c>
      <c r="N266" s="5">
        <v>794000000000</v>
      </c>
      <c r="O266" s="5">
        <v>977000000000</v>
      </c>
      <c r="P266" s="5">
        <v>3089000000000</v>
      </c>
      <c r="Q266" s="5">
        <v>2037000000000</v>
      </c>
      <c r="R266" s="5">
        <v>1708000000000</v>
      </c>
      <c r="S266" s="5">
        <v>1241000000000</v>
      </c>
      <c r="T266" s="5">
        <v>442000000000</v>
      </c>
      <c r="U266" s="5">
        <v>823000000000</v>
      </c>
      <c r="V266" s="5">
        <v>864000000000</v>
      </c>
      <c r="W266" s="5">
        <v>2240000000000</v>
      </c>
      <c r="X266" s="5">
        <v>1944000000000</v>
      </c>
      <c r="Y266" s="5">
        <v>1674000000000</v>
      </c>
    </row>
    <row r="267" spans="3:25" ht="15.5" x14ac:dyDescent="0.35">
      <c r="C267" t="s">
        <v>197</v>
      </c>
      <c r="I267" s="5">
        <v>4398000000000</v>
      </c>
      <c r="J267" s="5">
        <v>4548000000000</v>
      </c>
      <c r="K267" s="5">
        <v>3005000000000</v>
      </c>
      <c r="L267" s="5">
        <v>7558000000000</v>
      </c>
      <c r="M267" s="5">
        <v>7766000000000</v>
      </c>
      <c r="N267" s="5">
        <v>9269000000000</v>
      </c>
      <c r="O267" s="5">
        <v>9000000000000</v>
      </c>
      <c r="P267" s="5">
        <v>7318000000000</v>
      </c>
      <c r="Q267" s="5">
        <v>7196000000000</v>
      </c>
      <c r="R267" s="5">
        <v>4806000000000</v>
      </c>
      <c r="S267" s="5">
        <v>5075000000000</v>
      </c>
      <c r="T267" s="5">
        <v>6044000000000</v>
      </c>
      <c r="U267" s="5">
        <v>4635000000000</v>
      </c>
      <c r="V267" s="5">
        <v>3621000000000</v>
      </c>
      <c r="W267" s="5">
        <v>1189000000000</v>
      </c>
      <c r="X267" s="5">
        <v>1000000000</v>
      </c>
      <c r="Y267" s="5">
        <v>0</v>
      </c>
    </row>
    <row r="268" spans="3:25" ht="15.5" x14ac:dyDescent="0.35">
      <c r="C268" t="s">
        <v>26</v>
      </c>
      <c r="I268" s="5">
        <v>5361000000000</v>
      </c>
      <c r="J268" s="5">
        <v>5635000000000</v>
      </c>
      <c r="K268" s="5">
        <v>7512000000000</v>
      </c>
      <c r="L268" s="5">
        <v>8462000000000</v>
      </c>
      <c r="M268" s="5">
        <v>10152000000000</v>
      </c>
      <c r="N268" s="5">
        <v>10063000000000</v>
      </c>
      <c r="O268" s="5">
        <v>9977000000000</v>
      </c>
      <c r="P268" s="5">
        <v>10406000000000</v>
      </c>
      <c r="Q268" s="5">
        <v>9233000000000</v>
      </c>
      <c r="R268" s="5">
        <v>6513000000000</v>
      </c>
      <c r="S268" s="5">
        <v>6316000000000</v>
      </c>
      <c r="T268" s="5">
        <v>6486000000000</v>
      </c>
      <c r="U268" s="5">
        <v>5458000000000</v>
      </c>
      <c r="V268" s="5">
        <v>4485000000000</v>
      </c>
      <c r="W268" s="5">
        <v>3429000000000</v>
      </c>
      <c r="X268" s="5">
        <v>1946000000000</v>
      </c>
      <c r="Y268" s="5">
        <v>1675000000000</v>
      </c>
    </row>
    <row r="269" spans="3:25" ht="15.5" x14ac:dyDescent="0.35">
      <c r="C269" t="s">
        <v>23</v>
      </c>
      <c r="I269" s="5">
        <v>4517000000000</v>
      </c>
      <c r="J269" s="5">
        <v>4651000000000</v>
      </c>
      <c r="K269" s="5">
        <v>6744000000000</v>
      </c>
      <c r="L269" s="5">
        <v>7363000000000</v>
      </c>
      <c r="M269" s="5">
        <v>9090000000000</v>
      </c>
      <c r="N269" s="5">
        <v>9219000000000</v>
      </c>
      <c r="O269" s="5">
        <v>9128000000000</v>
      </c>
      <c r="P269" s="5">
        <v>9560000000000</v>
      </c>
      <c r="Q269" s="5">
        <v>6936000000000</v>
      </c>
      <c r="R269" s="5">
        <v>5340000000000</v>
      </c>
      <c r="S269" s="5">
        <v>3422000000000</v>
      </c>
      <c r="T269" s="5">
        <v>2150000000000</v>
      </c>
      <c r="U269" s="5">
        <v>2281000000000</v>
      </c>
      <c r="V269" s="5">
        <v>2260000000000</v>
      </c>
      <c r="W269" s="5">
        <v>1595000000000</v>
      </c>
      <c r="X269" s="5">
        <v>76000000000</v>
      </c>
      <c r="Y269" s="5">
        <v>1286000000000</v>
      </c>
    </row>
    <row r="270" spans="3:25" ht="15.5" x14ac:dyDescent="0.35">
      <c r="C270" t="s">
        <v>198</v>
      </c>
      <c r="I270" s="5">
        <v>5098000000000</v>
      </c>
      <c r="J270" s="5">
        <v>6400000000000</v>
      </c>
      <c r="K270" s="5">
        <v>2573000000000</v>
      </c>
      <c r="L270" s="5">
        <v>5532000000000</v>
      </c>
      <c r="M270" s="5">
        <v>4645000000000</v>
      </c>
      <c r="N270" s="5">
        <v>5518000000000</v>
      </c>
      <c r="O270" s="5">
        <v>3261000000000</v>
      </c>
      <c r="P270" s="5">
        <v>437000000000</v>
      </c>
      <c r="Q270" s="5">
        <v>2213000000000</v>
      </c>
      <c r="R270" s="5">
        <v>519000000000</v>
      </c>
      <c r="S270" s="5">
        <v>2740000000000</v>
      </c>
      <c r="T270" s="5">
        <v>4960000000000</v>
      </c>
      <c r="U270" s="5">
        <v>3538000000000</v>
      </c>
      <c r="V270" s="5">
        <v>2428000000000</v>
      </c>
      <c r="W270" s="5">
        <v>932000000000</v>
      </c>
      <c r="X270" s="5">
        <v>1364000000000</v>
      </c>
      <c r="Y270" s="5">
        <v>-374000000000</v>
      </c>
    </row>
    <row r="271" spans="3:25" ht="15.5" x14ac:dyDescent="0.35">
      <c r="C271" t="s">
        <v>199</v>
      </c>
      <c r="I271" s="5">
        <v>-240000000000</v>
      </c>
      <c r="J271" s="5">
        <v>1416000000000</v>
      </c>
      <c r="K271" s="5">
        <v>989000000000</v>
      </c>
      <c r="L271" s="5">
        <v>2517000000000</v>
      </c>
      <c r="M271" s="5">
        <v>474000000000</v>
      </c>
      <c r="N271" s="5">
        <v>959000000000</v>
      </c>
      <c r="O271" s="5">
        <v>484000000000</v>
      </c>
      <c r="P271" s="5">
        <v>-806000000000</v>
      </c>
      <c r="Q271" s="5">
        <v>-739000000000</v>
      </c>
      <c r="R271" s="5">
        <v>-524000000000</v>
      </c>
      <c r="S271" s="5">
        <v>-475000000000</v>
      </c>
      <c r="T271" s="5">
        <v>621000000000</v>
      </c>
      <c r="U271" s="5">
        <v>1489000000000</v>
      </c>
      <c r="V271" s="5">
        <v>1212000000000</v>
      </c>
      <c r="W271" s="5">
        <v>-314000000000</v>
      </c>
      <c r="X271" s="5">
        <v>-879000000000</v>
      </c>
      <c r="Y271" s="5">
        <v>-561000000000</v>
      </c>
    </row>
    <row r="272" spans="3:25" ht="15.5" x14ac:dyDescent="0.35">
      <c r="C272" t="s">
        <v>200</v>
      </c>
      <c r="I272" s="5">
        <v>-44000000000</v>
      </c>
      <c r="J272" s="5">
        <v>-113000000000</v>
      </c>
      <c r="K272" s="5">
        <v>-119000000000</v>
      </c>
      <c r="L272" s="5">
        <v>-119000000000</v>
      </c>
      <c r="M272" s="5">
        <v>-281000000000</v>
      </c>
      <c r="N272" s="5">
        <v>-722000000000</v>
      </c>
      <c r="O272" s="5">
        <v>-968000000000</v>
      </c>
      <c r="P272" s="5">
        <v>-1291000000000</v>
      </c>
      <c r="Q272" s="5">
        <v>-965000000000</v>
      </c>
      <c r="R272" s="5">
        <v>-1495000000000</v>
      </c>
      <c r="S272" s="5">
        <v>-768000000000</v>
      </c>
      <c r="T272" s="5">
        <v>-825000000000</v>
      </c>
      <c r="U272" s="5">
        <v>-1446000000000</v>
      </c>
      <c r="V272" s="5">
        <v>-1390000000000</v>
      </c>
      <c r="W272" s="5">
        <v>-982000000000</v>
      </c>
      <c r="X272" s="5">
        <v>-295000000000</v>
      </c>
      <c r="Y272" s="5">
        <v>-455000000000</v>
      </c>
    </row>
    <row r="273" spans="3:25" ht="15.5" x14ac:dyDescent="0.35">
      <c r="C273" t="s">
        <v>15</v>
      </c>
      <c r="I273" s="5">
        <v>-284000000000</v>
      </c>
      <c r="J273" s="5">
        <v>1303000000000</v>
      </c>
      <c r="K273" s="5">
        <v>870000000000</v>
      </c>
      <c r="L273" s="5">
        <v>2398000000000</v>
      </c>
      <c r="M273" s="5">
        <v>192000000000</v>
      </c>
      <c r="N273" s="5">
        <v>237000000000</v>
      </c>
      <c r="O273" s="5">
        <v>-483000000000</v>
      </c>
      <c r="P273" s="5">
        <v>-2097000000000</v>
      </c>
      <c r="Q273" s="5">
        <v>-1703000000000</v>
      </c>
      <c r="R273" s="5">
        <v>-2019000000000</v>
      </c>
      <c r="S273" s="5">
        <v>-1243000000000</v>
      </c>
      <c r="T273" s="5">
        <v>-204000000000</v>
      </c>
      <c r="U273" s="5">
        <v>43000000000</v>
      </c>
      <c r="V273" s="5">
        <v>-178000000000</v>
      </c>
      <c r="W273" s="5">
        <v>-1296000000000</v>
      </c>
      <c r="X273" s="5">
        <v>-1173000000000</v>
      </c>
      <c r="Y273" s="5">
        <v>-1016000000000</v>
      </c>
    </row>
    <row r="274" spans="3:25" ht="15.5" x14ac:dyDescent="0.35">
      <c r="C274" t="s">
        <v>17</v>
      </c>
      <c r="I274" s="6">
        <v>-12.51</v>
      </c>
      <c r="J274" s="6">
        <v>57.39</v>
      </c>
      <c r="K274" s="6">
        <v>38.31</v>
      </c>
      <c r="L274" s="6">
        <v>105.62</v>
      </c>
      <c r="M274" s="6">
        <v>8.48</v>
      </c>
      <c r="N274" s="6">
        <v>10.42</v>
      </c>
      <c r="O274" s="6">
        <v>-24.95</v>
      </c>
      <c r="P274" s="6">
        <v>-108.3</v>
      </c>
      <c r="Q274" s="6">
        <v>-87.95</v>
      </c>
      <c r="R274" s="6">
        <v>-98.49</v>
      </c>
      <c r="S274" s="6">
        <v>-60.64</v>
      </c>
      <c r="T274" s="6">
        <v>-9.9499999999999993</v>
      </c>
      <c r="U274" s="6">
        <v>2.1</v>
      </c>
      <c r="V274" s="6">
        <v>-8.6999999999999993</v>
      </c>
      <c r="W274" s="6">
        <v>-63.21</v>
      </c>
      <c r="X274" s="6">
        <v>-57.24</v>
      </c>
      <c r="Y274" s="6">
        <v>-6771.39</v>
      </c>
    </row>
  </sheetData>
  <pageMargins left="0.7" right="0.7" top="0.75" bottom="0.75" header="0.3" footer="0.3"/>
  <ignoredErrors>
    <ignoredError sqref="A1:Y275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Z2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2176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2177</v>
      </c>
      <c r="D2" s="2" vm="569">
        <f ca="1">IFERROR(_xlfn.STOCKHISTORY("XIDX:" &amp; $C$1, D3, , 0, 0, 1), "Libur")</f>
        <v>985</v>
      </c>
      <c r="E2" s="2" vm="570">
        <f ca="1">IFERROR(_xlfn.STOCKHISTORY("XIDX:" &amp; $C$1, E3, , 0, 0, 1), "Libur")</f>
        <v>950</v>
      </c>
      <c r="H2" s="2" vm="570">
        <f ca="1">IFERROR(INDEX(D2:G2,COUNT(D2:G2)),"")</f>
        <v>950</v>
      </c>
      <c r="I2" s="2" vm="43">
        <f t="shared" ref="I2:Z2" ca="1" si="0">IFERROR(_xlfn.STOCKHISTORY("XIDX:" &amp; $C$1, I1, , 0, 0, 1), "Libur")</f>
        <v>995</v>
      </c>
      <c r="J2" s="2" vm="571">
        <f t="shared" ca="1" si="0"/>
        <v>980</v>
      </c>
      <c r="K2" s="2" vm="572">
        <f t="shared" ca="1" si="0"/>
        <v>960</v>
      </c>
      <c r="L2" s="2" vm="573">
        <f t="shared" ca="1" si="0"/>
        <v>1225</v>
      </c>
      <c r="M2" s="2" vm="574">
        <f t="shared" ca="1" si="0"/>
        <v>1640</v>
      </c>
      <c r="N2" s="2" vm="575">
        <f t="shared" ca="1" si="0"/>
        <v>1955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23425734985</v>
      </c>
      <c r="E4" s="2">
        <f>IFERROR(INDEX(E51:E500,MATCH($C$4,$C$51:$C$500,0)),"")</f>
        <v>29435141976</v>
      </c>
      <c r="H4" s="2">
        <f>IFERROR(SUM(D4:G4)*(4/MAX(1,COUNT(D4:G4))),"")</f>
        <v>105721753922</v>
      </c>
      <c r="I4" s="2">
        <f t="shared" ref="I4:Z4" si="1">IFERROR(INDEX(I51:I500,MATCH($C$4,$C$51:$C$500,0)),"")</f>
        <v>112321565520</v>
      </c>
      <c r="J4" s="2">
        <f t="shared" si="1"/>
        <v>102996849573</v>
      </c>
      <c r="K4" s="2">
        <f t="shared" si="1"/>
        <v>103137139854</v>
      </c>
      <c r="L4" s="2">
        <f t="shared" si="1"/>
        <v>75484823423</v>
      </c>
      <c r="M4" s="2">
        <f t="shared" si="1"/>
        <v>4868679</v>
      </c>
      <c r="N4" s="2">
        <f t="shared" si="1"/>
        <v>4014132</v>
      </c>
      <c r="O4" s="2">
        <f t="shared" si="1"/>
        <v>19401518</v>
      </c>
      <c r="P4" s="2">
        <f t="shared" si="1"/>
        <v>31006096</v>
      </c>
      <c r="Q4" s="2">
        <f t="shared" si="1"/>
        <v>33318959</v>
      </c>
      <c r="R4" s="2">
        <f t="shared" si="1"/>
        <v>48669832</v>
      </c>
      <c r="S4" s="2">
        <f t="shared" si="1"/>
        <v>45264061</v>
      </c>
      <c r="T4" s="2">
        <f t="shared" si="1"/>
        <v>104819253</v>
      </c>
      <c r="U4" s="2">
        <f t="shared" si="1"/>
        <v>1327175078000</v>
      </c>
      <c r="V4" s="2">
        <f t="shared" si="1"/>
        <v>1001452918000</v>
      </c>
      <c r="W4" s="2">
        <f t="shared" si="1"/>
        <v>848307906000</v>
      </c>
      <c r="X4" s="2">
        <f t="shared" si="1"/>
        <v>664257009000</v>
      </c>
      <c r="Y4" s="2">
        <f t="shared" si="1"/>
        <v>754957095000</v>
      </c>
      <c r="Z4" s="2">
        <f t="shared" si="1"/>
        <v>1091775925000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-31067962937</v>
      </c>
      <c r="E5" s="2">
        <f>IFERROR(INDEX(E51:E500,MATCH($C$5,$C$51:$C$500,0)),"")</f>
        <v>-2472158841</v>
      </c>
      <c r="H5" s="2">
        <f>IFERROR(SUM(D5:G5)*(4/MAX(1,COUNT(D5:G5))),"")</f>
        <v>-67080243556</v>
      </c>
      <c r="I5" s="2">
        <f t="shared" ref="I5:Z5" si="2">IFERROR(INDEX(I51:I500,MATCH($C$5,$C$51:$C$500,0)),"")</f>
        <v>71202138639</v>
      </c>
      <c r="J5" s="2">
        <f t="shared" si="2"/>
        <v>-8678080572</v>
      </c>
      <c r="K5" s="2">
        <f t="shared" si="2"/>
        <v>-51918030788</v>
      </c>
      <c r="L5" s="2">
        <f t="shared" si="2"/>
        <v>-96596484482</v>
      </c>
      <c r="M5" s="2">
        <f t="shared" si="2"/>
        <v>-1132190</v>
      </c>
      <c r="N5" s="2">
        <f t="shared" si="2"/>
        <v>-5362674</v>
      </c>
      <c r="O5" s="2">
        <f t="shared" si="2"/>
        <v>-6558591</v>
      </c>
      <c r="P5" s="2">
        <f t="shared" si="2"/>
        <v>-7778459</v>
      </c>
      <c r="Q5" s="2">
        <f t="shared" si="2"/>
        <v>-15304821</v>
      </c>
      <c r="R5" s="2">
        <f t="shared" si="2"/>
        <v>-25344751</v>
      </c>
      <c r="S5" s="2">
        <f t="shared" si="2"/>
        <v>-12700211</v>
      </c>
      <c r="T5" s="2">
        <f t="shared" si="2"/>
        <v>-36409555</v>
      </c>
      <c r="U5" s="2">
        <f t="shared" si="2"/>
        <v>63385519000</v>
      </c>
      <c r="V5" s="2">
        <f t="shared" si="2"/>
        <v>-190887340000</v>
      </c>
      <c r="W5" s="2">
        <f t="shared" si="2"/>
        <v>-223740658000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159543863030</v>
      </c>
      <c r="E6" s="2">
        <f>IFERROR(INDEX(E51:E500,MATCH($C$6,$C$51:$C$500,0)),"")</f>
        <v>190611825967</v>
      </c>
      <c r="H6" s="2">
        <f>IFERROR(INDEX(D6:G6,COUNT(D6:G6)),"")</f>
        <v>190611825967</v>
      </c>
      <c r="I6" s="2">
        <f t="shared" ref="I6:Z6" si="3">IFERROR(INDEX(I51:I500,MATCH($C$6,$C$51:$C$500,0)),"")</f>
        <v>193083984808</v>
      </c>
      <c r="J6" s="2">
        <f t="shared" si="3"/>
        <v>121881846169</v>
      </c>
      <c r="K6" s="2">
        <f t="shared" si="3"/>
        <v>130559926741</v>
      </c>
      <c r="L6" s="2">
        <f t="shared" si="3"/>
        <v>-1382358583981</v>
      </c>
      <c r="M6" s="2">
        <f t="shared" si="3"/>
        <v>-93127994</v>
      </c>
      <c r="N6" s="2">
        <f t="shared" si="3"/>
        <v>-91995803</v>
      </c>
      <c r="O6" s="2">
        <f t="shared" si="3"/>
        <v>-86633129</v>
      </c>
      <c r="P6" s="2">
        <f t="shared" si="3"/>
        <v>-80074538</v>
      </c>
      <c r="Q6" s="2">
        <f t="shared" si="3"/>
        <v>-72296079</v>
      </c>
      <c r="R6" s="2">
        <f t="shared" si="3"/>
        <v>-56991258</v>
      </c>
      <c r="S6" s="2">
        <f t="shared" si="3"/>
        <v>-31646507</v>
      </c>
      <c r="T6" s="2">
        <f t="shared" si="3"/>
        <v>-21702439</v>
      </c>
      <c r="U6" s="2">
        <f t="shared" si="3"/>
        <v>326917637000</v>
      </c>
      <c r="V6" s="2">
        <f t="shared" si="3"/>
        <v>221466284000</v>
      </c>
      <c r="W6" s="2">
        <f t="shared" si="3"/>
        <v>103422500000</v>
      </c>
      <c r="X6" s="2">
        <f t="shared" si="3"/>
        <v>211904038000</v>
      </c>
      <c r="Y6" s="2">
        <f t="shared" si="3"/>
        <v>36722514000</v>
      </c>
      <c r="Z6" s="2">
        <f t="shared" si="3"/>
        <v>112468903000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3.17</v>
      </c>
      <c r="E7" s="3">
        <f>IFERROR(INDEX(E51:E500,MATCH($C$7,$C$51:$C$500,0))/1000000000,"")</f>
        <v>3.17</v>
      </c>
      <c r="H7" s="3">
        <f>IFERROR(INDEX(D7:G7,COUNT(D7:G7)),"")</f>
        <v>3.17</v>
      </c>
      <c r="I7" s="3">
        <f t="shared" ref="I7:Z7" si="4">IFERROR(INDEX(I51:I500,MATCH($C$7,$C$51:$C$500,0))/1000000000,"")</f>
        <v>3.17</v>
      </c>
      <c r="J7" s="3">
        <f t="shared" si="4"/>
        <v>3.17</v>
      </c>
      <c r="K7" s="3">
        <f t="shared" si="4"/>
        <v>3.17</v>
      </c>
      <c r="L7" s="3">
        <f t="shared" si="4"/>
        <v>0.34</v>
      </c>
      <c r="M7" s="3">
        <f t="shared" si="4"/>
        <v>0.34</v>
      </c>
      <c r="N7" s="3">
        <f t="shared" si="4"/>
        <v>0.34</v>
      </c>
      <c r="O7" s="3">
        <f t="shared" si="4"/>
        <v>0.34</v>
      </c>
      <c r="P7" s="3">
        <f t="shared" si="4"/>
        <v>0.34</v>
      </c>
      <c r="Q7" s="3">
        <f t="shared" si="4"/>
        <v>0.34</v>
      </c>
      <c r="R7" s="3">
        <f t="shared" si="4"/>
        <v>0.34</v>
      </c>
      <c r="S7" s="3">
        <f t="shared" si="4"/>
        <v>0.34</v>
      </c>
      <c r="T7" s="3">
        <f t="shared" si="4"/>
        <v>0.34</v>
      </c>
      <c r="U7" s="3">
        <f t="shared" si="4"/>
        <v>0.34</v>
      </c>
      <c r="V7" s="3">
        <f t="shared" si="4"/>
        <v>0.34</v>
      </c>
      <c r="W7" s="3">
        <f t="shared" si="4"/>
        <v>0.34</v>
      </c>
      <c r="X7" s="3">
        <f t="shared" si="4"/>
        <v>0.34</v>
      </c>
      <c r="Y7" s="3">
        <f t="shared" si="4"/>
        <v>0.34</v>
      </c>
      <c r="Z7" s="3">
        <f t="shared" si="4"/>
        <v>0.34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34000000000</v>
      </c>
      <c r="E8" s="2">
        <f>IFERROR(INDEX(E51:E500,MATCH("Free cash flow (Quarter)",$C$51:$C$500,0)),"")</f>
        <v>20000000000</v>
      </c>
      <c r="H8" s="2">
        <f>IFERROR(INDEX(D8:G8,COUNT(D8:G8)),"")</f>
        <v>20000000000</v>
      </c>
      <c r="I8" s="2">
        <f t="shared" ref="I8:Z8" si="5">IFERROR(INDEX(I51:I500,MATCH($C$8,$C$51:$C$500,0)),"")</f>
        <v>53000000000</v>
      </c>
      <c r="J8" s="2">
        <f t="shared" si="5"/>
        <v>16000000000</v>
      </c>
      <c r="K8" s="2">
        <f t="shared" si="5"/>
        <v>6000000000</v>
      </c>
      <c r="L8" s="2">
        <f t="shared" si="5"/>
        <v>-16000000000</v>
      </c>
      <c r="M8" s="2">
        <f t="shared" si="5"/>
        <v>-10000000000</v>
      </c>
      <c r="N8" s="2">
        <f t="shared" si="5"/>
        <v>-34000000000</v>
      </c>
      <c r="O8" s="2">
        <f t="shared" si="5"/>
        <v>-50000000000</v>
      </c>
      <c r="P8" s="2">
        <f t="shared" si="5"/>
        <v>-28000000000</v>
      </c>
      <c r="Q8" s="2">
        <f t="shared" si="5"/>
        <v>-6000000000</v>
      </c>
      <c r="R8" s="2">
        <f t="shared" si="5"/>
        <v>-232000000000</v>
      </c>
      <c r="S8" s="2">
        <f t="shared" si="5"/>
        <v>-68000000000</v>
      </c>
      <c r="T8" s="2">
        <f t="shared" si="5"/>
        <v>-29000000000</v>
      </c>
      <c r="U8" s="2">
        <f t="shared" si="5"/>
        <v>-262000000000</v>
      </c>
      <c r="V8" s="2">
        <f t="shared" si="5"/>
        <v>-7000000000</v>
      </c>
      <c r="W8" s="2">
        <f t="shared" si="5"/>
        <v>-59000000000</v>
      </c>
      <c r="X8" s="2">
        <f t="shared" si="5"/>
        <v>-21000000000</v>
      </c>
      <c r="Y8" s="2">
        <f t="shared" si="5"/>
        <v>-53000000000</v>
      </c>
      <c r="Z8" s="2">
        <f t="shared" si="5"/>
        <v>-35000000000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10.57</v>
      </c>
      <c r="E9" s="3">
        <f>IFERROR(INDEX(E51:E500,MATCH("Free cash flow per share (Quarter)",$C$51:$C$500,0)),"")</f>
        <v>6.4</v>
      </c>
      <c r="H9" s="3">
        <f>IFERROR(INDEX(D9:G9,COUNT(D9:G9)),"")</f>
        <v>6.4</v>
      </c>
      <c r="I9" s="3">
        <f t="shared" ref="I9:Z9" si="6">IFERROR(INDEX(I51:I500,MATCH($C$9,$C$51:$C$500,0)),"")</f>
        <v>16.670000000000002</v>
      </c>
      <c r="J9" s="3">
        <f t="shared" si="6"/>
        <v>4.91</v>
      </c>
      <c r="K9" s="3">
        <f t="shared" si="6"/>
        <v>1.78</v>
      </c>
      <c r="L9" s="3">
        <f t="shared" si="6"/>
        <v>-48.17</v>
      </c>
      <c r="M9" s="3">
        <f t="shared" si="6"/>
        <v>-30.56</v>
      </c>
      <c r="N9" s="3">
        <f t="shared" si="6"/>
        <v>-102.28</v>
      </c>
      <c r="O9" s="3">
        <f t="shared" si="6"/>
        <v>-148.57</v>
      </c>
      <c r="P9" s="3">
        <f t="shared" si="6"/>
        <v>-83.9</v>
      </c>
      <c r="Q9" s="3">
        <f t="shared" si="6"/>
        <v>-18.329999999999998</v>
      </c>
      <c r="R9" s="3">
        <f t="shared" si="6"/>
        <v>-691.53</v>
      </c>
      <c r="S9" s="3">
        <f t="shared" si="6"/>
        <v>-203.36</v>
      </c>
      <c r="T9" s="3">
        <f t="shared" si="6"/>
        <v>-86.19</v>
      </c>
      <c r="U9" s="3">
        <f t="shared" si="6"/>
        <v>-781.85</v>
      </c>
      <c r="V9" s="3">
        <f t="shared" si="6"/>
        <v>-21.29</v>
      </c>
      <c r="W9" s="3">
        <f t="shared" si="6"/>
        <v>-175.59</v>
      </c>
      <c r="X9" s="3">
        <f t="shared" si="6"/>
        <v>-63.33</v>
      </c>
      <c r="Y9" s="3">
        <f t="shared" si="6"/>
        <v>-158.9</v>
      </c>
      <c r="Z9" s="3">
        <f t="shared" si="6"/>
        <v>-105.15</v>
      </c>
    </row>
    <row r="10" spans="1:26" ht="15.5" x14ac:dyDescent="0.35">
      <c r="C10" t="s">
        <v>18</v>
      </c>
      <c r="D10" s="3">
        <f ca="1">IFERROR(IF(D9=0,"",D2/D9),"")</f>
        <v>93.188268684957421</v>
      </c>
      <c r="E10" s="3">
        <f ca="1">IFERROR(IF(E9=0,"",E2/E9),"")</f>
        <v>148.4375</v>
      </c>
      <c r="I10" s="3">
        <f t="shared" ref="I10:Z10" ca="1" si="7">IFERROR(IF(I9=0,"",I2/I9),"")</f>
        <v>59.688062387522493</v>
      </c>
      <c r="J10" s="3">
        <f t="shared" ca="1" si="7"/>
        <v>199.59266802443992</v>
      </c>
      <c r="K10" s="3">
        <f t="shared" ca="1" si="7"/>
        <v>539.32584269662925</v>
      </c>
      <c r="L10" s="3">
        <f t="shared" ca="1" si="7"/>
        <v>-25.430766036952459</v>
      </c>
      <c r="M10" s="3">
        <f t="shared" ca="1" si="7"/>
        <v>-53.66492146596859</v>
      </c>
      <c r="N10" s="3">
        <f t="shared" ca="1" si="7"/>
        <v>-19.114196323816973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72465372190</v>
      </c>
      <c r="E11" s="2">
        <f>IFERROR(INDEX(E51:E500,MATCH($C$11,$C$51:$C$500,0)),"")</f>
        <v>43617208161</v>
      </c>
      <c r="H11" s="2">
        <f>IFERROR(INDEX(D11:G11,COUNT(D11:G11)),"")</f>
        <v>43617208161</v>
      </c>
      <c r="I11" s="2">
        <f t="shared" ref="I11:Z11" si="8">IFERROR(INDEX(I51:I500,MATCH($C$11,$C$51:$C$500,0)),"")</f>
        <v>36540056927</v>
      </c>
      <c r="J11" s="2">
        <f t="shared" si="8"/>
        <v>4820983584</v>
      </c>
      <c r="K11" s="2">
        <f t="shared" si="8"/>
        <v>11401612090</v>
      </c>
      <c r="L11" s="2">
        <f t="shared" si="8"/>
        <v>3778243165</v>
      </c>
      <c r="M11" s="2">
        <f t="shared" si="8"/>
        <v>169903</v>
      </c>
      <c r="N11" s="2">
        <f t="shared" si="8"/>
        <v>26037</v>
      </c>
      <c r="O11" s="2">
        <f t="shared" si="8"/>
        <v>184634</v>
      </c>
      <c r="P11" s="2">
        <f t="shared" si="8"/>
        <v>335559</v>
      </c>
      <c r="Q11" s="2">
        <f t="shared" si="8"/>
        <v>792214</v>
      </c>
      <c r="R11" s="2">
        <f t="shared" si="8"/>
        <v>3397272</v>
      </c>
      <c r="S11" s="2">
        <f t="shared" si="8"/>
        <v>710238</v>
      </c>
      <c r="T11" s="2">
        <f t="shared" si="8"/>
        <v>717127</v>
      </c>
      <c r="U11" s="2">
        <f t="shared" si="8"/>
        <v>46635071000</v>
      </c>
      <c r="V11" s="2">
        <f t="shared" si="8"/>
        <v>15282088000</v>
      </c>
      <c r="W11" s="2">
        <f t="shared" si="8"/>
        <v>28463999000</v>
      </c>
      <c r="X11" s="2">
        <f t="shared" si="8"/>
        <v>20831940000</v>
      </c>
      <c r="Y11" s="2">
        <f t="shared" si="8"/>
        <v>13948831000</v>
      </c>
      <c r="Z11" s="2">
        <f t="shared" si="8"/>
        <v>16555796000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615000000000</v>
      </c>
      <c r="E12" s="2">
        <f>IFERROR(INDEX(E51:E500,MATCH("Net Debt (Quarter)",$C$51:$C$500,0)),"")</f>
        <v>608000000000</v>
      </c>
      <c r="H12" s="2">
        <f>IFERROR(INDEX(D12:G12,COUNT(D12:G12)),"")</f>
        <v>608000000000</v>
      </c>
      <c r="I12" s="2">
        <f t="shared" ref="I12:Z12" si="9">IFERROR(INDEX(I51:I500,MATCH($C$12,$C$51:$C$500,0)),"")</f>
        <v>604000000000</v>
      </c>
      <c r="J12" s="2">
        <f t="shared" si="9"/>
        <v>603000000000</v>
      </c>
      <c r="K12" s="2">
        <f t="shared" si="9"/>
        <v>570000000000</v>
      </c>
      <c r="L12" s="2">
        <f t="shared" si="9"/>
        <v>546000000000</v>
      </c>
      <c r="M12" s="2">
        <f t="shared" si="9"/>
        <v>646000000000</v>
      </c>
      <c r="N12" s="2">
        <f t="shared" si="9"/>
        <v>632000000000</v>
      </c>
      <c r="O12" s="2">
        <f t="shared" si="9"/>
        <v>1600000000000</v>
      </c>
      <c r="P12" s="2">
        <f t="shared" si="9"/>
        <v>1621000000000</v>
      </c>
      <c r="Q12" s="2">
        <f t="shared" si="9"/>
        <v>1503000000000</v>
      </c>
      <c r="R12" s="2">
        <f t="shared" si="9"/>
        <v>1732000000000</v>
      </c>
      <c r="S12" s="2">
        <f t="shared" si="9"/>
        <v>1529000000000</v>
      </c>
      <c r="T12" s="2">
        <f t="shared" si="9"/>
        <v>1387000000000</v>
      </c>
      <c r="U12" s="2">
        <f t="shared" si="9"/>
        <v>1386000000000</v>
      </c>
      <c r="V12" s="2">
        <f t="shared" si="9"/>
        <v>936000000000</v>
      </c>
      <c r="W12" s="2">
        <f t="shared" si="9"/>
        <v>878000000000</v>
      </c>
      <c r="X12" s="2">
        <f t="shared" si="9"/>
        <v>812000000000</v>
      </c>
      <c r="Y12" s="2">
        <f t="shared" si="9"/>
        <v>855000000000</v>
      </c>
      <c r="Z12" s="2">
        <f t="shared" si="9"/>
        <v>960000000000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687000000000</v>
      </c>
      <c r="E13" s="2">
        <f>IFERROR(INDEX(E51:E500,MATCH("Total Debt (Quarter)",$C$51:$C$500,0)),"")</f>
        <v>652000000000</v>
      </c>
      <c r="H13" s="2">
        <f>IFERROR(INDEX(D13:G13,COUNT(D13:G13)),"")</f>
        <v>652000000000</v>
      </c>
      <c r="I13" s="2">
        <f t="shared" ref="I13:Z13" si="10">IFERROR(INDEX(I51:I500,MATCH($C$13,$C$51:$C$500,0)),"")</f>
        <v>641000000000</v>
      </c>
      <c r="J13" s="2">
        <f t="shared" si="10"/>
        <v>608000000000</v>
      </c>
      <c r="K13" s="2">
        <f t="shared" si="10"/>
        <v>582000000000</v>
      </c>
      <c r="L13" s="2">
        <f t="shared" si="10"/>
        <v>550000000000</v>
      </c>
      <c r="M13" s="2">
        <f t="shared" si="10"/>
        <v>648000000000</v>
      </c>
      <c r="N13" s="2">
        <f t="shared" si="10"/>
        <v>633000000000</v>
      </c>
      <c r="O13" s="2">
        <f t="shared" si="10"/>
        <v>1602000000000</v>
      </c>
      <c r="P13" s="2">
        <f t="shared" si="10"/>
        <v>1626000000000</v>
      </c>
      <c r="Q13" s="2">
        <f t="shared" si="10"/>
        <v>1514000000000</v>
      </c>
      <c r="R13" s="2">
        <f t="shared" si="10"/>
        <v>1777000000000</v>
      </c>
      <c r="S13" s="2">
        <f t="shared" si="10"/>
        <v>1538000000000</v>
      </c>
      <c r="T13" s="2">
        <f t="shared" si="10"/>
        <v>1396000000000</v>
      </c>
      <c r="U13" s="2">
        <f t="shared" si="10"/>
        <v>1433000000000</v>
      </c>
      <c r="V13" s="2">
        <f t="shared" si="10"/>
        <v>952000000000</v>
      </c>
      <c r="W13" s="2">
        <f t="shared" si="10"/>
        <v>907000000000</v>
      </c>
      <c r="X13" s="2">
        <f t="shared" si="10"/>
        <v>833000000000</v>
      </c>
      <c r="Y13" s="2">
        <f t="shared" si="10"/>
        <v>869000000000</v>
      </c>
      <c r="Z13" s="2">
        <f t="shared" si="10"/>
        <v>976000000000</v>
      </c>
    </row>
    <row r="14" spans="1:26" ht="15.5" x14ac:dyDescent="0.35">
      <c r="C14" t="s">
        <v>27</v>
      </c>
      <c r="D14" s="2">
        <f>IFERROR(INDEX(D51:D500,MATCH($C$14,$C$51:$C$500,0)),"")</f>
        <v>-3088701583</v>
      </c>
      <c r="E14" s="2">
        <f>IFERROR(INDEX(E51:E500,MATCH($C$14,$C$51:$C$500,0)),"")</f>
        <v>-2696113043</v>
      </c>
      <c r="H14" s="2">
        <f>IFERROR(SUM(D14:G14)*(4/MAX(1,COUNT(D14:G14))),"")</f>
        <v>-11569629252</v>
      </c>
      <c r="I14" s="2">
        <f t="shared" ref="I14:Z14" si="11">IFERROR(INDEX(I51:I500,MATCH($C$14,$C$51:$C$500,0)),"")</f>
        <v>-12304495571</v>
      </c>
      <c r="J14" s="2">
        <f t="shared" si="11"/>
        <v>-10009344071</v>
      </c>
      <c r="K14" s="2">
        <f t="shared" si="11"/>
        <v>-24820372793</v>
      </c>
      <c r="L14" s="2">
        <f t="shared" si="11"/>
        <v>-31415814709</v>
      </c>
      <c r="M14" s="2">
        <f t="shared" si="11"/>
        <v>-1209759</v>
      </c>
      <c r="N14" s="2">
        <f t="shared" si="11"/>
        <v>-2971117</v>
      </c>
      <c r="O14" s="2">
        <f t="shared" si="11"/>
        <v>-3972761</v>
      </c>
      <c r="P14" s="2">
        <f t="shared" si="11"/>
        <v>-4316425</v>
      </c>
      <c r="Q14" s="2">
        <f t="shared" si="11"/>
        <v>-4627388</v>
      </c>
      <c r="R14" s="2">
        <f t="shared" si="11"/>
        <v>-3413027</v>
      </c>
      <c r="S14" s="2">
        <f t="shared" si="11"/>
        <v>-3424736</v>
      </c>
      <c r="T14" s="2">
        <f t="shared" si="11"/>
        <v>-9249672</v>
      </c>
      <c r="U14" s="2">
        <f t="shared" si="11"/>
        <v>-69831384000</v>
      </c>
      <c r="V14" s="2">
        <f t="shared" si="11"/>
        <v>-63789257000</v>
      </c>
      <c r="W14" s="2">
        <f t="shared" si="11"/>
        <v>-51712306000</v>
      </c>
      <c r="X14" s="2">
        <f t="shared" si="11"/>
        <v>-49448270000</v>
      </c>
      <c r="Y14" s="2">
        <f t="shared" si="11"/>
        <v>-42816665000</v>
      </c>
      <c r="Z14" s="2">
        <f t="shared" si="11"/>
        <v>-49150565000</v>
      </c>
    </row>
    <row r="15" spans="1:26" ht="15.5" x14ac:dyDescent="0.35">
      <c r="C15" t="s">
        <v>28</v>
      </c>
      <c r="D15" s="2">
        <f>IFERROR(INDEX(D51:D500,MATCH($C$15,$C$51:$C$500,0)),"")</f>
        <v>544853013</v>
      </c>
      <c r="E15" s="2">
        <f>IFERROR(INDEX(E51:E500,MATCH($C$15,$C$51:$C$500,0)),"")</f>
        <v>485053961</v>
      </c>
      <c r="H15" s="2">
        <f>IFERROR(SUM(D15:G15)*(4/MAX(1,COUNT(D15:G15))),"")</f>
        <v>2059813948</v>
      </c>
      <c r="I15" s="2">
        <f t="shared" ref="I15:Z15" si="12">IFERROR(INDEX(I51:I500,MATCH($C$15,$C$51:$C$500,0)),"")</f>
        <v>21702411499</v>
      </c>
      <c r="J15" s="2">
        <f t="shared" si="12"/>
        <v>1865688614</v>
      </c>
      <c r="K15" s="2">
        <f t="shared" si="12"/>
        <v>-2894070987</v>
      </c>
      <c r="L15" s="2">
        <f t="shared" si="12"/>
        <v>2161233785</v>
      </c>
      <c r="M15" s="2">
        <f t="shared" si="12"/>
        <v>44556</v>
      </c>
      <c r="N15" s="2">
        <f t="shared" si="12"/>
        <v>1329530</v>
      </c>
      <c r="O15" s="2">
        <f t="shared" si="12"/>
        <v>454411</v>
      </c>
      <c r="P15" s="2">
        <f t="shared" si="12"/>
        <v>893017</v>
      </c>
      <c r="Q15" s="2">
        <f t="shared" si="12"/>
        <v>401377</v>
      </c>
      <c r="R15" s="2">
        <f t="shared" si="12"/>
        <v>1091756</v>
      </c>
      <c r="S15" s="2">
        <f t="shared" si="12"/>
        <v>-839293</v>
      </c>
      <c r="T15" s="2">
        <f t="shared" si="12"/>
        <v>-3037829</v>
      </c>
      <c r="U15" s="2">
        <f t="shared" si="12"/>
        <v>-21032917000</v>
      </c>
      <c r="V15" s="2">
        <f t="shared" si="12"/>
        <v>-26031907000</v>
      </c>
      <c r="W15" s="2">
        <f t="shared" si="12"/>
        <v>-57629560000</v>
      </c>
      <c r="X15" s="2">
        <f t="shared" si="12"/>
        <v>183220879000</v>
      </c>
      <c r="Y15" s="2">
        <f t="shared" si="12"/>
        <v>-22138696000</v>
      </c>
      <c r="Z15" s="2">
        <f t="shared" si="12"/>
        <v>-72253015000</v>
      </c>
    </row>
    <row r="16" spans="1:26" ht="15.5" x14ac:dyDescent="0.35">
      <c r="C16" t="s">
        <v>29</v>
      </c>
      <c r="D16" s="2">
        <f>IFERROR(INDEX(D51:D500,MATCH($C$16,$C$51:$C$500,0)),"")</f>
        <v>-31615590922</v>
      </c>
      <c r="E16" s="2">
        <f>IFERROR(INDEX(E51:E500,MATCH($C$16,$C$51:$C$500,0)),"")</f>
        <v>-2959987774</v>
      </c>
      <c r="H16" s="2">
        <f>IFERROR(SUM(D16:G16)*(4/MAX(1,COUNT(D16:G16))),"")</f>
        <v>-69151157392</v>
      </c>
      <c r="I16" s="2">
        <f t="shared" ref="I16:Z16" si="13">IFERROR(INDEX(I51:I500,MATCH($C$16,$C$51:$C$500,0)),"")</f>
        <v>49488627253</v>
      </c>
      <c r="J16" s="2">
        <f t="shared" si="13"/>
        <v>-9997812361</v>
      </c>
      <c r="K16" s="2">
        <f t="shared" si="13"/>
        <v>-48907539205</v>
      </c>
      <c r="L16" s="2">
        <f t="shared" si="13"/>
        <v>-99490569271</v>
      </c>
      <c r="M16" s="2">
        <f t="shared" si="13"/>
        <v>-2035010</v>
      </c>
      <c r="N16" s="2">
        <f t="shared" si="13"/>
        <v>-6439546</v>
      </c>
      <c r="O16" s="2">
        <f t="shared" si="13"/>
        <v>-7731438</v>
      </c>
      <c r="P16" s="2">
        <f t="shared" si="13"/>
        <v>-9079650</v>
      </c>
      <c r="Q16" s="2">
        <f t="shared" si="13"/>
        <v>-15273224</v>
      </c>
      <c r="R16" s="2">
        <f t="shared" si="13"/>
        <v>-26808933</v>
      </c>
      <c r="S16" s="2">
        <f t="shared" si="13"/>
        <v>-11751962</v>
      </c>
      <c r="T16" s="2">
        <f t="shared" si="13"/>
        <v>-33371726</v>
      </c>
      <c r="U16" s="2">
        <f t="shared" si="13"/>
        <v>60716166000</v>
      </c>
      <c r="V16" s="2">
        <f t="shared" si="13"/>
        <v>-145001543000</v>
      </c>
      <c r="W16" s="2">
        <f t="shared" si="13"/>
        <v>-166111242000</v>
      </c>
      <c r="X16" s="2">
        <f t="shared" si="13"/>
        <v>58204895000</v>
      </c>
      <c r="Y16" s="2">
        <f t="shared" si="13"/>
        <v>-97882789000</v>
      </c>
      <c r="Z16" s="2">
        <f t="shared" si="13"/>
        <v>-272242539000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3122450000000</v>
      </c>
      <c r="E20" s="2">
        <f ca="1">IFERROR(E21*E2,"")</f>
        <v>3011500000000</v>
      </c>
      <c r="H20" s="2">
        <f t="shared" ref="H20:Z20" ca="1" si="14">IFERROR(H21*H2,"")</f>
        <v>3011500000000</v>
      </c>
      <c r="I20" s="2">
        <f t="shared" ca="1" si="14"/>
        <v>3154150000000</v>
      </c>
      <c r="J20" s="2">
        <f t="shared" ca="1" si="14"/>
        <v>3106600000000</v>
      </c>
      <c r="K20" s="2">
        <f t="shared" ca="1" si="14"/>
        <v>3043200000000</v>
      </c>
      <c r="L20" s="2">
        <f t="shared" ca="1" si="14"/>
        <v>416500000000</v>
      </c>
      <c r="M20" s="2">
        <f t="shared" ca="1" si="14"/>
        <v>557600000000</v>
      </c>
      <c r="N20" s="2">
        <f t="shared" ca="1" si="14"/>
        <v>664700000000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3170000000</v>
      </c>
      <c r="E21" s="2">
        <f>IFERROR(INDEX(E51:E500,MATCH($C$7,$C$51:$C$500,0)),"")</f>
        <v>3170000000</v>
      </c>
      <c r="H21" s="2">
        <f>IFERROR(INDEX(D21:G21,COUNT(D21:G21)),"")</f>
        <v>3170000000</v>
      </c>
      <c r="I21" s="2">
        <f t="shared" ref="I21:Z21" si="15">IFERROR(INDEX(I51:I500,MATCH($C$7,$C$51:$C$500,0)),"")</f>
        <v>3170000000</v>
      </c>
      <c r="J21" s="2">
        <f t="shared" si="15"/>
        <v>3170000000</v>
      </c>
      <c r="K21" s="2">
        <f t="shared" si="15"/>
        <v>3170000000</v>
      </c>
      <c r="L21" s="2">
        <f t="shared" si="15"/>
        <v>340000000</v>
      </c>
      <c r="M21" s="2">
        <f t="shared" si="15"/>
        <v>340000000</v>
      </c>
      <c r="N21" s="2">
        <f t="shared" si="15"/>
        <v>340000000</v>
      </c>
      <c r="O21" s="2">
        <f t="shared" si="15"/>
        <v>340000000</v>
      </c>
      <c r="P21" s="2">
        <f t="shared" si="15"/>
        <v>340000000</v>
      </c>
      <c r="Q21" s="2">
        <f t="shared" si="15"/>
        <v>340000000</v>
      </c>
      <c r="R21" s="2">
        <f t="shared" si="15"/>
        <v>340000000</v>
      </c>
      <c r="S21" s="2">
        <f t="shared" si="15"/>
        <v>340000000</v>
      </c>
      <c r="T21" s="2">
        <f t="shared" si="15"/>
        <v>340000000</v>
      </c>
      <c r="U21" s="2">
        <f t="shared" si="15"/>
        <v>340000000</v>
      </c>
      <c r="V21" s="2">
        <f t="shared" si="15"/>
        <v>340000000</v>
      </c>
      <c r="W21" s="2">
        <f t="shared" si="15"/>
        <v>340000000</v>
      </c>
      <c r="X21" s="2">
        <f t="shared" si="15"/>
        <v>340000000</v>
      </c>
      <c r="Y21" s="2">
        <f t="shared" si="15"/>
        <v>340000000</v>
      </c>
      <c r="Z21" s="2">
        <f t="shared" si="15"/>
        <v>340000000</v>
      </c>
    </row>
    <row r="23" spans="1:26" ht="15.5" x14ac:dyDescent="0.35">
      <c r="B23" t="s">
        <v>41</v>
      </c>
      <c r="C23" t="s">
        <v>42</v>
      </c>
      <c r="D23" s="3">
        <f>IFERROR(D5/D6*100,"")</f>
        <v>-19.472991531587837</v>
      </c>
      <c r="E23" s="3">
        <f>IFERROR(E5/E6*100,"")</f>
        <v>-1.2969598441536345</v>
      </c>
      <c r="H23" s="3">
        <f t="shared" ref="H23:Z23" si="16">IFERROR(H5/H6*100,"")</f>
        <v>-35.192068076412731</v>
      </c>
      <c r="I23" s="3">
        <f t="shared" si="16"/>
        <v>36.876252947546327</v>
      </c>
      <c r="J23" s="3">
        <f t="shared" si="16"/>
        <v>-7.1200764057733998</v>
      </c>
      <c r="K23" s="3">
        <f t="shared" si="16"/>
        <v>-39.765670894556408</v>
      </c>
      <c r="L23" s="3">
        <f t="shared" si="16"/>
        <v>6.9878022679047271</v>
      </c>
      <c r="M23" s="3">
        <f t="shared" si="16"/>
        <v>1.2157354103428879</v>
      </c>
      <c r="N23" s="3">
        <f t="shared" si="16"/>
        <v>5.829259406540535</v>
      </c>
      <c r="O23" s="3">
        <f t="shared" si="16"/>
        <v>7.5705345930654309</v>
      </c>
      <c r="P23" s="3">
        <f t="shared" si="16"/>
        <v>9.7140229519650809</v>
      </c>
      <c r="Q23" s="3">
        <f t="shared" si="16"/>
        <v>21.16964185568072</v>
      </c>
      <c r="R23" s="3">
        <f t="shared" si="16"/>
        <v>44.471295931035598</v>
      </c>
      <c r="S23" s="3">
        <f t="shared" si="16"/>
        <v>40.131478017463351</v>
      </c>
      <c r="T23" s="3">
        <f t="shared" si="16"/>
        <v>167.76711133711746</v>
      </c>
      <c r="U23" s="3">
        <f t="shared" si="16"/>
        <v>19.388834319758651</v>
      </c>
      <c r="V23" s="3">
        <f t="shared" si="16"/>
        <v>-86.192505943703821</v>
      </c>
      <c r="W23" s="3">
        <f t="shared" si="16"/>
        <v>-216.33653992119704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 t="str">
        <f>IFERROR(_xlfn.RRI(5,I23,D23),"")</f>
        <v/>
      </c>
      <c r="E24" s="4">
        <f>IFERROR(_xlfn.RRI(5,J23,E23),"")</f>
        <v>-0.2886417458442806</v>
      </c>
      <c r="H24" s="4" t="str">
        <f t="shared" ref="H24:Z24" si="17">IFERROR(_xlfn.RRI(5,M23,H23),"")</f>
        <v/>
      </c>
      <c r="I24" s="4">
        <f t="shared" si="17"/>
        <v>0.44619441701429507</v>
      </c>
      <c r="J24" s="4" t="str">
        <f t="shared" si="17"/>
        <v/>
      </c>
      <c r="K24" s="4" t="str">
        <f t="shared" si="17"/>
        <v/>
      </c>
      <c r="L24" s="4">
        <f t="shared" si="17"/>
        <v>-0.19882863366958292</v>
      </c>
      <c r="M24" s="4">
        <f t="shared" si="17"/>
        <v>-0.5131985577805005</v>
      </c>
      <c r="N24" s="4">
        <f t="shared" si="17"/>
        <v>-0.32013036382779381</v>
      </c>
      <c r="O24" s="4">
        <f t="shared" si="17"/>
        <v>-0.46187403909381497</v>
      </c>
      <c r="P24" s="4">
        <f t="shared" si="17"/>
        <v>-0.12909760445367557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22.43</v>
      </c>
      <c r="J25" s="3">
        <f t="shared" si="18"/>
        <v>-2.56</v>
      </c>
      <c r="K25" s="3">
        <f t="shared" si="18"/>
        <v>-16.32</v>
      </c>
      <c r="L25" s="3">
        <f t="shared" si="18"/>
        <v>-290.05</v>
      </c>
      <c r="M25" s="3">
        <f t="shared" si="18"/>
        <v>-84.89</v>
      </c>
      <c r="N25" s="3">
        <f t="shared" si="18"/>
        <v>-221.98</v>
      </c>
      <c r="O25" s="3">
        <f t="shared" si="18"/>
        <v>-306.77999999999997</v>
      </c>
      <c r="P25" s="3">
        <f t="shared" si="18"/>
        <v>-347.65</v>
      </c>
      <c r="Q25" s="3">
        <f t="shared" si="18"/>
        <v>-593.17999999999995</v>
      </c>
      <c r="R25" s="3">
        <f t="shared" si="18"/>
        <v>-1019.88</v>
      </c>
      <c r="S25" s="3">
        <f t="shared" si="18"/>
        <v>-502.51</v>
      </c>
      <c r="T25" s="3">
        <f t="shared" si="18"/>
        <v>-1349.91</v>
      </c>
      <c r="U25" s="3">
        <f t="shared" si="18"/>
        <v>118.26</v>
      </c>
      <c r="V25" s="3">
        <f t="shared" si="18"/>
        <v>-509.7</v>
      </c>
      <c r="W25" s="3">
        <f t="shared" si="18"/>
        <v>-666.77</v>
      </c>
      <c r="X25" s="3">
        <f t="shared" si="18"/>
        <v>719.48</v>
      </c>
      <c r="Y25" s="3">
        <f t="shared" si="18"/>
        <v>-357.68</v>
      </c>
      <c r="Z25" s="3">
        <f t="shared" si="18"/>
        <v>-1026.6400000000001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-0.61604300465912099</v>
      </c>
      <c r="K26" s="4">
        <f t="shared" si="19"/>
        <v>-0.45760511645994362</v>
      </c>
      <c r="L26" s="4">
        <f t="shared" si="19"/>
        <v>-0.13332299465563713</v>
      </c>
      <c r="M26" s="4">
        <f t="shared" si="19"/>
        <v>-0.39177888692594498</v>
      </c>
      <c r="N26" s="4">
        <f t="shared" si="19"/>
        <v>-0.15075337878564377</v>
      </c>
      <c r="O26" s="4">
        <f t="shared" si="19"/>
        <v>-0.25645981404964502</v>
      </c>
      <c r="P26" s="4" t="str">
        <f t="shared" si="19"/>
        <v/>
      </c>
      <c r="Q26" s="4">
        <f t="shared" si="19"/>
        <v>3.0799912985509437E-2</v>
      </c>
      <c r="R26" s="4">
        <f t="shared" si="19"/>
        <v>8.871599832689081E-2</v>
      </c>
      <c r="S26" s="4" t="str">
        <f t="shared" si="19"/>
        <v/>
      </c>
      <c r="T26" s="4">
        <f t="shared" si="19"/>
        <v>0.30425356217662181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7.3898217618296531</v>
      </c>
      <c r="E27" s="3">
        <f>IFERROR(E4/E21,"")</f>
        <v>9.2855337463722396</v>
      </c>
      <c r="H27" s="3">
        <f t="shared" ref="H27:Z27" si="20">IFERROR(H4/H21,"")</f>
        <v>33.350711016403785</v>
      </c>
      <c r="I27" s="3">
        <f t="shared" si="20"/>
        <v>35.43267051104101</v>
      </c>
      <c r="J27" s="3">
        <f t="shared" si="20"/>
        <v>32.491119739116719</v>
      </c>
      <c r="K27" s="3">
        <f t="shared" si="20"/>
        <v>32.535375348264985</v>
      </c>
      <c r="L27" s="3">
        <f t="shared" si="20"/>
        <v>222.01418653823529</v>
      </c>
      <c r="M27" s="3">
        <f t="shared" si="20"/>
        <v>1.4319644117647058E-2</v>
      </c>
      <c r="N27" s="3">
        <f t="shared" si="20"/>
        <v>1.1806270588235294E-2</v>
      </c>
      <c r="O27" s="3">
        <f t="shared" si="20"/>
        <v>5.7063288235294114E-2</v>
      </c>
      <c r="P27" s="3">
        <f t="shared" si="20"/>
        <v>9.1194399999999995E-2</v>
      </c>
      <c r="Q27" s="3">
        <f t="shared" si="20"/>
        <v>9.7996938235294123E-2</v>
      </c>
      <c r="R27" s="3">
        <f t="shared" si="20"/>
        <v>0.14314656470588236</v>
      </c>
      <c r="S27" s="3">
        <f t="shared" si="20"/>
        <v>0.13312959117647058</v>
      </c>
      <c r="T27" s="3">
        <f t="shared" si="20"/>
        <v>0.30829192058823529</v>
      </c>
      <c r="U27" s="3">
        <f t="shared" si="20"/>
        <v>3903.4561117647058</v>
      </c>
      <c r="V27" s="3">
        <f t="shared" si="20"/>
        <v>2945.4497588235295</v>
      </c>
      <c r="W27" s="3">
        <f t="shared" si="20"/>
        <v>2495.0232529411765</v>
      </c>
      <c r="X27" s="3">
        <f t="shared" si="20"/>
        <v>1953.6970852941176</v>
      </c>
      <c r="Y27" s="3">
        <f t="shared" si="20"/>
        <v>2220.4620441176471</v>
      </c>
      <c r="Z27" s="3">
        <f t="shared" si="20"/>
        <v>3211.1056617647059</v>
      </c>
    </row>
    <row r="28" spans="1:26" ht="15.5" x14ac:dyDescent="0.35">
      <c r="C28" t="s">
        <v>48</v>
      </c>
      <c r="D28" s="4">
        <f>IFERROR(_xlfn.RRI(5,I27,D27),"")</f>
        <v>-0.26912010488351878</v>
      </c>
      <c r="E28" s="4">
        <f>IFERROR(_xlfn.RRI(5,J27,E27),"")</f>
        <v>-0.22158994218162387</v>
      </c>
      <c r="H28" s="4">
        <f t="shared" ref="H28:Z28" si="21">IFERROR(_xlfn.RRI(5,M27,H27),"")</f>
        <v>3.7144884327307146</v>
      </c>
      <c r="I28" s="4">
        <f t="shared" si="21"/>
        <v>3.9597322361868095</v>
      </c>
      <c r="J28" s="4">
        <f t="shared" si="21"/>
        <v>2.5569812586080598</v>
      </c>
      <c r="K28" s="4">
        <f t="shared" si="21"/>
        <v>2.2394966130333227</v>
      </c>
      <c r="L28" s="4">
        <f t="shared" si="21"/>
        <v>3.6884970153626506</v>
      </c>
      <c r="M28" s="4">
        <f t="shared" si="21"/>
        <v>-0.36899869282968289</v>
      </c>
      <c r="N28" s="4">
        <f t="shared" si="21"/>
        <v>-0.38401855982851751</v>
      </c>
      <c r="O28" s="4">
        <f t="shared" si="21"/>
        <v>-0.28636041805548273</v>
      </c>
      <c r="P28" s="4">
        <f t="shared" si="21"/>
        <v>-0.88150397720693296</v>
      </c>
      <c r="Q28" s="4">
        <f t="shared" si="21"/>
        <v>-0.8728219453678483</v>
      </c>
      <c r="R28" s="4">
        <f t="shared" si="21"/>
        <v>-0.85817876383521929</v>
      </c>
      <c r="S28" s="4">
        <f t="shared" si="21"/>
        <v>-0.85321439271438404</v>
      </c>
      <c r="T28" s="4">
        <f t="shared" si="21"/>
        <v>-0.83075971115122582</v>
      </c>
      <c r="U28" s="4">
        <f t="shared" si="21"/>
        <v>3.9821854251459676E-2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-9.76171875</v>
      </c>
      <c r="J29" s="4">
        <f t="shared" si="22"/>
        <v>-0.84313725490196079</v>
      </c>
      <c r="K29" s="4">
        <f t="shared" si="22"/>
        <v>-0.94373383899327701</v>
      </c>
      <c r="L29" s="4">
        <f t="shared" si="22"/>
        <v>2.4167746495464724</v>
      </c>
      <c r="M29" s="4">
        <f t="shared" si="22"/>
        <v>-0.61757816019461209</v>
      </c>
      <c r="N29" s="4">
        <f t="shared" si="22"/>
        <v>-0.27641958406675793</v>
      </c>
      <c r="O29" s="4">
        <f t="shared" si="22"/>
        <v>-0.11756076513735081</v>
      </c>
      <c r="P29" s="4">
        <f t="shared" si="22"/>
        <v>-0.41392157523854478</v>
      </c>
      <c r="Q29" s="4">
        <f t="shared" si="22"/>
        <v>-0.4183825548103699</v>
      </c>
      <c r="R29" s="4">
        <f t="shared" si="22"/>
        <v>1.0295715508149093</v>
      </c>
      <c r="S29" s="4">
        <f t="shared" si="22"/>
        <v>-0.62774555340726423</v>
      </c>
      <c r="T29" s="4">
        <f t="shared" si="22"/>
        <v>-12.414764079147641</v>
      </c>
      <c r="U29" s="4">
        <f t="shared" si="22"/>
        <v>-1.2320188346085934</v>
      </c>
      <c r="V29" s="4">
        <f t="shared" si="22"/>
        <v>-0.23556848688453288</v>
      </c>
      <c r="W29" s="4">
        <f t="shared" si="22"/>
        <v>-1.9267387557680546</v>
      </c>
      <c r="X29" s="4">
        <f t="shared" si="22"/>
        <v>-3.0115186759114292</v>
      </c>
      <c r="Y29" s="4">
        <f t="shared" si="22"/>
        <v>-0.65160134029455308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-5.8758187418825096E-2</v>
      </c>
      <c r="I30" s="4">
        <f t="shared" si="23"/>
        <v>9.0533991919733631E-2</v>
      </c>
      <c r="J30" s="4">
        <f t="shared" si="23"/>
        <v>-1.360230477581559E-3</v>
      </c>
      <c r="K30" s="4">
        <f t="shared" si="23"/>
        <v>-0.85345361998900127</v>
      </c>
      <c r="L30" s="4">
        <f t="shared" si="23"/>
        <v>15503.169287603476</v>
      </c>
      <c r="M30" s="4">
        <f t="shared" si="23"/>
        <v>0.21288462860713092</v>
      </c>
      <c r="N30" s="4">
        <f t="shared" si="23"/>
        <v>-0.79310216860350824</v>
      </c>
      <c r="O30" s="4">
        <f t="shared" si="23"/>
        <v>-0.37426762788839973</v>
      </c>
      <c r="P30" s="4">
        <f t="shared" si="23"/>
        <v>-6.941582418586377E-2</v>
      </c>
      <c r="Q30" s="4">
        <f t="shared" si="23"/>
        <v>-0.31540838275340666</v>
      </c>
      <c r="R30" s="4">
        <f t="shared" si="23"/>
        <v>7.5242276648575662E-2</v>
      </c>
      <c r="S30" s="4">
        <f t="shared" si="23"/>
        <v>-0.56817035320791687</v>
      </c>
      <c r="T30" s="4">
        <f t="shared" si="23"/>
        <v>-0.9999210207795961</v>
      </c>
      <c r="U30" s="4">
        <f t="shared" si="23"/>
        <v>0.32524959900311556</v>
      </c>
      <c r="V30" s="4">
        <f t="shared" si="23"/>
        <v>0.18052998317806557</v>
      </c>
      <c r="W30" s="4">
        <f t="shared" si="23"/>
        <v>0.27707783961072213</v>
      </c>
      <c r="X30" s="4">
        <f t="shared" si="23"/>
        <v>-0.12013939149747313</v>
      </c>
      <c r="Y30" s="4">
        <f t="shared" si="23"/>
        <v>-0.30850545637375176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50.26</v>
      </c>
      <c r="E32" s="3">
        <f>IFERROR(INDEX(E51:E500,MATCH($A$32,$C$51:$C$500,0)),"")</f>
        <v>60.05</v>
      </c>
      <c r="H32" s="3">
        <f>IFERROR(INDEX(D32:G32,COUNT(D32:G32)),"")</f>
        <v>60.05</v>
      </c>
      <c r="I32" s="3">
        <f t="shared" ref="I32:Z32" si="24">IFERROR(INDEX(I51:I500,MATCH($C$32,$C$51:$C$500,0)),"")</f>
        <v>60.83</v>
      </c>
      <c r="J32" s="3">
        <f t="shared" si="24"/>
        <v>38.4</v>
      </c>
      <c r="K32" s="3">
        <f t="shared" si="24"/>
        <v>41.13</v>
      </c>
      <c r="L32" s="3">
        <f t="shared" si="24"/>
        <v>-4119.59</v>
      </c>
      <c r="M32" s="3">
        <f t="shared" si="24"/>
        <v>-3962.6</v>
      </c>
      <c r="N32" s="3">
        <f t="shared" si="24"/>
        <v>-3867</v>
      </c>
      <c r="O32" s="3">
        <f t="shared" si="24"/>
        <v>-3588.91</v>
      </c>
      <c r="P32" s="3">
        <f t="shared" si="24"/>
        <v>-3455.62</v>
      </c>
      <c r="Q32" s="3">
        <f t="shared" si="24"/>
        <v>-2918.93</v>
      </c>
      <c r="R32" s="3">
        <f t="shared" si="24"/>
        <v>-2281.98</v>
      </c>
      <c r="S32" s="3">
        <f t="shared" si="24"/>
        <v>-1301.01</v>
      </c>
      <c r="T32" s="3">
        <f t="shared" si="24"/>
        <v>-804.63</v>
      </c>
      <c r="U32" s="3">
        <f t="shared" si="24"/>
        <v>974.25</v>
      </c>
      <c r="V32" s="3">
        <f t="shared" si="24"/>
        <v>660</v>
      </c>
      <c r="W32" s="3">
        <f t="shared" si="24"/>
        <v>308.20999999999998</v>
      </c>
      <c r="X32" s="3">
        <f t="shared" si="24"/>
        <v>631.5</v>
      </c>
      <c r="Y32" s="3">
        <f t="shared" si="24"/>
        <v>109.44</v>
      </c>
      <c r="Z32" s="3">
        <f t="shared" si="24"/>
        <v>335.17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18.899999999999999</v>
      </c>
      <c r="E33" s="3">
        <f>IFERROR(INDEX(E51:E500,MATCH($A$33,$C$51:$C$500,0)),"")</f>
        <v>15.82</v>
      </c>
      <c r="H33" s="3">
        <f>IFERROR(INDEX(D33:G33,COUNT(D33:G33)),"")</f>
        <v>15.82</v>
      </c>
      <c r="I33" s="3">
        <f t="shared" ref="I33:Z33" si="25">IFERROR(INDEX(I51:I500,MATCH($C$33,$C$51:$C$500,0)),"")</f>
        <v>16.36</v>
      </c>
      <c r="J33" s="3">
        <f t="shared" si="25"/>
        <v>25.52</v>
      </c>
      <c r="K33" s="3">
        <f t="shared" si="25"/>
        <v>23.34</v>
      </c>
      <c r="L33" s="3">
        <f t="shared" si="25"/>
        <v>-0.3</v>
      </c>
      <c r="M33" s="3">
        <f t="shared" si="25"/>
        <v>-0.42</v>
      </c>
      <c r="N33" s="3">
        <f t="shared" si="25"/>
        <v>-0.51</v>
      </c>
      <c r="O33" s="3">
        <f t="shared" si="25"/>
        <v>-0.23</v>
      </c>
      <c r="P33" s="3">
        <f t="shared" si="25"/>
        <v>-0.24</v>
      </c>
      <c r="Q33" s="3">
        <f t="shared" si="25"/>
        <v>-0.28000000000000003</v>
      </c>
      <c r="R33" s="3">
        <f t="shared" si="25"/>
        <v>-0.39</v>
      </c>
      <c r="S33" s="3">
        <f t="shared" si="25"/>
        <v>-0.69</v>
      </c>
      <c r="T33" s="3">
        <f t="shared" si="25"/>
        <v>-1.43</v>
      </c>
      <c r="U33" s="3">
        <f t="shared" si="25"/>
        <v>1.23</v>
      </c>
      <c r="V33" s="3">
        <f t="shared" si="25"/>
        <v>1.52</v>
      </c>
      <c r="W33" s="3">
        <f t="shared" si="25"/>
        <v>3.57</v>
      </c>
      <c r="X33" s="3">
        <f t="shared" si="25"/>
        <v>2.06</v>
      </c>
      <c r="Y33" s="3">
        <f t="shared" si="25"/>
        <v>11.88</v>
      </c>
      <c r="Z33" s="3">
        <f t="shared" si="25"/>
        <v>3.88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-97.04</v>
      </c>
      <c r="E34" s="3">
        <f>IFERROR(INDEX(E51:E500,MATCH($A$34,$C$51:$C$500,0)),"")</f>
        <v>-1217.95</v>
      </c>
      <c r="H34" s="3">
        <f>IFERROR(INDEX(D34:G34,COUNT(D34:G34)),"")</f>
        <v>-1217.95</v>
      </c>
      <c r="I34" s="3">
        <f t="shared" ref="I34:Z34" si="26">IFERROR(INDEX(I51:I500,MATCH($C$34,$C$51:$C$500,0)),"")</f>
        <v>44.36</v>
      </c>
      <c r="J34" s="3">
        <f t="shared" si="26"/>
        <v>-382.81</v>
      </c>
      <c r="K34" s="3">
        <f t="shared" si="26"/>
        <v>-58.82</v>
      </c>
      <c r="L34" s="3">
        <f t="shared" si="26"/>
        <v>-4.22</v>
      </c>
      <c r="M34" s="3">
        <f t="shared" si="26"/>
        <v>-19.38</v>
      </c>
      <c r="N34" s="3">
        <f t="shared" si="26"/>
        <v>-8.81</v>
      </c>
      <c r="O34" s="3">
        <f t="shared" si="26"/>
        <v>-2.69</v>
      </c>
      <c r="P34" s="3">
        <f t="shared" si="26"/>
        <v>-2.37</v>
      </c>
      <c r="Q34" s="3">
        <f t="shared" si="26"/>
        <v>-1.39</v>
      </c>
      <c r="R34" s="3">
        <f t="shared" si="26"/>
        <v>-0.88</v>
      </c>
      <c r="S34" s="3">
        <f t="shared" si="26"/>
        <v>-1.79</v>
      </c>
      <c r="T34" s="3">
        <f t="shared" si="26"/>
        <v>-0.85</v>
      </c>
      <c r="U34" s="3">
        <f t="shared" si="26"/>
        <v>10.15</v>
      </c>
      <c r="V34" s="3">
        <f t="shared" si="26"/>
        <v>-1.96</v>
      </c>
      <c r="W34" s="3">
        <f t="shared" si="26"/>
        <v>-1.65</v>
      </c>
      <c r="X34" s="3">
        <f t="shared" si="26"/>
        <v>1.81</v>
      </c>
      <c r="Y34" s="3">
        <f t="shared" si="26"/>
        <v>-3.63</v>
      </c>
      <c r="Z34" s="3">
        <f t="shared" si="26"/>
        <v>-1.27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128.72999999999999</v>
      </c>
      <c r="E35" s="3">
        <f>IFERROR(INDEX(E51:E500,MATCH($A$35,$C$51:$C$500,0)),"")</f>
        <v>102.45</v>
      </c>
      <c r="H35" s="3">
        <f>IFERROR(INDEX(D35:G35,COUNT(D35:G35)),"")</f>
        <v>102.45</v>
      </c>
      <c r="I35" s="3">
        <f t="shared" ref="I35:Z35" si="27">IFERROR(INDEX(I51:I500,MATCH($C$35,$C$51:$C$500,0)),"")</f>
        <v>28.12</v>
      </c>
      <c r="J35" s="3">
        <f t="shared" si="27"/>
        <v>30.2</v>
      </c>
      <c r="K35" s="3">
        <f t="shared" si="27"/>
        <v>29.55</v>
      </c>
      <c r="L35" s="3">
        <f t="shared" si="27"/>
        <v>5.45</v>
      </c>
      <c r="M35" s="3">
        <f t="shared" si="27"/>
        <v>7.92</v>
      </c>
      <c r="N35" s="3">
        <f t="shared" si="27"/>
        <v>11.21</v>
      </c>
      <c r="O35" s="3">
        <f t="shared" si="27"/>
        <v>1.01</v>
      </c>
      <c r="P35" s="3">
        <f t="shared" si="27"/>
        <v>0.63</v>
      </c>
      <c r="Q35" s="3">
        <f t="shared" si="27"/>
        <v>0.62</v>
      </c>
      <c r="R35" s="3">
        <f t="shared" si="27"/>
        <v>0.47</v>
      </c>
      <c r="S35" s="3">
        <f t="shared" si="27"/>
        <v>0.5</v>
      </c>
      <c r="T35" s="3">
        <f t="shared" si="27"/>
        <v>0.3</v>
      </c>
      <c r="U35" s="3">
        <f t="shared" si="27"/>
        <v>0.3</v>
      </c>
      <c r="V35" s="3">
        <f t="shared" si="27"/>
        <v>0.34</v>
      </c>
      <c r="W35" s="3">
        <f t="shared" si="27"/>
        <v>0.44</v>
      </c>
      <c r="X35" s="3">
        <f t="shared" si="27"/>
        <v>0.66</v>
      </c>
      <c r="Y35" s="3">
        <f t="shared" si="27"/>
        <v>0.57999999999999996</v>
      </c>
      <c r="Z35" s="3">
        <f t="shared" si="27"/>
        <v>0.4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23425734985</v>
      </c>
      <c r="E51" s="5">
        <v>29435141976</v>
      </c>
      <c r="F51" s="5">
        <v>27138629814</v>
      </c>
      <c r="G51" s="5">
        <v>29556395100</v>
      </c>
      <c r="I51" s="5">
        <v>112321565520</v>
      </c>
      <c r="J51" s="5">
        <v>102996849573</v>
      </c>
      <c r="K51" s="5">
        <v>103137139854</v>
      </c>
      <c r="L51" s="5">
        <v>75484823423</v>
      </c>
      <c r="M51" s="5">
        <v>4868679</v>
      </c>
      <c r="N51" s="5">
        <v>4014132</v>
      </c>
      <c r="O51" s="5">
        <v>19401518</v>
      </c>
      <c r="P51" s="5">
        <v>31006096</v>
      </c>
      <c r="Q51" s="5">
        <v>33318959</v>
      </c>
      <c r="R51" s="5">
        <v>48669832</v>
      </c>
      <c r="S51" s="5">
        <v>45264061</v>
      </c>
      <c r="T51" s="5">
        <v>104819253</v>
      </c>
      <c r="U51" s="5">
        <v>1327175078000</v>
      </c>
      <c r="V51" s="5">
        <v>1001452918000</v>
      </c>
      <c r="W51" s="5">
        <v>848307906000</v>
      </c>
      <c r="X51" s="5">
        <v>664257009000</v>
      </c>
      <c r="Y51" s="5">
        <v>754957095000</v>
      </c>
      <c r="Z51" s="5">
        <v>1091775925000</v>
      </c>
    </row>
    <row r="52" spans="2:26" ht="15.5" x14ac:dyDescent="0.35">
      <c r="C52" t="s">
        <v>72</v>
      </c>
      <c r="F52" s="5">
        <v>-20940422328</v>
      </c>
      <c r="G52" s="5">
        <v>-14704431177</v>
      </c>
      <c r="I52" s="5">
        <v>-64631325821</v>
      </c>
      <c r="J52" s="5">
        <v>-70732212270</v>
      </c>
      <c r="K52" s="5">
        <v>-90654642233</v>
      </c>
      <c r="L52" s="5">
        <v>-90023762884</v>
      </c>
      <c r="M52" s="5">
        <v>-6711787</v>
      </c>
      <c r="N52" s="5">
        <v>-4647851</v>
      </c>
      <c r="O52" s="5">
        <v>-18779953</v>
      </c>
      <c r="P52" s="5">
        <v>-33819240</v>
      </c>
      <c r="Q52" s="5">
        <v>-35266976</v>
      </c>
      <c r="R52" s="5">
        <v>-49929328</v>
      </c>
      <c r="S52" s="5">
        <v>-50237198</v>
      </c>
      <c r="T52" s="5">
        <v>-116473911</v>
      </c>
      <c r="U52" s="5">
        <v>-1330111576000</v>
      </c>
      <c r="V52" s="5">
        <v>-1105380804000</v>
      </c>
      <c r="W52" s="5">
        <v>-918912482000</v>
      </c>
      <c r="X52" s="5">
        <v>-660576705000</v>
      </c>
      <c r="Y52" s="5">
        <v>-837449247000</v>
      </c>
      <c r="Z52" s="5">
        <v>-1140787115000</v>
      </c>
    </row>
    <row r="53" spans="2:26" ht="15.5" x14ac:dyDescent="0.35">
      <c r="C53" t="s">
        <v>73</v>
      </c>
      <c r="D53" s="5">
        <v>23425734985</v>
      </c>
      <c r="E53" s="5">
        <v>29435141976</v>
      </c>
      <c r="F53" s="5">
        <v>6198207486</v>
      </c>
      <c r="G53" s="5">
        <v>14851963923</v>
      </c>
      <c r="I53" s="5">
        <v>47690239699</v>
      </c>
      <c r="J53" s="5">
        <v>32264637303</v>
      </c>
      <c r="K53" s="5">
        <v>12482497621</v>
      </c>
      <c r="L53" s="5">
        <v>-14538939461</v>
      </c>
      <c r="M53" s="5">
        <v>-1843108</v>
      </c>
      <c r="N53" s="5">
        <v>-633719</v>
      </c>
      <c r="O53" s="5">
        <v>621565</v>
      </c>
      <c r="P53" s="5">
        <v>-2813144</v>
      </c>
      <c r="Q53" s="5">
        <v>-1948017</v>
      </c>
      <c r="R53" s="5">
        <v>-1259496</v>
      </c>
      <c r="S53" s="5">
        <v>-4973137</v>
      </c>
      <c r="T53" s="5">
        <v>-11654658</v>
      </c>
      <c r="U53" s="5">
        <v>-2936498000</v>
      </c>
      <c r="V53" s="5">
        <v>-103927886000</v>
      </c>
      <c r="W53" s="5">
        <v>-70604576000</v>
      </c>
      <c r="X53" s="5">
        <v>3680304000</v>
      </c>
      <c r="Y53" s="5">
        <v>-82492152000</v>
      </c>
      <c r="Z53" s="5">
        <v>-49011190000</v>
      </c>
    </row>
    <row r="54" spans="2:26" ht="15.5" x14ac:dyDescent="0.35">
      <c r="C54" t="s">
        <v>74</v>
      </c>
      <c r="D54" s="5">
        <v>-18825417672</v>
      </c>
      <c r="E54" s="5">
        <v>-23000503886</v>
      </c>
      <c r="F54" s="5">
        <v>-11401773853</v>
      </c>
      <c r="G54" s="5">
        <v>-5217577123</v>
      </c>
      <c r="I54" s="5">
        <v>-21800499982</v>
      </c>
      <c r="J54" s="5">
        <v>-12999365703</v>
      </c>
      <c r="K54" s="5">
        <v>-10467581043</v>
      </c>
      <c r="L54" s="5">
        <v>10454589582</v>
      </c>
      <c r="M54" s="5">
        <v>951536</v>
      </c>
      <c r="N54" s="5">
        <v>-3420808</v>
      </c>
      <c r="O54" s="5">
        <v>-3436114</v>
      </c>
      <c r="P54" s="5">
        <v>-5769932</v>
      </c>
      <c r="Q54" s="5">
        <v>-5491750</v>
      </c>
      <c r="R54" s="5">
        <v>-22174722</v>
      </c>
      <c r="S54" s="5">
        <v>-3362089</v>
      </c>
      <c r="T54" s="5">
        <v>-12484327</v>
      </c>
      <c r="U54" s="5">
        <v>133306561000</v>
      </c>
      <c r="V54" s="5">
        <v>22386262000</v>
      </c>
      <c r="W54" s="5">
        <v>-27707626000</v>
      </c>
      <c r="X54" s="5">
        <v>-27589404000</v>
      </c>
      <c r="Y54" s="5">
        <v>-44698059000</v>
      </c>
      <c r="Z54" s="5">
        <v>-74566698000</v>
      </c>
    </row>
    <row r="55" spans="2:26" ht="15.5" x14ac:dyDescent="0.35">
      <c r="C55" t="s">
        <v>75</v>
      </c>
      <c r="F55" s="5">
        <v>-414203590</v>
      </c>
      <c r="G55" s="5">
        <v>-6848950</v>
      </c>
      <c r="I55" s="5">
        <v>-1480008335</v>
      </c>
      <c r="J55" s="5">
        <v>-3129244464</v>
      </c>
      <c r="K55" s="5">
        <v>-1438471100</v>
      </c>
      <c r="L55" s="5">
        <v>-980921120</v>
      </c>
      <c r="M55" s="5">
        <v>-19249</v>
      </c>
      <c r="N55" s="5">
        <v>-171778</v>
      </c>
      <c r="O55" s="5">
        <v>-773131</v>
      </c>
      <c r="P55" s="5">
        <v>-1407087</v>
      </c>
      <c r="Q55" s="5">
        <v>-1488445</v>
      </c>
      <c r="R55" s="5">
        <v>-1234504</v>
      </c>
      <c r="S55" s="5">
        <v>-1260177</v>
      </c>
      <c r="T55" s="5">
        <v>-2926941</v>
      </c>
      <c r="U55" s="5">
        <v>-18302106000</v>
      </c>
      <c r="V55" s="5">
        <v>-13769729000</v>
      </c>
      <c r="W55" s="5">
        <v>-8935135000</v>
      </c>
      <c r="X55" s="5">
        <v>-10093280000</v>
      </c>
      <c r="Y55" s="5">
        <v>-26579243000</v>
      </c>
      <c r="Z55" s="5">
        <v>-52688035000</v>
      </c>
    </row>
    <row r="56" spans="2:26" ht="15.5" x14ac:dyDescent="0.35">
      <c r="C56" t="s">
        <v>76</v>
      </c>
      <c r="F56" s="5">
        <v>-2886911916</v>
      </c>
      <c r="G56" s="5">
        <v>-6482847165</v>
      </c>
      <c r="I56" s="5">
        <v>-18399804685</v>
      </c>
      <c r="J56" s="5">
        <v>-9469378404</v>
      </c>
      <c r="K56" s="5">
        <v>-9377965993</v>
      </c>
      <c r="L56" s="5">
        <v>-5547910652</v>
      </c>
      <c r="M56" s="5">
        <v>286989</v>
      </c>
      <c r="N56" s="5">
        <v>-395802</v>
      </c>
      <c r="O56" s="5">
        <v>-1370590</v>
      </c>
      <c r="P56" s="5">
        <v>-2041532</v>
      </c>
      <c r="Q56" s="5">
        <v>-2242263</v>
      </c>
      <c r="R56" s="5">
        <v>-3680833</v>
      </c>
      <c r="S56" s="5">
        <v>-4083961</v>
      </c>
      <c r="T56" s="5">
        <v>-4547742</v>
      </c>
      <c r="U56" s="5">
        <v>-28922449000</v>
      </c>
      <c r="V56" s="5">
        <v>-27249193000</v>
      </c>
      <c r="W56" s="5">
        <v>-18772491000</v>
      </c>
      <c r="X56" s="5">
        <v>-17496124000</v>
      </c>
      <c r="Y56" s="5">
        <v>-18118816000</v>
      </c>
      <c r="Z56" s="5">
        <v>-21878663000</v>
      </c>
    </row>
    <row r="57" spans="2:26" ht="15.5" x14ac:dyDescent="0.35">
      <c r="C57" t="s">
        <v>79</v>
      </c>
    </row>
    <row r="58" spans="2:26" ht="15.5" x14ac:dyDescent="0.35">
      <c r="C58" t="s">
        <v>77</v>
      </c>
      <c r="D58" s="5">
        <v>4600317313</v>
      </c>
      <c r="E58" s="5">
        <v>6434638090</v>
      </c>
      <c r="F58" s="5">
        <v>-5203566367</v>
      </c>
      <c r="G58" s="5">
        <v>9634386800</v>
      </c>
      <c r="I58" s="5">
        <v>25889739717</v>
      </c>
      <c r="J58" s="5">
        <v>19265271600</v>
      </c>
      <c r="K58" s="5">
        <v>2014916578</v>
      </c>
      <c r="L58" s="5">
        <v>-4084349879</v>
      </c>
      <c r="M58" s="5">
        <v>-891572</v>
      </c>
      <c r="N58" s="5">
        <v>-4054527</v>
      </c>
      <c r="O58" s="5">
        <v>-2814549</v>
      </c>
      <c r="P58" s="5">
        <v>-8583076</v>
      </c>
      <c r="Q58" s="5">
        <v>-7439767</v>
      </c>
      <c r="R58" s="5">
        <v>-23434218</v>
      </c>
      <c r="S58" s="5">
        <v>-8335226</v>
      </c>
      <c r="T58" s="5">
        <v>-24138985</v>
      </c>
      <c r="U58" s="5">
        <v>130370063000</v>
      </c>
      <c r="V58" s="5">
        <v>-81541624000</v>
      </c>
      <c r="W58" s="5">
        <v>-98312202000</v>
      </c>
      <c r="X58" s="5">
        <v>-23909100000</v>
      </c>
      <c r="Y58" s="5">
        <v>-127190211000</v>
      </c>
      <c r="Z58" s="5">
        <v>-123577888000</v>
      </c>
    </row>
    <row r="59" spans="2:26" ht="15.5" x14ac:dyDescent="0.35">
      <c r="C59" t="s">
        <v>78</v>
      </c>
      <c r="D59" s="5">
        <v>-36215908235</v>
      </c>
      <c r="E59" s="5">
        <v>-9394625864</v>
      </c>
      <c r="F59" s="5">
        <v>57299023694</v>
      </c>
      <c r="G59" s="5">
        <v>-23189070923</v>
      </c>
      <c r="I59" s="5">
        <v>23598887536</v>
      </c>
      <c r="J59" s="5">
        <v>-29263083961</v>
      </c>
      <c r="K59" s="5">
        <v>-50922455783</v>
      </c>
      <c r="L59" s="5">
        <v>-95406219392</v>
      </c>
      <c r="M59" s="5">
        <v>-1143438</v>
      </c>
      <c r="N59" s="5">
        <v>-2385019</v>
      </c>
      <c r="O59" s="5">
        <v>-4916889</v>
      </c>
      <c r="P59" s="5">
        <v>-496574</v>
      </c>
      <c r="Q59" s="5">
        <v>-7833457</v>
      </c>
      <c r="R59" s="5">
        <v>-3374715</v>
      </c>
      <c r="S59" s="5">
        <v>-3416736</v>
      </c>
      <c r="T59" s="5">
        <v>-9232741</v>
      </c>
      <c r="U59" s="5">
        <v>-69653897000</v>
      </c>
      <c r="V59" s="5">
        <v>-63459919000</v>
      </c>
      <c r="W59" s="5">
        <v>-67799040000</v>
      </c>
      <c r="X59" s="5">
        <v>82113995000</v>
      </c>
      <c r="Y59" s="5">
        <v>29307422000</v>
      </c>
      <c r="Z59" s="5">
        <v>-148664651000</v>
      </c>
    </row>
    <row r="60" spans="2:26" ht="15.5" x14ac:dyDescent="0.35">
      <c r="C60" t="s">
        <v>247</v>
      </c>
      <c r="D60" s="5">
        <v>306674370</v>
      </c>
      <c r="E60" s="5">
        <v>256071233</v>
      </c>
      <c r="F60" s="5">
        <v>82083796</v>
      </c>
      <c r="G60" s="5">
        <v>30489471</v>
      </c>
      <c r="I60" s="5">
        <v>221016836</v>
      </c>
      <c r="J60" s="5">
        <v>77218293</v>
      </c>
      <c r="K60" s="5">
        <v>92237930</v>
      </c>
      <c r="L60" s="5">
        <v>29572386</v>
      </c>
      <c r="M60" s="5">
        <v>1036</v>
      </c>
      <c r="N60" s="5">
        <v>1775</v>
      </c>
      <c r="O60" s="5">
        <v>5656</v>
      </c>
      <c r="P60" s="5">
        <v>26882</v>
      </c>
      <c r="Q60" s="5">
        <v>14870</v>
      </c>
      <c r="R60" s="5">
        <v>38312</v>
      </c>
      <c r="S60" s="5">
        <v>8000</v>
      </c>
      <c r="T60" s="5">
        <v>16931</v>
      </c>
      <c r="U60" s="5">
        <v>177487000</v>
      </c>
      <c r="V60" s="5">
        <v>329338000</v>
      </c>
      <c r="W60" s="5">
        <v>325647000</v>
      </c>
      <c r="X60" s="5">
        <v>337437000</v>
      </c>
      <c r="Y60" s="5">
        <v>162985000</v>
      </c>
      <c r="Z60" s="5">
        <v>65867000</v>
      </c>
    </row>
    <row r="61" spans="2:26" ht="15.5" x14ac:dyDescent="0.35">
      <c r="C61" t="s">
        <v>248</v>
      </c>
      <c r="D61" s="5">
        <v>-32990778801</v>
      </c>
      <c r="E61" s="5">
        <v>-8074280421</v>
      </c>
      <c r="F61" s="5">
        <v>-3407380466</v>
      </c>
      <c r="G61" s="5">
        <v>-17689425823</v>
      </c>
      <c r="I61" s="5">
        <v>-24014518500</v>
      </c>
      <c r="J61" s="5">
        <v>-26461396402</v>
      </c>
      <c r="K61" s="5">
        <v>-750128753</v>
      </c>
      <c r="L61" s="5">
        <v>-58159873415</v>
      </c>
      <c r="M61" s="5">
        <v>142938</v>
      </c>
      <c r="N61" s="5">
        <v>723457</v>
      </c>
      <c r="O61" s="5">
        <v>-1478674</v>
      </c>
      <c r="P61" s="5">
        <v>3780959</v>
      </c>
      <c r="Q61" s="5">
        <v>-1603744</v>
      </c>
      <c r="W61" s="5">
        <v>-10712233000</v>
      </c>
      <c r="X61" s="5">
        <v>22675417000</v>
      </c>
      <c r="Y61" s="5">
        <v>92581960000</v>
      </c>
      <c r="Z61" s="5">
        <v>-95010841000</v>
      </c>
    </row>
    <row r="62" spans="2:26" ht="15.5" x14ac:dyDescent="0.35">
      <c r="C62" t="s">
        <v>27</v>
      </c>
      <c r="D62" s="5">
        <v>-3088701583</v>
      </c>
      <c r="E62" s="5">
        <v>-2696113043</v>
      </c>
      <c r="F62" s="5">
        <v>-3212236563</v>
      </c>
      <c r="G62" s="5">
        <v>-3916670350</v>
      </c>
      <c r="I62" s="5">
        <v>-12304495571</v>
      </c>
      <c r="J62" s="5">
        <v>-10009344071</v>
      </c>
      <c r="K62" s="5">
        <v>-24820372793</v>
      </c>
      <c r="L62" s="5">
        <v>-31415814709</v>
      </c>
      <c r="M62" s="5">
        <v>-1209759</v>
      </c>
      <c r="N62" s="5">
        <v>-2971117</v>
      </c>
      <c r="O62" s="5">
        <v>-3972761</v>
      </c>
      <c r="P62" s="5">
        <v>-4316425</v>
      </c>
      <c r="Q62" s="5">
        <v>-4627388</v>
      </c>
      <c r="R62" s="5">
        <v>-3413027</v>
      </c>
      <c r="S62" s="5">
        <v>-3424736</v>
      </c>
      <c r="T62" s="5">
        <v>-9249672</v>
      </c>
      <c r="U62" s="5">
        <v>-69831384000</v>
      </c>
      <c r="V62" s="5">
        <v>-63789257000</v>
      </c>
      <c r="W62" s="5">
        <v>-51712306000</v>
      </c>
      <c r="X62" s="5">
        <v>-49448270000</v>
      </c>
      <c r="Y62" s="5">
        <v>-42816665000</v>
      </c>
      <c r="Z62" s="5">
        <v>-49150565000</v>
      </c>
    </row>
    <row r="63" spans="2:26" ht="15.5" x14ac:dyDescent="0.35">
      <c r="C63" t="s">
        <v>249</v>
      </c>
      <c r="D63" s="5">
        <v>5265000000</v>
      </c>
      <c r="F63" s="5">
        <v>2309813755</v>
      </c>
      <c r="G63" s="5">
        <v>247500000</v>
      </c>
      <c r="I63" s="5">
        <v>3687813599</v>
      </c>
      <c r="J63" s="5">
        <v>16009817627</v>
      </c>
      <c r="L63" s="5">
        <v>-1324475385</v>
      </c>
      <c r="M63" s="5">
        <v>-7846</v>
      </c>
      <c r="N63" s="5">
        <v>-90884</v>
      </c>
      <c r="O63" s="5">
        <v>678293</v>
      </c>
      <c r="P63" s="5">
        <v>130106</v>
      </c>
      <c r="Q63" s="5">
        <v>-1617195</v>
      </c>
      <c r="W63" s="5">
        <v>326000000</v>
      </c>
      <c r="X63" s="5">
        <v>-3032518000</v>
      </c>
      <c r="Y63" s="5">
        <v>318575000</v>
      </c>
      <c r="Z63" s="5">
        <v>184400000</v>
      </c>
    </row>
    <row r="64" spans="2:26" ht="15.5" x14ac:dyDescent="0.35">
      <c r="C64" t="s">
        <v>254</v>
      </c>
      <c r="W64" s="5">
        <v>212899000</v>
      </c>
    </row>
    <row r="65" spans="2:26" ht="15.5" x14ac:dyDescent="0.35">
      <c r="C65" t="s">
        <v>83</v>
      </c>
      <c r="D65" s="5">
        <v>-1449992987</v>
      </c>
      <c r="E65" s="5">
        <v>-2649033907</v>
      </c>
      <c r="F65" s="5">
        <v>-1422350517</v>
      </c>
      <c r="G65" s="5">
        <v>-1860964221</v>
      </c>
      <c r="I65" s="5">
        <v>-6940022517</v>
      </c>
      <c r="J65" s="5">
        <v>-6042989979</v>
      </c>
      <c r="K65" s="5">
        <v>-5817534285</v>
      </c>
      <c r="L65" s="5">
        <v>-4535628269</v>
      </c>
      <c r="M65" s="5">
        <v>-69807</v>
      </c>
      <c r="N65" s="5">
        <v>-48250</v>
      </c>
      <c r="O65" s="5">
        <v>-149403</v>
      </c>
      <c r="P65" s="5">
        <v>-118096</v>
      </c>
    </row>
    <row r="66" spans="2:26" ht="15.5" x14ac:dyDescent="0.35">
      <c r="C66" t="s">
        <v>80</v>
      </c>
      <c r="D66" s="5">
        <v>-36215908235</v>
      </c>
      <c r="E66" s="5">
        <v>-9394625864</v>
      </c>
      <c r="F66" s="5">
        <v>57299023694</v>
      </c>
      <c r="G66" s="5">
        <v>-23189070923</v>
      </c>
      <c r="I66" s="5">
        <v>23598887536</v>
      </c>
      <c r="J66" s="5">
        <v>-29263083961</v>
      </c>
      <c r="K66" s="5">
        <v>-50922455783</v>
      </c>
      <c r="L66" s="5">
        <v>-95406219392</v>
      </c>
      <c r="M66" s="5">
        <v>-1143438</v>
      </c>
      <c r="N66" s="5">
        <v>-2385019</v>
      </c>
      <c r="O66" s="5">
        <v>-4916889</v>
      </c>
      <c r="P66" s="5">
        <v>-496574</v>
      </c>
      <c r="Q66" s="5">
        <v>-7833457</v>
      </c>
      <c r="R66" s="5">
        <v>-3374715</v>
      </c>
      <c r="S66" s="5">
        <v>-3416736</v>
      </c>
      <c r="T66" s="5">
        <v>-9232741</v>
      </c>
      <c r="U66" s="5">
        <v>-69653897000</v>
      </c>
      <c r="V66" s="5">
        <v>-63459919000</v>
      </c>
      <c r="W66" s="5">
        <v>-67799040000</v>
      </c>
      <c r="X66" s="5">
        <v>82113995000</v>
      </c>
      <c r="Y66" s="5">
        <v>29307422000</v>
      </c>
      <c r="Z66" s="5">
        <v>-148664651000</v>
      </c>
    </row>
    <row r="67" spans="2:26" ht="15.5" x14ac:dyDescent="0.35">
      <c r="C67" t="s">
        <v>29</v>
      </c>
      <c r="D67" s="5">
        <v>-31615590922</v>
      </c>
      <c r="E67" s="5">
        <v>-2959987774</v>
      </c>
      <c r="F67" s="5">
        <v>52095457327</v>
      </c>
      <c r="G67" s="5">
        <v>-13554684123</v>
      </c>
      <c r="I67" s="5">
        <v>49488627253</v>
      </c>
      <c r="J67" s="5">
        <v>-9997812361</v>
      </c>
      <c r="K67" s="5">
        <v>-48907539205</v>
      </c>
      <c r="L67" s="5">
        <v>-99490569271</v>
      </c>
      <c r="M67" s="5">
        <v>-2035010</v>
      </c>
      <c r="N67" s="5">
        <v>-6439546</v>
      </c>
      <c r="O67" s="5">
        <v>-7731438</v>
      </c>
      <c r="P67" s="5">
        <v>-9079650</v>
      </c>
      <c r="Q67" s="5">
        <v>-15273224</v>
      </c>
      <c r="R67" s="5">
        <v>-26808933</v>
      </c>
      <c r="S67" s="5">
        <v>-11751962</v>
      </c>
      <c r="T67" s="5">
        <v>-33371726</v>
      </c>
      <c r="U67" s="5">
        <v>60716166000</v>
      </c>
      <c r="V67" s="5">
        <v>-145001543000</v>
      </c>
      <c r="W67" s="5">
        <v>-166111242000</v>
      </c>
      <c r="X67" s="5">
        <v>58204895000</v>
      </c>
      <c r="Y67" s="5">
        <v>-97882789000</v>
      </c>
      <c r="Z67" s="5">
        <v>-272242539000</v>
      </c>
    </row>
    <row r="68" spans="2:26" ht="15.5" x14ac:dyDescent="0.35">
      <c r="C68" t="s">
        <v>28</v>
      </c>
      <c r="D68" s="5">
        <v>544853013</v>
      </c>
      <c r="E68" s="5">
        <v>485053961</v>
      </c>
      <c r="F68" s="5">
        <v>20655480998</v>
      </c>
      <c r="G68" s="5">
        <v>464562571</v>
      </c>
      <c r="I68" s="5">
        <v>21702411499</v>
      </c>
      <c r="J68" s="5">
        <v>1865688614</v>
      </c>
      <c r="K68" s="5">
        <v>-2894070987</v>
      </c>
      <c r="L68" s="5">
        <v>2161233785</v>
      </c>
      <c r="M68" s="5">
        <v>44556</v>
      </c>
      <c r="N68" s="5">
        <v>1329530</v>
      </c>
      <c r="O68" s="5">
        <v>454411</v>
      </c>
      <c r="P68" s="5">
        <v>893017</v>
      </c>
      <c r="Q68" s="5">
        <v>401377</v>
      </c>
      <c r="R68" s="5">
        <v>1091756</v>
      </c>
      <c r="S68" s="5">
        <v>-839293</v>
      </c>
      <c r="T68" s="5">
        <v>-3037829</v>
      </c>
      <c r="U68" s="5">
        <v>-21032917000</v>
      </c>
      <c r="V68" s="5">
        <v>-26031907000</v>
      </c>
      <c r="W68" s="5">
        <v>-57629560000</v>
      </c>
      <c r="X68" s="5">
        <v>183220879000</v>
      </c>
      <c r="Y68" s="5">
        <v>-22138696000</v>
      </c>
      <c r="Z68" s="5">
        <v>-72253015000</v>
      </c>
    </row>
    <row r="69" spans="2:26" ht="15.5" x14ac:dyDescent="0.35">
      <c r="C69" t="s">
        <v>327</v>
      </c>
      <c r="D69" s="5">
        <v>-31070737909</v>
      </c>
      <c r="E69" s="5">
        <v>-2474933813</v>
      </c>
      <c r="F69" s="5">
        <v>72750938325</v>
      </c>
      <c r="G69" s="5">
        <v>-13090121552</v>
      </c>
      <c r="I69" s="5">
        <v>71191038752</v>
      </c>
      <c r="J69" s="5">
        <v>-8132123747</v>
      </c>
      <c r="K69" s="5">
        <v>-51801610192</v>
      </c>
      <c r="L69" s="5">
        <v>-97329335486</v>
      </c>
      <c r="M69" s="5">
        <v>-1990454</v>
      </c>
      <c r="N69" s="5">
        <v>-5110016</v>
      </c>
      <c r="O69" s="5">
        <v>-7277027</v>
      </c>
      <c r="P69" s="5">
        <v>-8186633</v>
      </c>
      <c r="Q69" s="5">
        <v>-14871847</v>
      </c>
      <c r="R69" s="5">
        <v>-25717177</v>
      </c>
      <c r="S69" s="5">
        <v>-12591255</v>
      </c>
      <c r="T69" s="5">
        <v>-36409555</v>
      </c>
      <c r="U69" s="5">
        <v>39683249000</v>
      </c>
      <c r="V69" s="5">
        <v>-171033450000</v>
      </c>
      <c r="W69" s="5">
        <v>-223740802000</v>
      </c>
      <c r="X69" s="5">
        <v>241425774000</v>
      </c>
      <c r="Y69" s="5">
        <v>-120021485000</v>
      </c>
      <c r="Z69" s="5">
        <v>-344495554000</v>
      </c>
    </row>
    <row r="70" spans="2:26" ht="15.5" x14ac:dyDescent="0.35">
      <c r="C70" t="s">
        <v>255</v>
      </c>
      <c r="Z70" s="5">
        <v>11485065000</v>
      </c>
    </row>
    <row r="71" spans="2:26" ht="15.5" x14ac:dyDescent="0.35">
      <c r="C71" t="s">
        <v>86</v>
      </c>
      <c r="D71" s="5">
        <v>-31070737909</v>
      </c>
      <c r="E71" s="5">
        <v>-2474933813</v>
      </c>
      <c r="F71" s="5">
        <v>72750938325</v>
      </c>
      <c r="G71" s="5">
        <v>-13090121552</v>
      </c>
      <c r="I71" s="5">
        <v>71191038752</v>
      </c>
      <c r="J71" s="5">
        <v>-8132123747</v>
      </c>
      <c r="K71" s="5">
        <v>-51801610192</v>
      </c>
      <c r="L71" s="5">
        <v>-97329335486</v>
      </c>
      <c r="M71" s="5">
        <v>-1990454</v>
      </c>
      <c r="N71" s="5">
        <v>-5110016</v>
      </c>
      <c r="O71" s="5">
        <v>-7277027</v>
      </c>
      <c r="P71" s="5">
        <v>-8186633</v>
      </c>
      <c r="Q71" s="5">
        <v>-14871847</v>
      </c>
      <c r="R71" s="5">
        <v>-25717177</v>
      </c>
      <c r="S71" s="5">
        <v>-12591255</v>
      </c>
      <c r="T71" s="5">
        <v>-36409555</v>
      </c>
      <c r="U71" s="5">
        <v>39683249000</v>
      </c>
      <c r="V71" s="5">
        <v>-171033450000</v>
      </c>
      <c r="W71" s="5">
        <v>-223740802000</v>
      </c>
      <c r="X71" s="5">
        <v>241425774000</v>
      </c>
      <c r="Y71" s="5">
        <v>-120021485000</v>
      </c>
      <c r="Z71" s="5">
        <v>-333010489000</v>
      </c>
    </row>
    <row r="72" spans="2:26" ht="15.5" x14ac:dyDescent="0.35">
      <c r="C72" t="s">
        <v>87</v>
      </c>
      <c r="D72" s="5">
        <v>2774972</v>
      </c>
      <c r="E72" s="5">
        <v>2774972</v>
      </c>
      <c r="F72" s="5">
        <v>11099887</v>
      </c>
      <c r="I72" s="5">
        <v>11099887</v>
      </c>
      <c r="J72" s="5">
        <v>-545956825</v>
      </c>
      <c r="K72" s="5">
        <v>-116420596</v>
      </c>
      <c r="L72" s="5">
        <v>732851004</v>
      </c>
      <c r="M72" s="5">
        <v>858263</v>
      </c>
      <c r="N72" s="5">
        <v>-252658</v>
      </c>
      <c r="O72" s="5">
        <v>718436</v>
      </c>
      <c r="P72" s="5">
        <v>408174</v>
      </c>
      <c r="Q72" s="5">
        <v>-432974</v>
      </c>
      <c r="R72" s="5">
        <v>372426</v>
      </c>
      <c r="S72" s="5">
        <v>-108956</v>
      </c>
      <c r="U72" s="5">
        <v>23702270000</v>
      </c>
      <c r="V72" s="5">
        <v>-19853890000</v>
      </c>
      <c r="W72" s="5">
        <v>144000</v>
      </c>
    </row>
    <row r="73" spans="2:26" ht="15.5" x14ac:dyDescent="0.35">
      <c r="C73" t="s">
        <v>89</v>
      </c>
      <c r="D73" s="5">
        <v>-31067962937</v>
      </c>
      <c r="E73" s="5">
        <v>-2472158841</v>
      </c>
      <c r="F73" s="5">
        <v>72762038212</v>
      </c>
      <c r="G73" s="5">
        <v>-13090121552</v>
      </c>
      <c r="I73" s="5">
        <v>71202138639</v>
      </c>
      <c r="J73" s="5">
        <v>-8678080572</v>
      </c>
      <c r="K73" s="5">
        <v>-51918030788</v>
      </c>
      <c r="L73" s="5">
        <v>-96596484482</v>
      </c>
      <c r="M73" s="5">
        <v>-1132191</v>
      </c>
      <c r="N73" s="5">
        <v>-5362674</v>
      </c>
      <c r="O73" s="5">
        <v>-6558591</v>
      </c>
      <c r="P73" s="5">
        <v>-7778459</v>
      </c>
      <c r="Q73" s="5">
        <v>-15304821</v>
      </c>
      <c r="R73" s="5">
        <v>-25344751</v>
      </c>
      <c r="S73" s="5">
        <v>-12700211</v>
      </c>
      <c r="T73" s="5">
        <v>-36409555</v>
      </c>
      <c r="U73" s="5">
        <v>63385519000</v>
      </c>
      <c r="V73" s="5">
        <v>-190887340000</v>
      </c>
      <c r="W73" s="5">
        <v>-223740658000</v>
      </c>
    </row>
    <row r="74" spans="2:26" ht="15.5" x14ac:dyDescent="0.35">
      <c r="C74" t="s">
        <v>90</v>
      </c>
      <c r="D74" s="5">
        <v>-31070737909</v>
      </c>
      <c r="E74" s="5">
        <v>-2474933813</v>
      </c>
      <c r="F74" s="5">
        <v>72750938325</v>
      </c>
      <c r="G74" s="5">
        <v>-13090121552</v>
      </c>
      <c r="I74" s="5">
        <v>71191038752</v>
      </c>
      <c r="J74" s="5">
        <v>-8132123747</v>
      </c>
      <c r="K74" s="5">
        <v>-51801610192</v>
      </c>
      <c r="L74" s="5">
        <v>-97329335486</v>
      </c>
      <c r="M74" s="5">
        <v>-1990454</v>
      </c>
      <c r="N74" s="5">
        <v>-5110016</v>
      </c>
      <c r="O74" s="5">
        <v>-7277027</v>
      </c>
      <c r="P74" s="5">
        <v>-8186633</v>
      </c>
      <c r="Q74" s="5">
        <v>-14871847</v>
      </c>
      <c r="R74" s="5">
        <v>-25717177</v>
      </c>
      <c r="S74" s="5">
        <v>-12591255</v>
      </c>
      <c r="T74" s="5">
        <v>-36409555</v>
      </c>
      <c r="U74" s="5">
        <v>39683249000</v>
      </c>
      <c r="V74" s="5">
        <v>-171033450000</v>
      </c>
      <c r="W74" s="5">
        <v>-223740802000</v>
      </c>
      <c r="X74" s="5">
        <v>241425774000</v>
      </c>
      <c r="Y74" s="5">
        <v>-120021485000</v>
      </c>
      <c r="Z74" s="5">
        <v>-333010489000</v>
      </c>
    </row>
    <row r="75" spans="2:26" ht="15.5" x14ac:dyDescent="0.35">
      <c r="C75" t="s">
        <v>8</v>
      </c>
      <c r="D75" s="5">
        <v>-31067962937</v>
      </c>
      <c r="E75" s="5">
        <v>-2472158841</v>
      </c>
      <c r="F75" s="5">
        <v>72762038212</v>
      </c>
      <c r="G75" s="5">
        <v>-13090121552</v>
      </c>
      <c r="I75" s="5">
        <v>71202138639</v>
      </c>
      <c r="J75" s="5">
        <v>-8678080572</v>
      </c>
      <c r="K75" s="5">
        <v>-51918030788</v>
      </c>
      <c r="L75" s="5">
        <v>-96596484482</v>
      </c>
      <c r="M75" s="5">
        <v>-1132190</v>
      </c>
      <c r="N75" s="5">
        <v>-5362674</v>
      </c>
      <c r="O75" s="5">
        <v>-6558591</v>
      </c>
      <c r="P75" s="5">
        <v>-7778459</v>
      </c>
      <c r="Q75" s="5">
        <v>-15304821</v>
      </c>
      <c r="R75" s="5">
        <v>-25344751</v>
      </c>
      <c r="S75" s="5">
        <v>-12700211</v>
      </c>
      <c r="T75" s="5">
        <v>-36409555</v>
      </c>
      <c r="U75" s="5">
        <v>63385519000</v>
      </c>
      <c r="V75" s="5">
        <v>-190887340000</v>
      </c>
      <c r="W75" s="5">
        <v>-223740658000</v>
      </c>
    </row>
    <row r="76" spans="2:26" ht="15.5" x14ac:dyDescent="0.35">
      <c r="C76" t="s">
        <v>91</v>
      </c>
      <c r="D76" s="5">
        <v>-31070737909</v>
      </c>
      <c r="E76" s="5">
        <v>-2474933813</v>
      </c>
      <c r="F76" s="5">
        <v>72750938325</v>
      </c>
      <c r="G76" s="5">
        <v>-13090121552</v>
      </c>
      <c r="I76" s="5">
        <v>71191038752</v>
      </c>
      <c r="J76" s="5">
        <v>-8132123747</v>
      </c>
      <c r="K76" s="5">
        <v>-51801610192</v>
      </c>
      <c r="L76" s="5">
        <v>-97329335486</v>
      </c>
      <c r="M76" s="5">
        <v>-1990454</v>
      </c>
      <c r="N76" s="5">
        <v>-5110016</v>
      </c>
      <c r="O76" s="5">
        <v>-7277027</v>
      </c>
      <c r="P76" s="5">
        <v>-8186633</v>
      </c>
      <c r="Q76" s="5">
        <v>-14871847</v>
      </c>
      <c r="R76" s="5">
        <v>-25717177</v>
      </c>
      <c r="S76" s="5">
        <v>-12591255</v>
      </c>
      <c r="T76" s="5">
        <v>-36409555</v>
      </c>
      <c r="U76" s="5">
        <v>39683249000</v>
      </c>
      <c r="V76" s="5">
        <v>-171033450000</v>
      </c>
      <c r="W76" s="5">
        <v>-223740802000</v>
      </c>
      <c r="X76" s="5">
        <v>241425774000</v>
      </c>
      <c r="Y76" s="5">
        <v>-120021485000</v>
      </c>
      <c r="Z76" s="5">
        <v>-333010489000</v>
      </c>
    </row>
    <row r="77" spans="2:26" ht="15.5" x14ac:dyDescent="0.35">
      <c r="C77" t="s">
        <v>92</v>
      </c>
      <c r="D77" s="5">
        <v>-31067962937</v>
      </c>
      <c r="E77" s="5">
        <v>-2472158841</v>
      </c>
      <c r="F77" s="5">
        <v>72762038212</v>
      </c>
      <c r="G77" s="5">
        <v>-13090121552</v>
      </c>
      <c r="I77" s="5">
        <v>71202138639</v>
      </c>
      <c r="J77" s="5">
        <v>-8678080572</v>
      </c>
      <c r="K77" s="5">
        <v>-51918030788</v>
      </c>
      <c r="L77" s="5">
        <v>-96596484482</v>
      </c>
      <c r="M77" s="5">
        <v>-1132190</v>
      </c>
      <c r="N77" s="5">
        <v>-5362674</v>
      </c>
      <c r="O77" s="5">
        <v>-6558591</v>
      </c>
      <c r="P77" s="5">
        <v>-7778459</v>
      </c>
      <c r="Q77" s="5">
        <v>-15304821</v>
      </c>
      <c r="R77" s="5">
        <v>-25344751</v>
      </c>
      <c r="S77" s="5">
        <v>-12700211</v>
      </c>
      <c r="T77" s="5">
        <v>-36409555</v>
      </c>
      <c r="U77" s="5">
        <v>63385519000</v>
      </c>
      <c r="V77" s="5">
        <v>-190887340000</v>
      </c>
      <c r="W77" s="5">
        <v>-223740658000</v>
      </c>
    </row>
    <row r="78" spans="2:26" ht="15.5" x14ac:dyDescent="0.35">
      <c r="C78" t="s">
        <v>93</v>
      </c>
      <c r="D78" s="5">
        <v>-31067962937</v>
      </c>
      <c r="E78" s="5">
        <v>-2472158841</v>
      </c>
      <c r="F78" s="5">
        <v>72762038212</v>
      </c>
      <c r="G78" s="5">
        <v>-13090121552</v>
      </c>
      <c r="I78" s="5">
        <v>71202138639</v>
      </c>
      <c r="J78" s="5">
        <v>-8678080572</v>
      </c>
      <c r="K78" s="5">
        <v>-51918030788</v>
      </c>
      <c r="L78" s="5">
        <v>-96596484482</v>
      </c>
      <c r="M78" s="5">
        <v>-1132190</v>
      </c>
      <c r="N78" s="5">
        <v>-5362674</v>
      </c>
      <c r="O78" s="5">
        <v>-6558591</v>
      </c>
      <c r="P78" s="5">
        <v>-7778459</v>
      </c>
      <c r="Q78" s="5">
        <v>-15304821</v>
      </c>
      <c r="R78" s="5">
        <v>-25344751</v>
      </c>
      <c r="S78" s="5">
        <v>-12700211</v>
      </c>
      <c r="T78" s="5">
        <v>-36409555</v>
      </c>
      <c r="U78" s="5">
        <v>63385519000</v>
      </c>
      <c r="V78" s="5">
        <v>-190887340000</v>
      </c>
      <c r="W78" s="5">
        <v>-223740658000</v>
      </c>
    </row>
    <row r="80" spans="2:26" ht="15.5" x14ac:dyDescent="0.35">
      <c r="B80" t="s">
        <v>94</v>
      </c>
      <c r="C80" t="s">
        <v>95</v>
      </c>
    </row>
    <row r="81" spans="3:26" ht="15.5" x14ac:dyDescent="0.35">
      <c r="C81" t="s">
        <v>96</v>
      </c>
    </row>
    <row r="82" spans="3:26" ht="15.5" x14ac:dyDescent="0.35">
      <c r="C82" t="s">
        <v>20</v>
      </c>
      <c r="D82" s="5">
        <v>72465372190</v>
      </c>
      <c r="E82" s="5">
        <v>43617208161</v>
      </c>
      <c r="F82" s="5">
        <v>36540056927</v>
      </c>
      <c r="G82" s="5">
        <v>14843289538</v>
      </c>
      <c r="I82" s="5">
        <v>36540056927</v>
      </c>
      <c r="J82" s="5">
        <v>4820983584</v>
      </c>
      <c r="K82" s="5">
        <v>11401612090</v>
      </c>
      <c r="L82" s="5">
        <v>3778243165</v>
      </c>
      <c r="M82" s="5">
        <v>169903</v>
      </c>
      <c r="N82" s="5">
        <v>26037</v>
      </c>
      <c r="O82" s="5">
        <v>184634</v>
      </c>
      <c r="P82" s="5">
        <v>335559</v>
      </c>
      <c r="Q82" s="5">
        <v>792214</v>
      </c>
      <c r="R82" s="5">
        <v>3397272</v>
      </c>
      <c r="S82" s="5">
        <v>710238</v>
      </c>
      <c r="T82" s="5">
        <v>717127</v>
      </c>
      <c r="U82" s="5">
        <v>46635071000</v>
      </c>
      <c r="V82" s="5">
        <v>15282088000</v>
      </c>
      <c r="W82" s="5">
        <v>28463999000</v>
      </c>
      <c r="X82" s="5">
        <v>20831940000</v>
      </c>
      <c r="Y82" s="5">
        <v>13948831000</v>
      </c>
      <c r="Z82" s="5">
        <v>16555796000</v>
      </c>
    </row>
    <row r="83" spans="3:26" ht="15.5" x14ac:dyDescent="0.35">
      <c r="C83" t="s">
        <v>256</v>
      </c>
      <c r="U83" s="5">
        <v>2264440000</v>
      </c>
    </row>
    <row r="84" spans="3:26" ht="15.5" x14ac:dyDescent="0.35">
      <c r="C84" t="s">
        <v>97</v>
      </c>
      <c r="D84" s="5">
        <v>41346544508</v>
      </c>
      <c r="E84" s="5">
        <v>46735408765</v>
      </c>
      <c r="F84" s="5">
        <v>53286239117</v>
      </c>
      <c r="G84" s="5">
        <v>50433711431</v>
      </c>
      <c r="I84" s="5">
        <v>53286239117</v>
      </c>
      <c r="J84" s="5">
        <v>60553109874</v>
      </c>
      <c r="K84" s="5">
        <v>48975978611</v>
      </c>
      <c r="L84" s="5">
        <v>44721046024</v>
      </c>
      <c r="M84" s="5">
        <v>2441307</v>
      </c>
      <c r="N84" s="5">
        <v>1594141</v>
      </c>
      <c r="O84" s="5">
        <v>2600979</v>
      </c>
      <c r="P84" s="5">
        <v>2402945</v>
      </c>
      <c r="Q84" s="5">
        <v>2725472</v>
      </c>
      <c r="R84" s="5">
        <v>2960880</v>
      </c>
      <c r="S84" s="5">
        <v>4280449</v>
      </c>
      <c r="T84" s="5">
        <v>3822185</v>
      </c>
      <c r="U84" s="5">
        <v>104496703000</v>
      </c>
      <c r="V84" s="5">
        <v>62519148000</v>
      </c>
      <c r="W84" s="5">
        <v>55721690000</v>
      </c>
      <c r="X84" s="5">
        <v>47311697000</v>
      </c>
      <c r="Y84" s="5">
        <v>51459477000</v>
      </c>
      <c r="Z84" s="5">
        <v>83977826000</v>
      </c>
    </row>
    <row r="85" spans="3:26" ht="15.5" x14ac:dyDescent="0.35">
      <c r="C85" t="s">
        <v>99</v>
      </c>
    </row>
    <row r="86" spans="3:26" ht="15.5" x14ac:dyDescent="0.35">
      <c r="C86" t="s">
        <v>98</v>
      </c>
      <c r="D86" s="5">
        <v>74509958254</v>
      </c>
      <c r="E86" s="5">
        <v>72471766133</v>
      </c>
      <c r="F86" s="5">
        <v>75219124905</v>
      </c>
      <c r="G86" s="5">
        <v>76587356233</v>
      </c>
      <c r="I86" s="5">
        <v>75219124905</v>
      </c>
      <c r="J86" s="5">
        <v>68859328420</v>
      </c>
      <c r="K86" s="5">
        <v>61561188610</v>
      </c>
      <c r="L86" s="5">
        <v>51256893317</v>
      </c>
      <c r="M86" s="5">
        <v>1309959</v>
      </c>
      <c r="N86" s="5">
        <v>1316267</v>
      </c>
      <c r="O86" s="5">
        <v>1556747</v>
      </c>
      <c r="P86" s="5">
        <v>1291691</v>
      </c>
      <c r="Q86" s="5">
        <v>2668351</v>
      </c>
      <c r="R86" s="5">
        <v>1613271</v>
      </c>
      <c r="S86" s="5">
        <v>1293262</v>
      </c>
      <c r="T86" s="5">
        <v>699469</v>
      </c>
      <c r="U86" s="5">
        <v>26735245000</v>
      </c>
    </row>
    <row r="87" spans="3:26" ht="15.5" x14ac:dyDescent="0.35">
      <c r="C87" t="s">
        <v>100</v>
      </c>
      <c r="D87" s="5">
        <v>41346544508</v>
      </c>
      <c r="E87" s="5">
        <v>46735408765</v>
      </c>
      <c r="F87" s="5">
        <v>53286239117</v>
      </c>
      <c r="G87" s="5">
        <v>50433711431</v>
      </c>
      <c r="I87" s="5">
        <v>53286239117</v>
      </c>
      <c r="J87" s="5">
        <v>60553109874</v>
      </c>
      <c r="K87" s="5">
        <v>48975978611</v>
      </c>
      <c r="L87" s="5">
        <v>44721046024</v>
      </c>
      <c r="M87" s="5">
        <v>2441307</v>
      </c>
      <c r="N87" s="5">
        <v>1594141</v>
      </c>
      <c r="O87" s="5">
        <v>2600979</v>
      </c>
      <c r="P87" s="5">
        <v>2402945</v>
      </c>
      <c r="Q87" s="5">
        <v>2725472</v>
      </c>
      <c r="R87" s="5">
        <v>2960880</v>
      </c>
      <c r="S87" s="5">
        <v>4280449</v>
      </c>
      <c r="T87" s="5">
        <v>3822185</v>
      </c>
      <c r="U87" s="5">
        <v>104496703000</v>
      </c>
      <c r="V87" s="5">
        <v>62519148000</v>
      </c>
      <c r="W87" s="5">
        <v>55721690000</v>
      </c>
      <c r="X87" s="5">
        <v>47311697000</v>
      </c>
      <c r="Y87" s="5">
        <v>51459477000</v>
      </c>
      <c r="Z87" s="5">
        <v>83977826000</v>
      </c>
    </row>
    <row r="88" spans="3:26" ht="15.5" x14ac:dyDescent="0.35">
      <c r="C88" t="s">
        <v>101</v>
      </c>
      <c r="D88" s="5">
        <v>112919715648</v>
      </c>
      <c r="E88" s="5">
        <v>112914176534</v>
      </c>
      <c r="F88" s="5">
        <v>110893824579</v>
      </c>
      <c r="G88" s="5">
        <v>112883505074</v>
      </c>
      <c r="I88" s="5">
        <v>110893824579</v>
      </c>
      <c r="J88" s="5">
        <v>101139031903</v>
      </c>
      <c r="K88" s="5">
        <v>60487888853</v>
      </c>
      <c r="L88" s="5">
        <v>20809944889</v>
      </c>
      <c r="M88" s="5">
        <v>1743225</v>
      </c>
      <c r="N88" s="5">
        <v>290618</v>
      </c>
      <c r="O88" s="5">
        <v>150663</v>
      </c>
      <c r="P88" s="5">
        <v>135755</v>
      </c>
      <c r="Q88" s="5">
        <v>429296</v>
      </c>
      <c r="R88" s="5">
        <v>127131</v>
      </c>
      <c r="S88" s="5">
        <v>103749</v>
      </c>
      <c r="T88" s="5">
        <v>65058</v>
      </c>
      <c r="U88" s="5">
        <v>554586000</v>
      </c>
      <c r="V88" s="5">
        <v>321308000</v>
      </c>
      <c r="W88" s="5">
        <v>127804000</v>
      </c>
      <c r="X88" s="5">
        <v>84834000</v>
      </c>
      <c r="Y88" s="5">
        <v>518281000</v>
      </c>
      <c r="Z88" s="5">
        <v>224518000</v>
      </c>
    </row>
    <row r="89" spans="3:26" ht="15.5" x14ac:dyDescent="0.35">
      <c r="C89" t="s">
        <v>102</v>
      </c>
      <c r="D89" s="5">
        <v>112919715648</v>
      </c>
      <c r="E89" s="5">
        <v>112914176534</v>
      </c>
      <c r="F89" s="5">
        <v>110893824579</v>
      </c>
      <c r="G89" s="5">
        <v>112883505074</v>
      </c>
      <c r="I89" s="5">
        <v>110893824579</v>
      </c>
      <c r="J89" s="5">
        <v>101139031903</v>
      </c>
      <c r="K89" s="5">
        <v>60487888853</v>
      </c>
      <c r="L89" s="5">
        <v>20809944889</v>
      </c>
      <c r="M89" s="5">
        <v>1743225</v>
      </c>
      <c r="N89" s="5">
        <v>290618</v>
      </c>
      <c r="O89" s="5">
        <v>150663</v>
      </c>
      <c r="P89" s="5">
        <v>135755</v>
      </c>
      <c r="Q89" s="5">
        <v>429296</v>
      </c>
      <c r="R89" s="5">
        <v>127131</v>
      </c>
      <c r="S89" s="5">
        <v>103749</v>
      </c>
      <c r="T89" s="5">
        <v>65058</v>
      </c>
      <c r="U89" s="5">
        <v>554586000</v>
      </c>
      <c r="V89" s="5">
        <v>321308000</v>
      </c>
      <c r="W89" s="5">
        <v>127804000</v>
      </c>
      <c r="X89" s="5">
        <v>84834000</v>
      </c>
      <c r="Y89" s="5">
        <v>518281000</v>
      </c>
      <c r="Z89" s="5">
        <v>224518000</v>
      </c>
    </row>
    <row r="90" spans="3:26" ht="15.5" x14ac:dyDescent="0.35">
      <c r="C90" t="s">
        <v>103</v>
      </c>
      <c r="D90" s="5">
        <v>5189900405</v>
      </c>
      <c r="E90" s="5">
        <v>6230784626</v>
      </c>
      <c r="F90" s="5">
        <v>6272780545</v>
      </c>
      <c r="G90" s="5">
        <v>44714829332</v>
      </c>
      <c r="I90" s="5">
        <v>6272780545</v>
      </c>
      <c r="J90" s="5">
        <v>50464852173</v>
      </c>
      <c r="K90" s="5">
        <v>52634413520</v>
      </c>
      <c r="L90" s="5">
        <v>64273593425</v>
      </c>
      <c r="M90" s="5">
        <v>4625132</v>
      </c>
      <c r="N90" s="5">
        <v>6018268</v>
      </c>
      <c r="O90" s="5">
        <v>7941757</v>
      </c>
      <c r="P90" s="5">
        <v>10553323</v>
      </c>
      <c r="Q90" s="5">
        <v>15537661</v>
      </c>
      <c r="R90" s="5">
        <v>19091352</v>
      </c>
      <c r="S90" s="5">
        <v>14510171</v>
      </c>
      <c r="T90" s="5">
        <v>20082430</v>
      </c>
      <c r="U90" s="5">
        <v>424209545000</v>
      </c>
      <c r="V90" s="5">
        <v>300495803000</v>
      </c>
      <c r="W90" s="5">
        <v>189374561000</v>
      </c>
      <c r="X90" s="5">
        <v>117242958000</v>
      </c>
      <c r="Y90" s="5">
        <v>105178167000</v>
      </c>
      <c r="Z90" s="5">
        <v>189563006000</v>
      </c>
    </row>
    <row r="91" spans="3:26" ht="15.5" x14ac:dyDescent="0.35">
      <c r="C91" t="s">
        <v>79</v>
      </c>
      <c r="L91" s="5">
        <v>831789302900</v>
      </c>
      <c r="M91" s="5">
        <v>27045236</v>
      </c>
      <c r="N91" s="5">
        <v>27045236</v>
      </c>
      <c r="O91" s="5">
        <v>27045236</v>
      </c>
      <c r="P91" s="5">
        <v>27045236</v>
      </c>
      <c r="Q91" s="5">
        <v>27045236</v>
      </c>
      <c r="R91" s="5">
        <v>27045236</v>
      </c>
      <c r="S91" s="5">
        <v>27045236</v>
      </c>
      <c r="T91" s="5">
        <v>27045236</v>
      </c>
      <c r="U91" s="5">
        <v>1169620960000</v>
      </c>
      <c r="V91" s="5">
        <v>1647464023000</v>
      </c>
      <c r="W91" s="5">
        <v>744618010000</v>
      </c>
      <c r="X91" s="5">
        <v>744617866000</v>
      </c>
      <c r="Y91" s="5">
        <v>1781993777000</v>
      </c>
      <c r="Z91" s="5">
        <v>1781996074000</v>
      </c>
    </row>
    <row r="92" spans="3:26" ht="15.5" x14ac:dyDescent="0.35">
      <c r="C92" t="s">
        <v>104</v>
      </c>
      <c r="D92" s="5">
        <v>246040455367</v>
      </c>
      <c r="E92" s="5">
        <v>218452909756</v>
      </c>
      <c r="F92" s="5">
        <v>207850488124</v>
      </c>
      <c r="G92" s="5">
        <v>226553125188</v>
      </c>
      <c r="I92" s="5">
        <v>207850488124</v>
      </c>
      <c r="J92" s="5">
        <v>217373805479</v>
      </c>
      <c r="K92" s="5">
        <v>174182198896</v>
      </c>
      <c r="L92" s="5">
        <v>135202707152</v>
      </c>
      <c r="M92" s="5">
        <v>9077761</v>
      </c>
      <c r="N92" s="5">
        <v>8012500</v>
      </c>
      <c r="O92" s="5">
        <v>10935507</v>
      </c>
      <c r="P92" s="5">
        <v>13514505</v>
      </c>
      <c r="Q92" s="5">
        <v>20198775</v>
      </c>
      <c r="R92" s="5">
        <v>27866276</v>
      </c>
      <c r="S92" s="5">
        <v>22091948</v>
      </c>
      <c r="T92" s="5">
        <v>29249998</v>
      </c>
      <c r="U92" s="5">
        <v>628813351000</v>
      </c>
      <c r="V92" s="5">
        <v>392895040000</v>
      </c>
      <c r="W92" s="5">
        <v>298332010000</v>
      </c>
      <c r="X92" s="5">
        <v>197513887000</v>
      </c>
      <c r="Y92" s="5">
        <v>185541892000</v>
      </c>
      <c r="Z92" s="5">
        <v>325336096000</v>
      </c>
    </row>
    <row r="93" spans="3:26" ht="15.5" x14ac:dyDescent="0.35">
      <c r="C93" t="s">
        <v>105</v>
      </c>
    </row>
    <row r="94" spans="3:26" ht="15.5" x14ac:dyDescent="0.35">
      <c r="C94" t="s">
        <v>545</v>
      </c>
      <c r="N94" s="5">
        <v>1377306</v>
      </c>
      <c r="O94" s="5">
        <v>1790860</v>
      </c>
      <c r="P94" s="5">
        <v>1301315</v>
      </c>
      <c r="Q94" s="5">
        <v>685985</v>
      </c>
      <c r="R94" s="5">
        <v>416181</v>
      </c>
      <c r="S94" s="5">
        <v>408810</v>
      </c>
      <c r="T94" s="5">
        <v>1619384</v>
      </c>
      <c r="U94" s="5">
        <v>3745900000</v>
      </c>
      <c r="V94" s="5">
        <v>1817287000</v>
      </c>
      <c r="W94" s="5">
        <v>3174449000</v>
      </c>
      <c r="X94" s="5">
        <v>5618352000</v>
      </c>
      <c r="Y94" s="5">
        <v>4651019000</v>
      </c>
      <c r="Z94" s="5">
        <v>8349374000</v>
      </c>
    </row>
    <row r="95" spans="3:26" ht="15.5" x14ac:dyDescent="0.35">
      <c r="C95" t="s">
        <v>290</v>
      </c>
      <c r="Z95" s="5">
        <v>60128540000</v>
      </c>
    </row>
    <row r="96" spans="3:26" ht="15.5" x14ac:dyDescent="0.35">
      <c r="C96" t="s">
        <v>106</v>
      </c>
      <c r="D96" s="5">
        <v>286973236721</v>
      </c>
      <c r="E96" s="5">
        <v>288503435480</v>
      </c>
      <c r="F96" s="5">
        <v>289131994878</v>
      </c>
      <c r="G96" s="5">
        <v>857393038561</v>
      </c>
      <c r="I96" s="5">
        <v>289131994878</v>
      </c>
      <c r="J96" s="5">
        <v>857751792942</v>
      </c>
      <c r="K96" s="5">
        <v>905385902793</v>
      </c>
      <c r="L96" s="5">
        <v>920195824049</v>
      </c>
      <c r="M96" s="5">
        <v>64664504</v>
      </c>
      <c r="N96" s="5">
        <v>65937629</v>
      </c>
      <c r="O96" s="5">
        <v>67388395</v>
      </c>
      <c r="P96" s="5">
        <v>68526281</v>
      </c>
      <c r="Q96" s="5">
        <v>72667890</v>
      </c>
      <c r="R96" s="5">
        <v>83029189</v>
      </c>
      <c r="S96" s="5">
        <v>107194817</v>
      </c>
      <c r="T96" s="5">
        <v>114367249</v>
      </c>
      <c r="U96" s="5">
        <v>1701957201000</v>
      </c>
      <c r="V96" s="5">
        <v>1403820236000</v>
      </c>
      <c r="W96" s="5">
        <v>1139366938000</v>
      </c>
      <c r="X96" s="5">
        <v>1196201884000</v>
      </c>
      <c r="Y96" s="5">
        <v>1204028284000</v>
      </c>
      <c r="Z96" s="5">
        <v>1284509455000</v>
      </c>
    </row>
    <row r="97" spans="3:26" ht="15.5" x14ac:dyDescent="0.35">
      <c r="C97" t="s">
        <v>677</v>
      </c>
      <c r="D97" s="5">
        <v>622843543765</v>
      </c>
      <c r="E97" s="5">
        <v>619824194104</v>
      </c>
      <c r="F97" s="5">
        <v>616086030083</v>
      </c>
      <c r="G97" s="5">
        <v>49669203474</v>
      </c>
      <c r="I97" s="5">
        <v>616086030083</v>
      </c>
      <c r="J97" s="5">
        <v>34773832636</v>
      </c>
    </row>
    <row r="98" spans="3:26" ht="15.5" x14ac:dyDescent="0.35">
      <c r="C98" t="s">
        <v>107</v>
      </c>
      <c r="Y98" s="5">
        <v>64607974000</v>
      </c>
      <c r="Z98" s="5">
        <v>42469279000</v>
      </c>
    </row>
    <row r="99" spans="3:26" ht="15.5" x14ac:dyDescent="0.35">
      <c r="C99" t="s">
        <v>108</v>
      </c>
      <c r="D99" s="5">
        <v>936269198221</v>
      </c>
      <c r="E99" s="5">
        <v>933572074816</v>
      </c>
      <c r="F99" s="5">
        <v>918539778157</v>
      </c>
      <c r="G99" s="5">
        <v>918594101421</v>
      </c>
      <c r="I99" s="5">
        <v>918539778157</v>
      </c>
      <c r="J99" s="5">
        <v>902958439420</v>
      </c>
      <c r="K99" s="5">
        <v>917353523284</v>
      </c>
      <c r="L99" s="5">
        <v>994281218820</v>
      </c>
      <c r="M99" s="5">
        <v>69626935</v>
      </c>
      <c r="N99" s="5">
        <v>72172706</v>
      </c>
      <c r="O99" s="5">
        <v>74097397</v>
      </c>
      <c r="P99" s="5">
        <v>74809383</v>
      </c>
      <c r="Q99" s="5">
        <v>78261067</v>
      </c>
      <c r="R99" s="5">
        <v>88291257</v>
      </c>
      <c r="S99" s="5">
        <v>108159822</v>
      </c>
      <c r="T99" s="5">
        <v>116580404</v>
      </c>
      <c r="U99" s="5">
        <v>1716219235000</v>
      </c>
      <c r="V99" s="5">
        <v>1416918795000</v>
      </c>
      <c r="W99" s="5">
        <v>1154538704000</v>
      </c>
      <c r="X99" s="5">
        <v>1230719679000</v>
      </c>
      <c r="Y99" s="5">
        <v>1275514074000</v>
      </c>
      <c r="Z99" s="5">
        <v>1398905255000</v>
      </c>
    </row>
    <row r="100" spans="3:26" ht="15.5" x14ac:dyDescent="0.35">
      <c r="C100" t="s">
        <v>109</v>
      </c>
      <c r="D100" s="5">
        <v>1182309653588</v>
      </c>
      <c r="E100" s="5">
        <v>1152024984572</v>
      </c>
      <c r="F100" s="5">
        <v>1126390266281</v>
      </c>
      <c r="G100" s="5">
        <v>1145147226609</v>
      </c>
      <c r="I100" s="5">
        <v>1126390266281</v>
      </c>
      <c r="J100" s="5">
        <v>1120332244899</v>
      </c>
      <c r="K100" s="5">
        <v>1091535722180</v>
      </c>
      <c r="L100" s="5">
        <v>1129483925972</v>
      </c>
      <c r="M100" s="5">
        <v>78704696</v>
      </c>
      <c r="N100" s="5">
        <v>80185206</v>
      </c>
      <c r="O100" s="5">
        <v>85032904</v>
      </c>
      <c r="P100" s="5">
        <v>88323888</v>
      </c>
      <c r="Q100" s="5">
        <v>98459842</v>
      </c>
      <c r="R100" s="5">
        <v>116157533</v>
      </c>
      <c r="S100" s="5">
        <v>130251770</v>
      </c>
      <c r="T100" s="5">
        <v>145830402</v>
      </c>
      <c r="U100" s="5">
        <v>2345032586000</v>
      </c>
      <c r="V100" s="5">
        <v>1809813835000</v>
      </c>
      <c r="W100" s="5">
        <v>1452870714000</v>
      </c>
      <c r="X100" s="5">
        <v>1428233566000</v>
      </c>
      <c r="Y100" s="5">
        <v>1461055966000</v>
      </c>
      <c r="Z100" s="5">
        <v>1724241351000</v>
      </c>
    </row>
    <row r="101" spans="3:26" ht="15.5" x14ac:dyDescent="0.35">
      <c r="C101" t="s">
        <v>110</v>
      </c>
    </row>
    <row r="102" spans="3:26" ht="15.5" x14ac:dyDescent="0.35">
      <c r="C102" t="s">
        <v>111</v>
      </c>
    </row>
    <row r="103" spans="3:26" ht="15.5" x14ac:dyDescent="0.35">
      <c r="C103" t="s">
        <v>112</v>
      </c>
      <c r="D103" s="5">
        <v>476258095641</v>
      </c>
      <c r="E103" s="5">
        <v>442635224650</v>
      </c>
      <c r="F103" s="5">
        <v>422783944325</v>
      </c>
      <c r="G103" s="5">
        <v>498959286212</v>
      </c>
      <c r="I103" s="5">
        <v>422783944325</v>
      </c>
      <c r="J103" s="5">
        <v>493621615287</v>
      </c>
      <c r="K103" s="5">
        <v>473717406729</v>
      </c>
      <c r="L103" s="5">
        <v>1795164627629</v>
      </c>
      <c r="M103" s="5">
        <v>118753043</v>
      </c>
      <c r="N103" s="5">
        <v>139375182</v>
      </c>
      <c r="O103" s="5">
        <v>113975854</v>
      </c>
      <c r="P103" s="5">
        <v>110798541</v>
      </c>
      <c r="Q103" s="5">
        <v>109578487</v>
      </c>
      <c r="R103" s="5">
        <v>88777553</v>
      </c>
      <c r="S103" s="5">
        <v>75179215</v>
      </c>
      <c r="T103" s="5">
        <v>71365284</v>
      </c>
      <c r="U103" s="5">
        <v>932372686000</v>
      </c>
      <c r="V103" s="5">
        <v>498084668000</v>
      </c>
      <c r="W103" s="5">
        <v>290767961000</v>
      </c>
      <c r="X103" s="5">
        <v>324297485000</v>
      </c>
      <c r="Y103" s="5">
        <v>284958817000</v>
      </c>
      <c r="Z103" s="5">
        <v>694511785000</v>
      </c>
    </row>
    <row r="104" spans="3:26" ht="15.5" x14ac:dyDescent="0.35">
      <c r="C104" t="s">
        <v>115</v>
      </c>
      <c r="D104" s="5">
        <v>151776000000</v>
      </c>
      <c r="E104" s="5">
        <v>144440500000</v>
      </c>
      <c r="F104" s="5">
        <v>142647000000</v>
      </c>
      <c r="G104" s="5">
        <v>141780000000</v>
      </c>
      <c r="I104" s="5">
        <v>142647000000</v>
      </c>
      <c r="J104" s="5">
        <v>137377000000</v>
      </c>
      <c r="K104" s="5">
        <v>131036000000</v>
      </c>
      <c r="L104" s="5">
        <v>86520500000</v>
      </c>
      <c r="M104" s="5">
        <v>16500000</v>
      </c>
      <c r="N104" s="5">
        <v>16500000</v>
      </c>
      <c r="O104" s="5">
        <v>63108000</v>
      </c>
      <c r="P104" s="5">
        <v>61108000</v>
      </c>
      <c r="Q104" s="5">
        <v>57608000</v>
      </c>
      <c r="R104" s="5">
        <v>56608000</v>
      </c>
      <c r="S104" s="5">
        <v>35000000</v>
      </c>
      <c r="T104" s="5">
        <v>30000000</v>
      </c>
      <c r="U104" s="5">
        <v>365670000000</v>
      </c>
      <c r="X104" s="5">
        <v>124225285000</v>
      </c>
      <c r="Y104" s="5">
        <v>128925377000</v>
      </c>
      <c r="Z104" s="5">
        <v>147740585000</v>
      </c>
    </row>
    <row r="105" spans="3:26" ht="15.5" x14ac:dyDescent="0.35">
      <c r="C105" t="s">
        <v>113</v>
      </c>
    </row>
    <row r="106" spans="3:26" ht="15.5" x14ac:dyDescent="0.35">
      <c r="C106" t="s">
        <v>114</v>
      </c>
      <c r="D106" s="5">
        <v>5139133816</v>
      </c>
      <c r="E106" s="5">
        <v>7718446593</v>
      </c>
      <c r="F106" s="5">
        <v>12864112877</v>
      </c>
      <c r="G106" s="5">
        <v>65510359380</v>
      </c>
      <c r="I106" s="5">
        <v>12864112877</v>
      </c>
      <c r="J106" s="5">
        <v>68170168439</v>
      </c>
      <c r="K106" s="5">
        <v>68554994383</v>
      </c>
      <c r="L106" s="5">
        <v>104602605946</v>
      </c>
      <c r="M106" s="5">
        <v>7175847</v>
      </c>
      <c r="N106" s="5">
        <v>7320480</v>
      </c>
      <c r="O106" s="5">
        <v>7786288</v>
      </c>
      <c r="P106" s="5">
        <v>8998497</v>
      </c>
      <c r="Q106" s="5">
        <v>9046474</v>
      </c>
      <c r="R106" s="5">
        <v>17548496</v>
      </c>
      <c r="S106" s="5">
        <v>34204856</v>
      </c>
      <c r="T106" s="5">
        <v>29668394</v>
      </c>
      <c r="U106" s="5">
        <v>433572041000</v>
      </c>
      <c r="V106" s="5">
        <v>302011094000</v>
      </c>
      <c r="W106" s="5">
        <v>134852968000</v>
      </c>
      <c r="X106" s="5">
        <v>34694786000</v>
      </c>
      <c r="Y106" s="5">
        <v>92842464000</v>
      </c>
      <c r="Z106" s="5">
        <v>185222248000</v>
      </c>
    </row>
    <row r="107" spans="3:26" ht="15.5" x14ac:dyDescent="0.35">
      <c r="C107" t="s">
        <v>206</v>
      </c>
    </row>
    <row r="108" spans="3:26" ht="15.5" x14ac:dyDescent="0.35">
      <c r="C108" t="s">
        <v>207</v>
      </c>
    </row>
    <row r="109" spans="3:26" ht="15.5" x14ac:dyDescent="0.35">
      <c r="C109" t="s">
        <v>433</v>
      </c>
      <c r="R109" s="5">
        <v>133352</v>
      </c>
      <c r="S109" s="5">
        <v>133352</v>
      </c>
      <c r="T109" s="5">
        <v>1483352</v>
      </c>
      <c r="U109" s="5">
        <v>59523182000</v>
      </c>
      <c r="V109" s="5">
        <v>59937656000</v>
      </c>
      <c r="W109" s="5">
        <v>66984761000</v>
      </c>
      <c r="X109" s="5">
        <v>83057761000</v>
      </c>
    </row>
    <row r="110" spans="3:26" ht="15.5" x14ac:dyDescent="0.35">
      <c r="C110" t="s">
        <v>117</v>
      </c>
      <c r="D110" s="5">
        <v>182849259</v>
      </c>
      <c r="E110" s="5">
        <v>1211894501</v>
      </c>
      <c r="F110" s="5">
        <v>624944819</v>
      </c>
      <c r="G110" s="5">
        <v>301342536</v>
      </c>
      <c r="I110" s="5">
        <v>624944819</v>
      </c>
      <c r="J110" s="5">
        <v>373193108</v>
      </c>
      <c r="K110" s="5">
        <v>660311452</v>
      </c>
      <c r="L110" s="5">
        <v>1735153107</v>
      </c>
      <c r="M110" s="5">
        <v>92352</v>
      </c>
      <c r="N110" s="5">
        <v>149765</v>
      </c>
      <c r="O110" s="5">
        <v>237374</v>
      </c>
      <c r="P110" s="5">
        <v>242446</v>
      </c>
      <c r="Q110" s="5">
        <v>211223</v>
      </c>
      <c r="R110" s="5">
        <v>79381</v>
      </c>
      <c r="S110" s="5">
        <v>133938</v>
      </c>
      <c r="T110" s="5">
        <v>156173</v>
      </c>
      <c r="U110" s="5">
        <v>3640374000</v>
      </c>
      <c r="V110" s="5">
        <v>2719965000</v>
      </c>
      <c r="W110" s="5">
        <v>2553125000</v>
      </c>
      <c r="X110" s="5">
        <v>4265133000</v>
      </c>
      <c r="Y110" s="5">
        <v>168970000</v>
      </c>
      <c r="Z110" s="5">
        <v>259699000</v>
      </c>
    </row>
    <row r="111" spans="3:26" ht="15.5" x14ac:dyDescent="0.35">
      <c r="C111" t="s">
        <v>116</v>
      </c>
      <c r="D111" s="5">
        <v>4128765423</v>
      </c>
      <c r="E111" s="5">
        <v>4813030550</v>
      </c>
      <c r="F111" s="5">
        <v>4529590334</v>
      </c>
      <c r="G111" s="5">
        <v>39597157637</v>
      </c>
      <c r="I111" s="5">
        <v>4529590334</v>
      </c>
      <c r="J111" s="5">
        <v>43913389984</v>
      </c>
      <c r="K111" s="5">
        <v>43222710176</v>
      </c>
      <c r="L111" s="5">
        <v>35723542976</v>
      </c>
      <c r="M111" s="5">
        <v>365982</v>
      </c>
      <c r="N111" s="5">
        <v>546703</v>
      </c>
      <c r="O111" s="5">
        <v>1045834</v>
      </c>
      <c r="P111" s="5">
        <v>1692856</v>
      </c>
      <c r="Q111" s="5">
        <v>2236979</v>
      </c>
      <c r="R111" s="5">
        <v>3693172</v>
      </c>
      <c r="S111" s="5">
        <v>1749819</v>
      </c>
      <c r="T111" s="5">
        <v>1637242</v>
      </c>
      <c r="U111" s="5">
        <v>30757027000</v>
      </c>
      <c r="V111" s="5">
        <v>21186492000</v>
      </c>
      <c r="W111" s="5">
        <v>22880247000</v>
      </c>
      <c r="X111" s="5">
        <v>21582047000</v>
      </c>
      <c r="Y111" s="5">
        <v>16159480000</v>
      </c>
      <c r="Z111" s="5">
        <v>30696300000</v>
      </c>
    </row>
    <row r="112" spans="3:26" ht="15.5" x14ac:dyDescent="0.35">
      <c r="C112" t="s">
        <v>119</v>
      </c>
    </row>
    <row r="113" spans="3:26" ht="15.5" x14ac:dyDescent="0.35">
      <c r="C113" t="s">
        <v>121</v>
      </c>
      <c r="Y113" s="5">
        <v>307200000000</v>
      </c>
    </row>
    <row r="114" spans="3:26" ht="15.5" x14ac:dyDescent="0.35">
      <c r="C114" t="s">
        <v>509</v>
      </c>
      <c r="D114" s="5">
        <v>172328336</v>
      </c>
      <c r="E114" s="5">
        <v>185426742</v>
      </c>
      <c r="P114" s="5">
        <v>2020594</v>
      </c>
      <c r="Q114" s="5">
        <v>4541617</v>
      </c>
      <c r="R114" s="5">
        <v>5527906</v>
      </c>
      <c r="S114" s="5">
        <v>5630160</v>
      </c>
      <c r="T114" s="5">
        <v>6860229</v>
      </c>
      <c r="U114" s="5">
        <v>92166054000</v>
      </c>
      <c r="V114" s="5">
        <v>164503092000</v>
      </c>
      <c r="W114" s="5">
        <v>164659317000</v>
      </c>
    </row>
    <row r="115" spans="3:26" ht="15.5" x14ac:dyDescent="0.35">
      <c r="C115" t="s">
        <v>258</v>
      </c>
      <c r="W115" s="5">
        <v>86382000</v>
      </c>
      <c r="X115" s="5">
        <v>305574000</v>
      </c>
    </row>
    <row r="116" spans="3:26" ht="15.5" x14ac:dyDescent="0.35">
      <c r="C116" t="s">
        <v>2178</v>
      </c>
      <c r="L116" s="5">
        <v>214389090885</v>
      </c>
      <c r="M116" s="5">
        <v>20743628</v>
      </c>
    </row>
    <row r="117" spans="3:26" ht="15.5" x14ac:dyDescent="0.35">
      <c r="C117" t="s">
        <v>122</v>
      </c>
      <c r="D117" s="5">
        <v>49753504</v>
      </c>
      <c r="E117" s="5">
        <v>48043258</v>
      </c>
      <c r="L117" s="5">
        <v>355000000000</v>
      </c>
      <c r="M117" s="5">
        <v>24879100</v>
      </c>
      <c r="N117" s="5">
        <v>45359701</v>
      </c>
      <c r="O117" s="5">
        <v>20560267</v>
      </c>
      <c r="P117" s="5">
        <v>20896852</v>
      </c>
      <c r="Q117" s="5">
        <v>22439224</v>
      </c>
      <c r="R117" s="5">
        <v>876927</v>
      </c>
      <c r="S117" s="5">
        <v>882877</v>
      </c>
      <c r="T117" s="5">
        <v>792078</v>
      </c>
      <c r="U117" s="5">
        <v>8522180000</v>
      </c>
      <c r="V117" s="5">
        <v>8510464000</v>
      </c>
      <c r="W117" s="5">
        <v>10877359000</v>
      </c>
      <c r="X117" s="5">
        <v>288303000</v>
      </c>
      <c r="Y117" s="5">
        <v>4000000000</v>
      </c>
      <c r="Z117" s="5">
        <v>311236003000</v>
      </c>
    </row>
    <row r="118" spans="3:26" ht="15.5" x14ac:dyDescent="0.35">
      <c r="C118" t="s">
        <v>123</v>
      </c>
      <c r="D118" s="5">
        <v>546507694917</v>
      </c>
      <c r="E118" s="5">
        <v>518777933955</v>
      </c>
      <c r="F118" s="5">
        <v>510522337148</v>
      </c>
      <c r="G118" s="5">
        <v>525865993801</v>
      </c>
      <c r="I118" s="5">
        <v>510522337148</v>
      </c>
      <c r="J118" s="5">
        <v>504828783443</v>
      </c>
      <c r="K118" s="5">
        <v>487258388710</v>
      </c>
      <c r="L118" s="5">
        <v>716677882324</v>
      </c>
      <c r="M118" s="5">
        <v>53079647</v>
      </c>
      <c r="N118" s="5">
        <v>32805827</v>
      </c>
      <c r="O118" s="5">
        <v>57690179</v>
      </c>
      <c r="P118" s="5">
        <v>57599885</v>
      </c>
      <c r="Q118" s="5">
        <v>61177434</v>
      </c>
      <c r="R118" s="5">
        <v>84371238</v>
      </c>
      <c r="S118" s="5">
        <v>86719063</v>
      </c>
      <c r="T118" s="5">
        <v>96167557</v>
      </c>
      <c r="U118" s="5">
        <v>1085742263000</v>
      </c>
      <c r="V118" s="5">
        <v>1090262883000</v>
      </c>
      <c r="W118" s="5">
        <v>1058680253000</v>
      </c>
      <c r="X118" s="5">
        <v>892032043000</v>
      </c>
      <c r="Y118" s="5">
        <v>1139374635000</v>
      </c>
      <c r="Z118" s="5">
        <v>917260663000</v>
      </c>
    </row>
    <row r="119" spans="3:26" ht="15.5" x14ac:dyDescent="0.35">
      <c r="C119" t="s">
        <v>124</v>
      </c>
      <c r="D119" s="5">
        <v>546507694917</v>
      </c>
      <c r="E119" s="5">
        <v>518777933955</v>
      </c>
      <c r="F119" s="5">
        <v>510522337148</v>
      </c>
      <c r="G119" s="5">
        <v>525865993801</v>
      </c>
      <c r="I119" s="5">
        <v>510522337148</v>
      </c>
      <c r="J119" s="5">
        <v>504828783443</v>
      </c>
      <c r="K119" s="5">
        <v>487258388710</v>
      </c>
      <c r="L119" s="5">
        <v>716677882324</v>
      </c>
      <c r="M119" s="5">
        <v>53079647</v>
      </c>
      <c r="N119" s="5">
        <v>32805827</v>
      </c>
      <c r="O119" s="5">
        <v>57690179</v>
      </c>
      <c r="P119" s="5">
        <v>57599885</v>
      </c>
      <c r="Q119" s="5">
        <v>61177434</v>
      </c>
      <c r="R119" s="5">
        <v>84371238</v>
      </c>
      <c r="S119" s="5">
        <v>86719063</v>
      </c>
      <c r="T119" s="5">
        <v>96167557</v>
      </c>
      <c r="U119" s="5">
        <v>1085742263000</v>
      </c>
      <c r="V119" s="5">
        <v>1090262883000</v>
      </c>
      <c r="W119" s="5">
        <v>1058680253000</v>
      </c>
      <c r="X119" s="5">
        <v>892032043000</v>
      </c>
      <c r="Y119" s="5">
        <v>1139374635000</v>
      </c>
      <c r="Z119" s="5">
        <v>917260663000</v>
      </c>
    </row>
    <row r="120" spans="3:26" ht="15.5" x14ac:dyDescent="0.35">
      <c r="C120" t="s">
        <v>125</v>
      </c>
    </row>
    <row r="121" spans="3:26" ht="15.5" x14ac:dyDescent="0.35">
      <c r="C121" t="s">
        <v>126</v>
      </c>
      <c r="D121" s="5">
        <v>172328336</v>
      </c>
      <c r="E121" s="5">
        <v>185426742</v>
      </c>
      <c r="L121" s="5">
        <v>214389090885</v>
      </c>
      <c r="M121" s="5">
        <v>20743628</v>
      </c>
      <c r="P121" s="5">
        <v>2137913</v>
      </c>
      <c r="Q121" s="5">
        <v>4893574</v>
      </c>
      <c r="R121" s="5">
        <v>6114501</v>
      </c>
      <c r="S121" s="5">
        <v>6451393</v>
      </c>
      <c r="T121" s="5">
        <v>7921569</v>
      </c>
      <c r="U121" s="5">
        <v>109900326000</v>
      </c>
      <c r="V121" s="5">
        <v>179500610000</v>
      </c>
      <c r="W121" s="5">
        <v>180957057000</v>
      </c>
      <c r="X121" s="5">
        <v>305574000</v>
      </c>
      <c r="Y121" s="5">
        <v>307200000000</v>
      </c>
    </row>
    <row r="122" spans="3:26" ht="15.5" x14ac:dyDescent="0.35">
      <c r="C122" t="s">
        <v>512</v>
      </c>
      <c r="S122" s="5">
        <v>1290570</v>
      </c>
      <c r="T122" s="5">
        <v>1427584</v>
      </c>
      <c r="U122" s="5">
        <v>493729673000</v>
      </c>
      <c r="V122" s="5">
        <v>39057614000</v>
      </c>
      <c r="W122" s="5">
        <v>45936830000</v>
      </c>
      <c r="X122" s="5">
        <v>49123057000</v>
      </c>
      <c r="Y122" s="5">
        <v>46659176000</v>
      </c>
      <c r="Z122" s="5">
        <v>72500000000</v>
      </c>
    </row>
    <row r="123" spans="3:26" ht="15.5" x14ac:dyDescent="0.35">
      <c r="C123" t="s">
        <v>1751</v>
      </c>
      <c r="O123" s="5">
        <v>24331666</v>
      </c>
      <c r="P123" s="5">
        <v>21652348</v>
      </c>
      <c r="Q123" s="5">
        <v>21872259</v>
      </c>
      <c r="R123" s="5">
        <v>43099324</v>
      </c>
      <c r="S123" s="5">
        <v>43053427</v>
      </c>
      <c r="T123" s="5">
        <v>46592790</v>
      </c>
      <c r="U123" s="5">
        <v>302445657000</v>
      </c>
      <c r="V123" s="5">
        <v>446532952000</v>
      </c>
      <c r="W123" s="5">
        <v>403972948000</v>
      </c>
      <c r="X123" s="5">
        <v>365581711000</v>
      </c>
    </row>
    <row r="124" spans="3:26" ht="15.5" x14ac:dyDescent="0.35">
      <c r="C124" t="s">
        <v>959</v>
      </c>
      <c r="D124" s="5">
        <v>535173061940</v>
      </c>
      <c r="E124" s="5">
        <v>506886132243</v>
      </c>
      <c r="F124" s="5">
        <v>498200825252</v>
      </c>
      <c r="G124" s="5">
        <v>492840736247</v>
      </c>
      <c r="I124" s="5">
        <v>498200825252</v>
      </c>
      <c r="J124" s="5">
        <v>470756595388</v>
      </c>
      <c r="K124" s="5">
        <v>450506899891</v>
      </c>
      <c r="L124" s="5">
        <v>463204407731</v>
      </c>
      <c r="M124" s="5">
        <v>28890625</v>
      </c>
      <c r="N124" s="5">
        <v>28346375</v>
      </c>
      <c r="O124" s="5">
        <v>27812377</v>
      </c>
      <c r="P124" s="5">
        <v>27288439</v>
      </c>
      <c r="Q124" s="5">
        <v>26774371</v>
      </c>
      <c r="R124" s="5">
        <v>26269987</v>
      </c>
      <c r="S124" s="5">
        <v>25775105</v>
      </c>
      <c r="T124" s="5">
        <v>25289546</v>
      </c>
      <c r="U124" s="5">
        <v>113289735000</v>
      </c>
      <c r="V124" s="5">
        <v>235422884000</v>
      </c>
      <c r="W124" s="5">
        <v>216607903000</v>
      </c>
      <c r="X124" s="5">
        <v>210722723000</v>
      </c>
      <c r="Y124" s="5">
        <v>381816773000</v>
      </c>
      <c r="Z124" s="5">
        <v>444775922000</v>
      </c>
    </row>
    <row r="125" spans="3:26" ht="15.5" x14ac:dyDescent="0.35">
      <c r="C125" t="s">
        <v>211</v>
      </c>
      <c r="D125" s="5">
        <v>11162304641</v>
      </c>
      <c r="E125" s="5">
        <v>11706374970</v>
      </c>
      <c r="F125" s="5">
        <v>12190646247</v>
      </c>
      <c r="G125" s="5">
        <v>32842996508</v>
      </c>
      <c r="I125" s="5">
        <v>12190646247</v>
      </c>
      <c r="J125" s="5">
        <v>33889927009</v>
      </c>
      <c r="K125" s="5">
        <v>35909603446</v>
      </c>
      <c r="L125" s="5">
        <v>38836511011</v>
      </c>
      <c r="M125" s="5">
        <v>3322142</v>
      </c>
      <c r="N125" s="5">
        <v>3366698</v>
      </c>
      <c r="O125" s="5">
        <v>4696406</v>
      </c>
      <c r="P125" s="5">
        <v>5150817</v>
      </c>
      <c r="Q125" s="5">
        <v>6043834</v>
      </c>
      <c r="R125" s="5">
        <v>6565613</v>
      </c>
      <c r="S125" s="5">
        <v>7737201</v>
      </c>
      <c r="T125" s="5">
        <v>8253582</v>
      </c>
      <c r="U125" s="5">
        <v>54738699000</v>
      </c>
      <c r="V125" s="5">
        <v>134322652000</v>
      </c>
      <c r="W125" s="5">
        <v>161049457000</v>
      </c>
      <c r="X125" s="5">
        <v>218679017000</v>
      </c>
    </row>
    <row r="126" spans="3:26" ht="15.5" x14ac:dyDescent="0.35">
      <c r="C126" t="s">
        <v>127</v>
      </c>
      <c r="D126" s="5">
        <v>1022765790558</v>
      </c>
      <c r="E126" s="5">
        <v>961413158605</v>
      </c>
      <c r="F126" s="5">
        <v>933306281473</v>
      </c>
      <c r="G126" s="5">
        <v>1024825280013</v>
      </c>
      <c r="I126" s="5">
        <v>933306281473</v>
      </c>
      <c r="J126" s="5">
        <v>998450398730</v>
      </c>
      <c r="K126" s="5">
        <v>960975795439</v>
      </c>
      <c r="L126" s="5">
        <v>2511842509953</v>
      </c>
      <c r="M126" s="5">
        <v>171832690</v>
      </c>
      <c r="N126" s="5">
        <v>172181009</v>
      </c>
      <c r="O126" s="5">
        <v>171666033</v>
      </c>
      <c r="P126" s="5">
        <v>168398426</v>
      </c>
      <c r="Q126" s="5">
        <v>170755921</v>
      </c>
      <c r="R126" s="5">
        <v>173148791</v>
      </c>
      <c r="S126" s="5">
        <v>161898278</v>
      </c>
      <c r="T126" s="5">
        <v>167532841</v>
      </c>
      <c r="U126" s="5">
        <v>2018114949000</v>
      </c>
      <c r="V126" s="5">
        <v>1588347551000</v>
      </c>
      <c r="W126" s="5">
        <v>1349448214000</v>
      </c>
      <c r="X126" s="5">
        <v>1216329528000</v>
      </c>
      <c r="Y126" s="5">
        <v>1424333452000</v>
      </c>
      <c r="Z126" s="5">
        <v>1611772448000</v>
      </c>
    </row>
    <row r="127" spans="3:26" ht="15.5" x14ac:dyDescent="0.35">
      <c r="C127" t="s">
        <v>128</v>
      </c>
    </row>
    <row r="128" spans="3:26" ht="15.5" x14ac:dyDescent="0.35">
      <c r="C128" t="s">
        <v>129</v>
      </c>
      <c r="D128" s="5">
        <v>1587169514500</v>
      </c>
      <c r="E128" s="5">
        <v>1587169514500</v>
      </c>
      <c r="F128" s="5">
        <v>1587169514500</v>
      </c>
      <c r="G128" s="5">
        <v>1587169514500</v>
      </c>
      <c r="I128" s="5">
        <v>1587169514500</v>
      </c>
      <c r="J128" s="5">
        <v>1587169514500</v>
      </c>
      <c r="K128" s="5">
        <v>1587169514500</v>
      </c>
      <c r="L128" s="5">
        <v>167778725000</v>
      </c>
      <c r="M128" s="5">
        <v>72473905</v>
      </c>
      <c r="N128" s="5">
        <v>72473905</v>
      </c>
      <c r="O128" s="5">
        <v>72473905</v>
      </c>
      <c r="P128" s="5">
        <v>72473905</v>
      </c>
      <c r="Q128" s="5">
        <v>72473905</v>
      </c>
      <c r="R128" s="5">
        <v>72473905</v>
      </c>
      <c r="S128" s="5">
        <v>72473905</v>
      </c>
      <c r="T128" s="5">
        <v>72473905</v>
      </c>
      <c r="U128" s="5">
        <v>167778725000</v>
      </c>
      <c r="V128" s="5">
        <v>167778725000</v>
      </c>
      <c r="W128" s="5">
        <v>167778725000</v>
      </c>
      <c r="X128" s="5">
        <v>167778725000</v>
      </c>
      <c r="Y128" s="5">
        <v>167778725000</v>
      </c>
      <c r="Z128" s="5">
        <v>167778725000</v>
      </c>
    </row>
    <row r="129" spans="2:26" ht="15.5" x14ac:dyDescent="0.35">
      <c r="C129" t="s">
        <v>130</v>
      </c>
      <c r="D129" s="5">
        <v>901713092479</v>
      </c>
      <c r="E129" s="5">
        <v>901713092479</v>
      </c>
      <c r="F129" s="5">
        <v>901713092479</v>
      </c>
      <c r="G129" s="5">
        <v>901713092479</v>
      </c>
      <c r="I129" s="5">
        <v>901713092479</v>
      </c>
      <c r="J129" s="5">
        <v>901713092479</v>
      </c>
      <c r="K129" s="5">
        <v>901713092479</v>
      </c>
      <c r="L129" s="5">
        <v>501545333000</v>
      </c>
      <c r="M129" s="5">
        <v>108224921</v>
      </c>
      <c r="N129" s="5">
        <v>108224921</v>
      </c>
      <c r="O129" s="5">
        <v>108224921</v>
      </c>
      <c r="P129" s="5">
        <v>108224921</v>
      </c>
      <c r="Q129" s="5">
        <v>108224921</v>
      </c>
      <c r="R129" s="5">
        <v>108224921</v>
      </c>
      <c r="S129" s="5">
        <v>108224921</v>
      </c>
      <c r="T129" s="5">
        <v>108224921</v>
      </c>
      <c r="U129" s="5">
        <v>501545333000</v>
      </c>
    </row>
    <row r="130" spans="2:26" ht="15.5" x14ac:dyDescent="0.35">
      <c r="C130" t="s">
        <v>131</v>
      </c>
      <c r="D130" s="5">
        <v>-2329338743949</v>
      </c>
      <c r="E130" s="5">
        <v>-2298270781012</v>
      </c>
      <c r="F130" s="5">
        <v>-2295798622171</v>
      </c>
      <c r="G130" s="5">
        <v>-2368560660383</v>
      </c>
      <c r="I130" s="5">
        <v>-2295798622171</v>
      </c>
      <c r="J130" s="5">
        <v>-2367000760810</v>
      </c>
      <c r="K130" s="5">
        <v>-2358322680238</v>
      </c>
      <c r="L130" s="5">
        <v>-2883471944881</v>
      </c>
      <c r="M130" s="5">
        <v>-300872056</v>
      </c>
      <c r="N130" s="5">
        <v>-299739865</v>
      </c>
      <c r="O130" s="5">
        <v>-294377191</v>
      </c>
      <c r="P130" s="5">
        <v>-287818600</v>
      </c>
      <c r="Q130" s="5">
        <v>-280040141</v>
      </c>
      <c r="R130" s="5">
        <v>-264735320</v>
      </c>
      <c r="S130" s="5">
        <v>-239390569</v>
      </c>
      <c r="T130" s="5">
        <v>-229446501</v>
      </c>
      <c r="U130" s="5">
        <v>-1512027381000</v>
      </c>
      <c r="V130" s="5">
        <v>-1593776464000</v>
      </c>
      <c r="W130" s="5">
        <v>-808974235000</v>
      </c>
      <c r="X130" s="5">
        <v>-700492553000</v>
      </c>
      <c r="Y130" s="5">
        <v>-1913049988000</v>
      </c>
      <c r="Z130" s="5">
        <v>-1837305896000</v>
      </c>
    </row>
    <row r="131" spans="2:26" ht="15.5" x14ac:dyDescent="0.35">
      <c r="C131" t="s">
        <v>10</v>
      </c>
      <c r="D131" s="5">
        <v>159543863030</v>
      </c>
      <c r="E131" s="5">
        <v>190611825967</v>
      </c>
      <c r="F131" s="5">
        <v>193083984808</v>
      </c>
      <c r="G131" s="5">
        <v>120321946596</v>
      </c>
      <c r="I131" s="5">
        <v>193083984808</v>
      </c>
      <c r="J131" s="5">
        <v>121881846169</v>
      </c>
      <c r="K131" s="5">
        <v>130559926741</v>
      </c>
      <c r="L131" s="5">
        <v>-1382358583981</v>
      </c>
      <c r="M131" s="5">
        <v>-93127994</v>
      </c>
      <c r="N131" s="5">
        <v>-91995803</v>
      </c>
      <c r="O131" s="5">
        <v>-86633129</v>
      </c>
      <c r="P131" s="5">
        <v>-80074538</v>
      </c>
      <c r="Q131" s="5">
        <v>-72296079</v>
      </c>
      <c r="R131" s="5">
        <v>-56991258</v>
      </c>
      <c r="S131" s="5">
        <v>-31646507</v>
      </c>
      <c r="T131" s="5">
        <v>-21702439</v>
      </c>
      <c r="U131" s="5">
        <v>326917637000</v>
      </c>
      <c r="V131" s="5">
        <v>221466284000</v>
      </c>
      <c r="W131" s="5">
        <v>103422500000</v>
      </c>
      <c r="X131" s="5">
        <v>211904038000</v>
      </c>
      <c r="Y131" s="5">
        <v>36722514000</v>
      </c>
      <c r="Z131" s="5">
        <v>112468903000</v>
      </c>
    </row>
    <row r="132" spans="2:26" ht="15.5" x14ac:dyDescent="0.35">
      <c r="C132" t="s">
        <v>135</v>
      </c>
      <c r="D132" s="5">
        <v>1182309653588</v>
      </c>
      <c r="E132" s="5">
        <v>1152024984572</v>
      </c>
      <c r="F132" s="5">
        <v>1126390266281</v>
      </c>
      <c r="G132" s="5">
        <v>1145147226609</v>
      </c>
      <c r="I132" s="5">
        <v>1126390266281</v>
      </c>
      <c r="J132" s="5">
        <v>1120332244899</v>
      </c>
      <c r="K132" s="5">
        <v>1091535722180</v>
      </c>
      <c r="L132" s="5">
        <v>1129483925972</v>
      </c>
      <c r="M132" s="5">
        <v>78704696</v>
      </c>
      <c r="N132" s="5">
        <v>80185206</v>
      </c>
      <c r="O132" s="5">
        <v>85032904</v>
      </c>
      <c r="P132" s="5">
        <v>88323888</v>
      </c>
      <c r="Q132" s="5">
        <v>98459842</v>
      </c>
      <c r="R132" s="5">
        <v>116157533</v>
      </c>
      <c r="S132" s="5">
        <v>130251771</v>
      </c>
      <c r="T132" s="5">
        <v>145830402</v>
      </c>
      <c r="U132" s="5">
        <v>2345032586000</v>
      </c>
      <c r="V132" s="5">
        <v>1809813835000</v>
      </c>
      <c r="W132" s="5">
        <v>1452870714000</v>
      </c>
      <c r="X132" s="5">
        <v>1428233566000</v>
      </c>
      <c r="Y132" s="5">
        <v>1461055966000</v>
      </c>
      <c r="Z132" s="5">
        <v>1724241351000</v>
      </c>
    </row>
    <row r="133" spans="2:26" ht="15.5" x14ac:dyDescent="0.35">
      <c r="C133" t="s">
        <v>136</v>
      </c>
      <c r="D133" s="5">
        <v>3174339029</v>
      </c>
      <c r="E133" s="5">
        <v>3174339029</v>
      </c>
      <c r="F133" s="5">
        <v>3174339029</v>
      </c>
      <c r="G133" s="5">
        <v>3174339029</v>
      </c>
      <c r="I133" s="5">
        <v>3174339029</v>
      </c>
      <c r="J133" s="5">
        <v>3174339029</v>
      </c>
      <c r="K133" s="5">
        <v>3174339029</v>
      </c>
      <c r="L133" s="5">
        <v>335557450</v>
      </c>
      <c r="M133" s="5">
        <v>335557450</v>
      </c>
      <c r="N133" s="5">
        <v>335557450</v>
      </c>
      <c r="O133" s="5">
        <v>335557450</v>
      </c>
      <c r="P133" s="5">
        <v>335557450</v>
      </c>
      <c r="Q133" s="5">
        <v>335557450</v>
      </c>
      <c r="R133" s="5">
        <v>335557450</v>
      </c>
      <c r="S133" s="5">
        <v>335557450</v>
      </c>
      <c r="T133" s="5">
        <v>335557450</v>
      </c>
      <c r="U133" s="5">
        <v>335557450</v>
      </c>
      <c r="V133" s="5">
        <v>335557450</v>
      </c>
      <c r="W133" s="5">
        <v>335557450</v>
      </c>
      <c r="X133" s="5">
        <v>335557450</v>
      </c>
      <c r="Y133" s="5">
        <v>335557450</v>
      </c>
      <c r="Z133" s="5">
        <v>335557450</v>
      </c>
    </row>
    <row r="135" spans="2:26" ht="15.5" x14ac:dyDescent="0.35">
      <c r="B135" t="s">
        <v>137</v>
      </c>
      <c r="C135" t="s">
        <v>138</v>
      </c>
      <c r="D135" s="5">
        <v>33739719617</v>
      </c>
      <c r="E135" s="5">
        <v>21022281913</v>
      </c>
      <c r="F135" s="5">
        <v>21265593307</v>
      </c>
      <c r="G135" s="5">
        <v>17986784225</v>
      </c>
      <c r="I135" s="5">
        <v>70552245039</v>
      </c>
      <c r="J135" s="5">
        <v>18315755865</v>
      </c>
      <c r="K135" s="5">
        <v>7070658558</v>
      </c>
      <c r="L135" s="5">
        <v>1708958855</v>
      </c>
      <c r="M135" s="5">
        <v>-710094</v>
      </c>
      <c r="N135" s="5">
        <v>-2424975</v>
      </c>
      <c r="O135" s="5">
        <v>-3547029</v>
      </c>
      <c r="P135" s="5">
        <v>-1751349</v>
      </c>
      <c r="Q135" s="5">
        <v>-377344</v>
      </c>
      <c r="R135" s="5">
        <v>-17109141</v>
      </c>
      <c r="S135" s="5">
        <v>-4209656</v>
      </c>
      <c r="T135" s="5">
        <v>-2137586</v>
      </c>
      <c r="U135" s="5">
        <v>-237320096000</v>
      </c>
      <c r="V135" s="5">
        <v>13606283000</v>
      </c>
      <c r="W135" s="5">
        <v>-49166131000</v>
      </c>
      <c r="X135" s="5">
        <v>-8368304000</v>
      </c>
      <c r="Y135" s="5">
        <v>-57703766000</v>
      </c>
      <c r="Z135" s="5">
        <v>-19457953000</v>
      </c>
    </row>
    <row r="136" spans="2:26" ht="15.5" x14ac:dyDescent="0.35">
      <c r="C136" t="s">
        <v>139</v>
      </c>
      <c r="D136" s="5">
        <v>57705869462</v>
      </c>
      <c r="E136" s="5">
        <v>60932214721</v>
      </c>
      <c r="F136" s="5">
        <v>27477247585</v>
      </c>
      <c r="G136" s="5">
        <v>46359302728</v>
      </c>
      <c r="I136" s="5">
        <v>137981429706</v>
      </c>
      <c r="J136" s="5">
        <v>110966111972</v>
      </c>
      <c r="K136" s="5">
        <v>106260325393</v>
      </c>
      <c r="L136" s="5">
        <v>71164977339</v>
      </c>
      <c r="M136" s="5">
        <v>4021513</v>
      </c>
      <c r="N136" s="5">
        <v>4255599</v>
      </c>
      <c r="O136" s="5">
        <v>19188577</v>
      </c>
      <c r="P136" s="5">
        <v>31627077</v>
      </c>
      <c r="Q136" s="5">
        <v>33492699</v>
      </c>
      <c r="R136" s="5">
        <v>50182620</v>
      </c>
      <c r="S136" s="5">
        <v>38949783</v>
      </c>
      <c r="T136" s="5">
        <v>115736142</v>
      </c>
      <c r="U136" s="5">
        <v>1285908889000</v>
      </c>
      <c r="V136" s="5">
        <v>991511113000</v>
      </c>
      <c r="W136" s="5">
        <v>839718092000</v>
      </c>
      <c r="X136" s="5">
        <v>669821226000</v>
      </c>
      <c r="Y136" s="5">
        <v>787475443000</v>
      </c>
      <c r="Z136" s="5">
        <v>1129970108000</v>
      </c>
    </row>
    <row r="137" spans="2:26" ht="15.5" x14ac:dyDescent="0.35">
      <c r="C137" t="s">
        <v>140</v>
      </c>
      <c r="D137" s="5">
        <v>-19499267569</v>
      </c>
      <c r="E137" s="5">
        <v>-33374407209</v>
      </c>
      <c r="F137" s="5">
        <v>-2991931910</v>
      </c>
      <c r="G137" s="5">
        <v>-22482027049</v>
      </c>
      <c r="I137" s="5">
        <v>-57790942289</v>
      </c>
      <c r="J137" s="5">
        <v>-86340671032</v>
      </c>
      <c r="K137" s="5">
        <v>-92495367533</v>
      </c>
      <c r="L137" s="5">
        <v>-68455156507</v>
      </c>
      <c r="M137" s="5">
        <v>-4430926</v>
      </c>
      <c r="N137" s="5">
        <v>-5812657</v>
      </c>
      <c r="O137" s="5">
        <v>-21018146</v>
      </c>
      <c r="P137" s="5">
        <v>-29075524</v>
      </c>
      <c r="Q137" s="5">
        <v>-29137123</v>
      </c>
      <c r="R137" s="5">
        <v>-65453218</v>
      </c>
      <c r="S137" s="5">
        <v>-41384773</v>
      </c>
      <c r="T137" s="5">
        <v>-116119962</v>
      </c>
      <c r="U137" s="5">
        <v>-1510405833000</v>
      </c>
      <c r="V137" s="5">
        <v>-963280933000</v>
      </c>
      <c r="W137" s="5">
        <v>-874621629000</v>
      </c>
      <c r="X137" s="5">
        <v>-655804570000</v>
      </c>
      <c r="Y137" s="5">
        <v>-807364744000</v>
      </c>
      <c r="Z137" s="5">
        <v>-1106693820000</v>
      </c>
    </row>
    <row r="138" spans="2:26" ht="15.5" x14ac:dyDescent="0.35">
      <c r="C138" t="s">
        <v>517</v>
      </c>
      <c r="D138" s="5">
        <v>-426419558</v>
      </c>
      <c r="E138" s="5">
        <v>-403842925</v>
      </c>
      <c r="F138" s="5">
        <v>-1879455647</v>
      </c>
      <c r="G138" s="5">
        <v>-403308925</v>
      </c>
      <c r="I138" s="5">
        <v>-2919236697</v>
      </c>
      <c r="J138" s="5">
        <v>-1141087957</v>
      </c>
      <c r="K138" s="5">
        <v>-864877031</v>
      </c>
      <c r="L138" s="5">
        <v>-924260130</v>
      </c>
      <c r="M138" s="5">
        <v>-301717</v>
      </c>
      <c r="N138" s="5">
        <v>-878017</v>
      </c>
      <c r="O138" s="5">
        <v>-1626377</v>
      </c>
      <c r="P138" s="5">
        <v>-4316425</v>
      </c>
      <c r="Q138" s="5">
        <v>-4627388</v>
      </c>
      <c r="R138" s="5">
        <v>-1905128</v>
      </c>
      <c r="S138" s="5">
        <v>-1812523</v>
      </c>
      <c r="T138" s="5">
        <v>-1835149</v>
      </c>
      <c r="U138" s="5">
        <v>-16938700000</v>
      </c>
      <c r="V138" s="5">
        <v>-16794286000</v>
      </c>
      <c r="W138" s="5">
        <v>-10806359000</v>
      </c>
      <c r="X138" s="5">
        <v>-27979034000</v>
      </c>
      <c r="Y138" s="5">
        <v>-42816665000</v>
      </c>
      <c r="Z138" s="5">
        <v>-49150565000</v>
      </c>
    </row>
    <row r="139" spans="2:26" ht="15.5" x14ac:dyDescent="0.35">
      <c r="C139" t="s">
        <v>331</v>
      </c>
      <c r="D139" s="5">
        <v>562745603</v>
      </c>
      <c r="F139" s="5">
        <v>82083796</v>
      </c>
      <c r="G139" s="5">
        <v>30489471</v>
      </c>
      <c r="I139" s="5">
        <v>221016836</v>
      </c>
      <c r="J139" s="5">
        <v>77218293</v>
      </c>
      <c r="K139" s="5">
        <v>92237930</v>
      </c>
      <c r="L139" s="5">
        <v>29572386</v>
      </c>
    </row>
    <row r="140" spans="2:26" ht="15.5" x14ac:dyDescent="0.35">
      <c r="C140" t="s">
        <v>265</v>
      </c>
      <c r="K140" s="5">
        <v>-751003730</v>
      </c>
      <c r="L140" s="5">
        <v>-848127121</v>
      </c>
      <c r="N140" s="5">
        <v>-12934</v>
      </c>
      <c r="O140" s="5">
        <v>-149403</v>
      </c>
      <c r="P140" s="5">
        <v>-118096</v>
      </c>
      <c r="Q140" s="5">
        <v>-120402</v>
      </c>
      <c r="R140" s="5">
        <v>-213944</v>
      </c>
      <c r="S140" s="5">
        <v>-106972</v>
      </c>
      <c r="T140" s="5">
        <v>-137060</v>
      </c>
      <c r="U140" s="5">
        <v>-1668489000</v>
      </c>
      <c r="V140" s="5">
        <v>-1906406000</v>
      </c>
      <c r="W140" s="5">
        <v>-5606550000</v>
      </c>
      <c r="X140" s="5">
        <v>-3747457000</v>
      </c>
      <c r="Z140" s="5">
        <v>-3539030000</v>
      </c>
    </row>
    <row r="141" spans="2:26" ht="15.5" x14ac:dyDescent="0.35">
      <c r="C141" t="s">
        <v>564</v>
      </c>
      <c r="D141" s="5">
        <v>-4347137088</v>
      </c>
      <c r="E141" s="5">
        <v>-6387753907</v>
      </c>
      <c r="F141" s="5">
        <v>-1422350517</v>
      </c>
      <c r="G141" s="5">
        <v>-5517672000</v>
      </c>
      <c r="I141" s="5">
        <v>-6940022517</v>
      </c>
      <c r="J141" s="5">
        <v>-6042989979</v>
      </c>
      <c r="K141" s="5">
        <v>-5817534285</v>
      </c>
    </row>
    <row r="142" spans="2:26" ht="15.5" x14ac:dyDescent="0.35">
      <c r="C142" t="s">
        <v>2179</v>
      </c>
    </row>
    <row r="143" spans="2:26" ht="15.5" x14ac:dyDescent="0.35">
      <c r="C143" t="s">
        <v>2180</v>
      </c>
    </row>
    <row r="144" spans="2:26" ht="15.5" x14ac:dyDescent="0.35">
      <c r="C144" t="s">
        <v>2181</v>
      </c>
      <c r="J144" s="5">
        <v>797174568</v>
      </c>
      <c r="K144" s="5">
        <v>646877814</v>
      </c>
      <c r="L144" s="5">
        <v>741952888</v>
      </c>
      <c r="N144" s="5">
        <v>21259</v>
      </c>
      <c r="O144" s="5">
        <v>52664</v>
      </c>
      <c r="P144" s="5">
        <v>104737</v>
      </c>
      <c r="R144" s="5">
        <v>242217</v>
      </c>
      <c r="S144" s="5">
        <v>136829</v>
      </c>
      <c r="T144" s="5">
        <v>201512</v>
      </c>
      <c r="U144" s="5">
        <v>5606550000</v>
      </c>
      <c r="V144" s="5">
        <v>3747457000</v>
      </c>
      <c r="W144" s="5">
        <v>1824668000</v>
      </c>
      <c r="X144" s="5">
        <v>9004094000</v>
      </c>
      <c r="Y144" s="5">
        <v>5002200000</v>
      </c>
      <c r="Z144" s="5">
        <v>9955354000</v>
      </c>
    </row>
    <row r="145" spans="3:26" ht="15.5" x14ac:dyDescent="0.35">
      <c r="C145" t="s">
        <v>1187</v>
      </c>
    </row>
    <row r="146" spans="3:26" ht="15.5" x14ac:dyDescent="0.35">
      <c r="C146" t="s">
        <v>216</v>
      </c>
      <c r="Y146" s="5">
        <v>162986000</v>
      </c>
      <c r="Z146" s="5">
        <v>65867000</v>
      </c>
    </row>
    <row r="147" spans="3:26" ht="15.5" x14ac:dyDescent="0.35">
      <c r="C147" t="s">
        <v>145</v>
      </c>
      <c r="D147" s="5">
        <v>-313622844</v>
      </c>
      <c r="E147" s="5">
        <v>-61274854</v>
      </c>
      <c r="F147" s="5">
        <v>296779845</v>
      </c>
      <c r="G147" s="5">
        <v>303000</v>
      </c>
      <c r="I147" s="5">
        <v>-6631863767</v>
      </c>
      <c r="J147" s="5">
        <v>-8896616443</v>
      </c>
      <c r="K147" s="5">
        <v>-18048867899</v>
      </c>
      <c r="L147" s="5">
        <v>14523218042</v>
      </c>
      <c r="M147" s="5">
        <v>775824</v>
      </c>
      <c r="N147" s="5">
        <v>1772023</v>
      </c>
      <c r="O147" s="5">
        <v>3112505</v>
      </c>
      <c r="P147" s="5">
        <v>487728</v>
      </c>
      <c r="Q147" s="5">
        <v>-3046028</v>
      </c>
      <c r="R147" s="5">
        <v>21133130</v>
      </c>
      <c r="S147" s="5">
        <v>3866199</v>
      </c>
      <c r="T147" s="5">
        <v>-667000</v>
      </c>
      <c r="U147" s="5">
        <v>272193555000</v>
      </c>
      <c r="V147" s="5">
        <v>-9661678000</v>
      </c>
      <c r="W147" s="5">
        <v>45340139000</v>
      </c>
      <c r="X147" s="5">
        <v>30788652000</v>
      </c>
      <c r="Y147" s="5">
        <v>-18851211000</v>
      </c>
      <c r="Z147" s="5">
        <v>26365827000</v>
      </c>
    </row>
    <row r="148" spans="3:26" ht="15.5" x14ac:dyDescent="0.35">
      <c r="C148" t="s">
        <v>146</v>
      </c>
      <c r="D148" s="5">
        <v>-4571581416</v>
      </c>
      <c r="E148" s="5">
        <v>-13890207153</v>
      </c>
      <c r="F148" s="5">
        <v>102291118</v>
      </c>
      <c r="G148" s="5">
        <v>-10404985722</v>
      </c>
      <c r="I148" s="5">
        <v>-32234892839</v>
      </c>
      <c r="J148" s="5">
        <v>-15999767928</v>
      </c>
      <c r="K148" s="5">
        <v>18608305702</v>
      </c>
      <c r="L148" s="5">
        <v>-15027633247</v>
      </c>
      <c r="M148" s="5">
        <v>78427</v>
      </c>
      <c r="N148" s="5">
        <v>494466</v>
      </c>
      <c r="O148" s="5">
        <v>276204</v>
      </c>
      <c r="P148" s="5">
        <v>830075</v>
      </c>
      <c r="Q148" s="5">
        <v>824135</v>
      </c>
      <c r="R148" s="5">
        <v>-1345990</v>
      </c>
      <c r="S148" s="5">
        <v>336569</v>
      </c>
      <c r="T148" s="5">
        <v>-304283</v>
      </c>
      <c r="U148" s="5">
        <v>-27222746000</v>
      </c>
      <c r="V148" s="5">
        <v>-17126516000</v>
      </c>
      <c r="W148" s="5">
        <v>11458051000</v>
      </c>
      <c r="X148" s="5">
        <v>-15537239000</v>
      </c>
      <c r="Y148" s="5">
        <v>73948012000</v>
      </c>
      <c r="Z148" s="5">
        <v>1083670000</v>
      </c>
    </row>
    <row r="149" spans="3:26" ht="15.5" x14ac:dyDescent="0.35">
      <c r="C149" t="s">
        <v>222</v>
      </c>
      <c r="W149" s="5">
        <v>18445438000</v>
      </c>
    </row>
    <row r="150" spans="3:26" ht="15.5" x14ac:dyDescent="0.35">
      <c r="C150" t="s">
        <v>1274</v>
      </c>
      <c r="Y150" s="5">
        <v>60128540000</v>
      </c>
    </row>
    <row r="151" spans="3:26" ht="15.5" x14ac:dyDescent="0.35">
      <c r="C151" t="s">
        <v>705</v>
      </c>
      <c r="W151" s="5">
        <v>5000000</v>
      </c>
      <c r="X151" s="5">
        <v>-1370532000</v>
      </c>
      <c r="Z151" s="5">
        <v>77470000</v>
      </c>
    </row>
    <row r="152" spans="3:26" ht="15.5" x14ac:dyDescent="0.35">
      <c r="C152" t="s">
        <v>1541</v>
      </c>
    </row>
    <row r="153" spans="3:26" ht="15.5" x14ac:dyDescent="0.35">
      <c r="C153" t="s">
        <v>147</v>
      </c>
      <c r="D153" s="5">
        <v>-191143672</v>
      </c>
      <c r="E153" s="5">
        <v>-694684481</v>
      </c>
      <c r="F153" s="5">
        <v>-12625910699</v>
      </c>
      <c r="G153" s="5">
        <v>-123548432</v>
      </c>
      <c r="I153" s="5">
        <v>-17624994322</v>
      </c>
      <c r="J153" s="5">
        <v>-2739942440</v>
      </c>
      <c r="K153" s="5">
        <v>-1432020002</v>
      </c>
      <c r="L153" s="5">
        <v>-17871177269</v>
      </c>
      <c r="M153" s="5">
        <v>-8078</v>
      </c>
      <c r="N153" s="5">
        <v>-8234</v>
      </c>
      <c r="O153" s="5">
        <v>-39262</v>
      </c>
      <c r="P153" s="5">
        <v>-192801</v>
      </c>
      <c r="Q153" s="5">
        <v>-76776</v>
      </c>
      <c r="R153" s="5">
        <v>-161505</v>
      </c>
      <c r="S153" s="5">
        <v>-736990</v>
      </c>
      <c r="T153" s="5">
        <v>-187192</v>
      </c>
      <c r="U153" s="5">
        <v>-25034514000</v>
      </c>
      <c r="V153" s="5">
        <v>-20749179000</v>
      </c>
      <c r="W153" s="5">
        <v>-9755887000</v>
      </c>
      <c r="X153" s="5">
        <v>-12881656000</v>
      </c>
      <c r="Y153" s="5">
        <v>4382459000</v>
      </c>
      <c r="Z153" s="5">
        <v>-15824957000</v>
      </c>
    </row>
    <row r="154" spans="3:26" ht="15.5" x14ac:dyDescent="0.35">
      <c r="C154" t="s">
        <v>704</v>
      </c>
      <c r="D154" s="5">
        <v>-4288035244</v>
      </c>
      <c r="E154" s="5">
        <v>-4961290257</v>
      </c>
      <c r="F154" s="5">
        <v>1970302193</v>
      </c>
      <c r="G154" s="5">
        <v>-9067064246</v>
      </c>
      <c r="I154" s="5">
        <v>-14033829453</v>
      </c>
      <c r="J154" s="5">
        <v>-12138741129</v>
      </c>
    </row>
    <row r="155" spans="3:26" ht="15.5" x14ac:dyDescent="0.35">
      <c r="C155" t="s">
        <v>527</v>
      </c>
      <c r="P155" s="5">
        <v>-324800</v>
      </c>
      <c r="T155" s="5">
        <v>765</v>
      </c>
      <c r="U155" s="5">
        <v>-533919000</v>
      </c>
      <c r="V155" s="5">
        <v>-514517000</v>
      </c>
      <c r="W155" s="5">
        <v>-6403000</v>
      </c>
      <c r="X155" s="5">
        <v>-1209602000</v>
      </c>
    </row>
    <row r="156" spans="3:26" ht="15.5" x14ac:dyDescent="0.35">
      <c r="C156" t="s">
        <v>605</v>
      </c>
      <c r="D156" s="5">
        <v>57147500</v>
      </c>
      <c r="E156" s="5">
        <v>-57147500</v>
      </c>
      <c r="L156" s="5">
        <v>898423218</v>
      </c>
      <c r="M156" s="5">
        <v>44410</v>
      </c>
      <c r="N156" s="5">
        <v>413554</v>
      </c>
      <c r="O156" s="5">
        <v>-489545</v>
      </c>
      <c r="P156" s="5">
        <v>-615331</v>
      </c>
      <c r="Q156" s="5">
        <v>-269803</v>
      </c>
      <c r="R156" s="5">
        <v>-1290570</v>
      </c>
      <c r="S156" s="5">
        <v>-137014</v>
      </c>
      <c r="T156" s="5">
        <v>-27357</v>
      </c>
      <c r="U156" s="5">
        <v>-1928613000</v>
      </c>
      <c r="V156" s="5">
        <v>1357161000</v>
      </c>
      <c r="W156" s="5">
        <v>2443903000</v>
      </c>
      <c r="X156" s="5">
        <v>-967333000</v>
      </c>
      <c r="Y156" s="5">
        <v>8150107000</v>
      </c>
      <c r="Z156" s="5">
        <v>17173289000</v>
      </c>
    </row>
    <row r="157" spans="3:26" ht="15.5" x14ac:dyDescent="0.35">
      <c r="C157" t="s">
        <v>301</v>
      </c>
      <c r="E157" s="5">
        <v>-12140932915</v>
      </c>
    </row>
    <row r="158" spans="3:26" ht="15.5" x14ac:dyDescent="0.35">
      <c r="C158" t="s">
        <v>2182</v>
      </c>
      <c r="P158" s="5">
        <v>181975</v>
      </c>
    </row>
    <row r="159" spans="3:26" ht="15.5" x14ac:dyDescent="0.35">
      <c r="C159" t="s">
        <v>226</v>
      </c>
      <c r="D159" s="5">
        <v>-1287600000</v>
      </c>
      <c r="E159" s="5">
        <v>-36152000</v>
      </c>
    </row>
    <row r="160" spans="3:26" ht="15.5" x14ac:dyDescent="0.35">
      <c r="C160" t="s">
        <v>1764</v>
      </c>
    </row>
    <row r="161" spans="3:26" ht="15.5" x14ac:dyDescent="0.35">
      <c r="C161" t="s">
        <v>2183</v>
      </c>
      <c r="K161" s="5">
        <v>50100000000</v>
      </c>
    </row>
    <row r="162" spans="3:26" ht="15.5" x14ac:dyDescent="0.35">
      <c r="C162" t="s">
        <v>471</v>
      </c>
      <c r="F162" s="5">
        <v>-1597319264</v>
      </c>
      <c r="I162" s="5">
        <v>-1597319264</v>
      </c>
      <c r="J162" s="5">
        <v>-1219013068</v>
      </c>
    </row>
    <row r="163" spans="3:26" ht="15.5" x14ac:dyDescent="0.35">
      <c r="C163" t="s">
        <v>606</v>
      </c>
      <c r="Y163" s="5">
        <v>1123920000</v>
      </c>
      <c r="Z163" s="5">
        <v>-407999000</v>
      </c>
    </row>
    <row r="164" spans="3:26" ht="15.5" x14ac:dyDescent="0.35">
      <c r="C164" t="s">
        <v>2184</v>
      </c>
    </row>
    <row r="165" spans="3:26" ht="15.5" x14ac:dyDescent="0.35">
      <c r="C165" t="s">
        <v>2185</v>
      </c>
      <c r="D165" s="5">
        <v>-126950000</v>
      </c>
      <c r="F165" s="5">
        <v>25718886873</v>
      </c>
      <c r="G165" s="5">
        <v>-1335734842</v>
      </c>
      <c r="I165" s="5">
        <v>12263556387</v>
      </c>
      <c r="J165" s="5">
        <v>-34829323543</v>
      </c>
      <c r="K165" s="5">
        <v>-40929702036</v>
      </c>
      <c r="R165" s="5">
        <v>-7371</v>
      </c>
      <c r="S165" s="5">
        <v>1210573</v>
      </c>
      <c r="T165" s="5">
        <v>-1297902</v>
      </c>
    </row>
    <row r="166" spans="3:26" ht="15.5" x14ac:dyDescent="0.35">
      <c r="C166" t="s">
        <v>152</v>
      </c>
      <c r="D166" s="5">
        <v>-313622844</v>
      </c>
      <c r="E166" s="5">
        <v>-61274854</v>
      </c>
      <c r="F166" s="5">
        <v>296779845</v>
      </c>
      <c r="G166" s="5">
        <v>303000</v>
      </c>
      <c r="I166" s="5">
        <v>-6631863767</v>
      </c>
      <c r="J166" s="5">
        <v>-8896616443</v>
      </c>
      <c r="K166" s="5">
        <v>-18048867899</v>
      </c>
      <c r="L166" s="5">
        <v>14523218042</v>
      </c>
      <c r="M166" s="5">
        <v>775824</v>
      </c>
      <c r="N166" s="5">
        <v>1772023</v>
      </c>
      <c r="O166" s="5">
        <v>3112505</v>
      </c>
      <c r="P166" s="5">
        <v>487728</v>
      </c>
      <c r="Q166" s="5">
        <v>-3046028</v>
      </c>
      <c r="R166" s="5">
        <v>21133130</v>
      </c>
      <c r="S166" s="5">
        <v>3866199</v>
      </c>
      <c r="T166" s="5">
        <v>-667000</v>
      </c>
      <c r="U166" s="5">
        <v>272193555000</v>
      </c>
      <c r="V166" s="5">
        <v>-9661678000</v>
      </c>
      <c r="W166" s="5">
        <v>45340139000</v>
      </c>
      <c r="X166" s="5">
        <v>30788652000</v>
      </c>
      <c r="Y166" s="5">
        <v>-18851211000</v>
      </c>
      <c r="Z166" s="5">
        <v>26365827000</v>
      </c>
    </row>
    <row r="167" spans="3:26" ht="15.5" x14ac:dyDescent="0.35">
      <c r="C167" t="s">
        <v>2186</v>
      </c>
      <c r="W167" s="5">
        <v>173000000000</v>
      </c>
    </row>
    <row r="168" spans="3:26" ht="15.5" x14ac:dyDescent="0.35">
      <c r="C168" t="s">
        <v>286</v>
      </c>
      <c r="O168" s="5">
        <v>2000000</v>
      </c>
      <c r="P168" s="5">
        <v>3610700</v>
      </c>
      <c r="Q168" s="5">
        <v>1000000</v>
      </c>
      <c r="R168" s="5">
        <v>56608000</v>
      </c>
      <c r="S168" s="5">
        <v>5000000</v>
      </c>
      <c r="U168" s="5">
        <v>365670000000</v>
      </c>
    </row>
    <row r="169" spans="3:26" ht="15.5" x14ac:dyDescent="0.35">
      <c r="C169" t="s">
        <v>285</v>
      </c>
      <c r="L169" s="5">
        <v>-148918082500</v>
      </c>
      <c r="R169" s="5">
        <v>-35000000</v>
      </c>
    </row>
    <row r="170" spans="3:26" ht="15.5" x14ac:dyDescent="0.35">
      <c r="C170" t="s">
        <v>1706</v>
      </c>
      <c r="Q170" s="5">
        <v>-3292019</v>
      </c>
      <c r="X170" s="5">
        <v>334800000000</v>
      </c>
    </row>
    <row r="171" spans="3:26" ht="15.5" x14ac:dyDescent="0.35">
      <c r="C171" t="s">
        <v>2187</v>
      </c>
    </row>
    <row r="172" spans="3:26" ht="15.5" x14ac:dyDescent="0.35">
      <c r="C172" t="s">
        <v>2188</v>
      </c>
      <c r="D172" s="5">
        <v>-302234684</v>
      </c>
      <c r="E172" s="5">
        <v>18055146</v>
      </c>
      <c r="F172" s="5">
        <v>296779845</v>
      </c>
      <c r="G172" s="5">
        <v>303000</v>
      </c>
      <c r="I172" s="5">
        <v>-6631863767</v>
      </c>
      <c r="J172" s="5">
        <v>-8896616443</v>
      </c>
      <c r="K172" s="5">
        <v>-63621867899</v>
      </c>
      <c r="L172" s="5">
        <v>163441300542</v>
      </c>
      <c r="M172" s="5">
        <v>775824</v>
      </c>
      <c r="N172" s="5">
        <v>1772023</v>
      </c>
      <c r="O172" s="5">
        <v>3372442</v>
      </c>
      <c r="P172" s="5">
        <v>95793</v>
      </c>
      <c r="U172" s="5">
        <v>-21323342000</v>
      </c>
      <c r="V172" s="5">
        <v>-6879217000</v>
      </c>
      <c r="W172" s="5">
        <v>-3186227000</v>
      </c>
      <c r="X172" s="5">
        <v>6851076000</v>
      </c>
    </row>
    <row r="173" spans="3:26" ht="15.5" x14ac:dyDescent="0.35">
      <c r="C173" t="s">
        <v>209</v>
      </c>
      <c r="K173" s="5">
        <v>45573000000</v>
      </c>
      <c r="W173" s="5">
        <v>-124225285000</v>
      </c>
      <c r="X173" s="5">
        <v>-309132552000</v>
      </c>
      <c r="Y173" s="5">
        <v>-18851211000</v>
      </c>
      <c r="Z173" s="5">
        <v>-328634173000</v>
      </c>
    </row>
    <row r="174" spans="3:26" ht="15.5" x14ac:dyDescent="0.35">
      <c r="C174" t="s">
        <v>208</v>
      </c>
      <c r="D174" s="5">
        <v>-11388160</v>
      </c>
      <c r="E174" s="5">
        <v>-79330000</v>
      </c>
      <c r="O174" s="5">
        <v>-2259937</v>
      </c>
      <c r="P174" s="5">
        <v>-3218765</v>
      </c>
      <c r="Q174" s="5">
        <v>-754009</v>
      </c>
      <c r="R174" s="5">
        <v>-474870</v>
      </c>
      <c r="S174" s="5">
        <v>-1133801</v>
      </c>
      <c r="T174" s="5">
        <v>-667000</v>
      </c>
      <c r="V174" s="5">
        <v>-2436192000</v>
      </c>
    </row>
    <row r="175" spans="3:26" ht="15.5" x14ac:dyDescent="0.35">
      <c r="C175" t="s">
        <v>206</v>
      </c>
    </row>
    <row r="176" spans="3:26" ht="15.5" x14ac:dyDescent="0.35">
      <c r="C176" t="s">
        <v>1488</v>
      </c>
      <c r="D176" s="5">
        <v>-302234684</v>
      </c>
      <c r="E176" s="5">
        <v>18055146</v>
      </c>
      <c r="F176" s="5">
        <v>296779845</v>
      </c>
      <c r="G176" s="5">
        <v>303000</v>
      </c>
      <c r="I176" s="5">
        <v>-6631863767</v>
      </c>
      <c r="J176" s="5">
        <v>-8896616443</v>
      </c>
      <c r="K176" s="5">
        <v>-18048867899</v>
      </c>
      <c r="L176" s="5">
        <v>163441300542</v>
      </c>
      <c r="M176" s="5">
        <v>775824</v>
      </c>
      <c r="N176" s="5">
        <v>1772023</v>
      </c>
      <c r="O176" s="5">
        <v>3372442</v>
      </c>
      <c r="P176" s="5">
        <v>95793</v>
      </c>
      <c r="U176" s="5">
        <v>-21323342000</v>
      </c>
      <c r="V176" s="5">
        <v>-6879217000</v>
      </c>
      <c r="W176" s="5">
        <v>-127411512000</v>
      </c>
      <c r="X176" s="5">
        <v>-302281476000</v>
      </c>
      <c r="Y176" s="5">
        <v>-18851211000</v>
      </c>
      <c r="Z176" s="5">
        <v>-328634173000</v>
      </c>
    </row>
    <row r="177" spans="2:26" ht="15.5" x14ac:dyDescent="0.35">
      <c r="C177" t="s">
        <v>313</v>
      </c>
    </row>
    <row r="178" spans="2:26" ht="15.5" x14ac:dyDescent="0.35">
      <c r="C178" t="s">
        <v>1188</v>
      </c>
    </row>
    <row r="179" spans="2:26" ht="15.5" x14ac:dyDescent="0.35">
      <c r="C179" t="s">
        <v>1590</v>
      </c>
      <c r="U179" s="5">
        <v>-72153103000</v>
      </c>
      <c r="V179" s="5">
        <v>-346269000</v>
      </c>
      <c r="W179" s="5">
        <v>-248349000</v>
      </c>
      <c r="X179" s="5">
        <v>-377922000</v>
      </c>
    </row>
    <row r="180" spans="2:26" ht="15.5" x14ac:dyDescent="0.35">
      <c r="C180" t="s">
        <v>2189</v>
      </c>
      <c r="X180" s="5">
        <v>-1351950000</v>
      </c>
    </row>
    <row r="181" spans="2:26" ht="15.5" x14ac:dyDescent="0.35">
      <c r="C181" t="s">
        <v>1190</v>
      </c>
      <c r="D181" s="5">
        <v>-11388160</v>
      </c>
      <c r="E181" s="5">
        <v>-79330000</v>
      </c>
      <c r="O181" s="5">
        <v>-2259937</v>
      </c>
      <c r="P181" s="5">
        <v>-3218765</v>
      </c>
      <c r="Q181" s="5">
        <v>-754009</v>
      </c>
      <c r="R181" s="5">
        <v>-474870</v>
      </c>
      <c r="S181" s="5">
        <v>-1133801</v>
      </c>
      <c r="T181" s="5">
        <v>-667000</v>
      </c>
      <c r="U181" s="5">
        <v>-72153103000</v>
      </c>
      <c r="V181" s="5">
        <v>-2782461000</v>
      </c>
      <c r="W181" s="5">
        <v>-248349000</v>
      </c>
      <c r="X181" s="5">
        <v>-1729872000</v>
      </c>
    </row>
    <row r="182" spans="2:26" ht="15.5" x14ac:dyDescent="0.35">
      <c r="C182" t="s">
        <v>2103</v>
      </c>
      <c r="Z182" s="5">
        <v>355000000000</v>
      </c>
    </row>
    <row r="183" spans="2:26" ht="15.5" x14ac:dyDescent="0.35">
      <c r="C183" t="s">
        <v>818</v>
      </c>
      <c r="D183" s="5">
        <v>28854515357</v>
      </c>
      <c r="E183" s="5">
        <v>7070799906</v>
      </c>
      <c r="F183" s="5">
        <v>21664664270</v>
      </c>
      <c r="G183" s="5">
        <v>7582101503</v>
      </c>
      <c r="I183" s="5">
        <v>31685488433</v>
      </c>
      <c r="J183" s="5">
        <v>-6580628506</v>
      </c>
      <c r="K183" s="5">
        <v>7630096361</v>
      </c>
      <c r="L183" s="5">
        <v>1204543650</v>
      </c>
      <c r="M183" s="5">
        <v>144157</v>
      </c>
      <c r="N183" s="5">
        <v>-158486</v>
      </c>
      <c r="O183" s="5">
        <v>-158320</v>
      </c>
      <c r="P183" s="5">
        <v>-433546</v>
      </c>
      <c r="Q183" s="5">
        <v>-2599237</v>
      </c>
      <c r="R183" s="5">
        <v>2677999</v>
      </c>
      <c r="S183" s="5">
        <v>-6888</v>
      </c>
      <c r="T183" s="5">
        <v>-3108869</v>
      </c>
      <c r="U183" s="5">
        <v>7650713000</v>
      </c>
      <c r="V183" s="5">
        <v>-13181911000</v>
      </c>
      <c r="W183" s="5">
        <v>7632059000</v>
      </c>
      <c r="X183" s="5">
        <v>6883109000</v>
      </c>
      <c r="Y183" s="5">
        <v>-2606965000</v>
      </c>
      <c r="Z183" s="5">
        <v>7991544000</v>
      </c>
    </row>
    <row r="184" spans="2:26" ht="15.5" x14ac:dyDescent="0.35">
      <c r="C184" t="s">
        <v>168</v>
      </c>
      <c r="E184" s="5">
        <v>36540056927</v>
      </c>
      <c r="I184" s="5">
        <v>4820983584</v>
      </c>
      <c r="J184" s="5">
        <v>11401612090</v>
      </c>
      <c r="K184" s="5">
        <v>3778243165</v>
      </c>
      <c r="L184" s="5">
        <v>2424346756</v>
      </c>
      <c r="M184" s="5">
        <v>26037</v>
      </c>
      <c r="N184" s="5">
        <v>184634</v>
      </c>
      <c r="O184" s="5">
        <v>335559</v>
      </c>
      <c r="P184" s="5">
        <v>792214</v>
      </c>
      <c r="Q184" s="5">
        <v>3397272</v>
      </c>
      <c r="R184" s="5">
        <v>710238</v>
      </c>
      <c r="S184" s="5">
        <v>717127</v>
      </c>
      <c r="T184" s="5">
        <v>3825996</v>
      </c>
      <c r="U184" s="5">
        <v>15282088000</v>
      </c>
      <c r="V184" s="5">
        <v>28463999000</v>
      </c>
      <c r="W184" s="5">
        <v>20831940000</v>
      </c>
      <c r="X184" s="5">
        <v>13948831000</v>
      </c>
      <c r="Y184" s="5">
        <v>16555796000</v>
      </c>
      <c r="Z184" s="5">
        <v>8564251000</v>
      </c>
    </row>
    <row r="185" spans="2:26" ht="15.5" x14ac:dyDescent="0.35">
      <c r="C185" t="s">
        <v>242</v>
      </c>
      <c r="D185" s="5">
        <v>-6351328</v>
      </c>
      <c r="E185" s="5">
        <v>6351328</v>
      </c>
      <c r="F185" s="5">
        <v>32103119</v>
      </c>
      <c r="G185" s="5">
        <v>1481791</v>
      </c>
      <c r="I185" s="5">
        <v>33584910</v>
      </c>
      <c r="K185" s="5">
        <v>-6727436</v>
      </c>
      <c r="L185" s="5">
        <v>149352759</v>
      </c>
      <c r="M185" s="5">
        <v>-291</v>
      </c>
      <c r="N185" s="5">
        <v>-111</v>
      </c>
      <c r="O185" s="5">
        <v>7395</v>
      </c>
      <c r="P185" s="5">
        <v>-23109</v>
      </c>
      <c r="Q185" s="5">
        <v>-5821</v>
      </c>
      <c r="R185" s="5">
        <v>9035</v>
      </c>
    </row>
    <row r="186" spans="2:26" ht="15.5" x14ac:dyDescent="0.35">
      <c r="C186" t="s">
        <v>2190</v>
      </c>
      <c r="U186" s="5">
        <v>23702270000</v>
      </c>
    </row>
    <row r="187" spans="2:26" ht="15.5" x14ac:dyDescent="0.35">
      <c r="C187" t="s">
        <v>2191</v>
      </c>
    </row>
    <row r="188" spans="2:26" ht="15.5" x14ac:dyDescent="0.35">
      <c r="C188" t="s">
        <v>169</v>
      </c>
      <c r="D188" s="5">
        <v>28848164029</v>
      </c>
      <c r="E188" s="5">
        <v>43617208161</v>
      </c>
      <c r="F188" s="5">
        <v>21696767389</v>
      </c>
      <c r="G188" s="5">
        <v>7583583294</v>
      </c>
      <c r="I188" s="5">
        <v>36540056927</v>
      </c>
      <c r="J188" s="5">
        <v>4820983584</v>
      </c>
      <c r="K188" s="5">
        <v>11401612090</v>
      </c>
      <c r="L188" s="5">
        <v>3778243165</v>
      </c>
      <c r="M188" s="5">
        <v>169903</v>
      </c>
      <c r="N188" s="5">
        <v>26037</v>
      </c>
      <c r="O188" s="5">
        <v>184634</v>
      </c>
      <c r="P188" s="5">
        <v>335559</v>
      </c>
      <c r="Q188" s="5">
        <v>792214</v>
      </c>
      <c r="R188" s="5">
        <v>3397272</v>
      </c>
      <c r="S188" s="5">
        <v>710239</v>
      </c>
      <c r="T188" s="5">
        <v>717127</v>
      </c>
      <c r="U188" s="5">
        <v>46635071000</v>
      </c>
      <c r="V188" s="5">
        <v>15282088000</v>
      </c>
      <c r="W188" s="5">
        <v>28463999000</v>
      </c>
      <c r="X188" s="5">
        <v>20831940000</v>
      </c>
      <c r="Y188" s="5">
        <v>13948831000</v>
      </c>
      <c r="Z188" s="5">
        <v>16555795000</v>
      </c>
    </row>
    <row r="190" spans="2:26" ht="15.5" x14ac:dyDescent="0.35">
      <c r="B190" t="s">
        <v>170</v>
      </c>
      <c r="C190" t="s">
        <v>12</v>
      </c>
      <c r="D190" s="5">
        <v>3170000000</v>
      </c>
      <c r="E190" s="5">
        <v>3170000000</v>
      </c>
      <c r="F190" s="5">
        <v>3170000000</v>
      </c>
      <c r="G190" s="5">
        <v>3170000000</v>
      </c>
      <c r="I190" s="5">
        <v>3170000000</v>
      </c>
      <c r="J190" s="5">
        <v>3170000000</v>
      </c>
      <c r="K190" s="5">
        <v>3170000000</v>
      </c>
      <c r="L190" s="5">
        <v>340000000</v>
      </c>
      <c r="M190" s="5">
        <v>340000000</v>
      </c>
      <c r="N190" s="5">
        <v>340000000</v>
      </c>
      <c r="O190" s="5">
        <v>340000000</v>
      </c>
      <c r="P190" s="5">
        <v>340000000</v>
      </c>
      <c r="Q190" s="5">
        <v>340000000</v>
      </c>
      <c r="R190" s="5">
        <v>340000000</v>
      </c>
      <c r="S190" s="5">
        <v>340000000</v>
      </c>
      <c r="T190" s="5">
        <v>340000000</v>
      </c>
      <c r="U190" s="5">
        <v>340000000</v>
      </c>
      <c r="V190" s="5">
        <v>340000000</v>
      </c>
      <c r="W190" s="5">
        <v>340000000</v>
      </c>
      <c r="X190" s="5">
        <v>340000000</v>
      </c>
      <c r="Y190" s="5">
        <v>340000000</v>
      </c>
      <c r="Z190" s="5">
        <v>340000000</v>
      </c>
    </row>
    <row r="191" spans="2:26" ht="15.5" x14ac:dyDescent="0.35">
      <c r="C191" t="s">
        <v>171</v>
      </c>
      <c r="D191" s="6">
        <v>-9.7899999999999991</v>
      </c>
      <c r="E191" s="6">
        <v>-0.78</v>
      </c>
      <c r="F191" s="6">
        <v>22.92</v>
      </c>
      <c r="G191" s="6">
        <v>-4.12</v>
      </c>
    </row>
    <row r="192" spans="2:26" ht="15.5" x14ac:dyDescent="0.35">
      <c r="C192" t="s">
        <v>172</v>
      </c>
      <c r="D192" s="6">
        <v>-97.04</v>
      </c>
      <c r="E192" s="6">
        <v>-1217.95</v>
      </c>
      <c r="F192" s="6">
        <v>43.41</v>
      </c>
      <c r="G192" s="6">
        <v>-314.32</v>
      </c>
    </row>
    <row r="193" spans="3:7" ht="15.5" x14ac:dyDescent="0.35">
      <c r="C193" t="s">
        <v>60</v>
      </c>
      <c r="D193" s="6">
        <v>128.72999999999999</v>
      </c>
      <c r="E193" s="6">
        <v>102.45</v>
      </c>
      <c r="F193" s="6">
        <v>116.38</v>
      </c>
      <c r="G193" s="6">
        <v>139.08000000000001</v>
      </c>
    </row>
    <row r="194" spans="3:7" ht="15.5" x14ac:dyDescent="0.35">
      <c r="C194" t="s">
        <v>173</v>
      </c>
      <c r="D194" s="5">
        <v>7590000000</v>
      </c>
      <c r="E194" s="5">
        <v>9350000000</v>
      </c>
      <c r="F194" s="5">
        <v>1790000000</v>
      </c>
      <c r="G194" s="5">
        <v>11580000000</v>
      </c>
    </row>
    <row r="195" spans="3:7" ht="15.5" x14ac:dyDescent="0.35">
      <c r="C195" t="s">
        <v>174</v>
      </c>
      <c r="D195" s="6">
        <v>-2.63E-2</v>
      </c>
      <c r="E195" s="6">
        <v>-2.0999999999999999E-3</v>
      </c>
      <c r="F195" s="6">
        <v>6.4600000000000005E-2</v>
      </c>
      <c r="G195" s="6">
        <v>-1.1399999999999999E-2</v>
      </c>
    </row>
    <row r="196" spans="3:7" ht="15.5" x14ac:dyDescent="0.35">
      <c r="C196" t="s">
        <v>175</v>
      </c>
      <c r="D196" s="6">
        <v>-0.19469999999999998</v>
      </c>
      <c r="E196" s="6">
        <v>-1.3000000000000001E-2</v>
      </c>
      <c r="F196" s="6">
        <v>0.37680000000000002</v>
      </c>
      <c r="G196" s="6">
        <v>-0.10880000000000001</v>
      </c>
    </row>
    <row r="197" spans="3:7" ht="15.5" x14ac:dyDescent="0.35">
      <c r="C197" t="s">
        <v>176</v>
      </c>
      <c r="D197" s="6">
        <v>6.5000000000000006E-3</v>
      </c>
      <c r="E197" s="6">
        <v>9.1000000000000004E-3</v>
      </c>
      <c r="F197" s="6">
        <v>-7.7000000000000002E-3</v>
      </c>
      <c r="G197" s="6">
        <v>1.49E-2</v>
      </c>
    </row>
    <row r="198" spans="3:7" ht="15.5" x14ac:dyDescent="0.35">
      <c r="C198" t="s">
        <v>177</v>
      </c>
      <c r="D198" s="6">
        <v>1.49</v>
      </c>
      <c r="E198" s="6">
        <v>2.39</v>
      </c>
      <c r="F198" s="6">
        <v>-1.62</v>
      </c>
      <c r="G198" s="6">
        <v>2.46</v>
      </c>
    </row>
    <row r="199" spans="3:7" ht="15.5" x14ac:dyDescent="0.35">
      <c r="C199" t="s">
        <v>178</v>
      </c>
      <c r="D199" s="5">
        <v>160000000000</v>
      </c>
      <c r="E199" s="5">
        <v>191000000000</v>
      </c>
      <c r="F199" s="5">
        <v>193000000000</v>
      </c>
      <c r="G199" s="5">
        <v>120000000000</v>
      </c>
    </row>
    <row r="200" spans="3:7" ht="15.5" x14ac:dyDescent="0.35">
      <c r="C200" t="s">
        <v>179</v>
      </c>
      <c r="D200" s="6">
        <v>18.899999999999999</v>
      </c>
      <c r="E200" s="6">
        <v>15.82</v>
      </c>
      <c r="F200" s="6">
        <v>16.36</v>
      </c>
      <c r="G200" s="6">
        <v>34.17</v>
      </c>
    </row>
    <row r="201" spans="3:7" ht="15.5" x14ac:dyDescent="0.35">
      <c r="C201" t="s">
        <v>180</v>
      </c>
      <c r="D201" s="6">
        <v>50.26</v>
      </c>
      <c r="E201" s="6">
        <v>60.05</v>
      </c>
      <c r="F201" s="6">
        <v>60.83</v>
      </c>
      <c r="G201" s="6">
        <v>37.9</v>
      </c>
    </row>
    <row r="202" spans="3:7" ht="15.5" x14ac:dyDescent="0.35">
      <c r="C202" t="s">
        <v>181</v>
      </c>
      <c r="D202" s="6">
        <v>18.899999999999999</v>
      </c>
      <c r="E202" s="6">
        <v>15.82</v>
      </c>
      <c r="F202" s="6">
        <v>16.36</v>
      </c>
      <c r="G202" s="6">
        <v>34.17</v>
      </c>
    </row>
    <row r="203" spans="3:7" ht="15.5" x14ac:dyDescent="0.35">
      <c r="C203" t="s">
        <v>182</v>
      </c>
      <c r="D203" s="6">
        <v>50.26</v>
      </c>
      <c r="E203" s="6">
        <v>60.05</v>
      </c>
      <c r="F203" s="6">
        <v>60.83</v>
      </c>
      <c r="G203" s="6">
        <v>37.9</v>
      </c>
    </row>
    <row r="204" spans="3:7" ht="15.5" x14ac:dyDescent="0.35">
      <c r="C204" t="s">
        <v>183</v>
      </c>
      <c r="D204" s="5">
        <v>152000000000</v>
      </c>
      <c r="E204" s="5">
        <v>144000000000</v>
      </c>
      <c r="F204" s="5">
        <v>143000000000</v>
      </c>
      <c r="G204" s="5">
        <v>142000000000</v>
      </c>
    </row>
    <row r="205" spans="3:7" ht="15.5" x14ac:dyDescent="0.35">
      <c r="C205" t="s">
        <v>184</v>
      </c>
      <c r="D205" s="5">
        <v>535000000000</v>
      </c>
      <c r="E205" s="5">
        <v>507000000000</v>
      </c>
      <c r="F205" s="5">
        <v>498000000000</v>
      </c>
      <c r="G205" s="5">
        <v>493000000000</v>
      </c>
    </row>
    <row r="206" spans="3:7" ht="15.5" x14ac:dyDescent="0.35">
      <c r="C206" t="s">
        <v>185</v>
      </c>
      <c r="D206" s="5">
        <v>160000000000</v>
      </c>
      <c r="E206" s="5">
        <v>191000000000</v>
      </c>
      <c r="F206" s="5">
        <v>193000000000</v>
      </c>
      <c r="G206" s="5">
        <v>120000000000</v>
      </c>
    </row>
    <row r="207" spans="3:7" ht="15.5" x14ac:dyDescent="0.35">
      <c r="C207" t="s">
        <v>24</v>
      </c>
      <c r="D207" s="5">
        <v>687000000000</v>
      </c>
      <c r="E207" s="5">
        <v>652000000000</v>
      </c>
      <c r="F207" s="5">
        <v>641000000000</v>
      </c>
      <c r="G207" s="5">
        <v>635000000000</v>
      </c>
    </row>
    <row r="208" spans="3:7" ht="15.5" x14ac:dyDescent="0.35">
      <c r="C208" t="s">
        <v>21</v>
      </c>
      <c r="D208" s="5">
        <v>615000000000</v>
      </c>
      <c r="E208" s="5">
        <v>608000000000</v>
      </c>
      <c r="F208" s="5">
        <v>604000000000</v>
      </c>
      <c r="G208" s="5">
        <v>620000000000</v>
      </c>
    </row>
    <row r="209" spans="3:26" ht="15.5" x14ac:dyDescent="0.35">
      <c r="C209" t="s">
        <v>186</v>
      </c>
      <c r="D209" s="5">
        <v>-230000000000</v>
      </c>
      <c r="E209" s="5">
        <v>-224000000000</v>
      </c>
      <c r="F209" s="5">
        <v>-215000000000</v>
      </c>
      <c r="G209" s="5">
        <v>-272000000000</v>
      </c>
    </row>
    <row r="210" spans="3:26" ht="15.5" x14ac:dyDescent="0.35">
      <c r="C210" t="s">
        <v>187</v>
      </c>
      <c r="D210" s="5">
        <v>34000000000</v>
      </c>
      <c r="E210" s="5">
        <v>21000000000</v>
      </c>
      <c r="F210" s="5">
        <v>21000000000</v>
      </c>
      <c r="G210" s="5">
        <v>18000000000</v>
      </c>
    </row>
    <row r="211" spans="3:26" ht="15.5" x14ac:dyDescent="0.35">
      <c r="C211" t="s">
        <v>188</v>
      </c>
      <c r="D211" s="5">
        <v>0</v>
      </c>
      <c r="E211" s="5">
        <v>-1000000000</v>
      </c>
      <c r="F211" s="5">
        <v>-13000000000</v>
      </c>
      <c r="G211" s="5">
        <v>0</v>
      </c>
    </row>
    <row r="212" spans="3:26" ht="15.5" x14ac:dyDescent="0.35">
      <c r="C212" t="s">
        <v>13</v>
      </c>
      <c r="D212" s="5">
        <v>34000000000</v>
      </c>
      <c r="E212" s="5">
        <v>20000000000</v>
      </c>
      <c r="F212" s="5">
        <v>9000000000</v>
      </c>
      <c r="G212" s="5">
        <v>18000000000</v>
      </c>
    </row>
    <row r="213" spans="3:26" ht="15.5" x14ac:dyDescent="0.35">
      <c r="C213" t="s">
        <v>16</v>
      </c>
      <c r="D213" s="6">
        <v>10.57</v>
      </c>
      <c r="E213" s="6">
        <v>6.4</v>
      </c>
      <c r="F213" s="6">
        <v>2.72</v>
      </c>
      <c r="G213" s="6">
        <v>5.63</v>
      </c>
    </row>
    <row r="214" spans="3:26" ht="15.5" x14ac:dyDescent="0.35">
      <c r="C214" t="s">
        <v>45</v>
      </c>
      <c r="I214" s="6">
        <v>22.43</v>
      </c>
      <c r="J214" s="6">
        <v>-2.56</v>
      </c>
      <c r="K214" s="6">
        <v>-16.32</v>
      </c>
      <c r="L214" s="6">
        <v>-290.05</v>
      </c>
      <c r="M214" s="6">
        <v>-84.89</v>
      </c>
      <c r="N214" s="6">
        <v>-221.98</v>
      </c>
      <c r="O214" s="6">
        <v>-306.77999999999997</v>
      </c>
      <c r="P214" s="6">
        <v>-347.65</v>
      </c>
      <c r="Q214" s="6">
        <v>-593.17999999999995</v>
      </c>
      <c r="R214" s="6">
        <v>-1019.88</v>
      </c>
      <c r="S214" s="6">
        <v>-502.51</v>
      </c>
      <c r="T214" s="6">
        <v>-1349.91</v>
      </c>
      <c r="U214" s="6">
        <v>118.26</v>
      </c>
      <c r="V214" s="6">
        <v>-509.7</v>
      </c>
      <c r="W214" s="6">
        <v>-666.77</v>
      </c>
      <c r="X214" s="6">
        <v>719.48</v>
      </c>
      <c r="Y214" s="6">
        <v>-357.68</v>
      </c>
      <c r="Z214" s="6">
        <v>-1026.6400000000001</v>
      </c>
    </row>
    <row r="215" spans="3:26" ht="15.5" x14ac:dyDescent="0.35">
      <c r="C215" t="s">
        <v>59</v>
      </c>
      <c r="I215" s="6">
        <v>44.36</v>
      </c>
      <c r="J215" s="6">
        <v>-382.81</v>
      </c>
      <c r="K215" s="6">
        <v>-58.82</v>
      </c>
      <c r="L215" s="6">
        <v>-4.22</v>
      </c>
      <c r="M215" s="6">
        <v>-19.38</v>
      </c>
      <c r="N215" s="6">
        <v>-8.81</v>
      </c>
      <c r="O215" s="6">
        <v>-2.69</v>
      </c>
      <c r="P215" s="6">
        <v>-2.37</v>
      </c>
      <c r="Q215" s="6">
        <v>-1.39</v>
      </c>
      <c r="R215" s="6">
        <v>-0.88</v>
      </c>
      <c r="S215" s="6">
        <v>-1.79</v>
      </c>
      <c r="T215" s="6">
        <v>-0.85</v>
      </c>
      <c r="U215" s="6">
        <v>10.15</v>
      </c>
      <c r="V215" s="6">
        <v>-1.96</v>
      </c>
      <c r="W215" s="6">
        <v>-1.65</v>
      </c>
      <c r="X215" s="6">
        <v>1.81</v>
      </c>
      <c r="Y215" s="6">
        <v>-3.63</v>
      </c>
      <c r="Z215" s="6">
        <v>-1.27</v>
      </c>
    </row>
    <row r="216" spans="3:26" ht="15.5" x14ac:dyDescent="0.35">
      <c r="C216" t="s">
        <v>62</v>
      </c>
      <c r="I216" s="6">
        <v>28.12</v>
      </c>
      <c r="J216" s="6">
        <v>30.2</v>
      </c>
      <c r="K216" s="6">
        <v>29.55</v>
      </c>
      <c r="L216" s="6">
        <v>5.45</v>
      </c>
      <c r="M216" s="6">
        <v>7.92</v>
      </c>
      <c r="N216" s="6">
        <v>11.21</v>
      </c>
      <c r="O216" s="6">
        <v>1.01</v>
      </c>
      <c r="P216" s="6">
        <v>0.63</v>
      </c>
      <c r="Q216" s="6">
        <v>0.62</v>
      </c>
      <c r="R216" s="6">
        <v>0.47</v>
      </c>
      <c r="S216" s="6">
        <v>0.5</v>
      </c>
      <c r="T216" s="6">
        <v>0.3</v>
      </c>
      <c r="U216" s="6">
        <v>0.3</v>
      </c>
      <c r="V216" s="6">
        <v>0.34</v>
      </c>
      <c r="W216" s="6">
        <v>0.44</v>
      </c>
      <c r="X216" s="6">
        <v>0.66</v>
      </c>
      <c r="Y216" s="6">
        <v>0.57999999999999996</v>
      </c>
      <c r="Z216" s="6">
        <v>0.4</v>
      </c>
    </row>
    <row r="217" spans="3:26" ht="15.5" x14ac:dyDescent="0.35">
      <c r="C217" t="s">
        <v>189</v>
      </c>
      <c r="I217" s="5">
        <v>37740000000</v>
      </c>
      <c r="J217" s="5">
        <v>27880000000</v>
      </c>
      <c r="K217" s="5">
        <v>18260000000</v>
      </c>
      <c r="L217" s="5">
        <v>13020000000</v>
      </c>
      <c r="M217" s="5">
        <v>4860000000</v>
      </c>
      <c r="N217" s="5">
        <v>-40240000000</v>
      </c>
      <c r="O217" s="5">
        <v>346360000000</v>
      </c>
      <c r="P217" s="5">
        <v>-84090000000</v>
      </c>
    </row>
    <row r="218" spans="3:26" ht="15.5" x14ac:dyDescent="0.35">
      <c r="C218" t="s">
        <v>190</v>
      </c>
      <c r="I218" s="6">
        <v>6.3200000000000006E-2</v>
      </c>
      <c r="J218" s="6">
        <v>-7.3000000000000001E-3</v>
      </c>
      <c r="K218" s="6">
        <v>-4.7500000000000001E-2</v>
      </c>
      <c r="L218" s="6">
        <v>-8.6199999999999999E-2</v>
      </c>
      <c r="M218" s="6">
        <v>-2.53E-2</v>
      </c>
      <c r="N218" s="6">
        <v>-6.59E-2</v>
      </c>
      <c r="O218" s="6">
        <v>-8.7100000000000011E-2</v>
      </c>
      <c r="P218" s="6">
        <v>-9.1199999999999989E-2</v>
      </c>
      <c r="Q218" s="6">
        <v>-0.1492</v>
      </c>
      <c r="R218" s="6">
        <v>-0.21929999999999999</v>
      </c>
      <c r="S218" s="6">
        <v>-9.3800000000000008E-2</v>
      </c>
      <c r="T218" s="6">
        <v>-0.24969999999999998</v>
      </c>
      <c r="U218" s="6">
        <v>1.6899999999999998E-2</v>
      </c>
      <c r="V218" s="6">
        <v>-9.4499999999999987E-2</v>
      </c>
      <c r="W218" s="6">
        <v>-0.154</v>
      </c>
      <c r="X218" s="6">
        <v>0.16899999999999998</v>
      </c>
      <c r="Y218" s="6">
        <v>-8.2100000000000006E-2</v>
      </c>
      <c r="Z218" s="6">
        <v>-0.19980000000000001</v>
      </c>
    </row>
    <row r="219" spans="3:26" ht="15.5" x14ac:dyDescent="0.35">
      <c r="C219" t="s">
        <v>191</v>
      </c>
      <c r="I219" s="6">
        <v>0.36869999999999997</v>
      </c>
      <c r="J219" s="6">
        <v>-6.6699999999999995E-2</v>
      </c>
      <c r="K219" s="6">
        <v>-0.39679999999999999</v>
      </c>
      <c r="L219" s="6">
        <v>7.0400000000000004E-2</v>
      </c>
      <c r="M219" s="6">
        <v>2.1400000000000002E-2</v>
      </c>
      <c r="N219" s="6">
        <v>5.74E-2</v>
      </c>
      <c r="O219" s="6">
        <v>8.5500000000000007E-2</v>
      </c>
      <c r="P219" s="6">
        <v>0.10060000000000001</v>
      </c>
      <c r="Q219" s="6">
        <v>0.20319999999999999</v>
      </c>
      <c r="R219" s="6">
        <v>0.44689999999999996</v>
      </c>
      <c r="S219" s="6">
        <v>0.38619999999999999</v>
      </c>
      <c r="T219" s="6">
        <v>1.6777000000000002</v>
      </c>
      <c r="U219" s="6">
        <v>0.12140000000000001</v>
      </c>
      <c r="V219" s="6">
        <v>-0.77229999999999999</v>
      </c>
      <c r="W219" s="6">
        <v>-2.1634000000000002</v>
      </c>
      <c r="X219" s="6">
        <v>1.1393</v>
      </c>
      <c r="Y219" s="6">
        <v>-3.2683</v>
      </c>
      <c r="Z219" s="6">
        <v>-3.0630000000000002</v>
      </c>
    </row>
    <row r="220" spans="3:26" ht="15.5" x14ac:dyDescent="0.35">
      <c r="C220" t="s">
        <v>192</v>
      </c>
      <c r="I220" s="6">
        <v>3.8900000000000004E-2</v>
      </c>
      <c r="J220" s="6">
        <v>3.1E-2</v>
      </c>
      <c r="K220" s="6">
        <v>-8.4199999999999997E-2</v>
      </c>
      <c r="L220" s="6">
        <v>6.6E-3</v>
      </c>
      <c r="M220" s="6">
        <v>1.8100000000000002E-2</v>
      </c>
      <c r="N220" s="6">
        <v>9.5500000000000002E-2</v>
      </c>
      <c r="O220" s="6">
        <v>0.1094</v>
      </c>
      <c r="P220" s="6">
        <v>0.51380000000000003</v>
      </c>
      <c r="Q220" s="6">
        <v>-0.91670000000000007</v>
      </c>
      <c r="R220" s="6">
        <v>-0.55310000000000004</v>
      </c>
      <c r="S220" s="6">
        <v>-0.13239999999999999</v>
      </c>
      <c r="T220" s="6">
        <v>-0.25679999999999997</v>
      </c>
      <c r="U220" s="6">
        <v>9.5700000000000007E-2</v>
      </c>
      <c r="V220" s="6">
        <v>-6.59E-2</v>
      </c>
      <c r="W220" s="6">
        <v>-8.6800000000000002E-2</v>
      </c>
      <c r="X220" s="6">
        <v>-2.1000000000000001E-2</v>
      </c>
      <c r="Y220" s="6">
        <v>-0.1153</v>
      </c>
      <c r="Z220" s="6">
        <v>-0.24</v>
      </c>
    </row>
    <row r="221" spans="3:26" ht="15.5" x14ac:dyDescent="0.35">
      <c r="C221" t="s">
        <v>193</v>
      </c>
      <c r="I221" s="6">
        <v>2.1</v>
      </c>
      <c r="J221" s="6">
        <v>1.92</v>
      </c>
      <c r="K221" s="6">
        <v>0.08</v>
      </c>
      <c r="L221" s="6">
        <v>-0.13</v>
      </c>
      <c r="M221" s="6">
        <v>-0.74</v>
      </c>
      <c r="N221" s="6">
        <v>-1.36</v>
      </c>
      <c r="O221" s="6">
        <v>-0.71</v>
      </c>
      <c r="P221" s="6">
        <v>-1.99</v>
      </c>
      <c r="Q221" s="6">
        <v>-1.61</v>
      </c>
      <c r="R221" s="6">
        <v>-6.87</v>
      </c>
      <c r="S221" s="6">
        <v>-2.4300000000000002</v>
      </c>
      <c r="T221" s="6">
        <v>-2.61</v>
      </c>
      <c r="U221" s="6">
        <v>1.87</v>
      </c>
      <c r="V221" s="6">
        <v>-1.28</v>
      </c>
      <c r="W221" s="6">
        <v>-1.9</v>
      </c>
      <c r="X221" s="6">
        <v>-0.48</v>
      </c>
      <c r="Y221" s="6">
        <v>-2.97</v>
      </c>
      <c r="Z221" s="6">
        <v>-2.5099999999999998</v>
      </c>
    </row>
    <row r="222" spans="3:26" ht="15.5" x14ac:dyDescent="0.35">
      <c r="C222" t="s">
        <v>56</v>
      </c>
      <c r="I222" s="6">
        <v>16.36</v>
      </c>
      <c r="J222" s="6">
        <v>25.52</v>
      </c>
      <c r="K222" s="6">
        <v>23.34</v>
      </c>
      <c r="L222" s="6">
        <v>-0.3</v>
      </c>
      <c r="M222" s="6">
        <v>-0.42</v>
      </c>
      <c r="N222" s="6">
        <v>-0.51</v>
      </c>
      <c r="O222" s="6">
        <v>-0.23</v>
      </c>
      <c r="P222" s="6">
        <v>-0.24</v>
      </c>
      <c r="Q222" s="6">
        <v>-0.28000000000000003</v>
      </c>
      <c r="R222" s="6">
        <v>-0.39</v>
      </c>
      <c r="S222" s="6">
        <v>-0.69</v>
      </c>
      <c r="T222" s="6">
        <v>-1.43</v>
      </c>
      <c r="U222" s="6">
        <v>1.23</v>
      </c>
      <c r="V222" s="6">
        <v>1.52</v>
      </c>
      <c r="W222" s="6">
        <v>3.57</v>
      </c>
      <c r="X222" s="6">
        <v>2.06</v>
      </c>
      <c r="Y222" s="6">
        <v>11.88</v>
      </c>
      <c r="Z222" s="6">
        <v>3.88</v>
      </c>
    </row>
    <row r="223" spans="3:26" ht="15.5" x14ac:dyDescent="0.35">
      <c r="C223" t="s">
        <v>53</v>
      </c>
      <c r="I223" s="6">
        <v>60.83</v>
      </c>
      <c r="J223" s="6">
        <v>38.4</v>
      </c>
      <c r="K223" s="6">
        <v>41.13</v>
      </c>
      <c r="L223" s="6">
        <v>-4119.59</v>
      </c>
      <c r="M223" s="6">
        <v>-3962.6</v>
      </c>
      <c r="N223" s="5">
        <v>-3867</v>
      </c>
      <c r="O223" s="6">
        <v>-3588.91</v>
      </c>
      <c r="P223" s="6">
        <v>-3455.62</v>
      </c>
      <c r="Q223" s="6">
        <v>-2918.93</v>
      </c>
      <c r="R223" s="6">
        <v>-2281.98</v>
      </c>
      <c r="S223" s="6">
        <v>-1301.01</v>
      </c>
      <c r="T223" s="6">
        <v>-804.63</v>
      </c>
      <c r="U223" s="6">
        <v>974.25</v>
      </c>
      <c r="V223" s="5">
        <v>660</v>
      </c>
      <c r="W223" s="6">
        <v>308.20999999999998</v>
      </c>
      <c r="X223" s="6">
        <v>631.5</v>
      </c>
      <c r="Y223" s="6">
        <v>109.44</v>
      </c>
      <c r="Z223" s="6">
        <v>335.17</v>
      </c>
    </row>
    <row r="224" spans="3:26" ht="15.5" x14ac:dyDescent="0.35">
      <c r="C224" t="s">
        <v>194</v>
      </c>
      <c r="I224" s="6">
        <v>16.36</v>
      </c>
      <c r="J224" s="6">
        <v>25.52</v>
      </c>
      <c r="K224" s="6">
        <v>23.34</v>
      </c>
      <c r="L224" s="6">
        <v>-0.3</v>
      </c>
      <c r="M224" s="6">
        <v>-0.42</v>
      </c>
      <c r="N224" s="6">
        <v>-0.51</v>
      </c>
      <c r="O224" s="6">
        <v>-0.23</v>
      </c>
      <c r="P224" s="6">
        <v>-0.24</v>
      </c>
      <c r="Q224" s="6">
        <v>-0.28000000000000003</v>
      </c>
      <c r="R224" s="6">
        <v>-0.39</v>
      </c>
      <c r="S224" s="6">
        <v>-0.69</v>
      </c>
      <c r="T224" s="6">
        <v>-1.43</v>
      </c>
      <c r="U224" s="6">
        <v>1.23</v>
      </c>
      <c r="V224" s="6">
        <v>1.52</v>
      </c>
      <c r="W224" s="6">
        <v>3.57</v>
      </c>
      <c r="X224" s="6">
        <v>2.06</v>
      </c>
      <c r="Y224" s="6">
        <v>11.88</v>
      </c>
      <c r="Z224" s="6">
        <v>3.88</v>
      </c>
    </row>
    <row r="225" spans="3:26" ht="15.5" x14ac:dyDescent="0.35">
      <c r="C225" t="s">
        <v>195</v>
      </c>
      <c r="I225" s="6">
        <v>60.83</v>
      </c>
      <c r="J225" s="6">
        <v>38.4</v>
      </c>
      <c r="K225" s="6">
        <v>41.13</v>
      </c>
      <c r="L225" s="6">
        <v>-4119.59</v>
      </c>
      <c r="M225" s="6">
        <v>-3962.6</v>
      </c>
      <c r="N225" s="5">
        <v>-3867</v>
      </c>
      <c r="O225" s="6">
        <v>-3588.91</v>
      </c>
      <c r="P225" s="6">
        <v>-3455.62</v>
      </c>
      <c r="Q225" s="6">
        <v>-2918.93</v>
      </c>
      <c r="R225" s="6">
        <v>-2281.98</v>
      </c>
      <c r="S225" s="6">
        <v>-1301.01</v>
      </c>
      <c r="T225" s="6">
        <v>-804.63</v>
      </c>
      <c r="U225" s="6">
        <v>974.25</v>
      </c>
      <c r="V225" s="5">
        <v>660</v>
      </c>
      <c r="W225" s="6">
        <v>308.20999999999998</v>
      </c>
      <c r="X225" s="6">
        <v>631.5</v>
      </c>
      <c r="Y225" s="6">
        <v>109.44</v>
      </c>
      <c r="Z225" s="6">
        <v>335.17</v>
      </c>
    </row>
    <row r="226" spans="3:26" ht="15.5" x14ac:dyDescent="0.35">
      <c r="C226" t="s">
        <v>196</v>
      </c>
      <c r="I226" s="5">
        <v>143000000000</v>
      </c>
      <c r="J226" s="5">
        <v>137000000000</v>
      </c>
      <c r="K226" s="5">
        <v>131000000000</v>
      </c>
      <c r="L226" s="5">
        <v>87000000000</v>
      </c>
      <c r="M226" s="5">
        <v>236000000000</v>
      </c>
      <c r="N226" s="5">
        <v>233000000000</v>
      </c>
      <c r="O226" s="5">
        <v>877000000000</v>
      </c>
      <c r="P226" s="5">
        <v>888000000000</v>
      </c>
      <c r="Q226" s="5">
        <v>793000000000</v>
      </c>
      <c r="R226" s="5">
        <v>771000000000</v>
      </c>
      <c r="S226" s="5">
        <v>494000000000</v>
      </c>
      <c r="T226" s="5">
        <v>398000000000</v>
      </c>
      <c r="U226" s="5">
        <v>431000000000</v>
      </c>
      <c r="V226" s="5">
        <v>66000000000</v>
      </c>
      <c r="W226" s="5">
        <v>76000000000</v>
      </c>
      <c r="X226" s="5">
        <v>208000000000</v>
      </c>
      <c r="Y226" s="5">
        <v>133000000000</v>
      </c>
      <c r="Z226" s="5">
        <v>459000000000</v>
      </c>
    </row>
    <row r="227" spans="3:26" ht="15.5" x14ac:dyDescent="0.35">
      <c r="C227" t="s">
        <v>197</v>
      </c>
      <c r="I227" s="5">
        <v>498000000000</v>
      </c>
      <c r="J227" s="5">
        <v>471000000000</v>
      </c>
      <c r="K227" s="5">
        <v>451000000000</v>
      </c>
      <c r="L227" s="5">
        <v>463000000000</v>
      </c>
      <c r="M227" s="5">
        <v>413000000000</v>
      </c>
      <c r="N227" s="5">
        <v>400000000000</v>
      </c>
      <c r="O227" s="5">
        <v>725000000000</v>
      </c>
      <c r="P227" s="5">
        <v>738000000000</v>
      </c>
      <c r="Q227" s="5">
        <v>721000000000</v>
      </c>
      <c r="R227" s="5">
        <v>1006000000000</v>
      </c>
      <c r="S227" s="5">
        <v>1045000000000</v>
      </c>
      <c r="T227" s="5">
        <v>997000000000</v>
      </c>
      <c r="U227" s="5">
        <v>1002000000000</v>
      </c>
      <c r="V227" s="5">
        <v>886000000000</v>
      </c>
      <c r="W227" s="5">
        <v>831000000000</v>
      </c>
      <c r="X227" s="5">
        <v>626000000000</v>
      </c>
      <c r="Y227" s="5">
        <v>736000000000</v>
      </c>
      <c r="Z227" s="5">
        <v>517000000000</v>
      </c>
    </row>
    <row r="228" spans="3:26" ht="15.5" x14ac:dyDescent="0.35">
      <c r="C228" t="s">
        <v>26</v>
      </c>
      <c r="I228" s="5">
        <v>641000000000</v>
      </c>
      <c r="J228" s="5">
        <v>608000000000</v>
      </c>
      <c r="K228" s="5">
        <v>582000000000</v>
      </c>
      <c r="L228" s="5">
        <v>550000000000</v>
      </c>
      <c r="M228" s="5">
        <v>648000000000</v>
      </c>
      <c r="N228" s="5">
        <v>633000000000</v>
      </c>
      <c r="O228" s="5">
        <v>1602000000000</v>
      </c>
      <c r="P228" s="5">
        <v>1626000000000</v>
      </c>
      <c r="Q228" s="5">
        <v>1514000000000</v>
      </c>
      <c r="R228" s="5">
        <v>1777000000000</v>
      </c>
      <c r="S228" s="5">
        <v>1538000000000</v>
      </c>
      <c r="T228" s="5">
        <v>1396000000000</v>
      </c>
      <c r="U228" s="5">
        <v>1433000000000</v>
      </c>
      <c r="V228" s="5">
        <v>952000000000</v>
      </c>
      <c r="W228" s="5">
        <v>907000000000</v>
      </c>
      <c r="X228" s="5">
        <v>833000000000</v>
      </c>
      <c r="Y228" s="5">
        <v>869000000000</v>
      </c>
      <c r="Z228" s="5">
        <v>976000000000</v>
      </c>
    </row>
    <row r="229" spans="3:26" ht="15.5" x14ac:dyDescent="0.35">
      <c r="C229" t="s">
        <v>23</v>
      </c>
      <c r="I229" s="5">
        <v>604000000000</v>
      </c>
      <c r="J229" s="5">
        <v>603000000000</v>
      </c>
      <c r="K229" s="5">
        <v>570000000000</v>
      </c>
      <c r="L229" s="5">
        <v>546000000000</v>
      </c>
      <c r="M229" s="5">
        <v>646000000000</v>
      </c>
      <c r="N229" s="5">
        <v>632000000000</v>
      </c>
      <c r="O229" s="5">
        <v>1600000000000</v>
      </c>
      <c r="P229" s="5">
        <v>1621000000000</v>
      </c>
      <c r="Q229" s="5">
        <v>1503000000000</v>
      </c>
      <c r="R229" s="5">
        <v>1732000000000</v>
      </c>
      <c r="S229" s="5">
        <v>1529000000000</v>
      </c>
      <c r="T229" s="5">
        <v>1387000000000</v>
      </c>
      <c r="U229" s="5">
        <v>1386000000000</v>
      </c>
      <c r="V229" s="5">
        <v>936000000000</v>
      </c>
      <c r="W229" s="5">
        <v>878000000000</v>
      </c>
      <c r="X229" s="5">
        <v>812000000000</v>
      </c>
      <c r="Y229" s="5">
        <v>855000000000</v>
      </c>
      <c r="Z229" s="5">
        <v>960000000000</v>
      </c>
    </row>
    <row r="230" spans="3:26" ht="15.5" x14ac:dyDescent="0.35">
      <c r="C230" t="s">
        <v>198</v>
      </c>
      <c r="I230" s="5">
        <v>-215000000000</v>
      </c>
      <c r="J230" s="5">
        <v>-276000000000</v>
      </c>
      <c r="K230" s="5">
        <v>-300000000000</v>
      </c>
      <c r="L230" s="5">
        <v>-1660000000000</v>
      </c>
      <c r="M230" s="5">
        <v>-1566000000000</v>
      </c>
      <c r="N230" s="5">
        <v>-1853000000000</v>
      </c>
      <c r="O230" s="5">
        <v>-1432000000000</v>
      </c>
      <c r="P230" s="5">
        <v>-1409000000000</v>
      </c>
      <c r="Q230" s="5">
        <v>-1211000000000</v>
      </c>
      <c r="R230" s="5">
        <v>-818000000000</v>
      </c>
      <c r="S230" s="5">
        <v>-732000000000</v>
      </c>
      <c r="T230" s="5">
        <v>-524000000000</v>
      </c>
      <c r="U230" s="5">
        <v>-304000000000</v>
      </c>
      <c r="V230" s="5">
        <v>-105000000000</v>
      </c>
      <c r="W230" s="5">
        <v>8000000000</v>
      </c>
      <c r="X230" s="5">
        <v>-127000000000</v>
      </c>
      <c r="Y230" s="5">
        <v>-99000000000</v>
      </c>
      <c r="Z230" s="5">
        <v>-369000000000</v>
      </c>
    </row>
    <row r="231" spans="3:26" ht="15.5" x14ac:dyDescent="0.35">
      <c r="C231" t="s">
        <v>199</v>
      </c>
      <c r="I231" s="5">
        <v>71000000000</v>
      </c>
      <c r="J231" s="5">
        <v>18000000000</v>
      </c>
      <c r="K231" s="5">
        <v>7000000000</v>
      </c>
      <c r="L231" s="5">
        <v>2000000000</v>
      </c>
      <c r="M231" s="5">
        <v>-10000000000</v>
      </c>
      <c r="N231" s="5">
        <v>-34000000000</v>
      </c>
      <c r="O231" s="5">
        <v>-49000000000</v>
      </c>
      <c r="P231" s="5">
        <v>-25000000000</v>
      </c>
      <c r="Q231" s="5">
        <v>-5000000000</v>
      </c>
      <c r="R231" s="5">
        <v>-230000000000</v>
      </c>
      <c r="S231" s="5">
        <v>-58000000000</v>
      </c>
      <c r="T231" s="5">
        <v>-27000000000</v>
      </c>
      <c r="U231" s="5">
        <v>-237000000000</v>
      </c>
      <c r="V231" s="5">
        <v>14000000000</v>
      </c>
      <c r="W231" s="5">
        <v>-49000000000</v>
      </c>
      <c r="X231" s="5">
        <v>-8000000000</v>
      </c>
      <c r="Y231" s="5">
        <v>-58000000000</v>
      </c>
      <c r="Z231" s="5">
        <v>-19000000000</v>
      </c>
    </row>
    <row r="232" spans="3:26" ht="15.5" x14ac:dyDescent="0.35">
      <c r="C232" t="s">
        <v>200</v>
      </c>
      <c r="I232" s="5">
        <v>-18000000000</v>
      </c>
      <c r="J232" s="5">
        <v>-3000000000</v>
      </c>
      <c r="K232" s="5">
        <v>-1000000000</v>
      </c>
      <c r="L232" s="5">
        <v>-18000000000</v>
      </c>
      <c r="M232" s="5">
        <v>0</v>
      </c>
      <c r="N232" s="5">
        <v>0</v>
      </c>
      <c r="O232" s="5">
        <v>-1000000000</v>
      </c>
      <c r="P232" s="5">
        <v>-3000000000</v>
      </c>
      <c r="Q232" s="5">
        <v>-1000000000</v>
      </c>
      <c r="R232" s="5">
        <v>-2000000000</v>
      </c>
      <c r="S232" s="5">
        <v>-10000000000</v>
      </c>
      <c r="T232" s="5">
        <v>-2000000000</v>
      </c>
      <c r="U232" s="5">
        <v>-25000000000</v>
      </c>
      <c r="V232" s="5">
        <v>-21000000000</v>
      </c>
      <c r="W232" s="5">
        <v>-10000000000</v>
      </c>
      <c r="X232" s="5">
        <v>-13000000000</v>
      </c>
      <c r="Y232" s="5">
        <v>4000000000</v>
      </c>
      <c r="Z232" s="5">
        <v>-16000000000</v>
      </c>
    </row>
    <row r="233" spans="3:26" ht="15.5" x14ac:dyDescent="0.35">
      <c r="C233" t="s">
        <v>15</v>
      </c>
      <c r="I233" s="5">
        <v>53000000000</v>
      </c>
      <c r="J233" s="5">
        <v>16000000000</v>
      </c>
      <c r="K233" s="5">
        <v>6000000000</v>
      </c>
      <c r="L233" s="5">
        <v>-16000000000</v>
      </c>
      <c r="M233" s="5">
        <v>-10000000000</v>
      </c>
      <c r="N233" s="5">
        <v>-34000000000</v>
      </c>
      <c r="O233" s="5">
        <v>-50000000000</v>
      </c>
      <c r="P233" s="5">
        <v>-28000000000</v>
      </c>
      <c r="Q233" s="5">
        <v>-6000000000</v>
      </c>
      <c r="R233" s="5">
        <v>-232000000000</v>
      </c>
      <c r="S233" s="5">
        <v>-68000000000</v>
      </c>
      <c r="T233" s="5">
        <v>-29000000000</v>
      </c>
      <c r="U233" s="5">
        <v>-262000000000</v>
      </c>
      <c r="V233" s="5">
        <v>-7000000000</v>
      </c>
      <c r="W233" s="5">
        <v>-59000000000</v>
      </c>
      <c r="X233" s="5">
        <v>-21000000000</v>
      </c>
      <c r="Y233" s="5">
        <v>-53000000000</v>
      </c>
      <c r="Z233" s="5">
        <v>-35000000000</v>
      </c>
    </row>
    <row r="234" spans="3:26" ht="15.5" x14ac:dyDescent="0.35">
      <c r="C234" t="s">
        <v>17</v>
      </c>
      <c r="I234" s="6">
        <v>16.670000000000002</v>
      </c>
      <c r="J234" s="6">
        <v>4.91</v>
      </c>
      <c r="K234" s="6">
        <v>1.78</v>
      </c>
      <c r="L234" s="6">
        <v>-48.17</v>
      </c>
      <c r="M234" s="6">
        <v>-30.56</v>
      </c>
      <c r="N234" s="6">
        <v>-102.28</v>
      </c>
      <c r="O234" s="6">
        <v>-148.57</v>
      </c>
      <c r="P234" s="6">
        <v>-83.9</v>
      </c>
      <c r="Q234" s="6">
        <v>-18.329999999999998</v>
      </c>
      <c r="R234" s="6">
        <v>-691.53</v>
      </c>
      <c r="S234" s="6">
        <v>-203.36</v>
      </c>
      <c r="T234" s="6">
        <v>-86.19</v>
      </c>
      <c r="U234" s="6">
        <v>-781.85</v>
      </c>
      <c r="V234" s="6">
        <v>-21.29</v>
      </c>
      <c r="W234" s="6">
        <v>-175.59</v>
      </c>
      <c r="X234" s="6">
        <v>-63.33</v>
      </c>
      <c r="Y234" s="6">
        <v>-158.9</v>
      </c>
      <c r="Z234" s="6">
        <v>-105.15</v>
      </c>
    </row>
  </sheetData>
  <pageMargins left="0.7" right="0.7" top="0.75" bottom="0.75" header="0.3" footer="0.3"/>
  <ignoredErrors>
    <ignoredError sqref="A1:Z235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Y2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2192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2193</v>
      </c>
      <c r="D2" s="2" vm="576">
        <f ca="1">IFERROR(_xlfn.STOCKHISTORY("XIDX:" &amp; $C$1, D3, , 0, 0, 1), "Libur")</f>
        <v>258</v>
      </c>
      <c r="E2" s="2" vm="59">
        <f ca="1">IFERROR(_xlfn.STOCKHISTORY("XIDX:" &amp; $C$1, E3, , 0, 0, 1), "Libur")</f>
        <v>280</v>
      </c>
      <c r="H2" s="2" vm="59">
        <f ca="1">IFERROR(INDEX(D2:G2,COUNT(D2:G2)),"")</f>
        <v>280</v>
      </c>
      <c r="I2" s="2" vm="45">
        <f t="shared" ref="I2:Y2" ca="1" si="0">IFERROR(_xlfn.STOCKHISTORY("XIDX:" &amp; $C$1, I1, , 0, 0, 1), "Libur")</f>
        <v>322</v>
      </c>
      <c r="J2" s="2" vm="577">
        <f t="shared" ca="1" si="0"/>
        <v>236</v>
      </c>
      <c r="K2" s="2" vm="578">
        <f t="shared" ca="1" si="0"/>
        <v>218</v>
      </c>
      <c r="L2" s="2" vm="579">
        <f t="shared" ca="1" si="0"/>
        <v>296</v>
      </c>
      <c r="M2" s="2" vm="503">
        <f t="shared" ca="1" si="0"/>
        <v>250</v>
      </c>
      <c r="N2" s="2" vm="484">
        <f t="shared" ca="1" si="0"/>
        <v>396</v>
      </c>
      <c r="O2" s="2" vm="580">
        <f t="shared" ca="1" si="0"/>
        <v>705</v>
      </c>
      <c r="P2" s="2" vm="42">
        <f t="shared" ca="1" si="0"/>
        <v>900</v>
      </c>
      <c r="Q2" s="2" vm="571">
        <f t="shared" ca="1" si="0"/>
        <v>980</v>
      </c>
      <c r="R2" s="2" vm="581">
        <f t="shared" ca="1" si="0"/>
        <v>520</v>
      </c>
      <c r="S2" s="2" vm="477">
        <f t="shared" ca="1" si="0"/>
        <v>400</v>
      </c>
      <c r="T2" s="2" vm="582">
        <f t="shared" ca="1" si="0"/>
        <v>448</v>
      </c>
      <c r="U2" s="2" vm="544">
        <f t="shared" ca="1" si="0"/>
        <v>850</v>
      </c>
      <c r="V2" s="2" vm="583">
        <f t="shared" ca="1" si="0"/>
        <v>1510</v>
      </c>
      <c r="W2" s="2" vm="284">
        <f t="shared" ca="1" si="0"/>
        <v>1520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130474000</v>
      </c>
      <c r="E4" s="2">
        <f>IFERROR(INDEX(E51:E500,MATCH($C$4,$C$51:$C$500,0)),"")</f>
        <v>106891000</v>
      </c>
      <c r="H4" s="2">
        <f>IFERROR(SUM(D4:G4)*(4/MAX(1,COUNT(D4:G4))),"")</f>
        <v>474730000</v>
      </c>
      <c r="I4" s="2">
        <f t="shared" ref="I4:Y4" si="1">IFERROR(INDEX(I51:I500,MATCH($C$4,$C$51:$C$500,0)),"")</f>
        <v>363677000</v>
      </c>
      <c r="J4" s="2">
        <f t="shared" si="1"/>
        <v>315151000</v>
      </c>
      <c r="K4" s="2">
        <f t="shared" si="1"/>
        <v>280609000</v>
      </c>
      <c r="L4" s="2">
        <f t="shared" si="1"/>
        <v>245981000</v>
      </c>
      <c r="M4" s="2">
        <f t="shared" si="1"/>
        <v>115344000</v>
      </c>
      <c r="N4" s="2">
        <f t="shared" si="1"/>
        <v>42160000</v>
      </c>
      <c r="O4" s="2">
        <f t="shared" si="1"/>
        <v>62803000</v>
      </c>
      <c r="P4" s="2">
        <f t="shared" si="1"/>
        <v>38161000</v>
      </c>
      <c r="Q4" s="2">
        <f t="shared" si="1"/>
        <v>28731000</v>
      </c>
      <c r="R4" s="2">
        <f t="shared" si="1"/>
        <v>11641000</v>
      </c>
      <c r="S4" s="2">
        <f t="shared" si="1"/>
        <v>28342000</v>
      </c>
      <c r="T4" s="2">
        <f t="shared" si="1"/>
        <v>38468000</v>
      </c>
      <c r="U4" s="2">
        <f t="shared" si="1"/>
        <v>114712000</v>
      </c>
      <c r="V4" s="2">
        <f t="shared" si="1"/>
        <v>97240000</v>
      </c>
      <c r="W4" s="2">
        <f t="shared" si="1"/>
        <v>799315000000</v>
      </c>
      <c r="X4" s="2">
        <f t="shared" si="1"/>
        <v>593218000000</v>
      </c>
      <c r="Y4" s="2">
        <f t="shared" si="1"/>
        <v>387172000000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742000</v>
      </c>
      <c r="E5" s="2">
        <f>IFERROR(INDEX(E51:E500,MATCH($C$5,$C$51:$C$500,0)),"")</f>
        <v>6135000</v>
      </c>
      <c r="H5" s="2">
        <f>IFERROR(SUM(D5:G5)*(4/MAX(1,COUNT(D5:G5))),"")</f>
        <v>13754000</v>
      </c>
      <c r="I5" s="2">
        <f t="shared" ref="I5:Y5" si="2">IFERROR(INDEX(I51:I500,MATCH($C$5,$C$51:$C$500,0)),"")</f>
        <v>958000</v>
      </c>
      <c r="J5" s="2">
        <f t="shared" si="2"/>
        <v>1203000</v>
      </c>
      <c r="K5" s="2">
        <f t="shared" si="2"/>
        <v>-870000</v>
      </c>
      <c r="L5" s="2">
        <f t="shared" si="2"/>
        <v>22448000</v>
      </c>
      <c r="M5" s="2">
        <f t="shared" si="2"/>
        <v>-539000</v>
      </c>
      <c r="N5" s="2">
        <f t="shared" si="2"/>
        <v>-13885000</v>
      </c>
      <c r="O5" s="2">
        <f t="shared" si="2"/>
        <v>-3663000</v>
      </c>
      <c r="P5" s="2">
        <f t="shared" si="2"/>
        <v>-28448000</v>
      </c>
      <c r="Q5" s="2">
        <f t="shared" si="2"/>
        <v>-15295000</v>
      </c>
      <c r="R5" s="2">
        <f t="shared" si="2"/>
        <v>-24703000</v>
      </c>
      <c r="S5" s="2">
        <f t="shared" si="2"/>
        <v>-24582000</v>
      </c>
      <c r="T5" s="2">
        <f t="shared" si="2"/>
        <v>-21223000</v>
      </c>
      <c r="U5" s="2">
        <f t="shared" si="2"/>
        <v>-10873000</v>
      </c>
      <c r="V5" s="2">
        <f t="shared" si="2"/>
        <v>-11007000</v>
      </c>
      <c r="W5" s="2">
        <f t="shared" si="2"/>
        <v>33569000000</v>
      </c>
      <c r="X5" s="2">
        <f t="shared" si="2"/>
        <v>13320000000</v>
      </c>
      <c r="Y5" s="2">
        <f t="shared" si="2"/>
        <v>10682000000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90630000</v>
      </c>
      <c r="E6" s="2">
        <f>IFERROR(INDEX(E51:E500,MATCH($C$6,$C$51:$C$500,0)),"")</f>
        <v>88626000</v>
      </c>
      <c r="H6" s="2">
        <f>IFERROR(INDEX(D6:G6,COUNT(D6:G6)),"")</f>
        <v>88626000</v>
      </c>
      <c r="I6" s="2">
        <f t="shared" ref="I6:Y6" si="3">IFERROR(INDEX(I51:I500,MATCH($C$6,$C$51:$C$500,0)),"")</f>
        <v>78870000</v>
      </c>
      <c r="J6" s="2">
        <f t="shared" si="3"/>
        <v>71657000</v>
      </c>
      <c r="K6" s="2">
        <f t="shared" si="3"/>
        <v>71053000</v>
      </c>
      <c r="L6" s="2">
        <f t="shared" si="3"/>
        <v>70233000</v>
      </c>
      <c r="M6" s="2">
        <f t="shared" si="3"/>
        <v>39083000</v>
      </c>
      <c r="N6" s="2">
        <f t="shared" si="3"/>
        <v>28214000</v>
      </c>
      <c r="O6" s="2">
        <f t="shared" si="3"/>
        <v>46058000</v>
      </c>
      <c r="P6" s="2">
        <f t="shared" si="3"/>
        <v>9986000</v>
      </c>
      <c r="Q6" s="2">
        <f t="shared" si="3"/>
        <v>39765000</v>
      </c>
      <c r="R6" s="2">
        <f t="shared" si="3"/>
        <v>56267000</v>
      </c>
      <c r="S6" s="2">
        <f t="shared" si="3"/>
        <v>81993000</v>
      </c>
      <c r="T6" s="2">
        <f t="shared" si="3"/>
        <v>107356000</v>
      </c>
      <c r="U6" s="2">
        <f t="shared" si="3"/>
        <v>132996000</v>
      </c>
      <c r="V6" s="2">
        <f t="shared" si="3"/>
        <v>144306000</v>
      </c>
      <c r="W6" s="2">
        <f t="shared" si="3"/>
        <v>1389933000000</v>
      </c>
      <c r="X6" s="2">
        <f t="shared" si="3"/>
        <v>219918000000</v>
      </c>
      <c r="Y6" s="2">
        <f t="shared" si="3"/>
        <v>26598000000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3.75</v>
      </c>
      <c r="E7" s="3">
        <f>IFERROR(INDEX(E51:E500,MATCH($C$7,$C$51:$C$500,0))/1000000000,"")</f>
        <v>3.75</v>
      </c>
      <c r="H7" s="3">
        <f>IFERROR(INDEX(D7:G7,COUNT(D7:G7)),"")</f>
        <v>3.75</v>
      </c>
      <c r="I7" s="3">
        <f t="shared" ref="I7:Y7" si="4">IFERROR(INDEX(I51:I500,MATCH($C$7,$C$51:$C$500,0))/1000000000,"")</f>
        <v>3.75</v>
      </c>
      <c r="J7" s="3">
        <f t="shared" si="4"/>
        <v>3.43</v>
      </c>
      <c r="K7" s="3">
        <f t="shared" si="4"/>
        <v>3.43</v>
      </c>
      <c r="L7" s="3">
        <f t="shared" si="4"/>
        <v>3.43</v>
      </c>
      <c r="M7" s="3">
        <f t="shared" si="4"/>
        <v>3.13</v>
      </c>
      <c r="N7" s="3">
        <f t="shared" si="4"/>
        <v>3</v>
      </c>
      <c r="O7" s="3">
        <f t="shared" si="4"/>
        <v>3</v>
      </c>
      <c r="P7" s="3">
        <f t="shared" si="4"/>
        <v>3</v>
      </c>
      <c r="Q7" s="3">
        <f t="shared" si="4"/>
        <v>3</v>
      </c>
      <c r="R7" s="3">
        <f t="shared" si="4"/>
        <v>3</v>
      </c>
      <c r="S7" s="3">
        <f t="shared" si="4"/>
        <v>3</v>
      </c>
      <c r="T7" s="3">
        <f t="shared" si="4"/>
        <v>3</v>
      </c>
      <c r="U7" s="3">
        <f t="shared" si="4"/>
        <v>3</v>
      </c>
      <c r="V7" s="3">
        <f t="shared" si="4"/>
        <v>3</v>
      </c>
      <c r="W7" s="3">
        <f t="shared" si="4"/>
        <v>3</v>
      </c>
      <c r="X7" s="3">
        <f t="shared" si="4"/>
        <v>0</v>
      </c>
      <c r="Y7" s="3">
        <f t="shared" si="4"/>
        <v>0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273000000000</v>
      </c>
      <c r="E8" s="2">
        <f>IFERROR(INDEX(E51:E500,MATCH("Free cash flow (Quarter)",$C$51:$C$500,0)),"")</f>
        <v>-106000000000</v>
      </c>
      <c r="H8" s="2">
        <f>IFERROR(INDEX(D8:G8,COUNT(D8:G8)),"")</f>
        <v>-106000000000</v>
      </c>
      <c r="I8" s="2">
        <f t="shared" ref="I8:Y8" si="5">IFERROR(INDEX(I51:I500,MATCH($C$8,$C$51:$C$500,0)),"")</f>
        <v>-12000000000</v>
      </c>
      <c r="J8" s="2">
        <f t="shared" si="5"/>
        <v>124000000000</v>
      </c>
      <c r="K8" s="2">
        <f t="shared" si="5"/>
        <v>159000000000</v>
      </c>
      <c r="L8" s="2">
        <f t="shared" si="5"/>
        <v>148000000000</v>
      </c>
      <c r="M8" s="2">
        <f t="shared" si="5"/>
        <v>165000000000</v>
      </c>
      <c r="N8" s="2">
        <f t="shared" si="5"/>
        <v>106000000000</v>
      </c>
      <c r="O8" s="2">
        <f t="shared" si="5"/>
        <v>124000000000</v>
      </c>
      <c r="P8" s="2">
        <f t="shared" si="5"/>
        <v>12000000000</v>
      </c>
      <c r="Q8" s="2">
        <f t="shared" si="5"/>
        <v>-75000000000</v>
      </c>
      <c r="R8" s="2">
        <f t="shared" si="5"/>
        <v>-97000000000</v>
      </c>
      <c r="S8" s="2">
        <f t="shared" si="5"/>
        <v>33000000000</v>
      </c>
      <c r="T8" s="2">
        <f t="shared" si="5"/>
        <v>65000000000</v>
      </c>
      <c r="U8" s="2">
        <f t="shared" si="5"/>
        <v>-317000000000</v>
      </c>
      <c r="V8" s="2">
        <f t="shared" si="5"/>
        <v>-341000000000</v>
      </c>
      <c r="W8" s="2">
        <f t="shared" si="5"/>
        <v>-693000000000</v>
      </c>
      <c r="X8" s="2">
        <f t="shared" si="5"/>
        <v>-9000000000</v>
      </c>
      <c r="Y8" s="2">
        <f t="shared" si="5"/>
        <v>-27000000000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72.709999999999994</v>
      </c>
      <c r="E9" s="3">
        <f>IFERROR(INDEX(E51:E500,MATCH("Free cash flow per share (Quarter)",$C$51:$C$500,0)),"")</f>
        <v>-28.27</v>
      </c>
      <c r="H9" s="3">
        <f>IFERROR(INDEX(D9:G9,COUNT(D9:G9)),"")</f>
        <v>-28.27</v>
      </c>
      <c r="I9" s="3">
        <f t="shared" ref="I9:Y9" si="6">IFERROR(INDEX(I51:I500,MATCH($C$9,$C$51:$C$500,0)),"")</f>
        <v>-3.16</v>
      </c>
      <c r="J9" s="3">
        <f t="shared" si="6"/>
        <v>36.22</v>
      </c>
      <c r="K9" s="3">
        <f t="shared" si="6"/>
        <v>46.4</v>
      </c>
      <c r="L9" s="3">
        <f t="shared" si="6"/>
        <v>43.11</v>
      </c>
      <c r="M9" s="3">
        <f t="shared" si="6"/>
        <v>52.61</v>
      </c>
      <c r="N9" s="3">
        <f t="shared" si="6"/>
        <v>35.29</v>
      </c>
      <c r="O9" s="3">
        <f t="shared" si="6"/>
        <v>41.31</v>
      </c>
      <c r="P9" s="3">
        <f t="shared" si="6"/>
        <v>4.1399999999999997</v>
      </c>
      <c r="Q9" s="3">
        <f t="shared" si="6"/>
        <v>-25.05</v>
      </c>
      <c r="R9" s="3">
        <f t="shared" si="6"/>
        <v>-32.25</v>
      </c>
      <c r="S9" s="3">
        <f t="shared" si="6"/>
        <v>10.87</v>
      </c>
      <c r="T9" s="3">
        <f t="shared" si="6"/>
        <v>21.63</v>
      </c>
      <c r="U9" s="3">
        <f t="shared" si="6"/>
        <v>-105.64</v>
      </c>
      <c r="V9" s="3">
        <f t="shared" si="6"/>
        <v>-113.66</v>
      </c>
      <c r="W9" s="3">
        <f t="shared" si="6"/>
        <v>-230.85</v>
      </c>
      <c r="X9" s="3">
        <f t="shared" si="6"/>
        <v>-47205</v>
      </c>
      <c r="Y9" s="3">
        <f t="shared" si="6"/>
        <v>-1364400</v>
      </c>
    </row>
    <row r="10" spans="1:25" ht="15.5" x14ac:dyDescent="0.35">
      <c r="C10" t="s">
        <v>18</v>
      </c>
      <c r="D10" s="3">
        <f ca="1">IFERROR(IF(D9=0,"",D2/D9),"")</f>
        <v>3.5483427313987077</v>
      </c>
      <c r="E10" s="3">
        <f ca="1">IFERROR(IF(E9=0,"",E2/E9),"")</f>
        <v>-9.9044923947647678</v>
      </c>
      <c r="I10" s="3">
        <f t="shared" ref="I10:Y10" ca="1" si="7">IFERROR(IF(I9=0,"",I2/I9),"")</f>
        <v>-101.89873417721519</v>
      </c>
      <c r="J10" s="3">
        <f t="shared" ca="1" si="7"/>
        <v>6.5157371617890671</v>
      </c>
      <c r="K10" s="3">
        <f t="shared" ca="1" si="7"/>
        <v>4.6982758620689653</v>
      </c>
      <c r="L10" s="3">
        <f t="shared" ca="1" si="7"/>
        <v>6.8661563442356766</v>
      </c>
      <c r="M10" s="3">
        <f t="shared" ca="1" si="7"/>
        <v>4.7519482988025095</v>
      </c>
      <c r="N10" s="3">
        <f t="shared" ca="1" si="7"/>
        <v>11.221309152734486</v>
      </c>
      <c r="O10" s="3">
        <f t="shared" ca="1" si="7"/>
        <v>17.066085693536674</v>
      </c>
      <c r="P10" s="3">
        <f t="shared" ca="1" si="7"/>
        <v>217.39130434782609</v>
      </c>
      <c r="Q10" s="3">
        <f t="shared" ca="1" si="7"/>
        <v>-39.121756487025948</v>
      </c>
      <c r="R10" s="3">
        <f t="shared" ca="1" si="7"/>
        <v>-16.124031007751938</v>
      </c>
      <c r="S10" s="3">
        <f t="shared" ca="1" si="7"/>
        <v>36.79852805887765</v>
      </c>
      <c r="T10" s="3">
        <f t="shared" ca="1" si="7"/>
        <v>20.711974110032365</v>
      </c>
      <c r="U10" s="3">
        <f t="shared" ca="1" si="7"/>
        <v>-8.0461946232487698</v>
      </c>
      <c r="V10" s="3">
        <f t="shared" ca="1" si="7"/>
        <v>-13.28523667077248</v>
      </c>
      <c r="W10" s="3">
        <f t="shared" ca="1" si="7"/>
        <v>-6.5843621399176957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21385000</v>
      </c>
      <c r="E11" s="2">
        <f>IFERROR(INDEX(E51:E500,MATCH($C$11,$C$51:$C$500,0)),"")</f>
        <v>6929000</v>
      </c>
      <c r="H11" s="2">
        <f>IFERROR(INDEX(D11:G11,COUNT(D11:G11)),"")</f>
        <v>6929000</v>
      </c>
      <c r="I11" s="2">
        <f t="shared" ref="I11:Y11" si="8">IFERROR(INDEX(I51:I500,MATCH($C$11,$C$51:$C$500,0)),"")</f>
        <v>12885000</v>
      </c>
      <c r="J11" s="2">
        <f t="shared" si="8"/>
        <v>19255000</v>
      </c>
      <c r="K11" s="2">
        <f t="shared" si="8"/>
        <v>15325000</v>
      </c>
      <c r="L11" s="2">
        <f t="shared" si="8"/>
        <v>4756000</v>
      </c>
      <c r="M11" s="2">
        <f t="shared" si="8"/>
        <v>2163000</v>
      </c>
      <c r="N11" s="2">
        <f t="shared" si="8"/>
        <v>506000</v>
      </c>
      <c r="O11" s="2">
        <f t="shared" si="8"/>
        <v>1356000</v>
      </c>
      <c r="P11" s="2">
        <f t="shared" si="8"/>
        <v>1550000</v>
      </c>
      <c r="Q11" s="2">
        <f t="shared" si="8"/>
        <v>4462000</v>
      </c>
      <c r="R11" s="2">
        <f t="shared" si="8"/>
        <v>1649000</v>
      </c>
      <c r="S11" s="2">
        <f t="shared" si="8"/>
        <v>6429000</v>
      </c>
      <c r="T11" s="2">
        <f t="shared" si="8"/>
        <v>4220000</v>
      </c>
      <c r="U11" s="2">
        <f t="shared" si="8"/>
        <v>1843000</v>
      </c>
      <c r="V11" s="2">
        <f t="shared" si="8"/>
        <v>15721000</v>
      </c>
      <c r="W11" s="2">
        <f t="shared" si="8"/>
        <v>359163000000</v>
      </c>
      <c r="X11" s="2">
        <f t="shared" si="8"/>
        <v>5867000000</v>
      </c>
      <c r="Y11" s="2">
        <f t="shared" si="8"/>
        <v>1400000000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968000000000</v>
      </c>
      <c r="E12" s="2">
        <f>IFERROR(INDEX(E51:E500,MATCH("Net Debt (Quarter)",$C$51:$C$500,0)),"")</f>
        <v>1207000000000</v>
      </c>
      <c r="H12" s="2">
        <f>IFERROR(INDEX(D12:G12,COUNT(D12:G12)),"")</f>
        <v>1207000000000</v>
      </c>
      <c r="I12" s="2">
        <f t="shared" ref="I12:Y12" si="9">IFERROR(INDEX(I51:I500,MATCH($C$12,$C$51:$C$500,0)),"")</f>
        <v>1122000000000</v>
      </c>
      <c r="J12" s="2">
        <f t="shared" si="9"/>
        <v>1203000000000</v>
      </c>
      <c r="K12" s="2">
        <f t="shared" si="9"/>
        <v>1261000000000</v>
      </c>
      <c r="L12" s="2">
        <f t="shared" si="9"/>
        <v>1494000000000</v>
      </c>
      <c r="M12" s="2">
        <f t="shared" si="9"/>
        <v>1470000000000</v>
      </c>
      <c r="N12" s="2">
        <f t="shared" si="9"/>
        <v>1412000000000</v>
      </c>
      <c r="O12" s="2">
        <f t="shared" si="9"/>
        <v>1402000000000</v>
      </c>
      <c r="P12" s="2">
        <f t="shared" si="9"/>
        <v>1547000000000</v>
      </c>
      <c r="Q12" s="2">
        <f t="shared" si="9"/>
        <v>1315000000000</v>
      </c>
      <c r="R12" s="2">
        <f t="shared" si="9"/>
        <v>1334000000000</v>
      </c>
      <c r="S12" s="2">
        <f t="shared" si="9"/>
        <v>1317000000000</v>
      </c>
      <c r="T12" s="2">
        <f t="shared" si="9"/>
        <v>1123000000000</v>
      </c>
      <c r="U12" s="2">
        <f t="shared" si="9"/>
        <v>1106000000000</v>
      </c>
      <c r="V12" s="2">
        <f t="shared" si="9"/>
        <v>745000000000</v>
      </c>
      <c r="W12" s="2">
        <f t="shared" si="9"/>
        <v>247000000000</v>
      </c>
      <c r="X12" s="2">
        <f t="shared" si="9"/>
        <v>120000000000</v>
      </c>
      <c r="Y12" s="2">
        <f t="shared" si="9"/>
        <v>154000000000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1351000000000</v>
      </c>
      <c r="E13" s="2">
        <f>IFERROR(INDEX(E51:E500,MATCH("Total Debt (Quarter)",$C$51:$C$500,0)),"")</f>
        <v>1325000000000</v>
      </c>
      <c r="H13" s="2">
        <f>IFERROR(INDEX(D13:G13,COUNT(D13:G13)),"")</f>
        <v>1325000000000</v>
      </c>
      <c r="I13" s="2">
        <f t="shared" ref="I13:Y13" si="10">IFERROR(INDEX(I51:I500,MATCH($C$13,$C$51:$C$500,0)),"")</f>
        <v>1337000000000</v>
      </c>
      <c r="J13" s="2">
        <f t="shared" si="10"/>
        <v>1514000000000</v>
      </c>
      <c r="K13" s="2">
        <f t="shared" si="10"/>
        <v>1497000000000</v>
      </c>
      <c r="L13" s="2">
        <f t="shared" si="10"/>
        <v>1568000000000</v>
      </c>
      <c r="M13" s="2">
        <f t="shared" si="10"/>
        <v>1501000000000</v>
      </c>
      <c r="N13" s="2">
        <f t="shared" si="10"/>
        <v>1419000000000</v>
      </c>
      <c r="O13" s="2">
        <f t="shared" si="10"/>
        <v>1421000000000</v>
      </c>
      <c r="P13" s="2">
        <f t="shared" si="10"/>
        <v>1569000000000</v>
      </c>
      <c r="Q13" s="2">
        <f t="shared" si="10"/>
        <v>1376000000000</v>
      </c>
      <c r="R13" s="2">
        <f t="shared" si="10"/>
        <v>1356000000000</v>
      </c>
      <c r="S13" s="2">
        <f t="shared" si="10"/>
        <v>1406000000000</v>
      </c>
      <c r="T13" s="2">
        <f t="shared" si="10"/>
        <v>1175000000000</v>
      </c>
      <c r="U13" s="2">
        <f t="shared" si="10"/>
        <v>1128000000000</v>
      </c>
      <c r="V13" s="2">
        <f t="shared" si="10"/>
        <v>897000000000</v>
      </c>
      <c r="W13" s="2">
        <f t="shared" si="10"/>
        <v>606000000000</v>
      </c>
      <c r="X13" s="2">
        <f t="shared" si="10"/>
        <v>126000000000</v>
      </c>
      <c r="Y13" s="2">
        <f t="shared" si="10"/>
        <v>155000000000</v>
      </c>
    </row>
    <row r="14" spans="1:25" ht="15.5" x14ac:dyDescent="0.35">
      <c r="C14" t="s">
        <v>27</v>
      </c>
      <c r="D14" s="2">
        <f>IFERROR(INDEX(D51:D500,MATCH($C$14,$C$51:$C$500,0)),"")</f>
        <v>-1458000</v>
      </c>
      <c r="E14" s="2">
        <f>IFERROR(INDEX(E51:E500,MATCH($C$14,$C$51:$C$500,0)),"")</f>
        <v>-1622000</v>
      </c>
      <c r="H14" s="2">
        <f>IFERROR(SUM(D14:G14)*(4/MAX(1,COUNT(D14:G14))),"")</f>
        <v>-6160000</v>
      </c>
      <c r="I14" s="2">
        <f t="shared" ref="I14:Y14" si="11">IFERROR(INDEX(I51:I500,MATCH($C$14,$C$51:$C$500,0)),"")</f>
        <v>-5070000</v>
      </c>
      <c r="J14" s="2">
        <f t="shared" si="11"/>
        <v>-3419000</v>
      </c>
      <c r="K14" s="2">
        <f t="shared" si="11"/>
        <v>-4320000</v>
      </c>
      <c r="L14" s="2">
        <f t="shared" si="11"/>
        <v>-3662000</v>
      </c>
      <c r="M14" s="2">
        <f t="shared" si="11"/>
        <v>-5239000</v>
      </c>
      <c r="N14" s="2">
        <f t="shared" si="11"/>
        <v>-3624000</v>
      </c>
      <c r="O14" s="2">
        <f t="shared" si="11"/>
        <v>-7607000</v>
      </c>
      <c r="P14" s="2">
        <f t="shared" si="11"/>
        <v>-7132000</v>
      </c>
      <c r="Q14" s="2">
        <f t="shared" si="11"/>
        <v>-3645000</v>
      </c>
      <c r="R14" s="2">
        <f t="shared" si="11"/>
        <v>-4622000</v>
      </c>
      <c r="S14" s="2">
        <f t="shared" si="11"/>
        <v>-2531000</v>
      </c>
      <c r="T14" s="2">
        <f t="shared" si="11"/>
        <v>-2237000</v>
      </c>
      <c r="U14" s="2">
        <f t="shared" si="11"/>
        <v>-1697000</v>
      </c>
      <c r="V14" s="2">
        <f t="shared" si="11"/>
        <v>-2130000</v>
      </c>
      <c r="W14" s="2">
        <f t="shared" si="11"/>
        <v>-37030000000</v>
      </c>
      <c r="X14" s="2">
        <f t="shared" si="11"/>
        <v>-3266000000</v>
      </c>
      <c r="Y14" s="2">
        <f t="shared" si="11"/>
        <v>-9268000000</v>
      </c>
    </row>
    <row r="15" spans="1:25" ht="15.5" x14ac:dyDescent="0.35">
      <c r="C15" t="s">
        <v>28</v>
      </c>
      <c r="D15" s="2">
        <f>IFERROR(INDEX(D51:D500,MATCH($C$15,$C$51:$C$500,0)),"")</f>
        <v>-2551000</v>
      </c>
      <c r="E15" s="2">
        <f>IFERROR(INDEX(E51:E500,MATCH($C$15,$C$51:$C$500,0)),"")</f>
        <v>-4012000</v>
      </c>
      <c r="H15" s="2">
        <f>IFERROR(SUM(D15:G15)*(4/MAX(1,COUNT(D15:G15))),"")</f>
        <v>-13126000</v>
      </c>
      <c r="I15" s="2">
        <f t="shared" ref="I15:Y15" si="12">IFERROR(INDEX(I51:I500,MATCH($C$15,$C$51:$C$500,0)),"")</f>
        <v>-4417000</v>
      </c>
      <c r="J15" s="2">
        <f t="shared" si="12"/>
        <v>-1179000</v>
      </c>
      <c r="K15" s="2">
        <f t="shared" si="12"/>
        <v>-2483000</v>
      </c>
      <c r="L15" s="2">
        <f t="shared" si="12"/>
        <v>-9756000</v>
      </c>
      <c r="M15" s="2">
        <f t="shared" si="12"/>
        <v>-4467000</v>
      </c>
      <c r="N15" s="2">
        <f t="shared" si="12"/>
        <v>1513000</v>
      </c>
      <c r="O15" s="2">
        <f t="shared" si="12"/>
        <v>159000</v>
      </c>
      <c r="P15" s="2">
        <f t="shared" si="12"/>
        <v>509000</v>
      </c>
      <c r="Q15" s="2">
        <f t="shared" si="12"/>
        <v>-9581000</v>
      </c>
      <c r="R15" s="2">
        <f t="shared" si="12"/>
        <v>-6104000</v>
      </c>
      <c r="S15" s="2">
        <f t="shared" si="12"/>
        <v>581000</v>
      </c>
      <c r="T15" s="2">
        <f t="shared" si="12"/>
        <v>5418000</v>
      </c>
      <c r="U15" s="2">
        <f t="shared" si="12"/>
        <v>5040000</v>
      </c>
      <c r="V15" s="2">
        <f t="shared" si="12"/>
        <v>2890000</v>
      </c>
      <c r="W15" s="2">
        <f t="shared" si="12"/>
        <v>-17372000000</v>
      </c>
      <c r="X15" s="2">
        <f t="shared" si="12"/>
        <v>-7951000000</v>
      </c>
      <c r="Y15" s="2">
        <f t="shared" si="12"/>
        <v>-7410000000</v>
      </c>
    </row>
    <row r="16" spans="1:25" ht="15.5" x14ac:dyDescent="0.35">
      <c r="C16" t="s">
        <v>29</v>
      </c>
      <c r="D16" s="2">
        <f>IFERROR(INDEX(D51:D500,MATCH($C$16,$C$51:$C$500,0)),"")</f>
        <v>4718000</v>
      </c>
      <c r="E16" s="2">
        <f>IFERROR(INDEX(E51:E500,MATCH($C$16,$C$51:$C$500,0)),"")</f>
        <v>13715000</v>
      </c>
      <c r="H16" s="2">
        <f>IFERROR(SUM(D16:G16)*(4/MAX(1,COUNT(D16:G16))),"")</f>
        <v>36866000</v>
      </c>
      <c r="I16" s="2">
        <f t="shared" ref="I16:Y16" si="13">IFERROR(INDEX(I51:I500,MATCH($C$16,$C$51:$C$500,0)),"")</f>
        <v>6778000</v>
      </c>
      <c r="J16" s="2">
        <f t="shared" si="13"/>
        <v>1995000</v>
      </c>
      <c r="K16" s="2">
        <f t="shared" si="13"/>
        <v>3211000</v>
      </c>
      <c r="L16" s="2">
        <f t="shared" si="13"/>
        <v>35831000</v>
      </c>
      <c r="M16" s="2">
        <f t="shared" si="13"/>
        <v>5385000</v>
      </c>
      <c r="N16" s="2">
        <f t="shared" si="13"/>
        <v>-17918000</v>
      </c>
      <c r="O16" s="2">
        <f t="shared" si="13"/>
        <v>-5696000</v>
      </c>
      <c r="P16" s="2">
        <f t="shared" si="13"/>
        <v>-28767000</v>
      </c>
      <c r="Q16" s="2">
        <f t="shared" si="13"/>
        <v>-7136000</v>
      </c>
      <c r="R16" s="2">
        <f t="shared" si="13"/>
        <v>-19378000</v>
      </c>
      <c r="S16" s="2">
        <f t="shared" si="13"/>
        <v>-26503000</v>
      </c>
      <c r="T16" s="2">
        <f t="shared" si="13"/>
        <v>-30036000</v>
      </c>
      <c r="U16" s="2">
        <f t="shared" si="13"/>
        <v>-15665000</v>
      </c>
      <c r="V16" s="2">
        <f t="shared" si="13"/>
        <v>-14040000</v>
      </c>
      <c r="W16" s="2">
        <f t="shared" si="13"/>
        <v>44292000000</v>
      </c>
      <c r="X16" s="2">
        <f t="shared" si="13"/>
        <v>21271000000</v>
      </c>
      <c r="Y16" s="2">
        <f t="shared" si="13"/>
        <v>17897000000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</row>
    <row r="19" spans="1:25" ht="15.5" x14ac:dyDescent="0.35">
      <c r="A19" t="s">
        <v>37</v>
      </c>
      <c r="C19" t="s">
        <v>38</v>
      </c>
    </row>
    <row r="20" spans="1:25" ht="15.5" x14ac:dyDescent="0.35">
      <c r="A20" t="s">
        <v>39</v>
      </c>
      <c r="C20" t="s">
        <v>40</v>
      </c>
      <c r="D20" s="2">
        <f ca="1">IFERROR(D21*D2,"")</f>
        <v>967500000000</v>
      </c>
      <c r="E20" s="2">
        <f ca="1">IFERROR(E21*E2,"")</f>
        <v>1050000000000</v>
      </c>
      <c r="H20" s="2">
        <f t="shared" ref="H20:Y20" ca="1" si="14">IFERROR(H21*H2,"")</f>
        <v>1050000000000</v>
      </c>
      <c r="I20" s="2">
        <f t="shared" ca="1" si="14"/>
        <v>1207500000000</v>
      </c>
      <c r="J20" s="2">
        <f t="shared" ca="1" si="14"/>
        <v>809480000000</v>
      </c>
      <c r="K20" s="2">
        <f t="shared" ca="1" si="14"/>
        <v>747740000000</v>
      </c>
      <c r="L20" s="2">
        <f t="shared" ca="1" si="14"/>
        <v>1015280000000</v>
      </c>
      <c r="M20" s="2">
        <f t="shared" ca="1" si="14"/>
        <v>782500000000</v>
      </c>
      <c r="N20" s="2">
        <f t="shared" ca="1" si="14"/>
        <v>1188000000000</v>
      </c>
      <c r="O20" s="2">
        <f t="shared" ca="1" si="14"/>
        <v>2115000000000</v>
      </c>
      <c r="P20" s="2">
        <f t="shared" ca="1" si="14"/>
        <v>2700000000000</v>
      </c>
      <c r="Q20" s="2">
        <f t="shared" ca="1" si="14"/>
        <v>2940000000000</v>
      </c>
      <c r="R20" s="2">
        <f t="shared" ca="1" si="14"/>
        <v>1560000000000</v>
      </c>
      <c r="S20" s="2">
        <f t="shared" ca="1" si="14"/>
        <v>1200000000000</v>
      </c>
      <c r="T20" s="2">
        <f t="shared" ca="1" si="14"/>
        <v>1344000000000</v>
      </c>
      <c r="U20" s="2">
        <f t="shared" ca="1" si="14"/>
        <v>2550000000000</v>
      </c>
      <c r="V20" s="2">
        <f t="shared" ca="1" si="14"/>
        <v>4530000000000</v>
      </c>
      <c r="W20" s="2">
        <f t="shared" ca="1" si="14"/>
        <v>4560000000000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3750000000</v>
      </c>
      <c r="E21" s="2">
        <f>IFERROR(INDEX(E51:E500,MATCH($C$7,$C$51:$C$500,0)),"")</f>
        <v>3750000000</v>
      </c>
      <c r="H21" s="2">
        <f>IFERROR(INDEX(D21:G21,COUNT(D21:G21)),"")</f>
        <v>3750000000</v>
      </c>
      <c r="I21" s="2">
        <f t="shared" ref="I21:Y21" si="15">IFERROR(INDEX(I51:I500,MATCH($C$7,$C$51:$C$500,0)),"")</f>
        <v>3750000000</v>
      </c>
      <c r="J21" s="2">
        <f t="shared" si="15"/>
        <v>3430000000</v>
      </c>
      <c r="K21" s="2">
        <f t="shared" si="15"/>
        <v>3430000000</v>
      </c>
      <c r="L21" s="2">
        <f t="shared" si="15"/>
        <v>3430000000</v>
      </c>
      <c r="M21" s="2">
        <f t="shared" si="15"/>
        <v>3130000000</v>
      </c>
      <c r="N21" s="2">
        <f t="shared" si="15"/>
        <v>3000000000</v>
      </c>
      <c r="O21" s="2">
        <f t="shared" si="15"/>
        <v>3000000000</v>
      </c>
      <c r="P21" s="2">
        <f t="shared" si="15"/>
        <v>3000000000</v>
      </c>
      <c r="Q21" s="2">
        <f t="shared" si="15"/>
        <v>3000000000</v>
      </c>
      <c r="R21" s="2">
        <f t="shared" si="15"/>
        <v>3000000000</v>
      </c>
      <c r="S21" s="2">
        <f t="shared" si="15"/>
        <v>3000000000</v>
      </c>
      <c r="T21" s="2">
        <f t="shared" si="15"/>
        <v>3000000000</v>
      </c>
      <c r="U21" s="2">
        <f t="shared" si="15"/>
        <v>3000000000</v>
      </c>
      <c r="V21" s="2">
        <f t="shared" si="15"/>
        <v>3000000000</v>
      </c>
      <c r="W21" s="2">
        <f t="shared" si="15"/>
        <v>3000000000</v>
      </c>
      <c r="X21" s="2">
        <f t="shared" si="15"/>
        <v>0</v>
      </c>
      <c r="Y21" s="2">
        <f t="shared" si="15"/>
        <v>0</v>
      </c>
    </row>
    <row r="23" spans="1:25" ht="15.5" x14ac:dyDescent="0.35">
      <c r="B23" t="s">
        <v>41</v>
      </c>
      <c r="C23" t="s">
        <v>42</v>
      </c>
      <c r="D23" s="3">
        <f>IFERROR(D5/D6*100,"")</f>
        <v>0.81871345029239773</v>
      </c>
      <c r="E23" s="3">
        <f>IFERROR(E5/E6*100,"")</f>
        <v>6.9223478437478851</v>
      </c>
      <c r="H23" s="3">
        <f t="shared" ref="H23:Y23" si="16">IFERROR(H5/H6*100,"")</f>
        <v>15.519147879854669</v>
      </c>
      <c r="I23" s="3">
        <f t="shared" si="16"/>
        <v>1.2146570305566122</v>
      </c>
      <c r="J23" s="3">
        <f t="shared" si="16"/>
        <v>1.6788310981481223</v>
      </c>
      <c r="K23" s="3">
        <f t="shared" si="16"/>
        <v>-1.2244380955061716</v>
      </c>
      <c r="L23" s="3">
        <f t="shared" si="16"/>
        <v>31.962183019378354</v>
      </c>
      <c r="M23" s="3">
        <f t="shared" si="16"/>
        <v>-1.3791162397973544</v>
      </c>
      <c r="N23" s="3">
        <f t="shared" si="16"/>
        <v>-49.213156588927482</v>
      </c>
      <c r="O23" s="3">
        <f t="shared" si="16"/>
        <v>-7.9530157627339451</v>
      </c>
      <c r="P23" s="3">
        <f t="shared" si="16"/>
        <v>-284.87883036250753</v>
      </c>
      <c r="Q23" s="3">
        <f t="shared" si="16"/>
        <v>-38.463472903306929</v>
      </c>
      <c r="R23" s="3">
        <f t="shared" si="16"/>
        <v>-43.903175929052551</v>
      </c>
      <c r="S23" s="3">
        <f t="shared" si="16"/>
        <v>-29.980608100691526</v>
      </c>
      <c r="T23" s="3">
        <f t="shared" si="16"/>
        <v>-19.768806587428742</v>
      </c>
      <c r="U23" s="3">
        <f t="shared" si="16"/>
        <v>-8.1754338476345154</v>
      </c>
      <c r="V23" s="3">
        <f t="shared" si="16"/>
        <v>-7.6275414743669696</v>
      </c>
      <c r="W23" s="3">
        <f t="shared" si="16"/>
        <v>2.4151523850430201</v>
      </c>
      <c r="X23" s="3">
        <f t="shared" si="16"/>
        <v>6.0568029902054397</v>
      </c>
      <c r="Y23" s="3">
        <f t="shared" si="16"/>
        <v>40.16091435446274</v>
      </c>
    </row>
    <row r="24" spans="1:25" ht="15.5" x14ac:dyDescent="0.35">
      <c r="C24" t="s">
        <v>43</v>
      </c>
      <c r="D24" s="4">
        <f>IFERROR(_xlfn.RRI(5,I23,D23),"")</f>
        <v>-7.5864504825758128E-2</v>
      </c>
      <c r="E24" s="4">
        <f>IFERROR(_xlfn.RRI(5,J23,E23),"")</f>
        <v>0.32754509563694945</v>
      </c>
      <c r="H24" s="4" t="str">
        <f t="shared" ref="H24:Y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-0.66375539015821294</v>
      </c>
      <c r="L24" s="4" t="str">
        <f t="shared" si="17"/>
        <v/>
      </c>
      <c r="M24" s="4">
        <f t="shared" si="17"/>
        <v>-0.49948051744587918</v>
      </c>
      <c r="N24" s="4">
        <f t="shared" si="17"/>
        <v>0.10420105290850179</v>
      </c>
      <c r="O24" s="4">
        <f t="shared" si="17"/>
        <v>-0.16649102959486162</v>
      </c>
      <c r="P24" s="4">
        <f t="shared" si="17"/>
        <v>1.0343696763507104</v>
      </c>
      <c r="Q24" s="4">
        <f t="shared" si="17"/>
        <v>0.38207873018929028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</row>
    <row r="25" spans="1:25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5.68</v>
      </c>
      <c r="J25" s="3">
        <f t="shared" si="18"/>
        <v>6.12</v>
      </c>
      <c r="K25" s="3">
        <f t="shared" si="18"/>
        <v>-4.24</v>
      </c>
      <c r="L25" s="3">
        <f t="shared" si="18"/>
        <v>96.83</v>
      </c>
      <c r="M25" s="3">
        <f t="shared" si="18"/>
        <v>-2.1800000000000002</v>
      </c>
      <c r="N25" s="3">
        <f t="shared" si="18"/>
        <v>-67.760000000000005</v>
      </c>
      <c r="O25" s="3">
        <f t="shared" si="18"/>
        <v>-16.27</v>
      </c>
      <c r="P25" s="3">
        <f t="shared" si="18"/>
        <v>-134.44999999999999</v>
      </c>
      <c r="Q25" s="3">
        <f t="shared" si="18"/>
        <v>-69.23</v>
      </c>
      <c r="R25" s="3">
        <f t="shared" si="18"/>
        <v>-108.37</v>
      </c>
      <c r="S25" s="3">
        <f t="shared" si="18"/>
        <v>-112.16</v>
      </c>
      <c r="T25" s="3">
        <f t="shared" si="18"/>
        <v>-88</v>
      </c>
      <c r="U25" s="3">
        <f t="shared" si="18"/>
        <v>-43.42</v>
      </c>
      <c r="V25" s="3">
        <f t="shared" si="18"/>
        <v>-34.340000000000003</v>
      </c>
      <c r="W25" s="3">
        <f t="shared" si="18"/>
        <v>11.13</v>
      </c>
      <c r="X25" s="3">
        <f t="shared" si="18"/>
        <v>66600</v>
      </c>
      <c r="Y25" s="3">
        <f t="shared" si="18"/>
        <v>534100</v>
      </c>
    </row>
    <row r="26" spans="1:25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-0.49908849122727406</v>
      </c>
      <c r="L26" s="4" t="str">
        <f t="shared" si="19"/>
        <v/>
      </c>
      <c r="M26" s="4">
        <f t="shared" si="19"/>
        <v>-0.54216447918498889</v>
      </c>
      <c r="N26" s="4">
        <f t="shared" si="19"/>
        <v>-9.5877911979234343E-2</v>
      </c>
      <c r="O26" s="4">
        <f t="shared" si="19"/>
        <v>-0.28652135943311519</v>
      </c>
      <c r="P26" s="4">
        <f t="shared" si="19"/>
        <v>0.25364391637455097</v>
      </c>
      <c r="Q26" s="4">
        <f t="shared" si="19"/>
        <v>0.15053228043498801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47</v>
      </c>
      <c r="D27" s="3">
        <f>IFERROR(D4/D21,"")</f>
        <v>3.4793066666666664E-2</v>
      </c>
      <c r="E27" s="3">
        <f>IFERROR(E4/E21,"")</f>
        <v>2.8504266666666667E-2</v>
      </c>
      <c r="H27" s="3">
        <f t="shared" ref="H27:Y27" si="20">IFERROR(H4/H21,"")</f>
        <v>0.12659466666666666</v>
      </c>
      <c r="I27" s="3">
        <f t="shared" si="20"/>
        <v>9.6980533333333327E-2</v>
      </c>
      <c r="J27" s="3">
        <f t="shared" si="20"/>
        <v>9.1880758017492709E-2</v>
      </c>
      <c r="K27" s="3">
        <f t="shared" si="20"/>
        <v>8.1810204081632656E-2</v>
      </c>
      <c r="L27" s="3">
        <f t="shared" si="20"/>
        <v>7.1714577259475221E-2</v>
      </c>
      <c r="M27" s="3">
        <f t="shared" si="20"/>
        <v>3.6851118210862621E-2</v>
      </c>
      <c r="N27" s="3">
        <f t="shared" si="20"/>
        <v>1.4053333333333333E-2</v>
      </c>
      <c r="O27" s="3">
        <f t="shared" si="20"/>
        <v>2.0934333333333333E-2</v>
      </c>
      <c r="P27" s="3">
        <f t="shared" si="20"/>
        <v>1.2720333333333333E-2</v>
      </c>
      <c r="Q27" s="3">
        <f t="shared" si="20"/>
        <v>9.5770000000000004E-3</v>
      </c>
      <c r="R27" s="3">
        <f t="shared" si="20"/>
        <v>3.8803333333333333E-3</v>
      </c>
      <c r="S27" s="3">
        <f t="shared" si="20"/>
        <v>9.4473333333333336E-3</v>
      </c>
      <c r="T27" s="3">
        <f t="shared" si="20"/>
        <v>1.2822666666666666E-2</v>
      </c>
      <c r="U27" s="3">
        <f t="shared" si="20"/>
        <v>3.8237333333333332E-2</v>
      </c>
      <c r="V27" s="3">
        <f t="shared" si="20"/>
        <v>3.2413333333333336E-2</v>
      </c>
      <c r="W27" s="3">
        <f t="shared" si="20"/>
        <v>266.43833333333333</v>
      </c>
      <c r="X27" s="3" t="str">
        <f t="shared" si="20"/>
        <v/>
      </c>
      <c r="Y27" s="3" t="str">
        <f t="shared" si="20"/>
        <v/>
      </c>
    </row>
    <row r="28" spans="1:25" ht="15.5" x14ac:dyDescent="0.35">
      <c r="C28" t="s">
        <v>48</v>
      </c>
      <c r="D28" s="4">
        <f>IFERROR(_xlfn.RRI(5,I27,D27),"")</f>
        <v>-0.18536769542291587</v>
      </c>
      <c r="E28" s="4">
        <f>IFERROR(_xlfn.RRI(5,J27,E27),"")</f>
        <v>-0.20870747970599413</v>
      </c>
      <c r="H28" s="4">
        <f t="shared" ref="H28:Y28" si="21">IFERROR(_xlfn.RRI(5,M27,H27),"")</f>
        <v>0.27994983230971804</v>
      </c>
      <c r="I28" s="4">
        <f t="shared" si="21"/>
        <v>0.47157040179211074</v>
      </c>
      <c r="J28" s="4">
        <f t="shared" si="21"/>
        <v>0.34422846258948336</v>
      </c>
      <c r="K28" s="4">
        <f t="shared" si="21"/>
        <v>0.45098123798710543</v>
      </c>
      <c r="L28" s="4">
        <f t="shared" si="21"/>
        <v>0.49580710254873939</v>
      </c>
      <c r="M28" s="4">
        <f t="shared" si="21"/>
        <v>0.56861486836870467</v>
      </c>
      <c r="N28" s="4">
        <f t="shared" si="21"/>
        <v>8.2664811556560247E-2</v>
      </c>
      <c r="O28" s="4">
        <f t="shared" si="21"/>
        <v>0.1030016357119925</v>
      </c>
      <c r="P28" s="4">
        <f t="shared" si="21"/>
        <v>-0.19757919767937382</v>
      </c>
      <c r="Q28" s="4">
        <f t="shared" si="21"/>
        <v>-0.21638785499629964</v>
      </c>
      <c r="R28" s="4">
        <f t="shared" si="21"/>
        <v>-0.89219113714018117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49</v>
      </c>
      <c r="H29" s="4" t="str">
        <f t="shared" ref="H29:Y29" si="22">IFERROR(((H25-I25)/I25)*100%,"")</f>
        <v/>
      </c>
      <c r="I29" s="4">
        <f t="shared" si="22"/>
        <v>-7.1895424836601371E-2</v>
      </c>
      <c r="J29" s="4">
        <f t="shared" si="22"/>
        <v>-2.4433962264150941</v>
      </c>
      <c r="K29" s="4">
        <f t="shared" si="22"/>
        <v>-1.0437880822059278</v>
      </c>
      <c r="L29" s="4">
        <f t="shared" si="22"/>
        <v>-45.417431192660551</v>
      </c>
      <c r="M29" s="4">
        <f t="shared" si="22"/>
        <v>-0.96782762691853597</v>
      </c>
      <c r="N29" s="4">
        <f t="shared" si="22"/>
        <v>3.1647203441917648</v>
      </c>
      <c r="O29" s="4">
        <f t="shared" si="22"/>
        <v>-0.87898847155076243</v>
      </c>
      <c r="P29" s="4">
        <f t="shared" si="22"/>
        <v>0.94207713419037964</v>
      </c>
      <c r="Q29" s="4">
        <f t="shared" si="22"/>
        <v>-0.36117006551628678</v>
      </c>
      <c r="R29" s="4">
        <f t="shared" si="22"/>
        <v>-3.3791012838801641E-2</v>
      </c>
      <c r="S29" s="4">
        <f t="shared" si="22"/>
        <v>0.27454545454545448</v>
      </c>
      <c r="T29" s="4">
        <f t="shared" si="22"/>
        <v>1.0267157991708888</v>
      </c>
      <c r="U29" s="4">
        <f t="shared" si="22"/>
        <v>0.26441467676179375</v>
      </c>
      <c r="V29" s="4">
        <f t="shared" si="22"/>
        <v>-4.0853548966756517</v>
      </c>
      <c r="W29" s="4">
        <f t="shared" si="22"/>
        <v>-0.99983288288288286</v>
      </c>
      <c r="X29" s="4">
        <f t="shared" si="22"/>
        <v>-0.87530425014042312</v>
      </c>
      <c r="Y29" s="4" t="str">
        <f t="shared" si="22"/>
        <v/>
      </c>
    </row>
    <row r="30" spans="1:25" ht="15.5" x14ac:dyDescent="0.35">
      <c r="C30" t="s">
        <v>50</v>
      </c>
      <c r="H30" s="4">
        <f t="shared" ref="H30:Y30" si="23">IFERROR(((H27-I27)/I27)*100%,"")</f>
        <v>0.30536162583831261</v>
      </c>
      <c r="I30" s="4">
        <f t="shared" si="23"/>
        <v>5.5504279958919128E-2</v>
      </c>
      <c r="J30" s="4">
        <f t="shared" si="23"/>
        <v>0.12309655071647729</v>
      </c>
      <c r="K30" s="4">
        <f t="shared" si="23"/>
        <v>0.14077510051589351</v>
      </c>
      <c r="L30" s="4">
        <f t="shared" si="23"/>
        <v>0.94606244643984461</v>
      </c>
      <c r="M30" s="4">
        <f t="shared" si="23"/>
        <v>1.6222332692739057</v>
      </c>
      <c r="N30" s="4">
        <f t="shared" si="23"/>
        <v>-0.32869448911676197</v>
      </c>
      <c r="O30" s="4">
        <f t="shared" si="23"/>
        <v>0.64573779513115481</v>
      </c>
      <c r="P30" s="4">
        <f t="shared" si="23"/>
        <v>0.32821690856566071</v>
      </c>
      <c r="Q30" s="4">
        <f t="shared" si="23"/>
        <v>1.4680869341121898</v>
      </c>
      <c r="R30" s="4">
        <f t="shared" si="23"/>
        <v>-0.58926681250441049</v>
      </c>
      <c r="S30" s="4">
        <f t="shared" si="23"/>
        <v>-0.26323177706145362</v>
      </c>
      <c r="T30" s="4">
        <f t="shared" si="23"/>
        <v>-0.66465583374014925</v>
      </c>
      <c r="U30" s="4">
        <f t="shared" si="23"/>
        <v>0.17967914438502661</v>
      </c>
      <c r="V30" s="4">
        <f t="shared" si="23"/>
        <v>-0.99987834583362001</v>
      </c>
      <c r="W30" s="4" t="str">
        <f t="shared" si="23"/>
        <v/>
      </c>
      <c r="X30" s="4" t="str">
        <f t="shared" si="23"/>
        <v/>
      </c>
      <c r="Y30" s="4" t="str">
        <f t="shared" si="23"/>
        <v/>
      </c>
    </row>
    <row r="32" spans="1:2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383.8</v>
      </c>
      <c r="E32" s="3">
        <f>IFERROR(INDEX(E51:E500,MATCH($A$32,$C$51:$C$500,0)),"")</f>
        <v>361.14</v>
      </c>
      <c r="H32" s="3">
        <f>IFERROR(INDEX(D32:G32,COUNT(D32:G32)),"")</f>
        <v>361.14</v>
      </c>
      <c r="I32" s="3">
        <f t="shared" ref="I32:Y32" si="24">IFERROR(INDEX(I51:I500,MATCH($C$32,$C$51:$C$500,0)),"")</f>
        <v>327.85</v>
      </c>
      <c r="J32" s="3">
        <f t="shared" si="24"/>
        <v>317.26</v>
      </c>
      <c r="K32" s="3">
        <f t="shared" si="24"/>
        <v>297.75</v>
      </c>
      <c r="L32" s="3">
        <f t="shared" si="24"/>
        <v>304.64999999999998</v>
      </c>
      <c r="M32" s="3">
        <f t="shared" si="24"/>
        <v>180.55</v>
      </c>
      <c r="N32" s="3">
        <f t="shared" si="24"/>
        <v>141.56</v>
      </c>
      <c r="O32" s="3">
        <f t="shared" si="24"/>
        <v>208.63</v>
      </c>
      <c r="P32" s="3">
        <f t="shared" si="24"/>
        <v>76.209999999999994</v>
      </c>
      <c r="Q32" s="3">
        <f t="shared" si="24"/>
        <v>214.9</v>
      </c>
      <c r="R32" s="3">
        <f t="shared" si="24"/>
        <v>281.63</v>
      </c>
      <c r="S32" s="3">
        <f t="shared" si="24"/>
        <v>402.75</v>
      </c>
      <c r="T32" s="3">
        <f t="shared" si="24"/>
        <v>465.16</v>
      </c>
      <c r="U32" s="3">
        <f t="shared" si="24"/>
        <v>546.51</v>
      </c>
      <c r="V32" s="3">
        <f t="shared" si="24"/>
        <v>468.29</v>
      </c>
      <c r="W32" s="3">
        <f t="shared" si="24"/>
        <v>464.29</v>
      </c>
      <c r="X32" s="3">
        <f t="shared" si="24"/>
        <v>1099590</v>
      </c>
      <c r="Y32" s="3">
        <f t="shared" si="24"/>
        <v>1329900</v>
      </c>
    </row>
    <row r="33" spans="1:2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0.73</v>
      </c>
      <c r="E33" s="3">
        <f>IFERROR(INDEX(E51:E500,MATCH($A$33,$C$51:$C$500,0)),"")</f>
        <v>0.77</v>
      </c>
      <c r="H33" s="3">
        <f>IFERROR(INDEX(D33:G33,COUNT(D33:G33)),"")</f>
        <v>0.77</v>
      </c>
      <c r="I33" s="3">
        <f t="shared" ref="I33:Y33" si="25">IFERROR(INDEX(I51:I500,MATCH($C$33,$C$51:$C$500,0)),"")</f>
        <v>0.98</v>
      </c>
      <c r="J33" s="3">
        <f t="shared" si="25"/>
        <v>0.74</v>
      </c>
      <c r="K33" s="3">
        <f t="shared" si="25"/>
        <v>0.73</v>
      </c>
      <c r="L33" s="3">
        <f t="shared" si="25"/>
        <v>0.97</v>
      </c>
      <c r="M33" s="3">
        <f t="shared" si="25"/>
        <v>1.38</v>
      </c>
      <c r="N33" s="3">
        <f t="shared" si="25"/>
        <v>2.8</v>
      </c>
      <c r="O33" s="3">
        <f t="shared" si="25"/>
        <v>3.38</v>
      </c>
      <c r="P33" s="3">
        <f t="shared" si="25"/>
        <v>11.81</v>
      </c>
      <c r="Q33" s="3">
        <f t="shared" si="25"/>
        <v>4.5599999999999996</v>
      </c>
      <c r="R33" s="3">
        <f t="shared" si="25"/>
        <v>1.85</v>
      </c>
      <c r="S33" s="3">
        <f t="shared" si="25"/>
        <v>0.99</v>
      </c>
      <c r="T33" s="3">
        <f t="shared" si="25"/>
        <v>0.96</v>
      </c>
      <c r="U33" s="3">
        <f t="shared" si="25"/>
        <v>1.56</v>
      </c>
      <c r="V33" s="3">
        <f t="shared" si="25"/>
        <v>3.22</v>
      </c>
      <c r="W33" s="3">
        <f t="shared" si="25"/>
        <v>3.27</v>
      </c>
      <c r="X33" s="3">
        <f t="shared" si="25"/>
        <v>0</v>
      </c>
      <c r="Y33" s="3">
        <f t="shared" si="25"/>
        <v>0</v>
      </c>
    </row>
    <row r="34" spans="1:2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66.19</v>
      </c>
      <c r="E34" s="3">
        <f>IFERROR(INDEX(E51:E500,MATCH($A$34,$C$51:$C$500,0)),"")</f>
        <v>10.17</v>
      </c>
      <c r="H34" s="3">
        <f>IFERROR(INDEX(D34:G34,COUNT(D34:G34)),"")</f>
        <v>10.17</v>
      </c>
      <c r="I34" s="3">
        <f t="shared" ref="I34:Y34" si="26">IFERROR(INDEX(I51:I500,MATCH($C$34,$C$51:$C$500,0)),"")</f>
        <v>56.69</v>
      </c>
      <c r="J34" s="3">
        <f t="shared" si="26"/>
        <v>38.56</v>
      </c>
      <c r="K34" s="3">
        <f t="shared" si="26"/>
        <v>-51.42</v>
      </c>
      <c r="L34" s="3">
        <f t="shared" si="26"/>
        <v>3.06</v>
      </c>
      <c r="M34" s="3">
        <f t="shared" si="26"/>
        <v>-114.68</v>
      </c>
      <c r="N34" s="3">
        <f t="shared" si="26"/>
        <v>-5.84</v>
      </c>
      <c r="O34" s="3">
        <f t="shared" si="26"/>
        <v>-43.33</v>
      </c>
      <c r="P34" s="3">
        <f t="shared" si="26"/>
        <v>-6.69</v>
      </c>
      <c r="Q34" s="3">
        <f t="shared" si="26"/>
        <v>-14.16</v>
      </c>
      <c r="R34" s="3">
        <f t="shared" si="26"/>
        <v>-4.8</v>
      </c>
      <c r="S34" s="3">
        <f t="shared" si="26"/>
        <v>-3.57</v>
      </c>
      <c r="T34" s="3">
        <f t="shared" si="26"/>
        <v>-5.09</v>
      </c>
      <c r="U34" s="3">
        <f t="shared" si="26"/>
        <v>-19.579999999999998</v>
      </c>
      <c r="V34" s="3">
        <f t="shared" si="26"/>
        <v>-43.97</v>
      </c>
      <c r="W34" s="3">
        <f t="shared" si="26"/>
        <v>136.57</v>
      </c>
      <c r="X34" s="3">
        <f t="shared" si="26"/>
        <v>0</v>
      </c>
      <c r="Y34" s="3">
        <f t="shared" si="26"/>
        <v>0</v>
      </c>
    </row>
    <row r="35" spans="1:2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0.46</v>
      </c>
      <c r="E35" s="3">
        <f>IFERROR(INDEX(E51:E500,MATCH($A$35,$C$51:$C$500,0)),"")</f>
        <v>0.57999999999999996</v>
      </c>
      <c r="H35" s="3">
        <f>IFERROR(INDEX(D35:G35,COUNT(D35:G35)),"")</f>
        <v>0.57999999999999996</v>
      </c>
      <c r="I35" s="3">
        <f t="shared" ref="I35:Y35" si="27">IFERROR(INDEX(I51:I500,MATCH($C$35,$C$51:$C$500,0)),"")</f>
        <v>0.2</v>
      </c>
      <c r="J35" s="3">
        <f t="shared" si="27"/>
        <v>0.16</v>
      </c>
      <c r="K35" s="3">
        <f t="shared" si="27"/>
        <v>0.17</v>
      </c>
      <c r="L35" s="3">
        <f t="shared" si="27"/>
        <v>0.28000000000000003</v>
      </c>
      <c r="M35" s="3">
        <f t="shared" si="27"/>
        <v>0.47</v>
      </c>
      <c r="N35" s="3">
        <f t="shared" si="27"/>
        <v>1.93</v>
      </c>
      <c r="O35" s="3">
        <f t="shared" si="27"/>
        <v>2.38</v>
      </c>
      <c r="P35" s="3">
        <f t="shared" si="27"/>
        <v>4.97</v>
      </c>
      <c r="Q35" s="3">
        <f t="shared" si="27"/>
        <v>7.65</v>
      </c>
      <c r="R35" s="3">
        <f t="shared" si="27"/>
        <v>10.07</v>
      </c>
      <c r="S35" s="3">
        <f t="shared" si="27"/>
        <v>3.16</v>
      </c>
      <c r="T35" s="3">
        <f t="shared" si="27"/>
        <v>2.81</v>
      </c>
      <c r="U35" s="3">
        <f t="shared" si="27"/>
        <v>1.82</v>
      </c>
      <c r="V35" s="3">
        <f t="shared" si="27"/>
        <v>4.82</v>
      </c>
      <c r="W35" s="3">
        <f t="shared" si="27"/>
        <v>5.7</v>
      </c>
      <c r="X35" s="3">
        <f t="shared" si="27"/>
        <v>0</v>
      </c>
      <c r="Y35" s="3">
        <f t="shared" si="27"/>
        <v>0</v>
      </c>
    </row>
    <row r="36" spans="1:25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</row>
    <row r="51" spans="2:25" ht="15.5" x14ac:dyDescent="0.35">
      <c r="B51" t="s">
        <v>71</v>
      </c>
      <c r="C51" t="s">
        <v>6</v>
      </c>
      <c r="D51" s="5">
        <v>130474000</v>
      </c>
      <c r="E51" s="5">
        <v>106891000</v>
      </c>
      <c r="F51" s="5">
        <v>96865000</v>
      </c>
      <c r="G51" s="5">
        <v>103050000</v>
      </c>
      <c r="I51" s="5">
        <v>363677000</v>
      </c>
      <c r="J51" s="5">
        <v>315151000</v>
      </c>
      <c r="K51" s="5">
        <v>280609000</v>
      </c>
      <c r="L51" s="5">
        <v>245981000</v>
      </c>
      <c r="M51" s="5">
        <v>115344000</v>
      </c>
      <c r="N51" s="5">
        <v>42160000</v>
      </c>
      <c r="O51" s="5">
        <v>62803000</v>
      </c>
      <c r="P51" s="5">
        <v>38161000</v>
      </c>
      <c r="Q51" s="5">
        <v>28731000</v>
      </c>
      <c r="R51" s="5">
        <v>11641000</v>
      </c>
      <c r="S51" s="5">
        <v>28342000</v>
      </c>
      <c r="T51" s="5">
        <v>38468000</v>
      </c>
      <c r="U51" s="5">
        <v>114712000</v>
      </c>
      <c r="V51" s="5">
        <v>97240000</v>
      </c>
      <c r="W51" s="5">
        <v>799315000000</v>
      </c>
      <c r="X51" s="5">
        <v>593218000000</v>
      </c>
      <c r="Y51" s="5">
        <v>387172000000</v>
      </c>
    </row>
    <row r="52" spans="2:25" ht="15.5" x14ac:dyDescent="0.35">
      <c r="C52" t="s">
        <v>72</v>
      </c>
      <c r="D52" s="5">
        <v>-114930000</v>
      </c>
      <c r="E52" s="5">
        <v>-82546000</v>
      </c>
      <c r="F52" s="5">
        <v>-88213000</v>
      </c>
      <c r="G52" s="5">
        <v>-90439000</v>
      </c>
      <c r="I52" s="5">
        <v>-337366000</v>
      </c>
      <c r="J52" s="5">
        <v>-298584000</v>
      </c>
      <c r="K52" s="5">
        <v>-254659000</v>
      </c>
      <c r="L52" s="5">
        <v>-189515000</v>
      </c>
      <c r="M52" s="5">
        <v>-93531000</v>
      </c>
      <c r="N52" s="5">
        <v>-47473000</v>
      </c>
      <c r="O52" s="5">
        <v>-62762000</v>
      </c>
      <c r="P52" s="5">
        <v>-36111000</v>
      </c>
      <c r="Q52" s="5">
        <v>-29100000</v>
      </c>
      <c r="R52" s="5">
        <v>-20954000</v>
      </c>
      <c r="S52" s="5">
        <v>-36083000</v>
      </c>
      <c r="T52" s="5">
        <v>-47537000</v>
      </c>
      <c r="U52" s="5">
        <v>-117118000</v>
      </c>
      <c r="V52" s="5">
        <v>-80674000</v>
      </c>
      <c r="W52" s="5">
        <v>-587146000000</v>
      </c>
      <c r="X52" s="5">
        <v>-511544000000</v>
      </c>
      <c r="Y52" s="5">
        <v>-314648000000</v>
      </c>
    </row>
    <row r="53" spans="2:25" ht="15.5" x14ac:dyDescent="0.35">
      <c r="C53" t="s">
        <v>73</v>
      </c>
      <c r="D53" s="5">
        <v>15544000</v>
      </c>
      <c r="E53" s="5">
        <v>24345000</v>
      </c>
      <c r="F53" s="5">
        <v>8652000</v>
      </c>
      <c r="G53" s="5">
        <v>12611000</v>
      </c>
      <c r="I53" s="5">
        <v>26311000</v>
      </c>
      <c r="J53" s="5">
        <v>16567000</v>
      </c>
      <c r="K53" s="5">
        <v>25950000</v>
      </c>
      <c r="L53" s="5">
        <v>56466000</v>
      </c>
      <c r="M53" s="5">
        <v>21813000</v>
      </c>
      <c r="N53" s="5">
        <v>-5313000</v>
      </c>
      <c r="O53" s="5">
        <v>41000</v>
      </c>
      <c r="P53" s="5">
        <v>2050000</v>
      </c>
      <c r="Q53" s="5">
        <v>-369000</v>
      </c>
      <c r="R53" s="5">
        <v>-9313000</v>
      </c>
      <c r="S53" s="5">
        <v>-7741000</v>
      </c>
      <c r="T53" s="5">
        <v>-9069000</v>
      </c>
      <c r="U53" s="5">
        <v>-2406000</v>
      </c>
      <c r="V53" s="5">
        <v>16566000</v>
      </c>
      <c r="W53" s="5">
        <v>212169000000</v>
      </c>
      <c r="X53" s="5">
        <v>81674000000</v>
      </c>
      <c r="Y53" s="5">
        <v>72524000000</v>
      </c>
    </row>
    <row r="54" spans="2:25" ht="15.5" x14ac:dyDescent="0.35">
      <c r="C54" t="s">
        <v>74</v>
      </c>
      <c r="D54" s="5">
        <v>-9230000</v>
      </c>
      <c r="E54" s="5">
        <v>-8228000</v>
      </c>
      <c r="F54" s="5">
        <v>-7303000</v>
      </c>
      <c r="G54" s="5">
        <v>-10669000</v>
      </c>
      <c r="I54" s="5">
        <v>-34509000</v>
      </c>
      <c r="J54" s="5">
        <v>-21004000</v>
      </c>
      <c r="K54" s="5">
        <v>-18176000</v>
      </c>
      <c r="L54" s="5">
        <v>-13331000</v>
      </c>
      <c r="M54" s="5">
        <v>-7069000</v>
      </c>
      <c r="N54" s="5">
        <v>-4902000</v>
      </c>
      <c r="O54" s="5">
        <v>-7323000</v>
      </c>
      <c r="P54" s="5">
        <v>-9319000</v>
      </c>
      <c r="Q54" s="5">
        <v>-5463000</v>
      </c>
      <c r="R54" s="5">
        <v>-8611000</v>
      </c>
      <c r="S54" s="5">
        <v>-11687000</v>
      </c>
      <c r="T54" s="5">
        <v>-12173000</v>
      </c>
      <c r="U54" s="5">
        <v>-21647000</v>
      </c>
      <c r="V54" s="5">
        <v>-26221000</v>
      </c>
      <c r="W54" s="5">
        <v>-108893000000</v>
      </c>
      <c r="X54" s="5">
        <v>-55298000000</v>
      </c>
      <c r="Y54" s="5">
        <v>-74113000000</v>
      </c>
    </row>
    <row r="55" spans="2:25" ht="15.5" x14ac:dyDescent="0.35">
      <c r="C55" t="s">
        <v>77</v>
      </c>
      <c r="D55" s="5">
        <v>6314000</v>
      </c>
      <c r="E55" s="5">
        <v>16117000</v>
      </c>
      <c r="F55" s="5">
        <v>1349000</v>
      </c>
      <c r="G55" s="5">
        <v>1942000</v>
      </c>
      <c r="I55" s="5">
        <v>-8198000</v>
      </c>
      <c r="J55" s="5">
        <v>-4437000</v>
      </c>
      <c r="K55" s="5">
        <v>7774000</v>
      </c>
      <c r="L55" s="5">
        <v>43135000</v>
      </c>
      <c r="M55" s="5">
        <v>14744000</v>
      </c>
      <c r="N55" s="5">
        <v>-10215000</v>
      </c>
      <c r="O55" s="5">
        <v>-7282000</v>
      </c>
      <c r="P55" s="5">
        <v>-7269000</v>
      </c>
      <c r="Q55" s="5">
        <v>-5832000</v>
      </c>
      <c r="R55" s="5">
        <v>-17924000</v>
      </c>
      <c r="S55" s="5">
        <v>-19428000</v>
      </c>
      <c r="T55" s="5">
        <v>-21242000</v>
      </c>
      <c r="U55" s="5">
        <v>-24053000</v>
      </c>
      <c r="V55" s="5">
        <v>-9655000</v>
      </c>
      <c r="W55" s="5">
        <v>103276000000</v>
      </c>
      <c r="X55" s="5">
        <v>26376000000</v>
      </c>
      <c r="Y55" s="5">
        <v>-1589000000</v>
      </c>
    </row>
    <row r="56" spans="2:25" ht="15.5" x14ac:dyDescent="0.35">
      <c r="C56" t="s">
        <v>78</v>
      </c>
      <c r="D56" s="5">
        <v>-1596000</v>
      </c>
      <c r="E56" s="5">
        <v>-2402000</v>
      </c>
      <c r="F56" s="5">
        <v>3853000</v>
      </c>
      <c r="G56" s="5">
        <v>-3078000</v>
      </c>
      <c r="I56" s="5">
        <v>14976000</v>
      </c>
      <c r="J56" s="5">
        <v>6432000</v>
      </c>
      <c r="K56" s="5">
        <v>-4563000</v>
      </c>
      <c r="L56" s="5">
        <v>-7304000</v>
      </c>
      <c r="M56" s="5">
        <v>-9359000</v>
      </c>
      <c r="N56" s="5">
        <v>-7703000</v>
      </c>
      <c r="O56" s="5">
        <v>1586000</v>
      </c>
      <c r="P56" s="5">
        <v>-21498000</v>
      </c>
      <c r="Q56" s="5">
        <v>-1304000</v>
      </c>
      <c r="R56" s="5">
        <v>-1454000</v>
      </c>
      <c r="S56" s="5">
        <v>-7075000</v>
      </c>
      <c r="T56" s="5">
        <v>-8794000</v>
      </c>
      <c r="U56" s="5">
        <v>8388000</v>
      </c>
      <c r="V56" s="5">
        <v>-4385000</v>
      </c>
      <c r="W56" s="5">
        <v>-58984000000</v>
      </c>
      <c r="X56" s="5">
        <v>-5105000000</v>
      </c>
      <c r="Y56" s="5">
        <v>19486000000</v>
      </c>
    </row>
    <row r="57" spans="2:25" ht="15.5" x14ac:dyDescent="0.35">
      <c r="C57" t="s">
        <v>27</v>
      </c>
      <c r="D57" s="5">
        <v>-1458000</v>
      </c>
      <c r="E57" s="5">
        <v>-1622000</v>
      </c>
      <c r="F57" s="5">
        <v>-2212000</v>
      </c>
      <c r="G57" s="5">
        <v>-881000</v>
      </c>
      <c r="I57" s="5">
        <v>-5070000</v>
      </c>
      <c r="J57" s="5">
        <v>-3419000</v>
      </c>
      <c r="K57" s="5">
        <v>-4320000</v>
      </c>
      <c r="L57" s="5">
        <v>-3662000</v>
      </c>
      <c r="M57" s="5">
        <v>-5239000</v>
      </c>
      <c r="N57" s="5">
        <v>-3624000</v>
      </c>
      <c r="O57" s="5">
        <v>-7607000</v>
      </c>
      <c r="P57" s="5">
        <v>-7132000</v>
      </c>
      <c r="Q57" s="5">
        <v>-3645000</v>
      </c>
      <c r="R57" s="5">
        <v>-4622000</v>
      </c>
      <c r="S57" s="5">
        <v>-2531000</v>
      </c>
      <c r="T57" s="5">
        <v>-2237000</v>
      </c>
      <c r="U57" s="5">
        <v>-1697000</v>
      </c>
      <c r="V57" s="5">
        <v>-2130000</v>
      </c>
      <c r="W57" s="5">
        <v>-37030000000</v>
      </c>
      <c r="X57" s="5">
        <v>-3266000000</v>
      </c>
      <c r="Y57" s="5">
        <v>-9268000000</v>
      </c>
    </row>
    <row r="58" spans="2:25" ht="15.5" x14ac:dyDescent="0.35">
      <c r="C58" t="s">
        <v>248</v>
      </c>
      <c r="W58" s="5">
        <v>-20796000000</v>
      </c>
      <c r="X58" s="5">
        <v>-1277000000</v>
      </c>
      <c r="Y58" s="5">
        <v>26308000000</v>
      </c>
    </row>
    <row r="59" spans="2:25" ht="15.5" x14ac:dyDescent="0.35">
      <c r="C59" t="s">
        <v>254</v>
      </c>
      <c r="F59" s="5">
        <v>-288000</v>
      </c>
      <c r="G59" s="5">
        <v>288000</v>
      </c>
      <c r="J59" s="5">
        <v>125000</v>
      </c>
      <c r="Q59" s="5">
        <v>-2104000</v>
      </c>
      <c r="W59" s="5">
        <v>3280000000</v>
      </c>
      <c r="Y59" s="5">
        <v>3035000000</v>
      </c>
    </row>
    <row r="60" spans="2:25" ht="15.5" x14ac:dyDescent="0.35">
      <c r="C60" t="s">
        <v>247</v>
      </c>
      <c r="D60" s="5">
        <v>42000</v>
      </c>
      <c r="E60" s="5">
        <v>37000</v>
      </c>
      <c r="F60" s="5">
        <v>42000</v>
      </c>
      <c r="G60" s="5">
        <v>-10000</v>
      </c>
      <c r="I60" s="5">
        <v>332000</v>
      </c>
      <c r="J60" s="5">
        <v>419000</v>
      </c>
      <c r="K60" s="5">
        <v>144000</v>
      </c>
      <c r="L60" s="5">
        <v>103000</v>
      </c>
      <c r="M60" s="5">
        <v>594000</v>
      </c>
      <c r="N60" s="5">
        <v>1017000</v>
      </c>
      <c r="O60" s="5">
        <v>61000</v>
      </c>
      <c r="P60" s="5">
        <v>376000</v>
      </c>
      <c r="Q60" s="5">
        <v>42000</v>
      </c>
      <c r="R60" s="5">
        <v>96000</v>
      </c>
      <c r="S60" s="5">
        <v>71000</v>
      </c>
      <c r="T60" s="5">
        <v>101000</v>
      </c>
      <c r="U60" s="5">
        <v>42000</v>
      </c>
      <c r="V60" s="5">
        <v>256000</v>
      </c>
      <c r="W60" s="5">
        <v>4776000000</v>
      </c>
      <c r="X60" s="5">
        <v>1179000000</v>
      </c>
      <c r="Y60" s="5">
        <v>58000000</v>
      </c>
    </row>
    <row r="61" spans="2:25" ht="15.5" x14ac:dyDescent="0.35">
      <c r="C61" t="s">
        <v>251</v>
      </c>
      <c r="D61" s="5">
        <v>-22000</v>
      </c>
      <c r="F61" s="5">
        <v>-2354000</v>
      </c>
      <c r="G61" s="5">
        <v>-496000</v>
      </c>
      <c r="I61" s="5">
        <v>-3722000</v>
      </c>
      <c r="J61" s="5">
        <v>857000</v>
      </c>
      <c r="K61" s="5">
        <v>86000</v>
      </c>
      <c r="L61" s="5">
        <v>795000</v>
      </c>
      <c r="M61" s="5">
        <v>708000</v>
      </c>
      <c r="N61" s="5">
        <v>-756000</v>
      </c>
      <c r="O61" s="5">
        <v>38000</v>
      </c>
      <c r="P61" s="5">
        <v>-8000</v>
      </c>
      <c r="Q61" s="5">
        <v>-90000</v>
      </c>
      <c r="R61" s="5">
        <v>-536000</v>
      </c>
      <c r="S61" s="5">
        <v>-583000</v>
      </c>
      <c r="T61" s="5">
        <v>-19000</v>
      </c>
      <c r="U61" s="5">
        <v>47000</v>
      </c>
      <c r="V61" s="5">
        <v>-254000</v>
      </c>
      <c r="W61" s="5">
        <v>-3933000000</v>
      </c>
    </row>
    <row r="62" spans="2:25" ht="15.5" x14ac:dyDescent="0.35">
      <c r="C62" t="s">
        <v>79</v>
      </c>
      <c r="D62" s="5">
        <v>1262000</v>
      </c>
      <c r="E62" s="5">
        <v>3621000</v>
      </c>
      <c r="F62" s="5">
        <v>684000</v>
      </c>
      <c r="G62" s="5">
        <v>831000</v>
      </c>
      <c r="I62" s="5">
        <v>1052000</v>
      </c>
      <c r="J62" s="5">
        <v>-599000</v>
      </c>
      <c r="K62" s="5">
        <v>1690000</v>
      </c>
      <c r="L62" s="5">
        <v>3705000</v>
      </c>
      <c r="M62" s="5">
        <v>1384000</v>
      </c>
      <c r="N62" s="5">
        <v>-2407000</v>
      </c>
      <c r="O62" s="5">
        <v>-2088000</v>
      </c>
      <c r="P62" s="5">
        <v>17000</v>
      </c>
      <c r="Q62" s="5">
        <v>-1207000</v>
      </c>
      <c r="R62" s="5">
        <v>-1023000</v>
      </c>
      <c r="S62" s="5">
        <v>-781000</v>
      </c>
      <c r="T62" s="5">
        <v>-3398000</v>
      </c>
      <c r="U62" s="5">
        <v>55000</v>
      </c>
      <c r="V62" s="5">
        <v>-496000</v>
      </c>
      <c r="W62" s="5">
        <v>-6480000000</v>
      </c>
      <c r="Y62" s="5">
        <v>-195000000</v>
      </c>
    </row>
    <row r="63" spans="2:25" ht="15.5" x14ac:dyDescent="0.35">
      <c r="C63" t="s">
        <v>80</v>
      </c>
      <c r="D63" s="5">
        <v>-1596000</v>
      </c>
      <c r="E63" s="5">
        <v>-2402000</v>
      </c>
      <c r="F63" s="5">
        <v>3853000</v>
      </c>
      <c r="G63" s="5">
        <v>-3078000</v>
      </c>
      <c r="I63" s="5">
        <v>14976000</v>
      </c>
      <c r="J63" s="5">
        <v>6432000</v>
      </c>
      <c r="K63" s="5">
        <v>-4563000</v>
      </c>
      <c r="L63" s="5">
        <v>-7304000</v>
      </c>
      <c r="M63" s="5">
        <v>-9359000</v>
      </c>
      <c r="N63" s="5">
        <v>-7703000</v>
      </c>
      <c r="O63" s="5">
        <v>1586000</v>
      </c>
      <c r="P63" s="5">
        <v>-21498000</v>
      </c>
      <c r="Q63" s="5">
        <v>-1304000</v>
      </c>
      <c r="R63" s="5">
        <v>-1454000</v>
      </c>
      <c r="S63" s="5">
        <v>-7075000</v>
      </c>
      <c r="T63" s="5">
        <v>-8794000</v>
      </c>
      <c r="U63" s="5">
        <v>8388000</v>
      </c>
      <c r="V63" s="5">
        <v>-4385000</v>
      </c>
      <c r="W63" s="5">
        <v>-58984000000</v>
      </c>
      <c r="X63" s="5">
        <v>-5105000000</v>
      </c>
      <c r="Y63" s="5">
        <v>19486000000</v>
      </c>
    </row>
    <row r="64" spans="2:25" ht="15.5" x14ac:dyDescent="0.35">
      <c r="C64" t="s">
        <v>29</v>
      </c>
      <c r="D64" s="5">
        <v>4718000</v>
      </c>
      <c r="E64" s="5">
        <v>13715000</v>
      </c>
      <c r="F64" s="5">
        <v>5202000</v>
      </c>
      <c r="G64" s="5">
        <v>-1136000</v>
      </c>
      <c r="I64" s="5">
        <v>6778000</v>
      </c>
      <c r="J64" s="5">
        <v>1995000</v>
      </c>
      <c r="K64" s="5">
        <v>3211000</v>
      </c>
      <c r="L64" s="5">
        <v>35831000</v>
      </c>
      <c r="M64" s="5">
        <v>5385000</v>
      </c>
      <c r="N64" s="5">
        <v>-17918000</v>
      </c>
      <c r="O64" s="5">
        <v>-5696000</v>
      </c>
      <c r="P64" s="5">
        <v>-28767000</v>
      </c>
      <c r="Q64" s="5">
        <v>-7136000</v>
      </c>
      <c r="R64" s="5">
        <v>-19378000</v>
      </c>
      <c r="S64" s="5">
        <v>-26503000</v>
      </c>
      <c r="T64" s="5">
        <v>-30036000</v>
      </c>
      <c r="U64" s="5">
        <v>-15665000</v>
      </c>
      <c r="V64" s="5">
        <v>-14040000</v>
      </c>
      <c r="W64" s="5">
        <v>44292000000</v>
      </c>
      <c r="X64" s="5">
        <v>21271000000</v>
      </c>
      <c r="Y64" s="5">
        <v>17897000000</v>
      </c>
    </row>
    <row r="65" spans="2:25" ht="15.5" x14ac:dyDescent="0.35">
      <c r="C65" t="s">
        <v>28</v>
      </c>
      <c r="D65" s="5">
        <v>-2551000</v>
      </c>
      <c r="E65" s="5">
        <v>-4012000</v>
      </c>
      <c r="F65" s="5">
        <v>-3497000</v>
      </c>
      <c r="G65" s="5">
        <v>-1630000</v>
      </c>
      <c r="I65" s="5">
        <v>-4417000</v>
      </c>
      <c r="J65" s="5">
        <v>-1179000</v>
      </c>
      <c r="K65" s="5">
        <v>-2483000</v>
      </c>
      <c r="L65" s="5">
        <v>-9756000</v>
      </c>
      <c r="M65" s="5">
        <v>-4467000</v>
      </c>
      <c r="N65" s="5">
        <v>1513000</v>
      </c>
      <c r="O65" s="5">
        <v>159000</v>
      </c>
      <c r="P65" s="5">
        <v>509000</v>
      </c>
      <c r="Q65" s="5">
        <v>-9581000</v>
      </c>
      <c r="R65" s="5">
        <v>-6104000</v>
      </c>
      <c r="S65" s="5">
        <v>581000</v>
      </c>
      <c r="T65" s="5">
        <v>5418000</v>
      </c>
      <c r="U65" s="5">
        <v>5040000</v>
      </c>
      <c r="V65" s="5">
        <v>2890000</v>
      </c>
      <c r="W65" s="5">
        <v>-17372000000</v>
      </c>
      <c r="X65" s="5">
        <v>-7951000000</v>
      </c>
      <c r="Y65" s="5">
        <v>-7410000000</v>
      </c>
    </row>
    <row r="66" spans="2:25" ht="15.5" x14ac:dyDescent="0.35">
      <c r="C66" t="s">
        <v>81</v>
      </c>
      <c r="D66" s="5">
        <v>-4317000</v>
      </c>
      <c r="E66" s="5">
        <v>-3020000</v>
      </c>
      <c r="G66" s="5">
        <v>-1712000</v>
      </c>
    </row>
    <row r="67" spans="2:25" ht="15.5" x14ac:dyDescent="0.35">
      <c r="C67" t="s">
        <v>82</v>
      </c>
      <c r="D67" s="5">
        <v>1766000</v>
      </c>
      <c r="E67" s="5">
        <v>-992000</v>
      </c>
      <c r="G67" s="5">
        <v>82000</v>
      </c>
    </row>
    <row r="68" spans="2:25" ht="15.5" x14ac:dyDescent="0.35">
      <c r="C68" t="s">
        <v>84</v>
      </c>
      <c r="D68" s="5">
        <v>-2551000</v>
      </c>
      <c r="E68" s="5">
        <v>-4012000</v>
      </c>
      <c r="F68" s="5">
        <v>-3497000</v>
      </c>
      <c r="G68" s="5">
        <v>-1630000</v>
      </c>
      <c r="I68" s="5">
        <v>-4417000</v>
      </c>
      <c r="J68" s="5">
        <v>-1179000</v>
      </c>
      <c r="K68" s="5">
        <v>-2483000</v>
      </c>
      <c r="L68" s="5">
        <v>-9756000</v>
      </c>
      <c r="M68" s="5">
        <v>-4467000</v>
      </c>
      <c r="N68" s="5">
        <v>1513000</v>
      </c>
      <c r="O68" s="5">
        <v>159000</v>
      </c>
      <c r="P68" s="5">
        <v>509000</v>
      </c>
      <c r="Q68" s="5">
        <v>-9581000</v>
      </c>
      <c r="R68" s="5">
        <v>-6104000</v>
      </c>
      <c r="S68" s="5">
        <v>581000</v>
      </c>
      <c r="T68" s="5">
        <v>5418000</v>
      </c>
      <c r="U68" s="5">
        <v>5040000</v>
      </c>
      <c r="V68" s="5">
        <v>2890000</v>
      </c>
      <c r="W68" s="5">
        <v>-17372000000</v>
      </c>
      <c r="X68" s="5">
        <v>-7951000000</v>
      </c>
      <c r="Y68" s="5">
        <v>-7410000000</v>
      </c>
    </row>
    <row r="69" spans="2:25" ht="15.5" x14ac:dyDescent="0.35">
      <c r="C69" t="s">
        <v>166</v>
      </c>
    </row>
    <row r="70" spans="2:25" ht="15.5" x14ac:dyDescent="0.35">
      <c r="C70" t="s">
        <v>86</v>
      </c>
      <c r="D70" s="5">
        <v>2167000</v>
      </c>
      <c r="E70" s="5">
        <v>9703000</v>
      </c>
      <c r="F70" s="5">
        <v>1705000</v>
      </c>
      <c r="G70" s="5">
        <v>-2766000</v>
      </c>
      <c r="I70" s="5">
        <v>2361000</v>
      </c>
      <c r="J70" s="5">
        <v>816000</v>
      </c>
      <c r="K70" s="5">
        <v>728000</v>
      </c>
      <c r="L70" s="5">
        <v>26075000</v>
      </c>
      <c r="M70" s="5">
        <v>918000</v>
      </c>
      <c r="N70" s="5">
        <v>-16405000</v>
      </c>
      <c r="O70" s="5">
        <v>-5537000</v>
      </c>
      <c r="P70" s="5">
        <v>-28258000</v>
      </c>
      <c r="Q70" s="5">
        <v>-16717000</v>
      </c>
      <c r="R70" s="5">
        <v>-25482000</v>
      </c>
      <c r="S70" s="5">
        <v>-25922000</v>
      </c>
      <c r="T70" s="5">
        <v>-24618000</v>
      </c>
      <c r="U70" s="5">
        <v>-10625000</v>
      </c>
      <c r="V70" s="5">
        <v>-11150000</v>
      </c>
      <c r="W70" s="5">
        <v>26920000000</v>
      </c>
      <c r="X70" s="5">
        <v>13320000000</v>
      </c>
      <c r="Y70" s="5">
        <v>10487000000</v>
      </c>
    </row>
    <row r="71" spans="2:25" ht="15.5" x14ac:dyDescent="0.35">
      <c r="C71" t="s">
        <v>87</v>
      </c>
      <c r="D71" s="5">
        <v>-163000</v>
      </c>
      <c r="E71" s="5">
        <v>53000</v>
      </c>
      <c r="F71" s="5">
        <v>-216000</v>
      </c>
      <c r="G71" s="5">
        <v>-39000</v>
      </c>
      <c r="I71" s="5">
        <v>-351000</v>
      </c>
      <c r="J71" s="5">
        <v>-212000</v>
      </c>
      <c r="K71" s="5">
        <v>92000</v>
      </c>
      <c r="L71" s="5">
        <v>78000</v>
      </c>
      <c r="M71" s="5">
        <v>-73000</v>
      </c>
      <c r="N71" s="5">
        <v>113000</v>
      </c>
      <c r="O71" s="5">
        <v>-214000</v>
      </c>
      <c r="P71" s="5">
        <v>-173000</v>
      </c>
      <c r="Q71" s="5">
        <v>215000</v>
      </c>
      <c r="R71" s="5">
        <v>-244000</v>
      </c>
      <c r="S71" s="5">
        <v>559000</v>
      </c>
      <c r="T71" s="5">
        <v>-3000</v>
      </c>
      <c r="U71" s="5">
        <v>-193000</v>
      </c>
      <c r="V71" s="5">
        <v>-353000</v>
      </c>
      <c r="W71" s="5">
        <v>169000000</v>
      </c>
    </row>
    <row r="72" spans="2:25" ht="15.5" x14ac:dyDescent="0.35">
      <c r="C72" t="s">
        <v>89</v>
      </c>
      <c r="D72" s="5">
        <v>2004000</v>
      </c>
      <c r="E72" s="5">
        <v>9756000</v>
      </c>
      <c r="F72" s="5">
        <v>1489000</v>
      </c>
      <c r="G72" s="5">
        <v>-2805000</v>
      </c>
      <c r="I72" s="5">
        <v>2010000</v>
      </c>
      <c r="J72" s="5">
        <v>604000</v>
      </c>
      <c r="K72" s="5">
        <v>820000</v>
      </c>
      <c r="L72" s="5">
        <v>26153000</v>
      </c>
      <c r="M72" s="5">
        <v>845000</v>
      </c>
      <c r="N72" s="5">
        <v>-16292000</v>
      </c>
      <c r="O72" s="5">
        <v>-5751000</v>
      </c>
      <c r="P72" s="5">
        <v>-28431000</v>
      </c>
      <c r="Q72" s="5">
        <v>-16502000</v>
      </c>
      <c r="R72" s="5">
        <v>-25726000</v>
      </c>
      <c r="S72" s="5">
        <v>-25363000</v>
      </c>
      <c r="T72" s="5">
        <v>-24621000</v>
      </c>
      <c r="U72" s="5">
        <v>-10818000</v>
      </c>
      <c r="V72" s="5">
        <v>-11503000</v>
      </c>
      <c r="W72" s="5">
        <v>27089000000</v>
      </c>
      <c r="X72" s="5">
        <v>13320000000</v>
      </c>
      <c r="Y72" s="5">
        <v>10487000000</v>
      </c>
    </row>
    <row r="73" spans="2:25" ht="15.5" x14ac:dyDescent="0.35">
      <c r="C73" t="s">
        <v>90</v>
      </c>
      <c r="D73" s="5">
        <v>2167000</v>
      </c>
      <c r="E73" s="5">
        <v>9703000</v>
      </c>
      <c r="F73" s="5">
        <v>1705000</v>
      </c>
      <c r="G73" s="5">
        <v>-2766000</v>
      </c>
      <c r="I73" s="5">
        <v>2361000</v>
      </c>
      <c r="J73" s="5">
        <v>816000</v>
      </c>
      <c r="K73" s="5">
        <v>728000</v>
      </c>
      <c r="L73" s="5">
        <v>26075000</v>
      </c>
      <c r="M73" s="5">
        <v>918000</v>
      </c>
      <c r="N73" s="5">
        <v>-16405000</v>
      </c>
      <c r="O73" s="5">
        <v>-5537000</v>
      </c>
      <c r="P73" s="5">
        <v>-28258000</v>
      </c>
      <c r="Q73" s="5">
        <v>-16717000</v>
      </c>
      <c r="R73" s="5">
        <v>-25482000</v>
      </c>
      <c r="S73" s="5">
        <v>-25922000</v>
      </c>
      <c r="T73" s="5">
        <v>-24618000</v>
      </c>
      <c r="U73" s="5">
        <v>-10625000</v>
      </c>
      <c r="V73" s="5">
        <v>-11150000</v>
      </c>
      <c r="W73" s="5">
        <v>26920000000</v>
      </c>
      <c r="X73" s="5">
        <v>13320000000</v>
      </c>
      <c r="Y73" s="5">
        <v>10487000000</v>
      </c>
    </row>
    <row r="74" spans="2:25" ht="15.5" x14ac:dyDescent="0.35">
      <c r="C74" t="s">
        <v>8</v>
      </c>
      <c r="D74" s="5">
        <v>742000</v>
      </c>
      <c r="E74" s="5">
        <v>6135000</v>
      </c>
      <c r="F74" s="5">
        <v>805000</v>
      </c>
      <c r="G74" s="5">
        <v>-3636000</v>
      </c>
      <c r="I74" s="5">
        <v>958000</v>
      </c>
      <c r="J74" s="5">
        <v>1203000</v>
      </c>
      <c r="K74" s="5">
        <v>-870000</v>
      </c>
      <c r="L74" s="5">
        <v>22448000</v>
      </c>
      <c r="M74" s="5">
        <v>-539000</v>
      </c>
      <c r="N74" s="5">
        <v>-13885000</v>
      </c>
      <c r="O74" s="5">
        <v>-3663000</v>
      </c>
      <c r="P74" s="5">
        <v>-28448000</v>
      </c>
      <c r="Q74" s="5">
        <v>-15295000</v>
      </c>
      <c r="R74" s="5">
        <v>-24703000</v>
      </c>
      <c r="S74" s="5">
        <v>-24582000</v>
      </c>
      <c r="T74" s="5">
        <v>-21223000</v>
      </c>
      <c r="U74" s="5">
        <v>-10873000</v>
      </c>
      <c r="V74" s="5">
        <v>-11007000</v>
      </c>
      <c r="W74" s="5">
        <v>33569000000</v>
      </c>
      <c r="X74" s="5">
        <v>13320000000</v>
      </c>
      <c r="Y74" s="5">
        <v>10682000000</v>
      </c>
    </row>
    <row r="75" spans="2:25" ht="15.5" x14ac:dyDescent="0.35">
      <c r="C75" t="s">
        <v>91</v>
      </c>
      <c r="D75" s="5">
        <v>2167000</v>
      </c>
      <c r="E75" s="5">
        <v>9703000</v>
      </c>
      <c r="F75" s="5">
        <v>1705000</v>
      </c>
      <c r="G75" s="5">
        <v>-2766000</v>
      </c>
      <c r="I75" s="5">
        <v>2361000</v>
      </c>
      <c r="J75" s="5">
        <v>816000</v>
      </c>
      <c r="K75" s="5">
        <v>728000</v>
      </c>
      <c r="L75" s="5">
        <v>26075000</v>
      </c>
      <c r="M75" s="5">
        <v>918000</v>
      </c>
      <c r="N75" s="5">
        <v>-16405000</v>
      </c>
      <c r="O75" s="5">
        <v>-5537000</v>
      </c>
      <c r="P75" s="5">
        <v>-28258000</v>
      </c>
      <c r="Q75" s="5">
        <v>-16717000</v>
      </c>
      <c r="R75" s="5">
        <v>-25482000</v>
      </c>
      <c r="S75" s="5">
        <v>-25922000</v>
      </c>
      <c r="T75" s="5">
        <v>-24618000</v>
      </c>
      <c r="U75" s="5">
        <v>-10625000</v>
      </c>
      <c r="V75" s="5">
        <v>-11150000</v>
      </c>
      <c r="W75" s="5">
        <v>26920000000</v>
      </c>
      <c r="X75" s="5">
        <v>13320000000</v>
      </c>
      <c r="Y75" s="5">
        <v>10487000000</v>
      </c>
    </row>
    <row r="76" spans="2:25" ht="15.5" x14ac:dyDescent="0.35">
      <c r="C76" t="s">
        <v>92</v>
      </c>
      <c r="D76" s="5">
        <v>2004000</v>
      </c>
      <c r="E76" s="5">
        <v>9756000</v>
      </c>
      <c r="F76" s="5">
        <v>1489000</v>
      </c>
      <c r="G76" s="5">
        <v>-2805000</v>
      </c>
      <c r="I76" s="5">
        <v>2010000</v>
      </c>
      <c r="J76" s="5">
        <v>604000</v>
      </c>
      <c r="K76" s="5">
        <v>820000</v>
      </c>
      <c r="L76" s="5">
        <v>26153000</v>
      </c>
      <c r="M76" s="5">
        <v>845000</v>
      </c>
      <c r="N76" s="5">
        <v>-16292000</v>
      </c>
      <c r="O76" s="5">
        <v>-5751000</v>
      </c>
      <c r="P76" s="5">
        <v>-28431000</v>
      </c>
      <c r="Q76" s="5">
        <v>-16502000</v>
      </c>
      <c r="R76" s="5">
        <v>-25726000</v>
      </c>
      <c r="S76" s="5">
        <v>-25363000</v>
      </c>
      <c r="T76" s="5">
        <v>-24621000</v>
      </c>
      <c r="U76" s="5">
        <v>-10818000</v>
      </c>
      <c r="V76" s="5">
        <v>-11503000</v>
      </c>
      <c r="W76" s="5">
        <v>27089000000</v>
      </c>
      <c r="X76" s="5">
        <v>13320000000</v>
      </c>
      <c r="Y76" s="5">
        <v>10487000000</v>
      </c>
    </row>
    <row r="77" spans="2:25" ht="15.5" x14ac:dyDescent="0.35">
      <c r="C77" t="s">
        <v>93</v>
      </c>
      <c r="D77" s="5">
        <v>2004000</v>
      </c>
      <c r="E77" s="5">
        <v>9756000</v>
      </c>
      <c r="F77" s="5">
        <v>1489000</v>
      </c>
      <c r="G77" s="5">
        <v>-2805000</v>
      </c>
      <c r="I77" s="5">
        <v>2010000</v>
      </c>
      <c r="J77" s="5">
        <v>604000</v>
      </c>
      <c r="K77" s="5">
        <v>820000</v>
      </c>
      <c r="L77" s="5">
        <v>26153000</v>
      </c>
      <c r="M77" s="5">
        <v>845000</v>
      </c>
      <c r="N77" s="5">
        <v>-16292000</v>
      </c>
      <c r="O77" s="5">
        <v>-5751000</v>
      </c>
      <c r="P77" s="5">
        <v>-28431000</v>
      </c>
      <c r="Q77" s="5">
        <v>-16502000</v>
      </c>
      <c r="R77" s="5">
        <v>-25726000</v>
      </c>
      <c r="S77" s="5">
        <v>-25363000</v>
      </c>
      <c r="T77" s="5">
        <v>-24621000</v>
      </c>
      <c r="U77" s="5">
        <v>-10818000</v>
      </c>
      <c r="V77" s="5">
        <v>-11503000</v>
      </c>
      <c r="W77" s="5">
        <v>27089000000</v>
      </c>
      <c r="X77" s="5">
        <v>13320000000</v>
      </c>
      <c r="Y77" s="5">
        <v>10487000000</v>
      </c>
    </row>
    <row r="79" spans="2:25" ht="15.5" x14ac:dyDescent="0.35">
      <c r="B79" t="s">
        <v>94</v>
      </c>
      <c r="C79" t="s">
        <v>95</v>
      </c>
    </row>
    <row r="80" spans="2:25" ht="15.5" x14ac:dyDescent="0.35">
      <c r="C80" t="s">
        <v>96</v>
      </c>
    </row>
    <row r="81" spans="3:25" ht="15.5" x14ac:dyDescent="0.35">
      <c r="C81" t="s">
        <v>20</v>
      </c>
      <c r="D81" s="5">
        <v>21385000</v>
      </c>
      <c r="E81" s="5">
        <v>6929000</v>
      </c>
      <c r="F81" s="5">
        <v>12885000</v>
      </c>
      <c r="G81" s="5">
        <v>9701000</v>
      </c>
      <c r="I81" s="5">
        <v>12885000</v>
      </c>
      <c r="J81" s="5">
        <v>19255000</v>
      </c>
      <c r="K81" s="5">
        <v>15325000</v>
      </c>
      <c r="L81" s="5">
        <v>4756000</v>
      </c>
      <c r="M81" s="5">
        <v>2163000</v>
      </c>
      <c r="N81" s="5">
        <v>506000</v>
      </c>
      <c r="O81" s="5">
        <v>1356000</v>
      </c>
      <c r="P81" s="5">
        <v>1550000</v>
      </c>
      <c r="Q81" s="5">
        <v>4462000</v>
      </c>
      <c r="R81" s="5">
        <v>1649000</v>
      </c>
      <c r="S81" s="5">
        <v>6429000</v>
      </c>
      <c r="T81" s="5">
        <v>4220000</v>
      </c>
      <c r="U81" s="5">
        <v>1843000</v>
      </c>
      <c r="V81" s="5">
        <v>15721000</v>
      </c>
      <c r="W81" s="5">
        <v>359163000000</v>
      </c>
      <c r="X81" s="5">
        <v>5867000000</v>
      </c>
      <c r="Y81" s="5">
        <v>1400000000</v>
      </c>
    </row>
    <row r="82" spans="3:25" ht="15.5" x14ac:dyDescent="0.35">
      <c r="C82" t="s">
        <v>97</v>
      </c>
      <c r="D82" s="5">
        <v>102410000</v>
      </c>
      <c r="E82" s="5">
        <v>116697000</v>
      </c>
      <c r="F82" s="5">
        <v>92542000</v>
      </c>
      <c r="G82" s="5">
        <v>92123000</v>
      </c>
      <c r="I82" s="5">
        <v>92542000</v>
      </c>
      <c r="J82" s="5">
        <v>67539000</v>
      </c>
      <c r="K82" s="5">
        <v>60283000</v>
      </c>
      <c r="L82" s="5">
        <v>29771000</v>
      </c>
      <c r="M82" s="5">
        <v>17988000</v>
      </c>
      <c r="N82" s="5">
        <v>7383000</v>
      </c>
      <c r="O82" s="5">
        <v>11084000</v>
      </c>
      <c r="P82" s="5">
        <v>10923000</v>
      </c>
      <c r="Q82" s="5">
        <v>8024000</v>
      </c>
      <c r="R82" s="5">
        <v>5150000</v>
      </c>
      <c r="S82" s="5">
        <v>9636000</v>
      </c>
      <c r="T82" s="5">
        <v>16723000</v>
      </c>
      <c r="U82" s="5">
        <v>10630000</v>
      </c>
      <c r="V82" s="5">
        <v>11162000</v>
      </c>
      <c r="W82" s="5">
        <v>177546000000</v>
      </c>
      <c r="X82" s="5">
        <v>66847000000</v>
      </c>
      <c r="Y82" s="5">
        <v>43633000000</v>
      </c>
    </row>
    <row r="83" spans="3:25" ht="15.5" x14ac:dyDescent="0.35">
      <c r="C83" t="s">
        <v>98</v>
      </c>
      <c r="D83" s="5">
        <v>70214000</v>
      </c>
      <c r="E83" s="5">
        <v>74968000</v>
      </c>
      <c r="F83" s="5">
        <v>79437000</v>
      </c>
      <c r="G83" s="5">
        <v>61229000</v>
      </c>
      <c r="I83" s="5">
        <v>79437000</v>
      </c>
      <c r="J83" s="5">
        <v>58766000</v>
      </c>
      <c r="K83" s="5">
        <v>46739000</v>
      </c>
      <c r="L83" s="5">
        <v>66817000</v>
      </c>
    </row>
    <row r="84" spans="3:25" ht="15.5" x14ac:dyDescent="0.35">
      <c r="C84" t="s">
        <v>99</v>
      </c>
      <c r="M84" s="5">
        <v>47065000</v>
      </c>
      <c r="N84" s="5">
        <v>30757000</v>
      </c>
      <c r="O84" s="5">
        <v>21365000</v>
      </c>
      <c r="P84" s="5">
        <v>21470000</v>
      </c>
      <c r="Q84" s="5">
        <v>14060000</v>
      </c>
      <c r="R84" s="5">
        <v>274000</v>
      </c>
      <c r="S84" s="5">
        <v>344000</v>
      </c>
      <c r="T84" s="5">
        <v>394000</v>
      </c>
      <c r="U84" s="5">
        <v>305000</v>
      </c>
      <c r="V84" s="5">
        <v>451000</v>
      </c>
      <c r="W84" s="5">
        <v>4428000000</v>
      </c>
      <c r="Y84" s="5">
        <v>183000000</v>
      </c>
    </row>
    <row r="85" spans="3:25" ht="15.5" x14ac:dyDescent="0.35">
      <c r="C85" t="s">
        <v>100</v>
      </c>
      <c r="D85" s="5">
        <v>102410000</v>
      </c>
      <c r="E85" s="5">
        <v>116697000</v>
      </c>
      <c r="F85" s="5">
        <v>92542000</v>
      </c>
      <c r="G85" s="5">
        <v>92123000</v>
      </c>
      <c r="I85" s="5">
        <v>92542000</v>
      </c>
      <c r="J85" s="5">
        <v>67539000</v>
      </c>
      <c r="K85" s="5">
        <v>60283000</v>
      </c>
      <c r="L85" s="5">
        <v>29771000</v>
      </c>
      <c r="M85" s="5">
        <v>17988000</v>
      </c>
      <c r="N85" s="5">
        <v>7383000</v>
      </c>
      <c r="O85" s="5">
        <v>11084000</v>
      </c>
      <c r="P85" s="5">
        <v>10923000</v>
      </c>
      <c r="Q85" s="5">
        <v>8024000</v>
      </c>
      <c r="R85" s="5">
        <v>5150000</v>
      </c>
      <c r="S85" s="5">
        <v>9636000</v>
      </c>
      <c r="T85" s="5">
        <v>16723000</v>
      </c>
      <c r="U85" s="5">
        <v>10630000</v>
      </c>
      <c r="V85" s="5">
        <v>11162000</v>
      </c>
      <c r="W85" s="5">
        <v>177546000000</v>
      </c>
      <c r="X85" s="5">
        <v>66847000000</v>
      </c>
      <c r="Y85" s="5">
        <v>43633000000</v>
      </c>
    </row>
    <row r="86" spans="3:25" ht="15.5" x14ac:dyDescent="0.35">
      <c r="C86" t="s">
        <v>101</v>
      </c>
      <c r="D86" s="5">
        <v>15546000</v>
      </c>
      <c r="E86" s="5">
        <v>16007000</v>
      </c>
      <c r="F86" s="5">
        <v>17492000</v>
      </c>
      <c r="G86" s="5">
        <v>10619000</v>
      </c>
      <c r="I86" s="5">
        <v>17492000</v>
      </c>
      <c r="J86" s="5">
        <v>13850000</v>
      </c>
      <c r="K86" s="5">
        <v>12391000</v>
      </c>
      <c r="L86" s="5">
        <v>16783000</v>
      </c>
      <c r="M86" s="5">
        <v>18649000</v>
      </c>
      <c r="N86" s="5">
        <v>27232000</v>
      </c>
      <c r="O86" s="5">
        <v>28387000</v>
      </c>
      <c r="P86" s="5">
        <v>8224000</v>
      </c>
      <c r="Q86" s="5">
        <v>6655000</v>
      </c>
      <c r="R86" s="5">
        <v>7295000</v>
      </c>
      <c r="S86" s="5">
        <v>8083000</v>
      </c>
      <c r="T86" s="5">
        <v>9021000</v>
      </c>
      <c r="U86" s="5">
        <v>8724000</v>
      </c>
      <c r="V86" s="5">
        <v>10453000</v>
      </c>
      <c r="W86" s="5">
        <v>94197000000</v>
      </c>
      <c r="X86" s="5">
        <v>78097000000</v>
      </c>
      <c r="Y86" s="5">
        <v>32658000000</v>
      </c>
    </row>
    <row r="87" spans="3:25" ht="15.5" x14ac:dyDescent="0.35">
      <c r="C87" t="s">
        <v>102</v>
      </c>
      <c r="D87" s="5">
        <v>15546000</v>
      </c>
      <c r="E87" s="5">
        <v>16007000</v>
      </c>
      <c r="F87" s="5">
        <v>17492000</v>
      </c>
      <c r="G87" s="5">
        <v>10619000</v>
      </c>
      <c r="I87" s="5">
        <v>17492000</v>
      </c>
      <c r="J87" s="5">
        <v>13850000</v>
      </c>
      <c r="K87" s="5">
        <v>12391000</v>
      </c>
      <c r="L87" s="5">
        <v>16783000</v>
      </c>
      <c r="M87" s="5">
        <v>18649000</v>
      </c>
      <c r="N87" s="5">
        <v>27232000</v>
      </c>
      <c r="O87" s="5">
        <v>28387000</v>
      </c>
      <c r="P87" s="5">
        <v>8224000</v>
      </c>
      <c r="Q87" s="5">
        <v>6655000</v>
      </c>
      <c r="R87" s="5">
        <v>7295000</v>
      </c>
      <c r="S87" s="5">
        <v>8083000</v>
      </c>
      <c r="T87" s="5">
        <v>9021000</v>
      </c>
      <c r="U87" s="5">
        <v>8724000</v>
      </c>
      <c r="V87" s="5">
        <v>10453000</v>
      </c>
      <c r="W87" s="5">
        <v>94197000000</v>
      </c>
      <c r="X87" s="5">
        <v>78097000000</v>
      </c>
      <c r="Y87" s="5">
        <v>32658000000</v>
      </c>
    </row>
    <row r="88" spans="3:25" ht="15.5" x14ac:dyDescent="0.35">
      <c r="C88" t="s">
        <v>103</v>
      </c>
      <c r="D88" s="5">
        <v>20929000</v>
      </c>
      <c r="E88" s="5">
        <v>38895000</v>
      </c>
      <c r="F88" s="5">
        <v>20949000</v>
      </c>
      <c r="G88" s="5">
        <v>31324000</v>
      </c>
      <c r="I88" s="5">
        <v>20949000</v>
      </c>
      <c r="J88" s="5">
        <v>58216000</v>
      </c>
      <c r="K88" s="5">
        <v>28578000</v>
      </c>
      <c r="L88" s="5">
        <v>14507000</v>
      </c>
      <c r="M88" s="5">
        <v>6958000</v>
      </c>
      <c r="N88" s="5">
        <v>4776000</v>
      </c>
      <c r="O88" s="5">
        <v>6675000</v>
      </c>
      <c r="P88" s="5">
        <v>6219000</v>
      </c>
      <c r="Q88" s="5">
        <v>4291000</v>
      </c>
      <c r="R88" s="5">
        <v>3389000</v>
      </c>
      <c r="S88" s="5">
        <v>5925000</v>
      </c>
      <c r="T88" s="5">
        <v>3316000</v>
      </c>
      <c r="U88" s="5">
        <v>10334000</v>
      </c>
      <c r="V88" s="5">
        <v>19602000</v>
      </c>
      <c r="W88" s="5">
        <v>100922000000</v>
      </c>
      <c r="X88" s="5">
        <v>42086000000</v>
      </c>
      <c r="Y88" s="5">
        <v>83117000000</v>
      </c>
    </row>
    <row r="89" spans="3:25" ht="15.5" x14ac:dyDescent="0.35">
      <c r="C89" t="s">
        <v>79</v>
      </c>
      <c r="D89" s="5">
        <v>30473000</v>
      </c>
      <c r="E89" s="5">
        <v>30636000</v>
      </c>
      <c r="F89" s="5">
        <v>30583000</v>
      </c>
      <c r="G89" s="5">
        <v>30608000</v>
      </c>
      <c r="I89" s="5">
        <v>30583000</v>
      </c>
      <c r="J89" s="5">
        <v>30743000</v>
      </c>
      <c r="K89" s="5">
        <v>30748000</v>
      </c>
      <c r="L89" s="5">
        <v>30712000</v>
      </c>
      <c r="M89" s="5">
        <v>30408000</v>
      </c>
      <c r="N89" s="5">
        <v>30412000</v>
      </c>
      <c r="O89" s="5">
        <v>30416000</v>
      </c>
      <c r="P89" s="5">
        <v>-2339000</v>
      </c>
      <c r="Q89" s="5">
        <v>1050000</v>
      </c>
      <c r="R89" s="5">
        <v>994000</v>
      </c>
      <c r="S89" s="5">
        <v>1134000</v>
      </c>
      <c r="T89" s="5">
        <v>1276000</v>
      </c>
      <c r="U89" s="5">
        <v>1279000</v>
      </c>
      <c r="V89" s="5">
        <v>1472000</v>
      </c>
      <c r="W89" s="5">
        <v>6732000000</v>
      </c>
    </row>
    <row r="90" spans="3:25" ht="15.5" x14ac:dyDescent="0.35">
      <c r="C90" t="s">
        <v>104</v>
      </c>
      <c r="D90" s="5">
        <v>293830000</v>
      </c>
      <c r="E90" s="5">
        <v>315755000</v>
      </c>
      <c r="F90" s="5">
        <v>270935000</v>
      </c>
      <c r="G90" s="5">
        <v>256983000</v>
      </c>
      <c r="I90" s="5">
        <v>270935000</v>
      </c>
      <c r="J90" s="5">
        <v>276785000</v>
      </c>
      <c r="K90" s="5">
        <v>212506000</v>
      </c>
      <c r="L90" s="5">
        <v>144871000</v>
      </c>
      <c r="M90" s="5">
        <v>75181000</v>
      </c>
      <c r="N90" s="5">
        <v>59545000</v>
      </c>
      <c r="O90" s="5">
        <v>62695000</v>
      </c>
      <c r="P90" s="5">
        <v>53517000</v>
      </c>
      <c r="Q90" s="5">
        <v>39409000</v>
      </c>
      <c r="R90" s="5">
        <v>36446000</v>
      </c>
      <c r="S90" s="5">
        <v>40086000</v>
      </c>
      <c r="T90" s="5">
        <v>48490000</v>
      </c>
      <c r="U90" s="5">
        <v>44366000</v>
      </c>
      <c r="V90" s="5">
        <v>59232000</v>
      </c>
      <c r="W90" s="5">
        <v>699042000000</v>
      </c>
      <c r="X90" s="5">
        <v>132979000000</v>
      </c>
      <c r="Y90" s="5">
        <v>133582000000</v>
      </c>
    </row>
    <row r="91" spans="3:25" ht="15.5" x14ac:dyDescent="0.35">
      <c r="C91" t="s">
        <v>105</v>
      </c>
    </row>
    <row r="92" spans="3:25" ht="15.5" x14ac:dyDescent="0.35">
      <c r="C92" t="s">
        <v>257</v>
      </c>
      <c r="D92" s="5">
        <v>11580000</v>
      </c>
      <c r="E92" s="5">
        <v>11709000</v>
      </c>
      <c r="F92" s="5">
        <v>11602000</v>
      </c>
      <c r="G92" s="5">
        <v>13957000</v>
      </c>
      <c r="I92" s="5">
        <v>11602000</v>
      </c>
      <c r="J92" s="5">
        <v>14444000</v>
      </c>
      <c r="K92" s="5">
        <v>13587000</v>
      </c>
      <c r="L92" s="5">
        <v>13501000</v>
      </c>
      <c r="M92" s="5">
        <v>12706000</v>
      </c>
      <c r="N92" s="5">
        <v>11998000</v>
      </c>
      <c r="O92" s="5">
        <v>12754000</v>
      </c>
      <c r="P92" s="5">
        <v>1693000</v>
      </c>
      <c r="Q92" s="5">
        <v>1574000</v>
      </c>
      <c r="S92" s="5">
        <v>2198000</v>
      </c>
      <c r="T92" s="5">
        <v>2778000</v>
      </c>
      <c r="U92" s="5">
        <v>2797000</v>
      </c>
      <c r="V92" s="5">
        <v>2750000</v>
      </c>
    </row>
    <row r="93" spans="3:25" ht="15.5" x14ac:dyDescent="0.35">
      <c r="C93" t="s">
        <v>1113</v>
      </c>
      <c r="D93" s="5">
        <v>8158000</v>
      </c>
      <c r="E93" s="5">
        <v>8158000</v>
      </c>
      <c r="F93" s="5">
        <v>8158000</v>
      </c>
      <c r="G93" s="5">
        <v>8158000</v>
      </c>
      <c r="I93" s="5">
        <v>8158000</v>
      </c>
      <c r="J93" s="5">
        <v>8158000</v>
      </c>
      <c r="K93" s="5">
        <v>8158000</v>
      </c>
      <c r="L93" s="5">
        <v>8158000</v>
      </c>
      <c r="M93" s="5">
        <v>8158000</v>
      </c>
      <c r="N93" s="5">
        <v>8158000</v>
      </c>
      <c r="O93" s="5">
        <v>8158000</v>
      </c>
      <c r="P93" s="5">
        <v>8158000</v>
      </c>
      <c r="Q93" s="5">
        <v>8165000</v>
      </c>
      <c r="R93" s="5">
        <v>8166000</v>
      </c>
      <c r="S93" s="5">
        <v>8167000</v>
      </c>
      <c r="T93" s="5">
        <v>8170000</v>
      </c>
      <c r="U93" s="5">
        <v>8170000</v>
      </c>
      <c r="V93" s="5">
        <v>8170000</v>
      </c>
    </row>
    <row r="94" spans="3:25" ht="15.5" x14ac:dyDescent="0.35">
      <c r="C94" t="s">
        <v>107</v>
      </c>
      <c r="D94" s="5">
        <v>3067000</v>
      </c>
      <c r="E94" s="5">
        <v>2967000</v>
      </c>
      <c r="F94" s="5">
        <v>3110000</v>
      </c>
      <c r="G94" s="5">
        <v>2988000</v>
      </c>
      <c r="I94" s="5">
        <v>3110000</v>
      </c>
      <c r="J94" s="5">
        <v>2813000</v>
      </c>
      <c r="K94" s="5">
        <v>3515000</v>
      </c>
      <c r="L94" s="5">
        <v>3214000</v>
      </c>
      <c r="M94" s="5">
        <v>2992000</v>
      </c>
      <c r="N94" s="5">
        <v>3856000</v>
      </c>
      <c r="O94" s="5">
        <v>3301000</v>
      </c>
      <c r="P94" s="5">
        <v>3739000</v>
      </c>
      <c r="Q94" s="5">
        <v>4581000</v>
      </c>
      <c r="R94" s="5">
        <v>8617000</v>
      </c>
      <c r="S94" s="5">
        <v>15586000</v>
      </c>
      <c r="T94" s="5">
        <v>15239000</v>
      </c>
      <c r="U94" s="5">
        <v>10137000</v>
      </c>
      <c r="V94" s="5">
        <v>3978000</v>
      </c>
      <c r="W94" s="5">
        <v>11778000000</v>
      </c>
      <c r="X94" s="5">
        <v>539000000</v>
      </c>
      <c r="Y94" s="5">
        <v>140000000</v>
      </c>
    </row>
    <row r="95" spans="3:25" ht="15.5" x14ac:dyDescent="0.35">
      <c r="C95" t="s">
        <v>1388</v>
      </c>
      <c r="S95" s="5">
        <v>10998000</v>
      </c>
      <c r="T95" s="5">
        <v>9429000</v>
      </c>
      <c r="U95" s="5">
        <v>10196000</v>
      </c>
      <c r="V95" s="5">
        <v>9278000</v>
      </c>
      <c r="W95" s="5">
        <v>37977000000</v>
      </c>
    </row>
    <row r="96" spans="3:25" ht="15.5" x14ac:dyDescent="0.35">
      <c r="C96" t="s">
        <v>1183</v>
      </c>
      <c r="W96" s="5">
        <v>337805000000</v>
      </c>
      <c r="X96" s="5">
        <v>85944000000</v>
      </c>
      <c r="Y96" s="5">
        <v>15739000000</v>
      </c>
    </row>
    <row r="97" spans="3:25" ht="15.5" x14ac:dyDescent="0.35">
      <c r="C97" t="s">
        <v>1389</v>
      </c>
      <c r="D97" s="5">
        <v>2795000</v>
      </c>
      <c r="E97" s="5">
        <v>2734000</v>
      </c>
      <c r="F97" s="5">
        <v>2691000</v>
      </c>
      <c r="G97" s="5">
        <v>2223000</v>
      </c>
      <c r="I97" s="5">
        <v>2691000</v>
      </c>
      <c r="J97" s="5">
        <v>2200000</v>
      </c>
      <c r="K97" s="5">
        <v>1618000</v>
      </c>
      <c r="L97" s="5">
        <v>178000</v>
      </c>
      <c r="M97" s="5">
        <v>4142000</v>
      </c>
      <c r="N97" s="5">
        <v>4142000</v>
      </c>
      <c r="O97" s="5">
        <v>4132000</v>
      </c>
      <c r="P97" s="5">
        <v>7794000</v>
      </c>
      <c r="Q97" s="5">
        <v>8292000</v>
      </c>
      <c r="R97" s="5">
        <v>8298000</v>
      </c>
      <c r="S97" s="5">
        <v>8524000</v>
      </c>
      <c r="T97" s="5">
        <v>8524000</v>
      </c>
      <c r="U97" s="5">
        <v>8042000</v>
      </c>
      <c r="V97" s="5">
        <v>7499000</v>
      </c>
    </row>
    <row r="98" spans="3:25" ht="15.5" x14ac:dyDescent="0.35">
      <c r="C98" t="s">
        <v>106</v>
      </c>
      <c r="D98" s="5">
        <v>107650000</v>
      </c>
      <c r="E98" s="5">
        <v>109731000</v>
      </c>
      <c r="F98" s="5">
        <v>108042000</v>
      </c>
      <c r="G98" s="5">
        <v>110441000</v>
      </c>
      <c r="I98" s="5">
        <v>108042000</v>
      </c>
      <c r="J98" s="5">
        <v>86819000</v>
      </c>
      <c r="K98" s="5">
        <v>73923000</v>
      </c>
      <c r="L98" s="5">
        <v>72790000</v>
      </c>
      <c r="M98" s="5">
        <v>74023000</v>
      </c>
      <c r="N98" s="5">
        <v>76070000</v>
      </c>
      <c r="O98" s="5">
        <v>75645000</v>
      </c>
      <c r="P98" s="5">
        <v>81364000</v>
      </c>
      <c r="Q98" s="5">
        <v>66583000</v>
      </c>
      <c r="R98" s="5">
        <v>70464000</v>
      </c>
      <c r="S98" s="5">
        <v>76058000</v>
      </c>
      <c r="T98" s="5">
        <v>63450000</v>
      </c>
      <c r="U98" s="5">
        <v>62485000</v>
      </c>
      <c r="V98" s="5">
        <v>58412000</v>
      </c>
      <c r="W98" s="5">
        <v>324560000000</v>
      </c>
      <c r="X98" s="5">
        <v>174589000000</v>
      </c>
      <c r="Y98" s="5">
        <v>114936000000</v>
      </c>
    </row>
    <row r="99" spans="3:25" ht="15.5" x14ac:dyDescent="0.35">
      <c r="C99" t="s">
        <v>506</v>
      </c>
      <c r="D99" s="5">
        <v>114054000</v>
      </c>
      <c r="E99" s="5">
        <v>111480000</v>
      </c>
      <c r="F99" s="5">
        <v>116542000</v>
      </c>
      <c r="G99" s="5">
        <v>117862000</v>
      </c>
      <c r="I99" s="5">
        <v>116542000</v>
      </c>
      <c r="J99" s="5">
        <v>153770000</v>
      </c>
      <c r="K99" s="5">
        <v>138201000</v>
      </c>
      <c r="L99" s="5">
        <v>124004000</v>
      </c>
      <c r="M99" s="5">
        <v>107077000</v>
      </c>
      <c r="N99" s="5">
        <v>104767000</v>
      </c>
      <c r="O99" s="5">
        <v>102672000</v>
      </c>
      <c r="P99" s="5">
        <v>116297000</v>
      </c>
      <c r="Q99" s="5">
        <v>120538000</v>
      </c>
      <c r="R99" s="5">
        <v>119190000</v>
      </c>
      <c r="S99" s="5">
        <v>105910000</v>
      </c>
      <c r="T99" s="5">
        <v>96673000</v>
      </c>
      <c r="U99" s="5">
        <v>89084000</v>
      </c>
      <c r="V99" s="5">
        <v>67166000</v>
      </c>
      <c r="W99" s="5">
        <v>88917000000</v>
      </c>
      <c r="X99" s="5">
        <v>6056000000</v>
      </c>
    </row>
    <row r="100" spans="3:25" ht="15.5" x14ac:dyDescent="0.35">
      <c r="C100" t="s">
        <v>464</v>
      </c>
      <c r="W100" s="5">
        <v>14632000000</v>
      </c>
      <c r="X100" s="5">
        <v>1514000000</v>
      </c>
    </row>
    <row r="101" spans="3:25" ht="15.5" x14ac:dyDescent="0.35">
      <c r="C101" t="s">
        <v>205</v>
      </c>
      <c r="D101" s="5">
        <v>28907000</v>
      </c>
      <c r="E101" s="5">
        <v>29046000</v>
      </c>
      <c r="F101" s="5">
        <v>29284000</v>
      </c>
      <c r="G101" s="5">
        <v>52518000</v>
      </c>
      <c r="I101" s="5">
        <v>29284000</v>
      </c>
      <c r="J101" s="5">
        <v>54796000</v>
      </c>
      <c r="K101" s="5">
        <v>57754000</v>
      </c>
      <c r="L101" s="5">
        <v>59854000</v>
      </c>
      <c r="M101" s="5">
        <v>61373000</v>
      </c>
      <c r="N101" s="5">
        <v>62107000</v>
      </c>
      <c r="O101" s="5">
        <v>62701000</v>
      </c>
      <c r="P101" s="5">
        <v>65973000</v>
      </c>
      <c r="Q101" s="5">
        <v>66261000</v>
      </c>
      <c r="R101" s="5">
        <v>66605000</v>
      </c>
      <c r="S101" s="5">
        <v>66735000</v>
      </c>
      <c r="T101" s="5">
        <v>66908000</v>
      </c>
      <c r="U101" s="5">
        <v>67087000</v>
      </c>
      <c r="V101" s="5">
        <v>67574000</v>
      </c>
      <c r="W101" s="5">
        <v>540046000000</v>
      </c>
      <c r="X101" s="5">
        <v>58811000000</v>
      </c>
    </row>
    <row r="102" spans="3:25" ht="15.5" x14ac:dyDescent="0.35">
      <c r="C102" t="s">
        <v>108</v>
      </c>
      <c r="D102" s="5">
        <v>298001000</v>
      </c>
      <c r="E102" s="5">
        <v>298566000</v>
      </c>
      <c r="F102" s="5">
        <v>303676000</v>
      </c>
      <c r="G102" s="5">
        <v>324540000</v>
      </c>
      <c r="I102" s="5">
        <v>303676000</v>
      </c>
      <c r="J102" s="5">
        <v>345941000</v>
      </c>
      <c r="K102" s="5">
        <v>315244000</v>
      </c>
      <c r="L102" s="5">
        <v>303854000</v>
      </c>
      <c r="M102" s="5">
        <v>294289000</v>
      </c>
      <c r="N102" s="5">
        <v>301257000</v>
      </c>
      <c r="O102" s="5">
        <v>301257000</v>
      </c>
      <c r="P102" s="5">
        <v>296548000</v>
      </c>
      <c r="Q102" s="5">
        <v>287646000</v>
      </c>
      <c r="R102" s="5">
        <v>293669000</v>
      </c>
      <c r="S102" s="5">
        <v>311398000</v>
      </c>
      <c r="T102" s="5">
        <v>290659000</v>
      </c>
      <c r="U102" s="5">
        <v>271811000</v>
      </c>
      <c r="V102" s="5">
        <v>239873000</v>
      </c>
      <c r="W102" s="5">
        <v>1602342000000</v>
      </c>
      <c r="X102" s="5">
        <v>407091000000</v>
      </c>
      <c r="Y102" s="5">
        <v>164131000000</v>
      </c>
    </row>
    <row r="103" spans="3:25" ht="15.5" x14ac:dyDescent="0.35">
      <c r="C103" t="s">
        <v>109</v>
      </c>
      <c r="D103" s="5">
        <v>591831000</v>
      </c>
      <c r="E103" s="5">
        <v>614321000</v>
      </c>
      <c r="F103" s="5">
        <v>574611000</v>
      </c>
      <c r="G103" s="5">
        <v>581523000</v>
      </c>
      <c r="I103" s="5">
        <v>574611000</v>
      </c>
      <c r="J103" s="5">
        <v>622726000</v>
      </c>
      <c r="K103" s="5">
        <v>527750000</v>
      </c>
      <c r="L103" s="5">
        <v>448725000</v>
      </c>
      <c r="M103" s="5">
        <v>369470000</v>
      </c>
      <c r="N103" s="5">
        <v>360802000</v>
      </c>
      <c r="O103" s="5">
        <v>363952000</v>
      </c>
      <c r="P103" s="5">
        <v>350065000</v>
      </c>
      <c r="Q103" s="5">
        <v>327055000</v>
      </c>
      <c r="R103" s="5">
        <v>330115000</v>
      </c>
      <c r="S103" s="5">
        <v>351484000</v>
      </c>
      <c r="T103" s="5">
        <v>339149000</v>
      </c>
      <c r="U103" s="5">
        <v>316177000</v>
      </c>
      <c r="V103" s="5">
        <v>299105000</v>
      </c>
      <c r="W103" s="5">
        <v>2301384000000</v>
      </c>
      <c r="X103" s="5">
        <v>540070000000</v>
      </c>
      <c r="Y103" s="5">
        <v>297713000000</v>
      </c>
    </row>
    <row r="104" spans="3:25" ht="15.5" x14ac:dyDescent="0.35">
      <c r="C104" t="s">
        <v>110</v>
      </c>
    </row>
    <row r="105" spans="3:25" ht="15.5" x14ac:dyDescent="0.35">
      <c r="C105" t="s">
        <v>111</v>
      </c>
    </row>
    <row r="106" spans="3:25" ht="15.5" x14ac:dyDescent="0.35">
      <c r="C106" t="s">
        <v>112</v>
      </c>
      <c r="D106" s="5">
        <v>365474000</v>
      </c>
      <c r="E106" s="5">
        <v>379113000</v>
      </c>
      <c r="F106" s="5">
        <v>339865000</v>
      </c>
      <c r="G106" s="5">
        <v>373370000</v>
      </c>
      <c r="I106" s="5">
        <v>339865000</v>
      </c>
      <c r="J106" s="5">
        <v>398943000</v>
      </c>
      <c r="K106" s="5">
        <v>304775000</v>
      </c>
      <c r="L106" s="5">
        <v>200819000</v>
      </c>
      <c r="M106" s="5">
        <v>169323000</v>
      </c>
      <c r="N106" s="5">
        <v>286093000</v>
      </c>
      <c r="O106" s="5">
        <v>260384000</v>
      </c>
      <c r="P106" s="5">
        <v>228514000</v>
      </c>
      <c r="Q106" s="5">
        <v>181402000</v>
      </c>
      <c r="R106" s="5">
        <v>205700000</v>
      </c>
      <c r="S106" s="5">
        <v>195545000</v>
      </c>
      <c r="T106" s="5">
        <v>147597000</v>
      </c>
      <c r="U106" s="5">
        <v>170283000</v>
      </c>
      <c r="V106" s="5">
        <v>150903000</v>
      </c>
      <c r="W106" s="5">
        <v>458180000000</v>
      </c>
      <c r="X106" s="5">
        <v>294402000000</v>
      </c>
      <c r="Y106" s="5">
        <v>162007000000</v>
      </c>
    </row>
    <row r="107" spans="3:25" ht="15.5" x14ac:dyDescent="0.35">
      <c r="C107" t="s">
        <v>113</v>
      </c>
    </row>
    <row r="108" spans="3:25" ht="15.5" x14ac:dyDescent="0.35">
      <c r="C108" t="s">
        <v>114</v>
      </c>
      <c r="D108" s="5">
        <v>91904000</v>
      </c>
      <c r="E108" s="5">
        <v>57433000</v>
      </c>
      <c r="F108" s="5">
        <v>60200000</v>
      </c>
      <c r="G108" s="5">
        <v>61119000</v>
      </c>
      <c r="I108" s="5">
        <v>60200000</v>
      </c>
      <c r="J108" s="5">
        <v>65085000</v>
      </c>
      <c r="K108" s="5">
        <v>50751000</v>
      </c>
      <c r="L108" s="5">
        <v>25319000</v>
      </c>
      <c r="M108" s="5">
        <v>21064000</v>
      </c>
      <c r="N108" s="5">
        <v>18374000</v>
      </c>
      <c r="O108" s="5">
        <v>27794000</v>
      </c>
      <c r="P108" s="5">
        <v>24129000</v>
      </c>
      <c r="Q108" s="5">
        <v>21875000</v>
      </c>
      <c r="R108" s="5">
        <v>19608000</v>
      </c>
      <c r="S108" s="5">
        <v>23213000</v>
      </c>
      <c r="T108" s="5">
        <v>26446000</v>
      </c>
      <c r="U108" s="5">
        <v>30489000</v>
      </c>
      <c r="V108" s="5">
        <v>8713000</v>
      </c>
      <c r="W108" s="5">
        <v>47826000000</v>
      </c>
      <c r="X108" s="5">
        <v>47161000000</v>
      </c>
      <c r="Y108" s="5">
        <v>32051000000</v>
      </c>
    </row>
    <row r="109" spans="3:25" ht="15.5" x14ac:dyDescent="0.35">
      <c r="C109" t="s">
        <v>116</v>
      </c>
      <c r="D109" s="5">
        <v>132476000</v>
      </c>
      <c r="E109" s="5">
        <v>135064000</v>
      </c>
      <c r="F109" s="5">
        <v>98799000</v>
      </c>
      <c r="G109" s="5">
        <v>119268000</v>
      </c>
      <c r="I109" s="5">
        <v>98799000</v>
      </c>
      <c r="J109" s="5">
        <v>135026000</v>
      </c>
      <c r="K109" s="5">
        <v>84182000</v>
      </c>
      <c r="L109" s="5">
        <v>64486000</v>
      </c>
      <c r="M109" s="5">
        <v>37656000</v>
      </c>
      <c r="N109" s="5">
        <v>40287000</v>
      </c>
      <c r="O109" s="5">
        <v>34260000</v>
      </c>
      <c r="P109" s="5">
        <v>47239000</v>
      </c>
      <c r="Q109" s="5">
        <v>32961000</v>
      </c>
      <c r="R109" s="5">
        <v>24124000</v>
      </c>
      <c r="S109" s="5">
        <v>36537000</v>
      </c>
      <c r="T109" s="5">
        <v>31604000</v>
      </c>
      <c r="U109" s="5">
        <v>31847000</v>
      </c>
      <c r="V109" s="5">
        <v>24857000</v>
      </c>
      <c r="W109" s="5">
        <v>87122000000</v>
      </c>
      <c r="X109" s="5">
        <v>72880000000</v>
      </c>
      <c r="Y109" s="5">
        <v>55424000000</v>
      </c>
    </row>
    <row r="110" spans="3:25" ht="15.5" x14ac:dyDescent="0.35">
      <c r="C110" t="s">
        <v>206</v>
      </c>
    </row>
    <row r="111" spans="3:25" ht="15.5" x14ac:dyDescent="0.35">
      <c r="C111" t="s">
        <v>207</v>
      </c>
      <c r="D111" s="5">
        <v>70214000</v>
      </c>
      <c r="E111" s="5">
        <v>74968000</v>
      </c>
      <c r="F111" s="5">
        <v>79437000</v>
      </c>
      <c r="G111" s="5">
        <v>61229000</v>
      </c>
      <c r="I111" s="5">
        <v>79437000</v>
      </c>
      <c r="J111" s="5">
        <v>58766000</v>
      </c>
      <c r="K111" s="5">
        <v>46739000</v>
      </c>
      <c r="L111" s="5">
        <v>66817000</v>
      </c>
      <c r="M111" s="5">
        <v>47065000</v>
      </c>
      <c r="N111" s="5">
        <v>30757000</v>
      </c>
      <c r="O111" s="5">
        <v>21365000</v>
      </c>
      <c r="P111" s="5">
        <v>21470000</v>
      </c>
      <c r="Q111" s="5">
        <v>14060000</v>
      </c>
      <c r="R111" s="5">
        <v>274000</v>
      </c>
      <c r="S111" s="5">
        <v>344000</v>
      </c>
      <c r="T111" s="5">
        <v>394000</v>
      </c>
      <c r="U111" s="5">
        <v>305000</v>
      </c>
      <c r="V111" s="5">
        <v>451000</v>
      </c>
      <c r="W111" s="5">
        <v>4428000000</v>
      </c>
      <c r="Y111" s="5">
        <v>183000000</v>
      </c>
    </row>
    <row r="112" spans="3:25" ht="15.5" x14ac:dyDescent="0.35">
      <c r="C112" t="s">
        <v>117</v>
      </c>
      <c r="D112" s="5">
        <v>28001000</v>
      </c>
      <c r="E112" s="5">
        <v>25379000</v>
      </c>
      <c r="F112" s="5">
        <v>20808000</v>
      </c>
      <c r="G112" s="5">
        <v>24816000</v>
      </c>
      <c r="I112" s="5">
        <v>20808000</v>
      </c>
      <c r="J112" s="5">
        <v>21645000</v>
      </c>
      <c r="K112" s="5">
        <v>14876000</v>
      </c>
      <c r="L112" s="5">
        <v>9789000</v>
      </c>
      <c r="M112" s="5">
        <v>6607000</v>
      </c>
      <c r="N112" s="5">
        <v>5012000</v>
      </c>
      <c r="O112" s="5">
        <v>3938000</v>
      </c>
      <c r="P112" s="5">
        <v>2971000</v>
      </c>
      <c r="Q112" s="5">
        <v>2746000</v>
      </c>
      <c r="R112" s="5">
        <v>4442000</v>
      </c>
      <c r="S112" s="5">
        <v>8326000</v>
      </c>
      <c r="T112" s="5">
        <v>7329000</v>
      </c>
      <c r="U112" s="5">
        <v>5429000</v>
      </c>
      <c r="V112" s="5">
        <v>2400000</v>
      </c>
      <c r="W112" s="5">
        <v>21447000000</v>
      </c>
      <c r="X112" s="5">
        <v>9029000000</v>
      </c>
      <c r="Y112" s="5">
        <v>8549000000</v>
      </c>
    </row>
    <row r="113" spans="3:25" ht="15.5" x14ac:dyDescent="0.35">
      <c r="C113" t="s">
        <v>662</v>
      </c>
      <c r="D113" s="5">
        <v>3062000</v>
      </c>
      <c r="E113" s="5">
        <v>3000000</v>
      </c>
      <c r="F113" s="5">
        <v>4000000</v>
      </c>
      <c r="G113" s="5">
        <v>5000000</v>
      </c>
      <c r="I113" s="5">
        <v>4000000</v>
      </c>
      <c r="J113" s="5">
        <v>4350000</v>
      </c>
      <c r="N113" s="5">
        <v>7730000</v>
      </c>
      <c r="O113" s="5">
        <v>8145000</v>
      </c>
      <c r="P113" s="5">
        <v>10230000</v>
      </c>
      <c r="Q113" s="5">
        <v>10654000</v>
      </c>
      <c r="R113" s="5">
        <v>2350000</v>
      </c>
      <c r="S113" s="5">
        <v>3195000</v>
      </c>
      <c r="U113" s="5">
        <v>22500000</v>
      </c>
      <c r="V113" s="5">
        <v>24023000</v>
      </c>
      <c r="W113" s="5">
        <v>45009000000</v>
      </c>
      <c r="X113" s="5">
        <v>38467000000</v>
      </c>
    </row>
    <row r="114" spans="3:25" ht="15.5" x14ac:dyDescent="0.35">
      <c r="C114" t="s">
        <v>119</v>
      </c>
    </row>
    <row r="115" spans="3:25" ht="15.5" x14ac:dyDescent="0.35">
      <c r="C115" t="s">
        <v>1966</v>
      </c>
      <c r="D115" s="5">
        <v>46098000</v>
      </c>
      <c r="E115" s="5">
        <v>50155000</v>
      </c>
      <c r="F115" s="5">
        <v>55893000</v>
      </c>
      <c r="G115" s="5">
        <v>56699000</v>
      </c>
      <c r="I115" s="5">
        <v>55893000</v>
      </c>
      <c r="J115" s="5">
        <v>73113000</v>
      </c>
      <c r="K115" s="5">
        <v>83912000</v>
      </c>
      <c r="L115" s="5">
        <v>88189000</v>
      </c>
      <c r="M115" s="5">
        <v>96457000</v>
      </c>
      <c r="O115" s="5">
        <v>18970000</v>
      </c>
      <c r="P115" s="5">
        <v>76775000</v>
      </c>
      <c r="Q115" s="5">
        <v>80718000</v>
      </c>
      <c r="R115" s="5">
        <v>58486000</v>
      </c>
      <c r="S115" s="5">
        <v>65013000</v>
      </c>
      <c r="T115" s="5">
        <v>77402000</v>
      </c>
      <c r="U115" s="5">
        <v>6435000</v>
      </c>
      <c r="W115" s="5">
        <v>411240000000</v>
      </c>
      <c r="Y115" s="5">
        <v>105082000000</v>
      </c>
    </row>
    <row r="116" spans="3:25" ht="15.5" x14ac:dyDescent="0.35">
      <c r="C116" t="s">
        <v>509</v>
      </c>
      <c r="E116" s="5">
        <v>64000</v>
      </c>
      <c r="F116" s="5">
        <v>65000</v>
      </c>
      <c r="G116" s="5">
        <v>65000</v>
      </c>
      <c r="I116" s="5">
        <v>65000</v>
      </c>
      <c r="J116" s="5">
        <v>134000</v>
      </c>
      <c r="K116" s="5">
        <v>210000</v>
      </c>
      <c r="L116" s="5">
        <v>276000</v>
      </c>
      <c r="M116" s="5">
        <v>384000</v>
      </c>
      <c r="O116" s="5">
        <v>32000</v>
      </c>
      <c r="P116" s="5">
        <v>92000</v>
      </c>
      <c r="R116" s="5">
        <v>3900000</v>
      </c>
      <c r="S116" s="5">
        <v>3588000</v>
      </c>
      <c r="T116" s="5">
        <v>361000</v>
      </c>
      <c r="U116" s="5">
        <v>130000</v>
      </c>
      <c r="V116" s="5">
        <v>909000</v>
      </c>
      <c r="W116" s="5">
        <v>7817000000</v>
      </c>
      <c r="X116" s="5">
        <v>19436000000</v>
      </c>
      <c r="Y116" s="5">
        <v>1654000000</v>
      </c>
    </row>
    <row r="117" spans="3:25" ht="15.5" x14ac:dyDescent="0.35">
      <c r="C117" t="s">
        <v>122</v>
      </c>
      <c r="D117" s="5">
        <v>26302000</v>
      </c>
      <c r="E117" s="5">
        <v>24709000</v>
      </c>
      <c r="F117" s="5">
        <v>20010000</v>
      </c>
      <c r="G117" s="5">
        <v>15076000</v>
      </c>
      <c r="I117" s="5">
        <v>20010000</v>
      </c>
      <c r="J117" s="5">
        <v>16094000</v>
      </c>
      <c r="K117" s="5">
        <v>12869000</v>
      </c>
      <c r="L117" s="5">
        <v>12129000</v>
      </c>
      <c r="M117" s="5">
        <v>8312000</v>
      </c>
      <c r="N117" s="5">
        <v>92899000</v>
      </c>
      <c r="O117" s="5">
        <v>75088000</v>
      </c>
      <c r="P117" s="5">
        <v>21273000</v>
      </c>
      <c r="Q117" s="5">
        <v>10186000</v>
      </c>
      <c r="R117" s="5">
        <v>36211000</v>
      </c>
      <c r="S117" s="5">
        <v>30115000</v>
      </c>
      <c r="T117" s="5">
        <v>16702000</v>
      </c>
      <c r="U117" s="5">
        <v>63445000</v>
      </c>
      <c r="V117" s="5">
        <v>67814000</v>
      </c>
      <c r="W117" s="5">
        <v>141601000000</v>
      </c>
      <c r="X117" s="5">
        <v>67748000000</v>
      </c>
      <c r="Y117" s="5">
        <v>48320000000</v>
      </c>
    </row>
    <row r="118" spans="3:25" ht="15.5" x14ac:dyDescent="0.35">
      <c r="C118" t="s">
        <v>123</v>
      </c>
      <c r="D118" s="5">
        <v>135727000</v>
      </c>
      <c r="E118" s="5">
        <v>146582000</v>
      </c>
      <c r="F118" s="5">
        <v>155876000</v>
      </c>
      <c r="G118" s="5">
        <v>135975000</v>
      </c>
      <c r="I118" s="5">
        <v>155876000</v>
      </c>
      <c r="J118" s="5">
        <v>152126000</v>
      </c>
      <c r="K118" s="5">
        <v>151922000</v>
      </c>
      <c r="L118" s="5">
        <v>177673000</v>
      </c>
      <c r="M118" s="5">
        <v>161064000</v>
      </c>
      <c r="N118" s="5">
        <v>46495000</v>
      </c>
      <c r="O118" s="5">
        <v>57510000</v>
      </c>
      <c r="P118" s="5">
        <v>111565000</v>
      </c>
      <c r="Q118" s="5">
        <v>105888000</v>
      </c>
      <c r="R118" s="5">
        <v>68148000</v>
      </c>
      <c r="S118" s="5">
        <v>73946000</v>
      </c>
      <c r="T118" s="5">
        <v>84196000</v>
      </c>
      <c r="U118" s="5">
        <v>12898000</v>
      </c>
      <c r="V118" s="5">
        <v>3896000</v>
      </c>
      <c r="W118" s="5">
        <v>453271000000</v>
      </c>
      <c r="X118" s="5">
        <v>25750000000</v>
      </c>
      <c r="Y118" s="5">
        <v>109108000000</v>
      </c>
    </row>
    <row r="119" spans="3:25" ht="15.5" x14ac:dyDescent="0.35">
      <c r="C119" t="s">
        <v>124</v>
      </c>
      <c r="D119" s="5">
        <v>135727000</v>
      </c>
      <c r="E119" s="5">
        <v>146582000</v>
      </c>
      <c r="F119" s="5">
        <v>155876000</v>
      </c>
      <c r="G119" s="5">
        <v>135975000</v>
      </c>
      <c r="I119" s="5">
        <v>155876000</v>
      </c>
      <c r="J119" s="5">
        <v>152126000</v>
      </c>
      <c r="K119" s="5">
        <v>151922000</v>
      </c>
      <c r="L119" s="5">
        <v>177673000</v>
      </c>
      <c r="M119" s="5">
        <v>161064000</v>
      </c>
      <c r="N119" s="5">
        <v>46495000</v>
      </c>
      <c r="O119" s="5">
        <v>57510000</v>
      </c>
      <c r="P119" s="5">
        <v>111565000</v>
      </c>
      <c r="Q119" s="5">
        <v>105888000</v>
      </c>
      <c r="R119" s="5">
        <v>68148000</v>
      </c>
      <c r="S119" s="5">
        <v>73946000</v>
      </c>
      <c r="T119" s="5">
        <v>84196000</v>
      </c>
      <c r="U119" s="5">
        <v>12898000</v>
      </c>
      <c r="V119" s="5">
        <v>3896000</v>
      </c>
      <c r="W119" s="5">
        <v>453271000000</v>
      </c>
      <c r="X119" s="5">
        <v>25750000000</v>
      </c>
      <c r="Y119" s="5">
        <v>109108000000</v>
      </c>
    </row>
    <row r="120" spans="3:25" ht="15.5" x14ac:dyDescent="0.35">
      <c r="C120" t="s">
        <v>125</v>
      </c>
    </row>
    <row r="121" spans="3:25" ht="15.5" x14ac:dyDescent="0.35">
      <c r="C121" t="s">
        <v>126</v>
      </c>
      <c r="D121" s="5">
        <v>46098000</v>
      </c>
      <c r="E121" s="5">
        <v>50219000</v>
      </c>
      <c r="F121" s="5">
        <v>55958000</v>
      </c>
      <c r="G121" s="5">
        <v>56764000</v>
      </c>
      <c r="I121" s="5">
        <v>55958000</v>
      </c>
      <c r="J121" s="5">
        <v>73247000</v>
      </c>
      <c r="K121" s="5">
        <v>84122000</v>
      </c>
      <c r="L121" s="5">
        <v>88465000</v>
      </c>
      <c r="M121" s="5">
        <v>96841000</v>
      </c>
      <c r="O121" s="5">
        <v>19002000</v>
      </c>
      <c r="P121" s="5">
        <v>76867000</v>
      </c>
      <c r="Q121" s="5">
        <v>80718000</v>
      </c>
      <c r="R121" s="5">
        <v>62386000</v>
      </c>
      <c r="S121" s="5">
        <v>68601000</v>
      </c>
      <c r="T121" s="5">
        <v>77763000</v>
      </c>
      <c r="U121" s="5">
        <v>6565000</v>
      </c>
      <c r="V121" s="5">
        <v>909000</v>
      </c>
      <c r="W121" s="5">
        <v>419057000000</v>
      </c>
      <c r="X121" s="5">
        <v>19436000000</v>
      </c>
      <c r="Y121" s="5">
        <v>106736000000</v>
      </c>
    </row>
    <row r="122" spans="3:25" ht="15.5" x14ac:dyDescent="0.35">
      <c r="C122" t="s">
        <v>211</v>
      </c>
      <c r="D122" s="5">
        <v>8430000</v>
      </c>
      <c r="E122" s="5">
        <v>10230000</v>
      </c>
      <c r="F122" s="5">
        <v>9247000</v>
      </c>
      <c r="G122" s="5">
        <v>6751000</v>
      </c>
      <c r="I122" s="5">
        <v>9247000</v>
      </c>
      <c r="J122" s="5">
        <v>8670000</v>
      </c>
      <c r="K122" s="5">
        <v>9569000</v>
      </c>
      <c r="L122" s="5">
        <v>10687000</v>
      </c>
      <c r="M122" s="5">
        <v>4915000</v>
      </c>
      <c r="N122" s="5">
        <v>3307000</v>
      </c>
      <c r="O122" s="5">
        <v>4199000</v>
      </c>
      <c r="P122" s="5">
        <v>5018000</v>
      </c>
      <c r="Q122" s="5">
        <v>6431000</v>
      </c>
      <c r="R122" s="5">
        <v>832000</v>
      </c>
      <c r="U122" s="5">
        <v>422000</v>
      </c>
      <c r="V122" s="5">
        <v>541000</v>
      </c>
      <c r="W122" s="5">
        <v>14637000000</v>
      </c>
      <c r="X122" s="5">
        <v>742000000</v>
      </c>
      <c r="Y122" s="5">
        <v>134000000</v>
      </c>
    </row>
    <row r="123" spans="3:25" ht="15.5" x14ac:dyDescent="0.35">
      <c r="C123" t="s">
        <v>127</v>
      </c>
      <c r="D123" s="5">
        <v>501201000</v>
      </c>
      <c r="E123" s="5">
        <v>525695000</v>
      </c>
      <c r="F123" s="5">
        <v>495741000</v>
      </c>
      <c r="G123" s="5">
        <v>509345000</v>
      </c>
      <c r="I123" s="5">
        <v>495741000</v>
      </c>
      <c r="J123" s="5">
        <v>551069000</v>
      </c>
      <c r="K123" s="5">
        <v>456697000</v>
      </c>
      <c r="L123" s="5">
        <v>378492000</v>
      </c>
      <c r="M123" s="5">
        <v>330387000</v>
      </c>
      <c r="N123" s="5">
        <v>332588000</v>
      </c>
      <c r="O123" s="5">
        <v>317894000</v>
      </c>
      <c r="P123" s="5">
        <v>340079000</v>
      </c>
      <c r="Q123" s="5">
        <v>287290000</v>
      </c>
      <c r="R123" s="5">
        <v>273848000</v>
      </c>
      <c r="S123" s="5">
        <v>269491000</v>
      </c>
      <c r="T123" s="5">
        <v>231793000</v>
      </c>
      <c r="U123" s="5">
        <v>183181000</v>
      </c>
      <c r="V123" s="5">
        <v>154799000</v>
      </c>
      <c r="W123" s="5">
        <v>911451000000</v>
      </c>
      <c r="X123" s="5">
        <v>320152000000</v>
      </c>
      <c r="Y123" s="5">
        <v>271115000000</v>
      </c>
    </row>
    <row r="124" spans="3:25" ht="15.5" x14ac:dyDescent="0.35">
      <c r="C124" t="s">
        <v>128</v>
      </c>
    </row>
    <row r="125" spans="3:25" ht="15.5" x14ac:dyDescent="0.35">
      <c r="C125" t="s">
        <v>129</v>
      </c>
      <c r="D125" s="5">
        <v>77130000</v>
      </c>
      <c r="E125" s="5">
        <v>77130000</v>
      </c>
      <c r="F125" s="5">
        <v>77130000</v>
      </c>
      <c r="G125" s="5">
        <v>73318000</v>
      </c>
      <c r="I125" s="5">
        <v>77130000</v>
      </c>
      <c r="J125" s="5">
        <v>73318000</v>
      </c>
      <c r="K125" s="5">
        <v>73318000</v>
      </c>
      <c r="L125" s="5">
        <v>73318000</v>
      </c>
      <c r="M125" s="5">
        <v>69320000</v>
      </c>
      <c r="N125" s="5">
        <v>67498000</v>
      </c>
      <c r="O125" s="5">
        <v>67498000</v>
      </c>
      <c r="P125" s="5">
        <v>67498000</v>
      </c>
      <c r="Q125" s="5">
        <v>67498000</v>
      </c>
      <c r="R125" s="5">
        <v>67498000</v>
      </c>
      <c r="S125" s="5">
        <v>67498000</v>
      </c>
      <c r="T125" s="5">
        <v>67498000</v>
      </c>
      <c r="U125" s="5">
        <v>67498000</v>
      </c>
      <c r="V125" s="5">
        <v>67498000</v>
      </c>
      <c r="W125" s="5">
        <v>600000000000</v>
      </c>
      <c r="X125" s="5">
        <v>200000000000</v>
      </c>
      <c r="Y125" s="5">
        <v>20000000000</v>
      </c>
    </row>
    <row r="126" spans="3:25" ht="15.5" x14ac:dyDescent="0.35">
      <c r="C126" t="s">
        <v>130</v>
      </c>
      <c r="D126" s="5">
        <v>92580000</v>
      </c>
      <c r="E126" s="5">
        <v>92580000</v>
      </c>
      <c r="F126" s="5">
        <v>92580000</v>
      </c>
      <c r="G126" s="5">
        <v>91189000</v>
      </c>
      <c r="I126" s="5">
        <v>92580000</v>
      </c>
      <c r="J126" s="5">
        <v>91189000</v>
      </c>
      <c r="K126" s="5">
        <v>91189000</v>
      </c>
      <c r="L126" s="5">
        <v>91189000</v>
      </c>
      <c r="M126" s="5">
        <v>90190000</v>
      </c>
      <c r="N126" s="5">
        <v>81988000</v>
      </c>
      <c r="O126" s="5">
        <v>81988000</v>
      </c>
      <c r="P126" s="5">
        <v>81988000</v>
      </c>
      <c r="Q126" s="5">
        <v>81988000</v>
      </c>
      <c r="R126" s="5">
        <v>81988000</v>
      </c>
      <c r="S126" s="5">
        <v>81988000</v>
      </c>
      <c r="T126" s="5">
        <v>81988000</v>
      </c>
      <c r="U126" s="5">
        <v>81988000</v>
      </c>
      <c r="V126" s="5">
        <v>81988000</v>
      </c>
      <c r="W126" s="5">
        <v>732834000000</v>
      </c>
    </row>
    <row r="127" spans="3:25" ht="15.5" x14ac:dyDescent="0.35">
      <c r="C127" t="s">
        <v>131</v>
      </c>
      <c r="D127" s="5">
        <v>-119774000</v>
      </c>
      <c r="E127" s="5">
        <v>-120679000</v>
      </c>
      <c r="F127" s="5">
        <v>-126761000</v>
      </c>
      <c r="G127" s="5">
        <v>-127591000</v>
      </c>
      <c r="I127" s="5">
        <v>-126761000</v>
      </c>
      <c r="J127" s="5">
        <v>-127879000</v>
      </c>
      <c r="K127" s="5">
        <v>-129087000</v>
      </c>
      <c r="L127" s="5">
        <v>-128181000</v>
      </c>
      <c r="M127" s="5">
        <v>-150325000</v>
      </c>
      <c r="N127" s="5">
        <v>-149790000</v>
      </c>
      <c r="O127" s="5">
        <v>-134878000</v>
      </c>
      <c r="P127" s="5">
        <v>-131358000</v>
      </c>
      <c r="Q127" s="5">
        <v>-102949000</v>
      </c>
      <c r="R127" s="5">
        <v>-87598000</v>
      </c>
      <c r="S127" s="5">
        <v>-63035000</v>
      </c>
      <c r="T127" s="5">
        <v>-38595000</v>
      </c>
      <c r="U127" s="5">
        <v>-16356000</v>
      </c>
      <c r="V127" s="5">
        <v>-5676000</v>
      </c>
      <c r="W127" s="5">
        <v>53318000000</v>
      </c>
      <c r="X127" s="5">
        <v>19918000000</v>
      </c>
      <c r="Y127" s="5">
        <v>6598000000</v>
      </c>
    </row>
    <row r="128" spans="3:25" ht="15.5" x14ac:dyDescent="0.35">
      <c r="C128" t="s">
        <v>132</v>
      </c>
      <c r="D128" s="5">
        <v>567000</v>
      </c>
      <c r="E128" s="5">
        <v>567000</v>
      </c>
      <c r="F128" s="5">
        <v>567000</v>
      </c>
      <c r="G128" s="5">
        <v>567000</v>
      </c>
      <c r="I128" s="5">
        <v>567000</v>
      </c>
      <c r="J128" s="5">
        <v>567000</v>
      </c>
      <c r="K128" s="5">
        <v>567000</v>
      </c>
      <c r="L128" s="5">
        <v>567000</v>
      </c>
      <c r="M128" s="5">
        <v>567000</v>
      </c>
      <c r="N128" s="5">
        <v>567000</v>
      </c>
      <c r="O128" s="5">
        <v>567000</v>
      </c>
      <c r="P128" s="5">
        <v>567000</v>
      </c>
      <c r="Q128" s="5">
        <v>567000</v>
      </c>
      <c r="R128" s="5">
        <v>567000</v>
      </c>
      <c r="S128" s="5">
        <v>567000</v>
      </c>
      <c r="T128" s="5">
        <v>567000</v>
      </c>
      <c r="U128" s="5">
        <v>567000</v>
      </c>
      <c r="V128" s="5">
        <v>567000</v>
      </c>
      <c r="W128" s="5">
        <v>5000000000</v>
      </c>
    </row>
    <row r="129" spans="2:25" ht="15.5" x14ac:dyDescent="0.35">
      <c r="C129" t="s">
        <v>133</v>
      </c>
      <c r="D129" s="5">
        <v>-120341000</v>
      </c>
      <c r="E129" s="5">
        <v>-121246000</v>
      </c>
      <c r="F129" s="5">
        <v>-127328000</v>
      </c>
      <c r="G129" s="5">
        <v>-128158000</v>
      </c>
      <c r="I129" s="5">
        <v>-127328000</v>
      </c>
      <c r="J129" s="5">
        <v>-128446000</v>
      </c>
      <c r="K129" s="5">
        <v>-129654000</v>
      </c>
      <c r="L129" s="5">
        <v>-128748000</v>
      </c>
      <c r="M129" s="5">
        <v>-150892000</v>
      </c>
      <c r="N129" s="5">
        <v>-150357000</v>
      </c>
      <c r="O129" s="5">
        <v>-135445000</v>
      </c>
      <c r="P129" s="5">
        <v>-131925000</v>
      </c>
      <c r="Q129" s="5">
        <v>-103516000</v>
      </c>
      <c r="R129" s="5">
        <v>-88165000</v>
      </c>
      <c r="S129" s="5">
        <v>-63602000</v>
      </c>
      <c r="T129" s="5">
        <v>-39162000</v>
      </c>
      <c r="U129" s="5">
        <v>-16923000</v>
      </c>
      <c r="V129" s="5">
        <v>-6243000</v>
      </c>
      <c r="W129" s="5">
        <v>48318000000</v>
      </c>
      <c r="X129" s="5">
        <v>19918000000</v>
      </c>
      <c r="Y129" s="5">
        <v>6598000000</v>
      </c>
    </row>
    <row r="130" spans="2:25" ht="15.5" x14ac:dyDescent="0.35">
      <c r="C130" t="s">
        <v>134</v>
      </c>
      <c r="D130" s="5">
        <v>-119774000</v>
      </c>
      <c r="E130" s="5">
        <v>-120679000</v>
      </c>
      <c r="F130" s="5">
        <v>-126761000</v>
      </c>
      <c r="G130" s="5">
        <v>-127591000</v>
      </c>
      <c r="I130" s="5">
        <v>-126761000</v>
      </c>
      <c r="J130" s="5">
        <v>-127879000</v>
      </c>
      <c r="K130" s="5">
        <v>-129087000</v>
      </c>
      <c r="L130" s="5">
        <v>-128181000</v>
      </c>
      <c r="M130" s="5">
        <v>-150325000</v>
      </c>
      <c r="N130" s="5">
        <v>-149790000</v>
      </c>
      <c r="O130" s="5">
        <v>-134878000</v>
      </c>
      <c r="P130" s="5">
        <v>-131358000</v>
      </c>
      <c r="Q130" s="5">
        <v>-102949000</v>
      </c>
      <c r="R130" s="5">
        <v>-87598000</v>
      </c>
      <c r="S130" s="5">
        <v>-63035000</v>
      </c>
      <c r="T130" s="5">
        <v>-38595000</v>
      </c>
      <c r="U130" s="5">
        <v>-16356000</v>
      </c>
      <c r="V130" s="5">
        <v>-5676000</v>
      </c>
      <c r="W130" s="5">
        <v>53318000000</v>
      </c>
      <c r="X130" s="5">
        <v>19918000000</v>
      </c>
      <c r="Y130" s="5">
        <v>6598000000</v>
      </c>
    </row>
    <row r="131" spans="2:25" ht="15.5" x14ac:dyDescent="0.35">
      <c r="C131" t="s">
        <v>212</v>
      </c>
      <c r="D131" s="5">
        <v>10221000</v>
      </c>
      <c r="E131" s="5">
        <v>8959000</v>
      </c>
      <c r="F131" s="5">
        <v>5338000</v>
      </c>
      <c r="G131" s="5">
        <v>4654000</v>
      </c>
      <c r="I131" s="5">
        <v>5338000</v>
      </c>
      <c r="J131" s="5">
        <v>4286000</v>
      </c>
      <c r="K131" s="5">
        <v>4885000</v>
      </c>
      <c r="L131" s="5">
        <v>3195000</v>
      </c>
      <c r="M131" s="5">
        <v>-510000</v>
      </c>
      <c r="N131" s="5">
        <v>-1894000</v>
      </c>
      <c r="O131" s="5">
        <v>1034000</v>
      </c>
      <c r="P131" s="5">
        <v>-5803000</v>
      </c>
      <c r="Q131" s="5">
        <v>-7822000</v>
      </c>
      <c r="R131" s="5">
        <v>-6615000</v>
      </c>
      <c r="S131" s="5">
        <v>-5592000</v>
      </c>
      <c r="T131" s="5">
        <v>-4811000</v>
      </c>
      <c r="U131" s="5">
        <v>-1413000</v>
      </c>
      <c r="V131" s="5">
        <v>-976000</v>
      </c>
      <c r="W131" s="5">
        <v>-2951000000</v>
      </c>
    </row>
    <row r="132" spans="2:25" ht="15.5" x14ac:dyDescent="0.35">
      <c r="C132" t="s">
        <v>10</v>
      </c>
      <c r="D132" s="5">
        <v>90630000</v>
      </c>
      <c r="E132" s="5">
        <v>88626000</v>
      </c>
      <c r="F132" s="5">
        <v>78870000</v>
      </c>
      <c r="G132" s="5">
        <v>72178000</v>
      </c>
      <c r="I132" s="5">
        <v>78870000</v>
      </c>
      <c r="J132" s="5">
        <v>71657000</v>
      </c>
      <c r="K132" s="5">
        <v>71053000</v>
      </c>
      <c r="L132" s="5">
        <v>70233000</v>
      </c>
      <c r="M132" s="5">
        <v>39083000</v>
      </c>
      <c r="N132" s="5">
        <v>28214000</v>
      </c>
      <c r="O132" s="5">
        <v>46058000</v>
      </c>
      <c r="P132" s="5">
        <v>9986000</v>
      </c>
      <c r="Q132" s="5">
        <v>39765000</v>
      </c>
      <c r="R132" s="5">
        <v>56267000</v>
      </c>
      <c r="S132" s="5">
        <v>81993000</v>
      </c>
      <c r="T132" s="5">
        <v>107356000</v>
      </c>
      <c r="U132" s="5">
        <v>132996000</v>
      </c>
      <c r="V132" s="5">
        <v>144306000</v>
      </c>
      <c r="W132" s="5">
        <v>1389933000000</v>
      </c>
      <c r="X132" s="5">
        <v>219918000000</v>
      </c>
      <c r="Y132" s="5">
        <v>26598000000</v>
      </c>
    </row>
    <row r="133" spans="2:25" ht="15.5" x14ac:dyDescent="0.35">
      <c r="C133" t="s">
        <v>135</v>
      </c>
      <c r="D133" s="5">
        <v>591831000</v>
      </c>
      <c r="E133" s="5">
        <v>614321000</v>
      </c>
      <c r="F133" s="5">
        <v>574611000</v>
      </c>
      <c r="G133" s="5">
        <v>581523000</v>
      </c>
      <c r="I133" s="5">
        <v>574611000</v>
      </c>
      <c r="J133" s="5">
        <v>622726000</v>
      </c>
      <c r="K133" s="5">
        <v>527750000</v>
      </c>
      <c r="L133" s="5">
        <v>448725000</v>
      </c>
      <c r="M133" s="5">
        <v>369470000</v>
      </c>
      <c r="N133" s="5">
        <v>360802000</v>
      </c>
      <c r="O133" s="5">
        <v>363952000</v>
      </c>
      <c r="P133" s="5">
        <v>350065000</v>
      </c>
      <c r="Q133" s="5">
        <v>327055000</v>
      </c>
      <c r="R133" s="5">
        <v>330115000</v>
      </c>
      <c r="S133" s="5">
        <v>351484000</v>
      </c>
      <c r="T133" s="5">
        <v>339149000</v>
      </c>
      <c r="U133" s="5">
        <v>316177000</v>
      </c>
      <c r="V133" s="5">
        <v>299105000</v>
      </c>
      <c r="W133" s="5">
        <v>2301384000000</v>
      </c>
      <c r="X133" s="5">
        <v>540070000000</v>
      </c>
      <c r="Y133" s="5">
        <v>297713000000</v>
      </c>
    </row>
    <row r="134" spans="2:25" ht="15.5" x14ac:dyDescent="0.35">
      <c r="C134" t="s">
        <v>136</v>
      </c>
      <c r="D134" s="5">
        <v>3750000000</v>
      </c>
      <c r="E134" s="5">
        <v>3750000000</v>
      </c>
      <c r="F134" s="5">
        <v>3750000000</v>
      </c>
      <c r="G134" s="5">
        <v>3431000000</v>
      </c>
      <c r="I134" s="5">
        <v>3750000000</v>
      </c>
      <c r="J134" s="5">
        <v>3431000000</v>
      </c>
      <c r="K134" s="5">
        <v>3431000000</v>
      </c>
      <c r="L134" s="5">
        <v>3431000000</v>
      </c>
      <c r="M134" s="5">
        <v>3131000000</v>
      </c>
      <c r="N134" s="5">
        <v>3000000000</v>
      </c>
      <c r="O134" s="5">
        <v>3000000000</v>
      </c>
      <c r="P134" s="5">
        <v>3000000000</v>
      </c>
      <c r="Q134" s="5">
        <v>3000000000</v>
      </c>
      <c r="R134" s="5">
        <v>3000000000</v>
      </c>
      <c r="S134" s="5">
        <v>3000000000</v>
      </c>
      <c r="T134" s="5">
        <v>3000000000</v>
      </c>
      <c r="U134" s="5">
        <v>3000000000</v>
      </c>
      <c r="V134" s="5">
        <v>3000000000</v>
      </c>
      <c r="W134" s="5">
        <v>3000000000</v>
      </c>
      <c r="X134" s="5">
        <v>200000</v>
      </c>
      <c r="Y134" s="5">
        <v>20000</v>
      </c>
    </row>
    <row r="136" spans="2:25" ht="15.5" x14ac:dyDescent="0.35">
      <c r="B136" t="s">
        <v>137</v>
      </c>
      <c r="C136" t="s">
        <v>138</v>
      </c>
      <c r="D136" s="5">
        <v>23337000</v>
      </c>
      <c r="E136" s="5">
        <v>1054000</v>
      </c>
      <c r="F136" s="5">
        <v>-16846000</v>
      </c>
      <c r="G136" s="5">
        <v>5108000</v>
      </c>
      <c r="I136" s="5">
        <v>19081000</v>
      </c>
      <c r="J136" s="5">
        <v>60271000</v>
      </c>
      <c r="K136" s="5">
        <v>43648000</v>
      </c>
      <c r="L136" s="5">
        <v>33771000</v>
      </c>
      <c r="M136" s="5">
        <v>17787000</v>
      </c>
      <c r="N136" s="5">
        <v>15925000</v>
      </c>
      <c r="O136" s="5">
        <v>17668000</v>
      </c>
      <c r="P136" s="5">
        <v>14168000</v>
      </c>
      <c r="Q136" s="5">
        <v>-630000</v>
      </c>
      <c r="R136" s="5">
        <v>-2681000</v>
      </c>
      <c r="S136" s="5">
        <v>12492000</v>
      </c>
      <c r="T136" s="5">
        <v>15380000</v>
      </c>
      <c r="U136" s="5">
        <v>-1322000</v>
      </c>
      <c r="V136" s="5">
        <v>19139000</v>
      </c>
      <c r="W136" s="5">
        <v>-170640000000</v>
      </c>
      <c r="X136" s="5">
        <v>79143000000</v>
      </c>
      <c r="Y136" s="5">
        <v>-4525000000</v>
      </c>
    </row>
    <row r="137" spans="2:25" ht="15.5" x14ac:dyDescent="0.35">
      <c r="C137" t="s">
        <v>291</v>
      </c>
      <c r="D137" s="5">
        <v>135924000</v>
      </c>
      <c r="E137" s="5">
        <v>88921000</v>
      </c>
      <c r="F137" s="5">
        <v>63123000</v>
      </c>
      <c r="G137" s="5">
        <v>125694000</v>
      </c>
      <c r="I137" s="5">
        <v>335581000</v>
      </c>
      <c r="J137" s="5">
        <v>314900000</v>
      </c>
      <c r="K137" s="5">
        <v>274400000</v>
      </c>
      <c r="L137" s="5">
        <v>235730000</v>
      </c>
      <c r="M137" s="5">
        <v>112029000</v>
      </c>
      <c r="N137" s="5">
        <v>45024000</v>
      </c>
      <c r="O137" s="5">
        <v>62460000</v>
      </c>
      <c r="P137" s="5">
        <v>34674000</v>
      </c>
      <c r="Q137" s="5">
        <v>30597000</v>
      </c>
      <c r="R137" s="5">
        <v>16036000</v>
      </c>
      <c r="S137" s="5">
        <v>35429000</v>
      </c>
      <c r="T137" s="5">
        <v>50542000</v>
      </c>
      <c r="U137" s="5">
        <v>112136000</v>
      </c>
      <c r="V137" s="5">
        <v>112917000</v>
      </c>
      <c r="W137" s="5">
        <v>625101000000</v>
      </c>
      <c r="X137" s="5">
        <v>563761000000</v>
      </c>
      <c r="Y137" s="5">
        <v>343539000000</v>
      </c>
    </row>
    <row r="138" spans="2:25" ht="15.5" x14ac:dyDescent="0.35">
      <c r="C138" t="s">
        <v>514</v>
      </c>
    </row>
    <row r="139" spans="2:25" ht="15.5" x14ac:dyDescent="0.35">
      <c r="C139" t="s">
        <v>292</v>
      </c>
      <c r="D139" s="5">
        <v>-102788000</v>
      </c>
      <c r="E139" s="5">
        <v>-82612000</v>
      </c>
      <c r="G139" s="5">
        <v>124103000</v>
      </c>
      <c r="N139" s="5">
        <v>-41667000</v>
      </c>
      <c r="O139" s="5">
        <v>-51635000</v>
      </c>
      <c r="P139" s="5">
        <v>-16105000</v>
      </c>
      <c r="Q139" s="5">
        <v>-28480000</v>
      </c>
      <c r="R139" s="5">
        <v>-10567000</v>
      </c>
      <c r="S139" s="5">
        <v>-18228000</v>
      </c>
      <c r="T139" s="5">
        <v>-21743000</v>
      </c>
      <c r="U139" s="5">
        <v>-88654000</v>
      </c>
      <c r="V139" s="5">
        <v>-66427000</v>
      </c>
      <c r="W139" s="5">
        <v>-465209000000</v>
      </c>
      <c r="X139" s="5">
        <v>-408054000000</v>
      </c>
      <c r="Y139" s="5">
        <v>-302765000000</v>
      </c>
    </row>
    <row r="140" spans="2:25" ht="15.5" x14ac:dyDescent="0.35">
      <c r="C140" t="s">
        <v>265</v>
      </c>
      <c r="D140" s="5">
        <v>-6043000</v>
      </c>
      <c r="E140" s="5">
        <v>-209000</v>
      </c>
      <c r="F140" s="5">
        <v>-1537000</v>
      </c>
      <c r="G140" s="5">
        <v>-536000</v>
      </c>
      <c r="I140" s="5">
        <v>-2752000</v>
      </c>
      <c r="J140" s="5">
        <v>-844000</v>
      </c>
      <c r="K140" s="5">
        <v>-606000</v>
      </c>
      <c r="L140" s="5">
        <v>-3113000</v>
      </c>
      <c r="M140" s="5">
        <v>-1672000</v>
      </c>
      <c r="S140" s="5">
        <v>-768000</v>
      </c>
      <c r="T140" s="5">
        <v>-52000</v>
      </c>
      <c r="U140" s="5">
        <v>-430000</v>
      </c>
      <c r="V140" s="5">
        <v>-3644000</v>
      </c>
      <c r="W140" s="5">
        <v>-13944000000</v>
      </c>
      <c r="X140" s="5">
        <v>-8148000000</v>
      </c>
      <c r="Y140" s="5">
        <v>-3646000000</v>
      </c>
    </row>
    <row r="141" spans="2:25" ht="15.5" x14ac:dyDescent="0.35">
      <c r="C141" t="s">
        <v>141</v>
      </c>
      <c r="D141" s="5">
        <v>-3760000</v>
      </c>
      <c r="E141" s="5">
        <v>-3241000</v>
      </c>
      <c r="F141" s="5">
        <v>-2163000</v>
      </c>
      <c r="G141" s="5">
        <v>-2413000</v>
      </c>
      <c r="I141" s="5">
        <v>-10450000</v>
      </c>
      <c r="J141" s="5">
        <v>-9846000</v>
      </c>
      <c r="K141" s="5">
        <v>-8440000</v>
      </c>
      <c r="L141" s="5">
        <v>-6466000</v>
      </c>
      <c r="M141" s="5">
        <v>-5811000</v>
      </c>
      <c r="N141" s="5">
        <v>-4925000</v>
      </c>
      <c r="O141" s="5">
        <v>-5449000</v>
      </c>
      <c r="P141" s="5">
        <v>-6254000</v>
      </c>
      <c r="Q141" s="5">
        <v>-4664000</v>
      </c>
      <c r="R141" s="5">
        <v>-3984000</v>
      </c>
      <c r="S141" s="5">
        <v>-6842000</v>
      </c>
      <c r="T141" s="5">
        <v>-10314000</v>
      </c>
      <c r="U141" s="5">
        <v>-16663000</v>
      </c>
      <c r="V141" s="5">
        <v>-21344000</v>
      </c>
      <c r="W141" s="5">
        <v>-157267000000</v>
      </c>
      <c r="X141" s="5">
        <v>-59231000000</v>
      </c>
      <c r="Y141" s="5">
        <v>-44925000000</v>
      </c>
    </row>
    <row r="142" spans="2:25" ht="15.5" x14ac:dyDescent="0.35">
      <c r="C142" t="s">
        <v>2194</v>
      </c>
      <c r="D142" s="5">
        <v>4000</v>
      </c>
      <c r="E142" s="5">
        <v>-1805000</v>
      </c>
      <c r="F142" s="5">
        <v>-2730000</v>
      </c>
      <c r="G142" s="5">
        <v>1737000</v>
      </c>
      <c r="I142" s="5">
        <v>-2730000</v>
      </c>
      <c r="J142" s="5">
        <v>-31580000</v>
      </c>
      <c r="K142" s="5">
        <v>-7056000</v>
      </c>
      <c r="L142" s="5">
        <v>-12564000</v>
      </c>
      <c r="M142" s="5">
        <v>-1497000</v>
      </c>
      <c r="N142" s="5">
        <v>-1953000</v>
      </c>
      <c r="O142" s="5">
        <v>-3679000</v>
      </c>
      <c r="P142" s="5">
        <v>-3385000</v>
      </c>
      <c r="Q142" s="5">
        <v>-3351000</v>
      </c>
      <c r="R142" s="5">
        <v>-2290000</v>
      </c>
      <c r="S142" s="5">
        <v>-1487000</v>
      </c>
      <c r="T142" s="5">
        <v>-2868000</v>
      </c>
      <c r="U142" s="5">
        <v>-1501000</v>
      </c>
      <c r="V142" s="5">
        <v>-266000</v>
      </c>
      <c r="W142" s="5">
        <v>-58108000000</v>
      </c>
      <c r="X142" s="5">
        <v>-5806000000</v>
      </c>
      <c r="Y142" s="5">
        <v>-8472000000</v>
      </c>
    </row>
    <row r="143" spans="2:25" ht="15.5" x14ac:dyDescent="0.35">
      <c r="C143" t="s">
        <v>216</v>
      </c>
    </row>
    <row r="144" spans="2:25" ht="15.5" x14ac:dyDescent="0.35">
      <c r="C144" t="s">
        <v>144</v>
      </c>
      <c r="P144" s="5">
        <v>-8112000</v>
      </c>
      <c r="Q144" s="5">
        <v>-5383000</v>
      </c>
      <c r="R144" s="5">
        <v>-6865000</v>
      </c>
      <c r="S144" s="5">
        <v>-7867000</v>
      </c>
      <c r="T144" s="5">
        <v>-6640000</v>
      </c>
      <c r="U144" s="5">
        <v>-6244000</v>
      </c>
      <c r="V144" s="5">
        <v>-2388000</v>
      </c>
      <c r="W144" s="5">
        <v>-25258000000</v>
      </c>
      <c r="X144" s="5">
        <v>-3857000000</v>
      </c>
      <c r="Y144" s="5">
        <v>-7226000000</v>
      </c>
    </row>
    <row r="145" spans="3:25" ht="15.5" x14ac:dyDescent="0.35">
      <c r="C145" t="s">
        <v>2195</v>
      </c>
      <c r="F145" s="5">
        <v>-73539000</v>
      </c>
      <c r="G145" s="5">
        <v>-243477000</v>
      </c>
      <c r="I145" s="5">
        <v>-300568000</v>
      </c>
      <c r="J145" s="5">
        <v>-212359000</v>
      </c>
      <c r="K145" s="5">
        <v>-214650000</v>
      </c>
      <c r="L145" s="5">
        <v>-179816000</v>
      </c>
      <c r="M145" s="5">
        <v>-85262000</v>
      </c>
      <c r="N145" s="5">
        <v>19446000</v>
      </c>
      <c r="O145" s="5">
        <v>15971000</v>
      </c>
      <c r="P145" s="5">
        <v>13350000</v>
      </c>
      <c r="Q145" s="5">
        <v>10651000</v>
      </c>
      <c r="R145" s="5">
        <v>4989000</v>
      </c>
      <c r="S145" s="5">
        <v>12255000</v>
      </c>
      <c r="T145" s="5">
        <v>6455000</v>
      </c>
      <c r="U145" s="5">
        <v>34000</v>
      </c>
      <c r="V145" s="5">
        <v>291000</v>
      </c>
      <c r="W145" s="5">
        <v>-75955000000</v>
      </c>
      <c r="X145" s="5">
        <v>478000000</v>
      </c>
      <c r="Y145" s="5">
        <v>18970000000</v>
      </c>
    </row>
    <row r="146" spans="3:25" ht="15.5" x14ac:dyDescent="0.35">
      <c r="C146" t="s">
        <v>145</v>
      </c>
      <c r="D146" s="5">
        <v>-3338000</v>
      </c>
      <c r="E146" s="5">
        <v>-3233000</v>
      </c>
      <c r="F146" s="5">
        <v>9140000</v>
      </c>
      <c r="G146" s="5">
        <v>-3653000</v>
      </c>
      <c r="I146" s="5">
        <v>2185000</v>
      </c>
      <c r="J146" s="5">
        <v>-3607000</v>
      </c>
      <c r="K146" s="5">
        <v>-9934000</v>
      </c>
      <c r="L146" s="5">
        <v>-4970000</v>
      </c>
      <c r="M146" s="5">
        <v>-5001000</v>
      </c>
      <c r="N146" s="5">
        <v>-4263000</v>
      </c>
      <c r="O146" s="5">
        <v>29917000</v>
      </c>
      <c r="P146" s="5">
        <v>7902000</v>
      </c>
      <c r="Q146" s="5">
        <v>7154000</v>
      </c>
      <c r="R146" s="5">
        <v>-1006000</v>
      </c>
      <c r="S146" s="5">
        <v>-1727000</v>
      </c>
      <c r="T146" s="5">
        <v>-1107000</v>
      </c>
      <c r="U146" s="5">
        <v>-237000</v>
      </c>
      <c r="V146" s="5">
        <v>22682000</v>
      </c>
      <c r="W146" s="5">
        <v>1429571000000</v>
      </c>
      <c r="X146" s="5">
        <v>143888000000</v>
      </c>
      <c r="Y146" s="5">
        <v>30494000000</v>
      </c>
    </row>
    <row r="147" spans="3:25" ht="15.5" x14ac:dyDescent="0.35">
      <c r="C147" t="s">
        <v>146</v>
      </c>
      <c r="D147" s="5">
        <v>-5499000</v>
      </c>
      <c r="E147" s="5">
        <v>-3711000</v>
      </c>
      <c r="F147" s="5">
        <v>11067000</v>
      </c>
      <c r="G147" s="5">
        <v>1079000</v>
      </c>
      <c r="I147" s="5">
        <v>-27240000</v>
      </c>
      <c r="J147" s="5">
        <v>-52215000</v>
      </c>
      <c r="K147" s="5">
        <v>-23240000</v>
      </c>
      <c r="L147" s="5">
        <v>-26015000</v>
      </c>
      <c r="M147" s="5">
        <v>-11124000</v>
      </c>
      <c r="N147" s="5">
        <v>-12506000</v>
      </c>
      <c r="O147" s="5">
        <v>-47779000</v>
      </c>
      <c r="P147" s="5">
        <v>-24982000</v>
      </c>
      <c r="Q147" s="5">
        <v>-4170000</v>
      </c>
      <c r="R147" s="5">
        <v>-634000</v>
      </c>
      <c r="S147" s="5">
        <v>-8556000</v>
      </c>
      <c r="T147" s="5">
        <v>-11896000</v>
      </c>
      <c r="U147" s="5">
        <v>-12319000</v>
      </c>
      <c r="V147" s="5">
        <v>-65708000</v>
      </c>
      <c r="W147" s="5">
        <v>-905635000000</v>
      </c>
      <c r="X147" s="5">
        <v>-218564000000</v>
      </c>
      <c r="Y147" s="5">
        <v>-32250000000</v>
      </c>
    </row>
    <row r="148" spans="3:25" ht="15.5" x14ac:dyDescent="0.35">
      <c r="C148" t="s">
        <v>147</v>
      </c>
      <c r="D148" s="5">
        <v>-1013000</v>
      </c>
      <c r="E148" s="5">
        <v>-4562000</v>
      </c>
      <c r="F148" s="5">
        <v>-1162000</v>
      </c>
      <c r="G148" s="5">
        <v>-9496000</v>
      </c>
      <c r="I148" s="5">
        <v>-32731000</v>
      </c>
      <c r="J148" s="5">
        <v>-20514000</v>
      </c>
      <c r="K148" s="5">
        <v>-8159000</v>
      </c>
      <c r="L148" s="5">
        <v>-2486000</v>
      </c>
      <c r="M148" s="5">
        <v>-2796000</v>
      </c>
      <c r="N148" s="5">
        <v>-5674000</v>
      </c>
      <c r="O148" s="5">
        <v>-4395000</v>
      </c>
      <c r="P148" s="5">
        <v>-11427000</v>
      </c>
      <c r="Q148" s="5">
        <v>-3866000</v>
      </c>
      <c r="R148" s="5">
        <v>-1519000</v>
      </c>
      <c r="S148" s="5">
        <v>-4511000</v>
      </c>
      <c r="T148" s="5">
        <v>-4472000</v>
      </c>
      <c r="U148" s="5">
        <v>-8438000</v>
      </c>
      <c r="V148" s="5">
        <v>-24912000</v>
      </c>
      <c r="W148" s="5">
        <v>-102345000000</v>
      </c>
      <c r="X148" s="5">
        <v>-25647000000</v>
      </c>
      <c r="Y148" s="5">
        <v>-22763000000</v>
      </c>
    </row>
    <row r="149" spans="3:25" ht="15.5" x14ac:dyDescent="0.35">
      <c r="C149" t="s">
        <v>2196</v>
      </c>
      <c r="D149" s="5">
        <v>3925000</v>
      </c>
      <c r="F149" s="5">
        <v>-3808000</v>
      </c>
      <c r="G149" s="5">
        <v>12973000</v>
      </c>
      <c r="I149" s="5">
        <v>-3808000</v>
      </c>
      <c r="J149" s="5">
        <v>1823000</v>
      </c>
      <c r="K149" s="5">
        <v>5705000</v>
      </c>
      <c r="L149" s="5">
        <v>-1964000</v>
      </c>
      <c r="M149" s="5">
        <v>-3765000</v>
      </c>
      <c r="N149" s="5">
        <v>-2534000</v>
      </c>
      <c r="O149" s="5">
        <v>-15000</v>
      </c>
      <c r="P149" s="5">
        <v>-466000</v>
      </c>
      <c r="Q149" s="5">
        <v>302000</v>
      </c>
      <c r="R149" s="5">
        <v>15000</v>
      </c>
      <c r="S149" s="5">
        <v>635000</v>
      </c>
      <c r="T149" s="5">
        <v>-1013000</v>
      </c>
    </row>
    <row r="150" spans="3:25" ht="15.5" x14ac:dyDescent="0.35">
      <c r="C150" t="s">
        <v>483</v>
      </c>
      <c r="O150" s="5">
        <v>-10932000</v>
      </c>
    </row>
    <row r="151" spans="3:25" ht="15.5" x14ac:dyDescent="0.35">
      <c r="C151" t="s">
        <v>2197</v>
      </c>
      <c r="W151" s="5">
        <v>-11434000000</v>
      </c>
    </row>
    <row r="152" spans="3:25" ht="15.5" x14ac:dyDescent="0.35">
      <c r="C152" t="s">
        <v>2198</v>
      </c>
      <c r="O152" s="5">
        <v>-19611000</v>
      </c>
    </row>
    <row r="153" spans="3:25" ht="15.5" x14ac:dyDescent="0.35">
      <c r="C153" t="s">
        <v>2199</v>
      </c>
      <c r="X153" s="5">
        <v>-107638000000</v>
      </c>
    </row>
    <row r="154" spans="3:25" ht="15.5" x14ac:dyDescent="0.35">
      <c r="C154" t="s">
        <v>687</v>
      </c>
      <c r="R154" s="5">
        <v>3722000</v>
      </c>
    </row>
    <row r="155" spans="3:25" ht="15.5" x14ac:dyDescent="0.35">
      <c r="C155" t="s">
        <v>276</v>
      </c>
      <c r="R155" s="5">
        <v>-602000</v>
      </c>
      <c r="V155" s="5">
        <v>-2327000</v>
      </c>
      <c r="W155" s="5">
        <v>-125619000000</v>
      </c>
    </row>
    <row r="156" spans="3:25" ht="15.5" x14ac:dyDescent="0.35">
      <c r="C156" t="s">
        <v>2200</v>
      </c>
      <c r="F156" s="5">
        <v>-6873000</v>
      </c>
      <c r="G156" s="5">
        <v>3231000</v>
      </c>
      <c r="I156" s="5">
        <v>-3642000</v>
      </c>
      <c r="J156" s="5">
        <v>-1459000</v>
      </c>
      <c r="K156" s="5">
        <v>4392000</v>
      </c>
      <c r="L156" s="5">
        <v>233000</v>
      </c>
      <c r="M156" s="5">
        <v>-1109000</v>
      </c>
      <c r="N156" s="5">
        <v>-1552000</v>
      </c>
      <c r="S156" s="5">
        <v>938000</v>
      </c>
      <c r="T156" s="5">
        <v>-719000</v>
      </c>
      <c r="U156" s="5">
        <v>7802000</v>
      </c>
      <c r="V156" s="5">
        <v>-117000</v>
      </c>
      <c r="W156" s="5">
        <v>-181692000000</v>
      </c>
      <c r="X156" s="5">
        <v>-26114000000</v>
      </c>
      <c r="Y156" s="5">
        <v>-9368000000</v>
      </c>
    </row>
    <row r="157" spans="3:25" ht="15.5" x14ac:dyDescent="0.35">
      <c r="C157" t="s">
        <v>2201</v>
      </c>
      <c r="D157" s="5">
        <v>461000</v>
      </c>
      <c r="E157" s="5">
        <v>1485000</v>
      </c>
      <c r="F157" s="5">
        <v>856000</v>
      </c>
      <c r="G157" s="5">
        <v>-4454000</v>
      </c>
      <c r="O157" s="5">
        <v>2450000</v>
      </c>
      <c r="P157" s="5">
        <v>-11544000</v>
      </c>
      <c r="Q157" s="5">
        <v>433000</v>
      </c>
      <c r="R157" s="5">
        <v>126000</v>
      </c>
    </row>
    <row r="158" spans="3:25" ht="15.5" x14ac:dyDescent="0.35">
      <c r="C158" t="s">
        <v>1195</v>
      </c>
      <c r="D158" s="5">
        <v>-104000</v>
      </c>
      <c r="F158" s="5">
        <v>23000</v>
      </c>
      <c r="U158" s="5">
        <v>-16221000</v>
      </c>
      <c r="V158" s="5">
        <v>-27161000</v>
      </c>
    </row>
    <row r="159" spans="3:25" ht="15.5" x14ac:dyDescent="0.35">
      <c r="C159" t="s">
        <v>2202</v>
      </c>
      <c r="U159" s="5">
        <v>4538000</v>
      </c>
      <c r="V159" s="5">
        <v>-11191000</v>
      </c>
      <c r="W159" s="5">
        <v>-191473000000</v>
      </c>
      <c r="X159" s="5">
        <v>3772000000</v>
      </c>
    </row>
    <row r="160" spans="3:25" ht="15.5" x14ac:dyDescent="0.35">
      <c r="C160" t="s">
        <v>222</v>
      </c>
      <c r="D160" s="5">
        <v>-2094000</v>
      </c>
      <c r="E160" s="5">
        <v>2094000</v>
      </c>
      <c r="O160" s="5">
        <v>105000</v>
      </c>
      <c r="P160" s="5">
        <v>458000</v>
      </c>
      <c r="Q160" s="5">
        <v>13000</v>
      </c>
      <c r="R160" s="5">
        <v>22000</v>
      </c>
    </row>
    <row r="161" spans="3:25" ht="15.5" x14ac:dyDescent="0.35">
      <c r="C161" t="s">
        <v>550</v>
      </c>
      <c r="O161" s="5">
        <v>-11023000</v>
      </c>
      <c r="P161" s="5">
        <v>-120000</v>
      </c>
    </row>
    <row r="162" spans="3:25" ht="15.5" x14ac:dyDescent="0.35">
      <c r="C162" t="s">
        <v>2203</v>
      </c>
      <c r="W162" s="5">
        <v>869000000</v>
      </c>
      <c r="Y162" s="5">
        <v>-119000000</v>
      </c>
    </row>
    <row r="163" spans="3:25" ht="15.5" x14ac:dyDescent="0.35">
      <c r="C163" t="s">
        <v>526</v>
      </c>
      <c r="D163" s="5">
        <v>2685000</v>
      </c>
      <c r="E163" s="5">
        <v>-2685000</v>
      </c>
      <c r="S163" s="5">
        <v>-5618000</v>
      </c>
    </row>
    <row r="164" spans="3:25" ht="15.5" x14ac:dyDescent="0.35">
      <c r="C164" t="s">
        <v>1414</v>
      </c>
      <c r="D164" s="5">
        <v>-9359000</v>
      </c>
      <c r="E164" s="5">
        <v>-43000</v>
      </c>
      <c r="F164" s="5">
        <v>22031000</v>
      </c>
      <c r="G164" s="5">
        <v>-1175000</v>
      </c>
      <c r="I164" s="5">
        <v>12941000</v>
      </c>
      <c r="J164" s="5">
        <v>-32065000</v>
      </c>
      <c r="K164" s="5">
        <v>-25178000</v>
      </c>
      <c r="L164" s="5">
        <v>-21798000</v>
      </c>
      <c r="M164" s="5">
        <v>-3454000</v>
      </c>
      <c r="N164" s="5">
        <v>-2746000</v>
      </c>
      <c r="O164" s="5">
        <v>-4358000</v>
      </c>
      <c r="P164" s="5">
        <v>-1883000</v>
      </c>
      <c r="Q164" s="5">
        <v>-1052000</v>
      </c>
      <c r="R164" s="5">
        <v>-2398000</v>
      </c>
      <c r="T164" s="5">
        <v>-5692000</v>
      </c>
    </row>
    <row r="165" spans="3:25" ht="15.5" x14ac:dyDescent="0.35">
      <c r="C165" t="s">
        <v>270</v>
      </c>
      <c r="W165" s="5">
        <v>-293941000000</v>
      </c>
      <c r="X165" s="5">
        <v>-62937000000</v>
      </c>
    </row>
    <row r="166" spans="3:25" ht="15.5" x14ac:dyDescent="0.35">
      <c r="C166" t="s">
        <v>152</v>
      </c>
      <c r="D166" s="5">
        <v>-3338000</v>
      </c>
      <c r="E166" s="5">
        <v>-3233000</v>
      </c>
      <c r="F166" s="5">
        <v>9140000</v>
      </c>
      <c r="G166" s="5">
        <v>-3653000</v>
      </c>
      <c r="I166" s="5">
        <v>2185000</v>
      </c>
      <c r="J166" s="5">
        <v>-3607000</v>
      </c>
      <c r="K166" s="5">
        <v>-9934000</v>
      </c>
      <c r="L166" s="5">
        <v>-4970000</v>
      </c>
      <c r="M166" s="5">
        <v>-5001000</v>
      </c>
      <c r="N166" s="5">
        <v>-4263000</v>
      </c>
      <c r="O166" s="5">
        <v>29917000</v>
      </c>
      <c r="P166" s="5">
        <v>7902000</v>
      </c>
      <c r="Q166" s="5">
        <v>7154000</v>
      </c>
      <c r="R166" s="5">
        <v>-1006000</v>
      </c>
      <c r="S166" s="5">
        <v>-1727000</v>
      </c>
      <c r="T166" s="5">
        <v>-1107000</v>
      </c>
      <c r="U166" s="5">
        <v>-237000</v>
      </c>
      <c r="V166" s="5">
        <v>22682000</v>
      </c>
      <c r="W166" s="5">
        <v>1429571000000</v>
      </c>
      <c r="X166" s="5">
        <v>143888000000</v>
      </c>
      <c r="Y166" s="5">
        <v>30494000000</v>
      </c>
    </row>
    <row r="167" spans="3:25" ht="15.5" x14ac:dyDescent="0.35">
      <c r="C167" t="s">
        <v>2204</v>
      </c>
      <c r="P167" s="5">
        <v>37837000</v>
      </c>
      <c r="Q167" s="5">
        <v>20000000</v>
      </c>
      <c r="S167" s="5">
        <v>3195000</v>
      </c>
      <c r="U167" s="5">
        <v>6453000</v>
      </c>
      <c r="V167" s="5">
        <v>56272000</v>
      </c>
      <c r="W167" s="5">
        <v>526097000000</v>
      </c>
      <c r="X167" s="5">
        <v>114055000000</v>
      </c>
      <c r="Y167" s="5">
        <v>49726000000</v>
      </c>
    </row>
    <row r="168" spans="3:25" ht="15.5" x14ac:dyDescent="0.35">
      <c r="C168" t="s">
        <v>338</v>
      </c>
      <c r="F168" s="5">
        <v>5203000</v>
      </c>
      <c r="I168" s="5">
        <v>5203000</v>
      </c>
      <c r="L168" s="5">
        <v>4997000</v>
      </c>
      <c r="M168" s="5">
        <v>10024000</v>
      </c>
      <c r="O168" s="5">
        <v>41827000</v>
      </c>
    </row>
    <row r="169" spans="3:25" ht="15.5" x14ac:dyDescent="0.35">
      <c r="C169" t="s">
        <v>1059</v>
      </c>
      <c r="P169" s="5">
        <v>-29318000</v>
      </c>
      <c r="Q169" s="5">
        <v>-12542000</v>
      </c>
      <c r="R169" s="5">
        <v>-635000</v>
      </c>
      <c r="S169" s="5">
        <v>-2345000</v>
      </c>
      <c r="U169" s="5">
        <v>-4803000</v>
      </c>
      <c r="V169" s="5">
        <v>-29539000</v>
      </c>
      <c r="W169" s="5">
        <v>-203461000000</v>
      </c>
      <c r="X169" s="5">
        <v>-139289000000</v>
      </c>
      <c r="Y169" s="5">
        <v>-17129000000</v>
      </c>
    </row>
    <row r="170" spans="3:25" ht="15.5" x14ac:dyDescent="0.35">
      <c r="C170" t="s">
        <v>277</v>
      </c>
      <c r="D170" s="5">
        <v>-1000000</v>
      </c>
      <c r="E170" s="5">
        <v>-1000000</v>
      </c>
      <c r="F170" s="5">
        <v>-1000000</v>
      </c>
      <c r="G170" s="5">
        <v>-1857000</v>
      </c>
      <c r="I170" s="5">
        <v>-5350000</v>
      </c>
      <c r="J170" s="5">
        <v>-650000</v>
      </c>
      <c r="N170" s="5">
        <v>-516000</v>
      </c>
      <c r="O170" s="5">
        <v>-6547000</v>
      </c>
    </row>
    <row r="171" spans="3:25" ht="15.5" x14ac:dyDescent="0.35">
      <c r="C171" t="s">
        <v>1036</v>
      </c>
      <c r="D171" s="5">
        <v>1062000</v>
      </c>
      <c r="I171" s="5">
        <v>5000000</v>
      </c>
      <c r="J171" s="5">
        <v>5000000</v>
      </c>
      <c r="O171" s="5">
        <v>4136000</v>
      </c>
    </row>
    <row r="172" spans="3:25" ht="15.5" x14ac:dyDescent="0.35">
      <c r="C172" t="s">
        <v>536</v>
      </c>
      <c r="D172" s="5">
        <v>-64000</v>
      </c>
      <c r="I172" s="5">
        <v>-67000</v>
      </c>
      <c r="J172" s="5">
        <v>-69000</v>
      </c>
      <c r="K172" s="5">
        <v>-2201000</v>
      </c>
      <c r="L172" s="5">
        <v>-694000</v>
      </c>
      <c r="M172" s="5">
        <v>-615000</v>
      </c>
      <c r="N172" s="5">
        <v>-182000</v>
      </c>
      <c r="O172" s="5">
        <v>-26000</v>
      </c>
      <c r="P172" s="5">
        <v>-617000</v>
      </c>
      <c r="Q172" s="5">
        <v>-304000</v>
      </c>
      <c r="R172" s="5">
        <v>-371000</v>
      </c>
      <c r="S172" s="5">
        <v>-2577000</v>
      </c>
      <c r="T172" s="5">
        <v>-1107000</v>
      </c>
      <c r="U172" s="5">
        <v>-1887000</v>
      </c>
      <c r="V172" s="5">
        <v>-4051000</v>
      </c>
      <c r="W172" s="5">
        <v>-25899000000</v>
      </c>
      <c r="X172" s="5">
        <v>-10878000000</v>
      </c>
      <c r="Y172" s="5">
        <v>-2103000000</v>
      </c>
    </row>
    <row r="173" spans="3:25" ht="15.5" x14ac:dyDescent="0.35">
      <c r="C173" t="s">
        <v>2205</v>
      </c>
      <c r="F173" s="5">
        <v>2609000</v>
      </c>
      <c r="I173" s="5">
        <v>2609000</v>
      </c>
      <c r="J173" s="5">
        <v>683000</v>
      </c>
    </row>
    <row r="174" spans="3:25" ht="15.5" x14ac:dyDescent="0.35">
      <c r="C174" t="s">
        <v>2206</v>
      </c>
      <c r="W174" s="5">
        <v>400000000000</v>
      </c>
      <c r="X174" s="5">
        <v>180000000000</v>
      </c>
    </row>
    <row r="175" spans="3:25" ht="15.5" x14ac:dyDescent="0.35">
      <c r="C175" t="s">
        <v>517</v>
      </c>
      <c r="D175" s="5">
        <v>-1457000</v>
      </c>
      <c r="E175" s="5">
        <v>-1347000</v>
      </c>
      <c r="F175" s="5">
        <v>-668000</v>
      </c>
      <c r="G175" s="5">
        <v>-881000</v>
      </c>
      <c r="I175" s="5">
        <v>-3526000</v>
      </c>
      <c r="J175" s="5">
        <v>-3419000</v>
      </c>
      <c r="K175" s="5">
        <v>-4320000</v>
      </c>
      <c r="L175" s="5">
        <v>-1818000</v>
      </c>
      <c r="M175" s="5">
        <v>-3395000</v>
      </c>
      <c r="N175" s="5">
        <v>-3500000</v>
      </c>
      <c r="O175" s="5">
        <v>-7729000</v>
      </c>
    </row>
    <row r="176" spans="3:25" ht="15.5" x14ac:dyDescent="0.35">
      <c r="C176" t="s">
        <v>441</v>
      </c>
      <c r="L176" s="5">
        <v>-4768000</v>
      </c>
      <c r="M176" s="5">
        <v>-10024000</v>
      </c>
    </row>
    <row r="177" spans="2:25" ht="15.5" x14ac:dyDescent="0.35">
      <c r="C177" t="s">
        <v>538</v>
      </c>
      <c r="N177" s="5">
        <v>1068000</v>
      </c>
      <c r="O177" s="5">
        <v>2158000</v>
      </c>
    </row>
    <row r="178" spans="2:25" ht="15.5" x14ac:dyDescent="0.35">
      <c r="C178" t="s">
        <v>2207</v>
      </c>
      <c r="W178" s="5">
        <v>732834000000</v>
      </c>
    </row>
    <row r="179" spans="2:25" ht="15.5" x14ac:dyDescent="0.35">
      <c r="C179" t="s">
        <v>2208</v>
      </c>
    </row>
    <row r="180" spans="2:25" ht="15.5" x14ac:dyDescent="0.35">
      <c r="C180" t="s">
        <v>166</v>
      </c>
    </row>
    <row r="181" spans="2:25" ht="15.5" x14ac:dyDescent="0.35">
      <c r="C181" t="s">
        <v>818</v>
      </c>
      <c r="D181" s="5">
        <v>14500000</v>
      </c>
      <c r="E181" s="5">
        <v>-5890000</v>
      </c>
      <c r="F181" s="5">
        <v>3361000</v>
      </c>
      <c r="G181" s="5">
        <v>2534000</v>
      </c>
      <c r="I181" s="5">
        <v>-5974000</v>
      </c>
      <c r="J181" s="5">
        <v>4449000</v>
      </c>
      <c r="K181" s="5">
        <v>10474000</v>
      </c>
      <c r="L181" s="5">
        <v>2786000</v>
      </c>
      <c r="M181" s="5">
        <v>1662000</v>
      </c>
      <c r="N181" s="5">
        <v>-844000</v>
      </c>
      <c r="O181" s="5">
        <v>-194000</v>
      </c>
      <c r="P181" s="5">
        <v>-2912000</v>
      </c>
      <c r="Q181" s="5">
        <v>2354000</v>
      </c>
      <c r="R181" s="5">
        <v>-4321000</v>
      </c>
      <c r="S181" s="5">
        <v>2209000</v>
      </c>
      <c r="T181" s="5">
        <v>2377000</v>
      </c>
      <c r="U181" s="5">
        <v>-13878000</v>
      </c>
      <c r="V181" s="5">
        <v>-23887000</v>
      </c>
      <c r="W181" s="5">
        <v>353296000000</v>
      </c>
      <c r="X181" s="5">
        <v>4467000000</v>
      </c>
      <c r="Y181" s="5">
        <v>-6281000000</v>
      </c>
    </row>
    <row r="182" spans="2:25" ht="15.5" x14ac:dyDescent="0.35">
      <c r="C182" t="s">
        <v>168</v>
      </c>
      <c r="E182" s="5">
        <v>12885000</v>
      </c>
      <c r="I182" s="5">
        <v>19255000</v>
      </c>
      <c r="J182" s="5">
        <v>15325000</v>
      </c>
      <c r="K182" s="5">
        <v>4756000</v>
      </c>
      <c r="L182" s="5">
        <v>2163000</v>
      </c>
      <c r="M182" s="5">
        <v>506000</v>
      </c>
      <c r="N182" s="5">
        <v>1356000</v>
      </c>
      <c r="O182" s="5">
        <v>1550000</v>
      </c>
      <c r="P182" s="5">
        <v>4462000</v>
      </c>
      <c r="Q182" s="5">
        <v>2108000</v>
      </c>
      <c r="R182" s="5">
        <v>6429000</v>
      </c>
      <c r="S182" s="5">
        <v>4220000</v>
      </c>
      <c r="T182" s="5">
        <v>1843000</v>
      </c>
      <c r="U182" s="5">
        <v>15721000</v>
      </c>
      <c r="V182" s="5">
        <v>39608000</v>
      </c>
      <c r="W182" s="5">
        <v>5867000000</v>
      </c>
      <c r="X182" s="5">
        <v>1400000000</v>
      </c>
      <c r="Y182" s="5">
        <v>7681000000</v>
      </c>
    </row>
    <row r="183" spans="2:25" ht="15.5" x14ac:dyDescent="0.35">
      <c r="C183" t="s">
        <v>242</v>
      </c>
      <c r="D183" s="5">
        <v>-44000</v>
      </c>
      <c r="E183" s="5">
        <v>-66000</v>
      </c>
      <c r="F183" s="5">
        <v>-177000</v>
      </c>
      <c r="G183" s="5">
        <v>-200000</v>
      </c>
      <c r="I183" s="5">
        <v>-396000</v>
      </c>
      <c r="J183" s="5">
        <v>-519000</v>
      </c>
      <c r="K183" s="5">
        <v>95000</v>
      </c>
      <c r="L183" s="5">
        <v>-193000</v>
      </c>
      <c r="M183" s="5">
        <v>-5000</v>
      </c>
      <c r="N183" s="5">
        <v>-6000</v>
      </c>
    </row>
    <row r="184" spans="2:25" ht="15.5" x14ac:dyDescent="0.35">
      <c r="C184" t="s">
        <v>169</v>
      </c>
      <c r="D184" s="5">
        <v>14456000</v>
      </c>
      <c r="E184" s="5">
        <v>6929000</v>
      </c>
      <c r="F184" s="5">
        <v>3184000</v>
      </c>
      <c r="G184" s="5">
        <v>2334000</v>
      </c>
      <c r="I184" s="5">
        <v>12885000</v>
      </c>
      <c r="J184" s="5">
        <v>19255000</v>
      </c>
      <c r="K184" s="5">
        <v>15325000</v>
      </c>
      <c r="L184" s="5">
        <v>4756000</v>
      </c>
      <c r="M184" s="5">
        <v>2163000</v>
      </c>
      <c r="N184" s="5">
        <v>506000</v>
      </c>
      <c r="O184" s="5">
        <v>1356000</v>
      </c>
      <c r="P184" s="5">
        <v>1550000</v>
      </c>
      <c r="Q184" s="5">
        <v>4462000</v>
      </c>
      <c r="R184" s="5">
        <v>2108000</v>
      </c>
      <c r="S184" s="5">
        <v>6429000</v>
      </c>
      <c r="T184" s="5">
        <v>4220000</v>
      </c>
      <c r="U184" s="5">
        <v>1843000</v>
      </c>
      <c r="V184" s="5">
        <v>15721000</v>
      </c>
      <c r="W184" s="5">
        <v>359163000000</v>
      </c>
      <c r="X184" s="5">
        <v>5867000000</v>
      </c>
      <c r="Y184" s="5">
        <v>1400000000</v>
      </c>
    </row>
    <row r="186" spans="2:25" ht="15.5" x14ac:dyDescent="0.35">
      <c r="B186" t="s">
        <v>170</v>
      </c>
      <c r="C186" t="s">
        <v>12</v>
      </c>
      <c r="D186" s="5">
        <v>3750000000</v>
      </c>
      <c r="E186" s="5">
        <v>3750000000</v>
      </c>
      <c r="F186" s="5">
        <v>3750000000</v>
      </c>
      <c r="G186" s="5">
        <v>3430000000</v>
      </c>
      <c r="I186" s="5">
        <v>3750000000</v>
      </c>
      <c r="J186" s="5">
        <v>3430000000</v>
      </c>
      <c r="K186" s="5">
        <v>3430000000</v>
      </c>
      <c r="L186" s="5">
        <v>3430000000</v>
      </c>
      <c r="M186" s="5">
        <v>3130000000</v>
      </c>
      <c r="N186" s="5">
        <v>3000000000</v>
      </c>
      <c r="O186" s="5">
        <v>3000000000</v>
      </c>
      <c r="P186" s="5">
        <v>3000000000</v>
      </c>
      <c r="Q186" s="5">
        <v>3000000000</v>
      </c>
      <c r="R186" s="5">
        <v>3000000000</v>
      </c>
      <c r="S186" s="5">
        <v>3000000000</v>
      </c>
      <c r="T186" s="5">
        <v>3000000000</v>
      </c>
      <c r="U186" s="5">
        <v>3000000000</v>
      </c>
      <c r="V186" s="5">
        <v>3000000000</v>
      </c>
      <c r="W186" s="5">
        <v>3000000000</v>
      </c>
      <c r="X186" s="5">
        <v>0</v>
      </c>
      <c r="Y186" s="5">
        <v>0</v>
      </c>
    </row>
    <row r="187" spans="2:25" ht="15.5" x14ac:dyDescent="0.35">
      <c r="C187" t="s">
        <v>171</v>
      </c>
      <c r="D187" s="6">
        <v>4.2300000000000004</v>
      </c>
      <c r="E187" s="6">
        <v>27.34</v>
      </c>
      <c r="F187" s="6">
        <v>4.46</v>
      </c>
      <c r="G187" s="6">
        <v>-17.16</v>
      </c>
    </row>
    <row r="188" spans="2:25" ht="15.5" x14ac:dyDescent="0.35">
      <c r="C188" t="s">
        <v>172</v>
      </c>
      <c r="D188" s="6">
        <v>66.19</v>
      </c>
      <c r="E188" s="6">
        <v>10.17</v>
      </c>
      <c r="F188" s="6">
        <v>72.2</v>
      </c>
      <c r="G188" s="6">
        <v>-17.37</v>
      </c>
    </row>
    <row r="189" spans="2:25" ht="15.5" x14ac:dyDescent="0.35">
      <c r="C189" t="s">
        <v>60</v>
      </c>
      <c r="D189" s="6">
        <v>0.46</v>
      </c>
      <c r="E189" s="6">
        <v>0.57999999999999996</v>
      </c>
      <c r="F189" s="6">
        <v>0.75</v>
      </c>
      <c r="G189" s="6">
        <v>0.61</v>
      </c>
    </row>
    <row r="190" spans="2:25" ht="15.5" x14ac:dyDescent="0.35">
      <c r="C190" t="s">
        <v>173</v>
      </c>
      <c r="D190" s="5">
        <v>244870000000</v>
      </c>
      <c r="E190" s="5">
        <v>454740000000</v>
      </c>
      <c r="F190" s="5">
        <v>159230000000</v>
      </c>
      <c r="G190" s="5">
        <v>180690000000</v>
      </c>
    </row>
    <row r="191" spans="2:25" ht="15.5" x14ac:dyDescent="0.35">
      <c r="C191" t="s">
        <v>174</v>
      </c>
      <c r="D191" s="6">
        <v>1.5E-3</v>
      </c>
      <c r="E191" s="6">
        <v>9.7999999999999997E-3</v>
      </c>
      <c r="F191" s="6">
        <v>1.7000000000000001E-3</v>
      </c>
      <c r="G191" s="6">
        <v>-6.0999999999999995E-3</v>
      </c>
    </row>
    <row r="192" spans="2:25" ht="15.5" x14ac:dyDescent="0.35">
      <c r="C192" t="s">
        <v>175</v>
      </c>
      <c r="D192" s="6">
        <v>1.1000000000000001E-2</v>
      </c>
      <c r="E192" s="6">
        <v>7.5700000000000003E-2</v>
      </c>
      <c r="F192" s="6">
        <v>1.3600000000000001E-2</v>
      </c>
      <c r="G192" s="6">
        <v>-5.2199999999999996E-2</v>
      </c>
    </row>
    <row r="193" spans="3:7" ht="15.5" x14ac:dyDescent="0.35">
      <c r="C193" t="s">
        <v>176</v>
      </c>
      <c r="D193" s="6">
        <v>2.75E-2</v>
      </c>
      <c r="E193" s="6">
        <v>6.8600000000000008E-2</v>
      </c>
      <c r="F193" s="6">
        <v>6.0999999999999995E-3</v>
      </c>
      <c r="G193" s="6">
        <v>9.1999999999999998E-3</v>
      </c>
    </row>
    <row r="194" spans="3:7" ht="15.5" x14ac:dyDescent="0.35">
      <c r="C194" t="s">
        <v>177</v>
      </c>
      <c r="D194" s="6">
        <v>4.33</v>
      </c>
      <c r="E194" s="6">
        <v>9.94</v>
      </c>
      <c r="F194" s="6">
        <v>0.61</v>
      </c>
      <c r="G194" s="6">
        <v>2.2000000000000002</v>
      </c>
    </row>
    <row r="195" spans="3:7" ht="15.5" x14ac:dyDescent="0.35">
      <c r="C195" t="s">
        <v>178</v>
      </c>
      <c r="D195" s="5">
        <v>1622000000000</v>
      </c>
      <c r="E195" s="5">
        <v>1507000000000</v>
      </c>
      <c r="F195" s="5">
        <v>1319000000000</v>
      </c>
      <c r="G195" s="5">
        <v>1205000000000</v>
      </c>
    </row>
    <row r="196" spans="3:7" ht="15.5" x14ac:dyDescent="0.35">
      <c r="C196" t="s">
        <v>179</v>
      </c>
      <c r="D196" s="6">
        <v>0.73</v>
      </c>
      <c r="E196" s="6">
        <v>0.77</v>
      </c>
      <c r="F196" s="6">
        <v>0.98</v>
      </c>
      <c r="G196" s="6">
        <v>0.91</v>
      </c>
    </row>
    <row r="197" spans="3:7" ht="15.5" x14ac:dyDescent="0.35">
      <c r="C197" t="s">
        <v>180</v>
      </c>
      <c r="D197" s="6">
        <v>383.8</v>
      </c>
      <c r="E197" s="6">
        <v>361.14</v>
      </c>
      <c r="F197" s="6">
        <v>327.85</v>
      </c>
      <c r="G197" s="6">
        <v>328.51</v>
      </c>
    </row>
    <row r="198" spans="3:7" ht="15.5" x14ac:dyDescent="0.35">
      <c r="C198" t="s">
        <v>181</v>
      </c>
      <c r="D198" s="6">
        <v>1.1399999999999999</v>
      </c>
      <c r="E198" s="6">
        <v>1.21</v>
      </c>
      <c r="F198" s="6">
        <v>1.63</v>
      </c>
      <c r="G198" s="6">
        <v>4.08</v>
      </c>
    </row>
    <row r="199" spans="3:7" ht="15.5" x14ac:dyDescent="0.35">
      <c r="C199" t="s">
        <v>182</v>
      </c>
      <c r="D199" s="6">
        <v>245.82</v>
      </c>
      <c r="E199" s="6">
        <v>229.47</v>
      </c>
      <c r="F199" s="6">
        <v>197.29</v>
      </c>
      <c r="G199" s="5">
        <v>73</v>
      </c>
    </row>
    <row r="200" spans="3:7" ht="15.5" x14ac:dyDescent="0.35">
      <c r="C200" t="s">
        <v>183</v>
      </c>
      <c r="D200" s="5">
        <v>526000000000</v>
      </c>
      <c r="E200" s="5">
        <v>471000000000</v>
      </c>
      <c r="F200" s="5">
        <v>401000000000</v>
      </c>
      <c r="G200" s="5">
        <v>335000000000</v>
      </c>
    </row>
    <row r="201" spans="3:7" ht="15.5" x14ac:dyDescent="0.35">
      <c r="C201" t="s">
        <v>184</v>
      </c>
      <c r="D201" s="5">
        <v>825000000000</v>
      </c>
      <c r="E201" s="5">
        <v>854000000000</v>
      </c>
      <c r="F201" s="5">
        <v>936000000000</v>
      </c>
      <c r="G201" s="5">
        <v>948000000000</v>
      </c>
    </row>
    <row r="202" spans="3:7" ht="15.5" x14ac:dyDescent="0.35">
      <c r="C202" t="s">
        <v>185</v>
      </c>
      <c r="D202" s="5">
        <v>1439000000000</v>
      </c>
      <c r="E202" s="5">
        <v>1354000000000</v>
      </c>
      <c r="F202" s="5">
        <v>1229000000000</v>
      </c>
      <c r="G202" s="5">
        <v>1127000000000</v>
      </c>
    </row>
    <row r="203" spans="3:7" ht="15.5" x14ac:dyDescent="0.35">
      <c r="C203" t="s">
        <v>24</v>
      </c>
      <c r="D203" s="5">
        <v>1351000000000</v>
      </c>
      <c r="E203" s="5">
        <v>1325000000000</v>
      </c>
      <c r="F203" s="5">
        <v>1337000000000</v>
      </c>
      <c r="G203" s="5">
        <v>1283000000000</v>
      </c>
    </row>
    <row r="204" spans="3:7" ht="15.5" x14ac:dyDescent="0.35">
      <c r="C204" t="s">
        <v>21</v>
      </c>
      <c r="D204" s="5">
        <v>968000000000</v>
      </c>
      <c r="E204" s="5">
        <v>1207000000000</v>
      </c>
      <c r="F204" s="5">
        <v>1122000000000</v>
      </c>
      <c r="G204" s="5">
        <v>1121000000000</v>
      </c>
    </row>
    <row r="205" spans="3:7" ht="15.5" x14ac:dyDescent="0.35">
      <c r="C205" t="s">
        <v>186</v>
      </c>
      <c r="D205" s="5">
        <v>-1282000000000</v>
      </c>
      <c r="E205" s="5">
        <v>-1077000000000</v>
      </c>
      <c r="F205" s="5">
        <v>-1153000000000</v>
      </c>
      <c r="G205" s="5">
        <v>-1943000000000</v>
      </c>
    </row>
    <row r="206" spans="3:7" ht="15.5" x14ac:dyDescent="0.35">
      <c r="C206" t="s">
        <v>187</v>
      </c>
      <c r="D206" s="5">
        <v>419000000000</v>
      </c>
      <c r="E206" s="5">
        <v>18000000000</v>
      </c>
      <c r="F206" s="5">
        <v>-281000000000</v>
      </c>
      <c r="G206" s="5">
        <v>99000000000</v>
      </c>
    </row>
    <row r="207" spans="3:7" ht="15.5" x14ac:dyDescent="0.35">
      <c r="C207" t="s">
        <v>188</v>
      </c>
      <c r="D207" s="5">
        <v>-146000000000</v>
      </c>
      <c r="E207" s="5">
        <v>-124000000000</v>
      </c>
      <c r="F207" s="5">
        <v>348000000000</v>
      </c>
      <c r="G207" s="5">
        <v>-192000000000</v>
      </c>
    </row>
    <row r="208" spans="3:7" ht="15.5" x14ac:dyDescent="0.35">
      <c r="C208" t="s">
        <v>13</v>
      </c>
      <c r="D208" s="5">
        <v>273000000000</v>
      </c>
      <c r="E208" s="5">
        <v>-106000000000</v>
      </c>
      <c r="F208" s="5">
        <v>68000000000</v>
      </c>
      <c r="G208" s="5">
        <v>-92000000000</v>
      </c>
    </row>
    <row r="209" spans="3:25" ht="15.5" x14ac:dyDescent="0.35">
      <c r="C209" t="s">
        <v>16</v>
      </c>
      <c r="D209" s="6">
        <v>72.709999999999994</v>
      </c>
      <c r="E209" s="6">
        <v>-28.27</v>
      </c>
      <c r="F209" s="5">
        <v>18</v>
      </c>
      <c r="G209" s="6">
        <v>-26.96</v>
      </c>
    </row>
    <row r="210" spans="3:25" ht="15.5" x14ac:dyDescent="0.35">
      <c r="C210" t="s">
        <v>45</v>
      </c>
      <c r="I210" s="6">
        <v>5.68</v>
      </c>
      <c r="J210" s="6">
        <v>6.12</v>
      </c>
      <c r="K210" s="6">
        <v>-4.24</v>
      </c>
      <c r="L210" s="6">
        <v>96.83</v>
      </c>
      <c r="M210" s="6">
        <v>-2.1800000000000002</v>
      </c>
      <c r="N210" s="6">
        <v>-67.760000000000005</v>
      </c>
      <c r="O210" s="6">
        <v>-16.27</v>
      </c>
      <c r="P210" s="6">
        <v>-134.44999999999999</v>
      </c>
      <c r="Q210" s="6">
        <v>-69.23</v>
      </c>
      <c r="R210" s="6">
        <v>-108.37</v>
      </c>
      <c r="S210" s="6">
        <v>-112.16</v>
      </c>
      <c r="T210" s="5">
        <v>-88</v>
      </c>
      <c r="U210" s="6">
        <v>-43.42</v>
      </c>
      <c r="V210" s="6">
        <v>-34.340000000000003</v>
      </c>
      <c r="W210" s="6">
        <v>11.13</v>
      </c>
      <c r="X210" s="5">
        <v>66600</v>
      </c>
      <c r="Y210" s="5">
        <v>534100</v>
      </c>
    </row>
    <row r="211" spans="3:25" ht="15.5" x14ac:dyDescent="0.35">
      <c r="C211" t="s">
        <v>59</v>
      </c>
      <c r="I211" s="6">
        <v>56.69</v>
      </c>
      <c r="J211" s="6">
        <v>38.56</v>
      </c>
      <c r="K211" s="6">
        <v>-51.42</v>
      </c>
      <c r="L211" s="6">
        <v>3.06</v>
      </c>
      <c r="M211" s="6">
        <v>-114.68</v>
      </c>
      <c r="N211" s="6">
        <v>-5.84</v>
      </c>
      <c r="O211" s="6">
        <v>-43.33</v>
      </c>
      <c r="P211" s="6">
        <v>-6.69</v>
      </c>
      <c r="Q211" s="6">
        <v>-14.16</v>
      </c>
      <c r="R211" s="6">
        <v>-4.8</v>
      </c>
      <c r="S211" s="6">
        <v>-3.57</v>
      </c>
      <c r="T211" s="6">
        <v>-5.09</v>
      </c>
      <c r="U211" s="6">
        <v>-19.579999999999998</v>
      </c>
      <c r="V211" s="6">
        <v>-43.97</v>
      </c>
      <c r="W211" s="6">
        <v>136.57</v>
      </c>
      <c r="X211" s="5">
        <v>0</v>
      </c>
      <c r="Y211" s="5">
        <v>0</v>
      </c>
    </row>
    <row r="212" spans="3:25" ht="15.5" x14ac:dyDescent="0.35">
      <c r="C212" t="s">
        <v>62</v>
      </c>
      <c r="I212" s="6">
        <v>0.2</v>
      </c>
      <c r="J212" s="6">
        <v>0.16</v>
      </c>
      <c r="K212" s="6">
        <v>0.17</v>
      </c>
      <c r="L212" s="6">
        <v>0.28000000000000003</v>
      </c>
      <c r="M212" s="6">
        <v>0.47</v>
      </c>
      <c r="N212" s="6">
        <v>1.93</v>
      </c>
      <c r="O212" s="6">
        <v>2.38</v>
      </c>
      <c r="P212" s="6">
        <v>4.97</v>
      </c>
      <c r="Q212" s="6">
        <v>7.65</v>
      </c>
      <c r="R212" s="6">
        <v>10.07</v>
      </c>
      <c r="S212" s="6">
        <v>3.16</v>
      </c>
      <c r="T212" s="6">
        <v>2.81</v>
      </c>
      <c r="U212" s="6">
        <v>1.82</v>
      </c>
      <c r="V212" s="6">
        <v>4.82</v>
      </c>
      <c r="W212" s="6">
        <v>5.7</v>
      </c>
      <c r="X212" s="5">
        <v>0</v>
      </c>
      <c r="Y212" s="5">
        <v>0</v>
      </c>
    </row>
    <row r="213" spans="3:25" ht="15.5" x14ac:dyDescent="0.35">
      <c r="C213" t="s">
        <v>189</v>
      </c>
      <c r="I213" s="5">
        <v>419840000000</v>
      </c>
      <c r="J213" s="5">
        <v>348900000000</v>
      </c>
      <c r="K213" s="5">
        <v>403000000000</v>
      </c>
      <c r="L213" s="5">
        <v>828040000000</v>
      </c>
      <c r="M213" s="5">
        <v>318330000000</v>
      </c>
      <c r="N213" s="5">
        <v>-54380000000</v>
      </c>
      <c r="O213" s="5">
        <v>38780000000</v>
      </c>
      <c r="P213" s="5">
        <v>-51240000000</v>
      </c>
    </row>
    <row r="214" spans="3:25" ht="15.5" x14ac:dyDescent="0.35">
      <c r="C214" t="s">
        <v>190</v>
      </c>
      <c r="I214" s="6">
        <v>2.2000000000000001E-3</v>
      </c>
      <c r="J214" s="6">
        <v>2.0999999999999999E-3</v>
      </c>
      <c r="K214" s="6">
        <v>-1.8E-3</v>
      </c>
      <c r="L214" s="6">
        <v>4.7500000000000001E-2</v>
      </c>
      <c r="M214" s="6">
        <v>-1.2999999999999999E-3</v>
      </c>
      <c r="N214" s="6">
        <v>-3.9900000000000005E-2</v>
      </c>
      <c r="O214" s="6">
        <v>-9.5999999999999992E-3</v>
      </c>
      <c r="P214" s="6">
        <v>-7.9600000000000004E-2</v>
      </c>
      <c r="Q214" s="6">
        <v>-4.6900000000000004E-2</v>
      </c>
      <c r="R214" s="6">
        <v>-7.3300000000000004E-2</v>
      </c>
      <c r="S214" s="6">
        <v>-6.9400000000000003E-2</v>
      </c>
      <c r="T214" s="6">
        <v>-6.2600000000000003E-2</v>
      </c>
      <c r="U214" s="6">
        <v>-3.3799999999999997E-2</v>
      </c>
      <c r="V214" s="6">
        <v>-3.56E-2</v>
      </c>
      <c r="W214" s="6">
        <v>1.4499999999999999E-2</v>
      </c>
      <c r="X214" s="6">
        <v>2.4700000000000003E-2</v>
      </c>
      <c r="Y214" s="6">
        <v>3.5900000000000001E-2</v>
      </c>
    </row>
    <row r="215" spans="3:25" ht="15.5" x14ac:dyDescent="0.35">
      <c r="C215" t="s">
        <v>191</v>
      </c>
      <c r="I215" s="6">
        <v>1.7299999999999999E-2</v>
      </c>
      <c r="J215" s="6">
        <v>1.9299999999999998E-2</v>
      </c>
      <c r="K215" s="6">
        <v>-1.4199999999999999E-2</v>
      </c>
      <c r="L215" s="6">
        <v>0.31780000000000003</v>
      </c>
      <c r="M215" s="6">
        <v>-1.21E-2</v>
      </c>
      <c r="N215" s="6">
        <v>-0.47869999999999996</v>
      </c>
      <c r="O215" s="6">
        <v>-7.8E-2</v>
      </c>
      <c r="P215" s="6">
        <v>-1.7641</v>
      </c>
      <c r="Q215" s="6">
        <v>-0.32219999999999999</v>
      </c>
      <c r="R215" s="6">
        <v>-0.38479999999999998</v>
      </c>
      <c r="S215" s="6">
        <v>-0.27850000000000003</v>
      </c>
      <c r="T215" s="6">
        <v>-0.18920000000000001</v>
      </c>
      <c r="U215" s="6">
        <v>-7.9500000000000001E-2</v>
      </c>
      <c r="V215" s="6">
        <v>-7.3300000000000004E-2</v>
      </c>
      <c r="W215" s="6">
        <v>2.4E-2</v>
      </c>
      <c r="X215" s="6">
        <v>6.0599999999999994E-2</v>
      </c>
      <c r="Y215" s="6">
        <v>0.40159999999999996</v>
      </c>
    </row>
    <row r="216" spans="3:25" ht="15.5" x14ac:dyDescent="0.35">
      <c r="C216" t="s">
        <v>192</v>
      </c>
      <c r="I216" s="6">
        <v>-3.5799999999999998E-2</v>
      </c>
      <c r="J216" s="6">
        <v>-1.9900000000000001E-2</v>
      </c>
      <c r="K216" s="6">
        <v>3.2500000000000001E-2</v>
      </c>
      <c r="L216" s="6">
        <v>0.19089999999999999</v>
      </c>
      <c r="M216" s="6">
        <v>0.1079</v>
      </c>
      <c r="N216" s="6">
        <v>-0.11939999999999999</v>
      </c>
      <c r="O216" s="6">
        <v>-6.4399999999999999E-2</v>
      </c>
      <c r="P216" s="6">
        <v>-5.5500000000000001E-2</v>
      </c>
      <c r="Q216" s="6">
        <v>-4.2800000000000005E-2</v>
      </c>
      <c r="R216" s="6">
        <v>-0.12480000000000001</v>
      </c>
      <c r="S216" s="6">
        <v>-0.1148</v>
      </c>
      <c r="T216" s="6">
        <v>-0.127</v>
      </c>
      <c r="U216" s="6">
        <v>-0.18260000000000001</v>
      </c>
      <c r="V216" s="6">
        <v>-5.7000000000000002E-2</v>
      </c>
      <c r="W216" s="6">
        <v>9.8900000000000002E-2</v>
      </c>
      <c r="X216" s="6">
        <v>0.13830000000000001</v>
      </c>
      <c r="Y216" s="6">
        <v>-2.3399999999999997E-2</v>
      </c>
    </row>
    <row r="217" spans="3:25" ht="15.5" x14ac:dyDescent="0.35">
      <c r="C217" t="s">
        <v>193</v>
      </c>
      <c r="I217" s="6">
        <v>-1.62</v>
      </c>
      <c r="J217" s="6">
        <v>-1.3</v>
      </c>
      <c r="K217" s="6">
        <v>1.8</v>
      </c>
      <c r="L217" s="6">
        <v>11.78</v>
      </c>
      <c r="M217" s="6">
        <v>2.81</v>
      </c>
      <c r="N217" s="6">
        <v>-2.82</v>
      </c>
      <c r="O217" s="6">
        <v>-0.96</v>
      </c>
      <c r="P217" s="6">
        <v>-1.02</v>
      </c>
      <c r="Q217" s="6">
        <v>-1.6</v>
      </c>
      <c r="R217" s="6">
        <v>-3.88</v>
      </c>
      <c r="S217" s="6">
        <v>-7.68</v>
      </c>
      <c r="T217" s="6">
        <v>-9.5</v>
      </c>
      <c r="U217" s="6">
        <v>-14.17</v>
      </c>
      <c r="V217" s="6">
        <v>-4.53</v>
      </c>
      <c r="W217" s="6">
        <v>2.79</v>
      </c>
      <c r="X217" s="6">
        <v>8.08</v>
      </c>
      <c r="Y217" s="6">
        <v>-0.17</v>
      </c>
    </row>
    <row r="218" spans="3:25" ht="15.5" x14ac:dyDescent="0.35">
      <c r="C218" t="s">
        <v>56</v>
      </c>
      <c r="I218" s="6">
        <v>0.98</v>
      </c>
      <c r="J218" s="6">
        <v>0.74</v>
      </c>
      <c r="K218" s="6">
        <v>0.73</v>
      </c>
      <c r="L218" s="6">
        <v>0.97</v>
      </c>
      <c r="M218" s="6">
        <v>1.38</v>
      </c>
      <c r="N218" s="6">
        <v>2.8</v>
      </c>
      <c r="O218" s="6">
        <v>3.38</v>
      </c>
      <c r="P218" s="6">
        <v>11.81</v>
      </c>
      <c r="Q218" s="6">
        <v>4.5599999999999996</v>
      </c>
      <c r="R218" s="6">
        <v>1.85</v>
      </c>
      <c r="S218" s="6">
        <v>0.99</v>
      </c>
      <c r="T218" s="6">
        <v>0.96</v>
      </c>
      <c r="U218" s="6">
        <v>1.56</v>
      </c>
      <c r="V218" s="6">
        <v>3.22</v>
      </c>
      <c r="W218" s="6">
        <v>3.27</v>
      </c>
      <c r="X218" s="5">
        <v>0</v>
      </c>
      <c r="Y218" s="5">
        <v>0</v>
      </c>
    </row>
    <row r="219" spans="3:25" ht="15.5" x14ac:dyDescent="0.35">
      <c r="C219" t="s">
        <v>53</v>
      </c>
      <c r="I219" s="6">
        <v>327.85</v>
      </c>
      <c r="J219" s="6">
        <v>317.26</v>
      </c>
      <c r="K219" s="6">
        <v>297.75</v>
      </c>
      <c r="L219" s="6">
        <v>304.64999999999998</v>
      </c>
      <c r="M219" s="6">
        <v>180.55</v>
      </c>
      <c r="N219" s="6">
        <v>141.56</v>
      </c>
      <c r="O219" s="6">
        <v>208.63</v>
      </c>
      <c r="P219" s="6">
        <v>76.209999999999994</v>
      </c>
      <c r="Q219" s="6">
        <v>214.9</v>
      </c>
      <c r="R219" s="6">
        <v>281.63</v>
      </c>
      <c r="S219" s="6">
        <v>402.75</v>
      </c>
      <c r="T219" s="6">
        <v>465.16</v>
      </c>
      <c r="U219" s="6">
        <v>546.51</v>
      </c>
      <c r="V219" s="6">
        <v>468.29</v>
      </c>
      <c r="W219" s="6">
        <v>464.29</v>
      </c>
      <c r="X219" s="5">
        <v>1099590</v>
      </c>
      <c r="Y219" s="5">
        <v>1329900</v>
      </c>
    </row>
    <row r="220" spans="3:25" ht="15.5" x14ac:dyDescent="0.35">
      <c r="C220" t="s">
        <v>194</v>
      </c>
      <c r="I220" s="6">
        <v>1.63</v>
      </c>
      <c r="J220" s="6">
        <v>3.99</v>
      </c>
      <c r="K220" s="6">
        <v>5.76</v>
      </c>
      <c r="L220" s="6">
        <v>9.07</v>
      </c>
      <c r="M220" s="6">
        <v>-2.52</v>
      </c>
      <c r="N220" s="6">
        <v>-2.63</v>
      </c>
      <c r="O220" s="6">
        <v>-8.61</v>
      </c>
      <c r="P220" s="6">
        <v>-3.72</v>
      </c>
      <c r="Q220" s="6">
        <v>-11.62</v>
      </c>
      <c r="R220" s="6">
        <v>-31.19</v>
      </c>
      <c r="S220" s="6">
        <v>4.17</v>
      </c>
      <c r="T220" s="6">
        <v>2.39</v>
      </c>
      <c r="U220" s="6">
        <v>3.11</v>
      </c>
      <c r="V220" s="6">
        <v>6.03</v>
      </c>
      <c r="W220" s="6">
        <v>5.44</v>
      </c>
      <c r="X220" s="5">
        <v>0</v>
      </c>
      <c r="Y220" s="5">
        <v>0</v>
      </c>
    </row>
    <row r="221" spans="3:25" ht="15.5" x14ac:dyDescent="0.35">
      <c r="C221" t="s">
        <v>195</v>
      </c>
      <c r="I221" s="6">
        <v>197.29</v>
      </c>
      <c r="J221" s="6">
        <v>59.22</v>
      </c>
      <c r="K221" s="6">
        <v>37.86</v>
      </c>
      <c r="L221" s="6">
        <v>32.65</v>
      </c>
      <c r="M221" s="6">
        <v>-99.32</v>
      </c>
      <c r="N221" s="6">
        <v>-150.44999999999999</v>
      </c>
      <c r="O221" s="6">
        <v>-81.91</v>
      </c>
      <c r="P221" s="6">
        <v>-242.24</v>
      </c>
      <c r="Q221" s="6">
        <v>-84.33</v>
      </c>
      <c r="R221" s="6">
        <v>-16.670000000000002</v>
      </c>
      <c r="S221" s="6">
        <v>95.88</v>
      </c>
      <c r="T221" s="6">
        <v>187.69</v>
      </c>
      <c r="U221" s="6">
        <v>273.73</v>
      </c>
      <c r="V221" s="6">
        <v>250.48</v>
      </c>
      <c r="W221" s="6">
        <v>279.39999999999998</v>
      </c>
      <c r="X221" s="5">
        <v>797965</v>
      </c>
      <c r="Y221" s="5">
        <v>1329900</v>
      </c>
    </row>
    <row r="222" spans="3:25" ht="15.5" x14ac:dyDescent="0.35">
      <c r="C222" t="s">
        <v>196</v>
      </c>
      <c r="I222" s="5">
        <v>401000000000</v>
      </c>
      <c r="J222" s="5">
        <v>330000000000</v>
      </c>
      <c r="K222" s="5">
        <v>199000000000</v>
      </c>
      <c r="L222" s="5">
        <v>189000000000</v>
      </c>
      <c r="M222" s="5">
        <v>119000000000</v>
      </c>
      <c r="N222" s="5">
        <v>1419000000000</v>
      </c>
      <c r="O222" s="5">
        <v>1157000000000</v>
      </c>
      <c r="P222" s="5">
        <v>456000000000</v>
      </c>
      <c r="Q222" s="5">
        <v>282000000000</v>
      </c>
      <c r="R222" s="5">
        <v>518000000000</v>
      </c>
      <c r="S222" s="5">
        <v>460000000000</v>
      </c>
      <c r="T222" s="5">
        <v>208000000000</v>
      </c>
      <c r="U222" s="5">
        <v>1048000000000</v>
      </c>
      <c r="V222" s="5">
        <v>888000000000</v>
      </c>
      <c r="W222" s="5">
        <v>187000000000</v>
      </c>
      <c r="X222" s="5">
        <v>106000000000</v>
      </c>
      <c r="Y222" s="5">
        <v>48000000000</v>
      </c>
    </row>
    <row r="223" spans="3:25" ht="15.5" x14ac:dyDescent="0.35">
      <c r="C223" t="s">
        <v>197</v>
      </c>
      <c r="I223" s="5">
        <v>936000000000</v>
      </c>
      <c r="J223" s="5">
        <v>1183000000000</v>
      </c>
      <c r="K223" s="5">
        <v>1299000000000</v>
      </c>
      <c r="L223" s="5">
        <v>1379000000000</v>
      </c>
      <c r="M223" s="5">
        <v>1383000000000</v>
      </c>
      <c r="O223" s="5">
        <v>264000000000</v>
      </c>
      <c r="P223" s="5">
        <v>1113000000000</v>
      </c>
      <c r="Q223" s="5">
        <v>1094000000000</v>
      </c>
      <c r="R223" s="5">
        <v>838000000000</v>
      </c>
      <c r="S223" s="5">
        <v>946000000000</v>
      </c>
      <c r="T223" s="5">
        <v>967000000000</v>
      </c>
      <c r="U223" s="5">
        <v>80000000000</v>
      </c>
      <c r="V223" s="5">
        <v>9000000000</v>
      </c>
      <c r="W223" s="5">
        <v>419000000000</v>
      </c>
      <c r="X223" s="5">
        <v>19000000000</v>
      </c>
      <c r="Y223" s="5">
        <v>107000000000</v>
      </c>
    </row>
    <row r="224" spans="3:25" ht="15.5" x14ac:dyDescent="0.35">
      <c r="C224" t="s">
        <v>26</v>
      </c>
      <c r="I224" s="5">
        <v>1337000000000</v>
      </c>
      <c r="J224" s="5">
        <v>1514000000000</v>
      </c>
      <c r="K224" s="5">
        <v>1497000000000</v>
      </c>
      <c r="L224" s="5">
        <v>1568000000000</v>
      </c>
      <c r="M224" s="5">
        <v>1501000000000</v>
      </c>
      <c r="N224" s="5">
        <v>1419000000000</v>
      </c>
      <c r="O224" s="5">
        <v>1421000000000</v>
      </c>
      <c r="P224" s="5">
        <v>1569000000000</v>
      </c>
      <c r="Q224" s="5">
        <v>1376000000000</v>
      </c>
      <c r="R224" s="5">
        <v>1356000000000</v>
      </c>
      <c r="S224" s="5">
        <v>1406000000000</v>
      </c>
      <c r="T224" s="5">
        <v>1175000000000</v>
      </c>
      <c r="U224" s="5">
        <v>1128000000000</v>
      </c>
      <c r="V224" s="5">
        <v>897000000000</v>
      </c>
      <c r="W224" s="5">
        <v>606000000000</v>
      </c>
      <c r="X224" s="5">
        <v>126000000000</v>
      </c>
      <c r="Y224" s="5">
        <v>155000000000</v>
      </c>
    </row>
    <row r="225" spans="3:25" ht="15.5" x14ac:dyDescent="0.35">
      <c r="C225" t="s">
        <v>23</v>
      </c>
      <c r="I225" s="5">
        <v>1122000000000</v>
      </c>
      <c r="J225" s="5">
        <v>1203000000000</v>
      </c>
      <c r="K225" s="5">
        <v>1261000000000</v>
      </c>
      <c r="L225" s="5">
        <v>1494000000000</v>
      </c>
      <c r="M225" s="5">
        <v>1470000000000</v>
      </c>
      <c r="N225" s="5">
        <v>1412000000000</v>
      </c>
      <c r="O225" s="5">
        <v>1402000000000</v>
      </c>
      <c r="P225" s="5">
        <v>1547000000000</v>
      </c>
      <c r="Q225" s="5">
        <v>1315000000000</v>
      </c>
      <c r="R225" s="5">
        <v>1334000000000</v>
      </c>
      <c r="S225" s="5">
        <v>1317000000000</v>
      </c>
      <c r="T225" s="5">
        <v>1123000000000</v>
      </c>
      <c r="U225" s="5">
        <v>1106000000000</v>
      </c>
      <c r="V225" s="5">
        <v>745000000000</v>
      </c>
      <c r="W225" s="5">
        <v>247000000000</v>
      </c>
      <c r="X225" s="5">
        <v>120000000000</v>
      </c>
      <c r="Y225" s="5">
        <v>154000000000</v>
      </c>
    </row>
    <row r="226" spans="3:25" ht="15.5" x14ac:dyDescent="0.35">
      <c r="C226" t="s">
        <v>198</v>
      </c>
      <c r="I226" s="5">
        <v>-1153000000000</v>
      </c>
      <c r="J226" s="5">
        <v>-1974000000000</v>
      </c>
      <c r="K226" s="5">
        <v>-1425000000000</v>
      </c>
      <c r="L226" s="5">
        <v>-872000000000</v>
      </c>
      <c r="M226" s="5">
        <v>-1344000000000</v>
      </c>
      <c r="N226" s="5">
        <v>-3195000000000</v>
      </c>
      <c r="O226" s="5">
        <v>-2748000000000</v>
      </c>
      <c r="P226" s="5">
        <v>-2534000000000</v>
      </c>
      <c r="Q226" s="5">
        <v>-1924000000000</v>
      </c>
      <c r="R226" s="5">
        <v>-2274000000000</v>
      </c>
      <c r="S226" s="5">
        <v>-2145000000000</v>
      </c>
      <c r="T226" s="5">
        <v>-1233000000000</v>
      </c>
      <c r="U226" s="5">
        <v>-1536000000000</v>
      </c>
      <c r="V226" s="5">
        <v>-886000000000</v>
      </c>
      <c r="W226" s="5">
        <v>241000000000</v>
      </c>
      <c r="X226" s="5">
        <v>-161000000000</v>
      </c>
      <c r="Y226" s="5">
        <v>-28000000000</v>
      </c>
    </row>
    <row r="227" spans="3:25" ht="15.5" x14ac:dyDescent="0.35">
      <c r="C227" t="s">
        <v>199</v>
      </c>
      <c r="I227" s="5">
        <v>319000000000</v>
      </c>
      <c r="J227" s="5">
        <v>974000000000</v>
      </c>
      <c r="K227" s="5">
        <v>674000000000</v>
      </c>
      <c r="L227" s="5">
        <v>527000000000</v>
      </c>
      <c r="M227" s="5">
        <v>254000000000</v>
      </c>
      <c r="N227" s="5">
        <v>225000000000</v>
      </c>
      <c r="O227" s="5">
        <v>246000000000</v>
      </c>
      <c r="P227" s="5">
        <v>205000000000</v>
      </c>
      <c r="Q227" s="5">
        <v>-9000000000</v>
      </c>
      <c r="R227" s="5">
        <v>-36000000000</v>
      </c>
      <c r="S227" s="5">
        <v>172000000000</v>
      </c>
      <c r="T227" s="5">
        <v>191000000000</v>
      </c>
      <c r="U227" s="5">
        <v>-16000000000</v>
      </c>
      <c r="V227" s="5">
        <v>185000000000</v>
      </c>
      <c r="W227" s="5">
        <v>-171000000000</v>
      </c>
      <c r="X227" s="5">
        <v>79000000000</v>
      </c>
      <c r="Y227" s="5">
        <v>-5000000000</v>
      </c>
    </row>
    <row r="228" spans="3:25" ht="15.5" x14ac:dyDescent="0.35">
      <c r="C228" t="s">
        <v>200</v>
      </c>
      <c r="I228" s="5">
        <v>-331000000000</v>
      </c>
      <c r="J228" s="5">
        <v>-850000000000</v>
      </c>
      <c r="K228" s="5">
        <v>-515000000000</v>
      </c>
      <c r="L228" s="5">
        <v>-379000000000</v>
      </c>
      <c r="M228" s="5">
        <v>-89000000000</v>
      </c>
      <c r="N228" s="5">
        <v>-119000000000</v>
      </c>
      <c r="O228" s="5">
        <v>-122000000000</v>
      </c>
      <c r="P228" s="5">
        <v>-193000000000</v>
      </c>
      <c r="Q228" s="5">
        <v>-67000000000</v>
      </c>
      <c r="R228" s="5">
        <v>-61000000000</v>
      </c>
      <c r="S228" s="5">
        <v>-140000000000</v>
      </c>
      <c r="T228" s="5">
        <v>-126000000000</v>
      </c>
      <c r="U228" s="5">
        <v>-301000000000</v>
      </c>
      <c r="V228" s="5">
        <v>-526000000000</v>
      </c>
      <c r="W228" s="5">
        <v>-522000000000</v>
      </c>
      <c r="X228" s="5">
        <v>-89000000000</v>
      </c>
      <c r="Y228" s="5">
        <v>-23000000000</v>
      </c>
    </row>
    <row r="229" spans="3:25" ht="15.5" x14ac:dyDescent="0.35">
      <c r="C229" t="s">
        <v>15</v>
      </c>
      <c r="I229" s="5">
        <v>-12000000000</v>
      </c>
      <c r="J229" s="5">
        <v>124000000000</v>
      </c>
      <c r="K229" s="5">
        <v>159000000000</v>
      </c>
      <c r="L229" s="5">
        <v>148000000000</v>
      </c>
      <c r="M229" s="5">
        <v>165000000000</v>
      </c>
      <c r="N229" s="5">
        <v>106000000000</v>
      </c>
      <c r="O229" s="5">
        <v>124000000000</v>
      </c>
      <c r="P229" s="5">
        <v>12000000000</v>
      </c>
      <c r="Q229" s="5">
        <v>-75000000000</v>
      </c>
      <c r="R229" s="5">
        <v>-97000000000</v>
      </c>
      <c r="S229" s="5">
        <v>33000000000</v>
      </c>
      <c r="T229" s="5">
        <v>65000000000</v>
      </c>
      <c r="U229" s="5">
        <v>-317000000000</v>
      </c>
      <c r="V229" s="5">
        <v>-341000000000</v>
      </c>
      <c r="W229" s="5">
        <v>-693000000000</v>
      </c>
      <c r="X229" s="5">
        <v>-9000000000</v>
      </c>
      <c r="Y229" s="5">
        <v>-27000000000</v>
      </c>
    </row>
    <row r="230" spans="3:25" ht="15.5" x14ac:dyDescent="0.35">
      <c r="C230" t="s">
        <v>17</v>
      </c>
      <c r="I230" s="6">
        <v>-3.16</v>
      </c>
      <c r="J230" s="6">
        <v>36.22</v>
      </c>
      <c r="K230" s="6">
        <v>46.4</v>
      </c>
      <c r="L230" s="6">
        <v>43.11</v>
      </c>
      <c r="M230" s="6">
        <v>52.61</v>
      </c>
      <c r="N230" s="6">
        <v>35.29</v>
      </c>
      <c r="O230" s="6">
        <v>41.31</v>
      </c>
      <c r="P230" s="6">
        <v>4.1399999999999997</v>
      </c>
      <c r="Q230" s="6">
        <v>-25.05</v>
      </c>
      <c r="R230" s="6">
        <v>-32.25</v>
      </c>
      <c r="S230" s="6">
        <v>10.87</v>
      </c>
      <c r="T230" s="6">
        <v>21.63</v>
      </c>
      <c r="U230" s="6">
        <v>-105.64</v>
      </c>
      <c r="V230" s="6">
        <v>-113.66</v>
      </c>
      <c r="W230" s="6">
        <v>-230.85</v>
      </c>
      <c r="X230" s="5">
        <v>-47205</v>
      </c>
      <c r="Y230" s="5">
        <v>-1364400</v>
      </c>
    </row>
  </sheetData>
  <pageMargins left="0.7" right="0.7" top="0.75" bottom="0.75" header="0.3" footer="0.3"/>
  <ignoredErrors>
    <ignoredError sqref="A1:Y231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2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2209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2210</v>
      </c>
      <c r="D2" s="2" vm="273">
        <f ca="1">IFERROR(_xlfn.STOCKHISTORY("XIDX:" &amp; $C$1, D3, , 0, 0, 1), "Libur")</f>
        <v>515</v>
      </c>
      <c r="E2" s="2" vm="515">
        <f ca="1">IFERROR(_xlfn.STOCKHISTORY("XIDX:" &amp; $C$1, E3, , 0, 0, 1), "Libur")</f>
        <v>450</v>
      </c>
      <c r="H2" s="2" vm="515">
        <f ca="1">IFERROR(INDEX(D2:G2,COUNT(D2:G2)),"")</f>
        <v>450</v>
      </c>
      <c r="I2" s="2" vm="584">
        <f t="shared" ref="I2:Z2" ca="1" si="0">IFERROR(_xlfn.STOCKHISTORY("XIDX:" &amp; $C$1, I1, , 0, 0, 1), "Libur")</f>
        <v>530</v>
      </c>
      <c r="J2" s="2" vm="549">
        <f t="shared" ca="1" si="0"/>
        <v>690</v>
      </c>
      <c r="K2" s="2" vm="522">
        <f t="shared" ca="1" si="0"/>
        <v>665</v>
      </c>
      <c r="L2" s="2" vm="43">
        <f t="shared" ca="1" si="0"/>
        <v>995</v>
      </c>
      <c r="M2" s="2" vm="458">
        <f t="shared" ca="1" si="0"/>
        <v>800</v>
      </c>
      <c r="N2" s="2" vm="287">
        <f t="shared" ca="1" si="0"/>
        <v>680</v>
      </c>
      <c r="O2" s="2" vm="585">
        <f t="shared" ca="1" si="0"/>
        <v>436</v>
      </c>
      <c r="P2" s="2" vm="586">
        <f t="shared" ca="1" si="0"/>
        <v>420</v>
      </c>
      <c r="Q2" s="2" vm="404">
        <f t="shared" ca="1" si="0"/>
        <v>342</v>
      </c>
      <c r="R2" s="2" vm="581">
        <f t="shared" ca="1" si="0"/>
        <v>520</v>
      </c>
      <c r="S2" s="2" vm="462">
        <f t="shared" ca="1" si="0"/>
        <v>500</v>
      </c>
      <c r="T2" s="2" vm="587">
        <f t="shared" ca="1" si="0"/>
        <v>870</v>
      </c>
      <c r="U2" s="2" vm="183">
        <f t="shared" ca="1" si="0"/>
        <v>820</v>
      </c>
      <c r="V2" s="2" vm="588">
        <f t="shared" ca="1" si="0"/>
        <v>407.52359999999999</v>
      </c>
      <c r="W2" s="2" vm="589">
        <f t="shared" ca="1" si="0"/>
        <v>90.698800000000006</v>
      </c>
      <c r="X2" s="2" vm="590">
        <f t="shared" ca="1" si="0"/>
        <v>72.062100000000001</v>
      </c>
      <c r="Y2" s="2" vm="591">
        <f t="shared" ca="1" si="0"/>
        <v>36.527999999999999</v>
      </c>
      <c r="Z2" s="2" vm="592">
        <f t="shared" ca="1" si="0"/>
        <v>48.455500000000001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898538747929</v>
      </c>
      <c r="E4" s="2">
        <f>IFERROR(INDEX(E51:E500,MATCH($C$4,$C$51:$C$500,0)),"")</f>
        <v>631755403470</v>
      </c>
      <c r="H4" s="2">
        <f>IFERROR(SUM(D4:G4)*(4/MAX(1,COUNT(D4:G4))),"")</f>
        <v>3060588302798</v>
      </c>
      <c r="I4" s="2">
        <f t="shared" ref="I4:Z4" si="1">IFERROR(INDEX(I51:I500,MATCH($C$4,$C$51:$C$500,0)),"")</f>
        <v>2914327066752</v>
      </c>
      <c r="J4" s="2">
        <f t="shared" si="1"/>
        <v>2632310100626</v>
      </c>
      <c r="K4" s="2">
        <f t="shared" si="1"/>
        <v>2447442037597</v>
      </c>
      <c r="L4" s="2">
        <f t="shared" si="1"/>
        <v>2586665297217</v>
      </c>
      <c r="M4" s="2">
        <f t="shared" si="1"/>
        <v>2554880982584</v>
      </c>
      <c r="N4" s="2">
        <f t="shared" si="1"/>
        <v>2211743593136</v>
      </c>
      <c r="O4" s="2">
        <f t="shared" si="1"/>
        <v>2151801131686</v>
      </c>
      <c r="P4" s="2">
        <f t="shared" si="1"/>
        <v>1971478070171</v>
      </c>
      <c r="Q4" s="2">
        <f t="shared" si="1"/>
        <v>1732985361870</v>
      </c>
      <c r="R4" s="2">
        <f t="shared" si="1"/>
        <v>1511978367218</v>
      </c>
      <c r="S4" s="2">
        <f t="shared" si="1"/>
        <v>1291926384471</v>
      </c>
      <c r="T4" s="2">
        <f t="shared" si="1"/>
        <v>1609758677687</v>
      </c>
      <c r="U4" s="2">
        <f t="shared" si="1"/>
        <v>1417640229330</v>
      </c>
      <c r="V4" s="2">
        <f t="shared" si="1"/>
        <v>1113663603211</v>
      </c>
      <c r="W4" s="2">
        <f t="shared" si="1"/>
        <v>922684829411</v>
      </c>
      <c r="X4" s="2">
        <f t="shared" si="1"/>
        <v>830183904081</v>
      </c>
      <c r="Y4" s="2">
        <f t="shared" si="1"/>
        <v>714062398545</v>
      </c>
      <c r="Z4" s="2">
        <f t="shared" si="1"/>
        <v>647125621201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137468055952</v>
      </c>
      <c r="E5" s="2">
        <f>IFERROR(INDEX(E51:E500,MATCH($C$5,$C$51:$C$500,0)),"")</f>
        <v>83220512104</v>
      </c>
      <c r="H5" s="2">
        <f>IFERROR(SUM(D5:G5)*(4/MAX(1,COUNT(D5:G5))),"")</f>
        <v>441377136112</v>
      </c>
      <c r="I5" s="2">
        <f t="shared" ref="I5:Z5" si="2">IFERROR(INDEX(I51:I500,MATCH($C$5,$C$51:$C$500,0)),"")</f>
        <v>394470294066</v>
      </c>
      <c r="J5" s="2">
        <f t="shared" si="2"/>
        <v>425963280478</v>
      </c>
      <c r="K5" s="2">
        <f t="shared" si="2"/>
        <v>442492097695</v>
      </c>
      <c r="L5" s="2">
        <f t="shared" si="2"/>
        <v>582961991270</v>
      </c>
      <c r="M5" s="2">
        <f t="shared" si="2"/>
        <v>471431563807</v>
      </c>
      <c r="N5" s="2">
        <f t="shared" si="2"/>
        <v>313571786926</v>
      </c>
      <c r="O5" s="2">
        <f t="shared" si="2"/>
        <v>198392630210</v>
      </c>
      <c r="P5" s="2">
        <f t="shared" si="2"/>
        <v>157260993417</v>
      </c>
      <c r="Q5" s="2">
        <f t="shared" si="2"/>
        <v>116930301976</v>
      </c>
      <c r="R5" s="2">
        <f t="shared" si="2"/>
        <v>87962724498</v>
      </c>
      <c r="S5" s="2">
        <f t="shared" si="2"/>
        <v>72719934489</v>
      </c>
      <c r="T5" s="2">
        <f t="shared" si="2"/>
        <v>259297016923</v>
      </c>
      <c r="U5" s="2">
        <f t="shared" si="2"/>
        <v>235163537462</v>
      </c>
      <c r="V5" s="2">
        <f t="shared" si="2"/>
        <v>156462317607</v>
      </c>
      <c r="W5" s="2">
        <f t="shared" si="2"/>
        <v>94733785499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1818333174251</v>
      </c>
      <c r="E6" s="2">
        <f>IFERROR(INDEX(E51:E500,MATCH($C$6,$C$51:$C$500,0)),"")</f>
        <v>2016479422648</v>
      </c>
      <c r="H6" s="2">
        <f>IFERROR(INDEX(D6:G6,COUNT(D6:G6)),"")</f>
        <v>2016479422648</v>
      </c>
      <c r="I6" s="2">
        <f t="shared" ref="I6:Z6" si="3">IFERROR(INDEX(I51:I500,MATCH($C$6,$C$51:$C$500,0)),"")</f>
        <v>1934672682813</v>
      </c>
      <c r="J6" s="2">
        <f t="shared" si="3"/>
        <v>1877542047769</v>
      </c>
      <c r="K6" s="2">
        <f t="shared" si="3"/>
        <v>1855036456226</v>
      </c>
      <c r="L6" s="2">
        <f t="shared" si="3"/>
        <v>1833173357237</v>
      </c>
      <c r="M6" s="2">
        <f t="shared" si="3"/>
        <v>1573169882477</v>
      </c>
      <c r="N6" s="2">
        <f t="shared" si="3"/>
        <v>1304938651723</v>
      </c>
      <c r="O6" s="2">
        <f t="shared" si="3"/>
        <v>1176781762600</v>
      </c>
      <c r="P6" s="2">
        <f t="shared" si="3"/>
        <v>1096596429104</v>
      </c>
      <c r="Q6" s="2">
        <f t="shared" si="3"/>
        <v>1029399792539</v>
      </c>
      <c r="R6" s="2">
        <f t="shared" si="3"/>
        <v>948088201259</v>
      </c>
      <c r="S6" s="2">
        <f t="shared" si="3"/>
        <v>894728477056</v>
      </c>
      <c r="T6" s="2">
        <f t="shared" si="3"/>
        <v>912230541132</v>
      </c>
      <c r="U6" s="2">
        <f t="shared" si="3"/>
        <v>768489883529</v>
      </c>
      <c r="V6" s="2">
        <f t="shared" si="3"/>
        <v>604808179406</v>
      </c>
      <c r="W6" s="2">
        <f t="shared" si="3"/>
        <v>483173285156</v>
      </c>
      <c r="X6" s="2">
        <f t="shared" si="3"/>
        <v>415059946271</v>
      </c>
      <c r="Y6" s="2">
        <f t="shared" si="3"/>
        <v>348324381501</v>
      </c>
      <c r="Z6" s="2">
        <f t="shared" si="3"/>
        <v>287874960433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7.34</v>
      </c>
      <c r="E7" s="3">
        <f>IFERROR(INDEX(E51:E500,MATCH($C$7,$C$51:$C$500,0))/1000000000,"")</f>
        <v>7.34</v>
      </c>
      <c r="H7" s="3">
        <f>IFERROR(INDEX(D7:G7,COUNT(D7:G7)),"")</f>
        <v>7.34</v>
      </c>
      <c r="I7" s="3">
        <f t="shared" ref="I7:Z7" si="4">IFERROR(INDEX(I51:I500,MATCH($C$7,$C$51:$C$500,0))/1000000000,"")</f>
        <v>7.34</v>
      </c>
      <c r="J7" s="3">
        <f t="shared" si="4"/>
        <v>7.34</v>
      </c>
      <c r="K7" s="3">
        <f t="shared" si="4"/>
        <v>7.34</v>
      </c>
      <c r="L7" s="3">
        <f t="shared" si="4"/>
        <v>7.34</v>
      </c>
      <c r="M7" s="3">
        <f t="shared" si="4"/>
        <v>7.34</v>
      </c>
      <c r="N7" s="3">
        <f t="shared" si="4"/>
        <v>7.34</v>
      </c>
      <c r="O7" s="3">
        <f t="shared" si="4"/>
        <v>7.34</v>
      </c>
      <c r="P7" s="3">
        <f t="shared" si="4"/>
        <v>7.34</v>
      </c>
      <c r="Q7" s="3">
        <f t="shared" si="4"/>
        <v>7.34</v>
      </c>
      <c r="R7" s="3">
        <f t="shared" si="4"/>
        <v>7.34</v>
      </c>
      <c r="S7" s="3">
        <f t="shared" si="4"/>
        <v>7.34</v>
      </c>
      <c r="T7" s="3">
        <f t="shared" si="4"/>
        <v>7.34</v>
      </c>
      <c r="U7" s="3">
        <f t="shared" si="4"/>
        <v>7.34</v>
      </c>
      <c r="V7" s="3">
        <f t="shared" si="4"/>
        <v>1.84</v>
      </c>
      <c r="W7" s="3">
        <f t="shared" si="4"/>
        <v>1.84</v>
      </c>
      <c r="X7" s="3">
        <f t="shared" si="4"/>
        <v>1.84</v>
      </c>
      <c r="Y7" s="3">
        <f t="shared" si="4"/>
        <v>1.84</v>
      </c>
      <c r="Z7" s="3">
        <f t="shared" si="4"/>
        <v>0.92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81000000000</v>
      </c>
      <c r="E8" s="2">
        <f>IFERROR(INDEX(E51:E500,MATCH("Free cash flow (Quarter)",$C$51:$C$500,0)),"")</f>
        <v>156000000000</v>
      </c>
      <c r="H8" s="2">
        <f>IFERROR(INDEX(D8:G8,COUNT(D8:G8)),"")</f>
        <v>156000000000</v>
      </c>
      <c r="I8" s="2">
        <f t="shared" ref="I8:Z8" si="5">IFERROR(INDEX(I51:I500,MATCH($C$8,$C$51:$C$500,0)),"")</f>
        <v>361000000000</v>
      </c>
      <c r="J8" s="2">
        <f t="shared" si="5"/>
        <v>423000000000</v>
      </c>
      <c r="K8" s="2">
        <f t="shared" si="5"/>
        <v>143000000000</v>
      </c>
      <c r="L8" s="2">
        <f t="shared" si="5"/>
        <v>289000000000</v>
      </c>
      <c r="M8" s="2">
        <f t="shared" si="5"/>
        <v>385000000000</v>
      </c>
      <c r="N8" s="2">
        <f t="shared" si="5"/>
        <v>336000000000</v>
      </c>
      <c r="O8" s="2">
        <f t="shared" si="5"/>
        <v>325000000000</v>
      </c>
      <c r="P8" s="2">
        <f t="shared" si="5"/>
        <v>266000000000</v>
      </c>
      <c r="Q8" s="2">
        <f t="shared" si="5"/>
        <v>172000000000</v>
      </c>
      <c r="R8" s="2">
        <f t="shared" si="5"/>
        <v>21000000000</v>
      </c>
      <c r="S8" s="2">
        <f t="shared" si="5"/>
        <v>29000000000</v>
      </c>
      <c r="T8" s="2">
        <f t="shared" si="5"/>
        <v>149000000000</v>
      </c>
      <c r="U8" s="2">
        <f t="shared" si="5"/>
        <v>119000000000</v>
      </c>
      <c r="V8" s="2">
        <f t="shared" si="5"/>
        <v>170000000000</v>
      </c>
      <c r="W8" s="2">
        <f t="shared" si="5"/>
        <v>120000000000</v>
      </c>
      <c r="X8" s="2">
        <f t="shared" si="5"/>
        <v>96000000000</v>
      </c>
      <c r="Y8" s="2">
        <f t="shared" si="5"/>
        <v>55000000000</v>
      </c>
      <c r="Z8" s="2">
        <f t="shared" si="5"/>
        <v>69000000000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11.06</v>
      </c>
      <c r="E9" s="3">
        <f>IFERROR(INDEX(E51:E500,MATCH("Free cash flow per share (Quarter)",$C$51:$C$500,0)),"")</f>
        <v>21.2</v>
      </c>
      <c r="H9" s="3">
        <f>IFERROR(INDEX(D9:G9,COUNT(D9:G9)),"")</f>
        <v>21.2</v>
      </c>
      <c r="I9" s="3">
        <f t="shared" ref="I9:Z9" si="6">IFERROR(INDEX(I51:I500,MATCH($C$9,$C$51:$C$500,0)),"")</f>
        <v>49.23</v>
      </c>
      <c r="J9" s="3">
        <f t="shared" si="6"/>
        <v>57.67</v>
      </c>
      <c r="K9" s="3">
        <f t="shared" si="6"/>
        <v>19.440000000000001</v>
      </c>
      <c r="L9" s="3">
        <f t="shared" si="6"/>
        <v>39.380000000000003</v>
      </c>
      <c r="M9" s="3">
        <f t="shared" si="6"/>
        <v>52.37</v>
      </c>
      <c r="N9" s="3">
        <f t="shared" si="6"/>
        <v>45.71</v>
      </c>
      <c r="O9" s="3">
        <f t="shared" si="6"/>
        <v>44.26</v>
      </c>
      <c r="P9" s="3">
        <f t="shared" si="6"/>
        <v>36.270000000000003</v>
      </c>
      <c r="Q9" s="3">
        <f t="shared" si="6"/>
        <v>23.43</v>
      </c>
      <c r="R9" s="3">
        <f t="shared" si="6"/>
        <v>2.81</v>
      </c>
      <c r="S9" s="3">
        <f t="shared" si="6"/>
        <v>3.89</v>
      </c>
      <c r="T9" s="3">
        <f t="shared" si="6"/>
        <v>20.36</v>
      </c>
      <c r="U9" s="3">
        <f t="shared" si="6"/>
        <v>16.27</v>
      </c>
      <c r="V9" s="3">
        <f t="shared" si="6"/>
        <v>92.83</v>
      </c>
      <c r="W9" s="3">
        <f t="shared" si="6"/>
        <v>65.290000000000006</v>
      </c>
      <c r="X9" s="3">
        <f t="shared" si="6"/>
        <v>52.57</v>
      </c>
      <c r="Y9" s="3">
        <f t="shared" si="6"/>
        <v>29.94</v>
      </c>
      <c r="Z9" s="3">
        <f t="shared" si="6"/>
        <v>75.53</v>
      </c>
    </row>
    <row r="10" spans="1:26" ht="15.5" x14ac:dyDescent="0.35">
      <c r="C10" t="s">
        <v>18</v>
      </c>
      <c r="D10" s="3">
        <f ca="1">IFERROR(IF(D9=0,"",D2/D9),"")</f>
        <v>46.56419529837251</v>
      </c>
      <c r="E10" s="3">
        <f ca="1">IFERROR(IF(E9=0,"",E2/E9),"")</f>
        <v>21.226415094339622</v>
      </c>
      <c r="I10" s="3">
        <f t="shared" ref="I10:Z10" ca="1" si="7">IFERROR(IF(I9=0,"",I2/I9),"")</f>
        <v>10.765793215518993</v>
      </c>
      <c r="J10" s="3">
        <f t="shared" ca="1" si="7"/>
        <v>11.964626322177908</v>
      </c>
      <c r="K10" s="3">
        <f t="shared" ca="1" si="7"/>
        <v>34.207818930041149</v>
      </c>
      <c r="L10" s="3">
        <f t="shared" ca="1" si="7"/>
        <v>25.266632808532247</v>
      </c>
      <c r="M10" s="3">
        <f t="shared" ca="1" si="7"/>
        <v>15.275921329005156</v>
      </c>
      <c r="N10" s="3">
        <f t="shared" ca="1" si="7"/>
        <v>14.876394661999562</v>
      </c>
      <c r="O10" s="3">
        <f t="shared" ca="1" si="7"/>
        <v>9.8508811568007228</v>
      </c>
      <c r="P10" s="3">
        <f t="shared" ca="1" si="7"/>
        <v>11.579818031430934</v>
      </c>
      <c r="Q10" s="3">
        <f t="shared" ca="1" si="7"/>
        <v>14.596670934699103</v>
      </c>
      <c r="R10" s="3">
        <f t="shared" ca="1" si="7"/>
        <v>185.05338078291814</v>
      </c>
      <c r="S10" s="3">
        <f t="shared" ca="1" si="7"/>
        <v>128.53470437017995</v>
      </c>
      <c r="T10" s="3">
        <f t="shared" ca="1" si="7"/>
        <v>42.730844793713167</v>
      </c>
      <c r="U10" s="3">
        <f t="shared" ca="1" si="7"/>
        <v>50.399508297480025</v>
      </c>
      <c r="V10" s="3">
        <f t="shared" ca="1" si="7"/>
        <v>4.3899989227620377</v>
      </c>
      <c r="W10" s="3">
        <f t="shared" ca="1" si="7"/>
        <v>1.3891683259304641</v>
      </c>
      <c r="X10" s="3">
        <f t="shared" ca="1" si="7"/>
        <v>1.3707837169488302</v>
      </c>
      <c r="Y10" s="3">
        <f t="shared" ca="1" si="7"/>
        <v>1.2200400801603206</v>
      </c>
      <c r="Z10" s="3">
        <f t="shared" ca="1" si="7"/>
        <v>0.64153978551568913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125038474878</v>
      </c>
      <c r="E11" s="2">
        <f>IFERROR(INDEX(E51:E500,MATCH($C$11,$C$51:$C$500,0)),"")</f>
        <v>463574023136</v>
      </c>
      <c r="H11" s="2">
        <f>IFERROR(INDEX(D11:G11,COUNT(D11:G11)),"")</f>
        <v>463574023136</v>
      </c>
      <c r="I11" s="2">
        <f t="shared" ref="I11:Z11" si="8">IFERROR(INDEX(I51:I500,MATCH($C$11,$C$51:$C$500,0)),"")</f>
        <v>377944854422</v>
      </c>
      <c r="J11" s="2">
        <f t="shared" si="8"/>
        <v>391886874111</v>
      </c>
      <c r="K11" s="2">
        <f t="shared" si="8"/>
        <v>440664939606</v>
      </c>
      <c r="L11" s="2">
        <f t="shared" si="8"/>
        <v>438360507463</v>
      </c>
      <c r="M11" s="2">
        <f t="shared" si="8"/>
        <v>602550379682</v>
      </c>
      <c r="N11" s="2">
        <f t="shared" si="8"/>
        <v>435881790280</v>
      </c>
      <c r="O11" s="2">
        <f t="shared" si="8"/>
        <v>348977786130</v>
      </c>
      <c r="P11" s="2">
        <f t="shared" si="8"/>
        <v>192813271612</v>
      </c>
      <c r="Q11" s="2">
        <f t="shared" si="8"/>
        <v>59531055920</v>
      </c>
      <c r="R11" s="2">
        <f t="shared" si="8"/>
        <v>3165484220</v>
      </c>
      <c r="S11" s="2">
        <f t="shared" si="8"/>
        <v>5104533709</v>
      </c>
      <c r="T11" s="2">
        <f t="shared" si="8"/>
        <v>47235005563</v>
      </c>
      <c r="U11" s="2">
        <f t="shared" si="8"/>
        <v>32139868157</v>
      </c>
      <c r="V11" s="2">
        <f t="shared" si="8"/>
        <v>45047439149</v>
      </c>
      <c r="W11" s="2">
        <f t="shared" si="8"/>
        <v>10036563669</v>
      </c>
      <c r="X11" s="2">
        <f t="shared" si="8"/>
        <v>40054250900</v>
      </c>
      <c r="Y11" s="2">
        <f t="shared" si="8"/>
        <v>2378093247</v>
      </c>
      <c r="Z11" s="2">
        <f t="shared" si="8"/>
        <v>10086655139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-71000000000</v>
      </c>
      <c r="E12" s="2">
        <f>IFERROR(INDEX(E51:E500,MATCH("Net Debt (Quarter)",$C$51:$C$500,0)),"")</f>
        <v>-378000000000</v>
      </c>
      <c r="H12" s="2">
        <f>IFERROR(INDEX(D12:G12,COUNT(D12:G12)),"")</f>
        <v>-378000000000</v>
      </c>
      <c r="I12" s="2">
        <f t="shared" ref="I12:Z12" si="9">IFERROR(INDEX(I51:I500,MATCH($C$12,$C$51:$C$500,0)),"")</f>
        <v>-265000000000</v>
      </c>
      <c r="J12" s="2">
        <f t="shared" si="9"/>
        <v>-249000000000</v>
      </c>
      <c r="K12" s="2">
        <f t="shared" si="9"/>
        <v>-268000000000</v>
      </c>
      <c r="L12" s="2">
        <f t="shared" si="9"/>
        <v>-388000000000</v>
      </c>
      <c r="M12" s="2">
        <f t="shared" si="9"/>
        <v>-583000000000</v>
      </c>
      <c r="N12" s="2">
        <f t="shared" si="9"/>
        <v>-406000000000</v>
      </c>
      <c r="O12" s="2">
        <f t="shared" si="9"/>
        <v>-302000000000</v>
      </c>
      <c r="P12" s="2">
        <f t="shared" si="9"/>
        <v>-98000000000</v>
      </c>
      <c r="Q12" s="2">
        <f t="shared" si="9"/>
        <v>77000000000</v>
      </c>
      <c r="R12" s="2">
        <f t="shared" si="9"/>
        <v>211000000000</v>
      </c>
      <c r="S12" s="2">
        <f t="shared" si="9"/>
        <v>202000000000</v>
      </c>
      <c r="T12" s="2">
        <f t="shared" si="9"/>
        <v>1000000000</v>
      </c>
      <c r="U12" s="2">
        <f t="shared" si="9"/>
        <v>27000000000</v>
      </c>
      <c r="V12" s="2">
        <f t="shared" si="9"/>
        <v>59000000000</v>
      </c>
      <c r="W12" s="2">
        <f t="shared" si="9"/>
        <v>166000000000</v>
      </c>
      <c r="X12" s="2">
        <f t="shared" si="9"/>
        <v>234000000000</v>
      </c>
      <c r="Y12" s="2">
        <f t="shared" si="9"/>
        <v>328000000000</v>
      </c>
      <c r="Z12" s="2">
        <f t="shared" si="9"/>
        <v>279000000000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54000000000</v>
      </c>
      <c r="E13" s="2">
        <f>IFERROR(INDEX(E51:E500,MATCH("Total Debt (Quarter)",$C$51:$C$500,0)),"")</f>
        <v>85000000000</v>
      </c>
      <c r="H13" s="2">
        <f>IFERROR(INDEX(D13:G13,COUNT(D13:G13)),"")</f>
        <v>85000000000</v>
      </c>
      <c r="I13" s="2">
        <f t="shared" ref="I13:Z13" si="10">IFERROR(INDEX(I51:I500,MATCH($C$13,$C$51:$C$500,0)),"")</f>
        <v>113000000000</v>
      </c>
      <c r="J13" s="2">
        <f t="shared" si="10"/>
        <v>143000000000</v>
      </c>
      <c r="K13" s="2">
        <f t="shared" si="10"/>
        <v>173000000000</v>
      </c>
      <c r="L13" s="2">
        <f t="shared" si="10"/>
        <v>50000000000</v>
      </c>
      <c r="M13" s="2">
        <f t="shared" si="10"/>
        <v>20000000000</v>
      </c>
      <c r="N13" s="2">
        <f t="shared" si="10"/>
        <v>30000000000</v>
      </c>
      <c r="O13" s="2">
        <f t="shared" si="10"/>
        <v>47000000000</v>
      </c>
      <c r="P13" s="2">
        <f t="shared" si="10"/>
        <v>95000000000</v>
      </c>
      <c r="Q13" s="2">
        <f t="shared" si="10"/>
        <v>137000000000</v>
      </c>
      <c r="R13" s="2">
        <f t="shared" si="10"/>
        <v>215000000000</v>
      </c>
      <c r="S13" s="2">
        <f t="shared" si="10"/>
        <v>207000000000</v>
      </c>
      <c r="T13" s="2">
        <f t="shared" si="10"/>
        <v>49000000000</v>
      </c>
      <c r="U13" s="2">
        <f t="shared" si="10"/>
        <v>59000000000</v>
      </c>
      <c r="V13" s="2">
        <f t="shared" si="10"/>
        <v>104000000000</v>
      </c>
      <c r="W13" s="2">
        <f t="shared" si="10"/>
        <v>176000000000</v>
      </c>
      <c r="X13" s="2">
        <f t="shared" si="10"/>
        <v>274000000000</v>
      </c>
      <c r="Y13" s="2">
        <f t="shared" si="10"/>
        <v>330000000000</v>
      </c>
      <c r="Z13" s="2">
        <f t="shared" si="10"/>
        <v>289000000000</v>
      </c>
    </row>
    <row r="14" spans="1:26" ht="15.5" x14ac:dyDescent="0.35">
      <c r="C14" t="s">
        <v>27</v>
      </c>
      <c r="D14" s="2">
        <f>IFERROR(INDEX(D51:D500,MATCH($C$14,$C$51:$C$500,0)),"")</f>
        <v>-1561812405</v>
      </c>
      <c r="E14" s="2">
        <f>IFERROR(INDEX(E51:E500,MATCH($C$14,$C$51:$C$500,0)),"")</f>
        <v>-1489345883</v>
      </c>
      <c r="H14" s="2">
        <f>IFERROR(SUM(D14:G14)*(4/MAX(1,COUNT(D14:G14))),"")</f>
        <v>-6102316576</v>
      </c>
      <c r="I14" s="2">
        <f t="shared" ref="I14:Z14" si="11">IFERROR(INDEX(I51:I500,MATCH($C$14,$C$51:$C$500,0)),"")</f>
        <v>-10719686636</v>
      </c>
      <c r="J14" s="2">
        <f t="shared" si="11"/>
        <v>-13756674985</v>
      </c>
      <c r="K14" s="2">
        <f t="shared" si="11"/>
        <v>-10850294960</v>
      </c>
      <c r="L14" s="2">
        <f t="shared" si="11"/>
        <v>-7663740464</v>
      </c>
      <c r="M14" s="2">
        <f t="shared" si="11"/>
        <v>-4467111174</v>
      </c>
      <c r="N14" s="2">
        <f t="shared" si="11"/>
        <v>-10381706052</v>
      </c>
      <c r="O14" s="2">
        <f t="shared" si="11"/>
        <v>-8459795056</v>
      </c>
      <c r="P14" s="2">
        <f t="shared" si="11"/>
        <v>-14682211729</v>
      </c>
      <c r="Q14" s="2">
        <f t="shared" si="11"/>
        <v>-20727830903</v>
      </c>
      <c r="R14" s="2">
        <f t="shared" si="11"/>
        <v>-19166879525</v>
      </c>
      <c r="S14" s="2">
        <f t="shared" si="11"/>
        <v>-8484909022</v>
      </c>
      <c r="T14" s="2">
        <f t="shared" si="11"/>
        <v>-5768209981</v>
      </c>
      <c r="U14" s="2">
        <f t="shared" si="11"/>
        <v>-7317479164</v>
      </c>
      <c r="V14" s="2">
        <f t="shared" si="11"/>
        <v>-13251326556</v>
      </c>
      <c r="W14" s="2">
        <f t="shared" si="11"/>
        <v>-20634976309</v>
      </c>
      <c r="X14" s="2">
        <f t="shared" si="11"/>
        <v>-31201116924</v>
      </c>
      <c r="Y14" s="2">
        <f t="shared" si="11"/>
        <v>-35005156352</v>
      </c>
      <c r="Z14" s="2">
        <f t="shared" si="11"/>
        <v>-26375588722</v>
      </c>
    </row>
    <row r="15" spans="1:26" ht="15.5" x14ac:dyDescent="0.35">
      <c r="C15" t="s">
        <v>28</v>
      </c>
      <c r="D15" s="2">
        <f>IFERROR(INDEX(D51:D500,MATCH($C$15,$C$51:$C$500,0)),"")</f>
        <v>-41782090721</v>
      </c>
      <c r="E15" s="2">
        <f>IFERROR(INDEX(E51:E500,MATCH($C$15,$C$51:$C$500,0)),"")</f>
        <v>-24501218605</v>
      </c>
      <c r="H15" s="2">
        <f>IFERROR(SUM(D15:G15)*(4/MAX(1,COUNT(D15:G15))),"")</f>
        <v>-132566618652</v>
      </c>
      <c r="I15" s="2">
        <f t="shared" ref="I15:Z15" si="12">IFERROR(INDEX(I51:I500,MATCH($C$15,$C$51:$C$500,0)),"")</f>
        <v>-117682706975</v>
      </c>
      <c r="J15" s="2">
        <f t="shared" si="12"/>
        <v>-118454596731</v>
      </c>
      <c r="K15" s="2">
        <f t="shared" si="12"/>
        <v>-126587574598</v>
      </c>
      <c r="L15" s="2">
        <f t="shared" si="12"/>
        <v>-164538683396</v>
      </c>
      <c r="M15" s="2">
        <f t="shared" si="12"/>
        <v>-133670240121</v>
      </c>
      <c r="N15" s="2">
        <f t="shared" si="12"/>
        <v>-94384895323</v>
      </c>
      <c r="O15" s="2">
        <f t="shared" si="12"/>
        <v>-73932125865</v>
      </c>
      <c r="P15" s="2">
        <f t="shared" si="12"/>
        <v>-53522141574</v>
      </c>
      <c r="Q15" s="2">
        <f t="shared" si="12"/>
        <v>-44020031391</v>
      </c>
      <c r="R15" s="2">
        <f t="shared" si="12"/>
        <v>-32462388949</v>
      </c>
      <c r="S15" s="2">
        <f t="shared" si="12"/>
        <v>-24304373076</v>
      </c>
      <c r="T15" s="2">
        <f t="shared" si="12"/>
        <v>-86728384322</v>
      </c>
      <c r="U15" s="2">
        <f t="shared" si="12"/>
        <v>-78651688576</v>
      </c>
      <c r="V15" s="2">
        <f t="shared" si="12"/>
        <v>-53587185620</v>
      </c>
      <c r="W15" s="2">
        <f t="shared" si="12"/>
        <v>-33968375756</v>
      </c>
      <c r="X15" s="2">
        <f t="shared" si="12"/>
        <v>-27623257478</v>
      </c>
      <c r="Y15" s="2">
        <f t="shared" si="12"/>
        <v>-25848796080</v>
      </c>
      <c r="Z15" s="2">
        <f t="shared" si="12"/>
        <v>-23853119941</v>
      </c>
    </row>
    <row r="16" spans="1:26" ht="15.5" x14ac:dyDescent="0.35">
      <c r="C16" t="s">
        <v>29</v>
      </c>
      <c r="D16" s="2">
        <f>IFERROR(INDEX(D51:D500,MATCH($C$16,$C$51:$C$500,0)),"")</f>
        <v>182066928820</v>
      </c>
      <c r="E16" s="2">
        <f>IFERROR(INDEX(E51:E500,MATCH($C$16,$C$51:$C$500,0)),"")</f>
        <v>108147413653</v>
      </c>
      <c r="H16" s="2">
        <f>IFERROR(SUM(D16:G16)*(4/MAX(1,COUNT(D16:G16))),"")</f>
        <v>580428684946</v>
      </c>
      <c r="I16" s="2">
        <f t="shared" ref="I16:Z16" si="13">IFERROR(INDEX(I51:I500,MATCH($C$16,$C$51:$C$500,0)),"")</f>
        <v>523561091961</v>
      </c>
      <c r="J16" s="2">
        <f t="shared" si="13"/>
        <v>547992893943</v>
      </c>
      <c r="K16" s="2">
        <f t="shared" si="13"/>
        <v>575667695985</v>
      </c>
      <c r="L16" s="2">
        <f t="shared" si="13"/>
        <v>746096093997</v>
      </c>
      <c r="M16" s="2">
        <f t="shared" si="13"/>
        <v>609653614511</v>
      </c>
      <c r="N16" s="2">
        <f t="shared" si="13"/>
        <v>420626406830</v>
      </c>
      <c r="O16" s="2">
        <f t="shared" si="13"/>
        <v>291607365374</v>
      </c>
      <c r="P16" s="2">
        <f t="shared" si="13"/>
        <v>211729940176</v>
      </c>
      <c r="Q16" s="2">
        <f t="shared" si="13"/>
        <v>166203941034</v>
      </c>
      <c r="R16" s="2">
        <f t="shared" si="13"/>
        <v>123838299924</v>
      </c>
      <c r="S16" s="2">
        <f t="shared" si="13"/>
        <v>95514316424</v>
      </c>
      <c r="T16" s="2">
        <f t="shared" si="13"/>
        <v>348379437541</v>
      </c>
      <c r="U16" s="2">
        <f t="shared" si="13"/>
        <v>316349602459</v>
      </c>
      <c r="V16" s="2">
        <f t="shared" si="13"/>
        <v>212271534750</v>
      </c>
      <c r="W16" s="2">
        <f t="shared" si="13"/>
        <v>129917780801</v>
      </c>
      <c r="X16" s="2">
        <f t="shared" si="13"/>
        <v>107737306456</v>
      </c>
      <c r="Y16" s="2">
        <f t="shared" si="13"/>
        <v>90886611508</v>
      </c>
      <c r="Z16" s="2">
        <f t="shared" si="13"/>
        <v>79073528709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3780100000000</v>
      </c>
      <c r="E20" s="2">
        <f ca="1">IFERROR(E21*E2,"")</f>
        <v>3303000000000</v>
      </c>
      <c r="H20" s="2">
        <f t="shared" ref="H20:Z20" ca="1" si="14">IFERROR(H21*H2,"")</f>
        <v>3303000000000</v>
      </c>
      <c r="I20" s="2">
        <f t="shared" ca="1" si="14"/>
        <v>3890200000000</v>
      </c>
      <c r="J20" s="2">
        <f t="shared" ca="1" si="14"/>
        <v>5064600000000</v>
      </c>
      <c r="K20" s="2">
        <f t="shared" ca="1" si="14"/>
        <v>4881100000000</v>
      </c>
      <c r="L20" s="2">
        <f t="shared" ca="1" si="14"/>
        <v>7303300000000</v>
      </c>
      <c r="M20" s="2">
        <f t="shared" ca="1" si="14"/>
        <v>5872000000000</v>
      </c>
      <c r="N20" s="2">
        <f t="shared" ca="1" si="14"/>
        <v>4991200000000</v>
      </c>
      <c r="O20" s="2">
        <f t="shared" ca="1" si="14"/>
        <v>3200240000000</v>
      </c>
      <c r="P20" s="2">
        <f t="shared" ca="1" si="14"/>
        <v>3082800000000</v>
      </c>
      <c r="Q20" s="2">
        <f t="shared" ca="1" si="14"/>
        <v>2510280000000</v>
      </c>
      <c r="R20" s="2">
        <f t="shared" ca="1" si="14"/>
        <v>3816800000000</v>
      </c>
      <c r="S20" s="2">
        <f t="shared" ca="1" si="14"/>
        <v>3670000000000</v>
      </c>
      <c r="T20" s="2">
        <f t="shared" ca="1" si="14"/>
        <v>6385800000000</v>
      </c>
      <c r="U20" s="2">
        <f t="shared" ca="1" si="14"/>
        <v>6018800000000</v>
      </c>
      <c r="V20" s="2">
        <f t="shared" ca="1" si="14"/>
        <v>749843424000</v>
      </c>
      <c r="W20" s="2">
        <f t="shared" ca="1" si="14"/>
        <v>166885792000</v>
      </c>
      <c r="X20" s="2">
        <f t="shared" ca="1" si="14"/>
        <v>132594264000</v>
      </c>
      <c r="Y20" s="2">
        <f t="shared" ca="1" si="14"/>
        <v>67211520000</v>
      </c>
      <c r="Z20" s="2">
        <f t="shared" ca="1" si="14"/>
        <v>44579060000</v>
      </c>
    </row>
    <row r="21" spans="1:26" ht="15.5" x14ac:dyDescent="0.35">
      <c r="C21" t="s">
        <v>12</v>
      </c>
      <c r="D21" s="2">
        <f>IFERROR(INDEX(D51:D500,MATCH($C$7,$C$51:$C$500,0)),"")</f>
        <v>7340000000</v>
      </c>
      <c r="E21" s="2">
        <f>IFERROR(INDEX(E51:E500,MATCH($C$7,$C$51:$C$500,0)),"")</f>
        <v>7340000000</v>
      </c>
      <c r="H21" s="2">
        <f>IFERROR(INDEX(D21:G21,COUNT(D21:G21)),"")</f>
        <v>7340000000</v>
      </c>
      <c r="I21" s="2">
        <f t="shared" ref="I21:Z21" si="15">IFERROR(INDEX(I51:I500,MATCH($C$7,$C$51:$C$500,0)),"")</f>
        <v>7340000000</v>
      </c>
      <c r="J21" s="2">
        <f t="shared" si="15"/>
        <v>7340000000</v>
      </c>
      <c r="K21" s="2">
        <f t="shared" si="15"/>
        <v>7340000000</v>
      </c>
      <c r="L21" s="2">
        <f t="shared" si="15"/>
        <v>7340000000</v>
      </c>
      <c r="M21" s="2">
        <f t="shared" si="15"/>
        <v>7340000000</v>
      </c>
      <c r="N21" s="2">
        <f t="shared" si="15"/>
        <v>7340000000</v>
      </c>
      <c r="O21" s="2">
        <f t="shared" si="15"/>
        <v>7340000000</v>
      </c>
      <c r="P21" s="2">
        <f t="shared" si="15"/>
        <v>7340000000</v>
      </c>
      <c r="Q21" s="2">
        <f t="shared" si="15"/>
        <v>7340000000</v>
      </c>
      <c r="R21" s="2">
        <f t="shared" si="15"/>
        <v>7340000000</v>
      </c>
      <c r="S21" s="2">
        <f t="shared" si="15"/>
        <v>7340000000</v>
      </c>
      <c r="T21" s="2">
        <f t="shared" si="15"/>
        <v>7340000000</v>
      </c>
      <c r="U21" s="2">
        <f t="shared" si="15"/>
        <v>7340000000</v>
      </c>
      <c r="V21" s="2">
        <f t="shared" si="15"/>
        <v>1840000000</v>
      </c>
      <c r="W21" s="2">
        <f t="shared" si="15"/>
        <v>1840000000</v>
      </c>
      <c r="X21" s="2">
        <f t="shared" si="15"/>
        <v>1840000000</v>
      </c>
      <c r="Y21" s="2">
        <f t="shared" si="15"/>
        <v>1840000000</v>
      </c>
      <c r="Z21" s="2">
        <f t="shared" si="15"/>
        <v>920000000</v>
      </c>
    </row>
    <row r="23" spans="1:26" ht="15.5" x14ac:dyDescent="0.35">
      <c r="B23" t="s">
        <v>41</v>
      </c>
      <c r="C23" t="s">
        <v>42</v>
      </c>
      <c r="D23" s="3">
        <f>IFERROR(D5/D6*100,"")</f>
        <v>7.5601137293568463</v>
      </c>
      <c r="E23" s="3">
        <f>IFERROR(E5/E6*100,"")</f>
        <v>4.1270201505312905</v>
      </c>
      <c r="H23" s="3">
        <f t="shared" ref="H23:Z23" si="16">IFERROR(H5/H6*100,"")</f>
        <v>21.888501868885548</v>
      </c>
      <c r="I23" s="3">
        <f t="shared" si="16"/>
        <v>20.389510720358292</v>
      </c>
      <c r="J23" s="3">
        <f t="shared" si="16"/>
        <v>22.687283141496263</v>
      </c>
      <c r="K23" s="3">
        <f t="shared" si="16"/>
        <v>23.853552646357855</v>
      </c>
      <c r="L23" s="3">
        <f t="shared" si="16"/>
        <v>31.800701715884273</v>
      </c>
      <c r="M23" s="3">
        <f t="shared" si="16"/>
        <v>29.966983798642126</v>
      </c>
      <c r="N23" s="3">
        <f t="shared" si="16"/>
        <v>24.029619056188555</v>
      </c>
      <c r="O23" s="3">
        <f t="shared" si="16"/>
        <v>16.858914415164648</v>
      </c>
      <c r="P23" s="3">
        <f t="shared" si="16"/>
        <v>14.340826692778291</v>
      </c>
      <c r="Q23" s="3">
        <f t="shared" si="16"/>
        <v>11.359075727768806</v>
      </c>
      <c r="R23" s="3">
        <f t="shared" si="16"/>
        <v>9.277905197131572</v>
      </c>
      <c r="S23" s="3">
        <f t="shared" si="16"/>
        <v>8.1275980762651585</v>
      </c>
      <c r="T23" s="3">
        <f t="shared" si="16"/>
        <v>28.424505125780442</v>
      </c>
      <c r="U23" s="3">
        <f t="shared" si="16"/>
        <v>30.600733009275299</v>
      </c>
      <c r="V23" s="3">
        <f t="shared" si="16"/>
        <v>25.86974233064544</v>
      </c>
      <c r="W23" s="3">
        <f t="shared" si="16"/>
        <v>19.6065859618902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-0.17998026416261792</v>
      </c>
      <c r="E24" s="4">
        <f>IFERROR(_xlfn.RRI(5,J23,E23),"")</f>
        <v>-0.28883427136132089</v>
      </c>
      <c r="H24" s="4">
        <f t="shared" ref="H24:Z24" si="17">IFERROR(_xlfn.RRI(5,M23,H23),"")</f>
        <v>-6.0894030984726677E-2</v>
      </c>
      <c r="I24" s="4">
        <f t="shared" si="17"/>
        <v>-3.2319513099116182E-2</v>
      </c>
      <c r="J24" s="4">
        <f t="shared" si="17"/>
        <v>6.1183715959377549E-2</v>
      </c>
      <c r="K24" s="4">
        <f t="shared" si="17"/>
        <v>0.10712275375310476</v>
      </c>
      <c r="L24" s="4">
        <f t="shared" si="17"/>
        <v>0.2286232844882965</v>
      </c>
      <c r="M24" s="4">
        <f t="shared" si="17"/>
        <v>0.26426647137309711</v>
      </c>
      <c r="N24" s="4">
        <f t="shared" si="17"/>
        <v>0.24210106289146882</v>
      </c>
      <c r="O24" s="4">
        <f t="shared" si="17"/>
        <v>-9.9202154596605974E-2</v>
      </c>
      <c r="P24" s="4">
        <f t="shared" si="17"/>
        <v>-0.14065318525895709</v>
      </c>
      <c r="Q24" s="4">
        <f t="shared" si="17"/>
        <v>-0.15177673835393757</v>
      </c>
      <c r="R24" s="4">
        <f t="shared" si="17"/>
        <v>-0.13898723424371651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54.55</v>
      </c>
      <c r="J25" s="3">
        <f t="shared" si="18"/>
        <v>58.02</v>
      </c>
      <c r="K25" s="3">
        <f t="shared" si="18"/>
        <v>60.65</v>
      </c>
      <c r="L25" s="3">
        <f t="shared" si="18"/>
        <v>78.489999999999995</v>
      </c>
      <c r="M25" s="3">
        <f t="shared" si="18"/>
        <v>64.14</v>
      </c>
      <c r="N25" s="3">
        <f t="shared" si="18"/>
        <v>44</v>
      </c>
      <c r="O25" s="3">
        <f t="shared" si="18"/>
        <v>29.36</v>
      </c>
      <c r="P25" s="3">
        <f t="shared" si="18"/>
        <v>21.33</v>
      </c>
      <c r="Q25" s="3">
        <f t="shared" si="18"/>
        <v>16.46</v>
      </c>
      <c r="R25" s="3">
        <f t="shared" si="18"/>
        <v>12.32</v>
      </c>
      <c r="S25" s="3">
        <f t="shared" si="18"/>
        <v>9.51</v>
      </c>
      <c r="T25" s="3">
        <f t="shared" si="18"/>
        <v>35.32</v>
      </c>
      <c r="U25" s="3">
        <f t="shared" si="18"/>
        <v>32.03</v>
      </c>
      <c r="V25" s="3">
        <f t="shared" si="18"/>
        <v>85.25</v>
      </c>
      <c r="W25" s="3">
        <f t="shared" si="18"/>
        <v>51.62</v>
      </c>
      <c r="X25" s="3">
        <f t="shared" si="18"/>
        <v>43.65</v>
      </c>
      <c r="Y25" s="3">
        <f t="shared" si="18"/>
        <v>35.44</v>
      </c>
      <c r="Z25" s="3">
        <f t="shared" si="18"/>
        <v>60.17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4.3922878613691818E-2</v>
      </c>
      <c r="J26" s="4">
        <f t="shared" si="19"/>
        <v>0.14594647926438697</v>
      </c>
      <c r="K26" s="4">
        <f t="shared" si="19"/>
        <v>0.23244625634128946</v>
      </c>
      <c r="L26" s="4">
        <f t="shared" si="19"/>
        <v>0.36671166017289369</v>
      </c>
      <c r="M26" s="4">
        <f t="shared" si="19"/>
        <v>0.39092479663123414</v>
      </c>
      <c r="N26" s="4">
        <f t="shared" si="19"/>
        <v>0.35848370025498477</v>
      </c>
      <c r="O26" s="4">
        <f t="shared" si="19"/>
        <v>-3.6288433866277225E-2</v>
      </c>
      <c r="P26" s="4">
        <f t="shared" si="19"/>
        <v>-7.8093698838036185E-2</v>
      </c>
      <c r="Q26" s="4">
        <f t="shared" si="19"/>
        <v>-0.28030731478819748</v>
      </c>
      <c r="R26" s="4">
        <f t="shared" si="19"/>
        <v>-0.24914073924519342</v>
      </c>
      <c r="S26" s="4">
        <f t="shared" si="19"/>
        <v>-0.26270845468795112</v>
      </c>
      <c r="T26" s="4">
        <f t="shared" si="19"/>
        <v>-6.7811997287869907E-4</v>
      </c>
      <c r="U26" s="4">
        <f t="shared" si="19"/>
        <v>-0.11847347348351422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122.41672315108991</v>
      </c>
      <c r="E27" s="3">
        <f>IFERROR(E4/E21,"")</f>
        <v>86.070218456403268</v>
      </c>
      <c r="H27" s="3">
        <f t="shared" ref="H27:Z27" si="20">IFERROR(H4/H21,"")</f>
        <v>416.97388321498636</v>
      </c>
      <c r="I27" s="3">
        <f t="shared" si="20"/>
        <v>397.04728429863758</v>
      </c>
      <c r="J27" s="3">
        <f t="shared" si="20"/>
        <v>358.62535430871935</v>
      </c>
      <c r="K27" s="3">
        <f t="shared" si="20"/>
        <v>333.43896969986378</v>
      </c>
      <c r="L27" s="3">
        <f t="shared" si="20"/>
        <v>352.40671624209807</v>
      </c>
      <c r="M27" s="3">
        <f t="shared" si="20"/>
        <v>348.07642814495915</v>
      </c>
      <c r="N27" s="3">
        <f t="shared" si="20"/>
        <v>301.32746500490464</v>
      </c>
      <c r="O27" s="3">
        <f t="shared" si="20"/>
        <v>293.16091712343325</v>
      </c>
      <c r="P27" s="3">
        <f t="shared" si="20"/>
        <v>268.59374253010901</v>
      </c>
      <c r="Q27" s="3">
        <f t="shared" si="20"/>
        <v>236.10154793869211</v>
      </c>
      <c r="R27" s="3">
        <f t="shared" si="20"/>
        <v>205.99160316321525</v>
      </c>
      <c r="S27" s="3">
        <f t="shared" si="20"/>
        <v>176.01176900149864</v>
      </c>
      <c r="T27" s="3">
        <f t="shared" si="20"/>
        <v>219.31317134700274</v>
      </c>
      <c r="U27" s="3">
        <f t="shared" si="20"/>
        <v>193.1389958215259</v>
      </c>
      <c r="V27" s="3">
        <f t="shared" si="20"/>
        <v>605.25195826684785</v>
      </c>
      <c r="W27" s="3">
        <f t="shared" si="20"/>
        <v>501.45914641902175</v>
      </c>
      <c r="X27" s="3">
        <f t="shared" si="20"/>
        <v>451.1869043918478</v>
      </c>
      <c r="Y27" s="3">
        <f t="shared" si="20"/>
        <v>388.07739051358698</v>
      </c>
      <c r="Z27" s="3">
        <f t="shared" si="20"/>
        <v>703.397414348913</v>
      </c>
    </row>
    <row r="28" spans="1:26" ht="15.5" x14ac:dyDescent="0.35">
      <c r="C28" t="s">
        <v>48</v>
      </c>
      <c r="D28" s="4">
        <f>IFERROR(_xlfn.RRI(5,I27,D27),"")</f>
        <v>-0.20968594770387283</v>
      </c>
      <c r="E28" s="4">
        <f>IFERROR(_xlfn.RRI(5,J27,E27),"")</f>
        <v>-0.24830375119747417</v>
      </c>
      <c r="H28" s="4">
        <f t="shared" ref="H28:Z28" si="21">IFERROR(_xlfn.RRI(5,M27,H27),"")</f>
        <v>3.678056636367999E-2</v>
      </c>
      <c r="I28" s="4">
        <f t="shared" si="21"/>
        <v>5.6721886238666253E-2</v>
      </c>
      <c r="J28" s="4">
        <f t="shared" si="21"/>
        <v>4.1134849597169731E-2</v>
      </c>
      <c r="K28" s="4">
        <f t="shared" si="21"/>
        <v>4.4200971530575117E-2</v>
      </c>
      <c r="L28" s="4">
        <f t="shared" si="21"/>
        <v>8.3400591730213414E-2</v>
      </c>
      <c r="M28" s="4">
        <f t="shared" si="21"/>
        <v>0.11061879618122683</v>
      </c>
      <c r="N28" s="4">
        <f t="shared" si="21"/>
        <v>0.11352353881203725</v>
      </c>
      <c r="O28" s="4">
        <f t="shared" si="21"/>
        <v>5.9761825333693563E-2</v>
      </c>
      <c r="P28" s="4">
        <f t="shared" si="21"/>
        <v>6.8181825220641423E-2</v>
      </c>
      <c r="Q28" s="4">
        <f t="shared" si="21"/>
        <v>-0.17161442788901293</v>
      </c>
      <c r="R28" s="4">
        <f t="shared" si="21"/>
        <v>-0.16300513786379633</v>
      </c>
      <c r="S28" s="4">
        <f t="shared" si="21"/>
        <v>-0.17160580977674877</v>
      </c>
      <c r="T28" s="4">
        <f t="shared" si="21"/>
        <v>-0.10786767685191501</v>
      </c>
      <c r="U28" s="4">
        <f t="shared" si="21"/>
        <v>-0.22779281125418205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-5.9806963116166942E-2</v>
      </c>
      <c r="J29" s="4">
        <f t="shared" si="22"/>
        <v>-4.3363561417971895E-2</v>
      </c>
      <c r="K29" s="4">
        <f t="shared" si="22"/>
        <v>-0.22729010064976427</v>
      </c>
      <c r="L29" s="4">
        <f t="shared" si="22"/>
        <v>0.22372934206423439</v>
      </c>
      <c r="M29" s="4">
        <f t="shared" si="22"/>
        <v>0.45772727272727276</v>
      </c>
      <c r="N29" s="4">
        <f t="shared" si="22"/>
        <v>0.49863760217983655</v>
      </c>
      <c r="O29" s="4">
        <f t="shared" si="22"/>
        <v>0.37646507266760437</v>
      </c>
      <c r="P29" s="4">
        <f t="shared" si="22"/>
        <v>0.29586877278250284</v>
      </c>
      <c r="Q29" s="4">
        <f t="shared" si="22"/>
        <v>0.33603896103896108</v>
      </c>
      <c r="R29" s="4">
        <f t="shared" si="22"/>
        <v>0.29547844374342802</v>
      </c>
      <c r="S29" s="4">
        <f t="shared" si="22"/>
        <v>-0.73074745186862977</v>
      </c>
      <c r="T29" s="4">
        <f t="shared" si="22"/>
        <v>0.10271620355916325</v>
      </c>
      <c r="U29" s="4">
        <f t="shared" si="22"/>
        <v>-0.6242815249266862</v>
      </c>
      <c r="V29" s="4">
        <f t="shared" si="22"/>
        <v>0.65149166989538942</v>
      </c>
      <c r="W29" s="4">
        <f t="shared" si="22"/>
        <v>0.18258877434135165</v>
      </c>
      <c r="X29" s="4">
        <f t="shared" si="22"/>
        <v>0.23165914221218967</v>
      </c>
      <c r="Y29" s="4">
        <f t="shared" si="22"/>
        <v>-0.41100216054512223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5.018696690382364E-2</v>
      </c>
      <c r="I30" s="4">
        <f t="shared" si="23"/>
        <v>0.10713668046136822</v>
      </c>
      <c r="J30" s="4">
        <f t="shared" si="23"/>
        <v>7.5535216029267452E-2</v>
      </c>
      <c r="K30" s="4">
        <f t="shared" si="23"/>
        <v>-5.3823453606382861E-2</v>
      </c>
      <c r="L30" s="4">
        <f t="shared" si="23"/>
        <v>1.244062437728629E-2</v>
      </c>
      <c r="M30" s="4">
        <f t="shared" si="23"/>
        <v>0.15514338574910053</v>
      </c>
      <c r="N30" s="4">
        <f t="shared" si="23"/>
        <v>2.7856877927670429E-2</v>
      </c>
      <c r="O30" s="4">
        <f t="shared" si="23"/>
        <v>9.1465923077378802E-2</v>
      </c>
      <c r="P30" s="4">
        <f t="shared" si="23"/>
        <v>0.13761957460716889</v>
      </c>
      <c r="Q30" s="4">
        <f t="shared" si="23"/>
        <v>0.14617073857918164</v>
      </c>
      <c r="R30" s="4">
        <f t="shared" si="23"/>
        <v>0.17032857707066934</v>
      </c>
      <c r="S30" s="4">
        <f t="shared" si="23"/>
        <v>-0.19744095659896116</v>
      </c>
      <c r="T30" s="4">
        <f t="shared" si="23"/>
        <v>0.1355198902952961</v>
      </c>
      <c r="U30" s="4">
        <f t="shared" si="23"/>
        <v>-0.68089488487640148</v>
      </c>
      <c r="V30" s="4">
        <f t="shared" si="23"/>
        <v>0.20698159080160902</v>
      </c>
      <c r="W30" s="4">
        <f t="shared" si="23"/>
        <v>0.11142221003718095</v>
      </c>
      <c r="X30" s="4">
        <f t="shared" si="23"/>
        <v>0.16262094989543407</v>
      </c>
      <c r="Y30" s="4">
        <f t="shared" si="23"/>
        <v>-0.44828146564513072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242.29</v>
      </c>
      <c r="E32" s="3">
        <f>IFERROR(INDEX(E51:E500,MATCH($A$32,$C$51:$C$500,0)),"")</f>
        <v>269.45</v>
      </c>
      <c r="H32" s="3">
        <f>IFERROR(INDEX(D32:G32,COUNT(D32:G32)),"")</f>
        <v>269.45</v>
      </c>
      <c r="I32" s="3">
        <f t="shared" ref="I32:Z32" si="24">IFERROR(INDEX(I51:I500,MATCH($C$32,$C$51:$C$500,0)),"")</f>
        <v>258.37</v>
      </c>
      <c r="J32" s="3">
        <f t="shared" si="24"/>
        <v>251.13</v>
      </c>
      <c r="K32" s="3">
        <f t="shared" si="24"/>
        <v>248.39</v>
      </c>
      <c r="L32" s="3">
        <f t="shared" si="24"/>
        <v>245.74</v>
      </c>
      <c r="M32" s="3">
        <f t="shared" si="24"/>
        <v>210.9</v>
      </c>
      <c r="N32" s="3">
        <f t="shared" si="24"/>
        <v>174.9</v>
      </c>
      <c r="O32" s="3">
        <f t="shared" si="24"/>
        <v>157.76</v>
      </c>
      <c r="P32" s="3">
        <f t="shared" si="24"/>
        <v>147.04</v>
      </c>
      <c r="Q32" s="3">
        <f t="shared" si="24"/>
        <v>138.07</v>
      </c>
      <c r="R32" s="3">
        <f t="shared" si="24"/>
        <v>127.14</v>
      </c>
      <c r="S32" s="3">
        <f t="shared" si="24"/>
        <v>119.93</v>
      </c>
      <c r="T32" s="3">
        <f t="shared" si="24"/>
        <v>122.49</v>
      </c>
      <c r="U32" s="3">
        <f t="shared" si="24"/>
        <v>103.17</v>
      </c>
      <c r="V32" s="3">
        <f t="shared" si="24"/>
        <v>324.55</v>
      </c>
      <c r="W32" s="3">
        <f t="shared" si="24"/>
        <v>259.3</v>
      </c>
      <c r="X32" s="3">
        <f t="shared" si="24"/>
        <v>222.69</v>
      </c>
      <c r="Y32" s="3">
        <f t="shared" si="24"/>
        <v>186.62</v>
      </c>
      <c r="Z32" s="3">
        <f t="shared" si="24"/>
        <v>308.63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1.86</v>
      </c>
      <c r="E33" s="3">
        <f>IFERROR(INDEX(E51:E500,MATCH($A$33,$C$51:$C$500,0)),"")</f>
        <v>1.87</v>
      </c>
      <c r="H33" s="3">
        <f>IFERROR(INDEX(D33:G33,COUNT(D33:G33)),"")</f>
        <v>1.87</v>
      </c>
      <c r="I33" s="3">
        <f t="shared" ref="I33:Z33" si="25">IFERROR(INDEX(I51:I500,MATCH($C$33,$C$51:$C$500,0)),"")</f>
        <v>2.0499999999999998</v>
      </c>
      <c r="J33" s="3">
        <f t="shared" si="25"/>
        <v>2.75</v>
      </c>
      <c r="K33" s="3">
        <f t="shared" si="25"/>
        <v>2.68</v>
      </c>
      <c r="L33" s="3">
        <f t="shared" si="25"/>
        <v>4.05</v>
      </c>
      <c r="M33" s="3">
        <f t="shared" si="25"/>
        <v>3.79</v>
      </c>
      <c r="N33" s="3">
        <f t="shared" si="25"/>
        <v>3.89</v>
      </c>
      <c r="O33" s="3">
        <f t="shared" si="25"/>
        <v>2.76</v>
      </c>
      <c r="P33" s="3">
        <f t="shared" si="25"/>
        <v>2.86</v>
      </c>
      <c r="Q33" s="3">
        <f t="shared" si="25"/>
        <v>2.48</v>
      </c>
      <c r="R33" s="3">
        <f t="shared" si="25"/>
        <v>4.09</v>
      </c>
      <c r="S33" s="3">
        <f t="shared" si="25"/>
        <v>4.17</v>
      </c>
      <c r="T33" s="3">
        <f t="shared" si="25"/>
        <v>7.1</v>
      </c>
      <c r="U33" s="3">
        <f t="shared" si="25"/>
        <v>7.95</v>
      </c>
      <c r="V33" s="3">
        <f t="shared" si="25"/>
        <v>5.05</v>
      </c>
      <c r="W33" s="3">
        <f t="shared" si="25"/>
        <v>1.4</v>
      </c>
      <c r="X33" s="3">
        <f t="shared" si="25"/>
        <v>1.31</v>
      </c>
      <c r="Y33" s="3">
        <f t="shared" si="25"/>
        <v>0.79</v>
      </c>
      <c r="Z33" s="3">
        <f t="shared" si="25"/>
        <v>1.27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24.04</v>
      </c>
      <c r="E34" s="3">
        <f>IFERROR(INDEX(E51:E500,MATCH($A$34,$C$51:$C$500,0)),"")</f>
        <v>44.53</v>
      </c>
      <c r="H34" s="3">
        <f>IFERROR(INDEX(D34:G34,COUNT(D34:G34)),"")</f>
        <v>44.53</v>
      </c>
      <c r="I34" s="3">
        <f t="shared" ref="I34:Z34" si="26">IFERROR(INDEX(I51:I500,MATCH($C$34,$C$51:$C$500,0)),"")</f>
        <v>9.7200000000000006</v>
      </c>
      <c r="J34" s="3">
        <f t="shared" si="26"/>
        <v>11.89</v>
      </c>
      <c r="K34" s="3">
        <f t="shared" si="26"/>
        <v>10.96</v>
      </c>
      <c r="L34" s="3">
        <f t="shared" si="26"/>
        <v>12.68</v>
      </c>
      <c r="M34" s="3">
        <f t="shared" si="26"/>
        <v>12.47</v>
      </c>
      <c r="N34" s="3">
        <f t="shared" si="26"/>
        <v>15.45</v>
      </c>
      <c r="O34" s="3">
        <f t="shared" si="26"/>
        <v>14.85</v>
      </c>
      <c r="P34" s="3">
        <f t="shared" si="26"/>
        <v>19.690000000000001</v>
      </c>
      <c r="Q34" s="3">
        <f t="shared" si="26"/>
        <v>20.78</v>
      </c>
      <c r="R34" s="3">
        <f t="shared" si="26"/>
        <v>42.21</v>
      </c>
      <c r="S34" s="3">
        <f t="shared" si="26"/>
        <v>52.58</v>
      </c>
      <c r="T34" s="3">
        <f t="shared" si="26"/>
        <v>24.63</v>
      </c>
      <c r="U34" s="3">
        <f t="shared" si="26"/>
        <v>25.6</v>
      </c>
      <c r="V34" s="3">
        <f t="shared" si="26"/>
        <v>19.239999999999998</v>
      </c>
      <c r="W34" s="3">
        <f t="shared" si="26"/>
        <v>7.05</v>
      </c>
      <c r="X34" s="3">
        <f t="shared" si="26"/>
        <v>6.69</v>
      </c>
      <c r="Y34" s="3">
        <f t="shared" si="26"/>
        <v>4.18</v>
      </c>
      <c r="Z34" s="3">
        <f t="shared" si="26"/>
        <v>6.51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3.68</v>
      </c>
      <c r="E35" s="3">
        <f>IFERROR(INDEX(E51:E500,MATCH($A$35,$C$51:$C$500,0)),"")</f>
        <v>5.87</v>
      </c>
      <c r="H35" s="3">
        <f>IFERROR(INDEX(D35:G35,COUNT(D35:G35)),"")</f>
        <v>5.87</v>
      </c>
      <c r="I35" s="3">
        <f t="shared" ref="I35:Z35" si="27">IFERROR(INDEX(I51:I500,MATCH($C$35,$C$51:$C$500,0)),"")</f>
        <v>1.34</v>
      </c>
      <c r="J35" s="3">
        <f t="shared" si="27"/>
        <v>1.92</v>
      </c>
      <c r="K35" s="3">
        <f t="shared" si="27"/>
        <v>1.99</v>
      </c>
      <c r="L35" s="3">
        <f t="shared" si="27"/>
        <v>2.82</v>
      </c>
      <c r="M35" s="3">
        <f t="shared" si="27"/>
        <v>2.2999999999999998</v>
      </c>
      <c r="N35" s="3">
        <f t="shared" si="27"/>
        <v>2.2599999999999998</v>
      </c>
      <c r="O35" s="3">
        <f t="shared" si="27"/>
        <v>1.49</v>
      </c>
      <c r="P35" s="3">
        <f t="shared" si="27"/>
        <v>1.56</v>
      </c>
      <c r="Q35" s="3">
        <f t="shared" si="27"/>
        <v>1.45</v>
      </c>
      <c r="R35" s="3">
        <f t="shared" si="27"/>
        <v>2.52</v>
      </c>
      <c r="S35" s="3">
        <f t="shared" si="27"/>
        <v>2.84</v>
      </c>
      <c r="T35" s="3">
        <f t="shared" si="27"/>
        <v>3.97</v>
      </c>
      <c r="U35" s="3">
        <f t="shared" si="27"/>
        <v>4.25</v>
      </c>
      <c r="V35" s="3">
        <f t="shared" si="27"/>
        <v>2.7</v>
      </c>
      <c r="W35" s="3">
        <f t="shared" si="27"/>
        <v>0.72</v>
      </c>
      <c r="X35" s="3">
        <f t="shared" si="27"/>
        <v>0.65</v>
      </c>
      <c r="Y35" s="3">
        <f t="shared" si="27"/>
        <v>0.38</v>
      </c>
      <c r="Z35" s="3">
        <f t="shared" si="27"/>
        <v>0.56000000000000005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898538747929</v>
      </c>
      <c r="E51" s="5">
        <v>631755403470</v>
      </c>
      <c r="F51" s="5">
        <v>740460013705</v>
      </c>
      <c r="G51" s="5">
        <v>750369058254</v>
      </c>
      <c r="I51" s="5">
        <v>2914327066752</v>
      </c>
      <c r="J51" s="5">
        <v>2632310100626</v>
      </c>
      <c r="K51" s="5">
        <v>2447442037597</v>
      </c>
      <c r="L51" s="5">
        <v>2586665297217</v>
      </c>
      <c r="M51" s="5">
        <v>2554880982584</v>
      </c>
      <c r="N51" s="5">
        <v>2211743593136</v>
      </c>
      <c r="O51" s="5">
        <v>2151801131686</v>
      </c>
      <c r="P51" s="5">
        <v>1971478070171</v>
      </c>
      <c r="Q51" s="5">
        <v>1732985361870</v>
      </c>
      <c r="R51" s="5">
        <v>1511978367218</v>
      </c>
      <c r="S51" s="5">
        <v>1291926384471</v>
      </c>
      <c r="T51" s="5">
        <v>1609758677687</v>
      </c>
      <c r="U51" s="5">
        <v>1417640229330</v>
      </c>
      <c r="V51" s="5">
        <v>1113663603211</v>
      </c>
      <c r="W51" s="5">
        <v>922684829411</v>
      </c>
      <c r="X51" s="5">
        <v>830183904081</v>
      </c>
      <c r="Y51" s="5">
        <v>714062398545</v>
      </c>
      <c r="Z51" s="5">
        <v>647125621201</v>
      </c>
    </row>
    <row r="52" spans="2:26" ht="15.5" x14ac:dyDescent="0.35">
      <c r="C52" t="s">
        <v>72</v>
      </c>
      <c r="D52" s="5">
        <v>-610488020630</v>
      </c>
      <c r="E52" s="5">
        <v>-441573461898</v>
      </c>
      <c r="F52" s="5">
        <v>-516209001815</v>
      </c>
      <c r="G52" s="5">
        <v>-528283117610</v>
      </c>
      <c r="I52" s="5">
        <v>-2030412241492</v>
      </c>
      <c r="J52" s="5">
        <v>-1727972510054</v>
      </c>
      <c r="K52" s="5">
        <v>-1543235117005</v>
      </c>
      <c r="L52" s="5">
        <v>-1533948666738</v>
      </c>
      <c r="M52" s="5">
        <v>-1635752529350</v>
      </c>
      <c r="N52" s="5">
        <v>-1508736424351</v>
      </c>
      <c r="O52" s="5">
        <v>-1583142041266</v>
      </c>
      <c r="P52" s="5">
        <v>-1499579696351</v>
      </c>
      <c r="Q52" s="5">
        <v>-1328188268126</v>
      </c>
      <c r="R52" s="5">
        <v>-1182892442278</v>
      </c>
      <c r="S52" s="5">
        <v>-1003838058164</v>
      </c>
      <c r="T52" s="5">
        <v>-1087606057608</v>
      </c>
      <c r="U52" s="5">
        <v>-915440031237</v>
      </c>
      <c r="V52" s="5">
        <v>-735935077763</v>
      </c>
      <c r="W52" s="5">
        <v>-636881558816</v>
      </c>
      <c r="X52" s="5">
        <v>-565896310681</v>
      </c>
      <c r="Y52" s="5">
        <v>-501343460715</v>
      </c>
      <c r="Z52" s="5">
        <v>-448856802409</v>
      </c>
    </row>
    <row r="53" spans="2:26" ht="15.5" x14ac:dyDescent="0.35">
      <c r="C53" t="s">
        <v>73</v>
      </c>
      <c r="D53" s="5">
        <v>288050727299</v>
      </c>
      <c r="E53" s="5">
        <v>190181941572</v>
      </c>
      <c r="F53" s="5">
        <v>224251011890</v>
      </c>
      <c r="G53" s="5">
        <v>222085940644</v>
      </c>
      <c r="I53" s="5">
        <v>883914825260</v>
      </c>
      <c r="J53" s="5">
        <v>904337590572</v>
      </c>
      <c r="K53" s="5">
        <v>904206920592</v>
      </c>
      <c r="L53" s="5">
        <v>1052716630479</v>
      </c>
      <c r="M53" s="5">
        <v>919128453234</v>
      </c>
      <c r="N53" s="5">
        <v>703007168785</v>
      </c>
      <c r="O53" s="5">
        <v>568659090420</v>
      </c>
      <c r="P53" s="5">
        <v>471898373820</v>
      </c>
      <c r="Q53" s="5">
        <v>404797093744</v>
      </c>
      <c r="R53" s="5">
        <v>329085924940</v>
      </c>
      <c r="S53" s="5">
        <v>288088326307</v>
      </c>
      <c r="T53" s="5">
        <v>522152620079</v>
      </c>
      <c r="U53" s="5">
        <v>502200198093</v>
      </c>
      <c r="V53" s="5">
        <v>377728525448</v>
      </c>
      <c r="W53" s="5">
        <v>285803270595</v>
      </c>
      <c r="X53" s="5">
        <v>264287593400</v>
      </c>
      <c r="Y53" s="5">
        <v>212718937830</v>
      </c>
      <c r="Z53" s="5">
        <v>198268818792</v>
      </c>
    </row>
    <row r="54" spans="2:26" ht="15.5" x14ac:dyDescent="0.35">
      <c r="C54" t="s">
        <v>74</v>
      </c>
      <c r="D54" s="5">
        <v>-101429759630</v>
      </c>
      <c r="E54" s="5">
        <v>-79921330722</v>
      </c>
      <c r="F54" s="5">
        <v>-96564863014</v>
      </c>
      <c r="G54" s="5">
        <v>-90537299329</v>
      </c>
      <c r="I54" s="5">
        <v>-359822419473</v>
      </c>
      <c r="J54" s="5">
        <v>-366981317234</v>
      </c>
      <c r="K54" s="5">
        <v>-340908095610</v>
      </c>
      <c r="L54" s="5">
        <v>-310406060942</v>
      </c>
      <c r="M54" s="5">
        <v>-322888181534</v>
      </c>
      <c r="N54" s="5">
        <v>-287043828800</v>
      </c>
      <c r="O54" s="5">
        <v>-286077587058</v>
      </c>
      <c r="P54" s="5">
        <v>-253170785231</v>
      </c>
      <c r="Q54" s="5">
        <v>-221594814657</v>
      </c>
      <c r="R54" s="5">
        <v>-194722219525</v>
      </c>
      <c r="S54" s="5">
        <v>-178519863275</v>
      </c>
      <c r="T54" s="5">
        <v>-174849024251</v>
      </c>
      <c r="U54" s="5">
        <v>-157838270140</v>
      </c>
      <c r="V54" s="5">
        <v>-148823677904</v>
      </c>
      <c r="W54" s="5">
        <v>-136831389868</v>
      </c>
      <c r="X54" s="5">
        <v>-117141331198</v>
      </c>
      <c r="Y54" s="5">
        <v>-86642003049</v>
      </c>
      <c r="Z54" s="5">
        <v>-83690893129</v>
      </c>
    </row>
    <row r="55" spans="2:26" ht="15.5" x14ac:dyDescent="0.35">
      <c r="C55" t="s">
        <v>75</v>
      </c>
      <c r="D55" s="5">
        <v>-77356692690</v>
      </c>
      <c r="E55" s="5">
        <v>-57944064152</v>
      </c>
      <c r="F55" s="5">
        <v>-65407182111</v>
      </c>
      <c r="G55" s="5">
        <v>-70349461522</v>
      </c>
      <c r="I55" s="5">
        <v>-263789041458</v>
      </c>
      <c r="J55" s="5">
        <v>-273667560297</v>
      </c>
      <c r="K55" s="5">
        <v>-248779954798</v>
      </c>
      <c r="L55" s="5">
        <v>-215975543568</v>
      </c>
      <c r="M55" s="5">
        <v>-228569270107</v>
      </c>
      <c r="N55" s="5">
        <v>-208604404577</v>
      </c>
      <c r="O55" s="5">
        <v>-219137231389</v>
      </c>
      <c r="P55" s="5">
        <v>-192785485679</v>
      </c>
      <c r="Q55" s="5">
        <v>-166016838507</v>
      </c>
      <c r="R55" s="5">
        <v>-148241385093</v>
      </c>
      <c r="S55" s="5">
        <v>-137713044045</v>
      </c>
      <c r="T55" s="5">
        <v>-134795460180</v>
      </c>
      <c r="U55" s="5">
        <v>-115894447709</v>
      </c>
      <c r="V55" s="5">
        <v>-110759464712</v>
      </c>
      <c r="W55" s="5">
        <v>-105089628998</v>
      </c>
      <c r="X55" s="5">
        <v>-88558232092</v>
      </c>
      <c r="Y55" s="5">
        <v>-67335896696</v>
      </c>
      <c r="Z55" s="5">
        <v>-64540579547</v>
      </c>
    </row>
    <row r="56" spans="2:26" ht="15.5" x14ac:dyDescent="0.35">
      <c r="C56" t="s">
        <v>76</v>
      </c>
      <c r="D56" s="5">
        <v>-24073066940</v>
      </c>
      <c r="E56" s="5">
        <v>-21977266570</v>
      </c>
      <c r="F56" s="5">
        <v>-31157680903</v>
      </c>
      <c r="G56" s="5">
        <v>-20187837807</v>
      </c>
      <c r="I56" s="5">
        <v>-96033378015</v>
      </c>
      <c r="J56" s="5">
        <v>-93313756937</v>
      </c>
      <c r="K56" s="5">
        <v>-92128140812</v>
      </c>
      <c r="L56" s="5">
        <v>-94430517374</v>
      </c>
      <c r="M56" s="5">
        <v>-94318911427</v>
      </c>
      <c r="N56" s="5">
        <v>-78439424223</v>
      </c>
      <c r="O56" s="5">
        <v>-66940355669</v>
      </c>
      <c r="P56" s="5">
        <v>-60385299552</v>
      </c>
      <c r="Q56" s="5">
        <v>-55577976150</v>
      </c>
      <c r="R56" s="5">
        <v>-46480834432</v>
      </c>
      <c r="S56" s="5">
        <v>-40806819230</v>
      </c>
      <c r="T56" s="5">
        <v>-40053564071</v>
      </c>
      <c r="U56" s="5">
        <v>-41943822431</v>
      </c>
      <c r="V56" s="5">
        <v>-38064213192</v>
      </c>
      <c r="W56" s="5">
        <v>-31741760870</v>
      </c>
      <c r="X56" s="5">
        <v>-28583099106</v>
      </c>
      <c r="Y56" s="5">
        <v>-19306106353</v>
      </c>
      <c r="Z56" s="5">
        <v>-19150313582</v>
      </c>
    </row>
    <row r="57" spans="2:26" ht="15.5" x14ac:dyDescent="0.35">
      <c r="C57" t="s">
        <v>166</v>
      </c>
      <c r="F57" s="5">
        <v>-3732070842</v>
      </c>
      <c r="G57" s="5">
        <v>3732070842</v>
      </c>
    </row>
    <row r="58" spans="2:26" ht="15.5" x14ac:dyDescent="0.35">
      <c r="C58" t="s">
        <v>77</v>
      </c>
      <c r="D58" s="5">
        <v>186620967669</v>
      </c>
      <c r="E58" s="5">
        <v>110260610850</v>
      </c>
      <c r="F58" s="5">
        <v>127686148876</v>
      </c>
      <c r="G58" s="5">
        <v>131548641315</v>
      </c>
      <c r="I58" s="5">
        <v>524092405787</v>
      </c>
      <c r="J58" s="5">
        <v>537356273338</v>
      </c>
      <c r="K58" s="5">
        <v>563298824982</v>
      </c>
      <c r="L58" s="5">
        <v>742310569537</v>
      </c>
      <c r="M58" s="5">
        <v>596240271700</v>
      </c>
      <c r="N58" s="5">
        <v>415963339985</v>
      </c>
      <c r="O58" s="5">
        <v>282581503362</v>
      </c>
      <c r="P58" s="5">
        <v>218727588589</v>
      </c>
      <c r="Q58" s="5">
        <v>183202279087</v>
      </c>
      <c r="R58" s="5">
        <v>134363705415</v>
      </c>
      <c r="S58" s="5">
        <v>109568463032</v>
      </c>
      <c r="T58" s="5">
        <v>347303595828</v>
      </c>
      <c r="U58" s="5">
        <v>344361927953</v>
      </c>
      <c r="V58" s="5">
        <v>228904847544</v>
      </c>
      <c r="W58" s="5">
        <v>148971880727</v>
      </c>
      <c r="X58" s="5">
        <v>147146262202</v>
      </c>
      <c r="Y58" s="5">
        <v>126076934781</v>
      </c>
      <c r="Z58" s="5">
        <v>114577925663</v>
      </c>
    </row>
    <row r="59" spans="2:26" ht="15.5" x14ac:dyDescent="0.35">
      <c r="C59" t="s">
        <v>78</v>
      </c>
      <c r="D59" s="5">
        <v>-4554038849</v>
      </c>
      <c r="E59" s="5">
        <v>-2113197197</v>
      </c>
      <c r="F59" s="5">
        <v>2781634045</v>
      </c>
      <c r="G59" s="5">
        <v>-3236036994</v>
      </c>
      <c r="I59" s="5">
        <v>-531313826</v>
      </c>
      <c r="J59" s="5">
        <v>10636620605</v>
      </c>
      <c r="K59" s="5">
        <v>12368871003</v>
      </c>
      <c r="L59" s="5">
        <v>3785524460</v>
      </c>
      <c r="M59" s="5">
        <v>13413342811</v>
      </c>
      <c r="N59" s="5">
        <v>4663066845</v>
      </c>
      <c r="O59" s="5">
        <v>9025862012</v>
      </c>
      <c r="P59" s="5">
        <v>-6997648413</v>
      </c>
      <c r="Q59" s="5">
        <v>-16998338053</v>
      </c>
      <c r="R59" s="5">
        <v>-10525405491</v>
      </c>
      <c r="S59" s="5">
        <v>-14054146608</v>
      </c>
      <c r="T59" s="5">
        <v>1075841713</v>
      </c>
      <c r="U59" s="5">
        <v>-28012325494</v>
      </c>
      <c r="V59" s="5">
        <v>-16633312794</v>
      </c>
      <c r="W59" s="5">
        <v>-19054099926</v>
      </c>
      <c r="X59" s="5">
        <v>-39408955746</v>
      </c>
      <c r="Y59" s="5">
        <v>-35190323273</v>
      </c>
      <c r="Z59" s="5">
        <v>-35504396954</v>
      </c>
    </row>
    <row r="60" spans="2:26" ht="15.5" x14ac:dyDescent="0.35">
      <c r="C60" t="s">
        <v>249</v>
      </c>
      <c r="D60" s="5">
        <v>171576577</v>
      </c>
      <c r="E60" s="5">
        <v>61228885</v>
      </c>
      <c r="F60" s="5">
        <v>830557</v>
      </c>
      <c r="G60" s="5">
        <v>30727229</v>
      </c>
      <c r="I60" s="5">
        <v>728265275</v>
      </c>
      <c r="J60" s="5">
        <v>1546920815</v>
      </c>
      <c r="K60" s="5">
        <v>411972519</v>
      </c>
      <c r="L60" s="5">
        <v>818427518</v>
      </c>
      <c r="M60" s="5">
        <v>891538836</v>
      </c>
      <c r="N60" s="5">
        <v>356293591</v>
      </c>
      <c r="O60" s="5">
        <v>808386522</v>
      </c>
      <c r="P60" s="5">
        <v>926506010</v>
      </c>
      <c r="Q60" s="5">
        <v>328136364</v>
      </c>
      <c r="R60" s="5">
        <v>159309194</v>
      </c>
      <c r="S60" s="5">
        <v>85000000</v>
      </c>
      <c r="T60" s="5">
        <v>122089923</v>
      </c>
      <c r="U60" s="5">
        <v>499489455</v>
      </c>
      <c r="V60" s="5">
        <v>373868765</v>
      </c>
      <c r="W60" s="5">
        <v>377454545</v>
      </c>
      <c r="X60" s="5">
        <v>-12550378845</v>
      </c>
      <c r="Y60" s="5">
        <v>-8504909811</v>
      </c>
      <c r="Z60" s="5">
        <v>612973989</v>
      </c>
    </row>
    <row r="61" spans="2:26" ht="15.5" x14ac:dyDescent="0.35">
      <c r="C61" t="s">
        <v>247</v>
      </c>
      <c r="D61" s="5">
        <v>1825540844</v>
      </c>
      <c r="E61" s="5">
        <v>3088316694</v>
      </c>
      <c r="F61" s="5">
        <v>2945135295</v>
      </c>
      <c r="G61" s="5">
        <v>1533918031</v>
      </c>
      <c r="I61" s="5">
        <v>10956889741</v>
      </c>
      <c r="J61" s="5">
        <v>12723360548</v>
      </c>
      <c r="K61" s="5">
        <v>14810047384</v>
      </c>
      <c r="L61" s="5">
        <v>11919581158</v>
      </c>
      <c r="M61" s="5">
        <v>11404390836</v>
      </c>
      <c r="N61" s="5">
        <v>10862622581</v>
      </c>
      <c r="O61" s="5">
        <v>10596735807</v>
      </c>
      <c r="P61" s="5">
        <v>4190255277</v>
      </c>
      <c r="Q61" s="5">
        <v>196351222</v>
      </c>
      <c r="R61" s="5">
        <v>52736696</v>
      </c>
      <c r="S61" s="5">
        <v>1616968352</v>
      </c>
      <c r="T61" s="5">
        <v>2321430609</v>
      </c>
      <c r="U61" s="5">
        <v>2370164882</v>
      </c>
      <c r="V61" s="5">
        <v>1088763571</v>
      </c>
      <c r="W61" s="5">
        <v>368513202</v>
      </c>
    </row>
    <row r="62" spans="2:26" ht="15.5" x14ac:dyDescent="0.35">
      <c r="C62" t="s">
        <v>27</v>
      </c>
      <c r="D62" s="5">
        <v>-1561812405</v>
      </c>
      <c r="E62" s="5">
        <v>-1489345883</v>
      </c>
      <c r="F62" s="5">
        <v>-2533907637</v>
      </c>
      <c r="G62" s="5">
        <v>-2632110680</v>
      </c>
      <c r="I62" s="5">
        <v>-10719686636</v>
      </c>
      <c r="J62" s="5">
        <v>-13756674985</v>
      </c>
      <c r="K62" s="5">
        <v>-10850294960</v>
      </c>
      <c r="L62" s="5">
        <v>-7663740464</v>
      </c>
      <c r="M62" s="5">
        <v>-4467111174</v>
      </c>
      <c r="N62" s="5">
        <v>-10381706052</v>
      </c>
      <c r="O62" s="5">
        <v>-8459795056</v>
      </c>
      <c r="P62" s="5">
        <v>-14682211729</v>
      </c>
      <c r="Q62" s="5">
        <v>-20727830903</v>
      </c>
      <c r="R62" s="5">
        <v>-19166879525</v>
      </c>
      <c r="S62" s="5">
        <v>-8484909022</v>
      </c>
      <c r="T62" s="5">
        <v>-5768209981</v>
      </c>
      <c r="U62" s="5">
        <v>-7317479164</v>
      </c>
      <c r="V62" s="5">
        <v>-13251326556</v>
      </c>
      <c r="W62" s="5">
        <v>-20634976309</v>
      </c>
      <c r="X62" s="5">
        <v>-31201116924</v>
      </c>
      <c r="Y62" s="5">
        <v>-35005156352</v>
      </c>
      <c r="Z62" s="5">
        <v>-26375588722</v>
      </c>
    </row>
    <row r="63" spans="2:26" ht="15.5" x14ac:dyDescent="0.35">
      <c r="C63" t="s">
        <v>248</v>
      </c>
      <c r="D63" s="5">
        <v>-7597553502</v>
      </c>
      <c r="E63" s="5">
        <v>-5194242659</v>
      </c>
      <c r="F63" s="5">
        <v>1341990466</v>
      </c>
      <c r="G63" s="5">
        <v>-3101272059</v>
      </c>
      <c r="I63" s="5">
        <v>-5495102208</v>
      </c>
      <c r="J63" s="5">
        <v>-15918295</v>
      </c>
      <c r="K63" s="5">
        <v>3335803954</v>
      </c>
      <c r="L63" s="5">
        <v>-5853428268</v>
      </c>
      <c r="M63" s="5">
        <v>1186560447</v>
      </c>
      <c r="N63" s="5">
        <v>442375575</v>
      </c>
      <c r="O63" s="5">
        <v>3958173253</v>
      </c>
      <c r="P63" s="5">
        <v>-2681423869</v>
      </c>
      <c r="Q63" s="5">
        <v>-407636326</v>
      </c>
      <c r="R63" s="5">
        <v>5952196588</v>
      </c>
      <c r="S63" s="5">
        <v>-9237283423</v>
      </c>
      <c r="T63" s="5">
        <v>-799281381</v>
      </c>
      <c r="U63" s="5">
        <v>-24999245384</v>
      </c>
      <c r="V63" s="5">
        <v>-5843644642</v>
      </c>
      <c r="W63" s="5">
        <v>-747809215</v>
      </c>
      <c r="X63" s="5">
        <v>6858306356</v>
      </c>
      <c r="Y63" s="5">
        <v>9188509369</v>
      </c>
      <c r="Z63" s="5">
        <v>-8147202679</v>
      </c>
    </row>
    <row r="64" spans="2:26" ht="15.5" x14ac:dyDescent="0.35">
      <c r="C64" t="s">
        <v>79</v>
      </c>
      <c r="D64" s="5">
        <v>2608209637</v>
      </c>
      <c r="E64" s="5">
        <v>1420845766</v>
      </c>
      <c r="F64" s="5">
        <v>1027585364</v>
      </c>
      <c r="G64" s="5">
        <v>932700485</v>
      </c>
      <c r="I64" s="5">
        <v>3998320002</v>
      </c>
      <c r="J64" s="5">
        <v>10138932522</v>
      </c>
      <c r="K64" s="5">
        <v>4661342106</v>
      </c>
      <c r="L64" s="5">
        <v>4564684516</v>
      </c>
      <c r="M64" s="5">
        <v>4397963866</v>
      </c>
      <c r="N64" s="5">
        <v>3383481150</v>
      </c>
      <c r="O64" s="5">
        <v>2122361486</v>
      </c>
      <c r="P64" s="5">
        <v>5249225898</v>
      </c>
      <c r="Q64" s="5">
        <v>3612641590</v>
      </c>
      <c r="R64" s="5">
        <v>2477231556</v>
      </c>
      <c r="S64" s="5">
        <v>1966077485</v>
      </c>
      <c r="T64" s="5">
        <v>5199812543</v>
      </c>
      <c r="U64" s="5">
        <v>1434744717</v>
      </c>
      <c r="V64" s="5">
        <v>999026068</v>
      </c>
      <c r="W64" s="5">
        <v>1582717851</v>
      </c>
      <c r="X64" s="5">
        <v>-2515766333</v>
      </c>
      <c r="Y64" s="5">
        <v>-868766479</v>
      </c>
      <c r="Z64" s="5">
        <v>-1594579542</v>
      </c>
    </row>
    <row r="65" spans="3:26" ht="15.5" x14ac:dyDescent="0.35">
      <c r="C65" t="s">
        <v>80</v>
      </c>
      <c r="D65" s="5">
        <v>-4554038849</v>
      </c>
      <c r="E65" s="5">
        <v>-2113197197</v>
      </c>
      <c r="F65" s="5">
        <v>2781634045</v>
      </c>
      <c r="G65" s="5">
        <v>-3236036994</v>
      </c>
      <c r="I65" s="5">
        <v>-531313826</v>
      </c>
      <c r="J65" s="5">
        <v>10636620605</v>
      </c>
      <c r="K65" s="5">
        <v>12368871003</v>
      </c>
      <c r="L65" s="5">
        <v>3785524460</v>
      </c>
      <c r="M65" s="5">
        <v>13413342811</v>
      </c>
      <c r="N65" s="5">
        <v>4663066845</v>
      </c>
      <c r="O65" s="5">
        <v>9025862012</v>
      </c>
      <c r="P65" s="5">
        <v>-6997648413</v>
      </c>
      <c r="Q65" s="5">
        <v>-16998338053</v>
      </c>
      <c r="R65" s="5">
        <v>-10525405491</v>
      </c>
      <c r="S65" s="5">
        <v>-14054146608</v>
      </c>
      <c r="T65" s="5">
        <v>1075841713</v>
      </c>
      <c r="U65" s="5">
        <v>-28012325494</v>
      </c>
      <c r="V65" s="5">
        <v>-16633312794</v>
      </c>
      <c r="W65" s="5">
        <v>-19054099926</v>
      </c>
      <c r="X65" s="5">
        <v>-39408955746</v>
      </c>
      <c r="Y65" s="5">
        <v>-35190323273</v>
      </c>
      <c r="Z65" s="5">
        <v>-35504396954</v>
      </c>
    </row>
    <row r="66" spans="3:26" ht="15.5" x14ac:dyDescent="0.35">
      <c r="C66" t="s">
        <v>29</v>
      </c>
      <c r="D66" s="5">
        <v>182066928820</v>
      </c>
      <c r="E66" s="5">
        <v>108147413653</v>
      </c>
      <c r="F66" s="5">
        <v>130467782921</v>
      </c>
      <c r="G66" s="5">
        <v>128312604321</v>
      </c>
      <c r="I66" s="5">
        <v>523561091961</v>
      </c>
      <c r="J66" s="5">
        <v>547992893943</v>
      </c>
      <c r="K66" s="5">
        <v>575667695985</v>
      </c>
      <c r="L66" s="5">
        <v>746096093997</v>
      </c>
      <c r="M66" s="5">
        <v>609653614511</v>
      </c>
      <c r="N66" s="5">
        <v>420626406830</v>
      </c>
      <c r="O66" s="5">
        <v>291607365374</v>
      </c>
      <c r="P66" s="5">
        <v>211729940176</v>
      </c>
      <c r="Q66" s="5">
        <v>166203941034</v>
      </c>
      <c r="R66" s="5">
        <v>123838299924</v>
      </c>
      <c r="S66" s="5">
        <v>95514316424</v>
      </c>
      <c r="T66" s="5">
        <v>348379437541</v>
      </c>
      <c r="U66" s="5">
        <v>316349602459</v>
      </c>
      <c r="V66" s="5">
        <v>212271534750</v>
      </c>
      <c r="W66" s="5">
        <v>129917780801</v>
      </c>
      <c r="X66" s="5">
        <v>107737306456</v>
      </c>
      <c r="Y66" s="5">
        <v>90886611508</v>
      </c>
      <c r="Z66" s="5">
        <v>79073528709</v>
      </c>
    </row>
    <row r="67" spans="3:26" ht="15.5" x14ac:dyDescent="0.35">
      <c r="C67" t="s">
        <v>28</v>
      </c>
      <c r="D67" s="5">
        <v>-41782090721</v>
      </c>
      <c r="E67" s="5">
        <v>-24501218605</v>
      </c>
      <c r="F67" s="5">
        <v>-30616159536</v>
      </c>
      <c r="G67" s="5">
        <v>-28939965405</v>
      </c>
      <c r="I67" s="5">
        <v>-117682706975</v>
      </c>
      <c r="J67" s="5">
        <v>-118454596731</v>
      </c>
      <c r="K67" s="5">
        <v>-126587574598</v>
      </c>
      <c r="L67" s="5">
        <v>-164538683396</v>
      </c>
      <c r="M67" s="5">
        <v>-133670240121</v>
      </c>
      <c r="N67" s="5">
        <v>-94384895323</v>
      </c>
      <c r="O67" s="5">
        <v>-73932125865</v>
      </c>
      <c r="P67" s="5">
        <v>-53522141574</v>
      </c>
      <c r="Q67" s="5">
        <v>-44020031391</v>
      </c>
      <c r="R67" s="5">
        <v>-32462388949</v>
      </c>
      <c r="S67" s="5">
        <v>-24304373076</v>
      </c>
      <c r="T67" s="5">
        <v>-86728384322</v>
      </c>
      <c r="U67" s="5">
        <v>-78651688576</v>
      </c>
      <c r="V67" s="5">
        <v>-53587185620</v>
      </c>
      <c r="W67" s="5">
        <v>-33968375756</v>
      </c>
      <c r="X67" s="5">
        <v>-27623257478</v>
      </c>
      <c r="Y67" s="5">
        <v>-25848796080</v>
      </c>
      <c r="Z67" s="5">
        <v>-23853119941</v>
      </c>
    </row>
    <row r="68" spans="3:26" ht="15.5" x14ac:dyDescent="0.35">
      <c r="C68" t="s">
        <v>81</v>
      </c>
      <c r="D68" s="5">
        <v>-41724807261</v>
      </c>
      <c r="E68" s="5">
        <v>-24556057680</v>
      </c>
      <c r="F68" s="5">
        <v>-32371057205</v>
      </c>
      <c r="G68" s="5">
        <v>-29434968610</v>
      </c>
      <c r="I68" s="5">
        <v>-121303640065</v>
      </c>
      <c r="J68" s="5">
        <v>-119799733816</v>
      </c>
      <c r="K68" s="5">
        <v>-127801212150</v>
      </c>
      <c r="L68" s="5">
        <v>-163745978975</v>
      </c>
      <c r="M68" s="5">
        <v>-137397922106</v>
      </c>
      <c r="N68" s="5">
        <v>-91110069840</v>
      </c>
      <c r="O68" s="5">
        <v>-74189171801</v>
      </c>
      <c r="P68" s="5">
        <v>-56510046755</v>
      </c>
      <c r="Q68" s="5">
        <v>-43967782057</v>
      </c>
      <c r="R68" s="5">
        <v>-35067817204</v>
      </c>
      <c r="S68" s="5">
        <v>-24958350700</v>
      </c>
      <c r="T68" s="5">
        <v>-85772743500</v>
      </c>
      <c r="U68" s="5">
        <v>-79932918250</v>
      </c>
      <c r="V68" s="5">
        <v>-55927961750</v>
      </c>
      <c r="W68" s="5">
        <v>-32427076500</v>
      </c>
      <c r="X68" s="5">
        <v>-30269644000</v>
      </c>
      <c r="Y68" s="5">
        <v>-27144662720</v>
      </c>
      <c r="Z68" s="5">
        <v>-24720542900</v>
      </c>
    </row>
    <row r="69" spans="3:26" ht="15.5" x14ac:dyDescent="0.35">
      <c r="C69" t="s">
        <v>82</v>
      </c>
      <c r="D69" s="5">
        <v>-57283460</v>
      </c>
      <c r="E69" s="5">
        <v>54839075</v>
      </c>
      <c r="F69" s="5">
        <v>5486968511</v>
      </c>
      <c r="G69" s="5">
        <v>-3237067637</v>
      </c>
      <c r="I69" s="5">
        <v>3620933090</v>
      </c>
      <c r="J69" s="5">
        <v>1345137085</v>
      </c>
      <c r="K69" s="5">
        <v>1213637552</v>
      </c>
      <c r="L69" s="5">
        <v>-792704421</v>
      </c>
      <c r="M69" s="5">
        <v>3727681985</v>
      </c>
      <c r="N69" s="5">
        <v>-3274825483</v>
      </c>
      <c r="O69" s="5">
        <v>257045936</v>
      </c>
      <c r="P69" s="5">
        <v>2987905181</v>
      </c>
      <c r="Q69" s="5">
        <v>-52249334</v>
      </c>
      <c r="R69" s="5">
        <v>2605428255</v>
      </c>
      <c r="S69" s="5">
        <v>653977624</v>
      </c>
      <c r="T69" s="5">
        <v>-955640822</v>
      </c>
      <c r="U69" s="5">
        <v>1281229674</v>
      </c>
      <c r="V69" s="5">
        <v>2340776130</v>
      </c>
      <c r="W69" s="5">
        <v>-1541299256</v>
      </c>
      <c r="X69" s="5">
        <v>2646386522</v>
      </c>
      <c r="Y69" s="5">
        <v>1295866640</v>
      </c>
      <c r="Z69" s="5">
        <v>867422959</v>
      </c>
    </row>
    <row r="70" spans="3:26" ht="15.5" x14ac:dyDescent="0.35">
      <c r="C70" t="s">
        <v>84</v>
      </c>
      <c r="D70" s="5">
        <v>-41782090721</v>
      </c>
      <c r="E70" s="5">
        <v>-24501218605</v>
      </c>
      <c r="F70" s="5">
        <v>-30616159536</v>
      </c>
      <c r="G70" s="5">
        <v>-28939965405</v>
      </c>
      <c r="I70" s="5">
        <v>-117682706975</v>
      </c>
      <c r="J70" s="5">
        <v>-118454596731</v>
      </c>
      <c r="K70" s="5">
        <v>-126587574598</v>
      </c>
      <c r="L70" s="5">
        <v>-164538683396</v>
      </c>
      <c r="M70" s="5">
        <v>-133670240121</v>
      </c>
      <c r="N70" s="5">
        <v>-94384895323</v>
      </c>
      <c r="O70" s="5">
        <v>-73932125865</v>
      </c>
      <c r="P70" s="5">
        <v>-53522141574</v>
      </c>
      <c r="Q70" s="5">
        <v>-44020031391</v>
      </c>
      <c r="R70" s="5">
        <v>-32462388949</v>
      </c>
      <c r="S70" s="5">
        <v>-24304373076</v>
      </c>
      <c r="T70" s="5">
        <v>-86728384322</v>
      </c>
      <c r="U70" s="5">
        <v>-78651688576</v>
      </c>
      <c r="V70" s="5">
        <v>-53587185620</v>
      </c>
      <c r="W70" s="5">
        <v>-33968375756</v>
      </c>
      <c r="X70" s="5">
        <v>-27623257478</v>
      </c>
      <c r="Y70" s="5">
        <v>-25848796080</v>
      </c>
      <c r="Z70" s="5">
        <v>-23853119941</v>
      </c>
    </row>
    <row r="71" spans="3:26" ht="15.5" x14ac:dyDescent="0.35">
      <c r="C71" t="s">
        <v>327</v>
      </c>
      <c r="D71" s="5">
        <v>140284838099</v>
      </c>
      <c r="E71" s="5">
        <v>83646195048</v>
      </c>
      <c r="F71" s="5">
        <v>99851623385</v>
      </c>
      <c r="G71" s="5">
        <v>99372638916</v>
      </c>
      <c r="I71" s="5">
        <v>405878384986</v>
      </c>
      <c r="J71" s="5">
        <v>429538297212</v>
      </c>
      <c r="K71" s="5">
        <v>449080121387</v>
      </c>
      <c r="L71" s="5">
        <v>581557410601</v>
      </c>
      <c r="M71" s="5">
        <v>475983374390</v>
      </c>
      <c r="N71" s="5">
        <v>326241511507</v>
      </c>
      <c r="O71" s="5">
        <v>217675239509</v>
      </c>
      <c r="P71" s="5">
        <v>158207798602</v>
      </c>
      <c r="Q71" s="5">
        <v>122183909643</v>
      </c>
      <c r="R71" s="5">
        <v>91375910975</v>
      </c>
      <c r="S71" s="5">
        <v>71209943348</v>
      </c>
      <c r="T71" s="5">
        <v>261651053219</v>
      </c>
      <c r="U71" s="5">
        <v>237697913883</v>
      </c>
      <c r="V71" s="5">
        <v>158684349130</v>
      </c>
      <c r="W71" s="5">
        <v>95949405045</v>
      </c>
      <c r="X71" s="5">
        <v>80114048978</v>
      </c>
      <c r="Y71" s="5">
        <v>65037815428</v>
      </c>
      <c r="Z71" s="5">
        <v>55220408768</v>
      </c>
    </row>
    <row r="72" spans="3:26" ht="15.5" x14ac:dyDescent="0.35">
      <c r="C72" t="s">
        <v>800</v>
      </c>
      <c r="X72" s="5">
        <v>-1074195850</v>
      </c>
      <c r="Y72" s="5">
        <v>-1149401270</v>
      </c>
      <c r="Z72" s="5">
        <v>-930091653</v>
      </c>
    </row>
    <row r="73" spans="3:26" ht="15.5" x14ac:dyDescent="0.35">
      <c r="C73" t="s">
        <v>86</v>
      </c>
      <c r="D73" s="5">
        <v>140284838099</v>
      </c>
      <c r="E73" s="5">
        <v>83646195048</v>
      </c>
      <c r="F73" s="5">
        <v>99851623385</v>
      </c>
      <c r="G73" s="5">
        <v>99372638916</v>
      </c>
      <c r="I73" s="5">
        <v>405878384986</v>
      </c>
      <c r="J73" s="5">
        <v>429538297212</v>
      </c>
      <c r="K73" s="5">
        <v>449080121387</v>
      </c>
      <c r="L73" s="5">
        <v>581557410601</v>
      </c>
      <c r="M73" s="5">
        <v>475983374390</v>
      </c>
      <c r="N73" s="5">
        <v>326241511507</v>
      </c>
      <c r="O73" s="5">
        <v>217675239509</v>
      </c>
      <c r="P73" s="5">
        <v>158207798602</v>
      </c>
      <c r="Q73" s="5">
        <v>122183909643</v>
      </c>
      <c r="R73" s="5">
        <v>91375910975</v>
      </c>
      <c r="S73" s="5">
        <v>71209943348</v>
      </c>
      <c r="T73" s="5">
        <v>261651053219</v>
      </c>
      <c r="U73" s="5">
        <v>237697913883</v>
      </c>
      <c r="V73" s="5">
        <v>158684349130</v>
      </c>
      <c r="W73" s="5">
        <v>95949405045</v>
      </c>
      <c r="X73" s="5">
        <v>79039853128</v>
      </c>
      <c r="Y73" s="5">
        <v>63888414158</v>
      </c>
      <c r="Z73" s="5">
        <v>54290317115</v>
      </c>
    </row>
    <row r="74" spans="3:26" ht="15.5" x14ac:dyDescent="0.35">
      <c r="C74" t="s">
        <v>87</v>
      </c>
      <c r="F74" s="5">
        <v>-6218448929</v>
      </c>
      <c r="I74" s="5">
        <v>-6218448929</v>
      </c>
      <c r="J74" s="5">
        <v>18506292</v>
      </c>
      <c r="K74" s="5">
        <v>-2887466430</v>
      </c>
      <c r="L74" s="5">
        <v>6965304579</v>
      </c>
      <c r="M74" s="5">
        <v>498081484</v>
      </c>
      <c r="N74" s="5">
        <v>-9653737424</v>
      </c>
      <c r="O74" s="5">
        <v>-17340239214</v>
      </c>
      <c r="P74" s="5">
        <v>683453610</v>
      </c>
      <c r="Q74" s="5">
        <v>-3952697483</v>
      </c>
      <c r="R74" s="5">
        <v>-2604849972</v>
      </c>
      <c r="S74" s="5">
        <v>3015566813</v>
      </c>
    </row>
    <row r="75" spans="3:26" ht="15.5" x14ac:dyDescent="0.35">
      <c r="C75" t="s">
        <v>89</v>
      </c>
      <c r="D75" s="5">
        <v>140284838099</v>
      </c>
      <c r="E75" s="5">
        <v>83646195048</v>
      </c>
      <c r="F75" s="5">
        <v>93633174456</v>
      </c>
      <c r="G75" s="5">
        <v>99372638916</v>
      </c>
      <c r="I75" s="5">
        <v>399659936057</v>
      </c>
      <c r="J75" s="5">
        <v>429556803504</v>
      </c>
      <c r="K75" s="5">
        <v>446192654957</v>
      </c>
      <c r="L75" s="5">
        <v>588522715180</v>
      </c>
      <c r="M75" s="5">
        <v>476481455874</v>
      </c>
      <c r="N75" s="5">
        <v>316587774083</v>
      </c>
      <c r="O75" s="5">
        <v>200335000295</v>
      </c>
      <c r="P75" s="5">
        <v>158891252212</v>
      </c>
      <c r="Q75" s="5">
        <v>118231212160</v>
      </c>
      <c r="R75" s="5">
        <v>88771061003</v>
      </c>
      <c r="S75" s="5">
        <v>74225510161</v>
      </c>
      <c r="T75" s="5">
        <v>261651053219</v>
      </c>
      <c r="U75" s="5">
        <v>237697913883</v>
      </c>
      <c r="V75" s="5">
        <v>158684349130</v>
      </c>
      <c r="W75" s="5">
        <v>95949405045</v>
      </c>
    </row>
    <row r="76" spans="3:26" ht="15.5" x14ac:dyDescent="0.35">
      <c r="C76" t="s">
        <v>90</v>
      </c>
      <c r="D76" s="5">
        <v>140284838099</v>
      </c>
      <c r="E76" s="5">
        <v>83646195048</v>
      </c>
      <c r="F76" s="5">
        <v>99851623385</v>
      </c>
      <c r="G76" s="5">
        <v>99372638916</v>
      </c>
      <c r="I76" s="5">
        <v>405878384986</v>
      </c>
      <c r="J76" s="5">
        <v>429538297212</v>
      </c>
      <c r="K76" s="5">
        <v>449080121387</v>
      </c>
      <c r="L76" s="5">
        <v>581557410601</v>
      </c>
      <c r="M76" s="5">
        <v>475983374390</v>
      </c>
      <c r="N76" s="5">
        <v>326241511507</v>
      </c>
      <c r="O76" s="5">
        <v>217675239509</v>
      </c>
      <c r="P76" s="5">
        <v>158207798602</v>
      </c>
      <c r="Q76" s="5">
        <v>122183909643</v>
      </c>
      <c r="R76" s="5">
        <v>91375910975</v>
      </c>
      <c r="S76" s="5">
        <v>71209943348</v>
      </c>
      <c r="T76" s="5">
        <v>261651053219</v>
      </c>
      <c r="U76" s="5">
        <v>237697913883</v>
      </c>
      <c r="V76" s="5">
        <v>158684349130</v>
      </c>
      <c r="W76" s="5">
        <v>95949405045</v>
      </c>
      <c r="X76" s="5">
        <v>79039853128</v>
      </c>
      <c r="Y76" s="5">
        <v>63888414158</v>
      </c>
      <c r="Z76" s="5">
        <v>54290317115</v>
      </c>
    </row>
    <row r="77" spans="3:26" ht="15.5" x14ac:dyDescent="0.35">
      <c r="C77" t="s">
        <v>8</v>
      </c>
      <c r="D77" s="5">
        <v>137468055952</v>
      </c>
      <c r="E77" s="5">
        <v>83220512104</v>
      </c>
      <c r="F77" s="5">
        <v>92362485719</v>
      </c>
      <c r="G77" s="5">
        <v>97942233743</v>
      </c>
      <c r="I77" s="5">
        <v>394470294066</v>
      </c>
      <c r="J77" s="5">
        <v>425963280478</v>
      </c>
      <c r="K77" s="5">
        <v>442492097695</v>
      </c>
      <c r="L77" s="5">
        <v>582961991270</v>
      </c>
      <c r="M77" s="5">
        <v>471431563807</v>
      </c>
      <c r="N77" s="5">
        <v>313571786926</v>
      </c>
      <c r="O77" s="5">
        <v>198392630210</v>
      </c>
      <c r="P77" s="5">
        <v>157260993417</v>
      </c>
      <c r="Q77" s="5">
        <v>116930301976</v>
      </c>
      <c r="R77" s="5">
        <v>87962724498</v>
      </c>
      <c r="S77" s="5">
        <v>72719934489</v>
      </c>
      <c r="T77" s="5">
        <v>259297016923</v>
      </c>
      <c r="U77" s="5">
        <v>235163537462</v>
      </c>
      <c r="V77" s="5">
        <v>156462317607</v>
      </c>
      <c r="W77" s="5">
        <v>94733785499</v>
      </c>
    </row>
    <row r="78" spans="3:26" ht="15.5" x14ac:dyDescent="0.35">
      <c r="C78" t="s">
        <v>203</v>
      </c>
      <c r="D78" s="5">
        <v>2816782147</v>
      </c>
      <c r="E78" s="5">
        <v>425682944</v>
      </c>
      <c r="F78" s="5">
        <v>1270688737</v>
      </c>
      <c r="G78" s="5">
        <v>1430405173</v>
      </c>
      <c r="I78" s="5">
        <v>5189641991</v>
      </c>
      <c r="J78" s="5">
        <v>3593523026</v>
      </c>
      <c r="K78" s="5">
        <v>3700557262</v>
      </c>
      <c r="L78" s="5">
        <v>5560723910</v>
      </c>
      <c r="M78" s="5">
        <v>5049892067</v>
      </c>
      <c r="N78" s="5">
        <v>3015987157</v>
      </c>
      <c r="O78" s="5">
        <v>1942370085</v>
      </c>
      <c r="P78" s="5">
        <v>1630258795</v>
      </c>
      <c r="Q78" s="5">
        <v>1300910184</v>
      </c>
      <c r="R78" s="5">
        <v>808336505</v>
      </c>
      <c r="S78" s="5">
        <v>1505575672</v>
      </c>
      <c r="T78" s="5">
        <v>2354036296</v>
      </c>
      <c r="U78" s="5">
        <v>2534376421</v>
      </c>
      <c r="V78" s="5">
        <v>2222031523</v>
      </c>
      <c r="W78" s="5">
        <v>1215619546</v>
      </c>
    </row>
    <row r="79" spans="3:26" ht="15.5" x14ac:dyDescent="0.35">
      <c r="C79" t="s">
        <v>91</v>
      </c>
      <c r="D79" s="5">
        <v>140284838099</v>
      </c>
      <c r="E79" s="5">
        <v>83646195048</v>
      </c>
      <c r="F79" s="5">
        <v>99851623385</v>
      </c>
      <c r="G79" s="5">
        <v>99372638916</v>
      </c>
      <c r="I79" s="5">
        <v>405878384986</v>
      </c>
      <c r="J79" s="5">
        <v>429538297212</v>
      </c>
      <c r="K79" s="5">
        <v>449080121387</v>
      </c>
      <c r="L79" s="5">
        <v>581557410601</v>
      </c>
      <c r="M79" s="5">
        <v>475983374390</v>
      </c>
      <c r="N79" s="5">
        <v>326241511507</v>
      </c>
      <c r="O79" s="5">
        <v>217675239509</v>
      </c>
      <c r="P79" s="5">
        <v>158207798602</v>
      </c>
      <c r="Q79" s="5">
        <v>122183909643</v>
      </c>
      <c r="R79" s="5">
        <v>91375910975</v>
      </c>
      <c r="S79" s="5">
        <v>71209943348</v>
      </c>
      <c r="T79" s="5">
        <v>261651053219</v>
      </c>
      <c r="U79" s="5">
        <v>237697913883</v>
      </c>
      <c r="V79" s="5">
        <v>158684349130</v>
      </c>
      <c r="W79" s="5">
        <v>95949405045</v>
      </c>
      <c r="X79" s="5">
        <v>79039853128</v>
      </c>
      <c r="Y79" s="5">
        <v>63888414158</v>
      </c>
      <c r="Z79" s="5">
        <v>54290317115</v>
      </c>
    </row>
    <row r="80" spans="3:26" ht="15.5" x14ac:dyDescent="0.35">
      <c r="C80" t="s">
        <v>92</v>
      </c>
      <c r="D80" s="5">
        <v>140284838099</v>
      </c>
      <c r="E80" s="5">
        <v>83646195048</v>
      </c>
      <c r="F80" s="5">
        <v>93633174456</v>
      </c>
      <c r="G80" s="5">
        <v>99372638916</v>
      </c>
      <c r="I80" s="5">
        <v>399659936057</v>
      </c>
      <c r="J80" s="5">
        <v>429556803504</v>
      </c>
      <c r="K80" s="5">
        <v>446192654957</v>
      </c>
      <c r="L80" s="5">
        <v>588522715180</v>
      </c>
      <c r="M80" s="5">
        <v>476481455874</v>
      </c>
      <c r="N80" s="5">
        <v>316587774083</v>
      </c>
      <c r="O80" s="5">
        <v>200335000295</v>
      </c>
      <c r="P80" s="5">
        <v>158891252212</v>
      </c>
      <c r="Q80" s="5">
        <v>118231212160</v>
      </c>
      <c r="R80" s="5">
        <v>88771061003</v>
      </c>
      <c r="S80" s="5">
        <v>74225510161</v>
      </c>
      <c r="T80" s="5">
        <v>261651053219</v>
      </c>
      <c r="U80" s="5">
        <v>237697913883</v>
      </c>
      <c r="V80" s="5">
        <v>158684349130</v>
      </c>
      <c r="W80" s="5">
        <v>95949405045</v>
      </c>
    </row>
    <row r="81" spans="2:26" ht="15.5" x14ac:dyDescent="0.35">
      <c r="C81" t="s">
        <v>93</v>
      </c>
      <c r="D81" s="5">
        <v>140284838099</v>
      </c>
      <c r="E81" s="5">
        <v>83646195048</v>
      </c>
      <c r="F81" s="5">
        <v>93633174456</v>
      </c>
      <c r="G81" s="5">
        <v>99372638916</v>
      </c>
      <c r="I81" s="5">
        <v>399659936057</v>
      </c>
      <c r="J81" s="5">
        <v>429556803504</v>
      </c>
      <c r="K81" s="5">
        <v>446192654957</v>
      </c>
      <c r="L81" s="5">
        <v>588522715180</v>
      </c>
      <c r="M81" s="5">
        <v>476481455874</v>
      </c>
      <c r="N81" s="5">
        <v>316587774083</v>
      </c>
      <c r="O81" s="5">
        <v>200335000295</v>
      </c>
      <c r="P81" s="5">
        <v>158891252212</v>
      </c>
      <c r="Q81" s="5">
        <v>118231212160</v>
      </c>
      <c r="R81" s="5">
        <v>88771061003</v>
      </c>
      <c r="S81" s="5">
        <v>74225510161</v>
      </c>
      <c r="T81" s="5">
        <v>261651053219</v>
      </c>
      <c r="U81" s="5">
        <v>237697913883</v>
      </c>
      <c r="V81" s="5">
        <v>158684349130</v>
      </c>
      <c r="W81" s="5">
        <v>95949405045</v>
      </c>
    </row>
    <row r="83" spans="2:26" ht="15.5" x14ac:dyDescent="0.35">
      <c r="B83" t="s">
        <v>94</v>
      </c>
      <c r="C83" t="s">
        <v>95</v>
      </c>
    </row>
    <row r="84" spans="2:26" ht="15.5" x14ac:dyDescent="0.35">
      <c r="C84" t="s">
        <v>96</v>
      </c>
    </row>
    <row r="85" spans="2:26" ht="15.5" x14ac:dyDescent="0.35">
      <c r="C85" t="s">
        <v>20</v>
      </c>
      <c r="D85" s="5">
        <v>125038474878</v>
      </c>
      <c r="E85" s="5">
        <v>463574023136</v>
      </c>
      <c r="F85" s="5">
        <v>377944854422</v>
      </c>
      <c r="G85" s="5">
        <v>236302955751</v>
      </c>
      <c r="I85" s="5">
        <v>377944854422</v>
      </c>
      <c r="J85" s="5">
        <v>391886874111</v>
      </c>
      <c r="K85" s="5">
        <v>440664939606</v>
      </c>
      <c r="L85" s="5">
        <v>438360507463</v>
      </c>
      <c r="M85" s="5">
        <v>602550379682</v>
      </c>
      <c r="N85" s="5">
        <v>435881790280</v>
      </c>
      <c r="O85" s="5">
        <v>348977786130</v>
      </c>
      <c r="P85" s="5">
        <v>192813271612</v>
      </c>
      <c r="Q85" s="5">
        <v>59531055920</v>
      </c>
      <c r="R85" s="5">
        <v>3165484220</v>
      </c>
      <c r="S85" s="5">
        <v>5104533709</v>
      </c>
      <c r="T85" s="5">
        <v>47235005563</v>
      </c>
      <c r="U85" s="5">
        <v>32139868157</v>
      </c>
      <c r="V85" s="5">
        <v>45047439149</v>
      </c>
      <c r="W85" s="5">
        <v>10036563669</v>
      </c>
      <c r="X85" s="5">
        <v>40054250900</v>
      </c>
      <c r="Y85" s="5">
        <v>2378093247</v>
      </c>
      <c r="Z85" s="5">
        <v>10086655139</v>
      </c>
    </row>
    <row r="86" spans="2:26" ht="15.5" x14ac:dyDescent="0.35">
      <c r="C86" t="s">
        <v>289</v>
      </c>
      <c r="L86" s="5">
        <v>161500000000</v>
      </c>
      <c r="V86" s="5">
        <v>5000000000</v>
      </c>
    </row>
    <row r="87" spans="2:26" ht="15.5" x14ac:dyDescent="0.35">
      <c r="C87" t="s">
        <v>97</v>
      </c>
      <c r="D87" s="5">
        <v>933873416431</v>
      </c>
      <c r="E87" s="5">
        <v>772295483976</v>
      </c>
      <c r="F87" s="5">
        <v>885162047423</v>
      </c>
      <c r="G87" s="5">
        <v>952089911634</v>
      </c>
      <c r="I87" s="5">
        <v>885162047423</v>
      </c>
      <c r="J87" s="5">
        <v>919113217092</v>
      </c>
      <c r="K87" s="5">
        <v>855576318626</v>
      </c>
      <c r="L87" s="5">
        <v>734212826039</v>
      </c>
      <c r="M87" s="5">
        <v>681498227718</v>
      </c>
      <c r="N87" s="5">
        <v>614593667512</v>
      </c>
      <c r="O87" s="5">
        <v>522177510636</v>
      </c>
      <c r="P87" s="5">
        <v>502024289841</v>
      </c>
      <c r="Q87" s="5">
        <v>525510258284</v>
      </c>
      <c r="R87" s="5">
        <v>460909608031</v>
      </c>
      <c r="S87" s="5">
        <v>411567733678</v>
      </c>
      <c r="T87" s="5">
        <v>390137828432</v>
      </c>
      <c r="U87" s="5">
        <v>305097050002</v>
      </c>
      <c r="V87" s="5">
        <v>219004380127</v>
      </c>
      <c r="W87" s="5">
        <v>199302211699</v>
      </c>
      <c r="X87" s="5">
        <v>195999259700</v>
      </c>
      <c r="Y87" s="5">
        <v>158074952696</v>
      </c>
      <c r="Z87" s="5">
        <v>146299679740</v>
      </c>
    </row>
    <row r="88" spans="2:26" ht="15.5" x14ac:dyDescent="0.35">
      <c r="C88" t="s">
        <v>99</v>
      </c>
      <c r="D88" s="5">
        <v>820465889355</v>
      </c>
      <c r="E88" s="5">
        <v>692965632143</v>
      </c>
      <c r="F88" s="5">
        <v>802660301762</v>
      </c>
      <c r="G88" s="5">
        <v>855928691318</v>
      </c>
      <c r="I88" s="5">
        <v>802660301762</v>
      </c>
      <c r="J88" s="5">
        <v>839014798840</v>
      </c>
      <c r="K88" s="5">
        <v>802962424172</v>
      </c>
      <c r="L88" s="5">
        <v>698144786602</v>
      </c>
      <c r="M88" s="5">
        <v>645746213801</v>
      </c>
      <c r="N88" s="5">
        <v>577258937189</v>
      </c>
      <c r="O88" s="5">
        <v>494132691237</v>
      </c>
      <c r="P88" s="5">
        <v>480061330487</v>
      </c>
      <c r="Q88" s="5">
        <v>502676230333</v>
      </c>
      <c r="R88" s="5">
        <v>442233969661</v>
      </c>
      <c r="S88" s="5">
        <v>397467569273</v>
      </c>
      <c r="T88" s="5">
        <v>372846558039</v>
      </c>
      <c r="U88" s="5">
        <v>288363137413</v>
      </c>
      <c r="V88" s="5">
        <v>207199884195</v>
      </c>
      <c r="W88" s="5">
        <v>190204697830</v>
      </c>
      <c r="X88" s="5">
        <v>183032940196</v>
      </c>
      <c r="Y88" s="5">
        <v>146044053781</v>
      </c>
      <c r="Z88" s="5">
        <v>139381123973</v>
      </c>
    </row>
    <row r="89" spans="2:26" ht="15.5" x14ac:dyDescent="0.35">
      <c r="C89" t="s">
        <v>98</v>
      </c>
      <c r="D89" s="5">
        <v>113407527076</v>
      </c>
      <c r="E89" s="5">
        <v>79329851833</v>
      </c>
      <c r="F89" s="5">
        <v>82501745661</v>
      </c>
      <c r="G89" s="5">
        <v>96161220316</v>
      </c>
      <c r="I89" s="5">
        <v>82501745661</v>
      </c>
      <c r="J89" s="5">
        <v>80098418252</v>
      </c>
      <c r="K89" s="5">
        <v>52613894454</v>
      </c>
      <c r="L89" s="5">
        <v>36068039437</v>
      </c>
      <c r="M89" s="5">
        <v>35752013917</v>
      </c>
      <c r="N89" s="5">
        <v>37334730323</v>
      </c>
      <c r="O89" s="5">
        <v>28044819399</v>
      </c>
      <c r="P89" s="5">
        <v>21962959354</v>
      </c>
      <c r="Q89" s="5">
        <v>22834027951</v>
      </c>
      <c r="R89" s="5">
        <v>18675638370</v>
      </c>
      <c r="S89" s="5">
        <v>14100164405</v>
      </c>
      <c r="T89" s="5">
        <v>17291270393</v>
      </c>
      <c r="U89" s="5">
        <v>16733912589</v>
      </c>
      <c r="V89" s="5">
        <v>11804495932</v>
      </c>
      <c r="W89" s="5">
        <v>9097513869</v>
      </c>
      <c r="X89" s="5">
        <v>12966319504</v>
      </c>
      <c r="Y89" s="5">
        <v>12030898915</v>
      </c>
      <c r="Z89" s="5">
        <v>6918555767</v>
      </c>
    </row>
    <row r="90" spans="2:26" ht="15.5" x14ac:dyDescent="0.35">
      <c r="C90" t="s">
        <v>100</v>
      </c>
      <c r="D90" s="5">
        <v>933873416431</v>
      </c>
      <c r="E90" s="5">
        <v>772295483976</v>
      </c>
      <c r="F90" s="5">
        <v>885162047423</v>
      </c>
      <c r="G90" s="5">
        <v>952089911634</v>
      </c>
      <c r="I90" s="5">
        <v>885162047423</v>
      </c>
      <c r="J90" s="5">
        <v>919113217092</v>
      </c>
      <c r="K90" s="5">
        <v>855576318626</v>
      </c>
      <c r="L90" s="5">
        <v>734212826039</v>
      </c>
      <c r="M90" s="5">
        <v>681498227718</v>
      </c>
      <c r="N90" s="5">
        <v>614593667512</v>
      </c>
      <c r="O90" s="5">
        <v>522177510636</v>
      </c>
      <c r="P90" s="5">
        <v>502024289841</v>
      </c>
      <c r="Q90" s="5">
        <v>525510258284</v>
      </c>
      <c r="R90" s="5">
        <v>460909608031</v>
      </c>
      <c r="S90" s="5">
        <v>411567733678</v>
      </c>
      <c r="T90" s="5">
        <v>390137828432</v>
      </c>
      <c r="U90" s="5">
        <v>305097050002</v>
      </c>
      <c r="V90" s="5">
        <v>219004380127</v>
      </c>
      <c r="W90" s="5">
        <v>199302211699</v>
      </c>
      <c r="X90" s="5">
        <v>195999259700</v>
      </c>
      <c r="Y90" s="5">
        <v>158074952696</v>
      </c>
      <c r="Z90" s="5">
        <v>146299679740</v>
      </c>
    </row>
    <row r="91" spans="2:26" ht="15.5" x14ac:dyDescent="0.35">
      <c r="C91" t="s">
        <v>101</v>
      </c>
      <c r="D91" s="5">
        <v>2141837459</v>
      </c>
      <c r="E91" s="5">
        <v>2545240703</v>
      </c>
      <c r="F91" s="5">
        <v>2090867411</v>
      </c>
      <c r="G91" s="5">
        <v>2592567286</v>
      </c>
      <c r="I91" s="5">
        <v>2090867411</v>
      </c>
      <c r="J91" s="5">
        <v>2064707517</v>
      </c>
      <c r="K91" s="5">
        <v>1698849159</v>
      </c>
      <c r="L91" s="5">
        <v>878781732</v>
      </c>
      <c r="M91" s="5">
        <v>953025114</v>
      </c>
      <c r="N91" s="5">
        <v>1413912149</v>
      </c>
      <c r="O91" s="5">
        <v>1686278206</v>
      </c>
      <c r="P91" s="5">
        <v>1821247242</v>
      </c>
      <c r="Q91" s="5">
        <v>2152202872</v>
      </c>
      <c r="R91" s="5">
        <v>2135778219</v>
      </c>
      <c r="S91" s="5">
        <v>2358443609</v>
      </c>
      <c r="T91" s="5">
        <v>2718918458</v>
      </c>
      <c r="U91" s="5">
        <v>1283829152</v>
      </c>
      <c r="V91" s="5">
        <v>602828173</v>
      </c>
      <c r="W91" s="5">
        <v>384744878</v>
      </c>
      <c r="X91" s="5">
        <v>501492460</v>
      </c>
      <c r="Y91" s="5">
        <v>2995579696</v>
      </c>
      <c r="Z91" s="5">
        <v>190694167</v>
      </c>
    </row>
    <row r="92" spans="2:26" ht="15.5" x14ac:dyDescent="0.35">
      <c r="C92" t="s">
        <v>103</v>
      </c>
      <c r="D92" s="5">
        <v>145540270486</v>
      </c>
      <c r="E92" s="5">
        <v>166551156392</v>
      </c>
      <c r="F92" s="5">
        <v>118518433828</v>
      </c>
      <c r="G92" s="5">
        <v>142095406533</v>
      </c>
      <c r="I92" s="5">
        <v>118518433828</v>
      </c>
      <c r="J92" s="5">
        <v>165688130216</v>
      </c>
      <c r="K92" s="5">
        <v>254512353874</v>
      </c>
      <c r="L92" s="5">
        <v>257587525118</v>
      </c>
      <c r="M92" s="5">
        <v>158724777219</v>
      </c>
      <c r="N92" s="5">
        <v>122126018084</v>
      </c>
      <c r="O92" s="5">
        <v>93726557117</v>
      </c>
      <c r="P92" s="5">
        <v>123729877593</v>
      </c>
      <c r="Q92" s="5">
        <v>150201267307</v>
      </c>
      <c r="R92" s="5">
        <v>168265862770</v>
      </c>
      <c r="S92" s="5">
        <v>83987840161</v>
      </c>
      <c r="T92" s="5">
        <v>58178336958</v>
      </c>
      <c r="U92" s="5">
        <v>56150531321</v>
      </c>
      <c r="V92" s="5">
        <v>52092182453</v>
      </c>
      <c r="W92" s="5">
        <v>35613688330</v>
      </c>
      <c r="X92" s="5">
        <v>56760243054</v>
      </c>
      <c r="Y92" s="5">
        <v>37508636681</v>
      </c>
      <c r="Z92" s="5">
        <v>39006831963</v>
      </c>
    </row>
    <row r="93" spans="2:26" ht="15.5" x14ac:dyDescent="0.35">
      <c r="C93" t="s">
        <v>166</v>
      </c>
    </row>
    <row r="94" spans="2:26" ht="15.5" x14ac:dyDescent="0.35">
      <c r="C94" t="s">
        <v>79</v>
      </c>
      <c r="D94" s="5">
        <v>-205623631700</v>
      </c>
      <c r="E94" s="5">
        <v>-184909761124</v>
      </c>
      <c r="F94" s="5">
        <v>-183070305911</v>
      </c>
      <c r="G94" s="5">
        <v>-173984189109</v>
      </c>
      <c r="I94" s="5">
        <v>-183070305911</v>
      </c>
      <c r="J94" s="5">
        <v>-145582892766</v>
      </c>
      <c r="K94" s="5">
        <v>-49649630871</v>
      </c>
      <c r="L94" s="5">
        <v>-26503502083</v>
      </c>
      <c r="M94" s="5">
        <v>-26503502083</v>
      </c>
      <c r="N94" s="5">
        <v>-32366497606</v>
      </c>
      <c r="O94" s="5">
        <v>-5722155518</v>
      </c>
      <c r="P94" s="5">
        <v>-3288013935</v>
      </c>
      <c r="S94" s="5">
        <v>-1267619949</v>
      </c>
      <c r="V94" s="5">
        <v>-169803318</v>
      </c>
      <c r="W94" s="5">
        <v>-169803318</v>
      </c>
      <c r="X94" s="5">
        <v>-169803318</v>
      </c>
      <c r="Y94" s="5">
        <v>-169803318</v>
      </c>
      <c r="Z94" s="5">
        <v>-169803318</v>
      </c>
    </row>
    <row r="95" spans="2:26" ht="15.5" x14ac:dyDescent="0.35">
      <c r="C95" t="s">
        <v>104</v>
      </c>
      <c r="D95" s="5">
        <v>1256655862804</v>
      </c>
      <c r="E95" s="5">
        <v>1451292405460</v>
      </c>
      <c r="F95" s="5">
        <v>1429219004893</v>
      </c>
      <c r="G95" s="5">
        <v>1369783546649</v>
      </c>
      <c r="I95" s="5">
        <v>1429219004893</v>
      </c>
      <c r="J95" s="5">
        <v>1506249726473</v>
      </c>
      <c r="K95" s="5">
        <v>1573862491967</v>
      </c>
      <c r="L95" s="5">
        <v>1601724616560</v>
      </c>
      <c r="M95" s="5">
        <v>1450950591357</v>
      </c>
      <c r="N95" s="5">
        <v>1183164904839</v>
      </c>
      <c r="O95" s="5">
        <v>975855222731</v>
      </c>
      <c r="P95" s="5">
        <v>827587984112</v>
      </c>
      <c r="Q95" s="5">
        <v>740190524246</v>
      </c>
      <c r="R95" s="5">
        <v>642892045913</v>
      </c>
      <c r="S95" s="5">
        <v>509178006986</v>
      </c>
      <c r="T95" s="5">
        <v>507458459958</v>
      </c>
      <c r="U95" s="5">
        <v>405105632599</v>
      </c>
      <c r="V95" s="5">
        <v>323837015729</v>
      </c>
      <c r="W95" s="5">
        <v>261065744312</v>
      </c>
      <c r="X95" s="5">
        <v>298437190595</v>
      </c>
      <c r="Y95" s="5">
        <v>205032731501</v>
      </c>
      <c r="Z95" s="5">
        <v>199226249209</v>
      </c>
    </row>
    <row r="96" spans="2:26" ht="15.5" x14ac:dyDescent="0.35">
      <c r="C96" t="s">
        <v>105</v>
      </c>
    </row>
    <row r="97" spans="3:26" ht="15.5" x14ac:dyDescent="0.35">
      <c r="C97" t="s">
        <v>107</v>
      </c>
      <c r="D97" s="5">
        <v>27914684808</v>
      </c>
      <c r="E97" s="5">
        <v>27971968269</v>
      </c>
      <c r="F97" s="5">
        <v>27917137584</v>
      </c>
      <c r="G97" s="5">
        <v>24408309618</v>
      </c>
      <c r="I97" s="5">
        <v>27917137584</v>
      </c>
      <c r="J97" s="5">
        <v>22542283001</v>
      </c>
      <c r="K97" s="5">
        <v>21549787307</v>
      </c>
      <c r="L97" s="5">
        <v>19521736146</v>
      </c>
      <c r="M97" s="5">
        <v>22279013653</v>
      </c>
      <c r="N97" s="5">
        <v>17635444944</v>
      </c>
      <c r="O97" s="5">
        <v>20438923186</v>
      </c>
      <c r="P97" s="5">
        <v>14401797512</v>
      </c>
      <c r="Q97" s="5">
        <v>11641710201</v>
      </c>
      <c r="R97" s="5">
        <v>10376393708</v>
      </c>
      <c r="S97" s="5">
        <v>6902682129</v>
      </c>
      <c r="T97" s="5">
        <v>6491202775</v>
      </c>
      <c r="U97" s="5">
        <v>7446843597</v>
      </c>
      <c r="V97" s="5">
        <v>6165613923</v>
      </c>
      <c r="W97" s="5">
        <v>3824837792</v>
      </c>
      <c r="X97" s="5">
        <v>5366137048</v>
      </c>
      <c r="Y97" s="5">
        <v>2719750526</v>
      </c>
      <c r="Z97" s="5">
        <v>1423883886</v>
      </c>
    </row>
    <row r="98" spans="3:26" ht="15.5" x14ac:dyDescent="0.35">
      <c r="C98" t="s">
        <v>106</v>
      </c>
      <c r="D98" s="5">
        <v>1459214309930</v>
      </c>
      <c r="E98" s="5">
        <v>1420243119865</v>
      </c>
      <c r="F98" s="5">
        <v>1395783416143</v>
      </c>
      <c r="G98" s="5">
        <v>1193600652848</v>
      </c>
      <c r="I98" s="5">
        <v>1395783416143</v>
      </c>
      <c r="J98" s="5">
        <v>1106010333338</v>
      </c>
      <c r="K98" s="5">
        <v>1007121724799</v>
      </c>
      <c r="L98" s="5">
        <v>945337647904</v>
      </c>
      <c r="M98" s="5">
        <v>766149629601</v>
      </c>
      <c r="N98" s="5">
        <v>767222504498</v>
      </c>
      <c r="O98" s="5">
        <v>799758119934</v>
      </c>
      <c r="P98" s="5">
        <v>795547807911</v>
      </c>
      <c r="Q98" s="5">
        <v>833704877050</v>
      </c>
      <c r="R98" s="5">
        <v>858698468313</v>
      </c>
      <c r="S98" s="5">
        <v>884792151368</v>
      </c>
      <c r="T98" s="5">
        <v>736206333096</v>
      </c>
      <c r="U98" s="5">
        <v>705760636024</v>
      </c>
      <c r="V98" s="5">
        <v>598524658117</v>
      </c>
      <c r="W98" s="5">
        <v>564891050549</v>
      </c>
      <c r="X98" s="5">
        <v>568502405679</v>
      </c>
      <c r="Y98" s="5">
        <v>601648997664</v>
      </c>
      <c r="Z98" s="5">
        <v>486692070108</v>
      </c>
    </row>
    <row r="99" spans="3:26" ht="15.5" x14ac:dyDescent="0.35">
      <c r="C99" t="s">
        <v>108</v>
      </c>
      <c r="D99" s="5">
        <v>1523637177957</v>
      </c>
      <c r="E99" s="5">
        <v>1496346039351</v>
      </c>
      <c r="F99" s="5">
        <v>1454638826125</v>
      </c>
      <c r="G99" s="5">
        <v>1255836682243</v>
      </c>
      <c r="I99" s="5">
        <v>1454638826125</v>
      </c>
      <c r="J99" s="5">
        <v>1155113893734</v>
      </c>
      <c r="K99" s="5">
        <v>1046629165417</v>
      </c>
      <c r="L99" s="5">
        <v>977143998985</v>
      </c>
      <c r="M99" s="5">
        <v>792572481446</v>
      </c>
      <c r="N99" s="5">
        <v>787175384681</v>
      </c>
      <c r="O99" s="5">
        <v>823281846612</v>
      </c>
      <c r="P99" s="5">
        <v>825318001618</v>
      </c>
      <c r="Q99" s="5">
        <v>861156037327</v>
      </c>
      <c r="R99" s="5">
        <v>900324253233</v>
      </c>
      <c r="S99" s="5">
        <v>921601468468</v>
      </c>
      <c r="T99" s="5">
        <v>751716982917</v>
      </c>
      <c r="U99" s="5">
        <v>730139169461</v>
      </c>
      <c r="V99" s="5">
        <v>613522754548</v>
      </c>
      <c r="W99" s="5">
        <v>570441849364</v>
      </c>
      <c r="X99" s="5">
        <v>574716895327</v>
      </c>
      <c r="Y99" s="5">
        <v>617653817667</v>
      </c>
      <c r="Z99" s="5">
        <v>536865469820</v>
      </c>
    </row>
    <row r="100" spans="3:26" ht="15.5" x14ac:dyDescent="0.35">
      <c r="C100" t="s">
        <v>109</v>
      </c>
      <c r="D100" s="5">
        <v>2780293040761</v>
      </c>
      <c r="E100" s="5">
        <v>2947638444811</v>
      </c>
      <c r="F100" s="5">
        <v>2883857831018</v>
      </c>
      <c r="G100" s="5">
        <v>2625620228892</v>
      </c>
      <c r="I100" s="5">
        <v>2883857831018</v>
      </c>
      <c r="J100" s="5">
        <v>2661363620207</v>
      </c>
      <c r="K100" s="5">
        <v>2620491657384</v>
      </c>
      <c r="L100" s="5">
        <v>2578868615545</v>
      </c>
      <c r="M100" s="5">
        <v>2243523072803</v>
      </c>
      <c r="N100" s="5">
        <v>1970340289520</v>
      </c>
      <c r="O100" s="5">
        <v>1799137069343</v>
      </c>
      <c r="P100" s="5">
        <v>1652905985730</v>
      </c>
      <c r="Q100" s="5">
        <v>1601346561573</v>
      </c>
      <c r="R100" s="5">
        <v>1543216299146</v>
      </c>
      <c r="S100" s="5">
        <v>1430779475454</v>
      </c>
      <c r="T100" s="5">
        <v>1259175442875</v>
      </c>
      <c r="U100" s="5">
        <v>1135244802060</v>
      </c>
      <c r="V100" s="5">
        <v>937359770277</v>
      </c>
      <c r="W100" s="5">
        <v>831507593676</v>
      </c>
      <c r="X100" s="5">
        <v>873154085922</v>
      </c>
      <c r="Y100" s="5">
        <v>822686549168</v>
      </c>
      <c r="Z100" s="5">
        <v>736091719029</v>
      </c>
    </row>
    <row r="101" spans="3:26" ht="15.5" x14ac:dyDescent="0.35">
      <c r="C101" t="s">
        <v>110</v>
      </c>
    </row>
    <row r="102" spans="3:26" ht="15.5" x14ac:dyDescent="0.35">
      <c r="C102" t="s">
        <v>111</v>
      </c>
    </row>
    <row r="103" spans="3:26" ht="15.5" x14ac:dyDescent="0.35">
      <c r="C103" t="s">
        <v>112</v>
      </c>
      <c r="D103" s="5">
        <v>767453540587</v>
      </c>
      <c r="E103" s="5">
        <v>729028818920</v>
      </c>
      <c r="F103" s="5">
        <v>740050715581</v>
      </c>
      <c r="G103" s="5">
        <v>706247302989</v>
      </c>
      <c r="I103" s="5">
        <v>740050715581</v>
      </c>
      <c r="J103" s="5">
        <v>717936133361</v>
      </c>
      <c r="K103" s="5">
        <v>652036510074</v>
      </c>
      <c r="L103" s="5">
        <v>685894904063</v>
      </c>
      <c r="M103" s="5">
        <v>604446106477</v>
      </c>
      <c r="N103" s="5">
        <v>602572382597</v>
      </c>
      <c r="O103" s="5">
        <v>562004316020</v>
      </c>
      <c r="P103" s="5">
        <v>476647908156</v>
      </c>
      <c r="Q103" s="5">
        <v>455152838360</v>
      </c>
      <c r="R103" s="5">
        <v>476631150852</v>
      </c>
      <c r="S103" s="5">
        <v>498857920866</v>
      </c>
      <c r="T103" s="5">
        <v>315672702842</v>
      </c>
      <c r="U103" s="5">
        <v>311780561616</v>
      </c>
      <c r="V103" s="5">
        <v>277678054056</v>
      </c>
      <c r="W103" s="5">
        <v>257010978661</v>
      </c>
      <c r="X103" s="5">
        <v>307160677781</v>
      </c>
      <c r="Y103" s="5">
        <v>258756099264</v>
      </c>
      <c r="Z103" s="5">
        <v>263277984666</v>
      </c>
    </row>
    <row r="104" spans="3:26" ht="15.5" x14ac:dyDescent="0.35">
      <c r="C104" t="s">
        <v>115</v>
      </c>
      <c r="D104" s="5">
        <v>13132329687</v>
      </c>
      <c r="E104" s="5">
        <v>45148200967</v>
      </c>
      <c r="F104" s="5">
        <v>72422606240</v>
      </c>
      <c r="G104" s="5">
        <v>90771311319</v>
      </c>
      <c r="I104" s="5">
        <v>72422606240</v>
      </c>
      <c r="J104" s="5">
        <v>105365727555</v>
      </c>
      <c r="K104" s="5">
        <v>110688237381</v>
      </c>
      <c r="L104" s="5">
        <v>50203954482</v>
      </c>
      <c r="M104" s="5">
        <v>19606295657</v>
      </c>
      <c r="N104" s="5">
        <v>29703552967</v>
      </c>
      <c r="O104" s="5">
        <v>46447564303</v>
      </c>
      <c r="P104" s="5">
        <v>40051866937</v>
      </c>
      <c r="Q104" s="5">
        <v>51357288546</v>
      </c>
      <c r="R104" s="5">
        <v>102454590953</v>
      </c>
      <c r="S104" s="5">
        <v>55297387699</v>
      </c>
      <c r="T104" s="5">
        <v>14347966709</v>
      </c>
      <c r="U104" s="5">
        <v>6564788640</v>
      </c>
      <c r="V104" s="5">
        <v>423588015</v>
      </c>
      <c r="W104" s="5">
        <v>14510636405</v>
      </c>
      <c r="X104" s="5">
        <v>76828818928</v>
      </c>
      <c r="Y104" s="5">
        <v>56121451988</v>
      </c>
      <c r="Z104" s="5">
        <v>69496991924</v>
      </c>
    </row>
    <row r="105" spans="3:26" ht="15.5" x14ac:dyDescent="0.35">
      <c r="C105" t="s">
        <v>118</v>
      </c>
      <c r="D105" s="5">
        <v>1021145125</v>
      </c>
      <c r="E105" s="5">
        <v>333489732</v>
      </c>
      <c r="F105" s="5">
        <v>542749649</v>
      </c>
      <c r="G105" s="5">
        <v>860714759</v>
      </c>
      <c r="I105" s="5">
        <v>542749649</v>
      </c>
      <c r="J105" s="5">
        <v>1202502772</v>
      </c>
      <c r="K105" s="5">
        <v>234017834</v>
      </c>
      <c r="L105" s="5">
        <v>284083292</v>
      </c>
      <c r="M105" s="5">
        <v>217261135</v>
      </c>
      <c r="N105" s="5">
        <v>87113255</v>
      </c>
      <c r="O105" s="5">
        <v>186003704</v>
      </c>
      <c r="P105" s="5">
        <v>452429529</v>
      </c>
      <c r="Q105" s="5">
        <v>760090706</v>
      </c>
      <c r="R105" s="5">
        <v>81863860</v>
      </c>
      <c r="T105" s="5">
        <v>205442224</v>
      </c>
      <c r="U105" s="5">
        <v>94270114</v>
      </c>
      <c r="V105" s="5">
        <v>202205254</v>
      </c>
      <c r="X105" s="5">
        <v>162456250</v>
      </c>
    </row>
    <row r="106" spans="3:26" ht="15.5" x14ac:dyDescent="0.35">
      <c r="C106" t="s">
        <v>113</v>
      </c>
      <c r="D106" s="5">
        <v>386221423163</v>
      </c>
      <c r="E106" s="5">
        <v>335833284643</v>
      </c>
      <c r="F106" s="5">
        <v>328595452847</v>
      </c>
      <c r="G106" s="5">
        <v>334392681168</v>
      </c>
      <c r="I106" s="5">
        <v>328595452847</v>
      </c>
      <c r="J106" s="5">
        <v>324753803203</v>
      </c>
      <c r="K106" s="5">
        <v>305657716797</v>
      </c>
      <c r="L106" s="5">
        <v>312185872042</v>
      </c>
      <c r="M106" s="5">
        <v>283642988384</v>
      </c>
      <c r="N106" s="5">
        <v>295373758438</v>
      </c>
      <c r="O106" s="5">
        <v>230149293517</v>
      </c>
      <c r="P106" s="5">
        <v>230796692119</v>
      </c>
      <c r="Q106" s="5">
        <v>212601679994</v>
      </c>
      <c r="R106" s="5">
        <v>206152925328</v>
      </c>
      <c r="S106" s="5">
        <v>187557323358</v>
      </c>
      <c r="T106" s="5">
        <v>141312230907</v>
      </c>
      <c r="U106" s="5">
        <v>142434670278</v>
      </c>
      <c r="V106" s="5">
        <v>107884327257</v>
      </c>
      <c r="W106" s="5">
        <v>90436018707</v>
      </c>
      <c r="X106" s="5">
        <v>96696953380</v>
      </c>
      <c r="Y106" s="5">
        <v>83402241513</v>
      </c>
      <c r="Z106" s="5">
        <v>94580053148</v>
      </c>
    </row>
    <row r="107" spans="3:26" ht="15.5" x14ac:dyDescent="0.35">
      <c r="C107" t="s">
        <v>206</v>
      </c>
      <c r="D107" s="5">
        <v>111098544921</v>
      </c>
      <c r="E107" s="5">
        <v>118061863949</v>
      </c>
      <c r="F107" s="5">
        <v>125432630837</v>
      </c>
      <c r="I107" s="5">
        <v>125432630837</v>
      </c>
      <c r="Q107" s="5">
        <v>5010985980</v>
      </c>
    </row>
    <row r="108" spans="3:26" ht="15.5" x14ac:dyDescent="0.35">
      <c r="C108" t="s">
        <v>116</v>
      </c>
      <c r="D108" s="5">
        <v>185902320448</v>
      </c>
      <c r="E108" s="5">
        <v>155171018356</v>
      </c>
      <c r="F108" s="5">
        <v>153095711851</v>
      </c>
      <c r="G108" s="5">
        <v>127341404723</v>
      </c>
      <c r="I108" s="5">
        <v>153095711851</v>
      </c>
      <c r="J108" s="5">
        <v>138470126557</v>
      </c>
      <c r="K108" s="5">
        <v>117380766978</v>
      </c>
      <c r="L108" s="5">
        <v>118481188449</v>
      </c>
      <c r="M108" s="5">
        <v>173021471650</v>
      </c>
      <c r="N108" s="5">
        <v>170229340175</v>
      </c>
      <c r="O108" s="5">
        <v>159468461365</v>
      </c>
      <c r="P108" s="5">
        <v>132654679140</v>
      </c>
      <c r="Q108" s="5">
        <v>117994410775</v>
      </c>
      <c r="R108" s="5">
        <v>104013583368</v>
      </c>
      <c r="S108" s="5">
        <v>96718932052</v>
      </c>
      <c r="T108" s="5">
        <v>89785709807</v>
      </c>
      <c r="U108" s="5">
        <v>89854392638</v>
      </c>
      <c r="V108" s="5">
        <v>67373288930</v>
      </c>
      <c r="W108" s="5">
        <v>52313378077</v>
      </c>
      <c r="X108" s="5">
        <v>51577005187</v>
      </c>
      <c r="Y108" s="5">
        <v>37503865780</v>
      </c>
      <c r="Z108" s="5">
        <v>40250977003</v>
      </c>
    </row>
    <row r="109" spans="3:26" ht="15.5" x14ac:dyDescent="0.35">
      <c r="C109" t="s">
        <v>117</v>
      </c>
      <c r="D109" s="5">
        <v>48777358616</v>
      </c>
      <c r="E109" s="5">
        <v>45960749743</v>
      </c>
      <c r="F109" s="5">
        <v>38545775917</v>
      </c>
      <c r="G109" s="5">
        <v>30006215962</v>
      </c>
      <c r="I109" s="5">
        <v>38545775917</v>
      </c>
      <c r="J109" s="5">
        <v>43956392648</v>
      </c>
      <c r="K109" s="5">
        <v>41474112800</v>
      </c>
      <c r="L109" s="5">
        <v>59600740519</v>
      </c>
      <c r="M109" s="5">
        <v>98756412582</v>
      </c>
      <c r="N109" s="5">
        <v>73491256486</v>
      </c>
      <c r="O109" s="5">
        <v>40177817864</v>
      </c>
      <c r="P109" s="5">
        <v>33308311353</v>
      </c>
      <c r="Q109" s="5">
        <v>29137643758</v>
      </c>
      <c r="R109" s="5">
        <v>22439196910</v>
      </c>
      <c r="S109" s="5">
        <v>7582869767</v>
      </c>
      <c r="T109" s="5">
        <v>31996627801</v>
      </c>
      <c r="U109" s="5">
        <v>43792326265</v>
      </c>
      <c r="V109" s="5">
        <v>30284303270</v>
      </c>
      <c r="W109" s="5">
        <v>11846899501</v>
      </c>
      <c r="X109" s="5">
        <v>11976842213</v>
      </c>
      <c r="Y109" s="5">
        <v>11766844584</v>
      </c>
      <c r="Z109" s="5">
        <v>14514958881</v>
      </c>
    </row>
    <row r="110" spans="3:26" ht="15.5" x14ac:dyDescent="0.35">
      <c r="C110" t="s">
        <v>119</v>
      </c>
      <c r="D110" s="5">
        <v>39667305296</v>
      </c>
      <c r="E110" s="5">
        <v>39667305296</v>
      </c>
      <c r="F110" s="5">
        <v>39667305296</v>
      </c>
      <c r="I110" s="5">
        <v>39667305296</v>
      </c>
      <c r="J110" s="5">
        <v>36660402276</v>
      </c>
    </row>
    <row r="111" spans="3:26" ht="15.5" x14ac:dyDescent="0.35">
      <c r="C111" t="s">
        <v>121</v>
      </c>
      <c r="K111" s="5">
        <v>48994399436</v>
      </c>
      <c r="U111" s="5">
        <v>25384615384</v>
      </c>
      <c r="V111" s="5">
        <v>32355684044</v>
      </c>
      <c r="W111" s="5">
        <v>74190845767</v>
      </c>
      <c r="X111" s="5">
        <v>136655939983</v>
      </c>
      <c r="Y111" s="5">
        <v>144823672559</v>
      </c>
      <c r="Z111" s="5">
        <v>156218669629</v>
      </c>
    </row>
    <row r="112" spans="3:26" ht="15.5" x14ac:dyDescent="0.35">
      <c r="C112" t="s">
        <v>2211</v>
      </c>
      <c r="X112" s="5">
        <v>663927454</v>
      </c>
      <c r="Y112" s="5">
        <v>59785698542</v>
      </c>
      <c r="Z112" s="5">
        <v>19501888243</v>
      </c>
    </row>
    <row r="113" spans="3:26" ht="15.5" x14ac:dyDescent="0.35">
      <c r="C113" t="s">
        <v>258</v>
      </c>
      <c r="W113" s="5">
        <v>130808639</v>
      </c>
      <c r="X113" s="5">
        <v>36589760</v>
      </c>
      <c r="Z113" s="5">
        <v>116349563</v>
      </c>
    </row>
    <row r="114" spans="3:26" ht="15.5" x14ac:dyDescent="0.35">
      <c r="C114" t="s">
        <v>509</v>
      </c>
    </row>
    <row r="115" spans="3:26" ht="15.5" x14ac:dyDescent="0.35">
      <c r="C115" t="s">
        <v>122</v>
      </c>
      <c r="D115" s="5">
        <v>39667305296</v>
      </c>
      <c r="E115" s="5">
        <v>39667305296</v>
      </c>
      <c r="F115" s="5">
        <v>39667305296</v>
      </c>
      <c r="I115" s="5">
        <v>39667305296</v>
      </c>
      <c r="J115" s="5">
        <v>36660402276</v>
      </c>
      <c r="K115" s="5">
        <v>13065173183</v>
      </c>
      <c r="P115" s="5">
        <v>24182975673</v>
      </c>
      <c r="Q115" s="5">
        <v>24182975673</v>
      </c>
      <c r="R115" s="5">
        <v>36922015871</v>
      </c>
      <c r="S115" s="5">
        <v>148141818473</v>
      </c>
      <c r="T115" s="5">
        <v>33950515921</v>
      </c>
      <c r="U115" s="5">
        <v>26777532114</v>
      </c>
      <c r="V115" s="5">
        <v>71091515718</v>
      </c>
      <c r="W115" s="5">
        <v>87507657953</v>
      </c>
      <c r="X115" s="5">
        <v>59701158476</v>
      </c>
      <c r="Y115" s="5">
        <v>69423686767</v>
      </c>
      <c r="Z115" s="5">
        <v>43824696209</v>
      </c>
    </row>
    <row r="116" spans="3:26" ht="15.5" x14ac:dyDescent="0.35">
      <c r="C116" t="s">
        <v>123</v>
      </c>
      <c r="D116" s="5">
        <v>194506325923</v>
      </c>
      <c r="E116" s="5">
        <v>202130203243</v>
      </c>
      <c r="F116" s="5">
        <v>209134432624</v>
      </c>
      <c r="G116" s="5">
        <v>68372300745</v>
      </c>
      <c r="I116" s="5">
        <v>209134432624</v>
      </c>
      <c r="J116" s="5">
        <v>65885439077</v>
      </c>
      <c r="K116" s="5">
        <v>113418691084</v>
      </c>
      <c r="L116" s="5">
        <v>59800354245</v>
      </c>
      <c r="M116" s="5">
        <v>65907083849</v>
      </c>
      <c r="N116" s="5">
        <v>62829255200</v>
      </c>
      <c r="O116" s="5">
        <v>60350990723</v>
      </c>
      <c r="P116" s="5">
        <v>79661648470</v>
      </c>
      <c r="Q116" s="5">
        <v>116793930674</v>
      </c>
      <c r="R116" s="5">
        <v>118496947035</v>
      </c>
      <c r="S116" s="5">
        <v>37193077532</v>
      </c>
      <c r="T116" s="5">
        <v>31272198901</v>
      </c>
      <c r="U116" s="5">
        <v>54974356915</v>
      </c>
      <c r="V116" s="5">
        <v>54873536815</v>
      </c>
      <c r="W116" s="5">
        <v>91323329859</v>
      </c>
      <c r="X116" s="5">
        <v>150933461870</v>
      </c>
      <c r="Y116" s="5">
        <v>215606068403</v>
      </c>
      <c r="Z116" s="5">
        <v>184938773930</v>
      </c>
    </row>
    <row r="117" spans="3:26" ht="15.5" x14ac:dyDescent="0.35">
      <c r="C117" t="s">
        <v>124</v>
      </c>
      <c r="D117" s="5">
        <v>194506325923</v>
      </c>
      <c r="E117" s="5">
        <v>202130203243</v>
      </c>
      <c r="F117" s="5">
        <v>209134432624</v>
      </c>
      <c r="G117" s="5">
        <v>68372300745</v>
      </c>
      <c r="I117" s="5">
        <v>209134432624</v>
      </c>
      <c r="J117" s="5">
        <v>65885439077</v>
      </c>
      <c r="K117" s="5">
        <v>113418691084</v>
      </c>
      <c r="L117" s="5">
        <v>59800354245</v>
      </c>
      <c r="M117" s="5">
        <v>65907083849</v>
      </c>
      <c r="N117" s="5">
        <v>62829255200</v>
      </c>
      <c r="O117" s="5">
        <v>60350990723</v>
      </c>
      <c r="P117" s="5">
        <v>79661648470</v>
      </c>
      <c r="Q117" s="5">
        <v>116793930674</v>
      </c>
      <c r="R117" s="5">
        <v>118496947035</v>
      </c>
      <c r="S117" s="5">
        <v>37193077532</v>
      </c>
      <c r="T117" s="5">
        <v>31272198901</v>
      </c>
      <c r="U117" s="5">
        <v>54974356915</v>
      </c>
      <c r="V117" s="5">
        <v>54873536815</v>
      </c>
      <c r="W117" s="5">
        <v>91323329859</v>
      </c>
      <c r="X117" s="5">
        <v>150933461870</v>
      </c>
      <c r="Y117" s="5">
        <v>215606068403</v>
      </c>
      <c r="Z117" s="5">
        <v>184938773930</v>
      </c>
    </row>
    <row r="118" spans="3:26" ht="15.5" x14ac:dyDescent="0.35">
      <c r="C118" t="s">
        <v>211</v>
      </c>
    </row>
    <row r="119" spans="3:26" ht="15.5" x14ac:dyDescent="0.35">
      <c r="C119" t="s">
        <v>125</v>
      </c>
      <c r="P119" s="5">
        <v>30207733708</v>
      </c>
      <c r="Q119" s="5">
        <v>60499410955</v>
      </c>
      <c r="R119" s="5">
        <v>75071443833</v>
      </c>
      <c r="S119" s="5">
        <v>3461538458</v>
      </c>
    </row>
    <row r="120" spans="3:26" ht="15.5" x14ac:dyDescent="0.35">
      <c r="C120" t="s">
        <v>126</v>
      </c>
      <c r="K120" s="5">
        <v>48994399436</v>
      </c>
      <c r="P120" s="5">
        <v>30207733708</v>
      </c>
      <c r="Q120" s="5">
        <v>60499410955</v>
      </c>
      <c r="R120" s="5">
        <v>75071443833</v>
      </c>
      <c r="S120" s="5">
        <v>3461538458</v>
      </c>
      <c r="U120" s="5">
        <v>25384615384</v>
      </c>
      <c r="V120" s="5">
        <v>32355684044</v>
      </c>
      <c r="W120" s="5">
        <v>74321654406</v>
      </c>
      <c r="X120" s="5">
        <v>137356457197</v>
      </c>
      <c r="Y120" s="5">
        <v>204609371101</v>
      </c>
      <c r="Z120" s="5">
        <v>175836907435</v>
      </c>
    </row>
    <row r="121" spans="3:26" ht="15.5" x14ac:dyDescent="0.35">
      <c r="C121" t="s">
        <v>127</v>
      </c>
      <c r="D121" s="5">
        <v>961959866510</v>
      </c>
      <c r="E121" s="5">
        <v>931159022163</v>
      </c>
      <c r="F121" s="5">
        <v>949185148205</v>
      </c>
      <c r="G121" s="5">
        <v>774619603734</v>
      </c>
      <c r="I121" s="5">
        <v>949185148205</v>
      </c>
      <c r="J121" s="5">
        <v>783821572438</v>
      </c>
      <c r="K121" s="5">
        <v>765455201158</v>
      </c>
      <c r="L121" s="5">
        <v>745695258308</v>
      </c>
      <c r="M121" s="5">
        <v>670353190326</v>
      </c>
      <c r="N121" s="5">
        <v>665401637797</v>
      </c>
      <c r="O121" s="5">
        <v>622355306743</v>
      </c>
      <c r="P121" s="5">
        <v>556309556626</v>
      </c>
      <c r="Q121" s="5">
        <v>571946769034</v>
      </c>
      <c r="R121" s="5">
        <v>595128097887</v>
      </c>
      <c r="S121" s="5">
        <v>536050998398</v>
      </c>
      <c r="T121" s="5">
        <v>346944901743</v>
      </c>
      <c r="U121" s="5">
        <v>366754918531</v>
      </c>
      <c r="V121" s="5">
        <v>332551590871</v>
      </c>
      <c r="W121" s="5">
        <v>348334308520</v>
      </c>
      <c r="X121" s="5">
        <v>458094139651</v>
      </c>
      <c r="Y121" s="5">
        <v>474362167667</v>
      </c>
      <c r="Z121" s="5">
        <v>448216758596</v>
      </c>
    </row>
    <row r="122" spans="3:26" ht="15.5" x14ac:dyDescent="0.35">
      <c r="C122" t="s">
        <v>128</v>
      </c>
    </row>
    <row r="123" spans="3:26" ht="15.5" x14ac:dyDescent="0.35">
      <c r="C123" t="s">
        <v>129</v>
      </c>
      <c r="D123" s="5">
        <v>91767887200</v>
      </c>
      <c r="E123" s="5">
        <v>91767887200</v>
      </c>
      <c r="F123" s="5">
        <v>91767887200</v>
      </c>
      <c r="G123" s="5">
        <v>91767887200</v>
      </c>
      <c r="I123" s="5">
        <v>91767887200</v>
      </c>
      <c r="J123" s="5">
        <v>91767887200</v>
      </c>
      <c r="K123" s="5">
        <v>91767887200</v>
      </c>
      <c r="L123" s="5">
        <v>91767887200</v>
      </c>
      <c r="M123" s="5">
        <v>91767887200</v>
      </c>
      <c r="N123" s="5">
        <v>91767887200</v>
      </c>
      <c r="O123" s="5">
        <v>91767887200</v>
      </c>
      <c r="P123" s="5">
        <v>91767887200</v>
      </c>
      <c r="Q123" s="5">
        <v>91767887200</v>
      </c>
      <c r="R123" s="5">
        <v>91767887200</v>
      </c>
      <c r="S123" s="5">
        <v>91767887200</v>
      </c>
      <c r="T123" s="5">
        <v>91767887200</v>
      </c>
      <c r="U123" s="5">
        <v>91767887200</v>
      </c>
      <c r="V123" s="5">
        <v>91767887200</v>
      </c>
      <c r="W123" s="5">
        <v>91767887200</v>
      </c>
      <c r="X123" s="5">
        <v>91767887200</v>
      </c>
      <c r="Y123" s="5">
        <v>91767887200</v>
      </c>
      <c r="Z123" s="5">
        <v>91767887200</v>
      </c>
    </row>
    <row r="124" spans="3:26" ht="15.5" x14ac:dyDescent="0.35">
      <c r="C124" t="s">
        <v>130</v>
      </c>
      <c r="D124" s="5">
        <v>5752421445</v>
      </c>
      <c r="E124" s="5">
        <v>5752421445</v>
      </c>
      <c r="F124" s="5">
        <v>5752421445</v>
      </c>
      <c r="G124" s="5">
        <v>5752421445</v>
      </c>
      <c r="I124" s="5">
        <v>5752421445</v>
      </c>
      <c r="J124" s="5">
        <v>5752421445</v>
      </c>
      <c r="K124" s="5">
        <v>5752421445</v>
      </c>
      <c r="L124" s="5">
        <v>5752421445</v>
      </c>
      <c r="M124" s="5">
        <v>5752421445</v>
      </c>
      <c r="N124" s="5">
        <v>661790808</v>
      </c>
      <c r="O124" s="5">
        <v>661790808</v>
      </c>
      <c r="P124" s="5">
        <v>661790808</v>
      </c>
      <c r="Q124" s="5">
        <v>661790808</v>
      </c>
      <c r="R124" s="5">
        <v>661790808</v>
      </c>
      <c r="S124" s="5">
        <v>232182177</v>
      </c>
      <c r="T124" s="5">
        <v>232182177</v>
      </c>
      <c r="U124" s="5">
        <v>232182177</v>
      </c>
      <c r="V124" s="5">
        <v>401985495</v>
      </c>
      <c r="W124" s="5">
        <v>401985495</v>
      </c>
      <c r="X124" s="5">
        <v>401985495</v>
      </c>
      <c r="Y124" s="5">
        <v>401985495</v>
      </c>
      <c r="Z124" s="5">
        <v>401985495</v>
      </c>
    </row>
    <row r="125" spans="3:26" ht="15.5" x14ac:dyDescent="0.35">
      <c r="C125" t="s">
        <v>131</v>
      </c>
      <c r="D125" s="5">
        <v>1886886232803</v>
      </c>
      <c r="E125" s="5">
        <v>2065571642771</v>
      </c>
      <c r="F125" s="5">
        <v>1982351130667</v>
      </c>
      <c r="G125" s="5">
        <v>1889988644947</v>
      </c>
      <c r="I125" s="5">
        <v>1982351130667</v>
      </c>
      <c r="J125" s="5">
        <v>1891705174469</v>
      </c>
      <c r="K125" s="5">
        <v>1775632474057</v>
      </c>
      <c r="L125" s="5">
        <v>1733056303542</v>
      </c>
      <c r="M125" s="5">
        <v>1477298252692</v>
      </c>
      <c r="N125" s="5">
        <v>1223974290165</v>
      </c>
      <c r="O125" s="5">
        <v>1071496671111</v>
      </c>
      <c r="P125" s="5">
        <v>990351066117</v>
      </c>
      <c r="Q125" s="5">
        <v>921185324412</v>
      </c>
      <c r="R125" s="5">
        <v>840962177316</v>
      </c>
      <c r="S125" s="5">
        <v>789692468198</v>
      </c>
      <c r="T125" s="5">
        <v>807255496616</v>
      </c>
      <c r="U125" s="5">
        <v>665421375309</v>
      </c>
      <c r="V125" s="5">
        <v>503672147607</v>
      </c>
      <c r="W125" s="5">
        <v>383916984880</v>
      </c>
      <c r="X125" s="5">
        <v>316713565541</v>
      </c>
      <c r="Y125" s="5">
        <v>250521216621</v>
      </c>
      <c r="Z125" s="5">
        <v>191221196823</v>
      </c>
    </row>
    <row r="126" spans="3:26" ht="15.5" x14ac:dyDescent="0.35">
      <c r="C126" t="s">
        <v>212</v>
      </c>
      <c r="D126" s="5">
        <v>39550264503</v>
      </c>
      <c r="E126" s="5">
        <v>38297232356</v>
      </c>
      <c r="F126" s="5">
        <v>37871549412</v>
      </c>
      <c r="G126" s="5">
        <v>37475860675</v>
      </c>
      <c r="I126" s="5">
        <v>37871549412</v>
      </c>
      <c r="J126" s="5">
        <v>33899457421</v>
      </c>
      <c r="K126" s="5">
        <v>31533304395</v>
      </c>
      <c r="L126" s="5">
        <v>29100247133</v>
      </c>
      <c r="M126" s="5">
        <v>24854823223</v>
      </c>
      <c r="N126" s="5">
        <v>20901181156</v>
      </c>
      <c r="O126" s="5">
        <v>18577568999</v>
      </c>
      <c r="P126" s="5">
        <v>17103698914</v>
      </c>
      <c r="Q126" s="5">
        <v>15784790119</v>
      </c>
      <c r="R126" s="5">
        <v>14696345935</v>
      </c>
      <c r="S126" s="5">
        <v>14303559430</v>
      </c>
      <c r="T126" s="5">
        <v>12974975139</v>
      </c>
      <c r="U126" s="5">
        <v>11068438843</v>
      </c>
      <c r="V126" s="5">
        <v>9135962422</v>
      </c>
      <c r="W126" s="5">
        <v>7256230899</v>
      </c>
      <c r="X126" s="5">
        <v>6346311353</v>
      </c>
      <c r="Y126" s="5">
        <v>5803095503</v>
      </c>
      <c r="Z126" s="5">
        <v>4653694233</v>
      </c>
    </row>
    <row r="127" spans="3:26" ht="15.5" x14ac:dyDescent="0.35">
      <c r="C127" t="s">
        <v>10</v>
      </c>
      <c r="D127" s="5">
        <v>1818333174251</v>
      </c>
      <c r="E127" s="5">
        <v>2016479422648</v>
      </c>
      <c r="F127" s="5">
        <v>1934672682813</v>
      </c>
      <c r="G127" s="5">
        <v>1851000625158</v>
      </c>
      <c r="I127" s="5">
        <v>1934672682813</v>
      </c>
      <c r="J127" s="5">
        <v>1877542047769</v>
      </c>
      <c r="K127" s="5">
        <v>1855036456226</v>
      </c>
      <c r="L127" s="5">
        <v>1833173357237</v>
      </c>
      <c r="M127" s="5">
        <v>1573169882477</v>
      </c>
      <c r="N127" s="5">
        <v>1304938651723</v>
      </c>
      <c r="O127" s="5">
        <v>1176781762600</v>
      </c>
      <c r="P127" s="5">
        <v>1096596429104</v>
      </c>
      <c r="Q127" s="5">
        <v>1029399792539</v>
      </c>
      <c r="R127" s="5">
        <v>948088201259</v>
      </c>
      <c r="S127" s="5">
        <v>894728477056</v>
      </c>
      <c r="T127" s="5">
        <v>912230541132</v>
      </c>
      <c r="U127" s="5">
        <v>768489883529</v>
      </c>
      <c r="V127" s="5">
        <v>604808179406</v>
      </c>
      <c r="W127" s="5">
        <v>483173285156</v>
      </c>
      <c r="X127" s="5">
        <v>415059946271</v>
      </c>
      <c r="Y127" s="5">
        <v>348324381501</v>
      </c>
      <c r="Z127" s="5">
        <v>287874960433</v>
      </c>
    </row>
    <row r="128" spans="3:26" ht="15.5" x14ac:dyDescent="0.35">
      <c r="C128" t="s">
        <v>135</v>
      </c>
      <c r="D128" s="5">
        <v>2780293040761</v>
      </c>
      <c r="E128" s="5">
        <v>2947638444811</v>
      </c>
      <c r="F128" s="5">
        <v>2883857831018</v>
      </c>
      <c r="G128" s="5">
        <v>2625620228892</v>
      </c>
      <c r="I128" s="5">
        <v>2883857831018</v>
      </c>
      <c r="J128" s="5">
        <v>2661363620207</v>
      </c>
      <c r="K128" s="5">
        <v>2620491657384</v>
      </c>
      <c r="L128" s="5">
        <v>2578868615545</v>
      </c>
      <c r="M128" s="5">
        <v>2243523072803</v>
      </c>
      <c r="N128" s="5">
        <v>1970340289520</v>
      </c>
      <c r="O128" s="5">
        <v>1799137069343</v>
      </c>
      <c r="P128" s="5">
        <v>1652905985730</v>
      </c>
      <c r="Q128" s="5">
        <v>1601346561573</v>
      </c>
      <c r="R128" s="5">
        <v>1543216299146</v>
      </c>
      <c r="S128" s="5">
        <v>1430779475454</v>
      </c>
      <c r="T128" s="5">
        <v>1259175442875</v>
      </c>
      <c r="U128" s="5">
        <v>1135244802060</v>
      </c>
      <c r="V128" s="5">
        <v>937359770277</v>
      </c>
      <c r="W128" s="5">
        <v>831507593676</v>
      </c>
      <c r="X128" s="5">
        <v>873154085922</v>
      </c>
      <c r="Y128" s="5">
        <v>822686549168</v>
      </c>
      <c r="Z128" s="5">
        <v>736091719029</v>
      </c>
    </row>
    <row r="129" spans="2:26" ht="15.5" x14ac:dyDescent="0.35">
      <c r="C129" t="s">
        <v>136</v>
      </c>
      <c r="D129" s="5">
        <v>7341430976</v>
      </c>
      <c r="E129" s="5">
        <v>7341430976</v>
      </c>
      <c r="F129" s="5">
        <v>7341430976</v>
      </c>
      <c r="G129" s="5">
        <v>7341430976</v>
      </c>
      <c r="I129" s="5">
        <v>7341430976</v>
      </c>
      <c r="J129" s="5">
        <v>7341430976</v>
      </c>
      <c r="K129" s="5">
        <v>7341430976</v>
      </c>
      <c r="L129" s="5">
        <v>7341430976</v>
      </c>
      <c r="M129" s="5">
        <v>7341430976</v>
      </c>
      <c r="N129" s="5">
        <v>7341430976</v>
      </c>
      <c r="O129" s="5">
        <v>7341430976</v>
      </c>
      <c r="P129" s="5">
        <v>7341430976</v>
      </c>
      <c r="Q129" s="5">
        <v>7341430976</v>
      </c>
      <c r="R129" s="5">
        <v>7341430976</v>
      </c>
      <c r="S129" s="5">
        <v>7341430976</v>
      </c>
      <c r="T129" s="5">
        <v>7341430976</v>
      </c>
      <c r="U129" s="5">
        <v>7341430976</v>
      </c>
      <c r="V129" s="5">
        <v>1835357744</v>
      </c>
      <c r="W129" s="5">
        <v>1835357744</v>
      </c>
      <c r="X129" s="5">
        <v>1835357744</v>
      </c>
      <c r="Y129" s="5">
        <v>1835357744</v>
      </c>
      <c r="Z129" s="5">
        <v>917678872</v>
      </c>
    </row>
    <row r="131" spans="2:26" ht="15.5" x14ac:dyDescent="0.35">
      <c r="B131" t="s">
        <v>137</v>
      </c>
      <c r="C131" t="s">
        <v>138</v>
      </c>
      <c r="D131" s="5">
        <v>163147771134</v>
      </c>
      <c r="E131" s="5">
        <v>209321973326</v>
      </c>
      <c r="F131" s="5">
        <v>218952344625</v>
      </c>
      <c r="G131" s="5">
        <v>191277649698</v>
      </c>
      <c r="I131" s="5">
        <v>666959442376</v>
      </c>
      <c r="J131" s="5">
        <v>620902589832</v>
      </c>
      <c r="K131" s="5">
        <v>344011362465</v>
      </c>
      <c r="L131" s="5">
        <v>465550947703</v>
      </c>
      <c r="M131" s="5">
        <v>499071136681</v>
      </c>
      <c r="N131" s="5">
        <v>419903184489</v>
      </c>
      <c r="O131" s="5">
        <v>368988791699</v>
      </c>
      <c r="P131" s="5">
        <v>356764910588</v>
      </c>
      <c r="Q131" s="5">
        <v>245599197741</v>
      </c>
      <c r="R131" s="5">
        <v>95618365174</v>
      </c>
      <c r="S131" s="5">
        <v>111918147182</v>
      </c>
      <c r="T131" s="5">
        <v>238937995916</v>
      </c>
      <c r="U131" s="5">
        <v>278878036499</v>
      </c>
      <c r="V131" s="5">
        <v>237695889064</v>
      </c>
      <c r="W131" s="5">
        <v>143852597439</v>
      </c>
      <c r="X131" s="5">
        <v>115491387547</v>
      </c>
      <c r="Y131" s="5">
        <v>87985547922</v>
      </c>
      <c r="Z131" s="5">
        <v>91170264729</v>
      </c>
    </row>
    <row r="132" spans="2:26" ht="15.5" x14ac:dyDescent="0.35">
      <c r="C132" t="s">
        <v>139</v>
      </c>
      <c r="D132" s="5">
        <v>736312344774</v>
      </c>
      <c r="E132" s="5">
        <v>745564575668</v>
      </c>
      <c r="F132" s="5">
        <v>807082354790</v>
      </c>
      <c r="G132" s="5">
        <v>758574422509</v>
      </c>
      <c r="I132" s="5">
        <v>2947920710285</v>
      </c>
      <c r="J132" s="5">
        <v>2569020654958</v>
      </c>
      <c r="K132" s="5">
        <v>2326135914107</v>
      </c>
      <c r="L132" s="5">
        <v>2533957443939</v>
      </c>
      <c r="M132" s="5">
        <v>2488184170782</v>
      </c>
      <c r="N132" s="5">
        <v>2118735999274</v>
      </c>
      <c r="O132" s="5">
        <v>2130228470309</v>
      </c>
      <c r="P132" s="5">
        <v>1996530362700</v>
      </c>
      <c r="Q132" s="5">
        <v>1668319728723</v>
      </c>
      <c r="R132" s="5">
        <v>1462636492865</v>
      </c>
      <c r="S132" s="5">
        <v>1270496479225</v>
      </c>
      <c r="T132" s="5">
        <v>1524717899256</v>
      </c>
      <c r="U132" s="5">
        <v>1331537625011</v>
      </c>
      <c r="V132" s="5">
        <v>1093961434783</v>
      </c>
      <c r="W132" s="5">
        <v>919381877413</v>
      </c>
      <c r="X132" s="5">
        <v>791835042749</v>
      </c>
      <c r="Y132" s="5">
        <v>702287125589</v>
      </c>
      <c r="Z132" s="5">
        <v>612444242751</v>
      </c>
    </row>
    <row r="133" spans="2:26" ht="15.5" x14ac:dyDescent="0.35">
      <c r="C133" t="s">
        <v>140</v>
      </c>
      <c r="D133" s="5">
        <v>-505498512770</v>
      </c>
      <c r="E133" s="5">
        <v>-503008345896</v>
      </c>
      <c r="F133" s="5">
        <v>-591794811066</v>
      </c>
      <c r="G133" s="5">
        <v>-532396544513</v>
      </c>
      <c r="I133" s="5">
        <v>-2159222166267</v>
      </c>
      <c r="J133" s="5">
        <v>-1836441047151</v>
      </c>
      <c r="K133" s="5">
        <v>-1821737701344</v>
      </c>
      <c r="L133" s="5">
        <v>-1913107105328</v>
      </c>
      <c r="M133" s="5">
        <v>-1882544726787</v>
      </c>
      <c r="N133" s="5">
        <v>-1645105042425</v>
      </c>
      <c r="O133" s="5">
        <v>-1699364268937</v>
      </c>
      <c r="P133" s="5">
        <v>-1576543628237</v>
      </c>
      <c r="Q133" s="5">
        <v>-1369809266034</v>
      </c>
      <c r="R133" s="5">
        <v>-1321301724718</v>
      </c>
      <c r="S133" s="5">
        <v>-1086879110943</v>
      </c>
      <c r="T133" s="5">
        <v>-1183909079928</v>
      </c>
      <c r="U133" s="5">
        <v>-974712839033</v>
      </c>
      <c r="V133" s="5">
        <v>-807530723466</v>
      </c>
      <c r="W133" s="5">
        <v>-721319924685</v>
      </c>
      <c r="X133" s="5">
        <v>-615855813587</v>
      </c>
      <c r="Y133" s="5">
        <v>-549707956775</v>
      </c>
      <c r="Z133" s="5">
        <v>-473563734996</v>
      </c>
    </row>
    <row r="134" spans="2:26" ht="15.5" x14ac:dyDescent="0.35">
      <c r="C134" t="s">
        <v>757</v>
      </c>
      <c r="D134" s="5">
        <v>1825540844</v>
      </c>
      <c r="E134" s="5">
        <v>3342810880</v>
      </c>
      <c r="F134" s="5">
        <v>2690641109</v>
      </c>
      <c r="G134" s="5">
        <v>1533918031</v>
      </c>
      <c r="I134" s="5">
        <v>11169127481</v>
      </c>
      <c r="J134" s="5">
        <v>13036935034</v>
      </c>
      <c r="K134" s="5">
        <v>14029740972</v>
      </c>
      <c r="L134" s="5">
        <v>11919581158</v>
      </c>
      <c r="M134" s="5">
        <v>11404390836</v>
      </c>
      <c r="N134" s="5">
        <v>10841196828</v>
      </c>
      <c r="O134" s="5">
        <v>10522162656</v>
      </c>
      <c r="P134" s="5">
        <v>4063928278</v>
      </c>
      <c r="Q134" s="5">
        <v>196351222</v>
      </c>
      <c r="R134" s="5">
        <v>52736696</v>
      </c>
      <c r="S134" s="5">
        <v>1616968352</v>
      </c>
      <c r="T134" s="5">
        <v>2321430609</v>
      </c>
      <c r="U134" s="5">
        <v>2370164882</v>
      </c>
      <c r="V134" s="5">
        <v>1088763571</v>
      </c>
      <c r="W134" s="5">
        <v>368513202</v>
      </c>
      <c r="X134" s="5">
        <v>69264396</v>
      </c>
      <c r="Y134" s="5">
        <v>319081936</v>
      </c>
      <c r="Z134" s="5">
        <v>1007281265</v>
      </c>
    </row>
    <row r="135" spans="2:26" ht="15.5" x14ac:dyDescent="0.35">
      <c r="C135" t="s">
        <v>213</v>
      </c>
      <c r="D135" s="5">
        <v>-69057221943</v>
      </c>
      <c r="E135" s="5">
        <v>-35503887478</v>
      </c>
      <c r="F135" s="5">
        <v>2425233327</v>
      </c>
      <c r="G135" s="5">
        <v>-34469043471</v>
      </c>
      <c r="I135" s="5">
        <v>-125463908368</v>
      </c>
      <c r="J135" s="5">
        <v>-113529107338</v>
      </c>
      <c r="K135" s="5">
        <v>-166528206797</v>
      </c>
      <c r="L135" s="5">
        <v>-163911947270</v>
      </c>
      <c r="M135" s="5">
        <v>-115307775174</v>
      </c>
      <c r="N135" s="5">
        <v>-58526382894</v>
      </c>
      <c r="O135" s="5">
        <v>-66496366102</v>
      </c>
      <c r="P135" s="5">
        <v>-55097062037</v>
      </c>
      <c r="Q135" s="5">
        <v>-34886327895</v>
      </c>
      <c r="R135" s="5">
        <v>-30383985120</v>
      </c>
      <c r="S135" s="5">
        <v>-66524751002</v>
      </c>
      <c r="T135" s="5">
        <v>-99606289049</v>
      </c>
      <c r="U135" s="5">
        <v>-74307308576</v>
      </c>
      <c r="V135" s="5">
        <v>-37454844063</v>
      </c>
      <c r="W135" s="5">
        <v>-34651461351</v>
      </c>
      <c r="X135" s="5">
        <v>-30391617023</v>
      </c>
      <c r="Y135" s="5">
        <v>-35324238288</v>
      </c>
      <c r="Z135" s="5">
        <v>-27382869987</v>
      </c>
    </row>
    <row r="136" spans="2:26" ht="15.5" x14ac:dyDescent="0.35">
      <c r="C136" t="s">
        <v>928</v>
      </c>
      <c r="D136" s="5">
        <v>-434379771</v>
      </c>
      <c r="E136" s="5">
        <v>-1073179848</v>
      </c>
      <c r="F136" s="5">
        <v>-1451073535</v>
      </c>
      <c r="G136" s="5">
        <v>-1965102858</v>
      </c>
      <c r="I136" s="5">
        <v>-7444320755</v>
      </c>
      <c r="J136" s="5">
        <v>-11184845671</v>
      </c>
      <c r="K136" s="5">
        <v>-7888384473</v>
      </c>
      <c r="L136" s="5">
        <v>-3307024796</v>
      </c>
      <c r="M136" s="5">
        <v>-2664922976</v>
      </c>
      <c r="N136" s="5">
        <v>-6042586294</v>
      </c>
      <c r="O136" s="5">
        <v>-5901206227</v>
      </c>
      <c r="P136" s="5">
        <v>-12188690116</v>
      </c>
      <c r="Q136" s="5">
        <v>-18221288275</v>
      </c>
      <c r="R136" s="5">
        <v>-15385154549</v>
      </c>
      <c r="S136" s="5">
        <v>-6791438450</v>
      </c>
      <c r="T136" s="5">
        <v>-4585964972</v>
      </c>
      <c r="U136" s="5">
        <v>-6009605785</v>
      </c>
      <c r="V136" s="5">
        <v>-12368741761</v>
      </c>
      <c r="W136" s="5">
        <v>-19926407140</v>
      </c>
      <c r="X136" s="5">
        <v>-30165488988</v>
      </c>
      <c r="Y136" s="5">
        <v>-29588464540</v>
      </c>
      <c r="Z136" s="5">
        <v>-21334654304</v>
      </c>
    </row>
    <row r="137" spans="2:26" ht="15.5" x14ac:dyDescent="0.35">
      <c r="C137" t="s">
        <v>145</v>
      </c>
      <c r="D137" s="5">
        <v>-420184838837</v>
      </c>
      <c r="E137" s="5">
        <v>-70008311775</v>
      </c>
      <c r="F137" s="5">
        <v>40392917369</v>
      </c>
      <c r="G137" s="5">
        <v>-42519268044</v>
      </c>
      <c r="I137" s="5">
        <v>-376668033351</v>
      </c>
      <c r="J137" s="5">
        <v>-475743098268</v>
      </c>
      <c r="K137" s="5">
        <v>-302318175344</v>
      </c>
      <c r="L137" s="5">
        <v>-298528330823</v>
      </c>
      <c r="M137" s="5">
        <v>-218877844550</v>
      </c>
      <c r="N137" s="5">
        <v>-249144357659</v>
      </c>
      <c r="O137" s="5">
        <v>-169495869418</v>
      </c>
      <c r="P137" s="5">
        <v>-134613286540</v>
      </c>
      <c r="Q137" s="5">
        <v>-116033877723</v>
      </c>
      <c r="R137" s="5">
        <v>-22774219022</v>
      </c>
      <c r="S137" s="5">
        <v>-72261213434</v>
      </c>
      <c r="T137" s="5">
        <v>-135995706650</v>
      </c>
      <c r="U137" s="5">
        <v>-133068776625</v>
      </c>
      <c r="V137" s="5">
        <v>-145791893194</v>
      </c>
      <c r="W137" s="5">
        <v>-151629295015</v>
      </c>
      <c r="X137" s="5">
        <v>-69842820345</v>
      </c>
      <c r="Y137" s="5">
        <v>-79642397586</v>
      </c>
      <c r="Z137" s="5">
        <v>-35917987285</v>
      </c>
    </row>
    <row r="138" spans="2:26" ht="15.5" x14ac:dyDescent="0.35">
      <c r="C138" t="s">
        <v>146</v>
      </c>
      <c r="D138" s="5">
        <v>-81584231888</v>
      </c>
      <c r="E138" s="5">
        <v>-53686076850</v>
      </c>
      <c r="F138" s="5">
        <v>-117690006074</v>
      </c>
      <c r="G138" s="5">
        <v>-78178330959</v>
      </c>
      <c r="I138" s="5">
        <v>-304282319214</v>
      </c>
      <c r="J138" s="5">
        <v>-194061134117</v>
      </c>
      <c r="K138" s="5">
        <v>-39352529955</v>
      </c>
      <c r="L138" s="5">
        <v>-331475086895</v>
      </c>
      <c r="M138" s="5">
        <v>-113534391844</v>
      </c>
      <c r="N138" s="5">
        <v>-83874757351</v>
      </c>
      <c r="O138" s="5">
        <v>-43215091130</v>
      </c>
      <c r="P138" s="5">
        <v>-88869408356</v>
      </c>
      <c r="Q138" s="5">
        <v>-73199748318</v>
      </c>
      <c r="R138" s="5">
        <v>-74783195641</v>
      </c>
      <c r="S138" s="5">
        <v>-81787405602</v>
      </c>
      <c r="T138" s="5">
        <v>-87847151860</v>
      </c>
      <c r="U138" s="5">
        <v>-158716830866</v>
      </c>
      <c r="V138" s="5">
        <v>-56893120390</v>
      </c>
      <c r="W138" s="5">
        <v>-22240989655</v>
      </c>
      <c r="X138" s="5">
        <v>-7972409549</v>
      </c>
      <c r="Y138" s="5">
        <v>-16051712228</v>
      </c>
      <c r="Z138" s="5">
        <v>-50661739675</v>
      </c>
    </row>
    <row r="139" spans="2:26" ht="15.5" x14ac:dyDescent="0.35">
      <c r="C139" t="s">
        <v>256</v>
      </c>
    </row>
    <row r="140" spans="2:26" ht="15.5" x14ac:dyDescent="0.35">
      <c r="C140" t="s">
        <v>1300</v>
      </c>
      <c r="K140" s="5">
        <v>161500000000</v>
      </c>
      <c r="L140" s="5">
        <v>-161500000000</v>
      </c>
    </row>
    <row r="141" spans="2:26" ht="15.5" x14ac:dyDescent="0.35">
      <c r="C141" t="s">
        <v>222</v>
      </c>
      <c r="D141" s="5">
        <v>340450000</v>
      </c>
      <c r="F141" s="5">
        <v>-93446327</v>
      </c>
      <c r="G141" s="5">
        <v>90130000</v>
      </c>
      <c r="I141" s="5">
        <v>1251803673</v>
      </c>
      <c r="J141" s="5">
        <v>3431331794</v>
      </c>
      <c r="K141" s="5">
        <v>453454202</v>
      </c>
      <c r="L141" s="5">
        <v>6439218654</v>
      </c>
      <c r="M141" s="5">
        <v>1030454545</v>
      </c>
      <c r="N141" s="5">
        <v>462903127</v>
      </c>
      <c r="O141" s="5">
        <v>821747274</v>
      </c>
      <c r="P141" s="5">
        <v>1622272728</v>
      </c>
      <c r="Q141" s="5">
        <v>385636364</v>
      </c>
      <c r="R141" s="5">
        <v>213283182</v>
      </c>
      <c r="S141" s="5">
        <v>1605709021</v>
      </c>
      <c r="T141" s="5">
        <v>1645551162</v>
      </c>
      <c r="U141" s="5">
        <v>707607223</v>
      </c>
      <c r="V141" s="5">
        <v>3576029951</v>
      </c>
      <c r="W141" s="5">
        <v>377454545</v>
      </c>
      <c r="X141" s="5">
        <v>632294793</v>
      </c>
      <c r="Y141" s="5">
        <v>919818182</v>
      </c>
      <c r="Z141" s="5">
        <v>1172300000</v>
      </c>
    </row>
    <row r="142" spans="2:26" ht="15.5" x14ac:dyDescent="0.35">
      <c r="C142" t="s">
        <v>147</v>
      </c>
      <c r="D142" s="5">
        <v>-91110727827</v>
      </c>
      <c r="G142" s="5">
        <v>46984114811</v>
      </c>
    </row>
    <row r="143" spans="2:26" ht="15.5" x14ac:dyDescent="0.35">
      <c r="C143" t="s">
        <v>648</v>
      </c>
    </row>
    <row r="144" spans="2:26" ht="15.5" x14ac:dyDescent="0.35">
      <c r="C144" t="s">
        <v>276</v>
      </c>
      <c r="D144" s="5">
        <v>2681008544</v>
      </c>
      <c r="E144" s="5">
        <v>-11534088158</v>
      </c>
      <c r="F144" s="5">
        <v>-1022962328</v>
      </c>
      <c r="G144" s="5">
        <v>26070866459</v>
      </c>
      <c r="I144" s="5">
        <v>-11366725247</v>
      </c>
      <c r="J144" s="5">
        <v>-4957901207</v>
      </c>
      <c r="K144" s="5">
        <v>-1512938326</v>
      </c>
      <c r="L144" s="5">
        <v>-28986241742</v>
      </c>
      <c r="M144" s="5">
        <v>-2746281017</v>
      </c>
      <c r="N144" s="5">
        <v>-747088780</v>
      </c>
      <c r="O144" s="5">
        <v>-745588020</v>
      </c>
      <c r="P144" s="5">
        <v>-9606709468</v>
      </c>
      <c r="Q144" s="5">
        <v>-2945447624</v>
      </c>
      <c r="R144" s="5">
        <v>-1378323754</v>
      </c>
      <c r="S144" s="5">
        <v>-1397441319</v>
      </c>
      <c r="T144" s="5">
        <v>-2603689455</v>
      </c>
      <c r="U144" s="5">
        <v>-15845621750</v>
      </c>
    </row>
    <row r="145" spans="3:26" ht="15.5" x14ac:dyDescent="0.35">
      <c r="C145" t="s">
        <v>1925</v>
      </c>
      <c r="V145" s="5">
        <v>-6849036380</v>
      </c>
      <c r="W145" s="5">
        <v>-1395360000</v>
      </c>
    </row>
    <row r="146" spans="3:26" ht="15.5" x14ac:dyDescent="0.35">
      <c r="C146" t="s">
        <v>2212</v>
      </c>
      <c r="X146" s="5">
        <v>10408728978</v>
      </c>
      <c r="Y146" s="5">
        <v>16066569998</v>
      </c>
      <c r="Z146" s="5">
        <v>-29973364826</v>
      </c>
    </row>
    <row r="147" spans="3:26" ht="15.5" x14ac:dyDescent="0.35">
      <c r="C147" t="s">
        <v>1011</v>
      </c>
    </row>
    <row r="148" spans="3:26" ht="15.5" x14ac:dyDescent="0.35">
      <c r="C148" t="s">
        <v>166</v>
      </c>
    </row>
    <row r="149" spans="3:26" ht="15.5" x14ac:dyDescent="0.35">
      <c r="C149" t="s">
        <v>152</v>
      </c>
      <c r="D149" s="5">
        <v>-420184838837</v>
      </c>
      <c r="E149" s="5">
        <v>-70008311775</v>
      </c>
      <c r="F149" s="5">
        <v>40392917369</v>
      </c>
      <c r="G149" s="5">
        <v>-42519268044</v>
      </c>
      <c r="I149" s="5">
        <v>-376668033351</v>
      </c>
      <c r="J149" s="5">
        <v>-475743098268</v>
      </c>
      <c r="K149" s="5">
        <v>-302318175344</v>
      </c>
      <c r="L149" s="5">
        <v>-298528330823</v>
      </c>
      <c r="M149" s="5">
        <v>-218877844550</v>
      </c>
      <c r="N149" s="5">
        <v>-249144357659</v>
      </c>
      <c r="O149" s="5">
        <v>-169495869418</v>
      </c>
      <c r="P149" s="5">
        <v>-134613286540</v>
      </c>
      <c r="Q149" s="5">
        <v>-116033877723</v>
      </c>
      <c r="R149" s="5">
        <v>-22774219022</v>
      </c>
      <c r="S149" s="5">
        <v>-72261213434</v>
      </c>
      <c r="T149" s="5">
        <v>-135995706650</v>
      </c>
      <c r="U149" s="5">
        <v>-133068776625</v>
      </c>
      <c r="V149" s="5">
        <v>-145791893194</v>
      </c>
      <c r="W149" s="5">
        <v>-151629295015</v>
      </c>
      <c r="X149" s="5">
        <v>-69842820345</v>
      </c>
      <c r="Y149" s="5">
        <v>-79642397586</v>
      </c>
      <c r="Z149" s="5">
        <v>-35917987285</v>
      </c>
    </row>
    <row r="150" spans="3:26" ht="15.5" x14ac:dyDescent="0.35">
      <c r="C150" t="s">
        <v>1729</v>
      </c>
      <c r="K150" s="5">
        <v>120148755993</v>
      </c>
      <c r="Q150" s="5">
        <v>11670430536</v>
      </c>
      <c r="R150" s="5">
        <v>105799705065</v>
      </c>
      <c r="U150" s="5">
        <v>30000000000</v>
      </c>
      <c r="W150" s="5">
        <v>20936935401</v>
      </c>
      <c r="X150" s="5">
        <v>97557160000</v>
      </c>
      <c r="Y150" s="5">
        <v>45247619941</v>
      </c>
      <c r="Z150" s="5">
        <v>97375952445</v>
      </c>
    </row>
    <row r="151" spans="3:26" ht="15.5" x14ac:dyDescent="0.35">
      <c r="C151" t="s">
        <v>2213</v>
      </c>
      <c r="D151" s="5">
        <v>814442793</v>
      </c>
      <c r="E151" s="5">
        <v>6615683</v>
      </c>
      <c r="F151" s="5">
        <v>-592023287</v>
      </c>
      <c r="G151" s="5">
        <v>16557129</v>
      </c>
    </row>
    <row r="152" spans="3:26" ht="15.5" x14ac:dyDescent="0.35">
      <c r="C152" t="s">
        <v>231</v>
      </c>
      <c r="J152" s="5">
        <v>-62059572619</v>
      </c>
      <c r="K152" s="5">
        <v>-58089183374</v>
      </c>
      <c r="N152" s="5">
        <v>-43279850914</v>
      </c>
      <c r="O152" s="5">
        <v>-54978314160</v>
      </c>
      <c r="P152" s="5">
        <v>-30543507867</v>
      </c>
      <c r="Q152" s="5">
        <v>-26958018217</v>
      </c>
      <c r="R152" s="5">
        <v>-15123080118</v>
      </c>
      <c r="S152" s="5">
        <v>-4615384618</v>
      </c>
      <c r="T152" s="5">
        <v>-22670692282</v>
      </c>
      <c r="U152" s="5">
        <v>-59322561762</v>
      </c>
      <c r="V152" s="5">
        <v>-77243143575</v>
      </c>
      <c r="W152" s="5">
        <v>-73325175791</v>
      </c>
      <c r="X152" s="5">
        <v>-114815518934</v>
      </c>
      <c r="Y152" s="5">
        <v>-30988590288</v>
      </c>
      <c r="Z152" s="5">
        <v>-44348587372</v>
      </c>
    </row>
    <row r="153" spans="3:26" ht="15.5" x14ac:dyDescent="0.35">
      <c r="C153" t="s">
        <v>235</v>
      </c>
      <c r="D153" s="5">
        <v>-126787400</v>
      </c>
      <c r="E153" s="5">
        <v>-215875600</v>
      </c>
      <c r="F153" s="5">
        <v>-261799722</v>
      </c>
      <c r="G153" s="5">
        <v>-329424000</v>
      </c>
      <c r="I153" s="5">
        <v>-1195611022</v>
      </c>
      <c r="J153" s="5">
        <v>-1309803862</v>
      </c>
      <c r="K153" s="5">
        <v>-532474894</v>
      </c>
      <c r="L153" s="5">
        <v>-606749228</v>
      </c>
      <c r="M153" s="5">
        <v>-530362120</v>
      </c>
      <c r="N153" s="5">
        <v>-689610449</v>
      </c>
      <c r="O153" s="5">
        <v>-763585825</v>
      </c>
      <c r="P153" s="5">
        <v>-894741417</v>
      </c>
      <c r="Q153" s="5">
        <v>-705881360</v>
      </c>
      <c r="R153" s="5">
        <v>-226240958</v>
      </c>
      <c r="S153" s="5">
        <v>-205442224</v>
      </c>
      <c r="T153" s="5">
        <v>-135387890</v>
      </c>
      <c r="U153" s="5">
        <v>-521639336</v>
      </c>
      <c r="V153" s="5">
        <v>-388722507</v>
      </c>
      <c r="W153" s="5">
        <v>-180353967</v>
      </c>
      <c r="X153" s="5">
        <v>-189269750</v>
      </c>
      <c r="Y153" s="5">
        <v>-767385728</v>
      </c>
      <c r="Z153" s="5">
        <v>-192666121</v>
      </c>
    </row>
    <row r="154" spans="3:26" ht="15.5" x14ac:dyDescent="0.35">
      <c r="C154" t="s">
        <v>162</v>
      </c>
      <c r="D154" s="5">
        <v>40685191372</v>
      </c>
      <c r="E154" s="5">
        <v>-40685191372</v>
      </c>
      <c r="F154" s="5">
        <v>69556562258</v>
      </c>
      <c r="G154" s="5">
        <v>-69556562258</v>
      </c>
    </row>
    <row r="155" spans="3:26" ht="15.5" x14ac:dyDescent="0.35">
      <c r="C155" t="s">
        <v>208</v>
      </c>
      <c r="Z155" s="5">
        <v>-110550229</v>
      </c>
    </row>
    <row r="156" spans="3:26" ht="15.5" x14ac:dyDescent="0.35">
      <c r="C156" t="s">
        <v>2214</v>
      </c>
    </row>
    <row r="157" spans="3:26" ht="15.5" x14ac:dyDescent="0.35">
      <c r="C157" t="s">
        <v>315</v>
      </c>
      <c r="Q157" s="5">
        <v>-12023485395</v>
      </c>
      <c r="R157" s="5">
        <v>-124970469465</v>
      </c>
      <c r="S157" s="5">
        <v>-18950515921</v>
      </c>
      <c r="T157" s="5">
        <v>-3062408931</v>
      </c>
      <c r="U157" s="5">
        <v>-35349566392</v>
      </c>
      <c r="V157" s="5">
        <v>-17023523842</v>
      </c>
      <c r="W157" s="5">
        <v>-8743995719</v>
      </c>
      <c r="X157" s="5">
        <v>-59886530643</v>
      </c>
      <c r="Y157" s="5">
        <v>-75170107216</v>
      </c>
      <c r="Z157" s="5">
        <v>-106792439497</v>
      </c>
    </row>
    <row r="158" spans="3:26" ht="15.5" x14ac:dyDescent="0.35">
      <c r="C158" t="s">
        <v>2057</v>
      </c>
      <c r="D158" s="5">
        <v>-1563750000</v>
      </c>
      <c r="F158" s="5">
        <v>-875000000</v>
      </c>
      <c r="I158" s="5">
        <v>-1217550000</v>
      </c>
      <c r="J158" s="5">
        <v>-1227370000</v>
      </c>
      <c r="K158" s="5">
        <v>-1267500000</v>
      </c>
      <c r="L158" s="5">
        <v>-1315300000</v>
      </c>
      <c r="M158" s="5">
        <v>-1096250000</v>
      </c>
      <c r="N158" s="5">
        <v>-692375000</v>
      </c>
      <c r="O158" s="5">
        <v>-468500000</v>
      </c>
      <c r="P158" s="5">
        <v>-486350000</v>
      </c>
      <c r="Q158" s="5">
        <v>-212466000</v>
      </c>
      <c r="R158" s="5">
        <v>-415550000</v>
      </c>
      <c r="S158" s="5">
        <v>-74500000</v>
      </c>
      <c r="T158" s="5">
        <v>-447500000</v>
      </c>
      <c r="U158" s="5">
        <v>-629400000</v>
      </c>
      <c r="V158" s="5">
        <v>-389300000</v>
      </c>
      <c r="W158" s="5">
        <v>-306200000</v>
      </c>
      <c r="X158" s="5">
        <v>-530980000</v>
      </c>
    </row>
    <row r="159" spans="3:26" ht="15.5" x14ac:dyDescent="0.35">
      <c r="C159" t="s">
        <v>865</v>
      </c>
      <c r="U159" s="5">
        <v>27500000</v>
      </c>
      <c r="V159" s="5">
        <v>47000000</v>
      </c>
      <c r="W159" s="5">
        <v>500000</v>
      </c>
    </row>
    <row r="160" spans="3:26" ht="15.5" x14ac:dyDescent="0.35">
      <c r="C160" t="s">
        <v>2215</v>
      </c>
      <c r="D160" s="5">
        <v>-20713870576</v>
      </c>
      <c r="E160" s="5">
        <v>-1839455213</v>
      </c>
      <c r="G160" s="5">
        <v>24338106651</v>
      </c>
      <c r="R160" s="5">
        <v>1697228580</v>
      </c>
    </row>
    <row r="161" spans="2:26" ht="15.5" x14ac:dyDescent="0.35">
      <c r="C161" t="s">
        <v>1057</v>
      </c>
      <c r="F161" s="5">
        <v>-9086116802</v>
      </c>
      <c r="G161" s="5">
        <v>-28401296343</v>
      </c>
      <c r="I161" s="5">
        <v>-37487413145</v>
      </c>
      <c r="J161" s="5">
        <v>-95933261895</v>
      </c>
      <c r="K161" s="5">
        <v>-23146128788</v>
      </c>
      <c r="M161" s="5">
        <v>10953626160</v>
      </c>
      <c r="N161" s="5">
        <v>-26644342088</v>
      </c>
      <c r="O161" s="5">
        <v>-2434141583</v>
      </c>
      <c r="P161" s="5">
        <v>-3288013935</v>
      </c>
      <c r="S161" s="5">
        <v>-1267619949</v>
      </c>
    </row>
    <row r="162" spans="2:26" ht="15.5" x14ac:dyDescent="0.35">
      <c r="C162" t="s">
        <v>167</v>
      </c>
      <c r="D162" s="5">
        <v>-338621299591</v>
      </c>
      <c r="E162" s="5">
        <v>85627584701</v>
      </c>
      <c r="F162" s="5">
        <v>141655255920</v>
      </c>
      <c r="G162" s="5">
        <v>70580050695</v>
      </c>
      <c r="I162" s="5">
        <v>-13990910189</v>
      </c>
      <c r="J162" s="5">
        <v>-48901642553</v>
      </c>
      <c r="K162" s="5">
        <v>2340657166</v>
      </c>
      <c r="L162" s="5">
        <v>-164452470015</v>
      </c>
      <c r="M162" s="5">
        <v>166658900287</v>
      </c>
      <c r="N162" s="5">
        <v>86884069479</v>
      </c>
      <c r="O162" s="5">
        <v>156277831151</v>
      </c>
      <c r="P162" s="5">
        <v>133282215692</v>
      </c>
      <c r="Q162" s="5">
        <v>56365571700</v>
      </c>
      <c r="R162" s="5">
        <v>-1939049489</v>
      </c>
      <c r="S162" s="5">
        <v>-42130471854</v>
      </c>
      <c r="T162" s="5">
        <v>15095137406</v>
      </c>
      <c r="U162" s="5">
        <v>-12907570992</v>
      </c>
      <c r="V162" s="5">
        <v>35010875480</v>
      </c>
      <c r="W162" s="5">
        <v>-30017687231</v>
      </c>
      <c r="X162" s="5">
        <v>37676157653</v>
      </c>
      <c r="Y162" s="5">
        <v>-7708561892</v>
      </c>
      <c r="Z162" s="5">
        <v>4590537769</v>
      </c>
    </row>
    <row r="163" spans="2:26" ht="15.5" x14ac:dyDescent="0.35">
      <c r="C163" t="s">
        <v>168</v>
      </c>
      <c r="E163" s="5">
        <v>377944854422</v>
      </c>
      <c r="I163" s="5">
        <v>391886874111</v>
      </c>
      <c r="J163" s="5">
        <v>440664939606</v>
      </c>
      <c r="K163" s="5">
        <v>438360507463</v>
      </c>
      <c r="L163" s="5">
        <v>602550379682</v>
      </c>
      <c r="M163" s="5">
        <v>435881790280</v>
      </c>
      <c r="N163" s="5">
        <v>348977786130</v>
      </c>
      <c r="O163" s="5">
        <v>192813271612</v>
      </c>
      <c r="P163" s="5">
        <v>59531055920</v>
      </c>
      <c r="Q163" s="5">
        <v>3165484220</v>
      </c>
      <c r="R163" s="5">
        <v>5104533709</v>
      </c>
      <c r="S163" s="5">
        <v>47235005563</v>
      </c>
      <c r="T163" s="5">
        <v>32139868157</v>
      </c>
      <c r="U163" s="5">
        <v>45047439149</v>
      </c>
      <c r="V163" s="5">
        <v>10036563669</v>
      </c>
      <c r="W163" s="5">
        <v>40054250900</v>
      </c>
      <c r="X163" s="5">
        <v>2378093247</v>
      </c>
      <c r="Y163" s="5">
        <v>10086655139</v>
      </c>
      <c r="Z163" s="5">
        <v>5496117370</v>
      </c>
    </row>
    <row r="164" spans="2:26" ht="15.5" x14ac:dyDescent="0.35">
      <c r="C164" t="s">
        <v>242</v>
      </c>
      <c r="D164" s="5">
        <v>85751333</v>
      </c>
      <c r="E164" s="5">
        <v>1584013</v>
      </c>
      <c r="F164" s="5">
        <v>-13357249</v>
      </c>
      <c r="G164" s="5">
        <v>48426873</v>
      </c>
      <c r="I164" s="5">
        <v>48890500</v>
      </c>
      <c r="J164" s="5">
        <v>123577058</v>
      </c>
      <c r="K164" s="5">
        <v>-36225023</v>
      </c>
      <c r="L164" s="5">
        <v>262597796</v>
      </c>
      <c r="M164" s="5">
        <v>9689115</v>
      </c>
      <c r="N164" s="5">
        <v>19934671</v>
      </c>
      <c r="O164" s="5">
        <v>-113316633</v>
      </c>
    </row>
    <row r="165" spans="2:26" ht="15.5" x14ac:dyDescent="0.35">
      <c r="C165" t="s">
        <v>169</v>
      </c>
      <c r="D165" s="5">
        <v>-338535548258</v>
      </c>
      <c r="E165" s="5">
        <v>463574023136</v>
      </c>
      <c r="F165" s="5">
        <v>141641898671</v>
      </c>
      <c r="G165" s="5">
        <v>70628477568</v>
      </c>
      <c r="I165" s="5">
        <v>377944854422</v>
      </c>
      <c r="J165" s="5">
        <v>391886874111</v>
      </c>
      <c r="K165" s="5">
        <v>440664939606</v>
      </c>
      <c r="L165" s="5">
        <v>438360507463</v>
      </c>
      <c r="M165" s="5">
        <v>602550379682</v>
      </c>
      <c r="N165" s="5">
        <v>435881790280</v>
      </c>
      <c r="O165" s="5">
        <v>348977786130</v>
      </c>
      <c r="P165" s="5">
        <v>192813271612</v>
      </c>
      <c r="Q165" s="5">
        <v>59531055920</v>
      </c>
      <c r="R165" s="5">
        <v>3165484220</v>
      </c>
      <c r="S165" s="5">
        <v>5104533709</v>
      </c>
      <c r="T165" s="5">
        <v>47235005563</v>
      </c>
      <c r="U165" s="5">
        <v>32139868157</v>
      </c>
      <c r="V165" s="5">
        <v>45047439149</v>
      </c>
      <c r="W165" s="5">
        <v>10036563669</v>
      </c>
      <c r="X165" s="5">
        <v>40054250900</v>
      </c>
      <c r="Y165" s="5">
        <v>2378093247</v>
      </c>
      <c r="Z165" s="5">
        <v>10086655139</v>
      </c>
    </row>
    <row r="167" spans="2:26" ht="15.5" x14ac:dyDescent="0.35">
      <c r="B167" t="s">
        <v>170</v>
      </c>
      <c r="C167" t="s">
        <v>12</v>
      </c>
      <c r="D167" s="5">
        <v>7340000000</v>
      </c>
      <c r="E167" s="5">
        <v>7340000000</v>
      </c>
      <c r="F167" s="5">
        <v>7340000000</v>
      </c>
      <c r="G167" s="5">
        <v>7340000000</v>
      </c>
      <c r="I167" s="5">
        <v>7340000000</v>
      </c>
      <c r="J167" s="5">
        <v>7340000000</v>
      </c>
      <c r="K167" s="5">
        <v>7340000000</v>
      </c>
      <c r="L167" s="5">
        <v>7340000000</v>
      </c>
      <c r="M167" s="5">
        <v>7340000000</v>
      </c>
      <c r="N167" s="5">
        <v>7340000000</v>
      </c>
      <c r="O167" s="5">
        <v>7340000000</v>
      </c>
      <c r="P167" s="5">
        <v>7340000000</v>
      </c>
      <c r="Q167" s="5">
        <v>7340000000</v>
      </c>
      <c r="R167" s="5">
        <v>7340000000</v>
      </c>
      <c r="S167" s="5">
        <v>7340000000</v>
      </c>
      <c r="T167" s="5">
        <v>7340000000</v>
      </c>
      <c r="U167" s="5">
        <v>7340000000</v>
      </c>
      <c r="V167" s="5">
        <v>1840000000</v>
      </c>
      <c r="W167" s="5">
        <v>1840000000</v>
      </c>
      <c r="X167" s="5">
        <v>1840000000</v>
      </c>
      <c r="Y167" s="5">
        <v>1840000000</v>
      </c>
      <c r="Z167" s="5">
        <v>920000000</v>
      </c>
    </row>
    <row r="168" spans="2:26" ht="15.5" x14ac:dyDescent="0.35">
      <c r="C168" t="s">
        <v>171</v>
      </c>
      <c r="D168" s="6">
        <v>18.72</v>
      </c>
      <c r="E168" s="6">
        <v>11.34</v>
      </c>
      <c r="F168" s="6">
        <v>13.4</v>
      </c>
      <c r="G168" s="6">
        <v>13.34</v>
      </c>
    </row>
    <row r="169" spans="2:26" ht="15.5" x14ac:dyDescent="0.35">
      <c r="C169" t="s">
        <v>172</v>
      </c>
      <c r="D169" s="6">
        <v>24.04</v>
      </c>
      <c r="E169" s="6">
        <v>44.53</v>
      </c>
      <c r="F169" s="6">
        <v>39.549999999999997</v>
      </c>
      <c r="G169" s="6">
        <v>40.85</v>
      </c>
    </row>
    <row r="170" spans="2:26" ht="15.5" x14ac:dyDescent="0.35">
      <c r="C170" t="s">
        <v>60</v>
      </c>
      <c r="D170" s="6">
        <v>3.68</v>
      </c>
      <c r="E170" s="6">
        <v>5.87</v>
      </c>
      <c r="F170" s="6">
        <v>5.25</v>
      </c>
      <c r="G170" s="6">
        <v>5.33</v>
      </c>
    </row>
    <row r="171" spans="2:26" ht="15.5" x14ac:dyDescent="0.35">
      <c r="C171" t="s">
        <v>173</v>
      </c>
      <c r="D171" s="5">
        <v>222880000000</v>
      </c>
      <c r="E171" s="5">
        <v>143400000000</v>
      </c>
      <c r="F171" s="5">
        <v>160930000000</v>
      </c>
      <c r="G171" s="5">
        <v>164450000000</v>
      </c>
    </row>
    <row r="172" spans="2:26" ht="15.5" x14ac:dyDescent="0.35">
      <c r="C172" t="s">
        <v>174</v>
      </c>
      <c r="D172" s="6">
        <v>4.9400000000000006E-2</v>
      </c>
      <c r="E172" s="6">
        <v>2.8199999999999999E-2</v>
      </c>
      <c r="F172" s="6">
        <v>3.4099999999999998E-2</v>
      </c>
      <c r="G172" s="6">
        <v>3.73E-2</v>
      </c>
    </row>
    <row r="173" spans="2:26" ht="15.5" x14ac:dyDescent="0.35">
      <c r="C173" t="s">
        <v>175</v>
      </c>
      <c r="D173" s="6">
        <v>7.7300000000000008E-2</v>
      </c>
      <c r="E173" s="6">
        <v>4.2099999999999999E-2</v>
      </c>
      <c r="F173" s="6">
        <v>5.1900000000000002E-2</v>
      </c>
      <c r="G173" s="6">
        <v>5.4000000000000006E-2</v>
      </c>
    </row>
    <row r="174" spans="2:26" ht="15.5" x14ac:dyDescent="0.35">
      <c r="C174" t="s">
        <v>176</v>
      </c>
      <c r="D174" s="6">
        <v>8.8200000000000001E-2</v>
      </c>
      <c r="E174" s="6">
        <v>5.0599999999999999E-2</v>
      </c>
      <c r="F174" s="6">
        <v>6.2899999999999998E-2</v>
      </c>
      <c r="G174" s="6">
        <v>7.0300000000000001E-2</v>
      </c>
    </row>
    <row r="175" spans="2:26" ht="15.5" x14ac:dyDescent="0.35">
      <c r="C175" t="s">
        <v>177</v>
      </c>
      <c r="D175" s="6">
        <v>119.49</v>
      </c>
      <c r="E175" s="6">
        <v>74.03</v>
      </c>
      <c r="F175" s="6">
        <v>50.39</v>
      </c>
      <c r="G175" s="6">
        <v>49.98</v>
      </c>
    </row>
    <row r="176" spans="2:26" ht="15.5" x14ac:dyDescent="0.35">
      <c r="C176" t="s">
        <v>178</v>
      </c>
      <c r="D176" s="5">
        <v>1818000000000</v>
      </c>
      <c r="E176" s="5">
        <v>2016000000000</v>
      </c>
      <c r="F176" s="5">
        <v>1935000000000</v>
      </c>
      <c r="G176" s="5">
        <v>1851000000000</v>
      </c>
    </row>
    <row r="177" spans="3:26" ht="15.5" x14ac:dyDescent="0.35">
      <c r="C177" t="s">
        <v>179</v>
      </c>
      <c r="D177" s="6">
        <v>1.86</v>
      </c>
      <c r="E177" s="6">
        <v>1.87</v>
      </c>
      <c r="F177" s="6">
        <v>2.0499999999999998</v>
      </c>
      <c r="G177" s="6">
        <v>2.21</v>
      </c>
    </row>
    <row r="178" spans="3:26" ht="15.5" x14ac:dyDescent="0.35">
      <c r="C178" t="s">
        <v>180</v>
      </c>
      <c r="D178" s="6">
        <v>242.29</v>
      </c>
      <c r="E178" s="6">
        <v>269.45</v>
      </c>
      <c r="F178" s="6">
        <v>258.37</v>
      </c>
      <c r="G178" s="6">
        <v>247.03</v>
      </c>
    </row>
    <row r="179" spans="3:26" ht="15.5" x14ac:dyDescent="0.35">
      <c r="C179" t="s">
        <v>181</v>
      </c>
      <c r="D179" s="6">
        <v>1.86</v>
      </c>
      <c r="E179" s="6">
        <v>1.87</v>
      </c>
      <c r="F179" s="6">
        <v>2.0499999999999998</v>
      </c>
      <c r="G179" s="6">
        <v>2.21</v>
      </c>
    </row>
    <row r="180" spans="3:26" ht="15.5" x14ac:dyDescent="0.35">
      <c r="C180" t="s">
        <v>182</v>
      </c>
      <c r="D180" s="6">
        <v>242.29</v>
      </c>
      <c r="E180" s="6">
        <v>269.45</v>
      </c>
      <c r="F180" s="6">
        <v>258.37</v>
      </c>
      <c r="G180" s="6">
        <v>247.03</v>
      </c>
    </row>
    <row r="181" spans="3:26" ht="15.5" x14ac:dyDescent="0.35">
      <c r="C181" t="s">
        <v>183</v>
      </c>
      <c r="D181" s="5">
        <v>54000000000</v>
      </c>
      <c r="E181" s="5">
        <v>85000000000</v>
      </c>
      <c r="F181" s="5">
        <v>113000000000</v>
      </c>
      <c r="G181" s="5">
        <v>92000000000</v>
      </c>
    </row>
    <row r="182" spans="3:26" ht="15.5" x14ac:dyDescent="0.35">
      <c r="C182" t="s">
        <v>184</v>
      </c>
    </row>
    <row r="183" spans="3:26" ht="15.5" x14ac:dyDescent="0.35">
      <c r="C183" t="s">
        <v>185</v>
      </c>
      <c r="D183" s="5">
        <v>1779000000000</v>
      </c>
      <c r="E183" s="5">
        <v>1978000000000</v>
      </c>
      <c r="F183" s="5">
        <v>1897000000000</v>
      </c>
      <c r="G183" s="5">
        <v>1814000000000</v>
      </c>
    </row>
    <row r="184" spans="3:26" ht="15.5" x14ac:dyDescent="0.35">
      <c r="C184" t="s">
        <v>24</v>
      </c>
      <c r="D184" s="5">
        <v>54000000000</v>
      </c>
      <c r="E184" s="5">
        <v>85000000000</v>
      </c>
      <c r="F184" s="5">
        <v>113000000000</v>
      </c>
      <c r="G184" s="5">
        <v>92000000000</v>
      </c>
    </row>
    <row r="185" spans="3:26" ht="15.5" x14ac:dyDescent="0.35">
      <c r="C185" t="s">
        <v>21</v>
      </c>
      <c r="D185" s="5">
        <v>-71000000000</v>
      </c>
      <c r="E185" s="5">
        <v>-378000000000</v>
      </c>
      <c r="F185" s="5">
        <v>-265000000000</v>
      </c>
      <c r="G185" s="5">
        <v>-145000000000</v>
      </c>
    </row>
    <row r="186" spans="3:26" ht="15.5" x14ac:dyDescent="0.35">
      <c r="C186" t="s">
        <v>186</v>
      </c>
      <c r="D186" s="5">
        <v>489000000000</v>
      </c>
      <c r="E186" s="5">
        <v>722000000000</v>
      </c>
      <c r="F186" s="5">
        <v>689000000000</v>
      </c>
      <c r="G186" s="5">
        <v>664000000000</v>
      </c>
    </row>
    <row r="187" spans="3:26" ht="15.5" x14ac:dyDescent="0.35">
      <c r="C187" t="s">
        <v>187</v>
      </c>
      <c r="D187" s="5">
        <v>163000000000</v>
      </c>
      <c r="E187" s="5">
        <v>209000000000</v>
      </c>
      <c r="F187" s="5">
        <v>219000000000</v>
      </c>
      <c r="G187" s="5">
        <v>191000000000</v>
      </c>
    </row>
    <row r="188" spans="3:26" ht="15.5" x14ac:dyDescent="0.35">
      <c r="C188" t="s">
        <v>188</v>
      </c>
      <c r="D188" s="5">
        <v>-82000000000</v>
      </c>
      <c r="E188" s="5">
        <v>-54000000000</v>
      </c>
      <c r="F188" s="5">
        <v>-118000000000</v>
      </c>
      <c r="G188" s="5">
        <v>-78000000000</v>
      </c>
    </row>
    <row r="189" spans="3:26" ht="15.5" x14ac:dyDescent="0.35">
      <c r="C189" t="s">
        <v>13</v>
      </c>
      <c r="D189" s="5">
        <v>81000000000</v>
      </c>
      <c r="E189" s="5">
        <v>156000000000</v>
      </c>
      <c r="F189" s="5">
        <v>101000000000</v>
      </c>
      <c r="G189" s="5">
        <v>113000000000</v>
      </c>
    </row>
    <row r="190" spans="3:26" ht="15.5" x14ac:dyDescent="0.35">
      <c r="C190" t="s">
        <v>16</v>
      </c>
      <c r="D190" s="6">
        <v>11.06</v>
      </c>
      <c r="E190" s="6">
        <v>21.2</v>
      </c>
      <c r="F190" s="6">
        <v>13.81</v>
      </c>
      <c r="G190" s="6">
        <v>15.39</v>
      </c>
    </row>
    <row r="191" spans="3:26" ht="15.5" x14ac:dyDescent="0.35">
      <c r="C191" t="s">
        <v>45</v>
      </c>
      <c r="I191" s="6">
        <v>54.55</v>
      </c>
      <c r="J191" s="6">
        <v>58.02</v>
      </c>
      <c r="K191" s="6">
        <v>60.65</v>
      </c>
      <c r="L191" s="6">
        <v>78.489999999999995</v>
      </c>
      <c r="M191" s="6">
        <v>64.14</v>
      </c>
      <c r="N191" s="5">
        <v>44</v>
      </c>
      <c r="O191" s="6">
        <v>29.36</v>
      </c>
      <c r="P191" s="6">
        <v>21.33</v>
      </c>
      <c r="Q191" s="6">
        <v>16.46</v>
      </c>
      <c r="R191" s="6">
        <v>12.32</v>
      </c>
      <c r="S191" s="6">
        <v>9.51</v>
      </c>
      <c r="T191" s="6">
        <v>35.32</v>
      </c>
      <c r="U191" s="6">
        <v>32.03</v>
      </c>
      <c r="V191" s="6">
        <v>85.25</v>
      </c>
      <c r="W191" s="6">
        <v>51.62</v>
      </c>
      <c r="X191" s="6">
        <v>43.65</v>
      </c>
      <c r="Y191" s="6">
        <v>35.44</v>
      </c>
      <c r="Z191" s="6">
        <v>60.17</v>
      </c>
    </row>
    <row r="192" spans="3:26" ht="15.5" x14ac:dyDescent="0.35">
      <c r="C192" t="s">
        <v>59</v>
      </c>
      <c r="I192" s="6">
        <v>9.7200000000000006</v>
      </c>
      <c r="J192" s="6">
        <v>11.89</v>
      </c>
      <c r="K192" s="6">
        <v>10.96</v>
      </c>
      <c r="L192" s="6">
        <v>12.68</v>
      </c>
      <c r="M192" s="6">
        <v>12.47</v>
      </c>
      <c r="N192" s="6">
        <v>15.45</v>
      </c>
      <c r="O192" s="6">
        <v>14.85</v>
      </c>
      <c r="P192" s="6">
        <v>19.690000000000001</v>
      </c>
      <c r="Q192" s="6">
        <v>20.78</v>
      </c>
      <c r="R192" s="6">
        <v>42.21</v>
      </c>
      <c r="S192" s="6">
        <v>52.58</v>
      </c>
      <c r="T192" s="6">
        <v>24.63</v>
      </c>
      <c r="U192" s="6">
        <v>25.6</v>
      </c>
      <c r="V192" s="6">
        <v>19.239999999999998</v>
      </c>
      <c r="W192" s="6">
        <v>7.05</v>
      </c>
      <c r="X192" s="6">
        <v>6.69</v>
      </c>
      <c r="Y192" s="6">
        <v>4.18</v>
      </c>
      <c r="Z192" s="6">
        <v>6.51</v>
      </c>
    </row>
    <row r="193" spans="3:26" ht="15.5" x14ac:dyDescent="0.35">
      <c r="C193" t="s">
        <v>62</v>
      </c>
      <c r="I193" s="6">
        <v>1.34</v>
      </c>
      <c r="J193" s="6">
        <v>1.92</v>
      </c>
      <c r="K193" s="6">
        <v>1.99</v>
      </c>
      <c r="L193" s="6">
        <v>2.82</v>
      </c>
      <c r="M193" s="6">
        <v>2.2999999999999998</v>
      </c>
      <c r="N193" s="6">
        <v>2.2599999999999998</v>
      </c>
      <c r="O193" s="6">
        <v>1.49</v>
      </c>
      <c r="P193" s="6">
        <v>1.56</v>
      </c>
      <c r="Q193" s="6">
        <v>1.45</v>
      </c>
      <c r="R193" s="6">
        <v>2.52</v>
      </c>
      <c r="S193" s="6">
        <v>2.84</v>
      </c>
      <c r="T193" s="6">
        <v>3.97</v>
      </c>
      <c r="U193" s="6">
        <v>4.25</v>
      </c>
      <c r="V193" s="6">
        <v>2.7</v>
      </c>
      <c r="W193" s="6">
        <v>0.72</v>
      </c>
      <c r="X193" s="6">
        <v>0.65</v>
      </c>
      <c r="Y193" s="6">
        <v>0.38</v>
      </c>
      <c r="Z193" s="6">
        <v>0.56000000000000005</v>
      </c>
    </row>
    <row r="194" spans="3:26" ht="15.5" x14ac:dyDescent="0.35">
      <c r="C194" t="s">
        <v>189</v>
      </c>
      <c r="I194" s="5">
        <v>652520000000</v>
      </c>
      <c r="J194" s="5">
        <v>649250000000</v>
      </c>
      <c r="K194" s="5">
        <v>675870000000</v>
      </c>
      <c r="L194" s="5">
        <v>838770000000</v>
      </c>
      <c r="M194" s="5">
        <v>700640000000</v>
      </c>
      <c r="N194" s="5">
        <v>523780000000</v>
      </c>
      <c r="O194" s="5">
        <v>393350000000</v>
      </c>
      <c r="P194" s="5">
        <v>326680000000</v>
      </c>
    </row>
    <row r="195" spans="3:26" ht="15.5" x14ac:dyDescent="0.35">
      <c r="C195" t="s">
        <v>190</v>
      </c>
      <c r="I195" s="6">
        <v>0.1389</v>
      </c>
      <c r="J195" s="6">
        <v>0.16010000000000002</v>
      </c>
      <c r="K195" s="6">
        <v>0.1699</v>
      </c>
      <c r="L195" s="6">
        <v>0.22339999999999999</v>
      </c>
      <c r="M195" s="6">
        <v>0.20989999999999998</v>
      </c>
      <c r="N195" s="6">
        <v>0.16390000000000002</v>
      </c>
      <c r="O195" s="6">
        <v>0.1198</v>
      </c>
      <c r="P195" s="6">
        <v>9.4800000000000009E-2</v>
      </c>
      <c r="Q195" s="6">
        <v>7.5499999999999998E-2</v>
      </c>
      <c r="R195" s="6">
        <v>5.8600000000000006E-2</v>
      </c>
      <c r="S195" s="6">
        <v>4.8799999999999996E-2</v>
      </c>
      <c r="T195" s="6">
        <v>0.2059</v>
      </c>
      <c r="U195" s="6">
        <v>0.20710000000000001</v>
      </c>
      <c r="V195" s="6">
        <v>0.16690000000000002</v>
      </c>
      <c r="W195" s="6">
        <v>0.1139</v>
      </c>
      <c r="X195" s="6">
        <v>9.1799999999999993E-2</v>
      </c>
      <c r="Y195" s="6">
        <v>7.9100000000000004E-2</v>
      </c>
      <c r="Z195" s="6">
        <v>7.4999999999999997E-2</v>
      </c>
    </row>
    <row r="196" spans="3:26" ht="15.5" x14ac:dyDescent="0.35">
      <c r="C196" t="s">
        <v>191</v>
      </c>
      <c r="I196" s="6">
        <v>0.21109999999999998</v>
      </c>
      <c r="J196" s="6">
        <v>0.23100000000000001</v>
      </c>
      <c r="K196" s="6">
        <v>0.24420000000000003</v>
      </c>
      <c r="L196" s="6">
        <v>0.31940000000000002</v>
      </c>
      <c r="M196" s="6">
        <v>0.30409999999999998</v>
      </c>
      <c r="N196" s="6">
        <v>0.25159999999999999</v>
      </c>
      <c r="O196" s="6">
        <v>0.18609999999999999</v>
      </c>
      <c r="P196" s="6">
        <v>0.14510000000000001</v>
      </c>
      <c r="Q196" s="6">
        <v>0.1192</v>
      </c>
      <c r="R196" s="6">
        <v>9.69E-2</v>
      </c>
      <c r="S196" s="6">
        <v>7.9299999999999995E-2</v>
      </c>
      <c r="T196" s="6">
        <v>0.2883</v>
      </c>
      <c r="U196" s="6">
        <v>0.3105</v>
      </c>
      <c r="V196" s="6">
        <v>0.26269999999999999</v>
      </c>
      <c r="W196" s="6">
        <v>0.1991</v>
      </c>
      <c r="X196" s="6">
        <v>0.19600000000000001</v>
      </c>
      <c r="Y196" s="6">
        <v>0.18989999999999999</v>
      </c>
      <c r="Z196" s="6">
        <v>0.19500000000000001</v>
      </c>
    </row>
    <row r="197" spans="3:26" ht="15.5" x14ac:dyDescent="0.35">
      <c r="C197" t="s">
        <v>192</v>
      </c>
      <c r="I197" s="6">
        <v>0.25650000000000001</v>
      </c>
      <c r="J197" s="6">
        <v>0.2747</v>
      </c>
      <c r="K197" s="6">
        <v>0.2918</v>
      </c>
      <c r="L197" s="6">
        <v>0.42030000000000001</v>
      </c>
      <c r="M197" s="6">
        <v>0.39659999999999995</v>
      </c>
      <c r="N197" s="6">
        <v>0.31940000000000002</v>
      </c>
      <c r="O197" s="6">
        <v>0.23420000000000002</v>
      </c>
      <c r="P197" s="6">
        <v>0.18840000000000001</v>
      </c>
      <c r="Q197" s="6">
        <v>0.1656</v>
      </c>
      <c r="R197" s="6">
        <v>0.13449999999999998</v>
      </c>
      <c r="S197" s="6">
        <v>0.1168</v>
      </c>
      <c r="T197" s="6">
        <v>0.3931</v>
      </c>
      <c r="U197" s="6">
        <v>0.46439999999999998</v>
      </c>
      <c r="V197" s="6">
        <v>0.37090000000000001</v>
      </c>
      <c r="W197" s="6">
        <v>0.26119999999999999</v>
      </c>
      <c r="X197" s="6">
        <v>0.26050000000000001</v>
      </c>
      <c r="Y197" s="6">
        <v>0.2432</v>
      </c>
      <c r="Z197" s="6">
        <v>0.48469999999999996</v>
      </c>
    </row>
    <row r="198" spans="3:26" ht="15.5" x14ac:dyDescent="0.35">
      <c r="C198" t="s">
        <v>193</v>
      </c>
      <c r="I198" s="6">
        <v>48.89</v>
      </c>
      <c r="J198" s="6">
        <v>39.06</v>
      </c>
      <c r="K198" s="6">
        <v>51.92</v>
      </c>
      <c r="L198" s="6">
        <v>96.86</v>
      </c>
      <c r="M198" s="6">
        <v>133.47</v>
      </c>
      <c r="N198" s="6">
        <v>40.07</v>
      </c>
      <c r="O198" s="6">
        <v>33.4</v>
      </c>
      <c r="P198" s="6">
        <v>14.9</v>
      </c>
      <c r="Q198" s="6">
        <v>8.84</v>
      </c>
      <c r="R198" s="6">
        <v>7.01</v>
      </c>
      <c r="S198" s="6">
        <v>12.91</v>
      </c>
      <c r="T198" s="6">
        <v>60.21</v>
      </c>
      <c r="U198" s="6">
        <v>47.06</v>
      </c>
      <c r="V198" s="6">
        <v>17.27</v>
      </c>
      <c r="W198" s="6">
        <v>7.22</v>
      </c>
      <c r="X198" s="6">
        <v>4.72</v>
      </c>
      <c r="Y198" s="6">
        <v>3.6</v>
      </c>
      <c r="Z198" s="6">
        <v>4.34</v>
      </c>
    </row>
    <row r="199" spans="3:26" ht="15.5" x14ac:dyDescent="0.35">
      <c r="C199" t="s">
        <v>56</v>
      </c>
      <c r="I199" s="6">
        <v>2.0499999999999998</v>
      </c>
      <c r="J199" s="6">
        <v>2.75</v>
      </c>
      <c r="K199" s="6">
        <v>2.68</v>
      </c>
      <c r="L199" s="6">
        <v>4.05</v>
      </c>
      <c r="M199" s="6">
        <v>3.79</v>
      </c>
      <c r="N199" s="6">
        <v>3.89</v>
      </c>
      <c r="O199" s="6">
        <v>2.76</v>
      </c>
      <c r="P199" s="6">
        <v>2.86</v>
      </c>
      <c r="Q199" s="6">
        <v>2.48</v>
      </c>
      <c r="R199" s="6">
        <v>4.09</v>
      </c>
      <c r="S199" s="6">
        <v>4.17</v>
      </c>
      <c r="T199" s="6">
        <v>7.1</v>
      </c>
      <c r="U199" s="6">
        <v>7.95</v>
      </c>
      <c r="V199" s="6">
        <v>5.05</v>
      </c>
      <c r="W199" s="6">
        <v>1.4</v>
      </c>
      <c r="X199" s="6">
        <v>1.31</v>
      </c>
      <c r="Y199" s="6">
        <v>0.79</v>
      </c>
      <c r="Z199" s="6">
        <v>1.27</v>
      </c>
    </row>
    <row r="200" spans="3:26" ht="15.5" x14ac:dyDescent="0.35">
      <c r="C200" t="s">
        <v>53</v>
      </c>
      <c r="I200" s="6">
        <v>258.37</v>
      </c>
      <c r="J200" s="6">
        <v>251.13</v>
      </c>
      <c r="K200" s="6">
        <v>248.39</v>
      </c>
      <c r="L200" s="6">
        <v>245.74</v>
      </c>
      <c r="M200" s="6">
        <v>210.9</v>
      </c>
      <c r="N200" s="6">
        <v>174.9</v>
      </c>
      <c r="O200" s="6">
        <v>157.76</v>
      </c>
      <c r="P200" s="6">
        <v>147.04</v>
      </c>
      <c r="Q200" s="6">
        <v>138.07</v>
      </c>
      <c r="R200" s="6">
        <v>127.14</v>
      </c>
      <c r="S200" s="6">
        <v>119.93</v>
      </c>
      <c r="T200" s="6">
        <v>122.49</v>
      </c>
      <c r="U200" s="6">
        <v>103.17</v>
      </c>
      <c r="V200" s="6">
        <v>324.55</v>
      </c>
      <c r="W200" s="6">
        <v>259.3</v>
      </c>
      <c r="X200" s="6">
        <v>222.69</v>
      </c>
      <c r="Y200" s="6">
        <v>186.62</v>
      </c>
      <c r="Z200" s="6">
        <v>308.63</v>
      </c>
    </row>
    <row r="201" spans="3:26" ht="15.5" x14ac:dyDescent="0.35">
      <c r="C201" t="s">
        <v>194</v>
      </c>
      <c r="I201" s="6">
        <v>2.0499999999999998</v>
      </c>
      <c r="J201" s="6">
        <v>2.75</v>
      </c>
      <c r="K201" s="6">
        <v>2.68</v>
      </c>
      <c r="L201" s="6">
        <v>4.05</v>
      </c>
      <c r="M201" s="6">
        <v>3.79</v>
      </c>
      <c r="N201" s="6">
        <v>3.89</v>
      </c>
      <c r="O201" s="6">
        <v>2.76</v>
      </c>
      <c r="P201" s="6">
        <v>2.86</v>
      </c>
      <c r="Q201" s="6">
        <v>2.48</v>
      </c>
      <c r="R201" s="6">
        <v>4.09</v>
      </c>
      <c r="S201" s="6">
        <v>4.17</v>
      </c>
      <c r="T201" s="6">
        <v>7.1</v>
      </c>
      <c r="U201" s="6">
        <v>7.95</v>
      </c>
      <c r="V201" s="6">
        <v>5.05</v>
      </c>
      <c r="W201" s="6">
        <v>1.4</v>
      </c>
      <c r="X201" s="6">
        <v>1.31</v>
      </c>
      <c r="Y201" s="6">
        <v>0.79</v>
      </c>
      <c r="Z201" s="6">
        <v>1.27</v>
      </c>
    </row>
    <row r="202" spans="3:26" ht="15.5" x14ac:dyDescent="0.35">
      <c r="C202" t="s">
        <v>195</v>
      </c>
      <c r="I202" s="6">
        <v>258.37</v>
      </c>
      <c r="J202" s="6">
        <v>251.13</v>
      </c>
      <c r="K202" s="6">
        <v>248.39</v>
      </c>
      <c r="L202" s="6">
        <v>245.74</v>
      </c>
      <c r="M202" s="6">
        <v>210.9</v>
      </c>
      <c r="N202" s="6">
        <v>174.9</v>
      </c>
      <c r="O202" s="6">
        <v>157.76</v>
      </c>
      <c r="P202" s="6">
        <v>147.04</v>
      </c>
      <c r="Q202" s="6">
        <v>138.07</v>
      </c>
      <c r="R202" s="6">
        <v>127.14</v>
      </c>
      <c r="S202" s="6">
        <v>119.93</v>
      </c>
      <c r="T202" s="6">
        <v>122.49</v>
      </c>
      <c r="U202" s="6">
        <v>103.17</v>
      </c>
      <c r="V202" s="6">
        <v>324.55</v>
      </c>
      <c r="W202" s="6">
        <v>259.3</v>
      </c>
      <c r="X202" s="6">
        <v>222.69</v>
      </c>
      <c r="Y202" s="6">
        <v>186.62</v>
      </c>
      <c r="Z202" s="6">
        <v>308.63</v>
      </c>
    </row>
    <row r="203" spans="3:26" ht="15.5" x14ac:dyDescent="0.35">
      <c r="C203" t="s">
        <v>196</v>
      </c>
      <c r="I203" s="5">
        <v>113000000000</v>
      </c>
      <c r="J203" s="5">
        <v>143000000000</v>
      </c>
      <c r="K203" s="5">
        <v>124000000000</v>
      </c>
      <c r="L203" s="5">
        <v>50000000000</v>
      </c>
      <c r="M203" s="5">
        <v>20000000000</v>
      </c>
      <c r="N203" s="5">
        <v>30000000000</v>
      </c>
      <c r="O203" s="5">
        <v>47000000000</v>
      </c>
      <c r="P203" s="5">
        <v>65000000000</v>
      </c>
      <c r="Q203" s="5">
        <v>76000000000</v>
      </c>
      <c r="R203" s="5">
        <v>139000000000</v>
      </c>
      <c r="S203" s="5">
        <v>203000000000</v>
      </c>
      <c r="T203" s="5">
        <v>49000000000</v>
      </c>
      <c r="U203" s="5">
        <v>33000000000</v>
      </c>
      <c r="V203" s="5">
        <v>72000000000</v>
      </c>
      <c r="W203" s="5">
        <v>102000000000</v>
      </c>
      <c r="X203" s="5">
        <v>137000000000</v>
      </c>
      <c r="Y203" s="5">
        <v>126000000000</v>
      </c>
      <c r="Z203" s="5">
        <v>113000000000</v>
      </c>
    </row>
    <row r="204" spans="3:26" ht="15.5" x14ac:dyDescent="0.35">
      <c r="C204" t="s">
        <v>197</v>
      </c>
      <c r="K204" s="5">
        <v>49000000000</v>
      </c>
      <c r="P204" s="5">
        <v>30000000000</v>
      </c>
      <c r="Q204" s="5">
        <v>60000000000</v>
      </c>
      <c r="R204" s="5">
        <v>75000000000</v>
      </c>
      <c r="S204" s="5">
        <v>3000000000</v>
      </c>
      <c r="U204" s="5">
        <v>25000000000</v>
      </c>
      <c r="V204" s="5">
        <v>32000000000</v>
      </c>
      <c r="W204" s="5">
        <v>74000000000</v>
      </c>
      <c r="X204" s="5">
        <v>137000000000</v>
      </c>
      <c r="Y204" s="5">
        <v>205000000000</v>
      </c>
      <c r="Z204" s="5">
        <v>176000000000</v>
      </c>
    </row>
    <row r="205" spans="3:26" ht="15.5" x14ac:dyDescent="0.35">
      <c r="C205" t="s">
        <v>26</v>
      </c>
      <c r="I205" s="5">
        <v>113000000000</v>
      </c>
      <c r="J205" s="5">
        <v>143000000000</v>
      </c>
      <c r="K205" s="5">
        <v>173000000000</v>
      </c>
      <c r="L205" s="5">
        <v>50000000000</v>
      </c>
      <c r="M205" s="5">
        <v>20000000000</v>
      </c>
      <c r="N205" s="5">
        <v>30000000000</v>
      </c>
      <c r="O205" s="5">
        <v>47000000000</v>
      </c>
      <c r="P205" s="5">
        <v>95000000000</v>
      </c>
      <c r="Q205" s="5">
        <v>137000000000</v>
      </c>
      <c r="R205" s="5">
        <v>215000000000</v>
      </c>
      <c r="S205" s="5">
        <v>207000000000</v>
      </c>
      <c r="T205" s="5">
        <v>49000000000</v>
      </c>
      <c r="U205" s="5">
        <v>59000000000</v>
      </c>
      <c r="V205" s="5">
        <v>104000000000</v>
      </c>
      <c r="W205" s="5">
        <v>176000000000</v>
      </c>
      <c r="X205" s="5">
        <v>274000000000</v>
      </c>
      <c r="Y205" s="5">
        <v>330000000000</v>
      </c>
      <c r="Z205" s="5">
        <v>289000000000</v>
      </c>
    </row>
    <row r="206" spans="3:26" ht="15.5" x14ac:dyDescent="0.35">
      <c r="C206" t="s">
        <v>23</v>
      </c>
      <c r="I206" s="5">
        <v>-265000000000</v>
      </c>
      <c r="J206" s="5">
        <v>-249000000000</v>
      </c>
      <c r="K206" s="5">
        <v>-268000000000</v>
      </c>
      <c r="L206" s="5">
        <v>-388000000000</v>
      </c>
      <c r="M206" s="5">
        <v>-583000000000</v>
      </c>
      <c r="N206" s="5">
        <v>-406000000000</v>
      </c>
      <c r="O206" s="5">
        <v>-302000000000</v>
      </c>
      <c r="P206" s="5">
        <v>-98000000000</v>
      </c>
      <c r="Q206" s="5">
        <v>77000000000</v>
      </c>
      <c r="R206" s="5">
        <v>211000000000</v>
      </c>
      <c r="S206" s="5">
        <v>202000000000</v>
      </c>
      <c r="T206" s="5">
        <v>1000000000</v>
      </c>
      <c r="U206" s="5">
        <v>27000000000</v>
      </c>
      <c r="V206" s="5">
        <v>59000000000</v>
      </c>
      <c r="W206" s="5">
        <v>166000000000</v>
      </c>
      <c r="X206" s="5">
        <v>234000000000</v>
      </c>
      <c r="Y206" s="5">
        <v>328000000000</v>
      </c>
      <c r="Z206" s="5">
        <v>279000000000</v>
      </c>
    </row>
    <row r="207" spans="3:26" ht="15.5" x14ac:dyDescent="0.35">
      <c r="C207" t="s">
        <v>198</v>
      </c>
      <c r="I207" s="5">
        <v>689000000000</v>
      </c>
      <c r="J207" s="5">
        <v>788000000000</v>
      </c>
      <c r="K207" s="5">
        <v>922000000000</v>
      </c>
      <c r="L207" s="5">
        <v>916000000000</v>
      </c>
      <c r="M207" s="5">
        <v>847000000000</v>
      </c>
      <c r="N207" s="5">
        <v>581000000000</v>
      </c>
      <c r="O207" s="5">
        <v>414000000000</v>
      </c>
      <c r="P207" s="5">
        <v>351000000000</v>
      </c>
      <c r="Q207" s="5">
        <v>285000000000</v>
      </c>
      <c r="R207" s="5">
        <v>166000000000</v>
      </c>
      <c r="S207" s="5">
        <v>10000000000</v>
      </c>
      <c r="T207" s="5">
        <v>192000000000</v>
      </c>
      <c r="U207" s="5">
        <v>93000000000</v>
      </c>
      <c r="V207" s="5">
        <v>46000000000</v>
      </c>
      <c r="W207" s="5">
        <v>4000000000</v>
      </c>
      <c r="X207" s="5">
        <v>-9000000000</v>
      </c>
      <c r="Y207" s="5">
        <v>-54000000000</v>
      </c>
      <c r="Z207" s="5">
        <v>-64000000000</v>
      </c>
    </row>
    <row r="208" spans="3:26" ht="15.5" x14ac:dyDescent="0.35">
      <c r="C208" t="s">
        <v>199</v>
      </c>
      <c r="I208" s="5">
        <v>667000000000</v>
      </c>
      <c r="J208" s="5">
        <v>621000000000</v>
      </c>
      <c r="K208" s="5">
        <v>344000000000</v>
      </c>
      <c r="L208" s="5">
        <v>466000000000</v>
      </c>
      <c r="M208" s="5">
        <v>499000000000</v>
      </c>
      <c r="N208" s="5">
        <v>420000000000</v>
      </c>
      <c r="O208" s="5">
        <v>369000000000</v>
      </c>
      <c r="P208" s="5">
        <v>357000000000</v>
      </c>
      <c r="Q208" s="5">
        <v>246000000000</v>
      </c>
      <c r="R208" s="5">
        <v>96000000000</v>
      </c>
      <c r="S208" s="5">
        <v>112000000000</v>
      </c>
      <c r="T208" s="5">
        <v>239000000000</v>
      </c>
      <c r="U208" s="5">
        <v>279000000000</v>
      </c>
      <c r="V208" s="5">
        <v>238000000000</v>
      </c>
      <c r="W208" s="5">
        <v>144000000000</v>
      </c>
      <c r="X208" s="5">
        <v>115000000000</v>
      </c>
      <c r="Y208" s="5">
        <v>88000000000</v>
      </c>
      <c r="Z208" s="5">
        <v>91000000000</v>
      </c>
    </row>
    <row r="209" spans="3:26" ht="15.5" x14ac:dyDescent="0.35">
      <c r="C209" t="s">
        <v>200</v>
      </c>
      <c r="I209" s="5">
        <v>-306000000000</v>
      </c>
      <c r="J209" s="5">
        <v>-197000000000</v>
      </c>
      <c r="K209" s="5">
        <v>-201000000000</v>
      </c>
      <c r="L209" s="5">
        <v>-176000000000</v>
      </c>
      <c r="M209" s="5">
        <v>-115000000000</v>
      </c>
      <c r="N209" s="5">
        <v>-84000000000</v>
      </c>
      <c r="O209" s="5">
        <v>-44000000000</v>
      </c>
      <c r="P209" s="5">
        <v>-90000000000</v>
      </c>
      <c r="Q209" s="5">
        <v>-74000000000</v>
      </c>
      <c r="R209" s="5">
        <v>-75000000000</v>
      </c>
      <c r="S209" s="5">
        <v>-83000000000</v>
      </c>
      <c r="T209" s="5">
        <v>-89000000000</v>
      </c>
      <c r="U209" s="5">
        <v>-159000000000</v>
      </c>
      <c r="V209" s="5">
        <v>-67000000000</v>
      </c>
      <c r="W209" s="5">
        <v>-24000000000</v>
      </c>
      <c r="X209" s="5">
        <v>-19000000000</v>
      </c>
      <c r="Y209" s="5">
        <v>-33000000000</v>
      </c>
      <c r="Z209" s="5">
        <v>-22000000000</v>
      </c>
    </row>
    <row r="210" spans="3:26" ht="15.5" x14ac:dyDescent="0.35">
      <c r="C210" t="s">
        <v>15</v>
      </c>
      <c r="I210" s="5">
        <v>361000000000</v>
      </c>
      <c r="J210" s="5">
        <v>423000000000</v>
      </c>
      <c r="K210" s="5">
        <v>143000000000</v>
      </c>
      <c r="L210" s="5">
        <v>289000000000</v>
      </c>
      <c r="M210" s="5">
        <v>385000000000</v>
      </c>
      <c r="N210" s="5">
        <v>336000000000</v>
      </c>
      <c r="O210" s="5">
        <v>325000000000</v>
      </c>
      <c r="P210" s="5">
        <v>266000000000</v>
      </c>
      <c r="Q210" s="5">
        <v>172000000000</v>
      </c>
      <c r="R210" s="5">
        <v>21000000000</v>
      </c>
      <c r="S210" s="5">
        <v>29000000000</v>
      </c>
      <c r="T210" s="5">
        <v>149000000000</v>
      </c>
      <c r="U210" s="5">
        <v>119000000000</v>
      </c>
      <c r="V210" s="5">
        <v>170000000000</v>
      </c>
      <c r="W210" s="5">
        <v>120000000000</v>
      </c>
      <c r="X210" s="5">
        <v>96000000000</v>
      </c>
      <c r="Y210" s="5">
        <v>55000000000</v>
      </c>
      <c r="Z210" s="5">
        <v>69000000000</v>
      </c>
    </row>
    <row r="211" spans="3:26" ht="15.5" x14ac:dyDescent="0.35">
      <c r="C211" t="s">
        <v>17</v>
      </c>
      <c r="I211" s="6">
        <v>49.23</v>
      </c>
      <c r="J211" s="6">
        <v>57.67</v>
      </c>
      <c r="K211" s="6">
        <v>19.440000000000001</v>
      </c>
      <c r="L211" s="6">
        <v>39.380000000000003</v>
      </c>
      <c r="M211" s="6">
        <v>52.37</v>
      </c>
      <c r="N211" s="6">
        <v>45.71</v>
      </c>
      <c r="O211" s="6">
        <v>44.26</v>
      </c>
      <c r="P211" s="6">
        <v>36.270000000000003</v>
      </c>
      <c r="Q211" s="6">
        <v>23.43</v>
      </c>
      <c r="R211" s="6">
        <v>2.81</v>
      </c>
      <c r="S211" s="6">
        <v>3.89</v>
      </c>
      <c r="T211" s="6">
        <v>20.36</v>
      </c>
      <c r="U211" s="6">
        <v>16.27</v>
      </c>
      <c r="V211" s="6">
        <v>92.83</v>
      </c>
      <c r="W211" s="6">
        <v>65.290000000000006</v>
      </c>
      <c r="X211" s="6">
        <v>52.57</v>
      </c>
      <c r="Y211" s="6">
        <v>29.94</v>
      </c>
      <c r="Z211" s="6">
        <v>75.53</v>
      </c>
    </row>
  </sheetData>
  <pageMargins left="0.7" right="0.7" top="0.75" bottom="0.75" header="0.3" footer="0.3"/>
  <ignoredErrors>
    <ignoredError sqref="A1:Z212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Z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2217</v>
      </c>
      <c r="D2" s="2" vm="593">
        <f ca="1">IFERROR(_xlfn.STOCKHISTORY("XIDX:" &amp; $C$1, D3, , 0, 0, 1), "Libur")</f>
        <v>2810</v>
      </c>
      <c r="E2" s="2" vm="278">
        <f ca="1">IFERROR(_xlfn.STOCKHISTORY("XIDX:" &amp; $C$1, E3, , 0, 0, 1), "Libur")</f>
        <v>2550</v>
      </c>
      <c r="H2" s="2" vm="278">
        <f ca="1">IFERROR(INDEX(D2:G2,COUNT(D2:G2)),"")</f>
        <v>2550</v>
      </c>
      <c r="I2" s="2" vm="160">
        <f t="shared" ref="I2:Z2" ca="1" si="0">IFERROR(_xlfn.STOCKHISTORY("XIDX:" &amp; $C$1, I1, , 0, 0, 1), "Libur")</f>
        <v>3400</v>
      </c>
      <c r="J2" s="2" t="str">
        <f t="shared" ca="1" si="0"/>
        <v>Libur</v>
      </c>
      <c r="K2" s="2" vm="168">
        <f t="shared" ca="1" si="0"/>
        <v>3000</v>
      </c>
      <c r="L2" s="2" vm="493">
        <f t="shared" ca="1" si="0"/>
        <v>2700</v>
      </c>
      <c r="M2" s="2" vm="594">
        <f t="shared" ca="1" si="0"/>
        <v>2400</v>
      </c>
      <c r="N2" s="2" t="str">
        <f t="shared" ca="1" si="0"/>
        <v>Libur</v>
      </c>
      <c r="O2" s="2" vm="515">
        <f t="shared" ca="1" si="0"/>
        <v>450</v>
      </c>
      <c r="P2" s="2" t="str">
        <f t="shared" ca="1" si="0"/>
        <v>Libur</v>
      </c>
      <c r="Q2" s="2" vm="595">
        <f t="shared" ca="1" si="0"/>
        <v>386</v>
      </c>
      <c r="R2" s="2" vm="59">
        <f t="shared" ca="1" si="0"/>
        <v>280</v>
      </c>
      <c r="S2" s="2" vm="596">
        <f t="shared" ca="1" si="0"/>
        <v>381</v>
      </c>
      <c r="T2" s="2" vm="597">
        <f t="shared" ca="1" si="0"/>
        <v>333</v>
      </c>
      <c r="U2" s="2" t="str">
        <f t="shared" ca="1" si="0"/>
        <v>Libur</v>
      </c>
      <c r="V2" s="2" vm="598">
        <f t="shared" ca="1" si="0"/>
        <v>315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15208453862</v>
      </c>
      <c r="E4" s="2">
        <f>IFERROR(INDEX(E51:E500,MATCH($C$4,$C$51:$C$500,0)),"")</f>
        <v>11203785846</v>
      </c>
      <c r="H4" s="2">
        <f>IFERROR(SUM(D4:G4)*(4/MAX(1,COUNT(D4:G4))),"")</f>
        <v>52824479416</v>
      </c>
      <c r="I4" s="2">
        <f t="shared" ref="I4:Z4" si="1">IFERROR(INDEX(I51:I500,MATCH($C$4,$C$51:$C$500,0)),"")</f>
        <v>71431887603</v>
      </c>
      <c r="J4" s="2">
        <f t="shared" si="1"/>
        <v>105155474541</v>
      </c>
      <c r="K4" s="2">
        <f t="shared" si="1"/>
        <v>77749462830</v>
      </c>
      <c r="L4" s="2">
        <f t="shared" si="1"/>
        <v>57846064984</v>
      </c>
      <c r="M4" s="2">
        <f t="shared" si="1"/>
        <v>40480469347</v>
      </c>
      <c r="N4" s="2">
        <f t="shared" si="1"/>
        <v>32934176030</v>
      </c>
      <c r="O4" s="2">
        <f t="shared" si="1"/>
        <v>85726802073</v>
      </c>
      <c r="P4" s="2">
        <f t="shared" si="1"/>
        <v>87440977373</v>
      </c>
      <c r="Q4" s="2">
        <f t="shared" si="1"/>
        <v>88286723081</v>
      </c>
      <c r="R4" s="2">
        <f t="shared" si="1"/>
        <v>82683432717</v>
      </c>
      <c r="S4" s="2">
        <f t="shared" si="1"/>
        <v>79788570190</v>
      </c>
      <c r="T4" s="2">
        <f t="shared" si="1"/>
        <v>92352590367</v>
      </c>
      <c r="U4" s="2">
        <f t="shared" si="1"/>
        <v>101268533266</v>
      </c>
      <c r="V4" s="2">
        <f t="shared" si="1"/>
        <v>93302364048</v>
      </c>
      <c r="W4" s="2">
        <f t="shared" si="1"/>
        <v>36119507617</v>
      </c>
      <c r="X4" s="2">
        <f t="shared" si="1"/>
        <v>15892423953</v>
      </c>
      <c r="Y4" s="2">
        <f t="shared" si="1"/>
        <v>20660857212</v>
      </c>
      <c r="Z4" s="2">
        <f t="shared" si="1"/>
        <v>18870348361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-5771652036</v>
      </c>
      <c r="E5" s="2">
        <f>IFERROR(INDEX(E51:E500,MATCH($C$5,$C$51:$C$500,0)),"")</f>
        <v>-2778125466</v>
      </c>
      <c r="H5" s="2">
        <f>IFERROR(SUM(D5:G5)*(4/MAX(1,COUNT(D5:G5))),"")</f>
        <v>-17099555004</v>
      </c>
      <c r="I5" s="2">
        <f t="shared" ref="I5:Z5" si="2">IFERROR(INDEX(I51:I500,MATCH($C$5,$C$51:$C$500,0)),"")</f>
        <v>-3639524618</v>
      </c>
      <c r="J5" s="2">
        <f t="shared" si="2"/>
        <v>13836290313</v>
      </c>
      <c r="K5" s="2">
        <f t="shared" si="2"/>
        <v>1862517485</v>
      </c>
      <c r="L5" s="2">
        <f t="shared" si="2"/>
        <v>836224601</v>
      </c>
      <c r="M5" s="2">
        <f t="shared" si="2"/>
        <v>-1667511996</v>
      </c>
      <c r="N5" s="2">
        <f t="shared" si="2"/>
        <v>-9865168084</v>
      </c>
      <c r="O5" s="2">
        <f t="shared" si="2"/>
        <v>3593518747</v>
      </c>
      <c r="P5" s="2">
        <f t="shared" si="2"/>
        <v>10793710403</v>
      </c>
      <c r="Q5" s="2">
        <f t="shared" si="2"/>
        <v>6460406044</v>
      </c>
      <c r="R5" s="2">
        <f t="shared" si="2"/>
        <v>1207563</v>
      </c>
      <c r="S5" s="2">
        <f t="shared" si="2"/>
        <v>405952916</v>
      </c>
      <c r="T5" s="2">
        <f t="shared" si="2"/>
        <v>0</v>
      </c>
      <c r="U5" s="2">
        <f t="shared" si="2"/>
        <v>0</v>
      </c>
      <c r="V5" s="2">
        <f t="shared" si="2"/>
        <v>0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245916361027</v>
      </c>
      <c r="E6" s="2">
        <f>IFERROR(INDEX(E51:E500,MATCH($C$6,$C$51:$C$500,0)),"")</f>
        <v>253410896299</v>
      </c>
      <c r="H6" s="2">
        <f>IFERROR(INDEX(D6:G6,COUNT(D6:G6)),"")</f>
        <v>253410896299</v>
      </c>
      <c r="I6" s="2">
        <f t="shared" ref="I6:Z6" si="3">IFERROR(INDEX(I51:I500,MATCH($C$6,$C$51:$C$500,0)),"")</f>
        <v>259079102853</v>
      </c>
      <c r="J6" s="2">
        <f t="shared" si="3"/>
        <v>278239716863</v>
      </c>
      <c r="K6" s="2">
        <f t="shared" si="3"/>
        <v>272090653228</v>
      </c>
      <c r="L6" s="2">
        <f t="shared" si="3"/>
        <v>346665171727</v>
      </c>
      <c r="M6" s="2">
        <f t="shared" si="3"/>
        <v>330426812861</v>
      </c>
      <c r="N6" s="2">
        <f t="shared" si="3"/>
        <v>342691195224</v>
      </c>
      <c r="O6" s="2">
        <f t="shared" si="3"/>
        <v>372762117283</v>
      </c>
      <c r="P6" s="2">
        <f t="shared" si="3"/>
        <v>367760525336</v>
      </c>
      <c r="Q6" s="2">
        <f t="shared" si="3"/>
        <v>317785399079</v>
      </c>
      <c r="R6" s="2">
        <f t="shared" si="3"/>
        <v>306020647443</v>
      </c>
      <c r="S6" s="2">
        <f t="shared" si="3"/>
        <v>301217071038</v>
      </c>
      <c r="T6" s="2">
        <f t="shared" si="3"/>
        <v>301732074453</v>
      </c>
      <c r="U6" s="2">
        <f t="shared" si="3"/>
        <v>292768778498</v>
      </c>
      <c r="V6" s="2">
        <f t="shared" si="3"/>
        <v>279762192303</v>
      </c>
      <c r="W6" s="2">
        <f t="shared" si="3"/>
        <v>269216123168</v>
      </c>
      <c r="X6" s="2">
        <f t="shared" si="3"/>
        <v>133931065531</v>
      </c>
      <c r="Y6" s="2">
        <f t="shared" si="3"/>
        <v>134309401149</v>
      </c>
      <c r="Z6" s="2">
        <f t="shared" si="3"/>
        <v>127723451121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0.45</v>
      </c>
      <c r="E7" s="3">
        <f>IFERROR(INDEX(E51:E500,MATCH($C$7,$C$51:$C$500,0))/1000000000,"")</f>
        <v>0.45</v>
      </c>
      <c r="H7" s="3">
        <f>IFERROR(INDEX(D7:G7,COUNT(D7:G7)),"")</f>
        <v>0.45</v>
      </c>
      <c r="I7" s="3">
        <f t="shared" ref="I7:Z7" si="4">IFERROR(INDEX(I51:I500,MATCH($C$7,$C$51:$C$500,0))/1000000000,"")</f>
        <v>0.45</v>
      </c>
      <c r="J7" s="3">
        <f t="shared" si="4"/>
        <v>0.45</v>
      </c>
      <c r="K7" s="3">
        <f t="shared" si="4"/>
        <v>0.45</v>
      </c>
      <c r="L7" s="3">
        <f t="shared" si="4"/>
        <v>0.45</v>
      </c>
      <c r="M7" s="3">
        <f t="shared" si="4"/>
        <v>0.45</v>
      </c>
      <c r="N7" s="3">
        <f t="shared" si="4"/>
        <v>0.45</v>
      </c>
      <c r="O7" s="3">
        <f t="shared" si="4"/>
        <v>0.45</v>
      </c>
      <c r="P7" s="3">
        <f t="shared" si="4"/>
        <v>0.45</v>
      </c>
      <c r="Q7" s="3">
        <f t="shared" si="4"/>
        <v>0.45</v>
      </c>
      <c r="R7" s="3">
        <f t="shared" si="4"/>
        <v>0.45</v>
      </c>
      <c r="S7" s="3">
        <f t="shared" si="4"/>
        <v>0.45</v>
      </c>
      <c r="T7" s="3">
        <f t="shared" si="4"/>
        <v>0.45</v>
      </c>
      <c r="U7" s="3">
        <f t="shared" si="4"/>
        <v>0.45</v>
      </c>
      <c r="V7" s="3">
        <f t="shared" si="4"/>
        <v>0.45</v>
      </c>
      <c r="W7" s="3">
        <f t="shared" si="4"/>
        <v>0.45</v>
      </c>
      <c r="X7" s="3">
        <f t="shared" si="4"/>
        <v>0.45</v>
      </c>
      <c r="Y7" s="3">
        <f t="shared" si="4"/>
        <v>0.45</v>
      </c>
      <c r="Z7" s="3">
        <f t="shared" si="4"/>
        <v>0.45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 t="shared" ref="I8:Z8" si="5">IFERROR(INDEX(I51:I500,MATCH($C$8,$C$51:$C$500,0)),"")</f>
        <v>-5000000000</v>
      </c>
      <c r="J8" s="2">
        <f t="shared" si="5"/>
        <v>23000000000</v>
      </c>
      <c r="K8" s="2">
        <f t="shared" si="5"/>
        <v>17000000000</v>
      </c>
      <c r="L8" s="2">
        <f t="shared" si="5"/>
        <v>14000000000</v>
      </c>
      <c r="M8" s="2">
        <f t="shared" si="5"/>
        <v>-3000000000</v>
      </c>
      <c r="N8" s="2">
        <f t="shared" si="5"/>
        <v>-15000000000</v>
      </c>
      <c r="O8" s="2">
        <f t="shared" si="5"/>
        <v>10000000000</v>
      </c>
      <c r="P8" s="2">
        <f t="shared" si="5"/>
        <v>14000000000</v>
      </c>
      <c r="Q8" s="2">
        <f t="shared" si="5"/>
        <v>23000000000</v>
      </c>
      <c r="R8" s="2">
        <f t="shared" si="5"/>
        <v>15000000000</v>
      </c>
      <c r="S8" s="2">
        <f t="shared" si="5"/>
        <v>17000000000</v>
      </c>
      <c r="T8" s="2">
        <f t="shared" si="5"/>
        <v>16000000000</v>
      </c>
      <c r="U8" s="2">
        <f t="shared" si="5"/>
        <v>20000000000</v>
      </c>
      <c r="V8" s="2">
        <f t="shared" si="5"/>
        <v>-9000000000</v>
      </c>
      <c r="W8" s="2">
        <f t="shared" si="5"/>
        <v>12000000000</v>
      </c>
      <c r="X8" s="2">
        <f t="shared" si="5"/>
        <v>-6000000000</v>
      </c>
      <c r="Y8" s="2">
        <f t="shared" si="5"/>
        <v>22000000000</v>
      </c>
      <c r="Z8" s="2">
        <f t="shared" si="5"/>
        <v>11000000000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-3.81</v>
      </c>
      <c r="E9" s="3">
        <f>IFERROR(INDEX(E51:E500,MATCH("Free cash flow per share (Quarter)",$C$51:$C$500,0)),"")</f>
        <v>-16.07</v>
      </c>
      <c r="H9" s="3">
        <f>IFERROR(INDEX(D9:G9,COUNT(D9:G9)),"")</f>
        <v>-16.07</v>
      </c>
      <c r="I9" s="3">
        <f t="shared" ref="I9:Z9" si="6">IFERROR(INDEX(I51:I500,MATCH($C$9,$C$51:$C$500,0)),"")</f>
        <v>-11.62</v>
      </c>
      <c r="J9" s="3">
        <f t="shared" si="6"/>
        <v>51.79</v>
      </c>
      <c r="K9" s="3">
        <f t="shared" si="6"/>
        <v>38.5</v>
      </c>
      <c r="L9" s="3">
        <f t="shared" si="6"/>
        <v>30.26</v>
      </c>
      <c r="M9" s="3">
        <f t="shared" si="6"/>
        <v>-7.13</v>
      </c>
      <c r="N9" s="3">
        <f t="shared" si="6"/>
        <v>-33.18</v>
      </c>
      <c r="O9" s="3">
        <f t="shared" si="6"/>
        <v>22.07</v>
      </c>
      <c r="P9" s="3">
        <f t="shared" si="6"/>
        <v>30.23</v>
      </c>
      <c r="Q9" s="3">
        <f t="shared" si="6"/>
        <v>51.8</v>
      </c>
      <c r="R9" s="3">
        <f t="shared" si="6"/>
        <v>33.99</v>
      </c>
      <c r="S9" s="3">
        <f t="shared" si="6"/>
        <v>38.130000000000003</v>
      </c>
      <c r="T9" s="3">
        <f t="shared" si="6"/>
        <v>36.67</v>
      </c>
      <c r="U9" s="3">
        <f t="shared" si="6"/>
        <v>45.32</v>
      </c>
      <c r="V9" s="3">
        <f t="shared" si="6"/>
        <v>-21.12</v>
      </c>
      <c r="W9" s="3">
        <f t="shared" si="6"/>
        <v>26.58</v>
      </c>
      <c r="X9" s="3">
        <f t="shared" si="6"/>
        <v>-12.49</v>
      </c>
      <c r="Y9" s="3">
        <f t="shared" si="6"/>
        <v>49.71</v>
      </c>
      <c r="Z9" s="3">
        <f t="shared" si="6"/>
        <v>24.53</v>
      </c>
    </row>
    <row r="10" spans="1:26" ht="15.5" x14ac:dyDescent="0.35">
      <c r="C10" t="s">
        <v>18</v>
      </c>
      <c r="D10" s="3">
        <f ca="1">IFERROR(IF(D9=0,"",D2/D9),"")</f>
        <v>-737.53280839895012</v>
      </c>
      <c r="E10" s="3">
        <f ca="1">IFERROR(IF(E9=0,"",E2/E9),"")</f>
        <v>-158.68077162414437</v>
      </c>
      <c r="I10" s="3">
        <f t="shared" ref="I10:Z10" ca="1" si="7">IFERROR(IF(I9=0,"",I2/I9),"")</f>
        <v>-292.5989672977625</v>
      </c>
      <c r="J10" s="3" t="str">
        <f t="shared" ca="1" si="7"/>
        <v/>
      </c>
      <c r="K10" s="3">
        <f t="shared" ca="1" si="7"/>
        <v>77.922077922077918</v>
      </c>
      <c r="L10" s="3">
        <f t="shared" ca="1" si="7"/>
        <v>89.226701916721737</v>
      </c>
      <c r="M10" s="3">
        <f t="shared" ca="1" si="7"/>
        <v>-336.60589060308558</v>
      </c>
      <c r="N10" s="3" t="str">
        <f t="shared" ca="1" si="7"/>
        <v/>
      </c>
      <c r="O10" s="3">
        <f t="shared" ca="1" si="7"/>
        <v>20.389669234254644</v>
      </c>
      <c r="P10" s="3" t="str">
        <f t="shared" ca="1" si="7"/>
        <v/>
      </c>
      <c r="Q10" s="3">
        <f t="shared" ca="1" si="7"/>
        <v>7.4517374517374524</v>
      </c>
      <c r="R10" s="3">
        <f t="shared" ca="1" si="7"/>
        <v>8.2377169755810531</v>
      </c>
      <c r="S10" s="3">
        <f t="shared" ca="1" si="7"/>
        <v>9.99213217938631</v>
      </c>
      <c r="T10" s="3">
        <f t="shared" ca="1" si="7"/>
        <v>9.0809926370329972</v>
      </c>
      <c r="U10" s="3" t="str">
        <f t="shared" ca="1" si="7"/>
        <v/>
      </c>
      <c r="V10" s="3">
        <f t="shared" ca="1" si="7"/>
        <v>-14.914772727272727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8637989452</v>
      </c>
      <c r="E11" s="2">
        <f>IFERROR(INDEX(E51:E500,MATCH($C$11,$C$51:$C$500,0)),"")</f>
        <v>47316773361</v>
      </c>
      <c r="H11" s="2">
        <f>IFERROR(INDEX(D11:G11,COUNT(D11:G11)),"")</f>
        <v>47316773361</v>
      </c>
      <c r="I11" s="2">
        <f t="shared" ref="I11:Z11" si="8">IFERROR(INDEX(I51:I500,MATCH($C$11,$C$51:$C$500,0)),"")</f>
        <v>54494996422</v>
      </c>
      <c r="J11" s="2">
        <f t="shared" si="8"/>
        <v>76386575186</v>
      </c>
      <c r="K11" s="2">
        <f t="shared" si="8"/>
        <v>27845980745</v>
      </c>
      <c r="L11" s="2">
        <f t="shared" si="8"/>
        <v>73775393988</v>
      </c>
      <c r="M11" s="2">
        <f t="shared" si="8"/>
        <v>74092029437</v>
      </c>
      <c r="N11" s="2">
        <f t="shared" si="8"/>
        <v>77841604715</v>
      </c>
      <c r="O11" s="2">
        <f t="shared" si="8"/>
        <v>64844741788</v>
      </c>
      <c r="P11" s="2">
        <f t="shared" si="8"/>
        <v>47412470946</v>
      </c>
      <c r="Q11" s="2">
        <f t="shared" si="8"/>
        <v>62549014931</v>
      </c>
      <c r="R11" s="2">
        <f t="shared" si="8"/>
        <v>44791759059</v>
      </c>
      <c r="S11" s="2">
        <f t="shared" si="8"/>
        <v>47265587249</v>
      </c>
      <c r="T11" s="2">
        <f t="shared" si="8"/>
        <v>26671142036</v>
      </c>
      <c r="U11" s="2">
        <f t="shared" si="8"/>
        <v>20557065706</v>
      </c>
      <c r="V11" s="2">
        <f t="shared" si="8"/>
        <v>7669821986</v>
      </c>
      <c r="W11" s="2">
        <f t="shared" si="8"/>
        <v>44750937215</v>
      </c>
      <c r="X11" s="2">
        <f t="shared" si="8"/>
        <v>81666015568</v>
      </c>
      <c r="Y11" s="2">
        <f t="shared" si="8"/>
        <v>87059178356</v>
      </c>
      <c r="Z11" s="2">
        <f t="shared" si="8"/>
        <v>64372569166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-9000000000</v>
      </c>
      <c r="E12" s="2">
        <f>IFERROR(INDEX(E51:E500,MATCH("Net Debt (Quarter)",$C$51:$C$500,0)),"")</f>
        <v>-47000000000</v>
      </c>
      <c r="H12" s="2">
        <f>IFERROR(INDEX(D12:G12,COUNT(D12:G12)),"")</f>
        <v>-47000000000</v>
      </c>
      <c r="I12" s="2">
        <f t="shared" ref="I12:Z12" si="9">IFERROR(INDEX(I51:I500,MATCH($C$12,$C$51:$C$500,0)),"")</f>
        <v>-54000000000</v>
      </c>
      <c r="J12" s="2">
        <f t="shared" si="9"/>
        <v>-76000000000</v>
      </c>
      <c r="K12" s="2">
        <f t="shared" si="9"/>
        <v>-28000000000</v>
      </c>
      <c r="L12" s="2">
        <f t="shared" si="9"/>
        <v>-74000000000</v>
      </c>
      <c r="M12" s="2">
        <f t="shared" si="9"/>
        <v>-74000000000</v>
      </c>
      <c r="N12" s="2">
        <f t="shared" si="9"/>
        <v>-78000000000</v>
      </c>
      <c r="O12" s="2">
        <f t="shared" si="9"/>
        <v>-65000000000</v>
      </c>
      <c r="P12" s="2">
        <f t="shared" si="9"/>
        <v>-47000000000</v>
      </c>
      <c r="Q12" s="2">
        <f t="shared" si="9"/>
        <v>-63000000000</v>
      </c>
      <c r="R12" s="2">
        <f t="shared" si="9"/>
        <v>-45000000000</v>
      </c>
      <c r="S12" s="2">
        <f t="shared" si="9"/>
        <v>-47000000000</v>
      </c>
      <c r="T12" s="2">
        <f t="shared" si="9"/>
        <v>-23000000000</v>
      </c>
      <c r="U12" s="2">
        <f t="shared" si="9"/>
        <v>-9000000000</v>
      </c>
      <c r="V12" s="2">
        <f t="shared" si="9"/>
        <v>21000000000</v>
      </c>
      <c r="W12" s="2">
        <f t="shared" si="9"/>
        <v>11000000000</v>
      </c>
      <c r="X12" s="2">
        <f t="shared" si="9"/>
        <v>-82000000000</v>
      </c>
      <c r="Y12" s="2">
        <f t="shared" si="9"/>
        <v>-87000000000</v>
      </c>
      <c r="Z12" s="2">
        <f t="shared" si="9"/>
        <v>-64000000000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4000000000</v>
      </c>
      <c r="U13" s="2">
        <f t="shared" si="10"/>
        <v>12000000000</v>
      </c>
      <c r="V13" s="2">
        <f t="shared" si="10"/>
        <v>28000000000</v>
      </c>
      <c r="W13" s="2">
        <f t="shared" si="10"/>
        <v>56000000000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-9781703</v>
      </c>
      <c r="H14" s="2">
        <f>IFERROR(SUM(D14:G14)*(4/MAX(1,COUNT(D14:G14))),"")</f>
        <v>-19563406</v>
      </c>
      <c r="I14" s="2">
        <f t="shared" ref="I14:Z14" si="11">IFERROR(INDEX(I51:I500,MATCH($C$14,$C$51:$C$500,0)),"")</f>
        <v>-37385448</v>
      </c>
      <c r="J14" s="2">
        <f t="shared" si="11"/>
        <v>-39767611</v>
      </c>
      <c r="K14" s="2">
        <f t="shared" si="11"/>
        <v>-38795506</v>
      </c>
      <c r="L14" s="2">
        <f t="shared" si="11"/>
        <v>-38356828</v>
      </c>
      <c r="M14" s="2">
        <f t="shared" si="11"/>
        <v>-28750423</v>
      </c>
      <c r="N14" s="2">
        <f t="shared" si="11"/>
        <v>-28793392</v>
      </c>
      <c r="O14" s="2">
        <f t="shared" si="11"/>
        <v>-665184221</v>
      </c>
      <c r="P14" s="2">
        <f t="shared" si="11"/>
        <v>-28477297</v>
      </c>
      <c r="Q14" s="2">
        <f t="shared" si="11"/>
        <v>-25583736</v>
      </c>
      <c r="R14" s="2">
        <f t="shared" si="11"/>
        <v>-2102000</v>
      </c>
      <c r="S14" s="2">
        <f t="shared" si="11"/>
        <v>-39498000</v>
      </c>
      <c r="T14" s="2">
        <f t="shared" si="11"/>
        <v>-1057531277</v>
      </c>
      <c r="U14" s="2">
        <f t="shared" si="11"/>
        <v>-2086569827</v>
      </c>
      <c r="V14" s="2">
        <f t="shared" si="11"/>
        <v>-5470497978</v>
      </c>
      <c r="W14" s="2">
        <f t="shared" si="11"/>
        <v>-2398836666</v>
      </c>
      <c r="X14" s="2">
        <f t="shared" si="11"/>
        <v>-183542953</v>
      </c>
      <c r="Y14" s="2">
        <f t="shared" si="11"/>
        <v>-147474771</v>
      </c>
      <c r="Z14" s="2">
        <f t="shared" si="11"/>
        <v>-186318923</v>
      </c>
    </row>
    <row r="15" spans="1:26" ht="15.5" x14ac:dyDescent="0.35">
      <c r="C15" t="s">
        <v>28</v>
      </c>
      <c r="D15" s="2">
        <f>IFERROR(INDEX(D51:D500,MATCH($C$15,$C$51:$C$500,0)),"")</f>
        <v>4218598</v>
      </c>
      <c r="E15" s="2">
        <f>IFERROR(INDEX(E51:E500,MATCH($C$15,$C$51:$C$500,0)),"")</f>
        <v>25432180</v>
      </c>
      <c r="H15" s="2">
        <f>IFERROR(SUM(D15:G15)*(4/MAX(1,COUNT(D15:G15))),"")</f>
        <v>59301556</v>
      </c>
      <c r="I15" s="2">
        <f t="shared" ref="I15:Z15" si="12">IFERROR(INDEX(I51:I500,MATCH($C$15,$C$51:$C$500,0)),"")</f>
        <v>-383180303</v>
      </c>
      <c r="J15" s="2">
        <f t="shared" si="12"/>
        <v>-310175831</v>
      </c>
      <c r="K15" s="2">
        <f t="shared" si="12"/>
        <v>485897298</v>
      </c>
      <c r="L15" s="2">
        <f t="shared" si="12"/>
        <v>1462124811</v>
      </c>
      <c r="M15" s="2">
        <f t="shared" si="12"/>
        <v>-2471045583</v>
      </c>
      <c r="N15" s="2">
        <f t="shared" si="12"/>
        <v>-3692776807</v>
      </c>
      <c r="O15" s="2">
        <f t="shared" si="12"/>
        <v>-2666428759</v>
      </c>
      <c r="P15" s="2">
        <f t="shared" si="12"/>
        <v>-2939275880</v>
      </c>
      <c r="Q15" s="2">
        <f t="shared" si="12"/>
        <v>-3262157819</v>
      </c>
      <c r="R15" s="2">
        <f t="shared" si="12"/>
        <v>-1741743036</v>
      </c>
      <c r="S15" s="2">
        <f t="shared" si="12"/>
        <v>-2120579968</v>
      </c>
      <c r="T15" s="2">
        <f t="shared" si="12"/>
        <v>-4075368257</v>
      </c>
      <c r="U15" s="2">
        <f t="shared" si="12"/>
        <v>-4235190902</v>
      </c>
      <c r="V15" s="2">
        <f t="shared" si="12"/>
        <v>-2704451203</v>
      </c>
      <c r="W15" s="2">
        <f t="shared" si="12"/>
        <v>-2362209899</v>
      </c>
      <c r="X15" s="2">
        <f t="shared" si="12"/>
        <v>655994855</v>
      </c>
      <c r="Y15" s="2">
        <f t="shared" si="12"/>
        <v>-1185781092</v>
      </c>
      <c r="Z15" s="2">
        <f t="shared" si="12"/>
        <v>-1113592054</v>
      </c>
    </row>
    <row r="16" spans="1:26" ht="15.5" x14ac:dyDescent="0.35">
      <c r="C16" t="s">
        <v>29</v>
      </c>
      <c r="D16" s="2">
        <f>IFERROR(INDEX(D51:D500,MATCH($C$16,$C$51:$C$500,0)),"")</f>
        <v>-3772925438</v>
      </c>
      <c r="E16" s="2">
        <f>IFERROR(INDEX(E51:E500,MATCH($C$16,$C$51:$C$500,0)),"")</f>
        <v>-6178141731</v>
      </c>
      <c r="H16" s="2">
        <f>IFERROR(SUM(D16:G16)*(4/MAX(1,COUNT(D16:G16))),"")</f>
        <v>-19902134338</v>
      </c>
      <c r="I16" s="2">
        <f t="shared" ref="I16:Z16" si="13">IFERROR(INDEX(I51:I500,MATCH($C$16,$C$51:$C$500,0)),"")</f>
        <v>-3098359784</v>
      </c>
      <c r="J16" s="2">
        <f t="shared" si="13"/>
        <v>18550887572</v>
      </c>
      <c r="K16" s="2">
        <f t="shared" si="13"/>
        <v>1876105849</v>
      </c>
      <c r="L16" s="2">
        <f t="shared" si="13"/>
        <v>-1764103960</v>
      </c>
      <c r="M16" s="2">
        <f t="shared" si="13"/>
        <v>-10049696527</v>
      </c>
      <c r="N16" s="2">
        <f t="shared" si="13"/>
        <v>-7516492010</v>
      </c>
      <c r="O16" s="2">
        <f t="shared" si="13"/>
        <v>3295191641</v>
      </c>
      <c r="P16" s="2">
        <f t="shared" si="13"/>
        <v>10437768583</v>
      </c>
      <c r="Q16" s="2">
        <f t="shared" si="13"/>
        <v>14858069326</v>
      </c>
      <c r="R16" s="2">
        <f t="shared" si="13"/>
        <v>6348158906</v>
      </c>
      <c r="S16" s="2">
        <f t="shared" si="13"/>
        <v>3605443336</v>
      </c>
      <c r="T16" s="2">
        <f t="shared" si="13"/>
        <v>15341614212</v>
      </c>
      <c r="U16" s="2">
        <f t="shared" si="13"/>
        <v>17241777097</v>
      </c>
      <c r="V16" s="2">
        <f t="shared" si="13"/>
        <v>13250520338</v>
      </c>
      <c r="W16" s="2">
        <f t="shared" si="13"/>
        <v>34802371315</v>
      </c>
      <c r="X16" s="2">
        <f t="shared" si="13"/>
        <v>415119527</v>
      </c>
      <c r="Y16" s="2">
        <f t="shared" si="13"/>
        <v>7920881121</v>
      </c>
      <c r="Z16" s="2">
        <f t="shared" si="13"/>
        <v>6055457576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1264500000000</v>
      </c>
      <c r="E20" s="2">
        <f ca="1">IFERROR(E21*E2,"")</f>
        <v>1147500000000</v>
      </c>
      <c r="H20" s="2">
        <f t="shared" ref="H20:Z20" ca="1" si="14">IFERROR(H21*H2,"")</f>
        <v>1147500000000</v>
      </c>
      <c r="I20" s="2">
        <f t="shared" ca="1" si="14"/>
        <v>1530000000000</v>
      </c>
      <c r="J20" s="2" t="str">
        <f t="shared" ca="1" si="14"/>
        <v/>
      </c>
      <c r="K20" s="2">
        <f t="shared" ca="1" si="14"/>
        <v>1350000000000</v>
      </c>
      <c r="L20" s="2">
        <f t="shared" ca="1" si="14"/>
        <v>1215000000000</v>
      </c>
      <c r="M20" s="2">
        <f t="shared" ca="1" si="14"/>
        <v>1080000000000</v>
      </c>
      <c r="N20" s="2" t="str">
        <f t="shared" ca="1" si="14"/>
        <v/>
      </c>
      <c r="O20" s="2">
        <f t="shared" ca="1" si="14"/>
        <v>202500000000</v>
      </c>
      <c r="P20" s="2" t="str">
        <f t="shared" ca="1" si="14"/>
        <v/>
      </c>
      <c r="Q20" s="2">
        <f t="shared" ca="1" si="14"/>
        <v>173700000000</v>
      </c>
      <c r="R20" s="2">
        <f t="shared" ca="1" si="14"/>
        <v>126000000000</v>
      </c>
      <c r="S20" s="2">
        <f t="shared" ca="1" si="14"/>
        <v>171450000000</v>
      </c>
      <c r="T20" s="2">
        <f t="shared" ca="1" si="14"/>
        <v>149850000000</v>
      </c>
      <c r="U20" s="2" t="str">
        <f t="shared" ca="1" si="14"/>
        <v/>
      </c>
      <c r="V20" s="2">
        <f t="shared" ca="1" si="14"/>
        <v>141750000000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450000000</v>
      </c>
      <c r="E21" s="2">
        <f>IFERROR(INDEX(E51:E500,MATCH($C$7,$C$51:$C$500,0)),"")</f>
        <v>450000000</v>
      </c>
      <c r="H21" s="2">
        <f>IFERROR(INDEX(D21:G21,COUNT(D21:G21)),"")</f>
        <v>450000000</v>
      </c>
      <c r="I21" s="2">
        <f t="shared" ref="I21:Z21" si="15">IFERROR(INDEX(I51:I500,MATCH($C$7,$C$51:$C$500,0)),"")</f>
        <v>450000000</v>
      </c>
      <c r="J21" s="2">
        <f t="shared" si="15"/>
        <v>450000000</v>
      </c>
      <c r="K21" s="2">
        <f t="shared" si="15"/>
        <v>450000000</v>
      </c>
      <c r="L21" s="2">
        <f t="shared" si="15"/>
        <v>450000000</v>
      </c>
      <c r="M21" s="2">
        <f t="shared" si="15"/>
        <v>450000000</v>
      </c>
      <c r="N21" s="2">
        <f t="shared" si="15"/>
        <v>450000000</v>
      </c>
      <c r="O21" s="2">
        <f t="shared" si="15"/>
        <v>450000000</v>
      </c>
      <c r="P21" s="2">
        <f t="shared" si="15"/>
        <v>450000000</v>
      </c>
      <c r="Q21" s="2">
        <f t="shared" si="15"/>
        <v>450000000</v>
      </c>
      <c r="R21" s="2">
        <f t="shared" si="15"/>
        <v>450000000</v>
      </c>
      <c r="S21" s="2">
        <f t="shared" si="15"/>
        <v>450000000</v>
      </c>
      <c r="T21" s="2">
        <f t="shared" si="15"/>
        <v>450000000</v>
      </c>
      <c r="U21" s="2">
        <f t="shared" si="15"/>
        <v>450000000</v>
      </c>
      <c r="V21" s="2">
        <f t="shared" si="15"/>
        <v>450000000</v>
      </c>
      <c r="W21" s="2">
        <f t="shared" si="15"/>
        <v>450000000</v>
      </c>
      <c r="X21" s="2">
        <f t="shared" si="15"/>
        <v>450000000</v>
      </c>
      <c r="Y21" s="2">
        <f t="shared" si="15"/>
        <v>450000000</v>
      </c>
      <c r="Z21" s="2">
        <f t="shared" si="15"/>
        <v>450000000</v>
      </c>
    </row>
    <row r="23" spans="1:26" ht="15.5" x14ac:dyDescent="0.35">
      <c r="B23" t="s">
        <v>41</v>
      </c>
      <c r="C23" t="s">
        <v>42</v>
      </c>
      <c r="D23" s="3">
        <f>IFERROR(D5/D6*100,"")</f>
        <v>-2.346997984150518</v>
      </c>
      <c r="E23" s="3">
        <f>IFERROR(E5/E6*100,"")</f>
        <v>-1.0962928218848507</v>
      </c>
      <c r="H23" s="3">
        <f t="shared" ref="H23:Z23" si="16">IFERROR(H5/H6*100,"")</f>
        <v>-6.7477583851896421</v>
      </c>
      <c r="I23" s="3">
        <f t="shared" si="16"/>
        <v>-1.4047928134385448</v>
      </c>
      <c r="J23" s="3">
        <f t="shared" si="16"/>
        <v>4.972794850784271</v>
      </c>
      <c r="K23" s="3">
        <f t="shared" si="16"/>
        <v>0.68452093554249815</v>
      </c>
      <c r="L23" s="3">
        <f t="shared" si="16"/>
        <v>0.24121967512171361</v>
      </c>
      <c r="M23" s="3">
        <f t="shared" si="16"/>
        <v>-0.50465395999853957</v>
      </c>
      <c r="N23" s="3">
        <f t="shared" si="16"/>
        <v>-2.8787340385420865</v>
      </c>
      <c r="O23" s="3">
        <f t="shared" si="16"/>
        <v>0.96402466355555383</v>
      </c>
      <c r="P23" s="3">
        <f t="shared" si="16"/>
        <v>2.934983408874146</v>
      </c>
      <c r="Q23" s="3">
        <f t="shared" si="16"/>
        <v>2.0329461525681904</v>
      </c>
      <c r="R23" s="3">
        <f t="shared" si="16"/>
        <v>3.9460180549579513E-4</v>
      </c>
      <c r="S23" s="3">
        <f t="shared" si="16"/>
        <v>0.1347708861921664</v>
      </c>
      <c r="T23" s="3">
        <f t="shared" si="16"/>
        <v>0</v>
      </c>
      <c r="U23" s="3">
        <f t="shared" si="16"/>
        <v>0</v>
      </c>
      <c r="V23" s="3">
        <f t="shared" si="16"/>
        <v>0</v>
      </c>
      <c r="W23" s="3">
        <f t="shared" si="16"/>
        <v>0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0.10810289103578175</v>
      </c>
      <c r="E24" s="4" t="str">
        <f>IFERROR(_xlfn.RRI(5,J23,E23),"")</f>
        <v/>
      </c>
      <c r="H24" s="4">
        <f t="shared" ref="H24:Z24" si="17">IFERROR(_xlfn.RRI(5,M23,H23),"")</f>
        <v>0.67970559030323652</v>
      </c>
      <c r="I24" s="4">
        <f t="shared" si="17"/>
        <v>-0.13367240772552902</v>
      </c>
      <c r="J24" s="4">
        <f t="shared" si="17"/>
        <v>0.38836123678651946</v>
      </c>
      <c r="K24" s="4">
        <f t="shared" si="17"/>
        <v>-0.25259462472728322</v>
      </c>
      <c r="L24" s="4">
        <f t="shared" si="17"/>
        <v>-0.34708391094898694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>
        <f t="shared" si="17"/>
        <v>0</v>
      </c>
      <c r="U24" s="4">
        <f t="shared" si="17"/>
        <v>0</v>
      </c>
      <c r="V24" s="4">
        <f t="shared" si="17"/>
        <v>0</v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-13.01</v>
      </c>
      <c r="J25" s="3">
        <f t="shared" si="18"/>
        <v>28.97</v>
      </c>
      <c r="K25" s="3">
        <f t="shared" si="18"/>
        <v>3.09</v>
      </c>
      <c r="L25" s="3">
        <f t="shared" si="18"/>
        <v>3.28</v>
      </c>
      <c r="M25" s="3">
        <f t="shared" si="18"/>
        <v>-4.8499999999999996</v>
      </c>
      <c r="N25" s="3">
        <f t="shared" si="18"/>
        <v>-11.1</v>
      </c>
      <c r="O25" s="3">
        <f t="shared" si="18"/>
        <v>5.55</v>
      </c>
      <c r="P25" s="3">
        <f t="shared" si="18"/>
        <v>14.27</v>
      </c>
      <c r="Q25" s="3">
        <f t="shared" si="18"/>
        <v>13.77</v>
      </c>
      <c r="R25" s="3">
        <f t="shared" si="18"/>
        <v>5.21</v>
      </c>
      <c r="S25" s="3">
        <f t="shared" si="18"/>
        <v>3.49</v>
      </c>
      <c r="T25" s="3">
        <f t="shared" si="18"/>
        <v>15.08</v>
      </c>
      <c r="U25" s="3">
        <f t="shared" si="18"/>
        <v>16.399999999999999</v>
      </c>
      <c r="V25" s="3">
        <f t="shared" si="18"/>
        <v>13.92</v>
      </c>
      <c r="W25" s="3">
        <f t="shared" si="18"/>
        <v>54.45</v>
      </c>
      <c r="X25" s="3">
        <f t="shared" si="18"/>
        <v>2.4</v>
      </c>
      <c r="Y25" s="3">
        <f t="shared" si="18"/>
        <v>15.08</v>
      </c>
      <c r="Z25" s="3">
        <f t="shared" si="18"/>
        <v>11.06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3.2264194626351328E-2</v>
      </c>
      <c r="J26" s="4">
        <f t="shared" si="19"/>
        <v>0.39165345587411204</v>
      </c>
      <c r="K26" s="4">
        <f t="shared" si="19"/>
        <v>-0.26361166337358821</v>
      </c>
      <c r="L26" s="4">
        <f t="shared" si="19"/>
        <v>-0.24943556692954671</v>
      </c>
      <c r="M26" s="4" t="str">
        <f t="shared" si="19"/>
        <v/>
      </c>
      <c r="N26" s="4" t="str">
        <f t="shared" si="19"/>
        <v/>
      </c>
      <c r="O26" s="4">
        <f t="shared" si="19"/>
        <v>-0.18119906801616492</v>
      </c>
      <c r="P26" s="4">
        <f t="shared" si="19"/>
        <v>-2.7440848007453056E-2</v>
      </c>
      <c r="Q26" s="4">
        <f t="shared" si="19"/>
        <v>-2.1645224685102882E-3</v>
      </c>
      <c r="R26" s="4">
        <f t="shared" si="19"/>
        <v>-0.37458546851479935</v>
      </c>
      <c r="S26" s="4">
        <f t="shared" si="19"/>
        <v>7.7761925506581564E-2</v>
      </c>
      <c r="T26" s="4">
        <f t="shared" si="19"/>
        <v>0</v>
      </c>
      <c r="U26" s="4">
        <f t="shared" si="19"/>
        <v>8.1976290743148716E-2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33.796564137777779</v>
      </c>
      <c r="E27" s="3">
        <f>IFERROR(E4/E21,"")</f>
        <v>24.897301880000001</v>
      </c>
      <c r="H27" s="3">
        <f t="shared" ref="H27:Z27" si="20">IFERROR(H4/H21,"")</f>
        <v>117.38773203555556</v>
      </c>
      <c r="I27" s="3">
        <f t="shared" si="20"/>
        <v>158.73752800666668</v>
      </c>
      <c r="J27" s="3">
        <f t="shared" si="20"/>
        <v>233.67883231333334</v>
      </c>
      <c r="K27" s="3">
        <f t="shared" si="20"/>
        <v>172.77658406666666</v>
      </c>
      <c r="L27" s="3">
        <f t="shared" si="20"/>
        <v>128.54681107555555</v>
      </c>
      <c r="M27" s="3">
        <f t="shared" si="20"/>
        <v>89.956598548888891</v>
      </c>
      <c r="N27" s="3">
        <f t="shared" si="20"/>
        <v>73.187057844444439</v>
      </c>
      <c r="O27" s="3">
        <f t="shared" si="20"/>
        <v>190.50400460666665</v>
      </c>
      <c r="P27" s="3">
        <f t="shared" si="20"/>
        <v>194.31328305111111</v>
      </c>
      <c r="Q27" s="3">
        <f t="shared" si="20"/>
        <v>196.19271795777777</v>
      </c>
      <c r="R27" s="3">
        <f t="shared" si="20"/>
        <v>183.74096159333334</v>
      </c>
      <c r="S27" s="3">
        <f t="shared" si="20"/>
        <v>177.30793375555555</v>
      </c>
      <c r="T27" s="3">
        <f t="shared" si="20"/>
        <v>205.22797859333335</v>
      </c>
      <c r="U27" s="3">
        <f t="shared" si="20"/>
        <v>225.04118503555554</v>
      </c>
      <c r="V27" s="3">
        <f t="shared" si="20"/>
        <v>207.33858677333333</v>
      </c>
      <c r="W27" s="3">
        <f t="shared" si="20"/>
        <v>80.265572482222225</v>
      </c>
      <c r="X27" s="3">
        <f t="shared" si="20"/>
        <v>35.31649767333333</v>
      </c>
      <c r="Y27" s="3">
        <f t="shared" si="20"/>
        <v>45.913016026666668</v>
      </c>
      <c r="Z27" s="3">
        <f t="shared" si="20"/>
        <v>41.93410746888889</v>
      </c>
    </row>
    <row r="28" spans="1:26" ht="15.5" x14ac:dyDescent="0.35">
      <c r="C28" t="s">
        <v>48</v>
      </c>
      <c r="D28" s="4">
        <f>IFERROR(_xlfn.RRI(5,I27,D27),"")</f>
        <v>-0.2660971273923336</v>
      </c>
      <c r="E28" s="4">
        <f>IFERROR(_xlfn.RRI(5,J27,E27),"")</f>
        <v>-0.36099157776219615</v>
      </c>
      <c r="H28" s="4">
        <f t="shared" ref="H28:Z28" si="21">IFERROR(_xlfn.RRI(5,M27,H27),"")</f>
        <v>5.4673265301116825E-2</v>
      </c>
      <c r="I28" s="4">
        <f t="shared" si="21"/>
        <v>0.1674789660921705</v>
      </c>
      <c r="J28" s="4">
        <f t="shared" si="21"/>
        <v>4.1700932358411436E-2</v>
      </c>
      <c r="K28" s="4">
        <f t="shared" si="21"/>
        <v>-2.3220629490042E-2</v>
      </c>
      <c r="L28" s="4">
        <f t="shared" si="21"/>
        <v>-8.10842723659565E-2</v>
      </c>
      <c r="M28" s="4">
        <f t="shared" si="21"/>
        <v>-0.13310717566005581</v>
      </c>
      <c r="N28" s="4">
        <f t="shared" si="21"/>
        <v>-0.16219832564425074</v>
      </c>
      <c r="O28" s="4">
        <f t="shared" si="21"/>
        <v>-1.4779344541530737E-2</v>
      </c>
      <c r="P28" s="4">
        <f t="shared" si="21"/>
        <v>-2.8935457220531147E-2</v>
      </c>
      <c r="Q28" s="4">
        <f t="shared" si="21"/>
        <v>-1.0990302619409698E-2</v>
      </c>
      <c r="R28" s="4">
        <f t="shared" si="21"/>
        <v>0.18014490418326345</v>
      </c>
      <c r="S28" s="4">
        <f t="shared" si="21"/>
        <v>0.3808614585749015</v>
      </c>
      <c r="T28" s="4">
        <f t="shared" si="21"/>
        <v>0.34914972447292181</v>
      </c>
      <c r="U28" s="4">
        <f t="shared" si="21"/>
        <v>0.39939049723244269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-1.4490852606144287</v>
      </c>
      <c r="J29" s="4">
        <f t="shared" si="22"/>
        <v>8.375404530744337</v>
      </c>
      <c r="K29" s="4">
        <f t="shared" si="22"/>
        <v>-5.7926829268292672E-2</v>
      </c>
      <c r="L29" s="4">
        <f t="shared" si="22"/>
        <v>-1.6762886597938143</v>
      </c>
      <c r="M29" s="4">
        <f t="shared" si="22"/>
        <v>-0.56306306306306309</v>
      </c>
      <c r="N29" s="4">
        <f t="shared" si="22"/>
        <v>-3</v>
      </c>
      <c r="O29" s="4">
        <f t="shared" si="22"/>
        <v>-0.61107217939733705</v>
      </c>
      <c r="P29" s="4">
        <f t="shared" si="22"/>
        <v>3.6310820624546117E-2</v>
      </c>
      <c r="Q29" s="4">
        <f t="shared" si="22"/>
        <v>1.6429942418426102</v>
      </c>
      <c r="R29" s="4">
        <f t="shared" si="22"/>
        <v>0.49283667621776495</v>
      </c>
      <c r="S29" s="4">
        <f t="shared" si="22"/>
        <v>-0.76856763925729443</v>
      </c>
      <c r="T29" s="4">
        <f t="shared" si="22"/>
        <v>-8.0487804878048699E-2</v>
      </c>
      <c r="U29" s="4">
        <f t="shared" si="22"/>
        <v>0.17816091954022978</v>
      </c>
      <c r="V29" s="4">
        <f t="shared" si="22"/>
        <v>-0.74435261707988976</v>
      </c>
      <c r="W29" s="4">
        <f t="shared" si="22"/>
        <v>21.687500000000004</v>
      </c>
      <c r="X29" s="4">
        <f t="shared" si="22"/>
        <v>-0.84084880636604775</v>
      </c>
      <c r="Y29" s="4">
        <f t="shared" si="22"/>
        <v>0.36347197106690771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-0.26049162091886996</v>
      </c>
      <c r="I30" s="4">
        <f t="shared" si="23"/>
        <v>-0.32070215160173338</v>
      </c>
      <c r="J30" s="4">
        <f t="shared" si="23"/>
        <v>0.3524913319455793</v>
      </c>
      <c r="K30" s="4">
        <f t="shared" si="23"/>
        <v>0.34407522536762358</v>
      </c>
      <c r="L30" s="4">
        <f t="shared" si="23"/>
        <v>0.4289870131727353</v>
      </c>
      <c r="M30" s="4">
        <f t="shared" si="23"/>
        <v>0.2291325980077967</v>
      </c>
      <c r="N30" s="4">
        <f t="shared" si="23"/>
        <v>-0.61582404529734869</v>
      </c>
      <c r="O30" s="4">
        <f t="shared" si="23"/>
        <v>-1.9603798487839285E-2</v>
      </c>
      <c r="P30" s="4">
        <f t="shared" si="23"/>
        <v>-9.5795344813517959E-3</v>
      </c>
      <c r="Q30" s="4">
        <f t="shared" si="23"/>
        <v>6.7767993900039666E-2</v>
      </c>
      <c r="R30" s="4">
        <f t="shared" si="23"/>
        <v>3.6281669418395224E-2</v>
      </c>
      <c r="S30" s="4">
        <f t="shared" si="23"/>
        <v>-0.13604404735234649</v>
      </c>
      <c r="T30" s="4">
        <f t="shared" si="23"/>
        <v>-8.8042579579785785E-2</v>
      </c>
      <c r="U30" s="4">
        <f t="shared" si="23"/>
        <v>8.5380143357372471E-2</v>
      </c>
      <c r="V30" s="4">
        <f t="shared" si="23"/>
        <v>1.583157141491218</v>
      </c>
      <c r="W30" s="4">
        <f t="shared" si="23"/>
        <v>1.2727500678196892</v>
      </c>
      <c r="X30" s="4">
        <f t="shared" si="23"/>
        <v>-0.23079551879534096</v>
      </c>
      <c r="Y30" s="4">
        <f t="shared" si="23"/>
        <v>9.4884779906899155E-2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323.10000000000002</v>
      </c>
      <c r="E32" s="3">
        <f>IFERROR(INDEX(E51:E500,MATCH($A$32,$C$51:$C$500,0)),"")</f>
        <v>336.02</v>
      </c>
      <c r="H32" s="3">
        <f>IFERROR(INDEX(D32:G32,COUNT(D32:G32)),"")</f>
        <v>336.02</v>
      </c>
      <c r="I32" s="3">
        <f t="shared" ref="I32:Z32" si="24">IFERROR(INDEX(I51:I500,MATCH($C$32,$C$51:$C$500,0)),"")</f>
        <v>342.24</v>
      </c>
      <c r="J32" s="3">
        <f t="shared" si="24"/>
        <v>378.39</v>
      </c>
      <c r="K32" s="3">
        <f t="shared" si="24"/>
        <v>355.47</v>
      </c>
      <c r="L32" s="3">
        <f t="shared" si="24"/>
        <v>451.3</v>
      </c>
      <c r="M32" s="3">
        <f t="shared" si="24"/>
        <v>413.05</v>
      </c>
      <c r="N32" s="3">
        <f t="shared" si="24"/>
        <v>416.78</v>
      </c>
      <c r="O32" s="3">
        <f t="shared" si="24"/>
        <v>442.78</v>
      </c>
      <c r="P32" s="3">
        <f t="shared" si="24"/>
        <v>434.25</v>
      </c>
      <c r="Q32" s="3">
        <f t="shared" si="24"/>
        <v>410.08</v>
      </c>
      <c r="R32" s="3">
        <f t="shared" si="24"/>
        <v>395.62</v>
      </c>
      <c r="S32" s="3">
        <f t="shared" si="24"/>
        <v>392.44</v>
      </c>
      <c r="T32" s="3">
        <f t="shared" si="24"/>
        <v>391.32</v>
      </c>
      <c r="U32" s="3">
        <f t="shared" si="24"/>
        <v>381.39</v>
      </c>
      <c r="V32" s="3">
        <f t="shared" si="24"/>
        <v>364.99</v>
      </c>
      <c r="W32" s="3">
        <f t="shared" si="24"/>
        <v>351.07</v>
      </c>
      <c r="X32" s="3">
        <f t="shared" si="24"/>
        <v>299.81</v>
      </c>
      <c r="Y32" s="3">
        <f t="shared" si="24"/>
        <v>300.66000000000003</v>
      </c>
      <c r="Z32" s="3">
        <f t="shared" si="24"/>
        <v>285.92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7.89</v>
      </c>
      <c r="E33" s="3">
        <f>IFERROR(INDEX(E51:E500,MATCH($A$33,$C$51:$C$500,0)),"")</f>
        <v>8.33</v>
      </c>
      <c r="H33" s="3">
        <f>IFERROR(INDEX(D33:G33,COUNT(D33:G33)),"")</f>
        <v>8.33</v>
      </c>
      <c r="I33" s="3">
        <f t="shared" ref="I33:Z33" si="25">IFERROR(INDEX(I51:I500,MATCH($C$33,$C$51:$C$500,0)),"")</f>
        <v>9.93</v>
      </c>
      <c r="J33" s="3">
        <f t="shared" si="25"/>
        <v>6.1</v>
      </c>
      <c r="K33" s="3">
        <f t="shared" si="25"/>
        <v>8.44</v>
      </c>
      <c r="L33" s="3">
        <f t="shared" si="25"/>
        <v>5.98</v>
      </c>
      <c r="M33" s="3">
        <f t="shared" si="25"/>
        <v>5.81</v>
      </c>
      <c r="N33" s="3">
        <f t="shared" si="25"/>
        <v>0.61</v>
      </c>
      <c r="O33" s="3">
        <f t="shared" si="25"/>
        <v>1.02</v>
      </c>
      <c r="P33" s="3">
        <f t="shared" si="25"/>
        <v>3.02</v>
      </c>
      <c r="Q33" s="3">
        <f t="shared" si="25"/>
        <v>0.94</v>
      </c>
      <c r="R33" s="3">
        <f t="shared" si="25"/>
        <v>0.71</v>
      </c>
      <c r="S33" s="3">
        <f t="shared" si="25"/>
        <v>0.97</v>
      </c>
      <c r="T33" s="3">
        <f t="shared" si="25"/>
        <v>0.85</v>
      </c>
      <c r="U33" s="3">
        <f t="shared" si="25"/>
        <v>0.54</v>
      </c>
      <c r="V33" s="3">
        <f t="shared" si="25"/>
        <v>0.86</v>
      </c>
      <c r="W33" s="3">
        <f t="shared" si="25"/>
        <v>1.74</v>
      </c>
      <c r="X33" s="3">
        <f t="shared" si="25"/>
        <v>1.22</v>
      </c>
      <c r="Y33" s="3">
        <f t="shared" si="25"/>
        <v>1.4</v>
      </c>
      <c r="Z33" s="3">
        <f t="shared" si="25"/>
        <v>1.49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-556.77</v>
      </c>
      <c r="E34" s="3">
        <f>IFERROR(INDEX(E51:E500,MATCH($A$34,$C$51:$C$500,0)),"")</f>
        <v>-383.56</v>
      </c>
      <c r="H34" s="3">
        <f>IFERROR(INDEX(D34:G34,COUNT(D34:G34)),"")</f>
        <v>-383.56</v>
      </c>
      <c r="I34" s="3">
        <f t="shared" ref="I34:Z34" si="26">IFERROR(INDEX(I51:I500,MATCH($C$34,$C$51:$C$500,0)),"")</f>
        <v>-261.33999999999997</v>
      </c>
      <c r="J34" s="3">
        <f t="shared" si="26"/>
        <v>79.739999999999995</v>
      </c>
      <c r="K34" s="3">
        <f t="shared" si="26"/>
        <v>970.87</v>
      </c>
      <c r="L34" s="3">
        <f t="shared" si="26"/>
        <v>823.17</v>
      </c>
      <c r="M34" s="3">
        <f t="shared" si="26"/>
        <v>-494.85</v>
      </c>
      <c r="N34" s="3">
        <f t="shared" si="26"/>
        <v>-23.06</v>
      </c>
      <c r="O34" s="3">
        <f t="shared" si="26"/>
        <v>81.08</v>
      </c>
      <c r="P34" s="3">
        <f t="shared" si="26"/>
        <v>91.8</v>
      </c>
      <c r="Q34" s="3">
        <f t="shared" si="26"/>
        <v>28.03</v>
      </c>
      <c r="R34" s="3">
        <f t="shared" si="26"/>
        <v>53.74</v>
      </c>
      <c r="S34" s="3">
        <f t="shared" si="26"/>
        <v>109.17</v>
      </c>
      <c r="T34" s="3">
        <f t="shared" si="26"/>
        <v>22.08</v>
      </c>
      <c r="U34" s="3">
        <f t="shared" si="26"/>
        <v>12.5</v>
      </c>
      <c r="V34" s="3">
        <f t="shared" si="26"/>
        <v>22.63</v>
      </c>
      <c r="W34" s="3">
        <f t="shared" si="26"/>
        <v>11.2</v>
      </c>
      <c r="X34" s="3">
        <f t="shared" si="26"/>
        <v>152.08000000000001</v>
      </c>
      <c r="Y34" s="3">
        <f t="shared" si="26"/>
        <v>27.85</v>
      </c>
      <c r="Z34" s="3">
        <f t="shared" si="26"/>
        <v>38.43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74.89</v>
      </c>
      <c r="E35" s="3">
        <f>IFERROR(INDEX(E51:E500,MATCH($A$35,$C$51:$C$500,0)),"")</f>
        <v>111.63</v>
      </c>
      <c r="H35" s="3">
        <f>IFERROR(INDEX(D35:G35,COUNT(D35:G35)),"")</f>
        <v>111.63</v>
      </c>
      <c r="I35" s="3">
        <f t="shared" ref="I35:Z35" si="27">IFERROR(INDEX(I51:I500,MATCH($C$35,$C$51:$C$500,0)),"")</f>
        <v>21.26</v>
      </c>
      <c r="J35" s="3">
        <f t="shared" si="27"/>
        <v>9.81</v>
      </c>
      <c r="K35" s="3">
        <f t="shared" si="27"/>
        <v>17.239999999999998</v>
      </c>
      <c r="L35" s="3">
        <f t="shared" si="27"/>
        <v>20.85</v>
      </c>
      <c r="M35" s="3">
        <f t="shared" si="27"/>
        <v>26.48</v>
      </c>
      <c r="N35" s="3">
        <f t="shared" si="27"/>
        <v>3.47</v>
      </c>
      <c r="O35" s="3">
        <f t="shared" si="27"/>
        <v>2.34</v>
      </c>
      <c r="P35" s="3">
        <f t="shared" si="27"/>
        <v>6.69</v>
      </c>
      <c r="Q35" s="3">
        <f t="shared" si="27"/>
        <v>1.95</v>
      </c>
      <c r="R35" s="3">
        <f t="shared" si="27"/>
        <v>1.51</v>
      </c>
      <c r="S35" s="3">
        <f t="shared" si="27"/>
        <v>2.13</v>
      </c>
      <c r="T35" s="3">
        <f t="shared" si="27"/>
        <v>1.61</v>
      </c>
      <c r="U35" s="3">
        <f t="shared" si="27"/>
        <v>0.9</v>
      </c>
      <c r="V35" s="3">
        <f t="shared" si="27"/>
        <v>1.51</v>
      </c>
      <c r="W35" s="3">
        <f t="shared" si="27"/>
        <v>7.54</v>
      </c>
      <c r="X35" s="3">
        <f t="shared" si="27"/>
        <v>10.26</v>
      </c>
      <c r="Y35" s="3">
        <f t="shared" si="27"/>
        <v>9.08</v>
      </c>
      <c r="Z35" s="3">
        <f t="shared" si="27"/>
        <v>10.06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15208453862</v>
      </c>
      <c r="E51" s="5">
        <v>11203785846</v>
      </c>
      <c r="F51" s="5">
        <v>24055812213</v>
      </c>
      <c r="G51" s="5">
        <v>18967437824</v>
      </c>
      <c r="I51" s="5">
        <v>71431887603</v>
      </c>
      <c r="J51" s="5">
        <v>105155474541</v>
      </c>
      <c r="K51" s="5">
        <v>77749462830</v>
      </c>
      <c r="L51" s="5">
        <v>57846064984</v>
      </c>
      <c r="M51" s="5">
        <v>40480469347</v>
      </c>
      <c r="N51" s="5">
        <v>32934176030</v>
      </c>
      <c r="O51" s="5">
        <v>85726802073</v>
      </c>
      <c r="P51" s="5">
        <v>87440977373</v>
      </c>
      <c r="Q51" s="5">
        <v>88286723081</v>
      </c>
      <c r="R51" s="5">
        <v>82683432717</v>
      </c>
      <c r="S51" s="5">
        <v>79788570190</v>
      </c>
      <c r="T51" s="5">
        <v>92352590367</v>
      </c>
      <c r="U51" s="5">
        <v>101268533266</v>
      </c>
      <c r="V51" s="5">
        <v>93302364048</v>
      </c>
      <c r="W51" s="5">
        <v>36119507617</v>
      </c>
      <c r="X51" s="5">
        <v>15892423953</v>
      </c>
      <c r="Y51" s="5">
        <v>20660857212</v>
      </c>
      <c r="Z51" s="5">
        <v>18870348361</v>
      </c>
    </row>
    <row r="52" spans="2:26" ht="15.5" x14ac:dyDescent="0.35">
      <c r="C52" t="s">
        <v>1866</v>
      </c>
      <c r="X52" s="5">
        <v>13485370957</v>
      </c>
      <c r="Y52" s="5">
        <v>17631340379</v>
      </c>
      <c r="Z52" s="5">
        <v>12171832139</v>
      </c>
    </row>
    <row r="53" spans="2:26" ht="15.5" x14ac:dyDescent="0.35">
      <c r="C53" t="s">
        <v>801</v>
      </c>
      <c r="X53" s="5">
        <v>2414511027</v>
      </c>
      <c r="Y53" s="5">
        <v>2748463627</v>
      </c>
      <c r="Z53" s="5">
        <v>6707397880</v>
      </c>
    </row>
    <row r="54" spans="2:26" ht="15.5" x14ac:dyDescent="0.35">
      <c r="C54" t="s">
        <v>166</v>
      </c>
    </row>
    <row r="55" spans="2:26" ht="15.5" x14ac:dyDescent="0.35">
      <c r="C55" t="s">
        <v>79</v>
      </c>
      <c r="T55" s="5">
        <v>4433694606</v>
      </c>
      <c r="U55" s="5">
        <v>7324175055</v>
      </c>
      <c r="V55" s="5">
        <v>6219383063</v>
      </c>
      <c r="W55" s="5">
        <v>30663059863</v>
      </c>
    </row>
    <row r="56" spans="2:26" ht="15.5" x14ac:dyDescent="0.35">
      <c r="C56" t="s">
        <v>72</v>
      </c>
      <c r="D56" s="5">
        <v>-5164220450</v>
      </c>
      <c r="E56" s="5">
        <v>-3378217700</v>
      </c>
      <c r="F56" s="5">
        <v>-7580208936</v>
      </c>
      <c r="G56" s="5">
        <v>-7312058563</v>
      </c>
      <c r="I56" s="5">
        <v>-23505067354</v>
      </c>
      <c r="J56" s="5">
        <v>-39825261716</v>
      </c>
      <c r="K56" s="5">
        <v>-26001555785</v>
      </c>
      <c r="L56" s="5">
        <v>-13273373183</v>
      </c>
      <c r="M56" s="5">
        <v>-7582111066</v>
      </c>
      <c r="N56" s="5">
        <v>-12471168816</v>
      </c>
      <c r="O56" s="5">
        <v>-26800834114</v>
      </c>
      <c r="P56" s="5">
        <v>-27307815715</v>
      </c>
      <c r="Q56" s="5">
        <v>-27609993504</v>
      </c>
      <c r="R56" s="5">
        <v>-30478080322</v>
      </c>
      <c r="S56" s="5">
        <v>-30227265744</v>
      </c>
      <c r="T56" s="5">
        <v>-30181301673</v>
      </c>
      <c r="U56" s="5">
        <v>-30799858873</v>
      </c>
      <c r="V56" s="5">
        <v>-26538690088</v>
      </c>
      <c r="W56" s="5">
        <v>-10280214165</v>
      </c>
      <c r="X56" s="5">
        <v>-12890114211</v>
      </c>
      <c r="Y56" s="5">
        <v>-12913730982</v>
      </c>
      <c r="Z56" s="5">
        <v>-11233864241</v>
      </c>
    </row>
    <row r="57" spans="2:26" ht="15.5" x14ac:dyDescent="0.35">
      <c r="C57" t="s">
        <v>246</v>
      </c>
      <c r="D57" s="5">
        <v>-162785922</v>
      </c>
      <c r="E57" s="5">
        <v>-175295601</v>
      </c>
      <c r="F57" s="5">
        <v>-185241971</v>
      </c>
      <c r="G57" s="5">
        <v>-140358799</v>
      </c>
      <c r="I57" s="5">
        <v>-614034923</v>
      </c>
      <c r="J57" s="5">
        <v>-503477600</v>
      </c>
      <c r="K57" s="5">
        <v>-353106542</v>
      </c>
      <c r="L57" s="5">
        <v>-61297895</v>
      </c>
      <c r="M57" s="5">
        <v>-2311465856</v>
      </c>
      <c r="N57" s="5">
        <v>-7838962756</v>
      </c>
      <c r="O57" s="5">
        <v>-12769148840</v>
      </c>
      <c r="P57" s="5">
        <v>-13119038961</v>
      </c>
      <c r="Q57" s="5">
        <v>-13461423544</v>
      </c>
      <c r="R57" s="5">
        <v>-13565996408</v>
      </c>
      <c r="S57" s="5">
        <v>-13310473040</v>
      </c>
      <c r="T57" s="5">
        <v>-12698055709</v>
      </c>
      <c r="U57" s="5">
        <v>-10840466727</v>
      </c>
      <c r="V57" s="5">
        <v>-9248897047</v>
      </c>
      <c r="W57" s="5">
        <v>-3938698354</v>
      </c>
      <c r="X57" s="5">
        <v>-12890114211</v>
      </c>
      <c r="Y57" s="5">
        <v>-12913730982</v>
      </c>
      <c r="Z57" s="5">
        <v>-11233864241</v>
      </c>
    </row>
    <row r="58" spans="2:26" ht="15.5" x14ac:dyDescent="0.35">
      <c r="C58" t="s">
        <v>930</v>
      </c>
      <c r="D58" s="5">
        <v>-5164220450</v>
      </c>
      <c r="E58" s="5">
        <v>-3378217700</v>
      </c>
      <c r="F58" s="5">
        <v>-7580208936</v>
      </c>
      <c r="G58" s="5">
        <v>-7312058563</v>
      </c>
      <c r="I58" s="5">
        <v>-23505067354</v>
      </c>
      <c r="J58" s="5">
        <v>-39825261716</v>
      </c>
      <c r="K58" s="5">
        <v>-26001555785</v>
      </c>
      <c r="L58" s="5">
        <v>-13273373183</v>
      </c>
      <c r="M58" s="5">
        <v>-7582111066</v>
      </c>
      <c r="N58" s="5">
        <v>-12471168816</v>
      </c>
      <c r="O58" s="5">
        <v>-26800834114</v>
      </c>
      <c r="P58" s="5">
        <v>-27307815715</v>
      </c>
      <c r="Q58" s="5">
        <v>-27609993504</v>
      </c>
      <c r="R58" s="5">
        <v>-30478080322</v>
      </c>
      <c r="S58" s="5">
        <v>-30227265744</v>
      </c>
      <c r="T58" s="5">
        <v>-30181301673</v>
      </c>
      <c r="U58" s="5">
        <v>-30799858873</v>
      </c>
      <c r="V58" s="5">
        <v>-26538690088</v>
      </c>
      <c r="W58" s="5">
        <v>-10280214165</v>
      </c>
      <c r="X58" s="5">
        <v>-12890114211</v>
      </c>
      <c r="Y58" s="5">
        <v>-12913730982</v>
      </c>
      <c r="Z58" s="5">
        <v>-11233864241</v>
      </c>
    </row>
    <row r="59" spans="2:26" ht="15.5" x14ac:dyDescent="0.35">
      <c r="C59" t="s">
        <v>73</v>
      </c>
      <c r="D59" s="5">
        <v>10044233412</v>
      </c>
      <c r="E59" s="5">
        <v>7825568146</v>
      </c>
      <c r="F59" s="5">
        <v>16475603277</v>
      </c>
      <c r="G59" s="5">
        <v>11655379261</v>
      </c>
      <c r="I59" s="5">
        <v>47926820249</v>
      </c>
      <c r="J59" s="5">
        <v>65330212825</v>
      </c>
      <c r="K59" s="5">
        <v>51747907045</v>
      </c>
      <c r="L59" s="5">
        <v>44572691801</v>
      </c>
      <c r="M59" s="5">
        <v>32898358281</v>
      </c>
      <c r="N59" s="5">
        <v>20463007214</v>
      </c>
      <c r="O59" s="5">
        <v>58925967959</v>
      </c>
      <c r="P59" s="5">
        <v>60133161658</v>
      </c>
      <c r="Q59" s="5">
        <v>60676729577</v>
      </c>
      <c r="R59" s="5">
        <v>52205352395</v>
      </c>
      <c r="S59" s="5">
        <v>49561304446</v>
      </c>
      <c r="T59" s="5">
        <v>62171288694</v>
      </c>
      <c r="U59" s="5">
        <v>70468674393</v>
      </c>
      <c r="V59" s="5">
        <v>66763673960</v>
      </c>
      <c r="W59" s="5">
        <v>25839293452</v>
      </c>
      <c r="X59" s="5">
        <v>3002309742</v>
      </c>
      <c r="Y59" s="5">
        <v>7747126230</v>
      </c>
      <c r="Z59" s="5">
        <v>7636484120</v>
      </c>
    </row>
    <row r="60" spans="2:26" ht="15.5" x14ac:dyDescent="0.35">
      <c r="C60" t="s">
        <v>74</v>
      </c>
      <c r="D60" s="5">
        <v>-14092388911</v>
      </c>
      <c r="E60" s="5">
        <v>-14529125053</v>
      </c>
      <c r="F60" s="5">
        <v>-11668856618</v>
      </c>
      <c r="G60" s="5">
        <v>-16031029637</v>
      </c>
      <c r="I60" s="5">
        <v>-54722559221</v>
      </c>
      <c r="J60" s="5">
        <v>-58575960269</v>
      </c>
      <c r="K60" s="5">
        <v>-52736797324</v>
      </c>
      <c r="L60" s="5">
        <v>-54097465373</v>
      </c>
      <c r="M60" s="5">
        <v>-53582324312</v>
      </c>
      <c r="N60" s="5">
        <v>-31659534454</v>
      </c>
      <c r="O60" s="5">
        <v>-62778284141</v>
      </c>
      <c r="P60" s="5">
        <v>-56739467276</v>
      </c>
      <c r="Q60" s="5">
        <v>-51554525130</v>
      </c>
      <c r="R60" s="5">
        <v>-50078739190</v>
      </c>
      <c r="S60" s="5">
        <v>-50498102721</v>
      </c>
      <c r="T60" s="5">
        <v>-50750023555</v>
      </c>
      <c r="U60" s="5">
        <v>-54815210917</v>
      </c>
      <c r="V60" s="5">
        <v>-50935023189</v>
      </c>
      <c r="W60" s="5">
        <v>-20891435013</v>
      </c>
      <c r="X60" s="5">
        <v>-6514786421</v>
      </c>
      <c r="Y60" s="5">
        <v>-4787966614</v>
      </c>
      <c r="Z60" s="5">
        <v>-4894817205</v>
      </c>
    </row>
    <row r="61" spans="2:26" ht="15.5" x14ac:dyDescent="0.35">
      <c r="C61" t="s">
        <v>75</v>
      </c>
      <c r="D61" s="5">
        <v>-2910000</v>
      </c>
      <c r="E61" s="5">
        <v>-26190838</v>
      </c>
      <c r="F61" s="5">
        <v>-27508436</v>
      </c>
      <c r="G61" s="5">
        <v>-2435000</v>
      </c>
      <c r="I61" s="5">
        <v>-131127199</v>
      </c>
      <c r="J61" s="5">
        <v>-107234268</v>
      </c>
      <c r="K61" s="5">
        <v>-131984974</v>
      </c>
      <c r="L61" s="5">
        <v>-201911629</v>
      </c>
      <c r="M61" s="5">
        <v>-95400053</v>
      </c>
      <c r="N61" s="5">
        <v>-155316084</v>
      </c>
      <c r="O61" s="5">
        <v>-725227933</v>
      </c>
      <c r="P61" s="5">
        <v>-482064695</v>
      </c>
      <c r="Q61" s="5">
        <v>-644025839</v>
      </c>
      <c r="R61" s="5">
        <v>-490873355</v>
      </c>
      <c r="S61" s="5">
        <v>-559396582</v>
      </c>
      <c r="T61" s="5">
        <v>-301349667</v>
      </c>
      <c r="U61" s="5">
        <v>-409028633</v>
      </c>
      <c r="V61" s="5">
        <v>-486099179</v>
      </c>
      <c r="W61" s="5">
        <v>-194493321</v>
      </c>
    </row>
    <row r="62" spans="2:26" ht="15.5" x14ac:dyDescent="0.35">
      <c r="C62" t="s">
        <v>76</v>
      </c>
      <c r="D62" s="5">
        <v>-13998260241</v>
      </c>
      <c r="E62" s="5">
        <v>-14411715545</v>
      </c>
      <c r="F62" s="5">
        <v>-11891473502</v>
      </c>
      <c r="G62" s="5">
        <v>-15823594637</v>
      </c>
      <c r="I62" s="5">
        <v>-54226557342</v>
      </c>
      <c r="J62" s="5">
        <v>-57897336064</v>
      </c>
      <c r="K62" s="5">
        <v>-52537346093</v>
      </c>
      <c r="L62" s="5">
        <v>-53828067591</v>
      </c>
      <c r="M62" s="5">
        <v>-54364821109</v>
      </c>
      <c r="N62" s="5">
        <v>-41201710759</v>
      </c>
      <c r="O62" s="5">
        <v>-62053056208</v>
      </c>
      <c r="P62" s="5">
        <v>-56257402581</v>
      </c>
      <c r="Q62" s="5">
        <v>-50910499291</v>
      </c>
      <c r="R62" s="5">
        <v>-49587865835</v>
      </c>
      <c r="S62" s="5">
        <v>-49938706139</v>
      </c>
      <c r="T62" s="5">
        <v>-50448673888</v>
      </c>
      <c r="U62" s="5">
        <v>-54406182284</v>
      </c>
      <c r="V62" s="5">
        <v>-50448924010</v>
      </c>
      <c r="W62" s="5">
        <v>-20696941692</v>
      </c>
      <c r="X62" s="5">
        <v>-3657306028</v>
      </c>
      <c r="Y62" s="5">
        <v>-2383685038</v>
      </c>
      <c r="Z62" s="5">
        <v>-2625505986</v>
      </c>
    </row>
    <row r="63" spans="2:26" ht="15.5" x14ac:dyDescent="0.35">
      <c r="C63" t="s">
        <v>1637</v>
      </c>
      <c r="X63" s="5">
        <v>-1821314768</v>
      </c>
      <c r="Y63" s="5">
        <v>-1685283992</v>
      </c>
      <c r="Z63" s="5">
        <v>-1526039073</v>
      </c>
    </row>
    <row r="64" spans="2:26" ht="15.5" x14ac:dyDescent="0.35">
      <c r="C64" t="s">
        <v>77</v>
      </c>
      <c r="D64" s="5">
        <v>-4048155499</v>
      </c>
      <c r="E64" s="5">
        <v>-6703556907</v>
      </c>
      <c r="F64" s="5">
        <v>4806746659</v>
      </c>
      <c r="G64" s="5">
        <v>-4375650376</v>
      </c>
      <c r="I64" s="5">
        <v>-6795738972</v>
      </c>
      <c r="J64" s="5">
        <v>6754252556</v>
      </c>
      <c r="K64" s="5">
        <v>-988890279</v>
      </c>
      <c r="L64" s="5">
        <v>-9524773572</v>
      </c>
      <c r="M64" s="5">
        <v>-20683966031</v>
      </c>
      <c r="N64" s="5">
        <v>-11196527240</v>
      </c>
      <c r="O64" s="5">
        <v>-3852316182</v>
      </c>
      <c r="P64" s="5">
        <v>3393694382</v>
      </c>
      <c r="Q64" s="5">
        <v>9122204447</v>
      </c>
      <c r="R64" s="5">
        <v>2126613205</v>
      </c>
      <c r="S64" s="5">
        <v>-936798275</v>
      </c>
      <c r="T64" s="5">
        <v>11421265139</v>
      </c>
      <c r="U64" s="5">
        <v>15653463476</v>
      </c>
      <c r="V64" s="5">
        <v>15828650771</v>
      </c>
      <c r="W64" s="5">
        <v>4947858439</v>
      </c>
      <c r="X64" s="5">
        <v>-3512476679</v>
      </c>
      <c r="Y64" s="5">
        <v>2959159616</v>
      </c>
      <c r="Z64" s="5">
        <v>2741666915</v>
      </c>
    </row>
    <row r="65" spans="3:26" ht="15.5" x14ac:dyDescent="0.35">
      <c r="C65" t="s">
        <v>78</v>
      </c>
      <c r="D65" s="5">
        <v>275230061</v>
      </c>
      <c r="E65" s="5">
        <v>525415176</v>
      </c>
      <c r="F65" s="5">
        <v>-76532117</v>
      </c>
      <c r="G65" s="5">
        <v>1951826058</v>
      </c>
      <c r="I65" s="5">
        <v>3697379188</v>
      </c>
      <c r="J65" s="5">
        <v>11796635016</v>
      </c>
      <c r="K65" s="5">
        <v>2864996128</v>
      </c>
      <c r="L65" s="5">
        <v>7760669612</v>
      </c>
      <c r="M65" s="5">
        <v>10634269504</v>
      </c>
      <c r="N65" s="5">
        <v>3680035230</v>
      </c>
      <c r="O65" s="5">
        <v>7147507823</v>
      </c>
      <c r="P65" s="5">
        <v>7044074201</v>
      </c>
      <c r="Q65" s="5">
        <v>5735864879</v>
      </c>
      <c r="R65" s="5">
        <v>4221545701</v>
      </c>
      <c r="S65" s="5">
        <v>4542241611</v>
      </c>
      <c r="T65" s="5">
        <v>3920349073</v>
      </c>
      <c r="U65" s="5">
        <v>1588313621</v>
      </c>
      <c r="V65" s="5">
        <v>-2578130433</v>
      </c>
      <c r="W65" s="5">
        <v>29854512876</v>
      </c>
      <c r="X65" s="5">
        <v>3927596206</v>
      </c>
      <c r="Y65" s="5">
        <v>4961721505</v>
      </c>
      <c r="Z65" s="5">
        <v>3313790661</v>
      </c>
    </row>
    <row r="66" spans="3:26" ht="15.5" x14ac:dyDescent="0.35">
      <c r="C66" t="s">
        <v>247</v>
      </c>
      <c r="D66" s="5">
        <v>409791893</v>
      </c>
      <c r="E66" s="5">
        <v>522582301</v>
      </c>
      <c r="F66" s="5">
        <v>629500354</v>
      </c>
      <c r="G66" s="5">
        <v>602671528</v>
      </c>
      <c r="I66" s="5">
        <v>2732367658</v>
      </c>
      <c r="J66" s="5">
        <v>1491627181</v>
      </c>
      <c r="K66" s="5">
        <v>1175124046</v>
      </c>
      <c r="L66" s="5">
        <v>1768939966</v>
      </c>
      <c r="M66" s="5">
        <v>2047161986</v>
      </c>
      <c r="N66" s="5">
        <v>3919344262</v>
      </c>
      <c r="O66" s="5">
        <v>4388598779</v>
      </c>
      <c r="P66" s="5">
        <v>3452206637</v>
      </c>
      <c r="Q66" s="5">
        <v>2489626260</v>
      </c>
      <c r="R66" s="5">
        <v>1889610349</v>
      </c>
      <c r="S66" s="5">
        <v>2335281965</v>
      </c>
      <c r="T66" s="5">
        <v>3709302745</v>
      </c>
      <c r="U66" s="5">
        <v>2585025330</v>
      </c>
      <c r="V66" s="5">
        <v>2573190361</v>
      </c>
      <c r="W66" s="5">
        <v>2027453074</v>
      </c>
      <c r="X66" s="5">
        <v>3802568205</v>
      </c>
      <c r="Y66" s="5">
        <v>4322900226</v>
      </c>
      <c r="Z66" s="5">
        <v>3010319949</v>
      </c>
    </row>
    <row r="67" spans="3:26" ht="15.5" x14ac:dyDescent="0.35">
      <c r="C67" t="s">
        <v>248</v>
      </c>
      <c r="W67" s="5">
        <v>19468739</v>
      </c>
    </row>
    <row r="68" spans="3:26" ht="15.5" x14ac:dyDescent="0.35">
      <c r="C68" t="s">
        <v>27</v>
      </c>
      <c r="E68" s="5">
        <v>-9781703</v>
      </c>
      <c r="F68" s="5">
        <v>-9016621</v>
      </c>
      <c r="I68" s="5">
        <v>-37385448</v>
      </c>
      <c r="J68" s="5">
        <v>-39767611</v>
      </c>
      <c r="K68" s="5">
        <v>-38795506</v>
      </c>
      <c r="L68" s="5">
        <v>-38356828</v>
      </c>
      <c r="M68" s="5">
        <v>-28750423</v>
      </c>
      <c r="N68" s="5">
        <v>-28793392</v>
      </c>
      <c r="O68" s="5">
        <v>-665184221</v>
      </c>
      <c r="P68" s="5">
        <v>-28477297</v>
      </c>
      <c r="Q68" s="5">
        <v>-25583736</v>
      </c>
      <c r="R68" s="5">
        <v>-2102000</v>
      </c>
      <c r="S68" s="5">
        <v>-39498000</v>
      </c>
      <c r="T68" s="5">
        <v>-1057531277</v>
      </c>
      <c r="U68" s="5">
        <v>-2086569827</v>
      </c>
      <c r="V68" s="5">
        <v>-5470497978</v>
      </c>
      <c r="W68" s="5">
        <v>-2398836666</v>
      </c>
      <c r="X68" s="5">
        <v>-183542953</v>
      </c>
      <c r="Y68" s="5">
        <v>-147474771</v>
      </c>
      <c r="Z68" s="5">
        <v>-186318923</v>
      </c>
    </row>
    <row r="69" spans="3:26" ht="15.5" x14ac:dyDescent="0.35">
      <c r="C69" t="s">
        <v>1132</v>
      </c>
      <c r="D69" s="5">
        <v>-8515558</v>
      </c>
      <c r="E69" s="5">
        <v>-9781703</v>
      </c>
      <c r="F69" s="5">
        <v>-9016621</v>
      </c>
      <c r="G69" s="5">
        <v>-9222614</v>
      </c>
      <c r="I69" s="5">
        <v>-37385448</v>
      </c>
      <c r="J69" s="5">
        <v>-39767611</v>
      </c>
      <c r="K69" s="5">
        <v>-38795506</v>
      </c>
      <c r="L69" s="5">
        <v>-38356828</v>
      </c>
      <c r="M69" s="5">
        <v>-28750423</v>
      </c>
      <c r="N69" s="5">
        <v>-28793392</v>
      </c>
      <c r="O69" s="5">
        <v>-665184221</v>
      </c>
      <c r="P69" s="5">
        <v>-28477297</v>
      </c>
      <c r="Q69" s="5">
        <v>-25583736</v>
      </c>
      <c r="R69" s="5">
        <v>-2102000</v>
      </c>
      <c r="S69" s="5">
        <v>-39498000</v>
      </c>
      <c r="T69" s="5">
        <v>-1057531277</v>
      </c>
      <c r="U69" s="5">
        <v>-2086569827</v>
      </c>
      <c r="V69" s="5">
        <v>-5470497978</v>
      </c>
      <c r="W69" s="5">
        <v>-2450960120</v>
      </c>
      <c r="X69" s="5">
        <v>-183542953</v>
      </c>
      <c r="Y69" s="5">
        <v>-147474771</v>
      </c>
      <c r="Z69" s="5">
        <v>-186318923</v>
      </c>
    </row>
    <row r="70" spans="3:26" ht="15.5" x14ac:dyDescent="0.35">
      <c r="C70" t="s">
        <v>249</v>
      </c>
      <c r="X70" s="5">
        <v>17531250</v>
      </c>
    </row>
    <row r="71" spans="3:26" ht="15.5" x14ac:dyDescent="0.35">
      <c r="C71" t="s">
        <v>80</v>
      </c>
      <c r="D71" s="5">
        <v>275230061</v>
      </c>
      <c r="E71" s="5">
        <v>525415176</v>
      </c>
      <c r="F71" s="5">
        <v>-76532117</v>
      </c>
      <c r="G71" s="5">
        <v>1951826058</v>
      </c>
      <c r="I71" s="5">
        <v>3697379188</v>
      </c>
      <c r="J71" s="5">
        <v>11796635016</v>
      </c>
      <c r="K71" s="5">
        <v>2864996128</v>
      </c>
      <c r="L71" s="5">
        <v>7760669612</v>
      </c>
      <c r="M71" s="5">
        <v>10634269504</v>
      </c>
      <c r="N71" s="5">
        <v>3680035230</v>
      </c>
      <c r="O71" s="5">
        <v>7147507823</v>
      </c>
      <c r="P71" s="5">
        <v>7044074201</v>
      </c>
      <c r="Q71" s="5">
        <v>5735864879</v>
      </c>
      <c r="R71" s="5">
        <v>4221545701</v>
      </c>
      <c r="S71" s="5">
        <v>4542241611</v>
      </c>
      <c r="T71" s="5">
        <v>3920349073</v>
      </c>
      <c r="U71" s="5">
        <v>1588313621</v>
      </c>
      <c r="V71" s="5">
        <v>-2578130433</v>
      </c>
      <c r="W71" s="5">
        <v>29854512876</v>
      </c>
      <c r="X71" s="5">
        <v>3927596206</v>
      </c>
      <c r="Y71" s="5">
        <v>4961721505</v>
      </c>
      <c r="Z71" s="5">
        <v>3313790661</v>
      </c>
    </row>
    <row r="72" spans="3:26" ht="15.5" x14ac:dyDescent="0.35">
      <c r="C72" t="s">
        <v>29</v>
      </c>
      <c r="D72" s="5">
        <v>-3772925438</v>
      </c>
      <c r="E72" s="5">
        <v>-6178141731</v>
      </c>
      <c r="F72" s="5">
        <v>4730214542</v>
      </c>
      <c r="G72" s="5">
        <v>-2423824318</v>
      </c>
      <c r="I72" s="5">
        <v>-3098359784</v>
      </c>
      <c r="J72" s="5">
        <v>18550887572</v>
      </c>
      <c r="K72" s="5">
        <v>1876105849</v>
      </c>
      <c r="L72" s="5">
        <v>-1764103960</v>
      </c>
      <c r="M72" s="5">
        <v>-10049696527</v>
      </c>
      <c r="N72" s="5">
        <v>-7516492010</v>
      </c>
      <c r="O72" s="5">
        <v>3295191641</v>
      </c>
      <c r="P72" s="5">
        <v>10437768583</v>
      </c>
      <c r="Q72" s="5">
        <v>14858069326</v>
      </c>
      <c r="R72" s="5">
        <v>6348158906</v>
      </c>
      <c r="S72" s="5">
        <v>3605443336</v>
      </c>
      <c r="T72" s="5">
        <v>15341614212</v>
      </c>
      <c r="U72" s="5">
        <v>17241777097</v>
      </c>
      <c r="V72" s="5">
        <v>13250520338</v>
      </c>
      <c r="W72" s="5">
        <v>34802371315</v>
      </c>
      <c r="X72" s="5">
        <v>415119527</v>
      </c>
      <c r="Y72" s="5">
        <v>7920881121</v>
      </c>
      <c r="Z72" s="5">
        <v>6055457576</v>
      </c>
    </row>
    <row r="73" spans="3:26" ht="15.5" x14ac:dyDescent="0.35">
      <c r="C73" t="s">
        <v>28</v>
      </c>
      <c r="D73" s="5">
        <v>4218598</v>
      </c>
      <c r="E73" s="5">
        <v>25432180</v>
      </c>
      <c r="F73" s="5">
        <v>-477090817</v>
      </c>
      <c r="G73" s="5">
        <v>34045219</v>
      </c>
      <c r="I73" s="5">
        <v>-383180303</v>
      </c>
      <c r="J73" s="5">
        <v>-310175831</v>
      </c>
      <c r="K73" s="5">
        <v>485897298</v>
      </c>
      <c r="L73" s="5">
        <v>1462124811</v>
      </c>
      <c r="M73" s="5">
        <v>-2471045583</v>
      </c>
      <c r="N73" s="5">
        <v>-3692776807</v>
      </c>
      <c r="O73" s="5">
        <v>-2666428759</v>
      </c>
      <c r="P73" s="5">
        <v>-2939275880</v>
      </c>
      <c r="Q73" s="5">
        <v>-3262157819</v>
      </c>
      <c r="R73" s="5">
        <v>-1741743036</v>
      </c>
      <c r="S73" s="5">
        <v>-2120579968</v>
      </c>
      <c r="T73" s="5">
        <v>-4075368257</v>
      </c>
      <c r="U73" s="5">
        <v>-4235190902</v>
      </c>
      <c r="V73" s="5">
        <v>-2704451203</v>
      </c>
      <c r="W73" s="5">
        <v>-2362209899</v>
      </c>
      <c r="X73" s="5">
        <v>655994855</v>
      </c>
      <c r="Y73" s="5">
        <v>-1185781092</v>
      </c>
      <c r="Z73" s="5">
        <v>-1113592054</v>
      </c>
    </row>
    <row r="74" spans="3:26" ht="15.5" x14ac:dyDescent="0.35">
      <c r="C74" t="s">
        <v>81</v>
      </c>
      <c r="N74" s="5">
        <v>-485758900</v>
      </c>
      <c r="O74" s="5">
        <v>-3407288500</v>
      </c>
      <c r="P74" s="5">
        <v>-3213616250</v>
      </c>
      <c r="Q74" s="5">
        <v>-3346730250</v>
      </c>
      <c r="R74" s="5">
        <v>-1823522500</v>
      </c>
      <c r="S74" s="5">
        <v>-2148629625</v>
      </c>
      <c r="T74" s="5">
        <v>-4107854000</v>
      </c>
      <c r="U74" s="5">
        <v>-4155316500</v>
      </c>
      <c r="W74" s="5">
        <v>-2869301500</v>
      </c>
      <c r="Y74" s="5">
        <v>-1302909720</v>
      </c>
      <c r="Z74" s="5">
        <v>-1291550900</v>
      </c>
    </row>
    <row r="75" spans="3:26" ht="15.5" x14ac:dyDescent="0.35">
      <c r="C75" t="s">
        <v>82</v>
      </c>
      <c r="D75" s="5">
        <v>4218598</v>
      </c>
      <c r="E75" s="5">
        <v>25432180</v>
      </c>
      <c r="F75" s="5">
        <v>-299057723</v>
      </c>
      <c r="G75" s="5">
        <v>34045219</v>
      </c>
      <c r="I75" s="5">
        <v>-205147209</v>
      </c>
      <c r="J75" s="5">
        <v>46324209</v>
      </c>
      <c r="K75" s="5">
        <v>485897298</v>
      </c>
      <c r="L75" s="5">
        <v>1462124811</v>
      </c>
      <c r="M75" s="5">
        <v>-2471045583</v>
      </c>
      <c r="N75" s="5">
        <v>-3206830407</v>
      </c>
      <c r="O75" s="5">
        <v>782739605</v>
      </c>
      <c r="P75" s="5">
        <v>274340370</v>
      </c>
      <c r="Q75" s="5">
        <v>84572431</v>
      </c>
      <c r="R75" s="5">
        <v>81779464</v>
      </c>
      <c r="S75" s="5">
        <v>28049657</v>
      </c>
      <c r="T75" s="5">
        <v>32485743</v>
      </c>
      <c r="U75" s="5">
        <v>-79874402</v>
      </c>
      <c r="W75" s="5">
        <v>507091601</v>
      </c>
      <c r="X75" s="5">
        <v>655994855</v>
      </c>
      <c r="Y75" s="5">
        <v>117128628</v>
      </c>
      <c r="Z75" s="5">
        <v>177958846</v>
      </c>
    </row>
    <row r="76" spans="3:26" ht="15.5" x14ac:dyDescent="0.35">
      <c r="C76" t="s">
        <v>84</v>
      </c>
      <c r="D76" s="5">
        <v>4218598</v>
      </c>
      <c r="E76" s="5">
        <v>25432180</v>
      </c>
      <c r="F76" s="5">
        <v>-477090817</v>
      </c>
      <c r="G76" s="5">
        <v>34045219</v>
      </c>
      <c r="I76" s="5">
        <v>-383180303</v>
      </c>
      <c r="J76" s="5">
        <v>-310175831</v>
      </c>
      <c r="K76" s="5">
        <v>485897298</v>
      </c>
      <c r="L76" s="5">
        <v>1462124811</v>
      </c>
      <c r="M76" s="5">
        <v>-2471045583</v>
      </c>
      <c r="N76" s="5">
        <v>-3692776807</v>
      </c>
      <c r="O76" s="5">
        <v>-2666428759</v>
      </c>
      <c r="P76" s="5">
        <v>-2939275880</v>
      </c>
      <c r="Q76" s="5">
        <v>-3262157819</v>
      </c>
      <c r="R76" s="5">
        <v>-1741743036</v>
      </c>
      <c r="S76" s="5">
        <v>-2120579968</v>
      </c>
      <c r="T76" s="5">
        <v>-4075368257</v>
      </c>
      <c r="U76" s="5">
        <v>-4235190902</v>
      </c>
      <c r="V76" s="5">
        <v>-2704451203</v>
      </c>
      <c r="W76" s="5">
        <v>-2362209899</v>
      </c>
      <c r="X76" s="5">
        <v>655994855</v>
      </c>
      <c r="Y76" s="5">
        <v>-1185781092</v>
      </c>
      <c r="Z76" s="5">
        <v>-1113592054</v>
      </c>
    </row>
    <row r="77" spans="3:26" ht="15.5" x14ac:dyDescent="0.35">
      <c r="C77" t="s">
        <v>327</v>
      </c>
      <c r="D77" s="5">
        <v>-3768706840</v>
      </c>
      <c r="E77" s="5">
        <v>-6152709551</v>
      </c>
      <c r="F77" s="5">
        <v>4253123725</v>
      </c>
      <c r="G77" s="5">
        <v>-2389779099</v>
      </c>
      <c r="I77" s="5">
        <v>-3481540087</v>
      </c>
      <c r="J77" s="5">
        <v>18240711741</v>
      </c>
      <c r="K77" s="5">
        <v>2362003147</v>
      </c>
      <c r="L77" s="5">
        <v>-301979149</v>
      </c>
      <c r="M77" s="5">
        <v>-12520742110</v>
      </c>
      <c r="N77" s="5">
        <v>-11209268817</v>
      </c>
      <c r="O77" s="5">
        <v>628762882</v>
      </c>
      <c r="P77" s="5">
        <v>7498492703</v>
      </c>
      <c r="Q77" s="5">
        <v>11595911507</v>
      </c>
      <c r="R77" s="5">
        <v>4606415870</v>
      </c>
      <c r="S77" s="5">
        <v>1484863368</v>
      </c>
      <c r="T77" s="5">
        <v>11266245955</v>
      </c>
      <c r="U77" s="5">
        <v>13006586195</v>
      </c>
      <c r="V77" s="5">
        <v>10546069135</v>
      </c>
      <c r="W77" s="5">
        <v>32440161416</v>
      </c>
      <c r="X77" s="5">
        <v>1071114382</v>
      </c>
      <c r="Y77" s="5">
        <v>6735100029</v>
      </c>
      <c r="Z77" s="5">
        <v>4941865522</v>
      </c>
    </row>
    <row r="78" spans="3:26" ht="15.5" x14ac:dyDescent="0.35">
      <c r="C78" t="s">
        <v>800</v>
      </c>
      <c r="X78" s="5">
        <v>36427</v>
      </c>
      <c r="Y78" s="5">
        <v>-572674</v>
      </c>
      <c r="Z78" s="5">
        <v>-487679</v>
      </c>
    </row>
    <row r="79" spans="3:26" ht="15.5" x14ac:dyDescent="0.35">
      <c r="C79" t="s">
        <v>1087</v>
      </c>
      <c r="W79" s="5">
        <v>-3441422772</v>
      </c>
    </row>
    <row r="80" spans="3:26" ht="15.5" x14ac:dyDescent="0.35">
      <c r="C80" t="s">
        <v>86</v>
      </c>
      <c r="D80" s="5">
        <v>-3768706840</v>
      </c>
      <c r="E80" s="5">
        <v>-6152709551</v>
      </c>
      <c r="F80" s="5">
        <v>4253123725</v>
      </c>
      <c r="G80" s="5">
        <v>-2389779099</v>
      </c>
      <c r="I80" s="5">
        <v>-3481540087</v>
      </c>
      <c r="J80" s="5">
        <v>18240711741</v>
      </c>
      <c r="K80" s="5">
        <v>2362003147</v>
      </c>
      <c r="L80" s="5">
        <v>-301979149</v>
      </c>
      <c r="M80" s="5">
        <v>-12520742110</v>
      </c>
      <c r="N80" s="5">
        <v>-11209268817</v>
      </c>
      <c r="O80" s="5">
        <v>628762882</v>
      </c>
      <c r="P80" s="5">
        <v>7498492703</v>
      </c>
      <c r="Q80" s="5">
        <v>11595911507</v>
      </c>
      <c r="R80" s="5">
        <v>4606415870</v>
      </c>
      <c r="S80" s="5">
        <v>1484863368</v>
      </c>
      <c r="T80" s="5">
        <v>11266245955</v>
      </c>
      <c r="U80" s="5">
        <v>13006586195</v>
      </c>
      <c r="V80" s="5">
        <v>10546069135</v>
      </c>
      <c r="W80" s="5">
        <v>26099494467</v>
      </c>
      <c r="X80" s="5">
        <v>1071150809</v>
      </c>
      <c r="Y80" s="5">
        <v>6734527355</v>
      </c>
      <c r="Z80" s="5">
        <v>4941377843</v>
      </c>
    </row>
    <row r="81" spans="2:26" ht="15.5" x14ac:dyDescent="0.35">
      <c r="C81" t="s">
        <v>87</v>
      </c>
      <c r="D81" s="5">
        <v>-3725828432</v>
      </c>
      <c r="E81" s="5">
        <v>484502997</v>
      </c>
      <c r="F81" s="5">
        <v>877337649</v>
      </c>
      <c r="G81" s="5">
        <v>-709783224</v>
      </c>
      <c r="I81" s="5">
        <v>2170419977</v>
      </c>
      <c r="J81" s="5">
        <v>895473527</v>
      </c>
      <c r="K81" s="5">
        <v>480895854</v>
      </c>
      <c r="L81" s="5">
        <v>-627980327</v>
      </c>
      <c r="M81" s="5">
        <v>256359747</v>
      </c>
      <c r="N81" s="5">
        <v>-7462130390</v>
      </c>
      <c r="O81" s="5">
        <v>1972829065</v>
      </c>
      <c r="P81" s="5">
        <v>5876633554</v>
      </c>
      <c r="Q81" s="5">
        <v>168840129</v>
      </c>
      <c r="R81" s="5">
        <v>-2202839465</v>
      </c>
      <c r="S81" s="5">
        <v>-2186410081</v>
      </c>
      <c r="T81" s="5">
        <v>-2302950000</v>
      </c>
      <c r="W81" s="5">
        <v>2898900000</v>
      </c>
    </row>
    <row r="82" spans="2:26" ht="15.5" x14ac:dyDescent="0.35">
      <c r="C82" t="s">
        <v>88</v>
      </c>
      <c r="D82" s="5">
        <v>-3725828432</v>
      </c>
      <c r="E82" s="5">
        <v>484502997</v>
      </c>
      <c r="F82" s="5">
        <v>877337649</v>
      </c>
      <c r="G82" s="5">
        <v>-709783224</v>
      </c>
      <c r="I82" s="5">
        <v>2170419977</v>
      </c>
      <c r="J82" s="5">
        <v>895473527</v>
      </c>
      <c r="K82" s="5">
        <v>480895854</v>
      </c>
      <c r="L82" s="5">
        <v>-627980327</v>
      </c>
      <c r="M82" s="5">
        <v>256359747</v>
      </c>
      <c r="N82" s="5">
        <v>-7462130390</v>
      </c>
      <c r="O82" s="5">
        <v>1972829065</v>
      </c>
      <c r="P82" s="5">
        <v>5876633554</v>
      </c>
      <c r="Q82" s="5">
        <v>168840129</v>
      </c>
      <c r="R82" s="5">
        <v>-2202839465</v>
      </c>
      <c r="S82" s="5">
        <v>-2186410081</v>
      </c>
      <c r="T82" s="5">
        <v>-2302950000</v>
      </c>
      <c r="W82" s="5">
        <v>2898900000</v>
      </c>
    </row>
    <row r="83" spans="2:26" ht="15.5" x14ac:dyDescent="0.35">
      <c r="C83" t="s">
        <v>89</v>
      </c>
      <c r="D83" s="5">
        <v>-7494535272</v>
      </c>
      <c r="E83" s="5">
        <v>-5668206554</v>
      </c>
      <c r="F83" s="5">
        <v>5130461374</v>
      </c>
      <c r="G83" s="5">
        <v>-3099562323</v>
      </c>
      <c r="I83" s="5">
        <v>-1311120110</v>
      </c>
      <c r="J83" s="5">
        <v>19136185268</v>
      </c>
      <c r="K83" s="5">
        <v>2842899001</v>
      </c>
      <c r="L83" s="5">
        <v>-929959476</v>
      </c>
      <c r="M83" s="5">
        <v>-12264382363</v>
      </c>
      <c r="N83" s="5">
        <v>-18671399207</v>
      </c>
      <c r="O83" s="5">
        <v>2601591947</v>
      </c>
      <c r="P83" s="5">
        <v>13375126257</v>
      </c>
      <c r="Q83" s="5">
        <v>11764751636</v>
      </c>
      <c r="R83" s="5">
        <v>2403576405</v>
      </c>
      <c r="S83" s="5">
        <v>-701546713</v>
      </c>
      <c r="T83" s="5">
        <v>8963295955</v>
      </c>
      <c r="U83" s="5">
        <v>13006586195</v>
      </c>
      <c r="V83" s="5">
        <v>10546069135</v>
      </c>
      <c r="W83" s="5">
        <v>28998394467</v>
      </c>
    </row>
    <row r="84" spans="2:26" ht="15.5" x14ac:dyDescent="0.35">
      <c r="C84" t="s">
        <v>90</v>
      </c>
      <c r="D84" s="5">
        <v>-3768706840</v>
      </c>
      <c r="E84" s="5">
        <v>-6152709551</v>
      </c>
      <c r="F84" s="5">
        <v>4253123725</v>
      </c>
      <c r="G84" s="5">
        <v>-2389779099</v>
      </c>
      <c r="I84" s="5">
        <v>-3481540087</v>
      </c>
      <c r="J84" s="5">
        <v>18240711741</v>
      </c>
      <c r="K84" s="5">
        <v>2362003147</v>
      </c>
      <c r="L84" s="5">
        <v>-301979149</v>
      </c>
      <c r="M84" s="5">
        <v>-12520742110</v>
      </c>
      <c r="N84" s="5">
        <v>-11209268817</v>
      </c>
      <c r="O84" s="5">
        <v>628762882</v>
      </c>
      <c r="P84" s="5">
        <v>7498492703</v>
      </c>
      <c r="Q84" s="5">
        <v>11595911507</v>
      </c>
      <c r="R84" s="5">
        <v>4606415870</v>
      </c>
      <c r="S84" s="5">
        <v>1484863368</v>
      </c>
      <c r="T84" s="5">
        <v>11266245955</v>
      </c>
      <c r="U84" s="5">
        <v>13006586195</v>
      </c>
      <c r="V84" s="5">
        <v>10546069135</v>
      </c>
      <c r="W84" s="5">
        <v>26099494467</v>
      </c>
      <c r="X84" s="5">
        <v>1071150809</v>
      </c>
      <c r="Y84" s="5">
        <v>6734527355</v>
      </c>
      <c r="Z84" s="5">
        <v>4941377843</v>
      </c>
    </row>
    <row r="85" spans="2:26" ht="15.5" x14ac:dyDescent="0.35">
      <c r="C85" t="s">
        <v>8</v>
      </c>
      <c r="D85" s="5">
        <v>-5771652036</v>
      </c>
      <c r="E85" s="5">
        <v>-2778125466</v>
      </c>
      <c r="F85" s="5">
        <v>2966162888</v>
      </c>
      <c r="G85" s="5">
        <v>-1428469711</v>
      </c>
      <c r="I85" s="5">
        <v>-3639524618</v>
      </c>
      <c r="J85" s="5">
        <v>13836290313</v>
      </c>
      <c r="K85" s="5">
        <v>1862517485</v>
      </c>
      <c r="L85" s="5">
        <v>836224601</v>
      </c>
      <c r="M85" s="5">
        <v>-1667511996</v>
      </c>
      <c r="N85" s="5">
        <v>-9865168084</v>
      </c>
      <c r="O85" s="5">
        <v>3593518747</v>
      </c>
      <c r="P85" s="5">
        <v>10793710403</v>
      </c>
      <c r="Q85" s="5">
        <v>6460406044</v>
      </c>
      <c r="R85" s="5">
        <v>1207563</v>
      </c>
      <c r="S85" s="5">
        <v>405952916</v>
      </c>
    </row>
    <row r="86" spans="2:26" ht="15.5" x14ac:dyDescent="0.35">
      <c r="C86" t="s">
        <v>2218</v>
      </c>
      <c r="D86" s="5">
        <v>-5771652036</v>
      </c>
      <c r="E86" s="5">
        <v>-2778125466</v>
      </c>
      <c r="F86" s="5">
        <v>2966162888</v>
      </c>
      <c r="G86" s="5">
        <v>-1428469711</v>
      </c>
      <c r="I86" s="5">
        <v>-3639524618</v>
      </c>
      <c r="J86" s="5">
        <v>13836290313</v>
      </c>
      <c r="K86" s="5">
        <v>1862517485</v>
      </c>
      <c r="L86" s="5">
        <v>836224601</v>
      </c>
      <c r="M86" s="5">
        <v>-1667511996</v>
      </c>
      <c r="N86" s="5">
        <v>-9865168084</v>
      </c>
      <c r="O86" s="5">
        <v>3593518747</v>
      </c>
      <c r="P86" s="5">
        <v>10793710403</v>
      </c>
      <c r="Q86" s="5">
        <v>6460406044</v>
      </c>
      <c r="R86" s="5">
        <v>1207563</v>
      </c>
      <c r="S86" s="5">
        <v>405952916</v>
      </c>
      <c r="T86" s="5">
        <v>4433694606</v>
      </c>
      <c r="U86" s="5">
        <v>7324175055</v>
      </c>
      <c r="V86" s="5">
        <v>6219383063</v>
      </c>
      <c r="W86" s="5">
        <v>27221637091</v>
      </c>
    </row>
    <row r="87" spans="2:26" ht="15.5" x14ac:dyDescent="0.35">
      <c r="C87" t="s">
        <v>91</v>
      </c>
      <c r="D87" s="5">
        <v>-3768706840</v>
      </c>
      <c r="E87" s="5">
        <v>-6152709551</v>
      </c>
      <c r="F87" s="5">
        <v>4253123725</v>
      </c>
      <c r="G87" s="5">
        <v>-2389779099</v>
      </c>
      <c r="I87" s="5">
        <v>-3481540087</v>
      </c>
      <c r="J87" s="5">
        <v>18240711741</v>
      </c>
      <c r="K87" s="5">
        <v>2362003147</v>
      </c>
      <c r="L87" s="5">
        <v>-301979149</v>
      </c>
      <c r="M87" s="5">
        <v>-12520742110</v>
      </c>
      <c r="N87" s="5">
        <v>-11209268817</v>
      </c>
      <c r="O87" s="5">
        <v>628762882</v>
      </c>
      <c r="P87" s="5">
        <v>7498492703</v>
      </c>
      <c r="Q87" s="5">
        <v>11595911507</v>
      </c>
      <c r="R87" s="5">
        <v>4606415870</v>
      </c>
      <c r="S87" s="5">
        <v>1484863368</v>
      </c>
      <c r="T87" s="5">
        <v>11266245955</v>
      </c>
      <c r="U87" s="5">
        <v>13006586195</v>
      </c>
      <c r="V87" s="5">
        <v>10546069135</v>
      </c>
      <c r="W87" s="5">
        <v>26099494467</v>
      </c>
      <c r="X87" s="5">
        <v>1071150809</v>
      </c>
      <c r="Y87" s="5">
        <v>6734527355</v>
      </c>
      <c r="Z87" s="5">
        <v>4941377843</v>
      </c>
    </row>
    <row r="88" spans="2:26" ht="15.5" x14ac:dyDescent="0.35">
      <c r="C88" t="s">
        <v>92</v>
      </c>
      <c r="D88" s="5">
        <v>-7494535272</v>
      </c>
      <c r="E88" s="5">
        <v>-5668206554</v>
      </c>
      <c r="F88" s="5">
        <v>5130461374</v>
      </c>
      <c r="G88" s="5">
        <v>-3099562323</v>
      </c>
      <c r="I88" s="5">
        <v>-1311120110</v>
      </c>
      <c r="J88" s="5">
        <v>19136185268</v>
      </c>
      <c r="K88" s="5">
        <v>2842899001</v>
      </c>
      <c r="L88" s="5">
        <v>-929959476</v>
      </c>
      <c r="M88" s="5">
        <v>-12264382363</v>
      </c>
      <c r="N88" s="5">
        <v>-18671399207</v>
      </c>
      <c r="O88" s="5">
        <v>2601591947</v>
      </c>
      <c r="P88" s="5">
        <v>13375126257</v>
      </c>
      <c r="Q88" s="5">
        <v>11764751636</v>
      </c>
      <c r="R88" s="5">
        <v>2403576405</v>
      </c>
      <c r="S88" s="5">
        <v>-701546713</v>
      </c>
      <c r="T88" s="5">
        <v>8963295955</v>
      </c>
      <c r="U88" s="5">
        <v>13006586195</v>
      </c>
      <c r="V88" s="5">
        <v>10546069135</v>
      </c>
      <c r="W88" s="5">
        <v>28998394467</v>
      </c>
    </row>
    <row r="90" spans="2:26" ht="15.5" x14ac:dyDescent="0.35">
      <c r="B90" t="s">
        <v>94</v>
      </c>
      <c r="C90" t="s">
        <v>95</v>
      </c>
    </row>
    <row r="91" spans="2:26" ht="15.5" x14ac:dyDescent="0.35">
      <c r="C91" t="s">
        <v>96</v>
      </c>
    </row>
    <row r="92" spans="2:26" ht="15.5" x14ac:dyDescent="0.35">
      <c r="C92" t="s">
        <v>20</v>
      </c>
      <c r="D92" s="5">
        <v>8637989452</v>
      </c>
      <c r="E92" s="5">
        <v>47316773361</v>
      </c>
      <c r="F92" s="5">
        <v>54494996422</v>
      </c>
      <c r="G92" s="5">
        <v>46735974742</v>
      </c>
      <c r="I92" s="5">
        <v>54494996422</v>
      </c>
      <c r="J92" s="5">
        <v>76386575186</v>
      </c>
      <c r="K92" s="5">
        <v>27845980745</v>
      </c>
      <c r="L92" s="5">
        <v>73775393988</v>
      </c>
      <c r="M92" s="5">
        <v>74092029437</v>
      </c>
      <c r="N92" s="5">
        <v>77841604715</v>
      </c>
      <c r="O92" s="5">
        <v>64844741788</v>
      </c>
      <c r="P92" s="5">
        <v>47412470946</v>
      </c>
      <c r="Q92" s="5">
        <v>62549014931</v>
      </c>
      <c r="R92" s="5">
        <v>44791759059</v>
      </c>
      <c r="S92" s="5">
        <v>47265587249</v>
      </c>
      <c r="T92" s="5">
        <v>26671142036</v>
      </c>
      <c r="U92" s="5">
        <v>20557065706</v>
      </c>
      <c r="V92" s="5">
        <v>7669821986</v>
      </c>
      <c r="W92" s="5">
        <v>44750937215</v>
      </c>
      <c r="X92" s="5">
        <v>81666015568</v>
      </c>
      <c r="Y92" s="5">
        <v>87059178356</v>
      </c>
      <c r="Z92" s="5">
        <v>64372569166</v>
      </c>
    </row>
    <row r="93" spans="2:26" ht="15.5" x14ac:dyDescent="0.35">
      <c r="C93" t="s">
        <v>256</v>
      </c>
      <c r="T93" s="5">
        <v>10000000000</v>
      </c>
      <c r="U93" s="5">
        <v>28000000000</v>
      </c>
      <c r="V93" s="5">
        <v>38000000000</v>
      </c>
      <c r="W93" s="5">
        <v>8000000000</v>
      </c>
      <c r="X93" s="5">
        <v>451961579</v>
      </c>
      <c r="Y93" s="5">
        <v>430282272</v>
      </c>
      <c r="Z93" s="5">
        <v>399865129</v>
      </c>
    </row>
    <row r="94" spans="2:26" ht="15.5" x14ac:dyDescent="0.35">
      <c r="C94" t="s">
        <v>2081</v>
      </c>
      <c r="Z94" s="5">
        <v>6440000000</v>
      </c>
    </row>
    <row r="95" spans="2:26" ht="15.5" x14ac:dyDescent="0.35">
      <c r="C95" t="s">
        <v>2219</v>
      </c>
      <c r="X95" s="5">
        <v>10107211000</v>
      </c>
      <c r="Y95" s="5">
        <v>24251267500</v>
      </c>
      <c r="Z95" s="5">
        <v>16003374000</v>
      </c>
    </row>
    <row r="96" spans="2:26" ht="15.5" x14ac:dyDescent="0.35">
      <c r="C96" t="s">
        <v>2080</v>
      </c>
      <c r="X96" s="5">
        <v>27832992653</v>
      </c>
      <c r="Y96" s="5">
        <v>10510807405</v>
      </c>
      <c r="Z96" s="5">
        <v>13189480422</v>
      </c>
    </row>
    <row r="97" spans="3:26" ht="15.5" x14ac:dyDescent="0.35">
      <c r="C97" t="s">
        <v>97</v>
      </c>
      <c r="D97" s="5">
        <v>1408542921</v>
      </c>
      <c r="E97" s="5">
        <v>958748927</v>
      </c>
      <c r="F97" s="5">
        <v>301905404</v>
      </c>
      <c r="G97" s="5">
        <v>3564579190</v>
      </c>
      <c r="I97" s="5">
        <v>301905404</v>
      </c>
      <c r="J97" s="5">
        <v>703163969</v>
      </c>
      <c r="K97" s="5">
        <v>640070956</v>
      </c>
      <c r="L97" s="5">
        <v>2281374151</v>
      </c>
      <c r="M97" s="5">
        <v>4703752065</v>
      </c>
      <c r="N97" s="5">
        <v>2727858515</v>
      </c>
      <c r="O97" s="5">
        <v>8191977115</v>
      </c>
      <c r="P97" s="5">
        <v>6419352708</v>
      </c>
      <c r="Q97" s="5">
        <v>6929033048</v>
      </c>
      <c r="R97" s="5">
        <v>2991117568</v>
      </c>
      <c r="S97" s="5">
        <v>3155531941</v>
      </c>
      <c r="T97" s="5">
        <v>2768998402</v>
      </c>
      <c r="U97" s="5">
        <v>2298679741</v>
      </c>
      <c r="V97" s="5">
        <v>7100955919</v>
      </c>
      <c r="W97" s="5">
        <v>3604449714</v>
      </c>
    </row>
    <row r="98" spans="3:26" ht="15.5" x14ac:dyDescent="0.35">
      <c r="C98" t="s">
        <v>101</v>
      </c>
      <c r="D98" s="5">
        <v>12569455</v>
      </c>
      <c r="E98" s="5">
        <v>65023966</v>
      </c>
      <c r="F98" s="5">
        <v>73023966</v>
      </c>
      <c r="G98" s="5">
        <v>5000000</v>
      </c>
      <c r="I98" s="5">
        <v>73023966</v>
      </c>
      <c r="J98" s="5">
        <v>145412762</v>
      </c>
      <c r="K98" s="5">
        <v>797273156</v>
      </c>
      <c r="L98" s="5">
        <v>77286309</v>
      </c>
      <c r="M98" s="5">
        <v>1009144358</v>
      </c>
      <c r="N98" s="5">
        <v>508411730</v>
      </c>
      <c r="O98" s="5">
        <v>1076100634</v>
      </c>
      <c r="P98" s="5">
        <v>955610941</v>
      </c>
      <c r="Q98" s="5">
        <v>747765308</v>
      </c>
      <c r="R98" s="5">
        <v>451621183</v>
      </c>
      <c r="S98" s="5">
        <v>489059790</v>
      </c>
      <c r="T98" s="5">
        <v>220353678</v>
      </c>
      <c r="U98" s="5">
        <v>91526189</v>
      </c>
      <c r="V98" s="5">
        <v>252789425</v>
      </c>
      <c r="W98" s="5">
        <v>295178836</v>
      </c>
      <c r="X98" s="5">
        <v>22363763</v>
      </c>
      <c r="Y98" s="5">
        <v>110643300</v>
      </c>
      <c r="Z98" s="5">
        <v>315943334</v>
      </c>
    </row>
    <row r="99" spans="3:26" ht="15.5" x14ac:dyDescent="0.35">
      <c r="C99" t="s">
        <v>99</v>
      </c>
    </row>
    <row r="100" spans="3:26" ht="15.5" x14ac:dyDescent="0.35">
      <c r="C100" t="s">
        <v>98</v>
      </c>
      <c r="D100" s="5">
        <v>496331811</v>
      </c>
      <c r="E100" s="5">
        <v>280347085</v>
      </c>
      <c r="F100" s="5">
        <v>617843367</v>
      </c>
      <c r="G100" s="5">
        <v>758854119</v>
      </c>
      <c r="I100" s="5">
        <v>617843367</v>
      </c>
      <c r="J100" s="5">
        <v>1233943462</v>
      </c>
    </row>
    <row r="101" spans="3:26" ht="15.5" x14ac:dyDescent="0.35">
      <c r="C101" t="s">
        <v>102</v>
      </c>
      <c r="D101" s="5">
        <v>12569455</v>
      </c>
      <c r="E101" s="5">
        <v>65023966</v>
      </c>
      <c r="F101" s="5">
        <v>73023966</v>
      </c>
      <c r="G101" s="5">
        <v>5000000</v>
      </c>
      <c r="I101" s="5">
        <v>73023966</v>
      </c>
      <c r="J101" s="5">
        <v>145412762</v>
      </c>
      <c r="K101" s="5">
        <v>797273156</v>
      </c>
      <c r="L101" s="5">
        <v>77286309</v>
      </c>
      <c r="M101" s="5">
        <v>1009144358</v>
      </c>
      <c r="N101" s="5">
        <v>508411730</v>
      </c>
      <c r="O101" s="5">
        <v>1076100634</v>
      </c>
      <c r="P101" s="5">
        <v>955610941</v>
      </c>
      <c r="Q101" s="5">
        <v>747765308</v>
      </c>
      <c r="R101" s="5">
        <v>451621183</v>
      </c>
      <c r="S101" s="5">
        <v>489059790</v>
      </c>
      <c r="T101" s="5">
        <v>220353678</v>
      </c>
      <c r="U101" s="5">
        <v>91526189</v>
      </c>
      <c r="V101" s="5">
        <v>252789425</v>
      </c>
      <c r="W101" s="5">
        <v>295178836</v>
      </c>
      <c r="X101" s="5">
        <v>22363763</v>
      </c>
      <c r="Y101" s="5">
        <v>110643300</v>
      </c>
      <c r="Z101" s="5">
        <v>315943334</v>
      </c>
    </row>
    <row r="102" spans="3:26" ht="15.5" x14ac:dyDescent="0.35">
      <c r="C102" t="s">
        <v>103</v>
      </c>
      <c r="D102" s="5">
        <v>1383819234</v>
      </c>
      <c r="E102" s="5">
        <v>1516709697</v>
      </c>
      <c r="F102" s="5">
        <v>1301697473</v>
      </c>
      <c r="G102" s="5">
        <v>1041277871</v>
      </c>
      <c r="I102" s="5">
        <v>1301697473</v>
      </c>
      <c r="J102" s="5">
        <v>961709357</v>
      </c>
      <c r="K102" s="5">
        <v>1025360293</v>
      </c>
      <c r="L102" s="5">
        <v>776627952</v>
      </c>
      <c r="M102" s="5">
        <v>801745444</v>
      </c>
      <c r="N102" s="5">
        <v>660434325</v>
      </c>
      <c r="O102" s="5">
        <v>988344636</v>
      </c>
      <c r="P102" s="5">
        <v>1038803666</v>
      </c>
      <c r="Q102" s="5">
        <v>1375203622</v>
      </c>
      <c r="R102" s="5">
        <v>1602020957</v>
      </c>
      <c r="S102" s="5">
        <v>1285874218</v>
      </c>
      <c r="T102" s="5">
        <v>1186504331</v>
      </c>
      <c r="U102" s="5">
        <v>1085827472</v>
      </c>
      <c r="V102" s="5">
        <v>927380566</v>
      </c>
      <c r="W102" s="5">
        <v>818411474</v>
      </c>
    </row>
    <row r="103" spans="3:26" ht="15.5" x14ac:dyDescent="0.35">
      <c r="C103" t="s">
        <v>166</v>
      </c>
      <c r="Z103" s="5">
        <v>100000</v>
      </c>
    </row>
    <row r="104" spans="3:26" ht="15.5" x14ac:dyDescent="0.35">
      <c r="C104" t="s">
        <v>79</v>
      </c>
      <c r="D104" s="5">
        <v>-2059245803</v>
      </c>
      <c r="E104" s="5">
        <v>1666582629</v>
      </c>
      <c r="F104" s="5">
        <v>1182079632</v>
      </c>
      <c r="G104" s="5">
        <v>304741983</v>
      </c>
      <c r="I104" s="5">
        <v>1182079632</v>
      </c>
      <c r="J104" s="5">
        <v>-988340345</v>
      </c>
      <c r="K104" s="5">
        <v>-1911580000</v>
      </c>
      <c r="L104" s="5">
        <v>-2373100000</v>
      </c>
      <c r="M104" s="5">
        <v>-1738510000</v>
      </c>
      <c r="N104" s="5">
        <v>-2488480000</v>
      </c>
      <c r="O104" s="5">
        <v>-21460793</v>
      </c>
      <c r="P104" s="5">
        <v>-455955000</v>
      </c>
      <c r="Q104" s="5">
        <v>-3355605000</v>
      </c>
      <c r="R104" s="5">
        <v>-3816195000</v>
      </c>
      <c r="S104" s="5">
        <v>-2379715000</v>
      </c>
      <c r="T104" s="5">
        <v>-2302950000</v>
      </c>
      <c r="X104" s="5">
        <v>1428581912</v>
      </c>
      <c r="Y104" s="5">
        <v>2877861389</v>
      </c>
      <c r="Z104" s="5">
        <v>3026993841</v>
      </c>
    </row>
    <row r="105" spans="3:26" ht="15.5" x14ac:dyDescent="0.35">
      <c r="C105" t="s">
        <v>104</v>
      </c>
      <c r="D105" s="5">
        <v>14377082115</v>
      </c>
      <c r="E105" s="5">
        <v>51923261932</v>
      </c>
      <c r="F105" s="5">
        <v>57319372171</v>
      </c>
      <c r="G105" s="5">
        <v>53700599169</v>
      </c>
      <c r="I105" s="5">
        <v>57319372171</v>
      </c>
      <c r="J105" s="5">
        <v>79669494414</v>
      </c>
      <c r="K105" s="5">
        <v>31446812766</v>
      </c>
      <c r="L105" s="5">
        <v>77761993052</v>
      </c>
      <c r="M105" s="5">
        <v>82594240871</v>
      </c>
      <c r="N105" s="5">
        <v>83463237163</v>
      </c>
      <c r="O105" s="5">
        <v>78666860002</v>
      </c>
      <c r="P105" s="5">
        <v>60412173953</v>
      </c>
      <c r="Q105" s="5">
        <v>76645851470</v>
      </c>
      <c r="R105" s="5">
        <v>50937183406</v>
      </c>
      <c r="S105" s="5">
        <v>55502793932</v>
      </c>
      <c r="T105" s="5">
        <v>43212519073</v>
      </c>
      <c r="U105" s="5">
        <v>53888490640</v>
      </c>
      <c r="V105" s="5">
        <v>54685812103</v>
      </c>
      <c r="W105" s="5">
        <v>65545914937</v>
      </c>
      <c r="X105" s="5">
        <v>176368109747</v>
      </c>
      <c r="Y105" s="5">
        <v>179694231644</v>
      </c>
      <c r="Z105" s="5">
        <v>166037344324</v>
      </c>
    </row>
    <row r="106" spans="3:26" ht="15.5" x14ac:dyDescent="0.35">
      <c r="C106" t="s">
        <v>105</v>
      </c>
    </row>
    <row r="107" spans="3:26" ht="15.5" x14ac:dyDescent="0.35">
      <c r="C107" t="s">
        <v>290</v>
      </c>
      <c r="D107" s="5">
        <v>5232142630</v>
      </c>
      <c r="E107" s="5">
        <v>5232142630</v>
      </c>
      <c r="F107" s="5">
        <v>5209159633</v>
      </c>
      <c r="G107" s="5">
        <v>5254861984</v>
      </c>
      <c r="I107" s="5">
        <v>5209159633</v>
      </c>
      <c r="J107" s="5">
        <v>5646327655</v>
      </c>
      <c r="K107" s="5">
        <v>25000000000</v>
      </c>
      <c r="L107" s="5">
        <v>25000000000</v>
      </c>
      <c r="M107" s="5">
        <v>25000000000</v>
      </c>
      <c r="N107" s="5">
        <v>25000000000</v>
      </c>
      <c r="O107" s="5">
        <v>25000000000</v>
      </c>
      <c r="P107" s="5">
        <v>25000000000</v>
      </c>
      <c r="Q107" s="5">
        <v>20100000000</v>
      </c>
      <c r="R107" s="5">
        <v>20000000000</v>
      </c>
    </row>
    <row r="108" spans="3:26" ht="15.5" x14ac:dyDescent="0.35">
      <c r="C108" t="s">
        <v>289</v>
      </c>
      <c r="D108" s="5">
        <v>47450040000</v>
      </c>
      <c r="E108" s="5">
        <v>14191740000</v>
      </c>
      <c r="F108" s="5">
        <v>13730220000</v>
      </c>
      <c r="G108" s="5">
        <v>12807180000</v>
      </c>
      <c r="I108" s="5">
        <v>13730220000</v>
      </c>
      <c r="J108" s="5">
        <v>11122632000</v>
      </c>
      <c r="K108" s="5">
        <v>10845720000</v>
      </c>
      <c r="L108" s="5">
        <v>10384200000</v>
      </c>
      <c r="M108" s="5">
        <v>11018790000</v>
      </c>
      <c r="N108" s="5">
        <v>10268820000</v>
      </c>
      <c r="O108" s="5">
        <v>6521470000</v>
      </c>
      <c r="P108" s="5">
        <v>12736945000</v>
      </c>
      <c r="Q108" s="5">
        <v>15583295000</v>
      </c>
      <c r="R108" s="5">
        <v>15122705000</v>
      </c>
      <c r="S108" s="5">
        <v>17579185000</v>
      </c>
      <c r="T108" s="5">
        <v>17655950000</v>
      </c>
    </row>
    <row r="109" spans="3:26" ht="15.5" x14ac:dyDescent="0.35">
      <c r="C109" t="s">
        <v>545</v>
      </c>
      <c r="K109" s="5">
        <v>8400000000</v>
      </c>
      <c r="L109" s="5">
        <v>24000000000</v>
      </c>
      <c r="M109" s="5">
        <v>24000000000</v>
      </c>
      <c r="N109" s="5">
        <v>24000000000</v>
      </c>
      <c r="O109" s="5">
        <v>39000000000</v>
      </c>
      <c r="P109" s="5">
        <v>36600000000</v>
      </c>
    </row>
    <row r="110" spans="3:26" ht="15.5" x14ac:dyDescent="0.35">
      <c r="C110" t="s">
        <v>106</v>
      </c>
      <c r="D110" s="5">
        <v>184213762124</v>
      </c>
      <c r="E110" s="5">
        <v>187587132358</v>
      </c>
      <c r="F110" s="5">
        <v>190761719468</v>
      </c>
      <c r="G110" s="5">
        <v>191163312226</v>
      </c>
      <c r="I110" s="5">
        <v>190761719468</v>
      </c>
      <c r="J110" s="5">
        <v>194834218508</v>
      </c>
      <c r="K110" s="5">
        <v>212509968134</v>
      </c>
      <c r="L110" s="5">
        <v>221490935513</v>
      </c>
      <c r="M110" s="5">
        <v>235423848770</v>
      </c>
      <c r="N110" s="5">
        <v>241844455384</v>
      </c>
      <c r="O110" s="5">
        <v>259633756608</v>
      </c>
      <c r="P110" s="5">
        <v>265730271470</v>
      </c>
      <c r="Q110" s="5">
        <v>269920677313</v>
      </c>
      <c r="R110" s="5">
        <v>280312298445</v>
      </c>
      <c r="S110" s="5">
        <v>287449492769</v>
      </c>
      <c r="T110" s="5">
        <v>301097244634</v>
      </c>
      <c r="U110" s="5">
        <v>307256431326</v>
      </c>
      <c r="V110" s="5">
        <v>314836929424</v>
      </c>
      <c r="W110" s="5">
        <v>316757212881</v>
      </c>
      <c r="X110" s="5">
        <v>11078201860</v>
      </c>
      <c r="Y110" s="5">
        <v>12184435256</v>
      </c>
      <c r="Z110" s="5">
        <v>12539191788</v>
      </c>
    </row>
    <row r="111" spans="3:26" ht="15.5" x14ac:dyDescent="0.35">
      <c r="C111" t="s">
        <v>107</v>
      </c>
      <c r="D111" s="5">
        <v>4443036</v>
      </c>
      <c r="E111" s="5">
        <v>3702530</v>
      </c>
      <c r="F111" s="5">
        <v>2962024</v>
      </c>
      <c r="I111" s="5">
        <v>2962024</v>
      </c>
      <c r="K111" s="5">
        <v>46924537</v>
      </c>
      <c r="L111" s="5">
        <v>37546945</v>
      </c>
      <c r="M111" s="5">
        <v>24564258</v>
      </c>
      <c r="X111" s="5">
        <v>661546212</v>
      </c>
      <c r="Y111" s="5">
        <v>5551357</v>
      </c>
    </row>
    <row r="112" spans="3:26" ht="15.5" x14ac:dyDescent="0.35">
      <c r="C112" t="s">
        <v>108</v>
      </c>
      <c r="D112" s="5">
        <v>237966033095</v>
      </c>
      <c r="E112" s="5">
        <v>208086559874</v>
      </c>
      <c r="F112" s="5">
        <v>210798466531</v>
      </c>
      <c r="G112" s="5">
        <v>211140484398</v>
      </c>
      <c r="I112" s="5">
        <v>210798466531</v>
      </c>
      <c r="J112" s="5">
        <v>212829531593</v>
      </c>
      <c r="K112" s="5">
        <v>259060401395</v>
      </c>
      <c r="L112" s="5">
        <v>282967908173</v>
      </c>
      <c r="M112" s="5">
        <v>299754757254</v>
      </c>
      <c r="N112" s="5">
        <v>310817103034</v>
      </c>
      <c r="O112" s="5">
        <v>360403518554</v>
      </c>
      <c r="P112" s="5">
        <v>371260630885</v>
      </c>
      <c r="Q112" s="5">
        <v>307570718388</v>
      </c>
      <c r="R112" s="5">
        <v>316108896652</v>
      </c>
      <c r="S112" s="5">
        <v>305646531343</v>
      </c>
      <c r="T112" s="5">
        <v>318875284158</v>
      </c>
      <c r="U112" s="5">
        <v>307779190850</v>
      </c>
      <c r="V112" s="5">
        <v>315301524920</v>
      </c>
      <c r="W112" s="5">
        <v>317148201659</v>
      </c>
      <c r="X112" s="5">
        <v>13127729830</v>
      </c>
      <c r="Y112" s="5">
        <v>13251774613</v>
      </c>
      <c r="Z112" s="5">
        <v>13600979788</v>
      </c>
    </row>
    <row r="113" spans="3:26" ht="15.5" x14ac:dyDescent="0.35">
      <c r="C113" t="s">
        <v>109</v>
      </c>
      <c r="D113" s="5">
        <v>252343115210</v>
      </c>
      <c r="E113" s="5">
        <v>260009821806</v>
      </c>
      <c r="F113" s="5">
        <v>268117838702</v>
      </c>
      <c r="G113" s="5">
        <v>264841083567</v>
      </c>
      <c r="I113" s="5">
        <v>268117838702</v>
      </c>
      <c r="J113" s="5">
        <v>292499026007</v>
      </c>
      <c r="K113" s="5">
        <v>290507214161</v>
      </c>
      <c r="L113" s="5">
        <v>360729901225</v>
      </c>
      <c r="M113" s="5">
        <v>382348998125</v>
      </c>
      <c r="N113" s="5">
        <v>394280340197</v>
      </c>
      <c r="O113" s="5">
        <v>439070378556</v>
      </c>
      <c r="P113" s="5">
        <v>431672804838</v>
      </c>
      <c r="Q113" s="5">
        <v>384216569858</v>
      </c>
      <c r="R113" s="5">
        <v>367046080058</v>
      </c>
      <c r="S113" s="5">
        <v>361149325275</v>
      </c>
      <c r="T113" s="5">
        <v>362087803231</v>
      </c>
      <c r="U113" s="5">
        <v>361667681490</v>
      </c>
      <c r="V113" s="5">
        <v>369987337023</v>
      </c>
      <c r="W113" s="5">
        <v>382694116596</v>
      </c>
      <c r="X113" s="5">
        <v>189495839577</v>
      </c>
      <c r="Y113" s="5">
        <v>192946006257</v>
      </c>
      <c r="Z113" s="5">
        <v>179638324112</v>
      </c>
    </row>
    <row r="114" spans="3:26" ht="15.5" x14ac:dyDescent="0.35">
      <c r="C114" t="s">
        <v>110</v>
      </c>
    </row>
    <row r="115" spans="3:26" ht="15.5" x14ac:dyDescent="0.35">
      <c r="C115" t="s">
        <v>111</v>
      </c>
    </row>
    <row r="116" spans="3:26" ht="15.5" x14ac:dyDescent="0.35">
      <c r="C116" t="s">
        <v>112</v>
      </c>
      <c r="D116" s="5">
        <v>5274206999</v>
      </c>
      <c r="E116" s="5">
        <v>5446266167</v>
      </c>
      <c r="F116" s="5">
        <v>7864750771</v>
      </c>
      <c r="G116" s="5">
        <v>8598659613</v>
      </c>
      <c r="I116" s="5">
        <v>7864750771</v>
      </c>
      <c r="J116" s="5">
        <v>12426616155</v>
      </c>
      <c r="K116" s="5">
        <v>7465746946</v>
      </c>
      <c r="L116" s="5">
        <v>5122305615</v>
      </c>
      <c r="M116" s="5">
        <v>10698316124</v>
      </c>
      <c r="N116" s="5">
        <v>10304581162</v>
      </c>
      <c r="O116" s="5">
        <v>12044348598</v>
      </c>
      <c r="P116" s="5">
        <v>9414766990</v>
      </c>
      <c r="Q116" s="5">
        <v>11051282357</v>
      </c>
      <c r="R116" s="5">
        <v>8462186785</v>
      </c>
      <c r="S116" s="5">
        <v>9550233724</v>
      </c>
      <c r="T116" s="5">
        <v>13507903238</v>
      </c>
      <c r="U116" s="5">
        <v>23328485734</v>
      </c>
      <c r="V116" s="5">
        <v>45751060426</v>
      </c>
      <c r="W116" s="5">
        <v>21039177724</v>
      </c>
      <c r="X116" s="5">
        <v>53560952048</v>
      </c>
      <c r="Y116" s="5">
        <v>57514923478</v>
      </c>
      <c r="Z116" s="5">
        <v>51031316645</v>
      </c>
    </row>
    <row r="117" spans="3:26" ht="15.5" x14ac:dyDescent="0.35">
      <c r="C117" t="s">
        <v>115</v>
      </c>
      <c r="T117" s="5">
        <v>4000000000</v>
      </c>
      <c r="U117" s="5">
        <v>12000000000</v>
      </c>
      <c r="V117" s="5">
        <v>28500000000</v>
      </c>
      <c r="W117" s="5">
        <v>8000000000</v>
      </c>
    </row>
    <row r="118" spans="3:26" ht="15.5" x14ac:dyDescent="0.35">
      <c r="C118" t="s">
        <v>2220</v>
      </c>
      <c r="Y118" s="5">
        <v>16100694500</v>
      </c>
      <c r="Z118" s="5">
        <v>17701917500</v>
      </c>
    </row>
    <row r="119" spans="3:26" ht="15.5" x14ac:dyDescent="0.35">
      <c r="C119" t="s">
        <v>2084</v>
      </c>
      <c r="X119" s="5">
        <v>41881380923</v>
      </c>
      <c r="Y119" s="5">
        <v>16188022638</v>
      </c>
      <c r="Z119" s="5">
        <v>10167334082</v>
      </c>
    </row>
    <row r="120" spans="3:26" ht="15.5" x14ac:dyDescent="0.35">
      <c r="C120" t="s">
        <v>113</v>
      </c>
      <c r="K120" s="5">
        <v>1625979023</v>
      </c>
      <c r="L120" s="5">
        <v>1523230111</v>
      </c>
      <c r="M120" s="5">
        <v>2236933334</v>
      </c>
      <c r="N120" s="5">
        <v>2248081855</v>
      </c>
      <c r="O120" s="5">
        <v>779259248</v>
      </c>
      <c r="P120" s="5">
        <v>2507166301</v>
      </c>
      <c r="Q120" s="5">
        <v>3679262085</v>
      </c>
      <c r="R120" s="5">
        <v>2940647801</v>
      </c>
      <c r="S120" s="5">
        <v>4988617461</v>
      </c>
      <c r="T120" s="5">
        <v>3321457762</v>
      </c>
      <c r="U120" s="5">
        <v>4195066094</v>
      </c>
      <c r="V120" s="5">
        <v>3312210490</v>
      </c>
      <c r="W120" s="5">
        <v>1667653674</v>
      </c>
    </row>
    <row r="121" spans="3:26" ht="15.5" x14ac:dyDescent="0.35">
      <c r="C121" t="s">
        <v>114</v>
      </c>
      <c r="D121" s="5">
        <v>430125780</v>
      </c>
      <c r="E121" s="5">
        <v>1009905931</v>
      </c>
      <c r="F121" s="5">
        <v>1846684943</v>
      </c>
      <c r="G121" s="5">
        <v>965708653</v>
      </c>
      <c r="I121" s="5">
        <v>1846684943</v>
      </c>
      <c r="J121" s="5">
        <v>5378261521</v>
      </c>
      <c r="K121" s="5">
        <v>1625979023</v>
      </c>
      <c r="L121" s="5">
        <v>1523230111</v>
      </c>
      <c r="M121" s="5">
        <v>2236933334</v>
      </c>
      <c r="N121" s="5">
        <v>2248081855</v>
      </c>
      <c r="O121" s="5">
        <v>779259248</v>
      </c>
      <c r="P121" s="5">
        <v>2507166301</v>
      </c>
      <c r="Q121" s="5">
        <v>3679262085</v>
      </c>
      <c r="R121" s="5">
        <v>2940647801</v>
      </c>
      <c r="S121" s="5">
        <v>4988617461</v>
      </c>
      <c r="T121" s="5">
        <v>3321457762</v>
      </c>
      <c r="U121" s="5">
        <v>4195066094</v>
      </c>
      <c r="V121" s="5">
        <v>3312210490</v>
      </c>
      <c r="W121" s="5">
        <v>1667653674</v>
      </c>
    </row>
    <row r="122" spans="3:26" ht="15.5" x14ac:dyDescent="0.35">
      <c r="C122" t="s">
        <v>206</v>
      </c>
      <c r="M122" s="5">
        <v>1193423808</v>
      </c>
      <c r="N122" s="5">
        <v>533182627</v>
      </c>
      <c r="O122" s="5">
        <v>956165137</v>
      </c>
      <c r="P122" s="5">
        <v>950684000</v>
      </c>
      <c r="Q122" s="5">
        <v>869376907</v>
      </c>
      <c r="R122" s="5">
        <v>739701125</v>
      </c>
      <c r="S122" s="5">
        <v>737596199</v>
      </c>
      <c r="T122" s="5">
        <v>638291813</v>
      </c>
      <c r="U122" s="5">
        <v>833414197</v>
      </c>
      <c r="V122" s="5">
        <v>2071692784</v>
      </c>
      <c r="W122" s="5">
        <v>921868593</v>
      </c>
      <c r="X122" s="5">
        <v>593263594</v>
      </c>
      <c r="Y122" s="5">
        <v>595264107</v>
      </c>
      <c r="Z122" s="5">
        <v>421850237</v>
      </c>
    </row>
    <row r="123" spans="3:26" ht="15.5" x14ac:dyDescent="0.35">
      <c r="C123" t="s">
        <v>207</v>
      </c>
      <c r="D123" s="5">
        <v>496331811</v>
      </c>
      <c r="E123" s="5">
        <v>280347085</v>
      </c>
      <c r="F123" s="5">
        <v>617843367</v>
      </c>
      <c r="G123" s="5">
        <v>758854119</v>
      </c>
      <c r="I123" s="5">
        <v>617843367</v>
      </c>
      <c r="J123" s="5">
        <v>1233943462</v>
      </c>
      <c r="M123" s="5">
        <v>1193423808</v>
      </c>
      <c r="N123" s="5">
        <v>533182627</v>
      </c>
      <c r="O123" s="5">
        <v>956165137</v>
      </c>
      <c r="P123" s="5">
        <v>950684000</v>
      </c>
      <c r="Q123" s="5">
        <v>869376907</v>
      </c>
      <c r="R123" s="5">
        <v>739701125</v>
      </c>
      <c r="S123" s="5">
        <v>737596199</v>
      </c>
      <c r="T123" s="5">
        <v>638291813</v>
      </c>
      <c r="U123" s="5">
        <v>833414197</v>
      </c>
      <c r="V123" s="5">
        <v>2071692784</v>
      </c>
      <c r="W123" s="5">
        <v>921868593</v>
      </c>
      <c r="X123" s="5">
        <v>593263594</v>
      </c>
      <c r="Y123" s="5">
        <v>595264107</v>
      </c>
      <c r="Z123" s="5">
        <v>421850237</v>
      </c>
    </row>
    <row r="124" spans="3:26" ht="15.5" x14ac:dyDescent="0.35">
      <c r="C124" t="s">
        <v>117</v>
      </c>
      <c r="D124" s="5">
        <v>745337368</v>
      </c>
      <c r="E124" s="5">
        <v>660594468</v>
      </c>
      <c r="F124" s="5">
        <v>867122476</v>
      </c>
      <c r="G124" s="5">
        <v>1208480604</v>
      </c>
      <c r="I124" s="5">
        <v>867122476</v>
      </c>
      <c r="J124" s="5">
        <v>1530558676</v>
      </c>
      <c r="K124" s="5">
        <v>1406925804</v>
      </c>
      <c r="L124" s="5">
        <v>840349276</v>
      </c>
      <c r="M124" s="5">
        <v>1170239769</v>
      </c>
      <c r="N124" s="5">
        <v>1138937644</v>
      </c>
      <c r="O124" s="5">
        <v>1516320171</v>
      </c>
      <c r="P124" s="5">
        <v>1768609797</v>
      </c>
      <c r="Q124" s="5">
        <v>2737574769</v>
      </c>
      <c r="R124" s="5">
        <v>1023994035</v>
      </c>
      <c r="S124" s="5">
        <v>1035436465</v>
      </c>
      <c r="T124" s="5">
        <v>1186324682</v>
      </c>
      <c r="U124" s="5">
        <v>1505811250</v>
      </c>
      <c r="V124" s="5">
        <v>1597627459</v>
      </c>
      <c r="W124" s="5">
        <v>2908343525</v>
      </c>
      <c r="X124" s="5">
        <v>332890570</v>
      </c>
      <c r="Y124" s="5">
        <v>653564384</v>
      </c>
      <c r="Z124" s="5">
        <v>990372936</v>
      </c>
    </row>
    <row r="125" spans="3:26" ht="15.5" x14ac:dyDescent="0.35">
      <c r="C125" t="s">
        <v>116</v>
      </c>
      <c r="D125" s="5">
        <v>2594977320</v>
      </c>
      <c r="E125" s="5">
        <v>2116420595</v>
      </c>
      <c r="F125" s="5">
        <v>2713989090</v>
      </c>
      <c r="G125" s="5">
        <v>5114859223</v>
      </c>
      <c r="I125" s="5">
        <v>2713989090</v>
      </c>
      <c r="J125" s="5">
        <v>3317283739</v>
      </c>
      <c r="K125" s="5">
        <v>3388377324</v>
      </c>
      <c r="L125" s="5">
        <v>1568190392</v>
      </c>
      <c r="M125" s="5">
        <v>1137864374</v>
      </c>
      <c r="N125" s="5">
        <v>1167279550</v>
      </c>
      <c r="O125" s="5">
        <v>1897981624</v>
      </c>
      <c r="P125" s="5">
        <v>1743791038</v>
      </c>
      <c r="Q125" s="5">
        <v>1400527051</v>
      </c>
      <c r="R125" s="5">
        <v>1391924673</v>
      </c>
      <c r="S125" s="5">
        <v>1723761973</v>
      </c>
      <c r="T125" s="5">
        <v>1585901095</v>
      </c>
      <c r="U125" s="5">
        <v>1959627067</v>
      </c>
      <c r="V125" s="5">
        <v>3149783115</v>
      </c>
      <c r="W125" s="5">
        <v>2452027644</v>
      </c>
      <c r="X125" s="5">
        <v>387933682</v>
      </c>
      <c r="Y125" s="5">
        <v>1228166980</v>
      </c>
      <c r="Z125" s="5">
        <v>1841799149</v>
      </c>
    </row>
    <row r="126" spans="3:26" ht="15.5" x14ac:dyDescent="0.35">
      <c r="C126" t="s">
        <v>119</v>
      </c>
    </row>
    <row r="127" spans="3:26" ht="15.5" x14ac:dyDescent="0.35">
      <c r="C127" t="s">
        <v>122</v>
      </c>
      <c r="K127" s="5">
        <v>109507709</v>
      </c>
      <c r="L127" s="5">
        <v>104610773</v>
      </c>
      <c r="M127" s="5">
        <v>192931885</v>
      </c>
      <c r="N127" s="5">
        <v>229966188</v>
      </c>
    </row>
    <row r="128" spans="3:26" ht="15.5" x14ac:dyDescent="0.35">
      <c r="C128" t="s">
        <v>123</v>
      </c>
      <c r="D128" s="5">
        <v>1152547184</v>
      </c>
      <c r="E128" s="5">
        <v>1152659340</v>
      </c>
      <c r="F128" s="5">
        <v>1173985078</v>
      </c>
      <c r="G128" s="5">
        <v>2293782475</v>
      </c>
      <c r="I128" s="5">
        <v>1173985078</v>
      </c>
      <c r="J128" s="5">
        <v>1832692989</v>
      </c>
      <c r="K128" s="5">
        <v>7571526505</v>
      </c>
      <c r="L128" s="5">
        <v>8109463517</v>
      </c>
      <c r="M128" s="5">
        <v>41223869140</v>
      </c>
      <c r="N128" s="5">
        <v>41284563811</v>
      </c>
      <c r="O128" s="5">
        <v>54263912675</v>
      </c>
      <c r="P128" s="5">
        <v>54497512512</v>
      </c>
      <c r="Q128" s="5">
        <v>55379888422</v>
      </c>
      <c r="R128" s="5">
        <v>52563245830</v>
      </c>
      <c r="S128" s="5">
        <v>50382020513</v>
      </c>
      <c r="T128" s="5">
        <v>46847825540</v>
      </c>
      <c r="U128" s="5">
        <v>45570417258</v>
      </c>
      <c r="V128" s="5">
        <v>44474084294</v>
      </c>
      <c r="W128" s="5">
        <v>92438815704</v>
      </c>
      <c r="X128" s="5">
        <v>2003821998</v>
      </c>
      <c r="Y128" s="5">
        <v>1121681629</v>
      </c>
      <c r="Z128" s="5">
        <v>883556346</v>
      </c>
    </row>
    <row r="129" spans="3:26" ht="15.5" x14ac:dyDescent="0.35">
      <c r="C129" t="s">
        <v>124</v>
      </c>
      <c r="D129" s="5">
        <v>1152547184</v>
      </c>
      <c r="E129" s="5">
        <v>1152659340</v>
      </c>
      <c r="F129" s="5">
        <v>1173985078</v>
      </c>
      <c r="G129" s="5">
        <v>2293782475</v>
      </c>
      <c r="I129" s="5">
        <v>1173985078</v>
      </c>
      <c r="J129" s="5">
        <v>1832692989</v>
      </c>
      <c r="K129" s="5">
        <v>7571526505</v>
      </c>
      <c r="L129" s="5">
        <v>8109463517</v>
      </c>
      <c r="M129" s="5">
        <v>41223869140</v>
      </c>
      <c r="N129" s="5">
        <v>41284563811</v>
      </c>
      <c r="O129" s="5">
        <v>54263912675</v>
      </c>
      <c r="P129" s="5">
        <v>54497512512</v>
      </c>
      <c r="Q129" s="5">
        <v>55379888422</v>
      </c>
      <c r="R129" s="5">
        <v>52563245830</v>
      </c>
      <c r="S129" s="5">
        <v>50382020513</v>
      </c>
      <c r="T129" s="5">
        <v>46847825540</v>
      </c>
      <c r="U129" s="5">
        <v>45570417258</v>
      </c>
      <c r="V129" s="5">
        <v>44474084294</v>
      </c>
      <c r="W129" s="5">
        <v>92438815704</v>
      </c>
      <c r="X129" s="5">
        <v>2003821998</v>
      </c>
      <c r="Y129" s="5">
        <v>1121681629</v>
      </c>
      <c r="Z129" s="5">
        <v>883556346</v>
      </c>
    </row>
    <row r="130" spans="3:26" ht="15.5" x14ac:dyDescent="0.35">
      <c r="C130" t="s">
        <v>466</v>
      </c>
      <c r="Q130" s="5">
        <v>100000000</v>
      </c>
    </row>
    <row r="131" spans="3:26" ht="15.5" x14ac:dyDescent="0.35">
      <c r="C131" t="s">
        <v>211</v>
      </c>
      <c r="D131" s="5">
        <v>1132351568</v>
      </c>
      <c r="E131" s="5">
        <v>1135829660</v>
      </c>
      <c r="F131" s="5">
        <v>1160521334</v>
      </c>
      <c r="G131" s="5">
        <v>858501587</v>
      </c>
      <c r="I131" s="5">
        <v>1160521334</v>
      </c>
      <c r="J131" s="5">
        <v>952412101</v>
      </c>
      <c r="K131" s="5">
        <v>7243599280</v>
      </c>
      <c r="L131" s="5">
        <v>7714654001</v>
      </c>
      <c r="M131" s="5">
        <v>41030250200</v>
      </c>
      <c r="N131" s="5">
        <v>38966452031</v>
      </c>
      <c r="O131" s="5">
        <v>37229131477</v>
      </c>
      <c r="P131" s="5">
        <v>37427436394</v>
      </c>
      <c r="Q131" s="5">
        <v>36709448912</v>
      </c>
      <c r="R131" s="5">
        <v>36891271300</v>
      </c>
      <c r="S131" s="5">
        <v>36888503919</v>
      </c>
      <c r="T131" s="5">
        <v>37557587504</v>
      </c>
      <c r="U131" s="5">
        <v>37590073247</v>
      </c>
      <c r="V131" s="5">
        <v>37510198845</v>
      </c>
      <c r="W131" s="5">
        <v>39063515709</v>
      </c>
      <c r="Z131" s="5">
        <v>111577271</v>
      </c>
    </row>
    <row r="132" spans="3:26" ht="15.5" x14ac:dyDescent="0.35">
      <c r="C132" t="s">
        <v>125</v>
      </c>
    </row>
    <row r="133" spans="3:26" ht="15.5" x14ac:dyDescent="0.35">
      <c r="C133" t="s">
        <v>1966</v>
      </c>
      <c r="W133" s="5">
        <v>47602204181</v>
      </c>
    </row>
    <row r="134" spans="3:26" ht="15.5" x14ac:dyDescent="0.35">
      <c r="C134" t="s">
        <v>126</v>
      </c>
      <c r="K134" s="5">
        <v>114633874</v>
      </c>
      <c r="L134" s="5">
        <v>224141583</v>
      </c>
      <c r="M134" s="5">
        <v>81963220</v>
      </c>
      <c r="N134" s="5">
        <v>240731135</v>
      </c>
      <c r="W134" s="5">
        <v>47602204181</v>
      </c>
    </row>
    <row r="135" spans="3:26" ht="15.5" x14ac:dyDescent="0.35">
      <c r="C135" t="s">
        <v>127</v>
      </c>
      <c r="D135" s="5">
        <v>6426754183</v>
      </c>
      <c r="E135" s="5">
        <v>6598925507</v>
      </c>
      <c r="F135" s="5">
        <v>9038735849</v>
      </c>
      <c r="G135" s="5">
        <v>10892442088</v>
      </c>
      <c r="I135" s="5">
        <v>9038735849</v>
      </c>
      <c r="J135" s="5">
        <v>14259309144</v>
      </c>
      <c r="K135" s="5">
        <v>15037273451</v>
      </c>
      <c r="L135" s="5">
        <v>13231769132</v>
      </c>
      <c r="M135" s="5">
        <v>51922185264</v>
      </c>
      <c r="N135" s="5">
        <v>51589144973</v>
      </c>
      <c r="O135" s="5">
        <v>66308261273</v>
      </c>
      <c r="P135" s="5">
        <v>63912279502</v>
      </c>
      <c r="Q135" s="5">
        <v>66431170779</v>
      </c>
      <c r="R135" s="5">
        <v>61025432615</v>
      </c>
      <c r="S135" s="5">
        <v>59932254237</v>
      </c>
      <c r="T135" s="5">
        <v>60355728778</v>
      </c>
      <c r="U135" s="5">
        <v>68898902992</v>
      </c>
      <c r="V135" s="5">
        <v>90225144720</v>
      </c>
      <c r="W135" s="5">
        <v>113477993428</v>
      </c>
      <c r="X135" s="5">
        <v>55564774046</v>
      </c>
      <c r="Y135" s="5">
        <v>58636605107</v>
      </c>
      <c r="Z135" s="5">
        <v>51914872991</v>
      </c>
    </row>
    <row r="136" spans="3:26" ht="15.5" x14ac:dyDescent="0.35">
      <c r="C136" t="s">
        <v>128</v>
      </c>
    </row>
    <row r="137" spans="3:26" ht="15.5" x14ac:dyDescent="0.35">
      <c r="C137" t="s">
        <v>129</v>
      </c>
      <c r="D137" s="5">
        <v>89334835000</v>
      </c>
      <c r="E137" s="5">
        <v>89334835000</v>
      </c>
      <c r="F137" s="5">
        <v>89334835000</v>
      </c>
      <c r="G137" s="5">
        <v>89334835000</v>
      </c>
      <c r="I137" s="5">
        <v>89334835000</v>
      </c>
      <c r="J137" s="5">
        <v>89334835000</v>
      </c>
      <c r="K137" s="5">
        <v>89334835000</v>
      </c>
      <c r="L137" s="5">
        <v>89334835000</v>
      </c>
      <c r="M137" s="5">
        <v>89334835000</v>
      </c>
      <c r="N137" s="5">
        <v>89334835000</v>
      </c>
      <c r="O137" s="5">
        <v>89334835000</v>
      </c>
      <c r="P137" s="5">
        <v>89334835000</v>
      </c>
      <c r="Q137" s="5">
        <v>89334835000</v>
      </c>
      <c r="R137" s="5">
        <v>89334835000</v>
      </c>
      <c r="S137" s="5">
        <v>89334835000</v>
      </c>
      <c r="T137" s="5">
        <v>89334835000</v>
      </c>
      <c r="U137" s="5">
        <v>89334835000</v>
      </c>
      <c r="V137" s="5">
        <v>89334835000</v>
      </c>
      <c r="W137" s="5">
        <v>89334835000</v>
      </c>
      <c r="X137" s="5">
        <v>89334835000</v>
      </c>
      <c r="Y137" s="5">
        <v>89334835000</v>
      </c>
      <c r="Z137" s="5">
        <v>89334835000</v>
      </c>
    </row>
    <row r="138" spans="3:26" ht="15.5" x14ac:dyDescent="0.35">
      <c r="C138" t="s">
        <v>130</v>
      </c>
      <c r="D138" s="5">
        <v>1116892763</v>
      </c>
      <c r="E138" s="5">
        <v>1116892763</v>
      </c>
      <c r="F138" s="5">
        <v>1116892763</v>
      </c>
      <c r="G138" s="5">
        <v>1116892763</v>
      </c>
      <c r="I138" s="5">
        <v>1116892763</v>
      </c>
      <c r="J138" s="5">
        <v>1116892763</v>
      </c>
      <c r="K138" s="5">
        <v>1116892763</v>
      </c>
      <c r="L138" s="5">
        <v>1116892763</v>
      </c>
      <c r="M138" s="5">
        <v>1116892763</v>
      </c>
      <c r="N138" s="5">
        <v>1116892763</v>
      </c>
      <c r="O138" s="5">
        <v>1116892763</v>
      </c>
      <c r="P138" s="5">
        <v>1116892763</v>
      </c>
      <c r="Q138" s="5">
        <v>1116892763</v>
      </c>
      <c r="R138" s="5">
        <v>1116892763</v>
      </c>
      <c r="S138" s="5">
        <v>716892763</v>
      </c>
      <c r="T138" s="5">
        <v>716892763</v>
      </c>
      <c r="U138" s="5">
        <v>716892763</v>
      </c>
      <c r="V138" s="5">
        <v>716892763</v>
      </c>
      <c r="W138" s="5">
        <v>716892763</v>
      </c>
      <c r="X138" s="5">
        <v>716892763</v>
      </c>
      <c r="Y138" s="5">
        <v>716892763</v>
      </c>
      <c r="Z138" s="5">
        <v>716892763</v>
      </c>
    </row>
    <row r="139" spans="3:26" ht="15.5" x14ac:dyDescent="0.35">
      <c r="C139" t="s">
        <v>131</v>
      </c>
      <c r="D139" s="5">
        <v>55927802110</v>
      </c>
      <c r="E139" s="5">
        <v>57973625714</v>
      </c>
      <c r="F139" s="5">
        <v>61236254177</v>
      </c>
      <c r="G139" s="5">
        <v>59147428938</v>
      </c>
      <c r="I139" s="5">
        <v>61236254177</v>
      </c>
      <c r="J139" s="5">
        <v>79553075672</v>
      </c>
      <c r="K139" s="5">
        <v>70241218084</v>
      </c>
      <c r="L139" s="5">
        <v>113507638099</v>
      </c>
      <c r="M139" s="5">
        <v>95783981143</v>
      </c>
      <c r="N139" s="5">
        <v>98201463139</v>
      </c>
      <c r="O139" s="5">
        <v>107345893405</v>
      </c>
      <c r="P139" s="5">
        <v>103971899658</v>
      </c>
      <c r="Q139" s="5">
        <v>96077839255</v>
      </c>
      <c r="R139" s="5">
        <v>90078023211</v>
      </c>
      <c r="S139" s="5">
        <v>87620335648</v>
      </c>
      <c r="T139" s="5">
        <v>87042480650</v>
      </c>
      <c r="U139" s="5">
        <v>80305836044</v>
      </c>
      <c r="V139" s="5">
        <v>72981660989</v>
      </c>
      <c r="W139" s="5">
        <v>66762277926</v>
      </c>
      <c r="X139" s="5">
        <v>42439250945</v>
      </c>
      <c r="Y139" s="5">
        <v>41368100136</v>
      </c>
      <c r="Z139" s="5">
        <v>34633572783</v>
      </c>
    </row>
    <row r="140" spans="3:26" ht="15.5" x14ac:dyDescent="0.35">
      <c r="C140" t="s">
        <v>132</v>
      </c>
      <c r="D140" s="5">
        <v>900000000</v>
      </c>
      <c r="E140" s="5">
        <v>900000000</v>
      </c>
      <c r="F140" s="5">
        <v>900000000</v>
      </c>
      <c r="G140" s="5">
        <v>900000000</v>
      </c>
      <c r="I140" s="5">
        <v>900000000</v>
      </c>
      <c r="J140" s="5">
        <v>850000000</v>
      </c>
      <c r="K140" s="5">
        <v>800000000</v>
      </c>
      <c r="L140" s="5">
        <v>750000000</v>
      </c>
      <c r="M140" s="5">
        <v>750000000</v>
      </c>
      <c r="N140" s="5">
        <v>750000000</v>
      </c>
      <c r="O140" s="5">
        <v>700000000</v>
      </c>
      <c r="P140" s="5">
        <v>650000000</v>
      </c>
      <c r="Q140" s="5">
        <v>600000000</v>
      </c>
      <c r="R140" s="5">
        <v>550000000</v>
      </c>
      <c r="S140" s="5">
        <v>500000000</v>
      </c>
      <c r="T140" s="5">
        <v>450000000</v>
      </c>
      <c r="U140" s="5">
        <v>400000000</v>
      </c>
      <c r="V140" s="5">
        <v>390000000</v>
      </c>
      <c r="W140" s="5">
        <v>370000000</v>
      </c>
      <c r="X140" s="5">
        <v>370000000</v>
      </c>
      <c r="Y140" s="5">
        <v>360000000</v>
      </c>
      <c r="Z140" s="5">
        <v>350000000</v>
      </c>
    </row>
    <row r="141" spans="3:26" ht="15.5" x14ac:dyDescent="0.35">
      <c r="C141" t="s">
        <v>133</v>
      </c>
      <c r="D141" s="5">
        <v>55027802110</v>
      </c>
      <c r="E141" s="5">
        <v>57073625714</v>
      </c>
      <c r="F141" s="5">
        <v>60336254177</v>
      </c>
      <c r="G141" s="5">
        <v>58247428938</v>
      </c>
      <c r="I141" s="5">
        <v>60336254177</v>
      </c>
      <c r="J141" s="5">
        <v>78703075672</v>
      </c>
      <c r="K141" s="5">
        <v>69441218084</v>
      </c>
      <c r="L141" s="5">
        <v>112757638099</v>
      </c>
      <c r="M141" s="5">
        <v>95033981143</v>
      </c>
      <c r="N141" s="5">
        <v>97451463139</v>
      </c>
      <c r="O141" s="5">
        <v>106645893405</v>
      </c>
      <c r="P141" s="5">
        <v>103321899658</v>
      </c>
      <c r="Q141" s="5">
        <v>95477839255</v>
      </c>
      <c r="R141" s="5">
        <v>89528023211</v>
      </c>
      <c r="S141" s="5">
        <v>87120335648</v>
      </c>
      <c r="T141" s="5">
        <v>86592480650</v>
      </c>
      <c r="U141" s="5">
        <v>79905836044</v>
      </c>
      <c r="V141" s="5">
        <v>72591660989</v>
      </c>
      <c r="W141" s="5">
        <v>66392277926</v>
      </c>
      <c r="X141" s="5">
        <v>42069250945</v>
      </c>
      <c r="Y141" s="5">
        <v>41008100136</v>
      </c>
      <c r="Z141" s="5">
        <v>34283572783</v>
      </c>
    </row>
    <row r="142" spans="3:26" ht="15.5" x14ac:dyDescent="0.35">
      <c r="C142" t="s">
        <v>134</v>
      </c>
      <c r="D142" s="5">
        <v>55927802110</v>
      </c>
      <c r="E142" s="5">
        <v>57973625714</v>
      </c>
      <c r="F142" s="5">
        <v>61236254177</v>
      </c>
      <c r="G142" s="5">
        <v>59147428938</v>
      </c>
      <c r="I142" s="5">
        <v>61236254177</v>
      </c>
      <c r="J142" s="5">
        <v>79553075672</v>
      </c>
      <c r="K142" s="5">
        <v>70241218084</v>
      </c>
      <c r="L142" s="5">
        <v>113507638099</v>
      </c>
      <c r="M142" s="5">
        <v>95783981143</v>
      </c>
      <c r="N142" s="5">
        <v>98201463139</v>
      </c>
      <c r="O142" s="5">
        <v>107345893405</v>
      </c>
      <c r="P142" s="5">
        <v>103971899658</v>
      </c>
      <c r="Q142" s="5">
        <v>96077839255</v>
      </c>
      <c r="R142" s="5">
        <v>90078023211</v>
      </c>
      <c r="S142" s="5">
        <v>87620335648</v>
      </c>
      <c r="T142" s="5">
        <v>87042480650</v>
      </c>
      <c r="U142" s="5">
        <v>80305836044</v>
      </c>
      <c r="V142" s="5">
        <v>72981660989</v>
      </c>
      <c r="W142" s="5">
        <v>66762277926</v>
      </c>
      <c r="X142" s="5">
        <v>42439250945</v>
      </c>
      <c r="Y142" s="5">
        <v>41368100136</v>
      </c>
      <c r="Z142" s="5">
        <v>34633572783</v>
      </c>
    </row>
    <row r="143" spans="3:26" ht="15.5" x14ac:dyDescent="0.35">
      <c r="C143" t="s">
        <v>212</v>
      </c>
      <c r="D143" s="5">
        <v>101596076957</v>
      </c>
      <c r="E143" s="5">
        <v>103318960193</v>
      </c>
      <c r="F143" s="5">
        <v>106209041281</v>
      </c>
      <c r="G143" s="5">
        <v>104044742795</v>
      </c>
      <c r="I143" s="5">
        <v>106209041281</v>
      </c>
      <c r="J143" s="5">
        <v>109223253773</v>
      </c>
      <c r="K143" s="5">
        <v>113309287381</v>
      </c>
      <c r="L143" s="5">
        <v>145078905865</v>
      </c>
      <c r="M143" s="5">
        <v>145929613955</v>
      </c>
      <c r="N143" s="5">
        <v>156526484322</v>
      </c>
      <c r="O143" s="5">
        <v>174985956908</v>
      </c>
      <c r="P143" s="5">
        <v>173792852915</v>
      </c>
      <c r="Q143" s="5">
        <v>134611437061</v>
      </c>
      <c r="R143" s="5">
        <v>129307091469</v>
      </c>
      <c r="S143" s="5">
        <v>125924722627</v>
      </c>
      <c r="T143" s="5">
        <v>126940816040</v>
      </c>
      <c r="U143" s="5">
        <v>122411214691</v>
      </c>
      <c r="V143" s="5">
        <v>116728803551</v>
      </c>
      <c r="W143" s="5">
        <v>112402117479</v>
      </c>
      <c r="X143" s="5">
        <v>11504911</v>
      </c>
      <c r="Y143" s="5">
        <v>11711861</v>
      </c>
      <c r="Z143" s="5">
        <v>11156734</v>
      </c>
    </row>
    <row r="144" spans="3:26" ht="15.5" x14ac:dyDescent="0.35">
      <c r="C144" t="s">
        <v>10</v>
      </c>
      <c r="D144" s="5">
        <v>245916361027</v>
      </c>
      <c r="E144" s="5">
        <v>253410896299</v>
      </c>
      <c r="F144" s="5">
        <v>259079102853</v>
      </c>
      <c r="G144" s="5">
        <v>253948641479</v>
      </c>
      <c r="I144" s="5">
        <v>259079102853</v>
      </c>
      <c r="J144" s="5">
        <v>278239716863</v>
      </c>
      <c r="K144" s="5">
        <v>272090653228</v>
      </c>
      <c r="L144" s="5">
        <v>346665171727</v>
      </c>
      <c r="M144" s="5">
        <v>330426812861</v>
      </c>
      <c r="N144" s="5">
        <v>342691195224</v>
      </c>
      <c r="O144" s="5">
        <v>372762117283</v>
      </c>
      <c r="P144" s="5">
        <v>367760525336</v>
      </c>
      <c r="Q144" s="5">
        <v>317785399079</v>
      </c>
      <c r="R144" s="5">
        <v>306020647443</v>
      </c>
      <c r="S144" s="5">
        <v>301217071038</v>
      </c>
      <c r="T144" s="5">
        <v>301732074453</v>
      </c>
      <c r="U144" s="5">
        <v>292768778498</v>
      </c>
      <c r="V144" s="5">
        <v>279762192303</v>
      </c>
      <c r="W144" s="5">
        <v>269216123168</v>
      </c>
      <c r="X144" s="5">
        <v>133931065531</v>
      </c>
      <c r="Y144" s="5">
        <v>134309401149</v>
      </c>
      <c r="Z144" s="5">
        <v>127723451121</v>
      </c>
    </row>
    <row r="145" spans="2:26" ht="15.5" x14ac:dyDescent="0.35">
      <c r="C145" t="s">
        <v>135</v>
      </c>
      <c r="D145" s="5">
        <v>252343115210</v>
      </c>
      <c r="E145" s="5">
        <v>260009821806</v>
      </c>
      <c r="F145" s="5">
        <v>268117838702</v>
      </c>
      <c r="G145" s="5">
        <v>264841083567</v>
      </c>
      <c r="I145" s="5">
        <v>268117838702</v>
      </c>
      <c r="J145" s="5">
        <v>292499026007</v>
      </c>
      <c r="K145" s="5">
        <v>287127926679</v>
      </c>
      <c r="L145" s="5">
        <v>359896940859</v>
      </c>
      <c r="M145" s="5">
        <v>382348998125</v>
      </c>
      <c r="N145" s="5">
        <v>394280340197</v>
      </c>
      <c r="O145" s="5">
        <v>439070378556</v>
      </c>
      <c r="P145" s="5">
        <v>431672804838</v>
      </c>
      <c r="Q145" s="5">
        <v>384216569858</v>
      </c>
      <c r="R145" s="5">
        <v>367046080058</v>
      </c>
      <c r="S145" s="5">
        <v>361149325275</v>
      </c>
      <c r="T145" s="5">
        <v>362087803231</v>
      </c>
      <c r="U145" s="5">
        <v>361667681490</v>
      </c>
      <c r="V145" s="5">
        <v>369987337023</v>
      </c>
      <c r="W145" s="5">
        <v>382694116596</v>
      </c>
      <c r="X145" s="5">
        <v>189495839577</v>
      </c>
      <c r="Y145" s="5">
        <v>192946006256</v>
      </c>
      <c r="Z145" s="5">
        <v>179638324112</v>
      </c>
    </row>
    <row r="146" spans="2:26" ht="15.5" x14ac:dyDescent="0.35">
      <c r="C146" t="s">
        <v>136</v>
      </c>
      <c r="D146" s="5">
        <v>446674175</v>
      </c>
      <c r="E146" s="5">
        <v>446674175</v>
      </c>
      <c r="F146" s="5">
        <v>446674175</v>
      </c>
      <c r="G146" s="5">
        <v>446674175</v>
      </c>
      <c r="I146" s="5">
        <v>446674175</v>
      </c>
      <c r="J146" s="5">
        <v>446674175</v>
      </c>
      <c r="K146" s="5">
        <v>446674175</v>
      </c>
      <c r="L146" s="5">
        <v>446674175</v>
      </c>
      <c r="M146" s="5">
        <v>446674175</v>
      </c>
      <c r="N146" s="5">
        <v>446674175</v>
      </c>
      <c r="O146" s="5">
        <v>446674175</v>
      </c>
      <c r="P146" s="5">
        <v>446674175</v>
      </c>
      <c r="Q146" s="5">
        <v>446674175</v>
      </c>
      <c r="R146" s="5">
        <v>446674175</v>
      </c>
      <c r="S146" s="5">
        <v>446674175</v>
      </c>
      <c r="T146" s="5">
        <v>446674175</v>
      </c>
      <c r="U146" s="5">
        <v>446674175</v>
      </c>
      <c r="V146" s="5">
        <v>446674175</v>
      </c>
      <c r="W146" s="5">
        <v>446674175</v>
      </c>
      <c r="X146" s="5">
        <v>446674175</v>
      </c>
      <c r="Y146" s="5">
        <v>446674175</v>
      </c>
      <c r="Z146" s="5">
        <v>446674175</v>
      </c>
    </row>
    <row r="148" spans="2:26" ht="15.5" x14ac:dyDescent="0.35">
      <c r="B148" t="s">
        <v>137</v>
      </c>
      <c r="C148" t="s">
        <v>138</v>
      </c>
      <c r="D148" s="5">
        <v>-233775077</v>
      </c>
      <c r="E148" s="5">
        <v>-6895212827</v>
      </c>
      <c r="F148" s="5">
        <v>7613104961</v>
      </c>
      <c r="G148" s="5">
        <v>4779945482</v>
      </c>
      <c r="I148" s="5">
        <v>5076743188</v>
      </c>
      <c r="J148" s="5">
        <v>27194053824</v>
      </c>
      <c r="K148" s="5">
        <v>22618042674</v>
      </c>
      <c r="L148" s="5">
        <v>14918731527</v>
      </c>
      <c r="M148" s="5">
        <v>1156766570</v>
      </c>
      <c r="N148" s="5">
        <v>-12558918012</v>
      </c>
      <c r="O148" s="5">
        <v>19059282147</v>
      </c>
      <c r="P148" s="5">
        <v>24013241213</v>
      </c>
      <c r="Q148" s="5">
        <v>27759196515</v>
      </c>
      <c r="R148" s="5">
        <v>21196320337</v>
      </c>
      <c r="S148" s="5">
        <v>18401769853</v>
      </c>
      <c r="T148" s="5">
        <v>25779517735</v>
      </c>
      <c r="U148" s="5">
        <v>27811645301</v>
      </c>
      <c r="V148" s="5">
        <v>826683763</v>
      </c>
      <c r="W148" s="5">
        <v>22620899278</v>
      </c>
      <c r="X148" s="5">
        <v>-4695612666</v>
      </c>
      <c r="Y148" s="5">
        <v>23596669354</v>
      </c>
      <c r="Z148" s="5">
        <v>11781159174</v>
      </c>
    </row>
    <row r="149" spans="2:26" ht="15.5" x14ac:dyDescent="0.35">
      <c r="C149" t="s">
        <v>139</v>
      </c>
      <c r="D149" s="5">
        <v>14213949011</v>
      </c>
      <c r="E149" s="5">
        <v>10138308990</v>
      </c>
      <c r="F149" s="5">
        <v>28417799779</v>
      </c>
      <c r="G149" s="5">
        <v>18808810593</v>
      </c>
      <c r="I149" s="5">
        <v>72507014196</v>
      </c>
      <c r="J149" s="5">
        <v>104818186188</v>
      </c>
      <c r="K149" s="5">
        <v>78240903984</v>
      </c>
      <c r="L149" s="5">
        <v>56599190815</v>
      </c>
      <c r="M149" s="5">
        <v>37202964081</v>
      </c>
      <c r="N149" s="5">
        <v>39451068417</v>
      </c>
      <c r="O149" s="5">
        <v>85800285812</v>
      </c>
      <c r="P149" s="5">
        <v>88075376826</v>
      </c>
      <c r="Q149" s="5">
        <v>84108381740</v>
      </c>
      <c r="R149" s="5">
        <v>84189630471</v>
      </c>
      <c r="S149" s="5">
        <v>77332760847</v>
      </c>
      <c r="T149" s="5">
        <v>92391967202</v>
      </c>
      <c r="U149" s="5">
        <v>102522267883</v>
      </c>
      <c r="V149" s="5">
        <v>92738036739</v>
      </c>
      <c r="W149" s="5">
        <v>42714615652</v>
      </c>
    </row>
    <row r="150" spans="2:26" ht="15.5" x14ac:dyDescent="0.35">
      <c r="C150" t="s">
        <v>140</v>
      </c>
      <c r="D150" s="5">
        <v>-9308544121</v>
      </c>
      <c r="E150" s="5">
        <v>-10452021029</v>
      </c>
      <c r="F150" s="5">
        <v>-9640351550</v>
      </c>
      <c r="G150" s="5">
        <v>-9903655500</v>
      </c>
      <c r="I150" s="5">
        <v>-42029510012</v>
      </c>
      <c r="J150" s="5">
        <v>-54920460470</v>
      </c>
      <c r="K150" s="5">
        <v>-59116218223</v>
      </c>
      <c r="L150" s="5">
        <v>-48983914112</v>
      </c>
      <c r="M150" s="5">
        <v>-39937882675</v>
      </c>
      <c r="N150" s="5">
        <v>-27568529436</v>
      </c>
      <c r="O150" s="5">
        <v>-39593229295</v>
      </c>
      <c r="P150" s="5">
        <v>-34598592735</v>
      </c>
      <c r="Q150" s="5">
        <v>-35870744795</v>
      </c>
      <c r="R150" s="5">
        <v>-41400616689</v>
      </c>
      <c r="S150" s="5">
        <v>-40905143490</v>
      </c>
      <c r="T150" s="5">
        <v>-54973100608</v>
      </c>
      <c r="U150" s="5">
        <v>-50555754264</v>
      </c>
    </row>
    <row r="151" spans="2:26" ht="15.5" x14ac:dyDescent="0.35">
      <c r="C151" t="s">
        <v>436</v>
      </c>
      <c r="D151" s="5">
        <v>-6073847074</v>
      </c>
      <c r="E151" s="5">
        <v>-6436144461</v>
      </c>
      <c r="F151" s="5">
        <v>-7458856454</v>
      </c>
      <c r="G151" s="5">
        <v>-5955948957</v>
      </c>
      <c r="I151" s="5">
        <v>-24858067398</v>
      </c>
      <c r="J151" s="5">
        <v>-24932543991</v>
      </c>
      <c r="K151" s="5">
        <v>-1713060750</v>
      </c>
      <c r="L151" s="5">
        <v>-1372538434</v>
      </c>
      <c r="M151" s="5">
        <v>-6903543759</v>
      </c>
      <c r="N151" s="5">
        <v>-24124689840</v>
      </c>
      <c r="O151" s="5">
        <v>-31786251794</v>
      </c>
      <c r="P151" s="5">
        <v>-31919216646</v>
      </c>
      <c r="Q151" s="5">
        <v>-24319659741</v>
      </c>
      <c r="R151" s="5">
        <v>-24054991918</v>
      </c>
      <c r="S151" s="5">
        <v>-20170912296</v>
      </c>
      <c r="T151" s="5">
        <v>-10935069843</v>
      </c>
      <c r="U151" s="5">
        <v>-21368745210</v>
      </c>
    </row>
    <row r="152" spans="2:26" ht="15.5" x14ac:dyDescent="0.35">
      <c r="C152" t="s">
        <v>297</v>
      </c>
      <c r="D152" s="5">
        <v>461410620</v>
      </c>
      <c r="E152" s="5">
        <v>-461410620</v>
      </c>
      <c r="F152" s="5">
        <v>-3335270978</v>
      </c>
      <c r="G152" s="5">
        <v>545612828</v>
      </c>
      <c r="I152" s="5">
        <v>-2789658150</v>
      </c>
      <c r="J152" s="5">
        <v>1212672227</v>
      </c>
      <c r="K152" s="5">
        <v>3012200878</v>
      </c>
      <c r="L152" s="5">
        <v>4905469901</v>
      </c>
      <c r="M152" s="5">
        <v>10371864087</v>
      </c>
      <c r="N152" s="5">
        <v>426675743</v>
      </c>
      <c r="O152" s="5">
        <v>4536871382</v>
      </c>
      <c r="P152" s="5">
        <v>3378612658</v>
      </c>
      <c r="Q152" s="5">
        <v>3273032469</v>
      </c>
      <c r="R152" s="5">
        <v>2335336368</v>
      </c>
      <c r="S152" s="5">
        <v>2246457646</v>
      </c>
      <c r="T152" s="5">
        <v>959577605</v>
      </c>
      <c r="U152" s="5">
        <v>1089858118</v>
      </c>
      <c r="V152" s="5">
        <v>319177184</v>
      </c>
      <c r="W152" s="5">
        <v>2410158428</v>
      </c>
    </row>
    <row r="153" spans="2:26" ht="15.5" x14ac:dyDescent="0.35">
      <c r="C153" t="s">
        <v>1706</v>
      </c>
      <c r="W153" s="5">
        <v>12984622128</v>
      </c>
      <c r="X153" s="5">
        <v>16612356371</v>
      </c>
    </row>
    <row r="154" spans="2:26" ht="15.5" x14ac:dyDescent="0.35">
      <c r="C154" t="s">
        <v>2221</v>
      </c>
      <c r="X154" s="5">
        <v>-109903129</v>
      </c>
    </row>
    <row r="155" spans="2:26" ht="15.5" x14ac:dyDescent="0.35">
      <c r="C155" t="s">
        <v>2096</v>
      </c>
      <c r="W155" s="5">
        <v>-470008065</v>
      </c>
      <c r="X155" s="5">
        <v>-61167195727</v>
      </c>
    </row>
    <row r="156" spans="2:26" ht="15.5" x14ac:dyDescent="0.35">
      <c r="C156" t="s">
        <v>1612</v>
      </c>
      <c r="W156" s="5">
        <v>-6160643500</v>
      </c>
      <c r="X156" s="5">
        <v>46463277167</v>
      </c>
    </row>
    <row r="157" spans="2:26" ht="15.5" x14ac:dyDescent="0.35">
      <c r="C157" t="s">
        <v>1540</v>
      </c>
    </row>
    <row r="158" spans="2:26" ht="15.5" x14ac:dyDescent="0.35">
      <c r="C158" t="s">
        <v>2222</v>
      </c>
      <c r="Y158" s="5">
        <v>22641652</v>
      </c>
      <c r="Z158" s="5">
        <v>9628249990</v>
      </c>
    </row>
    <row r="159" spans="2:26" ht="15.5" x14ac:dyDescent="0.35">
      <c r="C159" t="s">
        <v>2223</v>
      </c>
    </row>
    <row r="160" spans="2:26" ht="15.5" x14ac:dyDescent="0.35">
      <c r="C160" t="s">
        <v>757</v>
      </c>
    </row>
    <row r="161" spans="3:26" ht="15.5" x14ac:dyDescent="0.35">
      <c r="C161" t="s">
        <v>2224</v>
      </c>
      <c r="X161" s="5">
        <v>13485370957</v>
      </c>
      <c r="Y161" s="5">
        <v>17631340379</v>
      </c>
      <c r="Z161" s="5">
        <v>12171832139</v>
      </c>
    </row>
    <row r="162" spans="3:26" ht="15.5" x14ac:dyDescent="0.35">
      <c r="C162" t="s">
        <v>216</v>
      </c>
      <c r="D162" s="5">
        <v>409791893</v>
      </c>
      <c r="E162" s="5">
        <v>522582301</v>
      </c>
      <c r="F162" s="5">
        <v>629500354</v>
      </c>
      <c r="G162" s="5">
        <v>602671528</v>
      </c>
      <c r="I162" s="5">
        <v>2732367658</v>
      </c>
      <c r="J162" s="5">
        <v>1491627181</v>
      </c>
      <c r="K162" s="5">
        <v>1175124046</v>
      </c>
      <c r="L162" s="5">
        <v>1768939966</v>
      </c>
      <c r="M162" s="5">
        <v>2047161986</v>
      </c>
      <c r="N162" s="5">
        <v>3919344262</v>
      </c>
      <c r="O162" s="5">
        <v>4388598779</v>
      </c>
      <c r="P162" s="5">
        <v>3452206637</v>
      </c>
      <c r="Q162" s="5">
        <v>2489626260</v>
      </c>
      <c r="R162" s="5">
        <v>1889610349</v>
      </c>
      <c r="S162" s="5">
        <v>2335281965</v>
      </c>
      <c r="T162" s="5">
        <v>3709302745</v>
      </c>
      <c r="U162" s="5">
        <v>2585025330</v>
      </c>
      <c r="V162" s="5">
        <v>2573190361</v>
      </c>
      <c r="W162" s="5">
        <v>4603052190</v>
      </c>
      <c r="X162" s="5">
        <v>2414511027</v>
      </c>
      <c r="Y162" s="5">
        <v>3053463627</v>
      </c>
      <c r="Z162" s="5">
        <v>6479897880</v>
      </c>
    </row>
    <row r="163" spans="3:26" ht="15.5" x14ac:dyDescent="0.35">
      <c r="C163" t="s">
        <v>1935</v>
      </c>
      <c r="X163" s="5">
        <v>-7458031</v>
      </c>
    </row>
    <row r="164" spans="3:26" ht="15.5" x14ac:dyDescent="0.35">
      <c r="C164" t="s">
        <v>2225</v>
      </c>
      <c r="Z164" s="5">
        <v>344245187</v>
      </c>
    </row>
    <row r="165" spans="3:26" ht="15.5" x14ac:dyDescent="0.35">
      <c r="C165" t="s">
        <v>2226</v>
      </c>
      <c r="X165" s="5">
        <v>-8003011109</v>
      </c>
    </row>
    <row r="166" spans="3:26" ht="15.5" x14ac:dyDescent="0.35">
      <c r="C166" t="s">
        <v>2227</v>
      </c>
      <c r="Y166" s="5">
        <v>14476666</v>
      </c>
      <c r="Z166" s="5">
        <v>123135833</v>
      </c>
    </row>
    <row r="167" spans="3:26" ht="15.5" x14ac:dyDescent="0.35">
      <c r="C167" t="s">
        <v>2228</v>
      </c>
      <c r="Y167" s="5">
        <v>281819874</v>
      </c>
      <c r="Z167" s="5">
        <v>1088640342</v>
      </c>
    </row>
    <row r="168" spans="3:26" ht="15.5" x14ac:dyDescent="0.35">
      <c r="C168" t="s">
        <v>2229</v>
      </c>
      <c r="Y168" s="5">
        <v>4292483083</v>
      </c>
      <c r="Z168" s="5">
        <v>2985117682</v>
      </c>
    </row>
    <row r="169" spans="3:26" ht="15.5" x14ac:dyDescent="0.35">
      <c r="C169" t="s">
        <v>2230</v>
      </c>
    </row>
    <row r="170" spans="3:26" ht="15.5" x14ac:dyDescent="0.35">
      <c r="C170" t="s">
        <v>434</v>
      </c>
      <c r="Y170" s="5">
        <v>638853986</v>
      </c>
      <c r="Z170" s="5">
        <v>307628427</v>
      </c>
    </row>
    <row r="171" spans="3:26" ht="15.5" x14ac:dyDescent="0.35">
      <c r="C171" t="s">
        <v>2231</v>
      </c>
      <c r="Y171" s="5">
        <v>14082200379</v>
      </c>
      <c r="Z171" s="5">
        <v>18545036486</v>
      </c>
    </row>
    <row r="172" spans="3:26" ht="15.5" x14ac:dyDescent="0.35">
      <c r="C172" t="s">
        <v>2232</v>
      </c>
      <c r="Y172" s="5">
        <v>-8247893500</v>
      </c>
      <c r="Z172" s="5">
        <v>41446855000</v>
      </c>
    </row>
    <row r="173" spans="3:26" ht="15.5" x14ac:dyDescent="0.35">
      <c r="C173" t="s">
        <v>2233</v>
      </c>
      <c r="Y173" s="5">
        <v>7750000</v>
      </c>
      <c r="Z173" s="5">
        <v>-7750000</v>
      </c>
    </row>
    <row r="174" spans="3:26" ht="15.5" x14ac:dyDescent="0.35">
      <c r="C174" t="s">
        <v>2234</v>
      </c>
      <c r="Y174" s="5">
        <v>2678673016</v>
      </c>
      <c r="Z174" s="5">
        <v>19600200054</v>
      </c>
    </row>
    <row r="175" spans="3:26" ht="15.5" x14ac:dyDescent="0.35">
      <c r="C175" t="s">
        <v>2235</v>
      </c>
      <c r="Z175" s="5">
        <v>-9795252</v>
      </c>
    </row>
    <row r="176" spans="3:26" ht="15.5" x14ac:dyDescent="0.35">
      <c r="C176" t="s">
        <v>1726</v>
      </c>
      <c r="Z176" s="5">
        <v>360722410</v>
      </c>
    </row>
    <row r="177" spans="3:26" ht="15.5" x14ac:dyDescent="0.35">
      <c r="C177" t="s">
        <v>2236</v>
      </c>
      <c r="Y177" s="5">
        <v>-1601223000</v>
      </c>
      <c r="Z177" s="5">
        <v>-30136183500</v>
      </c>
    </row>
    <row r="178" spans="3:26" ht="15.5" x14ac:dyDescent="0.35">
      <c r="C178" t="s">
        <v>2237</v>
      </c>
      <c r="Y178" s="5">
        <v>6020688556</v>
      </c>
      <c r="Z178" s="5">
        <v>-32562125640</v>
      </c>
    </row>
    <row r="179" spans="3:26" ht="15.5" x14ac:dyDescent="0.35">
      <c r="C179" t="s">
        <v>2238</v>
      </c>
      <c r="Y179" s="5">
        <v>2841168128</v>
      </c>
      <c r="Z179" s="5">
        <v>-22421638822</v>
      </c>
    </row>
    <row r="180" spans="3:26" ht="15.5" x14ac:dyDescent="0.35">
      <c r="C180" t="s">
        <v>2239</v>
      </c>
      <c r="Y180" s="5">
        <v>-16801105451</v>
      </c>
      <c r="Z180" s="5">
        <v>-13922933909</v>
      </c>
    </row>
    <row r="181" spans="3:26" ht="15.5" x14ac:dyDescent="0.35">
      <c r="C181" t="s">
        <v>517</v>
      </c>
      <c r="D181" s="5">
        <v>-143063414</v>
      </c>
      <c r="F181" s="5">
        <v>-1121711895</v>
      </c>
      <c r="G181" s="5">
        <v>719869064</v>
      </c>
      <c r="J181" s="5">
        <v>-39767611</v>
      </c>
      <c r="K181" s="5">
        <v>-38795506</v>
      </c>
      <c r="L181" s="5">
        <v>-38356828</v>
      </c>
      <c r="M181" s="5">
        <v>-28750423</v>
      </c>
      <c r="N181" s="5">
        <v>-28793392</v>
      </c>
      <c r="O181" s="5">
        <v>-665184221</v>
      </c>
      <c r="P181" s="5">
        <v>-28477297</v>
      </c>
      <c r="Q181" s="5">
        <v>-25583736</v>
      </c>
      <c r="R181" s="5">
        <v>-2102000</v>
      </c>
      <c r="S181" s="5">
        <v>-46898000</v>
      </c>
      <c r="T181" s="5">
        <v>-1169495861</v>
      </c>
      <c r="U181" s="5">
        <v>-2231996910</v>
      </c>
      <c r="V181" s="5">
        <v>-6472011868</v>
      </c>
      <c r="W181" s="5">
        <v>-3850184199</v>
      </c>
    </row>
    <row r="182" spans="3:26" ht="15.5" x14ac:dyDescent="0.35">
      <c r="C182" t="s">
        <v>265</v>
      </c>
      <c r="D182" s="5">
        <v>206528008</v>
      </c>
      <c r="E182" s="5">
        <v>-206528008</v>
      </c>
      <c r="F182" s="5">
        <v>121995705</v>
      </c>
      <c r="G182" s="5">
        <v>-37414074</v>
      </c>
      <c r="I182" s="5">
        <v>-485403106</v>
      </c>
      <c r="J182" s="5">
        <v>-435659700</v>
      </c>
      <c r="K182" s="5">
        <v>1057888245</v>
      </c>
      <c r="L182" s="5">
        <v>2039940219</v>
      </c>
      <c r="M182" s="5">
        <v>-1595046727</v>
      </c>
      <c r="N182" s="5">
        <v>-4633993766</v>
      </c>
      <c r="O182" s="5">
        <v>-3621808516</v>
      </c>
      <c r="P182" s="5">
        <v>-4346668230</v>
      </c>
      <c r="Q182" s="5">
        <v>-1895855682</v>
      </c>
      <c r="R182" s="5">
        <v>-1760546244</v>
      </c>
      <c r="S182" s="5">
        <v>-2389776819</v>
      </c>
      <c r="T182" s="5">
        <v>-4203663505</v>
      </c>
      <c r="U182" s="5">
        <v>-4229009646</v>
      </c>
      <c r="V182" s="5">
        <v>-5362178660</v>
      </c>
      <c r="W182" s="5">
        <v>-938677500</v>
      </c>
      <c r="X182" s="5">
        <v>-425294415</v>
      </c>
      <c r="Y182" s="5">
        <v>-1318668041</v>
      </c>
      <c r="Z182" s="5">
        <v>-2239975133</v>
      </c>
    </row>
    <row r="183" spans="3:26" ht="15.5" x14ac:dyDescent="0.35">
      <c r="C183" t="s">
        <v>145</v>
      </c>
      <c r="G183" s="5">
        <v>-12506876900</v>
      </c>
      <c r="I183" s="5">
        <v>-17849493900</v>
      </c>
      <c r="J183" s="5">
        <v>-2195022525</v>
      </c>
      <c r="K183" s="5">
        <v>-61937417500</v>
      </c>
      <c r="L183" s="5">
        <v>-14905800000</v>
      </c>
      <c r="M183" s="5">
        <v>-252000000</v>
      </c>
      <c r="R183" s="5">
        <v>2400000000</v>
      </c>
      <c r="S183" s="5">
        <v>16000000000</v>
      </c>
      <c r="T183" s="5">
        <v>10000000000</v>
      </c>
      <c r="U183" s="5">
        <v>-6500000000</v>
      </c>
      <c r="V183" s="5">
        <v>-27102204181</v>
      </c>
      <c r="W183" s="5">
        <v>5000000000</v>
      </c>
      <c r="Z183" s="5">
        <v>46238500</v>
      </c>
    </row>
    <row r="184" spans="3:26" ht="15.5" x14ac:dyDescent="0.35">
      <c r="C184" t="s">
        <v>146</v>
      </c>
      <c r="D184" s="5">
        <v>-38454360300</v>
      </c>
      <c r="E184" s="5">
        <v>-284993222</v>
      </c>
      <c r="F184" s="5">
        <v>156354317</v>
      </c>
      <c r="G184" s="5">
        <v>-4797324282</v>
      </c>
      <c r="I184" s="5">
        <v>-9112109732</v>
      </c>
      <c r="J184" s="5">
        <v>23529226540</v>
      </c>
      <c r="K184" s="5">
        <v>-6605940142</v>
      </c>
      <c r="L184" s="5">
        <v>-1492183770</v>
      </c>
      <c r="M184" s="5">
        <v>-4343286646</v>
      </c>
      <c r="N184" s="5">
        <v>26102070386</v>
      </c>
      <c r="O184" s="5">
        <v>-1628233185</v>
      </c>
      <c r="P184" s="5">
        <v>-39159017401</v>
      </c>
      <c r="Q184" s="5">
        <v>-10000730529</v>
      </c>
      <c r="R184" s="5">
        <v>-26068849511</v>
      </c>
      <c r="S184" s="5">
        <v>-3807324640</v>
      </c>
      <c r="T184" s="5">
        <v>-29665441405</v>
      </c>
      <c r="U184" s="5">
        <v>-8424401581</v>
      </c>
      <c r="V184" s="5">
        <v>-10805594811</v>
      </c>
      <c r="W184" s="5">
        <v>-64535977631</v>
      </c>
      <c r="X184" s="5">
        <v>-697550122</v>
      </c>
      <c r="Y184" s="5">
        <v>-910060164</v>
      </c>
      <c r="Z184" s="5">
        <v>-666434917</v>
      </c>
    </row>
    <row r="185" spans="3:26" ht="15.5" x14ac:dyDescent="0.35">
      <c r="C185" t="s">
        <v>2240</v>
      </c>
      <c r="J185" s="5">
        <v>26430000000</v>
      </c>
      <c r="V185" s="5">
        <v>10988778</v>
      </c>
    </row>
    <row r="186" spans="3:26" ht="15.5" x14ac:dyDescent="0.35">
      <c r="C186" t="s">
        <v>2241</v>
      </c>
    </row>
    <row r="187" spans="3:26" ht="15.5" x14ac:dyDescent="0.35">
      <c r="C187" t="s">
        <v>1737</v>
      </c>
      <c r="R187" s="5">
        <v>3641367</v>
      </c>
      <c r="S187" s="5">
        <v>-495764050</v>
      </c>
      <c r="T187" s="5">
        <v>400670000</v>
      </c>
      <c r="U187" s="5">
        <v>-58164028</v>
      </c>
      <c r="V187" s="5">
        <v>-84595496</v>
      </c>
    </row>
    <row r="188" spans="3:26" ht="15.5" x14ac:dyDescent="0.35">
      <c r="C188" t="s">
        <v>2242</v>
      </c>
      <c r="W188" s="5">
        <v>-8000000000</v>
      </c>
    </row>
    <row r="189" spans="3:26" ht="15.5" x14ac:dyDescent="0.35">
      <c r="C189" t="s">
        <v>2243</v>
      </c>
      <c r="J189" s="5">
        <v>-1718047400</v>
      </c>
      <c r="K189" s="5">
        <v>-1290838151</v>
      </c>
      <c r="L189" s="5">
        <v>-210772121</v>
      </c>
      <c r="N189" s="5">
        <v>-4396415300</v>
      </c>
      <c r="O189" s="5">
        <v>-1882686012</v>
      </c>
      <c r="P189" s="5">
        <v>-1666378612</v>
      </c>
      <c r="Q189" s="5">
        <v>-1377322070</v>
      </c>
      <c r="R189" s="5">
        <v>-59681000</v>
      </c>
      <c r="S189" s="5">
        <v>-1939252240</v>
      </c>
      <c r="T189" s="5">
        <v>-1016283619</v>
      </c>
      <c r="U189" s="5">
        <v>-798411949</v>
      </c>
      <c r="V189" s="5">
        <v>-471694132</v>
      </c>
      <c r="W189" s="5">
        <v>-5980350753</v>
      </c>
    </row>
    <row r="190" spans="3:26" ht="15.5" x14ac:dyDescent="0.35">
      <c r="C190" t="s">
        <v>1488</v>
      </c>
      <c r="J190" s="5">
        <v>-1718047400</v>
      </c>
      <c r="K190" s="5">
        <v>-1290838151</v>
      </c>
      <c r="L190" s="5">
        <v>-210772121</v>
      </c>
      <c r="N190" s="5">
        <v>-4396415300</v>
      </c>
      <c r="O190" s="5">
        <v>-1882686012</v>
      </c>
      <c r="P190" s="5">
        <v>-1666378612</v>
      </c>
      <c r="Q190" s="5">
        <v>-1377322070</v>
      </c>
      <c r="R190" s="5">
        <v>-56039633</v>
      </c>
      <c r="S190" s="5">
        <v>-2435016290</v>
      </c>
      <c r="T190" s="5">
        <v>-615613619</v>
      </c>
      <c r="U190" s="5">
        <v>-856575977</v>
      </c>
      <c r="V190" s="5">
        <v>-556289628</v>
      </c>
      <c r="W190" s="5">
        <v>-13980350753</v>
      </c>
    </row>
    <row r="191" spans="3:26" ht="15.5" x14ac:dyDescent="0.35">
      <c r="C191" t="s">
        <v>289</v>
      </c>
      <c r="T191" s="5">
        <v>-19958900000</v>
      </c>
    </row>
    <row r="192" spans="3:26" ht="15.5" x14ac:dyDescent="0.35">
      <c r="C192" t="s">
        <v>438</v>
      </c>
      <c r="P192" s="5">
        <v>-5000000000</v>
      </c>
    </row>
    <row r="193" spans="3:26" ht="15.5" x14ac:dyDescent="0.35">
      <c r="C193" t="s">
        <v>2244</v>
      </c>
    </row>
    <row r="194" spans="3:26" ht="15.5" x14ac:dyDescent="0.35">
      <c r="C194" t="s">
        <v>1760</v>
      </c>
      <c r="O194" s="5">
        <v>3000000000</v>
      </c>
      <c r="P194" s="5">
        <v>1000000000</v>
      </c>
      <c r="Q194" s="5">
        <v>-4000000000</v>
      </c>
    </row>
    <row r="195" spans="3:26" ht="15.5" x14ac:dyDescent="0.35">
      <c r="C195" t="s">
        <v>2245</v>
      </c>
      <c r="N195" s="5">
        <v>27802000000</v>
      </c>
      <c r="P195" s="5">
        <v>-28962000000</v>
      </c>
    </row>
    <row r="196" spans="3:26" ht="15.5" x14ac:dyDescent="0.35">
      <c r="C196" t="s">
        <v>774</v>
      </c>
      <c r="P196" s="5">
        <v>-400000</v>
      </c>
    </row>
    <row r="197" spans="3:26" ht="15.5" x14ac:dyDescent="0.35">
      <c r="C197" t="s">
        <v>147</v>
      </c>
      <c r="D197" s="5">
        <v>-1469221800</v>
      </c>
      <c r="E197" s="5">
        <v>-284993222</v>
      </c>
      <c r="F197" s="5">
        <v>-997445683</v>
      </c>
      <c r="G197" s="5">
        <v>-4797324282</v>
      </c>
      <c r="I197" s="5">
        <v>-10265909732</v>
      </c>
      <c r="J197" s="5">
        <v>-4058739566</v>
      </c>
      <c r="K197" s="5">
        <v>-5421401991</v>
      </c>
      <c r="L197" s="5">
        <v>-1403991174</v>
      </c>
      <c r="M197" s="5">
        <v>-4343286646</v>
      </c>
      <c r="N197" s="5">
        <v>-2261740536</v>
      </c>
      <c r="O197" s="5">
        <v>-9203188839</v>
      </c>
      <c r="P197" s="5">
        <v>-10508738789</v>
      </c>
      <c r="Q197" s="5">
        <v>-4623408459</v>
      </c>
      <c r="R197" s="5">
        <v>-6012809878</v>
      </c>
      <c r="S197" s="5">
        <v>-1372308350</v>
      </c>
      <c r="T197" s="5">
        <v>-9399927786</v>
      </c>
      <c r="U197" s="5">
        <v>-7567825604</v>
      </c>
      <c r="V197" s="5">
        <v>-10260293961</v>
      </c>
      <c r="W197" s="5">
        <v>-10750503509</v>
      </c>
      <c r="X197" s="5">
        <v>-884550122</v>
      </c>
      <c r="Y197" s="5">
        <v>-1393029489</v>
      </c>
      <c r="Z197" s="5">
        <v>-825134917</v>
      </c>
    </row>
    <row r="198" spans="3:26" ht="15.5" x14ac:dyDescent="0.35">
      <c r="C198" t="s">
        <v>2246</v>
      </c>
      <c r="F198" s="5">
        <v>1153800000</v>
      </c>
      <c r="I198" s="5">
        <v>1153800000</v>
      </c>
      <c r="J198" s="5">
        <v>2612443506</v>
      </c>
    </row>
    <row r="199" spans="3:26" ht="15.5" x14ac:dyDescent="0.35">
      <c r="C199" t="s">
        <v>303</v>
      </c>
      <c r="N199" s="5">
        <v>-252000000</v>
      </c>
    </row>
    <row r="200" spans="3:26" ht="15.5" x14ac:dyDescent="0.35">
      <c r="C200" t="s">
        <v>773</v>
      </c>
      <c r="L200" s="5">
        <v>122579525</v>
      </c>
      <c r="O200" s="5">
        <v>-23358334</v>
      </c>
    </row>
    <row r="201" spans="3:26" ht="15.5" x14ac:dyDescent="0.35">
      <c r="C201" t="s">
        <v>2197</v>
      </c>
      <c r="D201" s="5">
        <v>-36985138500</v>
      </c>
    </row>
    <row r="202" spans="3:26" ht="15.5" x14ac:dyDescent="0.35">
      <c r="C202" t="s">
        <v>1274</v>
      </c>
      <c r="N202" s="5">
        <v>-5999400000</v>
      </c>
      <c r="O202" s="5">
        <v>6435000000</v>
      </c>
      <c r="P202" s="5">
        <v>5746000000</v>
      </c>
    </row>
    <row r="203" spans="3:26" ht="15.5" x14ac:dyDescent="0.35">
      <c r="C203" t="s">
        <v>222</v>
      </c>
      <c r="J203" s="5">
        <v>263570000</v>
      </c>
      <c r="K203" s="5">
        <v>106300000</v>
      </c>
      <c r="N203" s="5">
        <v>73000000</v>
      </c>
      <c r="O203" s="5">
        <v>46000000</v>
      </c>
      <c r="P203" s="5">
        <v>232500000</v>
      </c>
      <c r="T203" s="5">
        <v>309000000</v>
      </c>
      <c r="X203" s="5">
        <v>187000000</v>
      </c>
      <c r="Y203" s="5">
        <v>62469325</v>
      </c>
      <c r="Z203" s="5">
        <v>158700000</v>
      </c>
    </row>
    <row r="204" spans="3:26" ht="15.5" x14ac:dyDescent="0.35">
      <c r="C204" t="s">
        <v>290</v>
      </c>
      <c r="R204" s="5">
        <v>-20000000000</v>
      </c>
    </row>
    <row r="205" spans="3:26" ht="15.5" x14ac:dyDescent="0.35">
      <c r="C205" t="s">
        <v>2247</v>
      </c>
      <c r="N205" s="5">
        <v>16500000000</v>
      </c>
    </row>
    <row r="206" spans="3:26" ht="15.5" x14ac:dyDescent="0.35">
      <c r="C206" t="s">
        <v>2248</v>
      </c>
      <c r="N206" s="5">
        <v>-5363373778</v>
      </c>
    </row>
    <row r="207" spans="3:26" ht="15.5" x14ac:dyDescent="0.35">
      <c r="C207" t="s">
        <v>2249</v>
      </c>
    </row>
    <row r="208" spans="3:26" ht="15.5" x14ac:dyDescent="0.35">
      <c r="C208" t="s">
        <v>2250</v>
      </c>
      <c r="W208" s="5">
        <v>43039702284</v>
      </c>
    </row>
    <row r="209" spans="3:26" ht="15.5" x14ac:dyDescent="0.35">
      <c r="C209" t="s">
        <v>2251</v>
      </c>
      <c r="W209" s="5">
        <v>-82844825653</v>
      </c>
    </row>
    <row r="210" spans="3:26" ht="15.5" x14ac:dyDescent="0.35">
      <c r="C210" t="s">
        <v>2252</v>
      </c>
    </row>
    <row r="211" spans="3:26" ht="15.5" x14ac:dyDescent="0.35">
      <c r="C211" t="s">
        <v>427</v>
      </c>
      <c r="Y211" s="5">
        <v>6432500000</v>
      </c>
    </row>
    <row r="212" spans="3:26" ht="15.5" x14ac:dyDescent="0.35">
      <c r="C212" t="s">
        <v>1448</v>
      </c>
    </row>
    <row r="213" spans="3:26" ht="15.5" x14ac:dyDescent="0.35">
      <c r="C213" t="s">
        <v>128</v>
      </c>
    </row>
    <row r="214" spans="3:26" ht="15.5" x14ac:dyDescent="0.35">
      <c r="C214" t="s">
        <v>488</v>
      </c>
      <c r="Y214" s="5">
        <v>6432500000</v>
      </c>
    </row>
    <row r="215" spans="3:26" ht="15.5" x14ac:dyDescent="0.35">
      <c r="C215" t="s">
        <v>784</v>
      </c>
    </row>
    <row r="216" spans="3:26" ht="15.5" x14ac:dyDescent="0.35">
      <c r="C216" t="s">
        <v>2253</v>
      </c>
      <c r="Y216" s="5">
        <v>-6012000000</v>
      </c>
    </row>
    <row r="217" spans="3:26" ht="15.5" x14ac:dyDescent="0.35">
      <c r="C217" t="s">
        <v>166</v>
      </c>
    </row>
    <row r="218" spans="3:26" ht="15.5" x14ac:dyDescent="0.35">
      <c r="C218" t="s">
        <v>152</v>
      </c>
      <c r="G218" s="5">
        <v>-12506876900</v>
      </c>
      <c r="I218" s="5">
        <v>-17849493900</v>
      </c>
      <c r="J218" s="5">
        <v>-2195022525</v>
      </c>
      <c r="K218" s="5">
        <v>-61937417500</v>
      </c>
      <c r="L218" s="5">
        <v>-14905800000</v>
      </c>
      <c r="M218" s="5">
        <v>-252000000</v>
      </c>
      <c r="R218" s="5">
        <v>2400000000</v>
      </c>
      <c r="S218" s="5">
        <v>16000000000</v>
      </c>
      <c r="T218" s="5">
        <v>10000000000</v>
      </c>
      <c r="U218" s="5">
        <v>-6500000000</v>
      </c>
      <c r="V218" s="5">
        <v>-27102204181</v>
      </c>
      <c r="W218" s="5">
        <v>5000000000</v>
      </c>
      <c r="Z218" s="5">
        <v>46238500</v>
      </c>
    </row>
    <row r="219" spans="3:26" ht="15.5" x14ac:dyDescent="0.35">
      <c r="C219" t="s">
        <v>268</v>
      </c>
      <c r="S219" s="5">
        <v>20000000000</v>
      </c>
      <c r="T219" s="5">
        <v>18000000000</v>
      </c>
      <c r="U219" s="5">
        <v>10000000000</v>
      </c>
    </row>
    <row r="220" spans="3:26" ht="15.5" x14ac:dyDescent="0.35">
      <c r="C220" t="s">
        <v>2254</v>
      </c>
      <c r="U220" s="5">
        <v>-16500000000</v>
      </c>
      <c r="V220" s="5">
        <v>20500000000</v>
      </c>
      <c r="W220" s="5">
        <v>8000000000</v>
      </c>
    </row>
    <row r="221" spans="3:26" ht="15.5" x14ac:dyDescent="0.35">
      <c r="C221" t="s">
        <v>2255</v>
      </c>
      <c r="T221" s="5">
        <v>4000000000</v>
      </c>
    </row>
    <row r="222" spans="3:26" ht="15.5" x14ac:dyDescent="0.35">
      <c r="C222" t="s">
        <v>449</v>
      </c>
      <c r="S222" s="5">
        <v>-4000000000</v>
      </c>
      <c r="T222" s="5">
        <v>-12000000000</v>
      </c>
    </row>
    <row r="223" spans="3:26" ht="15.5" x14ac:dyDescent="0.35">
      <c r="C223" t="s">
        <v>2256</v>
      </c>
      <c r="S223" s="5">
        <v>-4000000000</v>
      </c>
      <c r="T223" s="5">
        <v>-8000000000</v>
      </c>
      <c r="U223" s="5">
        <v>-16500000000</v>
      </c>
      <c r="V223" s="5">
        <v>20500000000</v>
      </c>
      <c r="W223" s="5">
        <v>8000000000</v>
      </c>
    </row>
    <row r="224" spans="3:26" ht="15.5" x14ac:dyDescent="0.35">
      <c r="C224" t="s">
        <v>231</v>
      </c>
      <c r="V224" s="5">
        <v>-47602204181</v>
      </c>
      <c r="W224" s="5">
        <v>-3000000000</v>
      </c>
    </row>
    <row r="225" spans="2:26" ht="15.5" x14ac:dyDescent="0.35">
      <c r="C225" t="s">
        <v>608</v>
      </c>
      <c r="G225" s="5">
        <v>-12506876900</v>
      </c>
      <c r="I225" s="5">
        <v>-12506876900</v>
      </c>
      <c r="J225" s="5">
        <v>-1340022525</v>
      </c>
      <c r="K225" s="5">
        <v>-44667417500</v>
      </c>
    </row>
    <row r="226" spans="2:26" ht="15.5" x14ac:dyDescent="0.35">
      <c r="C226" t="s">
        <v>868</v>
      </c>
      <c r="I226" s="5">
        <v>-5342617000</v>
      </c>
      <c r="J226" s="5">
        <v>-735000000</v>
      </c>
      <c r="K226" s="5">
        <v>-17150000000</v>
      </c>
      <c r="L226" s="5">
        <v>-14700000000</v>
      </c>
    </row>
    <row r="227" spans="2:26" ht="15.5" x14ac:dyDescent="0.35">
      <c r="C227" t="s">
        <v>1971</v>
      </c>
      <c r="J227" s="5">
        <v>-120000000</v>
      </c>
      <c r="K227" s="5">
        <v>-120000000</v>
      </c>
      <c r="L227" s="5">
        <v>-205800000</v>
      </c>
      <c r="M227" s="5">
        <v>-252000000</v>
      </c>
    </row>
    <row r="228" spans="2:26" ht="15.5" x14ac:dyDescent="0.35">
      <c r="C228" t="s">
        <v>605</v>
      </c>
    </row>
    <row r="229" spans="2:26" ht="15.5" x14ac:dyDescent="0.35">
      <c r="C229" t="s">
        <v>806</v>
      </c>
      <c r="Z229" s="5">
        <v>42035000</v>
      </c>
    </row>
    <row r="230" spans="2:26" ht="15.5" x14ac:dyDescent="0.35">
      <c r="C230" t="s">
        <v>2257</v>
      </c>
      <c r="R230" s="5">
        <v>2000000000</v>
      </c>
    </row>
    <row r="231" spans="2:26" ht="15.5" x14ac:dyDescent="0.35">
      <c r="C231" t="s">
        <v>2258</v>
      </c>
      <c r="R231" s="5">
        <v>400000000</v>
      </c>
    </row>
    <row r="232" spans="2:26" ht="15.5" x14ac:dyDescent="0.35">
      <c r="C232" t="s">
        <v>2259</v>
      </c>
      <c r="Z232" s="5">
        <v>4203500</v>
      </c>
    </row>
    <row r="233" spans="2:26" ht="15.5" x14ac:dyDescent="0.35">
      <c r="C233" t="s">
        <v>167</v>
      </c>
      <c r="D233" s="5">
        <v>-38688135377</v>
      </c>
      <c r="E233" s="5">
        <v>-7180206049</v>
      </c>
      <c r="F233" s="5">
        <v>7769459278</v>
      </c>
      <c r="G233" s="5">
        <v>-12524255700</v>
      </c>
      <c r="I233" s="5">
        <v>-21884860444</v>
      </c>
      <c r="J233" s="5">
        <v>48528257839</v>
      </c>
      <c r="K233" s="5">
        <v>-45925314968</v>
      </c>
      <c r="L233" s="5">
        <v>-1479252243</v>
      </c>
      <c r="M233" s="5">
        <v>-3438520076</v>
      </c>
      <c r="N233" s="5">
        <v>13543152374</v>
      </c>
      <c r="O233" s="5">
        <v>17431048962</v>
      </c>
      <c r="P233" s="5">
        <v>-15145776188</v>
      </c>
      <c r="Q233" s="5">
        <v>17758465986</v>
      </c>
      <c r="R233" s="5">
        <v>-2472529174</v>
      </c>
      <c r="S233" s="5">
        <v>30594445213</v>
      </c>
      <c r="T233" s="5">
        <v>6114076330</v>
      </c>
      <c r="U233" s="5">
        <v>12887243720</v>
      </c>
      <c r="V233" s="5">
        <v>-37081115229</v>
      </c>
      <c r="W233" s="5">
        <v>-36915078353</v>
      </c>
      <c r="X233" s="5">
        <v>-5393162788</v>
      </c>
      <c r="Y233" s="5">
        <v>22686609190</v>
      </c>
      <c r="Z233" s="5">
        <v>11160962757</v>
      </c>
    </row>
    <row r="234" spans="2:26" ht="15.5" x14ac:dyDescent="0.35">
      <c r="C234" t="s">
        <v>242</v>
      </c>
      <c r="D234" s="5">
        <v>9351468</v>
      </c>
      <c r="E234" s="5">
        <v>1982988</v>
      </c>
      <c r="F234" s="5">
        <v>-10437598</v>
      </c>
      <c r="G234" s="5">
        <v>4488634</v>
      </c>
      <c r="I234" s="5">
        <v>-6718320</v>
      </c>
      <c r="J234" s="5">
        <v>12336602</v>
      </c>
      <c r="K234" s="5">
        <v>-4098275</v>
      </c>
      <c r="L234" s="5">
        <v>1162616794</v>
      </c>
      <c r="M234" s="5">
        <v>-311055202</v>
      </c>
      <c r="N234" s="5">
        <v>-175687717</v>
      </c>
      <c r="O234" s="5">
        <v>1221880</v>
      </c>
      <c r="P234" s="5">
        <v>9232203</v>
      </c>
      <c r="Q234" s="5">
        <v>-1210114</v>
      </c>
      <c r="R234" s="5">
        <v>-1299016</v>
      </c>
    </row>
    <row r="235" spans="2:26" ht="15.5" x14ac:dyDescent="0.35">
      <c r="C235" t="s">
        <v>2260</v>
      </c>
      <c r="N235" s="5">
        <v>-370601730</v>
      </c>
    </row>
    <row r="236" spans="2:26" ht="15.5" x14ac:dyDescent="0.35">
      <c r="C236" t="s">
        <v>168</v>
      </c>
      <c r="E236" s="5">
        <v>54494996422</v>
      </c>
      <c r="I236" s="5">
        <v>76386575186</v>
      </c>
      <c r="J236" s="5">
        <v>27845980745</v>
      </c>
      <c r="K236" s="5">
        <v>73775393988</v>
      </c>
      <c r="L236" s="5">
        <v>74092029437</v>
      </c>
      <c r="M236" s="5">
        <v>77841604715</v>
      </c>
      <c r="N236" s="5">
        <v>64844741788</v>
      </c>
      <c r="O236" s="5">
        <v>47412470946</v>
      </c>
      <c r="P236" s="5">
        <v>62549014931</v>
      </c>
      <c r="Q236" s="5">
        <v>44791759059</v>
      </c>
      <c r="R236" s="5">
        <v>47265587249</v>
      </c>
      <c r="S236" s="5">
        <v>16671142036</v>
      </c>
      <c r="T236" s="5">
        <v>20557065706</v>
      </c>
      <c r="U236" s="5">
        <v>7669821986</v>
      </c>
      <c r="V236" s="5">
        <v>44750937215</v>
      </c>
      <c r="W236" s="5">
        <v>81666015568</v>
      </c>
      <c r="X236" s="5">
        <v>87059178356</v>
      </c>
      <c r="Y236" s="5">
        <v>64372569166</v>
      </c>
      <c r="Z236" s="5">
        <v>53211606409</v>
      </c>
    </row>
    <row r="237" spans="2:26" ht="15.5" x14ac:dyDescent="0.35">
      <c r="C237" t="s">
        <v>169</v>
      </c>
      <c r="D237" s="5">
        <v>-38678783909</v>
      </c>
      <c r="E237" s="5">
        <v>47316773361</v>
      </c>
      <c r="F237" s="5">
        <v>7759021680</v>
      </c>
      <c r="G237" s="5">
        <v>-12519767066</v>
      </c>
      <c r="I237" s="5">
        <v>54494996422</v>
      </c>
      <c r="J237" s="5">
        <v>76386575186</v>
      </c>
      <c r="K237" s="5">
        <v>27845980745</v>
      </c>
      <c r="L237" s="5">
        <v>73775393988</v>
      </c>
      <c r="M237" s="5">
        <v>74092029437</v>
      </c>
      <c r="N237" s="5">
        <v>77841604715</v>
      </c>
      <c r="O237" s="5">
        <v>64844741788</v>
      </c>
      <c r="P237" s="5">
        <v>47412470946</v>
      </c>
      <c r="Q237" s="5">
        <v>62549014931</v>
      </c>
      <c r="R237" s="5">
        <v>44791759059</v>
      </c>
      <c r="S237" s="5">
        <v>47265587249</v>
      </c>
      <c r="T237" s="5">
        <v>26671142036</v>
      </c>
      <c r="U237" s="5">
        <v>20557065706</v>
      </c>
      <c r="V237" s="5">
        <v>7669821986</v>
      </c>
      <c r="W237" s="5">
        <v>44750937215</v>
      </c>
      <c r="X237" s="5">
        <v>81666015568</v>
      </c>
      <c r="Y237" s="5">
        <v>87059178356</v>
      </c>
      <c r="Z237" s="5">
        <v>64372569166</v>
      </c>
    </row>
    <row r="239" spans="2:26" ht="15.5" x14ac:dyDescent="0.35">
      <c r="B239" t="s">
        <v>170</v>
      </c>
      <c r="C239" t="s">
        <v>12</v>
      </c>
      <c r="D239" s="5">
        <v>450000000</v>
      </c>
      <c r="E239" s="5">
        <v>450000000</v>
      </c>
      <c r="F239" s="5">
        <v>450000000</v>
      </c>
      <c r="G239" s="5">
        <v>450000000</v>
      </c>
      <c r="I239" s="5">
        <v>450000000</v>
      </c>
      <c r="J239" s="5">
        <v>450000000</v>
      </c>
      <c r="K239" s="5">
        <v>450000000</v>
      </c>
      <c r="L239" s="5">
        <v>450000000</v>
      </c>
      <c r="M239" s="5">
        <v>450000000</v>
      </c>
      <c r="N239" s="5">
        <v>450000000</v>
      </c>
      <c r="O239" s="5">
        <v>450000000</v>
      </c>
      <c r="P239" s="5">
        <v>450000000</v>
      </c>
      <c r="Q239" s="5">
        <v>450000000</v>
      </c>
      <c r="R239" s="5">
        <v>450000000</v>
      </c>
      <c r="S239" s="5">
        <v>450000000</v>
      </c>
      <c r="T239" s="5">
        <v>450000000</v>
      </c>
      <c r="U239" s="5">
        <v>450000000</v>
      </c>
      <c r="V239" s="5">
        <v>450000000</v>
      </c>
      <c r="W239" s="5">
        <v>450000000</v>
      </c>
      <c r="X239" s="5">
        <v>450000000</v>
      </c>
      <c r="Y239" s="5">
        <v>450000000</v>
      </c>
      <c r="Z239" s="5">
        <v>450000000</v>
      </c>
    </row>
    <row r="240" spans="2:26" ht="15.5" x14ac:dyDescent="0.35">
      <c r="C240" t="s">
        <v>171</v>
      </c>
      <c r="D240" s="6">
        <v>-4.58</v>
      </c>
      <c r="E240" s="6">
        <v>-7.3</v>
      </c>
      <c r="F240" s="6">
        <v>4.68</v>
      </c>
      <c r="G240" s="6">
        <v>-1.61</v>
      </c>
    </row>
    <row r="241" spans="3:7" ht="15.5" x14ac:dyDescent="0.35">
      <c r="C241" t="s">
        <v>172</v>
      </c>
      <c r="D241" s="6">
        <v>-556.77</v>
      </c>
      <c r="E241" s="6">
        <v>-383.56</v>
      </c>
      <c r="F241" s="6">
        <v>726.5</v>
      </c>
      <c r="G241" s="6">
        <v>-1956.52</v>
      </c>
    </row>
    <row r="242" spans="3:7" ht="15.5" x14ac:dyDescent="0.35">
      <c r="C242" t="s">
        <v>60</v>
      </c>
      <c r="D242" s="6">
        <v>74.89</v>
      </c>
      <c r="E242" s="6">
        <v>111.63</v>
      </c>
      <c r="F242" s="6">
        <v>63.13</v>
      </c>
      <c r="G242" s="6">
        <v>74.180000000000007</v>
      </c>
    </row>
    <row r="243" spans="3:7" ht="15.5" x14ac:dyDescent="0.35">
      <c r="C243" t="s">
        <v>173</v>
      </c>
      <c r="D243" s="5">
        <v>60000000</v>
      </c>
      <c r="E243" s="5">
        <v>-2480000000</v>
      </c>
      <c r="F243" s="5">
        <v>6970000000</v>
      </c>
      <c r="G243" s="5">
        <v>1350000000</v>
      </c>
    </row>
    <row r="244" spans="3:7" ht="15.5" x14ac:dyDescent="0.35">
      <c r="C244" t="s">
        <v>174</v>
      </c>
      <c r="D244" s="6">
        <v>-8.1000000000000013E-3</v>
      </c>
      <c r="E244" s="6">
        <v>-1.2500000000000001E-2</v>
      </c>
      <c r="F244" s="6">
        <v>7.8000000000000005E-3</v>
      </c>
      <c r="G244" s="6">
        <v>-2.7000000000000001E-3</v>
      </c>
    </row>
    <row r="245" spans="3:7" ht="15.5" x14ac:dyDescent="0.35">
      <c r="C245" t="s">
        <v>175</v>
      </c>
      <c r="D245" s="6">
        <v>-1.4199999999999999E-2</v>
      </c>
      <c r="E245" s="6">
        <v>-2.1700000000000001E-2</v>
      </c>
      <c r="F245" s="6">
        <v>1.37E-2</v>
      </c>
      <c r="G245" s="6">
        <v>-4.7999999999999996E-3</v>
      </c>
    </row>
    <row r="246" spans="3:7" ht="15.5" x14ac:dyDescent="0.35">
      <c r="C246" t="s">
        <v>176</v>
      </c>
      <c r="D246" s="6">
        <v>-1.61E-2</v>
      </c>
      <c r="E246" s="6">
        <v>-2.6000000000000002E-2</v>
      </c>
      <c r="F246" s="6">
        <v>1.8600000000000002E-2</v>
      </c>
      <c r="G246" s="6">
        <v>-1.7000000000000001E-2</v>
      </c>
    </row>
    <row r="247" spans="3:7" ht="15.5" x14ac:dyDescent="0.35">
      <c r="C247" t="s">
        <v>177</v>
      </c>
      <c r="D247" s="6">
        <v>-475.38</v>
      </c>
      <c r="G247" s="6">
        <v>-474.45</v>
      </c>
    </row>
    <row r="248" spans="3:7" ht="15.5" x14ac:dyDescent="0.35">
      <c r="C248" t="s">
        <v>178</v>
      </c>
      <c r="D248" s="5">
        <v>246000000000</v>
      </c>
      <c r="E248" s="5">
        <v>253000000000</v>
      </c>
      <c r="F248" s="5">
        <v>259000000000</v>
      </c>
      <c r="G248" s="5">
        <v>254000000000</v>
      </c>
    </row>
    <row r="249" spans="3:7" ht="15.5" x14ac:dyDescent="0.35">
      <c r="C249" t="s">
        <v>179</v>
      </c>
      <c r="D249" s="6">
        <v>7.89</v>
      </c>
      <c r="E249" s="6">
        <v>8.33</v>
      </c>
      <c r="F249" s="6">
        <v>9.93</v>
      </c>
      <c r="G249" s="6">
        <v>9.39</v>
      </c>
    </row>
    <row r="250" spans="3:7" ht="15.5" x14ac:dyDescent="0.35">
      <c r="C250" t="s">
        <v>180</v>
      </c>
      <c r="D250" s="6">
        <v>323.10000000000002</v>
      </c>
      <c r="E250" s="6">
        <v>336.02</v>
      </c>
      <c r="F250" s="6">
        <v>342.24</v>
      </c>
      <c r="G250" s="6">
        <v>335.6</v>
      </c>
    </row>
    <row r="251" spans="3:7" ht="15.5" x14ac:dyDescent="0.35">
      <c r="C251" t="s">
        <v>181</v>
      </c>
      <c r="D251" s="6">
        <v>7.89</v>
      </c>
      <c r="E251" s="6">
        <v>8.33</v>
      </c>
      <c r="F251" s="6">
        <v>9.93</v>
      </c>
      <c r="G251" s="6">
        <v>9.39</v>
      </c>
    </row>
    <row r="252" spans="3:7" ht="15.5" x14ac:dyDescent="0.35">
      <c r="C252" t="s">
        <v>182</v>
      </c>
      <c r="D252" s="6">
        <v>323.10000000000002</v>
      </c>
      <c r="E252" s="6">
        <v>336.02</v>
      </c>
      <c r="F252" s="6">
        <v>342.24</v>
      </c>
      <c r="G252" s="6">
        <v>335.6</v>
      </c>
    </row>
    <row r="253" spans="3:7" ht="15.5" x14ac:dyDescent="0.35">
      <c r="C253" t="s">
        <v>183</v>
      </c>
    </row>
    <row r="254" spans="3:7" ht="15.5" x14ac:dyDescent="0.35">
      <c r="C254" t="s">
        <v>184</v>
      </c>
    </row>
    <row r="255" spans="3:7" ht="15.5" x14ac:dyDescent="0.35">
      <c r="C255" t="s">
        <v>185</v>
      </c>
      <c r="D255" s="5">
        <v>144000000000</v>
      </c>
      <c r="E255" s="5">
        <v>150000000000</v>
      </c>
      <c r="F255" s="5">
        <v>153000000000</v>
      </c>
      <c r="G255" s="5">
        <v>150000000000</v>
      </c>
    </row>
    <row r="256" spans="3:7" ht="15.5" x14ac:dyDescent="0.35">
      <c r="C256" t="s">
        <v>24</v>
      </c>
    </row>
    <row r="257" spans="3:26" ht="15.5" x14ac:dyDescent="0.35">
      <c r="C257" t="s">
        <v>21</v>
      </c>
      <c r="D257" s="5">
        <v>-9000000000</v>
      </c>
      <c r="E257" s="5">
        <v>-47000000000</v>
      </c>
      <c r="F257" s="5">
        <v>-54000000000</v>
      </c>
      <c r="G257" s="5">
        <v>-47000000000</v>
      </c>
    </row>
    <row r="258" spans="3:26" ht="15.5" x14ac:dyDescent="0.35">
      <c r="C258" t="s">
        <v>186</v>
      </c>
      <c r="D258" s="5">
        <v>9000000000</v>
      </c>
      <c r="E258" s="5">
        <v>46000000000</v>
      </c>
      <c r="F258" s="5">
        <v>49000000000</v>
      </c>
      <c r="G258" s="5">
        <v>45000000000</v>
      </c>
    </row>
    <row r="259" spans="3:26" ht="15.5" x14ac:dyDescent="0.35">
      <c r="C259" t="s">
        <v>187</v>
      </c>
      <c r="D259" s="5">
        <v>0</v>
      </c>
      <c r="E259" s="5">
        <v>-7000000000</v>
      </c>
      <c r="F259" s="5">
        <v>8000000000</v>
      </c>
      <c r="G259" s="5">
        <v>5000000000</v>
      </c>
    </row>
    <row r="260" spans="3:26" ht="15.5" x14ac:dyDescent="0.35">
      <c r="C260" t="s">
        <v>188</v>
      </c>
      <c r="D260" s="5">
        <v>-1000000000</v>
      </c>
      <c r="E260" s="5">
        <v>0</v>
      </c>
      <c r="F260" s="5">
        <v>-1000000000</v>
      </c>
      <c r="G260" s="5">
        <v>-5000000000</v>
      </c>
    </row>
    <row r="261" spans="3:26" ht="15.5" x14ac:dyDescent="0.35">
      <c r="C261" t="s">
        <v>13</v>
      </c>
      <c r="D261" s="5">
        <v>-2000000000</v>
      </c>
      <c r="E261" s="5">
        <v>-7000000000</v>
      </c>
      <c r="F261" s="5">
        <v>7000000000</v>
      </c>
      <c r="G261" s="5">
        <v>0</v>
      </c>
    </row>
    <row r="262" spans="3:26" ht="15.5" x14ac:dyDescent="0.35">
      <c r="C262" t="s">
        <v>16</v>
      </c>
      <c r="D262" s="6">
        <v>-3.81</v>
      </c>
      <c r="E262" s="6">
        <v>-16.07</v>
      </c>
      <c r="F262" s="6">
        <v>14.81</v>
      </c>
      <c r="G262" s="6">
        <v>-0.04</v>
      </c>
    </row>
    <row r="263" spans="3:26" ht="15.5" x14ac:dyDescent="0.35">
      <c r="C263" t="s">
        <v>45</v>
      </c>
      <c r="I263" s="6">
        <v>-13.01</v>
      </c>
      <c r="J263" s="6">
        <v>28.97</v>
      </c>
      <c r="K263" s="6">
        <v>3.09</v>
      </c>
      <c r="L263" s="6">
        <v>3.28</v>
      </c>
      <c r="M263" s="6">
        <v>-4.8499999999999996</v>
      </c>
      <c r="N263" s="6">
        <v>-11.1</v>
      </c>
      <c r="O263" s="6">
        <v>5.55</v>
      </c>
      <c r="P263" s="6">
        <v>14.27</v>
      </c>
      <c r="Q263" s="6">
        <v>13.77</v>
      </c>
      <c r="R263" s="6">
        <v>5.21</v>
      </c>
      <c r="S263" s="6">
        <v>3.49</v>
      </c>
      <c r="T263" s="6">
        <v>15.08</v>
      </c>
      <c r="U263" s="6">
        <v>16.399999999999999</v>
      </c>
      <c r="V263" s="6">
        <v>13.92</v>
      </c>
      <c r="W263" s="6">
        <v>54.45</v>
      </c>
      <c r="X263" s="6">
        <v>2.4</v>
      </c>
      <c r="Y263" s="6">
        <v>15.08</v>
      </c>
      <c r="Z263" s="6">
        <v>11.06</v>
      </c>
    </row>
    <row r="264" spans="3:26" ht="15.5" x14ac:dyDescent="0.35">
      <c r="C264" t="s">
        <v>59</v>
      </c>
      <c r="I264" s="6">
        <v>-261.33999999999997</v>
      </c>
      <c r="J264" s="6">
        <v>79.739999999999995</v>
      </c>
      <c r="K264" s="6">
        <v>970.87</v>
      </c>
      <c r="L264" s="6">
        <v>823.17</v>
      </c>
      <c r="M264" s="6">
        <v>-494.85</v>
      </c>
      <c r="N264" s="6">
        <v>-23.06</v>
      </c>
      <c r="O264" s="6">
        <v>81.08</v>
      </c>
      <c r="P264" s="6">
        <v>91.8</v>
      </c>
      <c r="Q264" s="6">
        <v>28.03</v>
      </c>
      <c r="R264" s="6">
        <v>53.74</v>
      </c>
      <c r="S264" s="6">
        <v>109.17</v>
      </c>
      <c r="T264" s="6">
        <v>22.08</v>
      </c>
      <c r="U264" s="6">
        <v>12.5</v>
      </c>
      <c r="V264" s="6">
        <v>22.63</v>
      </c>
      <c r="W264" s="6">
        <v>11.2</v>
      </c>
      <c r="X264" s="6">
        <v>152.08000000000001</v>
      </c>
      <c r="Y264" s="6">
        <v>27.85</v>
      </c>
      <c r="Z264" s="6">
        <v>38.43</v>
      </c>
    </row>
    <row r="265" spans="3:26" ht="15.5" x14ac:dyDescent="0.35">
      <c r="C265" t="s">
        <v>62</v>
      </c>
      <c r="I265" s="6">
        <v>21.26</v>
      </c>
      <c r="J265" s="6">
        <v>9.81</v>
      </c>
      <c r="K265" s="6">
        <v>17.239999999999998</v>
      </c>
      <c r="L265" s="6">
        <v>20.85</v>
      </c>
      <c r="M265" s="6">
        <v>26.48</v>
      </c>
      <c r="N265" s="6">
        <v>3.47</v>
      </c>
      <c r="O265" s="6">
        <v>2.34</v>
      </c>
      <c r="P265" s="6">
        <v>6.69</v>
      </c>
      <c r="Q265" s="6">
        <v>1.95</v>
      </c>
      <c r="R265" s="6">
        <v>1.51</v>
      </c>
      <c r="S265" s="6">
        <v>2.13</v>
      </c>
      <c r="T265" s="6">
        <v>1.61</v>
      </c>
      <c r="U265" s="6">
        <v>0.9</v>
      </c>
      <c r="V265" s="6">
        <v>1.51</v>
      </c>
      <c r="W265" s="6">
        <v>7.54</v>
      </c>
      <c r="X265" s="6">
        <v>10.26</v>
      </c>
      <c r="Y265" s="6">
        <v>9.08</v>
      </c>
      <c r="Z265" s="6">
        <v>10.06</v>
      </c>
    </row>
    <row r="266" spans="3:26" ht="15.5" x14ac:dyDescent="0.35">
      <c r="C266" t="s">
        <v>189</v>
      </c>
      <c r="I266" s="6">
        <v>8289999999.999999</v>
      </c>
      <c r="J266" s="5">
        <v>22040000000</v>
      </c>
      <c r="K266" s="5">
        <v>13730000000</v>
      </c>
      <c r="L266" s="5">
        <v>6030000000</v>
      </c>
      <c r="M266" s="5">
        <v>-3460000000</v>
      </c>
      <c r="N266" s="5">
        <v>5390000000</v>
      </c>
      <c r="O266" s="5">
        <v>13140000000</v>
      </c>
      <c r="P266" s="5">
        <v>19490000000</v>
      </c>
    </row>
    <row r="267" spans="3:26" ht="15.5" x14ac:dyDescent="0.35">
      <c r="C267" t="s">
        <v>190</v>
      </c>
      <c r="I267" s="6">
        <v>-2.1700000000000001E-2</v>
      </c>
      <c r="J267" s="6">
        <v>4.4199999999999996E-2</v>
      </c>
      <c r="K267" s="6">
        <v>4.7999999999999996E-3</v>
      </c>
      <c r="L267" s="6">
        <v>4.0999999999999995E-3</v>
      </c>
      <c r="M267" s="6">
        <v>-5.6999999999999993E-3</v>
      </c>
      <c r="N267" s="6">
        <v>-1.26E-2</v>
      </c>
      <c r="O267" s="6">
        <v>5.6000000000000008E-3</v>
      </c>
      <c r="P267" s="6">
        <v>1.4800000000000001E-2</v>
      </c>
      <c r="Q267" s="6">
        <v>1.6E-2</v>
      </c>
      <c r="R267" s="6">
        <v>6.3E-3</v>
      </c>
      <c r="S267" s="6">
        <v>4.3E-3</v>
      </c>
      <c r="T267" s="6">
        <v>1.8600000000000002E-2</v>
      </c>
      <c r="U267" s="6">
        <v>2.0299999999999999E-2</v>
      </c>
      <c r="V267" s="6">
        <v>1.6799999999999999E-2</v>
      </c>
      <c r="W267" s="6">
        <v>6.3600000000000004E-2</v>
      </c>
      <c r="X267" s="6">
        <v>5.6999999999999993E-3</v>
      </c>
      <c r="Y267" s="6">
        <v>3.49E-2</v>
      </c>
      <c r="Z267" s="6">
        <v>2.75E-2</v>
      </c>
    </row>
    <row r="268" spans="3:26" ht="15.5" x14ac:dyDescent="0.35">
      <c r="C268" t="s">
        <v>191</v>
      </c>
      <c r="I268" s="6">
        <v>-3.7999999999999999E-2</v>
      </c>
      <c r="J268" s="6">
        <v>7.6600000000000001E-2</v>
      </c>
      <c r="K268" s="6">
        <v>8.6999999999999994E-3</v>
      </c>
      <c r="L268" s="6">
        <v>7.3000000000000001E-3</v>
      </c>
      <c r="M268" s="6">
        <v>-1.1699999999999999E-2</v>
      </c>
      <c r="N268" s="6">
        <v>-2.6600000000000002E-2</v>
      </c>
      <c r="O268" s="6">
        <v>1.2500000000000001E-2</v>
      </c>
      <c r="P268" s="6">
        <v>3.2899999999999999E-2</v>
      </c>
      <c r="Q268" s="6">
        <v>3.3599999999999998E-2</v>
      </c>
      <c r="R268" s="6">
        <v>1.32E-2</v>
      </c>
      <c r="S268" s="6">
        <v>8.8999999999999999E-3</v>
      </c>
      <c r="T268" s="6">
        <v>3.85E-2</v>
      </c>
      <c r="U268" s="6">
        <v>4.2999999999999997E-2</v>
      </c>
      <c r="V268" s="6">
        <v>3.8100000000000002E-2</v>
      </c>
      <c r="W268" s="6">
        <v>0.15509999999999999</v>
      </c>
      <c r="X268" s="6">
        <v>8.0000000000000002E-3</v>
      </c>
      <c r="Y268" s="6">
        <v>5.0199999999999995E-2</v>
      </c>
      <c r="Z268" s="6">
        <v>3.8699999999999998E-2</v>
      </c>
    </row>
    <row r="269" spans="3:26" ht="15.5" x14ac:dyDescent="0.35">
      <c r="C269" t="s">
        <v>192</v>
      </c>
      <c r="I269" s="6">
        <v>-2.52E-2</v>
      </c>
      <c r="J269" s="6">
        <v>2.41E-2</v>
      </c>
      <c r="K269" s="6">
        <v>-3.0999999999999999E-3</v>
      </c>
      <c r="L269" s="6">
        <v>-2.6200000000000001E-2</v>
      </c>
      <c r="M269" s="6">
        <v>-5.4699999999999999E-2</v>
      </c>
      <c r="N269" s="6">
        <v>-2.76E-2</v>
      </c>
      <c r="O269" s="6">
        <v>-9.1000000000000004E-3</v>
      </c>
      <c r="P269" s="6">
        <v>8.5000000000000006E-3</v>
      </c>
      <c r="Q269" s="6">
        <v>2.4900000000000002E-2</v>
      </c>
      <c r="R269" s="6">
        <v>6.0000000000000001E-3</v>
      </c>
      <c r="S269" s="6">
        <v>-2.7000000000000001E-3</v>
      </c>
      <c r="T269" s="6">
        <v>3.3300000000000003E-2</v>
      </c>
      <c r="U269" s="6">
        <v>4.7300000000000002E-2</v>
      </c>
      <c r="V269" s="6">
        <v>4.6199999999999998E-2</v>
      </c>
      <c r="W269" s="6">
        <v>1.9900000000000001E-2</v>
      </c>
      <c r="X269" s="6">
        <v>-2.5899999999999999E-2</v>
      </c>
      <c r="Y269" s="6">
        <v>2.2400000000000003E-2</v>
      </c>
      <c r="Z269" s="6">
        <v>4.2599999999999999E-2</v>
      </c>
    </row>
    <row r="270" spans="3:26" ht="15.5" x14ac:dyDescent="0.35">
      <c r="C270" t="s">
        <v>193</v>
      </c>
    </row>
    <row r="271" spans="3:26" ht="15.5" x14ac:dyDescent="0.35">
      <c r="C271" t="s">
        <v>56</v>
      </c>
      <c r="I271" s="6">
        <v>9.93</v>
      </c>
      <c r="J271" s="6">
        <v>6.1</v>
      </c>
      <c r="K271" s="6">
        <v>8.44</v>
      </c>
      <c r="L271" s="6">
        <v>5.98</v>
      </c>
      <c r="M271" s="6">
        <v>5.81</v>
      </c>
      <c r="N271" s="6">
        <v>0.61</v>
      </c>
      <c r="O271" s="6">
        <v>1.02</v>
      </c>
      <c r="P271" s="6">
        <v>3.02</v>
      </c>
      <c r="Q271" s="6">
        <v>0.94</v>
      </c>
      <c r="R271" s="6">
        <v>0.71</v>
      </c>
      <c r="S271" s="6">
        <v>0.97</v>
      </c>
      <c r="T271" s="6">
        <v>0.85</v>
      </c>
      <c r="U271" s="6">
        <v>0.54</v>
      </c>
      <c r="V271" s="6">
        <v>0.86</v>
      </c>
      <c r="W271" s="6">
        <v>1.74</v>
      </c>
      <c r="X271" s="6">
        <v>1.22</v>
      </c>
      <c r="Y271" s="6">
        <v>1.4</v>
      </c>
      <c r="Z271" s="6">
        <v>1.49</v>
      </c>
    </row>
    <row r="272" spans="3:26" ht="15.5" x14ac:dyDescent="0.35">
      <c r="C272" t="s">
        <v>53</v>
      </c>
      <c r="I272" s="6">
        <v>342.24</v>
      </c>
      <c r="J272" s="6">
        <v>378.39</v>
      </c>
      <c r="K272" s="6">
        <v>355.47</v>
      </c>
      <c r="L272" s="6">
        <v>451.3</v>
      </c>
      <c r="M272" s="6">
        <v>413.05</v>
      </c>
      <c r="N272" s="6">
        <v>416.78</v>
      </c>
      <c r="O272" s="6">
        <v>442.78</v>
      </c>
      <c r="P272" s="6">
        <v>434.25</v>
      </c>
      <c r="Q272" s="6">
        <v>410.08</v>
      </c>
      <c r="R272" s="6">
        <v>395.62</v>
      </c>
      <c r="S272" s="6">
        <v>392.44</v>
      </c>
      <c r="T272" s="6">
        <v>391.32</v>
      </c>
      <c r="U272" s="6">
        <v>381.39</v>
      </c>
      <c r="V272" s="6">
        <v>364.99</v>
      </c>
      <c r="W272" s="6">
        <v>351.07</v>
      </c>
      <c r="X272" s="6">
        <v>299.81</v>
      </c>
      <c r="Y272" s="6">
        <v>300.66000000000003</v>
      </c>
      <c r="Z272" s="6">
        <v>285.92</v>
      </c>
    </row>
    <row r="273" spans="3:26" ht="15.5" x14ac:dyDescent="0.35">
      <c r="C273" t="s">
        <v>194</v>
      </c>
      <c r="I273" s="6">
        <v>9.93</v>
      </c>
      <c r="J273" s="6">
        <v>6.1</v>
      </c>
      <c r="K273" s="6">
        <v>8.44</v>
      </c>
      <c r="L273" s="6">
        <v>5.98</v>
      </c>
      <c r="M273" s="6">
        <v>5.81</v>
      </c>
      <c r="N273" s="6">
        <v>0.61</v>
      </c>
      <c r="O273" s="6">
        <v>1.02</v>
      </c>
      <c r="P273" s="6">
        <v>3.02</v>
      </c>
      <c r="Q273" s="6">
        <v>0.94</v>
      </c>
      <c r="R273" s="6">
        <v>0.71</v>
      </c>
      <c r="S273" s="6">
        <v>0.97</v>
      </c>
      <c r="T273" s="6">
        <v>0.85</v>
      </c>
      <c r="U273" s="6">
        <v>0.54</v>
      </c>
      <c r="V273" s="6">
        <v>0.86</v>
      </c>
      <c r="W273" s="6">
        <v>1.74</v>
      </c>
      <c r="X273" s="6">
        <v>1.22</v>
      </c>
      <c r="Y273" s="6">
        <v>1.4</v>
      </c>
      <c r="Z273" s="6">
        <v>1.49</v>
      </c>
    </row>
    <row r="274" spans="3:26" ht="15.5" x14ac:dyDescent="0.35">
      <c r="C274" t="s">
        <v>195</v>
      </c>
      <c r="I274" s="6">
        <v>342.24</v>
      </c>
      <c r="J274" s="6">
        <v>378.39</v>
      </c>
      <c r="K274" s="6">
        <v>355.47</v>
      </c>
      <c r="L274" s="6">
        <v>451.3</v>
      </c>
      <c r="M274" s="6">
        <v>413.05</v>
      </c>
      <c r="N274" s="6">
        <v>416.78</v>
      </c>
      <c r="O274" s="6">
        <v>442.78</v>
      </c>
      <c r="P274" s="6">
        <v>434.25</v>
      </c>
      <c r="Q274" s="6">
        <v>410.08</v>
      </c>
      <c r="R274" s="6">
        <v>395.62</v>
      </c>
      <c r="S274" s="6">
        <v>392.44</v>
      </c>
      <c r="T274" s="6">
        <v>391.32</v>
      </c>
      <c r="U274" s="6">
        <v>381.39</v>
      </c>
      <c r="V274" s="6">
        <v>364.99</v>
      </c>
      <c r="W274" s="6">
        <v>351.07</v>
      </c>
      <c r="X274" s="6">
        <v>299.81</v>
      </c>
      <c r="Y274" s="6">
        <v>300.66000000000003</v>
      </c>
      <c r="Z274" s="6">
        <v>285.92</v>
      </c>
    </row>
    <row r="275" spans="3:26" ht="15.5" x14ac:dyDescent="0.35">
      <c r="C275" t="s">
        <v>196</v>
      </c>
      <c r="T275" s="5">
        <v>4000000000</v>
      </c>
      <c r="U275" s="5">
        <v>12000000000</v>
      </c>
      <c r="V275" s="5">
        <v>28000000000</v>
      </c>
      <c r="W275" s="5">
        <v>8000000000</v>
      </c>
    </row>
    <row r="276" spans="3:26" ht="15.5" x14ac:dyDescent="0.35">
      <c r="C276" t="s">
        <v>197</v>
      </c>
      <c r="W276" s="5">
        <v>48000000000</v>
      </c>
    </row>
    <row r="277" spans="3:26" ht="15.5" x14ac:dyDescent="0.35">
      <c r="C277" t="s">
        <v>26</v>
      </c>
      <c r="T277" s="5">
        <v>4000000000</v>
      </c>
      <c r="U277" s="5">
        <v>12000000000</v>
      </c>
      <c r="V277" s="5">
        <v>28000000000</v>
      </c>
      <c r="W277" s="5">
        <v>56000000000</v>
      </c>
    </row>
    <row r="278" spans="3:26" ht="15.5" x14ac:dyDescent="0.35">
      <c r="C278" t="s">
        <v>23</v>
      </c>
      <c r="I278" s="5">
        <v>-54000000000</v>
      </c>
      <c r="J278" s="5">
        <v>-76000000000</v>
      </c>
      <c r="K278" s="5">
        <v>-28000000000</v>
      </c>
      <c r="L278" s="5">
        <v>-74000000000</v>
      </c>
      <c r="M278" s="5">
        <v>-74000000000</v>
      </c>
      <c r="N278" s="5">
        <v>-78000000000</v>
      </c>
      <c r="O278" s="5">
        <v>-65000000000</v>
      </c>
      <c r="P278" s="5">
        <v>-47000000000</v>
      </c>
      <c r="Q278" s="5">
        <v>-63000000000</v>
      </c>
      <c r="R278" s="5">
        <v>-45000000000</v>
      </c>
      <c r="S278" s="5">
        <v>-47000000000</v>
      </c>
      <c r="T278" s="5">
        <v>-23000000000</v>
      </c>
      <c r="U278" s="5">
        <v>-9000000000</v>
      </c>
      <c r="V278" s="5">
        <v>21000000000</v>
      </c>
      <c r="W278" s="5">
        <v>11000000000</v>
      </c>
      <c r="X278" s="5">
        <v>-82000000000</v>
      </c>
      <c r="Y278" s="5">
        <v>-87000000000</v>
      </c>
      <c r="Z278" s="5">
        <v>-64000000000</v>
      </c>
    </row>
    <row r="279" spans="3:26" ht="15.5" x14ac:dyDescent="0.35">
      <c r="C279" t="s">
        <v>198</v>
      </c>
      <c r="I279" s="5">
        <v>49000000000</v>
      </c>
      <c r="J279" s="5">
        <v>67000000000</v>
      </c>
      <c r="K279" s="5">
        <v>21000000000</v>
      </c>
      <c r="L279" s="5">
        <v>72000000000</v>
      </c>
      <c r="M279" s="5">
        <v>72000000000</v>
      </c>
      <c r="N279" s="5">
        <v>73000000000</v>
      </c>
      <c r="O279" s="5">
        <v>67000000000</v>
      </c>
      <c r="P279" s="5">
        <v>51000000000</v>
      </c>
      <c r="Q279" s="5">
        <v>66000000000</v>
      </c>
      <c r="R279" s="5">
        <v>42000000000</v>
      </c>
      <c r="S279" s="5">
        <v>46000000000</v>
      </c>
      <c r="T279" s="5">
        <v>30000000000</v>
      </c>
      <c r="U279" s="5">
        <v>31000000000</v>
      </c>
      <c r="V279" s="5">
        <v>9000000000</v>
      </c>
      <c r="W279" s="5">
        <v>45000000000</v>
      </c>
      <c r="X279" s="5">
        <v>123000000000</v>
      </c>
      <c r="Y279" s="5">
        <v>122000000000</v>
      </c>
      <c r="Z279" s="5">
        <v>115000000000</v>
      </c>
    </row>
    <row r="280" spans="3:26" ht="15.5" x14ac:dyDescent="0.35">
      <c r="C280" t="s">
        <v>199</v>
      </c>
      <c r="I280" s="5">
        <v>5000000000</v>
      </c>
      <c r="J280" s="5">
        <v>27000000000</v>
      </c>
      <c r="K280" s="5">
        <v>23000000000</v>
      </c>
      <c r="L280" s="5">
        <v>15000000000</v>
      </c>
      <c r="M280" s="5">
        <v>1000000000</v>
      </c>
      <c r="N280" s="5">
        <v>-13000000000</v>
      </c>
      <c r="O280" s="5">
        <v>19000000000</v>
      </c>
      <c r="P280" s="5">
        <v>24000000000</v>
      </c>
      <c r="Q280" s="5">
        <v>28000000000</v>
      </c>
      <c r="R280" s="5">
        <v>21000000000</v>
      </c>
      <c r="S280" s="5">
        <v>18000000000</v>
      </c>
      <c r="T280" s="5">
        <v>26000000000</v>
      </c>
      <c r="U280" s="5">
        <v>28000000000</v>
      </c>
      <c r="V280" s="5">
        <v>1000000000</v>
      </c>
      <c r="W280" s="5">
        <v>23000000000</v>
      </c>
      <c r="X280" s="5">
        <v>-5000000000</v>
      </c>
      <c r="Y280" s="5">
        <v>24000000000</v>
      </c>
      <c r="Z280" s="5">
        <v>12000000000</v>
      </c>
    </row>
    <row r="281" spans="3:26" ht="15.5" x14ac:dyDescent="0.35">
      <c r="C281" t="s">
        <v>200</v>
      </c>
      <c r="I281" s="5">
        <v>-10000000000</v>
      </c>
      <c r="J281" s="5">
        <v>-4000000000</v>
      </c>
      <c r="K281" s="5">
        <v>-5000000000</v>
      </c>
      <c r="L281" s="5">
        <v>-1000000000</v>
      </c>
      <c r="M281" s="5">
        <v>-4000000000</v>
      </c>
      <c r="N281" s="5">
        <v>-2000000000</v>
      </c>
      <c r="O281" s="5">
        <v>-9000000000</v>
      </c>
      <c r="P281" s="5">
        <v>-11000000000</v>
      </c>
      <c r="Q281" s="5">
        <v>-5000000000</v>
      </c>
      <c r="R281" s="5">
        <v>-6000000000</v>
      </c>
      <c r="S281" s="5">
        <v>-1000000000</v>
      </c>
      <c r="T281" s="5">
        <v>-9000000000</v>
      </c>
      <c r="U281" s="5">
        <v>-8000000000</v>
      </c>
      <c r="V281" s="5">
        <v>-10000000000</v>
      </c>
      <c r="W281" s="5">
        <v>-11000000000</v>
      </c>
      <c r="X281" s="5">
        <v>-1000000000</v>
      </c>
      <c r="Y281" s="5">
        <v>-1000000000</v>
      </c>
      <c r="Z281" s="5">
        <v>-1000000000</v>
      </c>
    </row>
    <row r="282" spans="3:26" ht="15.5" x14ac:dyDescent="0.35">
      <c r="C282" t="s">
        <v>15</v>
      </c>
      <c r="I282" s="5">
        <v>-5000000000</v>
      </c>
      <c r="J282" s="5">
        <v>23000000000</v>
      </c>
      <c r="K282" s="5">
        <v>17000000000</v>
      </c>
      <c r="L282" s="5">
        <v>14000000000</v>
      </c>
      <c r="M282" s="5">
        <v>-3000000000</v>
      </c>
      <c r="N282" s="5">
        <v>-15000000000</v>
      </c>
      <c r="O282" s="5">
        <v>10000000000</v>
      </c>
      <c r="P282" s="5">
        <v>14000000000</v>
      </c>
      <c r="Q282" s="5">
        <v>23000000000</v>
      </c>
      <c r="R282" s="5">
        <v>15000000000</v>
      </c>
      <c r="S282" s="5">
        <v>17000000000</v>
      </c>
      <c r="T282" s="5">
        <v>16000000000</v>
      </c>
      <c r="U282" s="5">
        <v>20000000000</v>
      </c>
      <c r="V282" s="5">
        <v>-9000000000</v>
      </c>
      <c r="W282" s="5">
        <v>12000000000</v>
      </c>
      <c r="X282" s="5">
        <v>-6000000000</v>
      </c>
      <c r="Y282" s="5">
        <v>22000000000</v>
      </c>
      <c r="Z282" s="5">
        <v>11000000000</v>
      </c>
    </row>
    <row r="283" spans="3:26" ht="15.5" x14ac:dyDescent="0.35">
      <c r="C283" t="s">
        <v>17</v>
      </c>
      <c r="I283" s="6">
        <v>-11.62</v>
      </c>
      <c r="J283" s="6">
        <v>51.79</v>
      </c>
      <c r="K283" s="6">
        <v>38.5</v>
      </c>
      <c r="L283" s="6">
        <v>30.26</v>
      </c>
      <c r="M283" s="6">
        <v>-7.13</v>
      </c>
      <c r="N283" s="6">
        <v>-33.18</v>
      </c>
      <c r="O283" s="6">
        <v>22.07</v>
      </c>
      <c r="P283" s="6">
        <v>30.23</v>
      </c>
      <c r="Q283" s="6">
        <v>51.8</v>
      </c>
      <c r="R283" s="6">
        <v>33.99</v>
      </c>
      <c r="S283" s="6">
        <v>38.130000000000003</v>
      </c>
      <c r="T283" s="6">
        <v>36.67</v>
      </c>
      <c r="U283" s="6">
        <v>45.32</v>
      </c>
      <c r="V283" s="6">
        <v>-21.12</v>
      </c>
      <c r="W283" s="6">
        <v>26.58</v>
      </c>
      <c r="X283" s="6">
        <v>-12.49</v>
      </c>
      <c r="Y283" s="6">
        <v>49.71</v>
      </c>
      <c r="Z283" s="6">
        <v>24.53</v>
      </c>
    </row>
  </sheetData>
  <pageMargins left="0.7" right="0.7" top="0.75" bottom="0.75" header="0.3" footer="0.3"/>
  <ignoredErrors>
    <ignoredError sqref="A1:Z284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Z23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2261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2262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vm="599">
        <f t="shared" ca="1" si="0"/>
        <v>5</v>
      </c>
      <c r="L2" s="2" t="str">
        <f t="shared" ca="1" si="0"/>
        <v>Libur</v>
      </c>
      <c r="M2" s="2" t="str">
        <f t="shared" ca="1" si="0"/>
        <v>Libur</v>
      </c>
      <c r="N2" s="2" vm="144">
        <f t="shared" ca="1" si="0"/>
        <v>50</v>
      </c>
      <c r="O2" s="2" vm="144">
        <f t="shared" ca="1" si="0"/>
        <v>50</v>
      </c>
      <c r="P2" s="2" vm="144">
        <f t="shared" ca="1" si="0"/>
        <v>50</v>
      </c>
      <c r="Q2" s="2" vm="144">
        <f t="shared" ca="1" si="0"/>
        <v>50</v>
      </c>
      <c r="R2" s="2" vm="144">
        <f t="shared" ca="1" si="0"/>
        <v>50</v>
      </c>
      <c r="S2" s="2" vm="543">
        <f t="shared" ca="1" si="0"/>
        <v>170</v>
      </c>
      <c r="T2" s="2" vm="25">
        <f t="shared" ca="1" si="0"/>
        <v>101</v>
      </c>
      <c r="U2" s="2" vm="600">
        <f t="shared" ca="1" si="0"/>
        <v>181</v>
      </c>
      <c r="V2" s="2" vm="364">
        <f t="shared" ca="1" si="0"/>
        <v>260</v>
      </c>
      <c r="W2" s="2" vm="601">
        <f t="shared" ca="1" si="0"/>
        <v>255</v>
      </c>
      <c r="X2" s="2" vm="59">
        <f t="shared" ca="1" si="0"/>
        <v>280</v>
      </c>
      <c r="Y2" s="2" vm="602">
        <f t="shared" ca="1" si="0"/>
        <v>460</v>
      </c>
      <c r="Z2" s="2" vm="76">
        <f t="shared" ca="1" si="0"/>
        <v>580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14127656200</v>
      </c>
      <c r="E4" s="2">
        <f>IFERROR(INDEX(E51:E500,MATCH($C$4,$C$51:$C$500,0)),"")</f>
        <v>4427961150</v>
      </c>
      <c r="H4" s="2">
        <f>IFERROR(SUM(D4:G4)*(4/MAX(1,COUNT(D4:G4))),"")</f>
        <v>37111234700</v>
      </c>
      <c r="I4" s="2">
        <f t="shared" ref="I4:Z4" si="1">IFERROR(INDEX(I51:I500,MATCH($C$4,$C$51:$C$500,0)),"")</f>
        <v>18398601100</v>
      </c>
      <c r="J4" s="2">
        <f t="shared" si="1"/>
        <v>37082046768</v>
      </c>
      <c r="K4" s="2">
        <f t="shared" si="1"/>
        <v>115031317824</v>
      </c>
      <c r="L4" s="2">
        <f t="shared" si="1"/>
        <v>73307080745</v>
      </c>
      <c r="M4" s="2">
        <f t="shared" si="1"/>
        <v>6010295707</v>
      </c>
      <c r="N4" s="2">
        <f t="shared" si="1"/>
        <v>32804745743</v>
      </c>
      <c r="O4" s="2">
        <f t="shared" si="1"/>
        <v>172419774164</v>
      </c>
      <c r="P4" s="2">
        <f t="shared" si="1"/>
        <v>305320473037</v>
      </c>
      <c r="Q4" s="2">
        <f t="shared" si="1"/>
        <v>249768643362</v>
      </c>
      <c r="R4" s="2">
        <f t="shared" si="1"/>
        <v>210140743548</v>
      </c>
      <c r="S4" s="2">
        <f t="shared" si="1"/>
        <v>225794233032</v>
      </c>
      <c r="T4" s="2">
        <f t="shared" si="1"/>
        <v>357566721199</v>
      </c>
      <c r="U4" s="2">
        <f t="shared" si="1"/>
        <v>404543663558</v>
      </c>
      <c r="V4" s="2">
        <f t="shared" si="1"/>
        <v>449486392992</v>
      </c>
      <c r="W4" s="2">
        <f t="shared" si="1"/>
        <v>309744775918</v>
      </c>
      <c r="X4" s="2">
        <f t="shared" si="1"/>
        <v>335114392279</v>
      </c>
      <c r="Y4" s="2">
        <f t="shared" si="1"/>
        <v>483122116623</v>
      </c>
      <c r="Z4" s="2">
        <f t="shared" si="1"/>
        <v>517776710508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5745996915</v>
      </c>
      <c r="E5" s="2">
        <f>IFERROR(INDEX(E51:E500,MATCH($C$5,$C$51:$C$500,0)),"")</f>
        <v>-2594044676</v>
      </c>
      <c r="H5" s="2">
        <f>IFERROR(SUM(D5:G5)*(4/MAX(1,COUNT(D5:G5))),"")</f>
        <v>6303904478</v>
      </c>
      <c r="I5" s="2">
        <f t="shared" ref="I5:Z5" si="2">IFERROR(INDEX(I51:I500,MATCH($C$5,$C$51:$C$500,0)),"")</f>
        <v>-4331817811</v>
      </c>
      <c r="J5" s="2">
        <f t="shared" si="2"/>
        <v>-5217283431</v>
      </c>
      <c r="K5" s="2">
        <f t="shared" si="2"/>
        <v>-9556139996</v>
      </c>
      <c r="L5" s="2">
        <f t="shared" si="2"/>
        <v>-57387990773</v>
      </c>
      <c r="M5" s="2">
        <f t="shared" si="2"/>
        <v>-133686148865</v>
      </c>
      <c r="N5" s="2">
        <f t="shared" si="2"/>
        <v>-950641963957</v>
      </c>
      <c r="O5" s="2">
        <f t="shared" si="2"/>
        <v>-350709057617</v>
      </c>
      <c r="P5" s="2">
        <f t="shared" si="2"/>
        <v>11418586089</v>
      </c>
      <c r="Q5" s="2">
        <f t="shared" si="2"/>
        <v>10110605948</v>
      </c>
      <c r="R5" s="2">
        <f t="shared" si="2"/>
        <v>4401322382</v>
      </c>
      <c r="S5" s="2">
        <f t="shared" si="2"/>
        <v>11582089610</v>
      </c>
      <c r="T5" s="2">
        <f t="shared" si="2"/>
        <v>24662820956</v>
      </c>
      <c r="U5" s="2">
        <f t="shared" si="2"/>
        <v>40535490585</v>
      </c>
      <c r="V5" s="2">
        <f t="shared" si="2"/>
        <v>31583042365</v>
      </c>
      <c r="W5" s="2">
        <f t="shared" si="2"/>
        <v>10859793995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-203019775245</v>
      </c>
      <c r="E6" s="2">
        <f>IFERROR(INDEX(E51:E500,MATCH($C$6,$C$51:$C$500,0)),"")</f>
        <v>-208765772160</v>
      </c>
      <c r="H6" s="2">
        <f>IFERROR(INDEX(D6:G6,COUNT(D6:G6)),"")</f>
        <v>-208765772160</v>
      </c>
      <c r="I6" s="2">
        <f t="shared" ref="I6:Z6" si="3">IFERROR(INDEX(I51:I500,MATCH($C$6,$C$51:$C$500,0)),"")</f>
        <v>-204713626305</v>
      </c>
      <c r="J6" s="2">
        <f t="shared" si="3"/>
        <v>-202856461711</v>
      </c>
      <c r="K6" s="2">
        <f t="shared" si="3"/>
        <v>-168766033092</v>
      </c>
      <c r="L6" s="2">
        <f t="shared" si="3"/>
        <v>-156049190847</v>
      </c>
      <c r="M6" s="2">
        <f t="shared" si="3"/>
        <v>-98369816665</v>
      </c>
      <c r="N6" s="2">
        <f t="shared" si="3"/>
        <v>-155781522771</v>
      </c>
      <c r="O6" s="2">
        <f t="shared" si="3"/>
        <v>801038813777</v>
      </c>
      <c r="P6" s="2">
        <f t="shared" si="3"/>
        <v>1793023079975</v>
      </c>
      <c r="Q6" s="2">
        <f t="shared" si="3"/>
        <v>1760159081900</v>
      </c>
      <c r="R6" s="2">
        <f t="shared" si="3"/>
        <v>1731148904614</v>
      </c>
      <c r="S6" s="2">
        <f t="shared" si="3"/>
        <v>1686021077510</v>
      </c>
      <c r="T6" s="2">
        <f t="shared" si="3"/>
        <v>967412481687</v>
      </c>
      <c r="U6" s="2">
        <f t="shared" si="3"/>
        <v>927916027400</v>
      </c>
      <c r="V6" s="2">
        <f t="shared" si="3"/>
        <v>855759068630</v>
      </c>
      <c r="W6" s="2">
        <f t="shared" si="3"/>
        <v>803063370249</v>
      </c>
      <c r="X6" s="2">
        <f t="shared" si="3"/>
        <v>795290254366</v>
      </c>
      <c r="Y6" s="2">
        <f t="shared" si="3"/>
        <v>429302762463</v>
      </c>
      <c r="Z6" s="2">
        <f t="shared" si="3"/>
        <v>578178843372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7.84</v>
      </c>
      <c r="E7" s="3">
        <f>IFERROR(INDEX(E51:E500,MATCH($C$7,$C$51:$C$500,0))/1000000000,"")</f>
        <v>7.84</v>
      </c>
      <c r="H7" s="3">
        <f>IFERROR(INDEX(D7:G7,COUNT(D7:G7)),"")</f>
        <v>7.84</v>
      </c>
      <c r="I7" s="3">
        <f t="shared" ref="I7:Z7" si="4">IFERROR(INDEX(I51:I500,MATCH($C$7,$C$51:$C$500,0))/1000000000,"")</f>
        <v>7.84</v>
      </c>
      <c r="J7" s="3">
        <f t="shared" si="4"/>
        <v>7.84</v>
      </c>
      <c r="K7" s="3">
        <f t="shared" si="4"/>
        <v>7.84</v>
      </c>
      <c r="L7" s="3">
        <f t="shared" si="4"/>
        <v>7.84</v>
      </c>
      <c r="M7" s="3">
        <f t="shared" si="4"/>
        <v>7.84</v>
      </c>
      <c r="N7" s="3">
        <f t="shared" si="4"/>
        <v>7.84</v>
      </c>
      <c r="O7" s="3">
        <f t="shared" si="4"/>
        <v>7.84</v>
      </c>
      <c r="P7" s="3">
        <f t="shared" si="4"/>
        <v>7.84</v>
      </c>
      <c r="Q7" s="3">
        <f t="shared" si="4"/>
        <v>7.84</v>
      </c>
      <c r="R7" s="3">
        <f t="shared" si="4"/>
        <v>7.84</v>
      </c>
      <c r="S7" s="3">
        <f t="shared" si="4"/>
        <v>7.84</v>
      </c>
      <c r="T7" s="3">
        <f t="shared" si="4"/>
        <v>7.84</v>
      </c>
      <c r="U7" s="3">
        <f t="shared" si="4"/>
        <v>1.57</v>
      </c>
      <c r="V7" s="3">
        <f t="shared" si="4"/>
        <v>1.57</v>
      </c>
      <c r="W7" s="3">
        <f t="shared" si="4"/>
        <v>1.57</v>
      </c>
      <c r="X7" s="3">
        <f t="shared" si="4"/>
        <v>1.57</v>
      </c>
      <c r="Y7" s="3">
        <f t="shared" si="4"/>
        <v>1.57</v>
      </c>
      <c r="Z7" s="3">
        <f t="shared" si="4"/>
        <v>1.57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-5000000000</v>
      </c>
      <c r="H8" s="2">
        <f>IFERROR(INDEX(D8:G8,COUNT(D8:G8)),"")</f>
        <v>-5000000000</v>
      </c>
      <c r="I8" s="2">
        <f t="shared" ref="I8:Z8" si="5">IFERROR(INDEX(I51:I500,MATCH($C$8,$C$51:$C$500,0)),"")</f>
        <v>-1000000000</v>
      </c>
      <c r="J8" s="2">
        <f t="shared" si="5"/>
        <v>1000000000</v>
      </c>
      <c r="K8" s="2">
        <f t="shared" si="5"/>
        <v>-33000000000</v>
      </c>
      <c r="L8" s="2">
        <f t="shared" si="5"/>
        <v>-33000000000</v>
      </c>
      <c r="M8" s="2">
        <f t="shared" si="5"/>
        <v>-1000000000</v>
      </c>
      <c r="N8" s="2">
        <f t="shared" si="5"/>
        <v>-16000000000</v>
      </c>
      <c r="O8" s="2">
        <f t="shared" si="5"/>
        <v>-15000000000</v>
      </c>
      <c r="P8" s="2">
        <f t="shared" si="5"/>
        <v>-58000000000</v>
      </c>
      <c r="Q8" s="2">
        <f t="shared" si="5"/>
        <v>-11000000000</v>
      </c>
      <c r="R8" s="2">
        <f t="shared" si="5"/>
        <v>25000000000</v>
      </c>
      <c r="S8" s="2">
        <f t="shared" si="5"/>
        <v>-840000000000</v>
      </c>
      <c r="T8" s="2">
        <f t="shared" si="5"/>
        <v>-44000000000</v>
      </c>
      <c r="U8" s="2">
        <f t="shared" si="5"/>
        <v>0</v>
      </c>
      <c r="V8" s="2">
        <f t="shared" si="5"/>
        <v>31000000000</v>
      </c>
      <c r="W8" s="2">
        <f t="shared" si="5"/>
        <v>-38000000000</v>
      </c>
      <c r="X8" s="2">
        <f t="shared" si="5"/>
        <v>326000000000</v>
      </c>
      <c r="Y8" s="2">
        <f t="shared" si="5"/>
        <v>107000000000</v>
      </c>
      <c r="Z8" s="2">
        <f t="shared" si="5"/>
        <v>-188000000000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-0.15</v>
      </c>
      <c r="E9" s="3">
        <f>IFERROR(INDEX(E51:E500,MATCH("Free cash flow per share (Quarter)",$C$51:$C$500,0)),"")</f>
        <v>-0.62</v>
      </c>
      <c r="H9" s="3">
        <f>IFERROR(INDEX(D9:G9,COUNT(D9:G9)),"")</f>
        <v>-0.62</v>
      </c>
      <c r="I9" s="3">
        <f t="shared" ref="I9:Z9" si="6">IFERROR(INDEX(I51:I500,MATCH($C$9,$C$51:$C$500,0)),"")</f>
        <v>-0.15</v>
      </c>
      <c r="J9" s="3">
        <f t="shared" si="6"/>
        <v>0.12</v>
      </c>
      <c r="K9" s="3">
        <f t="shared" si="6"/>
        <v>-4.2699999999999996</v>
      </c>
      <c r="L9" s="3">
        <f t="shared" si="6"/>
        <v>-4.25</v>
      </c>
      <c r="M9" s="3">
        <f t="shared" si="6"/>
        <v>-0.09</v>
      </c>
      <c r="N9" s="3">
        <f t="shared" si="6"/>
        <v>-2.06</v>
      </c>
      <c r="O9" s="3">
        <f t="shared" si="6"/>
        <v>-1.88</v>
      </c>
      <c r="P9" s="3">
        <f t="shared" si="6"/>
        <v>-7.37</v>
      </c>
      <c r="Q9" s="3">
        <f t="shared" si="6"/>
        <v>-1.4</v>
      </c>
      <c r="R9" s="3">
        <f t="shared" si="6"/>
        <v>3.24</v>
      </c>
      <c r="S9" s="3">
        <f t="shared" si="6"/>
        <v>-107.1</v>
      </c>
      <c r="T9" s="3">
        <f t="shared" si="6"/>
        <v>-5.61</v>
      </c>
      <c r="U9" s="3">
        <f t="shared" si="6"/>
        <v>-0.11</v>
      </c>
      <c r="V9" s="3">
        <f t="shared" si="6"/>
        <v>19.73</v>
      </c>
      <c r="W9" s="3">
        <f t="shared" si="6"/>
        <v>-24.42</v>
      </c>
      <c r="X9" s="3">
        <f t="shared" si="6"/>
        <v>207.69</v>
      </c>
      <c r="Y9" s="3">
        <f t="shared" si="6"/>
        <v>68.209999999999994</v>
      </c>
      <c r="Z9" s="3">
        <f t="shared" si="6"/>
        <v>-119.63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>
        <f t="shared" ca="1" si="7"/>
        <v>-1.1709601873536302</v>
      </c>
      <c r="L10" s="3" t="str">
        <f t="shared" ca="1" si="7"/>
        <v/>
      </c>
      <c r="M10" s="3" t="str">
        <f t="shared" ca="1" si="7"/>
        <v/>
      </c>
      <c r="N10" s="3">
        <f t="shared" ca="1" si="7"/>
        <v>-24.271844660194173</v>
      </c>
      <c r="O10" s="3">
        <f t="shared" ca="1" si="7"/>
        <v>-26.595744680851066</v>
      </c>
      <c r="P10" s="3">
        <f t="shared" ca="1" si="7"/>
        <v>-6.7842605156037994</v>
      </c>
      <c r="Q10" s="3">
        <f t="shared" ca="1" si="7"/>
        <v>-35.714285714285715</v>
      </c>
      <c r="R10" s="3">
        <f t="shared" ca="1" si="7"/>
        <v>15.432098765432098</v>
      </c>
      <c r="S10" s="3">
        <f t="shared" ca="1" si="7"/>
        <v>-1.5873015873015874</v>
      </c>
      <c r="T10" s="3">
        <f t="shared" ca="1" si="7"/>
        <v>-18.003565062388592</v>
      </c>
      <c r="U10" s="3">
        <f t="shared" ca="1" si="7"/>
        <v>-1645.4545454545455</v>
      </c>
      <c r="V10" s="3">
        <f t="shared" ca="1" si="7"/>
        <v>13.177901672579827</v>
      </c>
      <c r="W10" s="3">
        <f t="shared" ca="1" si="7"/>
        <v>-10.442260442260441</v>
      </c>
      <c r="X10" s="3">
        <f t="shared" ca="1" si="7"/>
        <v>1.3481631277384563</v>
      </c>
      <c r="Y10" s="3">
        <f t="shared" ca="1" si="7"/>
        <v>6.7438791965987397</v>
      </c>
      <c r="Z10" s="3">
        <f t="shared" ca="1" si="7"/>
        <v>-4.8482822034606707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156908027</v>
      </c>
      <c r="E11" s="2">
        <f>IFERROR(INDEX(E51:E500,MATCH($C$11,$C$51:$C$500,0)),"")</f>
        <v>2142302114</v>
      </c>
      <c r="H11" s="2">
        <f>IFERROR(INDEX(D11:G11,COUNT(D11:G11)),"")</f>
        <v>2142302114</v>
      </c>
      <c r="I11" s="2">
        <f t="shared" ref="I11:Z11" si="8">IFERROR(INDEX(I51:I500,MATCH($C$11,$C$51:$C$500,0)),"")</f>
        <v>122963321</v>
      </c>
      <c r="J11" s="2">
        <f t="shared" si="8"/>
        <v>464548275</v>
      </c>
      <c r="K11" s="2">
        <f t="shared" si="8"/>
        <v>995261913</v>
      </c>
      <c r="L11" s="2">
        <f t="shared" si="8"/>
        <v>800270520</v>
      </c>
      <c r="M11" s="2">
        <f t="shared" si="8"/>
        <v>859259029</v>
      </c>
      <c r="N11" s="2">
        <f t="shared" si="8"/>
        <v>1809693875</v>
      </c>
      <c r="O11" s="2">
        <f t="shared" si="8"/>
        <v>8039377359</v>
      </c>
      <c r="P11" s="2">
        <f t="shared" si="8"/>
        <v>16048242224</v>
      </c>
      <c r="Q11" s="2">
        <f t="shared" si="8"/>
        <v>15731523399</v>
      </c>
      <c r="R11" s="2">
        <f t="shared" si="8"/>
        <v>34333543482</v>
      </c>
      <c r="S11" s="2">
        <f t="shared" si="8"/>
        <v>18952287228</v>
      </c>
      <c r="T11" s="2">
        <f t="shared" si="8"/>
        <v>56457994830</v>
      </c>
      <c r="U11" s="2">
        <f t="shared" si="8"/>
        <v>33468955697</v>
      </c>
      <c r="V11" s="2">
        <f t="shared" si="8"/>
        <v>30074567643</v>
      </c>
      <c r="W11" s="2">
        <f t="shared" si="8"/>
        <v>14713472137</v>
      </c>
      <c r="X11" s="2">
        <f t="shared" si="8"/>
        <v>66789080752</v>
      </c>
      <c r="Y11" s="2">
        <f t="shared" si="8"/>
        <v>17212254436</v>
      </c>
      <c r="Z11" s="2">
        <f t="shared" si="8"/>
        <v>30482386564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7000000000</v>
      </c>
      <c r="E12" s="2">
        <f>IFERROR(INDEX(E51:E500,MATCH("Net Debt (Quarter)",$C$51:$C$500,0)),"")</f>
        <v>5000000000</v>
      </c>
      <c r="H12" s="2">
        <f>IFERROR(INDEX(D12:G12,COUNT(D12:G12)),"")</f>
        <v>5000000000</v>
      </c>
      <c r="I12" s="2">
        <f t="shared" ref="I12:Z12" si="9">IFERROR(INDEX(I51:I500,MATCH($C$12,$C$51:$C$500,0)),"")</f>
        <v>7000000000</v>
      </c>
      <c r="J12" s="2">
        <f t="shared" si="9"/>
        <v>7000000000</v>
      </c>
      <c r="K12" s="2">
        <f t="shared" si="9"/>
        <v>7000000000</v>
      </c>
      <c r="L12" s="2">
        <f t="shared" si="9"/>
        <v>7000000000</v>
      </c>
      <c r="M12" s="2">
        <f t="shared" si="9"/>
        <v>12000000000</v>
      </c>
      <c r="N12" s="2">
        <f t="shared" si="9"/>
        <v>87000000000</v>
      </c>
      <c r="O12" s="2">
        <f t="shared" si="9"/>
        <v>793000000000</v>
      </c>
      <c r="P12" s="2">
        <f t="shared" si="9"/>
        <v>792000000000</v>
      </c>
      <c r="Q12" s="2">
        <f t="shared" si="9"/>
        <v>672000000000</v>
      </c>
      <c r="R12" s="2">
        <f t="shared" si="9"/>
        <v>608000000000</v>
      </c>
      <c r="S12" s="2">
        <f t="shared" si="9"/>
        <v>670000000000</v>
      </c>
      <c r="T12" s="2">
        <f t="shared" si="9"/>
        <v>611000000000</v>
      </c>
      <c r="U12" s="2">
        <f t="shared" si="9"/>
        <v>494000000000</v>
      </c>
      <c r="V12" s="2">
        <f t="shared" si="9"/>
        <v>398000000000</v>
      </c>
      <c r="W12" s="2">
        <f t="shared" si="9"/>
        <v>399000000000</v>
      </c>
      <c r="X12" s="2">
        <f t="shared" si="9"/>
        <v>380000000000</v>
      </c>
      <c r="Y12" s="2">
        <f t="shared" si="9"/>
        <v>460000000000</v>
      </c>
      <c r="Z12" s="2">
        <f t="shared" si="9"/>
        <v>471000000000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7000000000</v>
      </c>
      <c r="E13" s="2">
        <f>IFERROR(INDEX(E51:E500,MATCH("Total Debt (Quarter)",$C$51:$C$500,0)),"")</f>
        <v>7000000000</v>
      </c>
      <c r="H13" s="2">
        <f>IFERROR(INDEX(D13:G13,COUNT(D13:G13)),"")</f>
        <v>7000000000</v>
      </c>
      <c r="I13" s="2">
        <f t="shared" ref="I13:Z13" si="10">IFERROR(INDEX(I51:I500,MATCH($C$13,$C$51:$C$500,0)),"")</f>
        <v>7000000000</v>
      </c>
      <c r="J13" s="2">
        <f t="shared" si="10"/>
        <v>7000000000</v>
      </c>
      <c r="K13" s="2">
        <f t="shared" si="10"/>
        <v>8000000000</v>
      </c>
      <c r="L13" s="2">
        <f t="shared" si="10"/>
        <v>8000000000</v>
      </c>
      <c r="M13" s="2">
        <f t="shared" si="10"/>
        <v>13000000000</v>
      </c>
      <c r="N13" s="2">
        <f t="shared" si="10"/>
        <v>88000000000</v>
      </c>
      <c r="O13" s="2">
        <f t="shared" si="10"/>
        <v>801000000000</v>
      </c>
      <c r="P13" s="2">
        <f t="shared" si="10"/>
        <v>808000000000</v>
      </c>
      <c r="Q13" s="2">
        <f t="shared" si="10"/>
        <v>687000000000</v>
      </c>
      <c r="R13" s="2">
        <f t="shared" si="10"/>
        <v>642000000000</v>
      </c>
      <c r="S13" s="2">
        <f t="shared" si="10"/>
        <v>689000000000</v>
      </c>
      <c r="T13" s="2">
        <f t="shared" si="10"/>
        <v>668000000000</v>
      </c>
      <c r="U13" s="2">
        <f t="shared" si="10"/>
        <v>528000000000</v>
      </c>
      <c r="V13" s="2">
        <f t="shared" si="10"/>
        <v>428000000000</v>
      </c>
      <c r="W13" s="2">
        <f t="shared" si="10"/>
        <v>413000000000</v>
      </c>
      <c r="X13" s="2">
        <f t="shared" si="10"/>
        <v>446000000000</v>
      </c>
      <c r="Y13" s="2">
        <f t="shared" si="10"/>
        <v>477000000000</v>
      </c>
      <c r="Z13" s="2">
        <f t="shared" si="10"/>
        <v>502000000000</v>
      </c>
    </row>
    <row r="14" spans="1:26" ht="15.5" x14ac:dyDescent="0.35">
      <c r="C14" t="s">
        <v>27</v>
      </c>
      <c r="D14" s="2">
        <f>IFERROR(INDEX(D51:D500,MATCH($C$14,$C$51:$C$500,0)),"")</f>
        <v>-3659128</v>
      </c>
      <c r="E14" s="2">
        <f>IFERROR(INDEX(E51:E500,MATCH($C$14,$C$51:$C$500,0)),"")</f>
        <v>-47614441</v>
      </c>
      <c r="H14" s="2">
        <f>IFERROR(SUM(D14:G14)*(4/MAX(1,COUNT(D14:G14))),"")</f>
        <v>-102547138</v>
      </c>
      <c r="I14" s="2">
        <f t="shared" ref="I14:Z14" si="11">IFERROR(INDEX(I51:I500,MATCH($C$14,$C$51:$C$500,0)),"")</f>
        <v>-39697876</v>
      </c>
      <c r="J14" s="2">
        <f t="shared" si="11"/>
        <v>-23169340</v>
      </c>
      <c r="K14" s="2">
        <f t="shared" si="11"/>
        <v>-26534438016</v>
      </c>
      <c r="L14" s="2">
        <f t="shared" si="11"/>
        <v>-27114778530</v>
      </c>
      <c r="M14" s="2">
        <f t="shared" si="11"/>
        <v>-4766486294</v>
      </c>
      <c r="N14" s="2">
        <f t="shared" si="11"/>
        <v>-24416693810</v>
      </c>
      <c r="O14" s="2">
        <f t="shared" si="11"/>
        <v>-28671008766</v>
      </c>
      <c r="P14" s="2">
        <f t="shared" si="11"/>
        <v>-76472379435</v>
      </c>
      <c r="Q14" s="2">
        <f t="shared" si="11"/>
        <v>-57975673176</v>
      </c>
      <c r="R14" s="2">
        <f t="shared" si="11"/>
        <v>-62938663733</v>
      </c>
      <c r="S14" s="2">
        <f t="shared" si="11"/>
        <v>-73272448221</v>
      </c>
      <c r="T14" s="2">
        <f t="shared" si="11"/>
        <v>-56548332184</v>
      </c>
      <c r="U14" s="2">
        <f t="shared" si="11"/>
        <v>-40085254810</v>
      </c>
      <c r="V14" s="2">
        <f t="shared" si="11"/>
        <v>-31598157219</v>
      </c>
      <c r="W14" s="2">
        <f t="shared" si="11"/>
        <v>-29237757824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6508830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-35064738530</v>
      </c>
      <c r="O15" s="2">
        <f t="shared" si="12"/>
        <v>418210471</v>
      </c>
      <c r="P15" s="2">
        <f t="shared" si="12"/>
        <v>-12988988430</v>
      </c>
      <c r="Q15" s="2">
        <f t="shared" si="12"/>
        <v>-3987607797</v>
      </c>
      <c r="R15" s="2">
        <f t="shared" si="12"/>
        <v>7190501695</v>
      </c>
      <c r="S15" s="2">
        <f t="shared" si="12"/>
        <v>6702272129</v>
      </c>
      <c r="T15" s="2">
        <f t="shared" si="12"/>
        <v>3478130983</v>
      </c>
      <c r="U15" s="2">
        <f t="shared" si="12"/>
        <v>-1200418615</v>
      </c>
      <c r="V15" s="2">
        <f t="shared" si="12"/>
        <v>-4878855252</v>
      </c>
      <c r="W15" s="2">
        <f t="shared" si="12"/>
        <v>-2202195825</v>
      </c>
      <c r="X15" s="2">
        <f t="shared" si="12"/>
        <v>846279057</v>
      </c>
      <c r="Y15" s="2">
        <f t="shared" si="12"/>
        <v>-4846280373</v>
      </c>
      <c r="Z15" s="2">
        <f t="shared" si="12"/>
        <v>-1227449481</v>
      </c>
    </row>
    <row r="16" spans="1:26" ht="15.5" x14ac:dyDescent="0.35">
      <c r="C16" t="s">
        <v>29</v>
      </c>
      <c r="D16" s="2">
        <f>IFERROR(INDEX(D51:D500,MATCH($C$16,$C$51:$C$500,0)),"")</f>
        <v>5745996915</v>
      </c>
      <c r="E16" s="2">
        <f>IFERROR(INDEX(E51:E500,MATCH($C$16,$C$51:$C$500,0)),"")</f>
        <v>-2715837744</v>
      </c>
      <c r="H16" s="2">
        <f>IFERROR(SUM(D16:G16)*(4/MAX(1,COUNT(D16:G16))),"")</f>
        <v>6060318342</v>
      </c>
      <c r="I16" s="2">
        <f t="shared" ref="I16:Z16" si="13">IFERROR(INDEX(I51:I500,MATCH($C$16,$C$51:$C$500,0)),"")</f>
        <v>-4441340688</v>
      </c>
      <c r="J16" s="2">
        <f t="shared" si="13"/>
        <v>-4425790744</v>
      </c>
      <c r="K16" s="2">
        <f t="shared" si="13"/>
        <v>-19892985630</v>
      </c>
      <c r="L16" s="2">
        <f t="shared" si="13"/>
        <v>-57747507867</v>
      </c>
      <c r="M16" s="2">
        <f t="shared" si="13"/>
        <v>-135180662798</v>
      </c>
      <c r="N16" s="2">
        <f t="shared" si="13"/>
        <v>-922128824292</v>
      </c>
      <c r="O16" s="2">
        <f t="shared" si="13"/>
        <v>-987520341470</v>
      </c>
      <c r="P16" s="2">
        <f t="shared" si="13"/>
        <v>45792570511</v>
      </c>
      <c r="Q16" s="2">
        <f t="shared" si="13"/>
        <v>32871461999</v>
      </c>
      <c r="R16" s="2">
        <f t="shared" si="13"/>
        <v>2038622269</v>
      </c>
      <c r="S16" s="2">
        <f t="shared" si="13"/>
        <v>11100805110</v>
      </c>
      <c r="T16" s="2">
        <f t="shared" si="13"/>
        <v>26599530802</v>
      </c>
      <c r="U16" s="2">
        <f t="shared" si="13"/>
        <v>67632300810</v>
      </c>
      <c r="V16" s="2">
        <f t="shared" si="13"/>
        <v>56735886400</v>
      </c>
      <c r="W16" s="2">
        <f t="shared" si="13"/>
        <v>13968872262</v>
      </c>
      <c r="X16" s="2">
        <f t="shared" si="13"/>
        <v>26588172752</v>
      </c>
      <c r="Y16" s="2">
        <f t="shared" si="13"/>
        <v>-175609146646</v>
      </c>
      <c r="Z16" s="2">
        <f t="shared" si="13"/>
        <v>34480177378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39200000000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392000000000</v>
      </c>
      <c r="O20" s="2">
        <f t="shared" ca="1" si="14"/>
        <v>392000000000</v>
      </c>
      <c r="P20" s="2">
        <f t="shared" ca="1" si="14"/>
        <v>392000000000</v>
      </c>
      <c r="Q20" s="2">
        <f t="shared" ca="1" si="14"/>
        <v>392000000000</v>
      </c>
      <c r="R20" s="2">
        <f t="shared" ca="1" si="14"/>
        <v>392000000000</v>
      </c>
      <c r="S20" s="2">
        <f t="shared" ca="1" si="14"/>
        <v>1332800000000</v>
      </c>
      <c r="T20" s="2">
        <f t="shared" ca="1" si="14"/>
        <v>791840000000</v>
      </c>
      <c r="U20" s="2">
        <f t="shared" ca="1" si="14"/>
        <v>284170000000</v>
      </c>
      <c r="V20" s="2">
        <f t="shared" ca="1" si="14"/>
        <v>408200000000</v>
      </c>
      <c r="W20" s="2">
        <f t="shared" ca="1" si="14"/>
        <v>400350000000</v>
      </c>
      <c r="X20" s="2">
        <f t="shared" ca="1" si="14"/>
        <v>439600000000</v>
      </c>
      <c r="Y20" s="2">
        <f t="shared" ca="1" si="14"/>
        <v>722200000000</v>
      </c>
      <c r="Z20" s="2">
        <f t="shared" ca="1" si="14"/>
        <v>910600000000</v>
      </c>
    </row>
    <row r="21" spans="1:26" ht="15.5" x14ac:dyDescent="0.35">
      <c r="C21" t="s">
        <v>12</v>
      </c>
      <c r="D21" s="2">
        <f>IFERROR(INDEX(D51:D500,MATCH($C$7,$C$51:$C$500,0)),"")</f>
        <v>7840000000</v>
      </c>
      <c r="E21" s="2">
        <f>IFERROR(INDEX(E51:E500,MATCH($C$7,$C$51:$C$500,0)),"")</f>
        <v>7840000000</v>
      </c>
      <c r="H21" s="2">
        <f>IFERROR(INDEX(D21:G21,COUNT(D21:G21)),"")</f>
        <v>7840000000</v>
      </c>
      <c r="I21" s="2">
        <f t="shared" ref="I21:Z21" si="15">IFERROR(INDEX(I51:I500,MATCH($C$7,$C$51:$C$500,0)),"")</f>
        <v>7840000000</v>
      </c>
      <c r="J21" s="2">
        <f t="shared" si="15"/>
        <v>7840000000</v>
      </c>
      <c r="K21" s="2">
        <f t="shared" si="15"/>
        <v>7840000000</v>
      </c>
      <c r="L21" s="2">
        <f t="shared" si="15"/>
        <v>7840000000</v>
      </c>
      <c r="M21" s="2">
        <f t="shared" si="15"/>
        <v>7840000000</v>
      </c>
      <c r="N21" s="2">
        <f t="shared" si="15"/>
        <v>7840000000</v>
      </c>
      <c r="O21" s="2">
        <f t="shared" si="15"/>
        <v>7840000000</v>
      </c>
      <c r="P21" s="2">
        <f t="shared" si="15"/>
        <v>7840000000</v>
      </c>
      <c r="Q21" s="2">
        <f t="shared" si="15"/>
        <v>7840000000</v>
      </c>
      <c r="R21" s="2">
        <f t="shared" si="15"/>
        <v>7840000000</v>
      </c>
      <c r="S21" s="2">
        <f t="shared" si="15"/>
        <v>7840000000</v>
      </c>
      <c r="T21" s="2">
        <f t="shared" si="15"/>
        <v>7840000000</v>
      </c>
      <c r="U21" s="2">
        <f t="shared" si="15"/>
        <v>1570000000</v>
      </c>
      <c r="V21" s="2">
        <f t="shared" si="15"/>
        <v>1570000000</v>
      </c>
      <c r="W21" s="2">
        <f t="shared" si="15"/>
        <v>1570000000</v>
      </c>
      <c r="X21" s="2">
        <f t="shared" si="15"/>
        <v>1570000000</v>
      </c>
      <c r="Y21" s="2">
        <f t="shared" si="15"/>
        <v>1570000000</v>
      </c>
      <c r="Z21" s="2">
        <f t="shared" si="15"/>
        <v>1570000000</v>
      </c>
    </row>
    <row r="23" spans="1:26" ht="15.5" x14ac:dyDescent="0.35">
      <c r="B23" t="s">
        <v>41</v>
      </c>
      <c r="C23" t="s">
        <v>42</v>
      </c>
      <c r="D23" s="3">
        <f>IFERROR(D5/D6*100,"")</f>
        <v>-2.8302646419866497</v>
      </c>
      <c r="E23" s="3">
        <f>IFERROR(E5/E6*100,"")</f>
        <v>1.242562250104821</v>
      </c>
      <c r="H23" s="3">
        <f t="shared" ref="H23:Z23" si="16">IFERROR(H5/H6*100,"")</f>
        <v>-3.0196063333450223</v>
      </c>
      <c r="I23" s="3">
        <f t="shared" si="16"/>
        <v>2.1160378472051899</v>
      </c>
      <c r="J23" s="3">
        <f t="shared" si="16"/>
        <v>2.5719089187470976</v>
      </c>
      <c r="K23" s="3">
        <f t="shared" si="16"/>
        <v>5.66235978941961</v>
      </c>
      <c r="L23" s="3">
        <f t="shared" si="16"/>
        <v>36.775577278876526</v>
      </c>
      <c r="M23" s="3">
        <f t="shared" si="16"/>
        <v>135.90159400242692</v>
      </c>
      <c r="N23" s="3">
        <f t="shared" si="16"/>
        <v>610.24051315408622</v>
      </c>
      <c r="O23" s="3">
        <f t="shared" si="16"/>
        <v>-43.781780805771717</v>
      </c>
      <c r="P23" s="3">
        <f t="shared" si="16"/>
        <v>0.63683430606811864</v>
      </c>
      <c r="Q23" s="3">
        <f t="shared" si="16"/>
        <v>0.5744143272030916</v>
      </c>
      <c r="R23" s="3">
        <f t="shared" si="16"/>
        <v>0.25424285399535734</v>
      </c>
      <c r="S23" s="3">
        <f t="shared" si="16"/>
        <v>0.68694809124836143</v>
      </c>
      <c r="T23" s="3">
        <f t="shared" si="16"/>
        <v>2.5493593914554737</v>
      </c>
      <c r="U23" s="3">
        <f t="shared" si="16"/>
        <v>4.3684438449219956</v>
      </c>
      <c r="V23" s="3">
        <f t="shared" si="16"/>
        <v>3.6906465292341992</v>
      </c>
      <c r="W23" s="3">
        <f t="shared" si="16"/>
        <v>1.3522960201301153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 t="str">
        <f>IFERROR(_xlfn.RRI(5,I23,D23),"")</f>
        <v/>
      </c>
      <c r="E24" s="4">
        <f>IFERROR(_xlfn.RRI(5,J23,E23),"")</f>
        <v>-0.13540540908770327</v>
      </c>
      <c r="H24" s="4" t="str">
        <f t="shared" ref="H24:Z24" si="17">IFERROR(_xlfn.RRI(5,M23,H23),"")</f>
        <v/>
      </c>
      <c r="I24" s="4">
        <f t="shared" si="17"/>
        <v>-0.67788979893489509</v>
      </c>
      <c r="J24" s="4" t="str">
        <f t="shared" si="17"/>
        <v/>
      </c>
      <c r="K24" s="4">
        <f t="shared" si="17"/>
        <v>0.54808285945100566</v>
      </c>
      <c r="L24" s="4">
        <f t="shared" si="17"/>
        <v>1.2975599225097074</v>
      </c>
      <c r="M24" s="4">
        <f t="shared" si="17"/>
        <v>2.5123287541203743</v>
      </c>
      <c r="N24" s="4">
        <f t="shared" si="17"/>
        <v>2.887903017795308</v>
      </c>
      <c r="O24" s="4" t="str">
        <f t="shared" si="17"/>
        <v/>
      </c>
      <c r="P24" s="4">
        <f t="shared" si="17"/>
        <v>-0.31963817306170239</v>
      </c>
      <c r="Q24" s="4">
        <f t="shared" si="17"/>
        <v>-0.31067415449920799</v>
      </c>
      <c r="R24" s="4">
        <f t="shared" si="17"/>
        <v>-0.28412796554555719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-0.55000000000000004</v>
      </c>
      <c r="J25" s="3">
        <f t="shared" si="18"/>
        <v>-0.54</v>
      </c>
      <c r="K25" s="3">
        <f t="shared" si="18"/>
        <v>-2.52</v>
      </c>
      <c r="L25" s="3">
        <f t="shared" si="18"/>
        <v>-7.33</v>
      </c>
      <c r="M25" s="3">
        <f t="shared" si="18"/>
        <v>-17.18</v>
      </c>
      <c r="N25" s="3">
        <f t="shared" si="18"/>
        <v>-121.3</v>
      </c>
      <c r="O25" s="3">
        <f t="shared" si="18"/>
        <v>-44.51</v>
      </c>
      <c r="P25" s="3">
        <f t="shared" si="18"/>
        <v>1.48</v>
      </c>
      <c r="Q25" s="3">
        <f t="shared" si="18"/>
        <v>1.3</v>
      </c>
      <c r="R25" s="3">
        <f t="shared" si="18"/>
        <v>0.56000000000000005</v>
      </c>
      <c r="S25" s="3">
        <f t="shared" si="18"/>
        <v>1.7</v>
      </c>
      <c r="T25" s="3">
        <f t="shared" si="18"/>
        <v>3.12</v>
      </c>
      <c r="U25" s="3">
        <f t="shared" si="18"/>
        <v>25.8</v>
      </c>
      <c r="V25" s="3">
        <f t="shared" si="18"/>
        <v>20.14</v>
      </c>
      <c r="W25" s="3">
        <f t="shared" si="18"/>
        <v>7.5</v>
      </c>
      <c r="X25" s="3">
        <f t="shared" si="18"/>
        <v>17.5</v>
      </c>
      <c r="Y25" s="3">
        <f t="shared" si="18"/>
        <v>-115.09</v>
      </c>
      <c r="Z25" s="3">
        <f t="shared" si="18"/>
        <v>21.21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-0.66013974594264213</v>
      </c>
      <c r="J26" s="4">
        <f t="shared" si="19"/>
        <v>-0.58620309968954976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-0.43541621376229345</v>
      </c>
      <c r="Q26" s="4">
        <f t="shared" si="19"/>
        <v>-0.42193486396940705</v>
      </c>
      <c r="R26" s="4">
        <f t="shared" si="19"/>
        <v>-0.40485148715348251</v>
      </c>
      <c r="S26" s="4">
        <f t="shared" si="19"/>
        <v>-0.37269005225670382</v>
      </c>
      <c r="T26" s="4" t="str">
        <f t="shared" si="19"/>
        <v/>
      </c>
      <c r="U26" s="4">
        <f t="shared" si="19"/>
        <v>3.9958017624979636E-2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1.8019969642857143</v>
      </c>
      <c r="E27" s="3">
        <f>IFERROR(E4/E21,"")</f>
        <v>0.56479096301020404</v>
      </c>
      <c r="H27" s="3">
        <f t="shared" ref="H27:Z27" si="20">IFERROR(H4/H21,"")</f>
        <v>4.7335758545918365</v>
      </c>
      <c r="I27" s="3">
        <f t="shared" si="20"/>
        <v>2.3467603443877549</v>
      </c>
      <c r="J27" s="3">
        <f t="shared" si="20"/>
        <v>4.7298529040816328</v>
      </c>
      <c r="K27" s="3">
        <f t="shared" si="20"/>
        <v>14.672361967346939</v>
      </c>
      <c r="L27" s="3">
        <f t="shared" si="20"/>
        <v>9.3503929521683666</v>
      </c>
      <c r="M27" s="3">
        <f t="shared" si="20"/>
        <v>0.76661935038265305</v>
      </c>
      <c r="N27" s="3">
        <f t="shared" si="20"/>
        <v>4.1842787937499999</v>
      </c>
      <c r="O27" s="3">
        <f t="shared" si="20"/>
        <v>21.992318133163266</v>
      </c>
      <c r="P27" s="3">
        <f t="shared" si="20"/>
        <v>38.943937887372449</v>
      </c>
      <c r="Q27" s="3">
        <f t="shared" si="20"/>
        <v>31.858245326785713</v>
      </c>
      <c r="R27" s="3">
        <f t="shared" si="20"/>
        <v>26.803666268877549</v>
      </c>
      <c r="S27" s="3">
        <f t="shared" si="20"/>
        <v>28.800284825510204</v>
      </c>
      <c r="T27" s="3">
        <f t="shared" si="20"/>
        <v>45.608000152933677</v>
      </c>
      <c r="U27" s="3">
        <f t="shared" si="20"/>
        <v>257.67112328535029</v>
      </c>
      <c r="V27" s="3">
        <f t="shared" si="20"/>
        <v>286.2970656</v>
      </c>
      <c r="W27" s="3">
        <f t="shared" si="20"/>
        <v>197.28966618980891</v>
      </c>
      <c r="X27" s="3">
        <f t="shared" si="20"/>
        <v>213.44865750254777</v>
      </c>
      <c r="Y27" s="3">
        <f t="shared" si="20"/>
        <v>307.72109339044584</v>
      </c>
      <c r="Z27" s="3">
        <f t="shared" si="20"/>
        <v>329.79408312611463</v>
      </c>
    </row>
    <row r="28" spans="1:26" ht="15.5" x14ac:dyDescent="0.35">
      <c r="C28" t="s">
        <v>48</v>
      </c>
      <c r="D28" s="4">
        <f>IFERROR(_xlfn.RRI(5,I27,D27),"")</f>
        <v>-5.145691390300855E-2</v>
      </c>
      <c r="E28" s="4">
        <f>IFERROR(_xlfn.RRI(5,J27,E27),"")</f>
        <v>-0.34625554100064015</v>
      </c>
      <c r="H28" s="4">
        <f t="shared" ref="H28:Z28" si="21">IFERROR(_xlfn.RRI(5,M27,H27),"")</f>
        <v>0.43920252659581438</v>
      </c>
      <c r="I28" s="4">
        <f t="shared" si="21"/>
        <v>-0.10922170669025066</v>
      </c>
      <c r="J28" s="4">
        <f t="shared" si="21"/>
        <v>-0.26461405520181502</v>
      </c>
      <c r="K28" s="4">
        <f t="shared" si="21"/>
        <v>-0.17735581205179163</v>
      </c>
      <c r="L28" s="4">
        <f t="shared" si="21"/>
        <v>-0.21743287055380944</v>
      </c>
      <c r="M28" s="4">
        <f t="shared" si="21"/>
        <v>-0.50877878491071771</v>
      </c>
      <c r="N28" s="4">
        <f t="shared" si="21"/>
        <v>-0.32010043061736659</v>
      </c>
      <c r="O28" s="4">
        <f t="shared" si="21"/>
        <v>-0.13573685043362149</v>
      </c>
      <c r="P28" s="4">
        <f t="shared" si="21"/>
        <v>-0.31470932440219324</v>
      </c>
      <c r="Q28" s="4">
        <f t="shared" si="21"/>
        <v>-0.35541381829451901</v>
      </c>
      <c r="R28" s="4">
        <f t="shared" si="21"/>
        <v>-0.32916150988428394</v>
      </c>
      <c r="S28" s="4">
        <f t="shared" si="21"/>
        <v>-0.33008350544675036</v>
      </c>
      <c r="T28" s="4">
        <f t="shared" si="21"/>
        <v>-0.31738354588615569</v>
      </c>
      <c r="U28" s="4">
        <f t="shared" si="21"/>
        <v>-4.8158626613036937E-2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1.8518518518518535E-2</v>
      </c>
      <c r="J29" s="4">
        <f t="shared" si="22"/>
        <v>-0.7857142857142857</v>
      </c>
      <c r="K29" s="4">
        <f t="shared" si="22"/>
        <v>-0.65620736698499327</v>
      </c>
      <c r="L29" s="4">
        <f t="shared" si="22"/>
        <v>-0.57334109429569269</v>
      </c>
      <c r="M29" s="4">
        <f t="shared" si="22"/>
        <v>-0.85836768342951364</v>
      </c>
      <c r="N29" s="4">
        <f t="shared" si="22"/>
        <v>1.7252302853291395</v>
      </c>
      <c r="O29" s="4">
        <f t="shared" si="22"/>
        <v>-31.074324324324323</v>
      </c>
      <c r="P29" s="4">
        <f t="shared" si="22"/>
        <v>0.13846153846153841</v>
      </c>
      <c r="Q29" s="4">
        <f t="shared" si="22"/>
        <v>1.3214285714285714</v>
      </c>
      <c r="R29" s="4">
        <f t="shared" si="22"/>
        <v>-0.6705882352941176</v>
      </c>
      <c r="S29" s="4">
        <f t="shared" si="22"/>
        <v>-0.45512820512820518</v>
      </c>
      <c r="T29" s="4">
        <f t="shared" si="22"/>
        <v>-0.87906976744186038</v>
      </c>
      <c r="U29" s="4">
        <f t="shared" si="22"/>
        <v>0.28103277060575971</v>
      </c>
      <c r="V29" s="4">
        <f t="shared" si="22"/>
        <v>1.6853333333333333</v>
      </c>
      <c r="W29" s="4">
        <f t="shared" si="22"/>
        <v>-0.5714285714285714</v>
      </c>
      <c r="X29" s="4">
        <f t="shared" si="22"/>
        <v>-1.1520549135459206</v>
      </c>
      <c r="Y29" s="4">
        <f t="shared" si="22"/>
        <v>-6.4262140499764264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1.0170682813488467</v>
      </c>
      <c r="I30" s="4">
        <f t="shared" si="23"/>
        <v>-0.50384073416688813</v>
      </c>
      <c r="J30" s="4">
        <f t="shared" si="23"/>
        <v>-0.67763520865912175</v>
      </c>
      <c r="K30" s="4">
        <f t="shared" si="23"/>
        <v>0.56917062656114381</v>
      </c>
      <c r="L30" s="4">
        <f t="shared" si="23"/>
        <v>11.19691747606055</v>
      </c>
      <c r="M30" s="4">
        <f t="shared" si="23"/>
        <v>-0.81678578599309826</v>
      </c>
      <c r="N30" s="4">
        <f t="shared" si="23"/>
        <v>-0.80973907487086016</v>
      </c>
      <c r="O30" s="4">
        <f t="shared" si="23"/>
        <v>-0.43528263123349259</v>
      </c>
      <c r="P30" s="4">
        <f t="shared" si="23"/>
        <v>0.22241314573057297</v>
      </c>
      <c r="Q30" s="4">
        <f t="shared" si="23"/>
        <v>0.18857789853088755</v>
      </c>
      <c r="R30" s="4">
        <f t="shared" si="23"/>
        <v>-6.9326347594455912E-2</v>
      </c>
      <c r="S30" s="4">
        <f t="shared" si="23"/>
        <v>-0.36852559355953995</v>
      </c>
      <c r="T30" s="4">
        <f t="shared" si="23"/>
        <v>-0.82299917984047266</v>
      </c>
      <c r="U30" s="4">
        <f t="shared" si="23"/>
        <v>-9.9986851959720915E-2</v>
      </c>
      <c r="V30" s="4">
        <f t="shared" si="23"/>
        <v>0.45115084398064031</v>
      </c>
      <c r="W30" s="4">
        <f t="shared" si="23"/>
        <v>-7.5704347367684832E-2</v>
      </c>
      <c r="X30" s="4">
        <f t="shared" si="23"/>
        <v>-0.30635675588310207</v>
      </c>
      <c r="Y30" s="4">
        <f t="shared" si="23"/>
        <v>-6.692961112715895E-2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-25.9</v>
      </c>
      <c r="E32" s="3">
        <f>IFERROR(INDEX(E51:E500,MATCH($A$32,$C$51:$C$500,0)),"")</f>
        <v>-26.63</v>
      </c>
      <c r="H32" s="3">
        <f>IFERROR(INDEX(D32:G32,COUNT(D32:G32)),"")</f>
        <v>-26.63</v>
      </c>
      <c r="I32" s="3">
        <f t="shared" ref="I32:Z32" si="24">IFERROR(INDEX(I51:I500,MATCH($C$32,$C$51:$C$500,0)),"")</f>
        <v>-26.11</v>
      </c>
      <c r="J32" s="3">
        <f t="shared" si="24"/>
        <v>-25.87</v>
      </c>
      <c r="K32" s="3">
        <f t="shared" si="24"/>
        <v>-21.53</v>
      </c>
      <c r="L32" s="3">
        <f t="shared" si="24"/>
        <v>-19.899999999999999</v>
      </c>
      <c r="M32" s="3">
        <f t="shared" si="24"/>
        <v>-12.55</v>
      </c>
      <c r="N32" s="3">
        <f t="shared" si="24"/>
        <v>-19.87</v>
      </c>
      <c r="O32" s="3">
        <f t="shared" si="24"/>
        <v>102.17</v>
      </c>
      <c r="P32" s="3">
        <f t="shared" si="24"/>
        <v>228.7</v>
      </c>
      <c r="Q32" s="3">
        <f t="shared" si="24"/>
        <v>224.51</v>
      </c>
      <c r="R32" s="3">
        <f t="shared" si="24"/>
        <v>220.81</v>
      </c>
      <c r="S32" s="3">
        <f t="shared" si="24"/>
        <v>215.05</v>
      </c>
      <c r="T32" s="3">
        <f t="shared" si="24"/>
        <v>123.39</v>
      </c>
      <c r="U32" s="3">
        <f t="shared" si="24"/>
        <v>591.78</v>
      </c>
      <c r="V32" s="3">
        <f t="shared" si="24"/>
        <v>545.76</v>
      </c>
      <c r="W32" s="3">
        <f t="shared" si="24"/>
        <v>512.16</v>
      </c>
      <c r="X32" s="3">
        <f t="shared" si="24"/>
        <v>507.2</v>
      </c>
      <c r="Y32" s="3">
        <f t="shared" si="24"/>
        <v>273.79000000000002</v>
      </c>
      <c r="Z32" s="3">
        <f t="shared" si="24"/>
        <v>368.74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-0.08</v>
      </c>
      <c r="E33" s="3">
        <f>IFERROR(INDEX(E51:E500,MATCH($A$33,$C$51:$C$500,0)),"")</f>
        <v>-0.08</v>
      </c>
      <c r="H33" s="3">
        <f>IFERROR(INDEX(D33:G33,COUNT(D33:G33)),"")</f>
        <v>-0.08</v>
      </c>
      <c r="I33" s="3">
        <f t="shared" ref="I33:Z33" si="25">IFERROR(INDEX(I51:I500,MATCH($C$33,$C$51:$C$500,0)),"")</f>
        <v>-0.08</v>
      </c>
      <c r="J33" s="3">
        <f t="shared" si="25"/>
        <v>-0.08</v>
      </c>
      <c r="K33" s="3">
        <f t="shared" si="25"/>
        <v>-0.23</v>
      </c>
      <c r="L33" s="3">
        <f t="shared" si="25"/>
        <v>-2.5099999999999998</v>
      </c>
      <c r="M33" s="3">
        <f t="shared" si="25"/>
        <v>-3.98</v>
      </c>
      <c r="N33" s="3">
        <f t="shared" si="25"/>
        <v>-2.52</v>
      </c>
      <c r="O33" s="3">
        <f t="shared" si="25"/>
        <v>0.49</v>
      </c>
      <c r="P33" s="3">
        <f t="shared" si="25"/>
        <v>0.22</v>
      </c>
      <c r="Q33" s="3">
        <f t="shared" si="25"/>
        <v>0.22</v>
      </c>
      <c r="R33" s="3">
        <f t="shared" si="25"/>
        <v>0.23</v>
      </c>
      <c r="S33" s="3">
        <f t="shared" si="25"/>
        <v>0.79</v>
      </c>
      <c r="T33" s="3">
        <f t="shared" si="25"/>
        <v>0.82</v>
      </c>
      <c r="U33" s="3">
        <f t="shared" si="25"/>
        <v>0.31</v>
      </c>
      <c r="V33" s="3">
        <f t="shared" si="25"/>
        <v>0.48</v>
      </c>
      <c r="W33" s="3">
        <f t="shared" si="25"/>
        <v>0.5</v>
      </c>
      <c r="X33" s="3">
        <f t="shared" si="25"/>
        <v>0.55000000000000004</v>
      </c>
      <c r="Y33" s="3">
        <f t="shared" si="25"/>
        <v>1.72</v>
      </c>
      <c r="Z33" s="3">
        <f t="shared" si="25"/>
        <v>1.57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2.74</v>
      </c>
      <c r="E34" s="3">
        <f>IFERROR(INDEX(E51:E500,MATCH($A$34,$C$51:$C$500,0)),"")</f>
        <v>-6.06</v>
      </c>
      <c r="H34" s="3">
        <f>IFERROR(INDEX(D34:G34,COUNT(D34:G34)),"")</f>
        <v>-6.06</v>
      </c>
      <c r="I34" s="3">
        <f t="shared" ref="I34:Z34" si="26">IFERROR(INDEX(I51:I500,MATCH($C$34,$C$51:$C$500,0)),"")</f>
        <v>-3.64</v>
      </c>
      <c r="J34" s="3">
        <f t="shared" si="26"/>
        <v>-3.7</v>
      </c>
      <c r="K34" s="3">
        <f t="shared" si="26"/>
        <v>-1.98</v>
      </c>
      <c r="L34" s="3">
        <f t="shared" si="26"/>
        <v>-6.82</v>
      </c>
      <c r="M34" s="3">
        <f t="shared" si="26"/>
        <v>-2.91</v>
      </c>
      <c r="N34" s="3">
        <f t="shared" si="26"/>
        <v>-0.41</v>
      </c>
      <c r="O34" s="3">
        <f t="shared" si="26"/>
        <v>-1.1200000000000001</v>
      </c>
      <c r="P34" s="3">
        <f t="shared" si="26"/>
        <v>33.78</v>
      </c>
      <c r="Q34" s="3">
        <f t="shared" si="26"/>
        <v>38.46</v>
      </c>
      <c r="R34" s="3">
        <f t="shared" si="26"/>
        <v>89.29</v>
      </c>
      <c r="S34" s="3">
        <f t="shared" si="26"/>
        <v>100</v>
      </c>
      <c r="T34" s="3">
        <f t="shared" si="26"/>
        <v>32.369999999999997</v>
      </c>
      <c r="U34" s="3">
        <f t="shared" si="26"/>
        <v>7.02</v>
      </c>
      <c r="V34" s="3">
        <f t="shared" si="26"/>
        <v>12.91</v>
      </c>
      <c r="W34" s="3">
        <f t="shared" si="26"/>
        <v>34</v>
      </c>
      <c r="X34" s="3">
        <f t="shared" si="26"/>
        <v>16</v>
      </c>
      <c r="Y34" s="3">
        <f t="shared" si="26"/>
        <v>-4.08</v>
      </c>
      <c r="Z34" s="3">
        <f t="shared" si="26"/>
        <v>27.35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1.1100000000000001</v>
      </c>
      <c r="E35" s="3">
        <f>IFERROR(INDEX(E51:E500,MATCH($A$35,$C$51:$C$500,0)),"")</f>
        <v>3.54</v>
      </c>
      <c r="H35" s="3">
        <f>IFERROR(INDEX(D35:G35,COUNT(D35:G35)),"")</f>
        <v>3.54</v>
      </c>
      <c r="I35" s="3">
        <f t="shared" ref="I35:Z35" si="27">IFERROR(INDEX(I51:I500,MATCH($C$35,$C$51:$C$500,0)),"")</f>
        <v>0.85</v>
      </c>
      <c r="J35" s="3">
        <f t="shared" si="27"/>
        <v>0.42</v>
      </c>
      <c r="K35" s="3">
        <f t="shared" si="27"/>
        <v>0.34</v>
      </c>
      <c r="L35" s="3">
        <f t="shared" si="27"/>
        <v>5.35</v>
      </c>
      <c r="M35" s="3">
        <f t="shared" si="27"/>
        <v>65.22</v>
      </c>
      <c r="N35" s="3">
        <f t="shared" si="27"/>
        <v>11.95</v>
      </c>
      <c r="O35" s="3">
        <f t="shared" si="27"/>
        <v>2.27</v>
      </c>
      <c r="P35" s="3">
        <f t="shared" si="27"/>
        <v>1.28</v>
      </c>
      <c r="Q35" s="3">
        <f t="shared" si="27"/>
        <v>1.57</v>
      </c>
      <c r="R35" s="3">
        <f t="shared" si="27"/>
        <v>1.87</v>
      </c>
      <c r="S35" s="3">
        <f t="shared" si="27"/>
        <v>5.9</v>
      </c>
      <c r="T35" s="3">
        <f t="shared" si="27"/>
        <v>2.21</v>
      </c>
      <c r="U35" s="3">
        <f t="shared" si="27"/>
        <v>0.7</v>
      </c>
      <c r="V35" s="3">
        <f t="shared" si="27"/>
        <v>0.91</v>
      </c>
      <c r="W35" s="3">
        <f t="shared" si="27"/>
        <v>1.29</v>
      </c>
      <c r="X35" s="3">
        <f t="shared" si="27"/>
        <v>1.31</v>
      </c>
      <c r="Y35" s="3">
        <f t="shared" si="27"/>
        <v>1.53</v>
      </c>
      <c r="Z35" s="3">
        <f t="shared" si="27"/>
        <v>1.76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14127656200</v>
      </c>
      <c r="E51" s="5">
        <v>4427961150</v>
      </c>
      <c r="F51" s="5">
        <v>10220171118</v>
      </c>
      <c r="G51" s="5">
        <v>8080569458</v>
      </c>
      <c r="I51" s="5">
        <v>18398601100</v>
      </c>
      <c r="J51" s="5">
        <v>37082046768</v>
      </c>
      <c r="K51" s="5">
        <v>115031317824</v>
      </c>
      <c r="L51" s="5">
        <v>73307080745</v>
      </c>
      <c r="M51" s="5">
        <v>6010295707</v>
      </c>
      <c r="N51" s="5">
        <v>32804745743</v>
      </c>
      <c r="O51" s="5">
        <v>172419774164</v>
      </c>
      <c r="P51" s="5">
        <v>305320473037</v>
      </c>
      <c r="Q51" s="5">
        <v>249768643362</v>
      </c>
      <c r="R51" s="5">
        <v>210140743548</v>
      </c>
      <c r="S51" s="5">
        <v>225794233032</v>
      </c>
      <c r="T51" s="5">
        <v>357566721199</v>
      </c>
      <c r="U51" s="5">
        <v>404543663558</v>
      </c>
      <c r="V51" s="5">
        <v>449486392992</v>
      </c>
      <c r="W51" s="5">
        <v>309744775918</v>
      </c>
      <c r="X51" s="5">
        <v>335114392279</v>
      </c>
      <c r="Y51" s="5">
        <v>483122116623</v>
      </c>
      <c r="Z51" s="5">
        <v>517776710508</v>
      </c>
    </row>
    <row r="52" spans="2:26" ht="15.5" x14ac:dyDescent="0.35">
      <c r="C52" t="s">
        <v>72</v>
      </c>
      <c r="D52" s="5">
        <v>-6407962676</v>
      </c>
      <c r="E52" s="5">
        <v>-3839768813</v>
      </c>
      <c r="F52" s="5">
        <v>-11178592844</v>
      </c>
      <c r="G52" s="5">
        <v>39120877</v>
      </c>
      <c r="I52" s="5">
        <v>-13515696848</v>
      </c>
      <c r="J52" s="5">
        <v>-24492768554</v>
      </c>
      <c r="K52" s="5">
        <v>-92006224454</v>
      </c>
      <c r="L52" s="5">
        <v>-63985177655</v>
      </c>
      <c r="M52" s="5">
        <v>-28694178604</v>
      </c>
      <c r="N52" s="5">
        <v>-53830340875</v>
      </c>
      <c r="O52" s="5">
        <v>-165640955936</v>
      </c>
      <c r="P52" s="5">
        <v>-144378992265</v>
      </c>
      <c r="Q52" s="5">
        <v>-102612080365</v>
      </c>
      <c r="R52" s="5">
        <v>-108499133242</v>
      </c>
      <c r="S52" s="5">
        <v>-111325711017</v>
      </c>
      <c r="T52" s="5">
        <v>-164455883618</v>
      </c>
      <c r="U52" s="5">
        <v>-133947011682</v>
      </c>
      <c r="V52" s="5">
        <v>-278254523220</v>
      </c>
      <c r="W52" s="5">
        <v>-188842743533</v>
      </c>
      <c r="X52" s="5">
        <v>-196292269733</v>
      </c>
      <c r="Y52" s="5">
        <v>-320205231657</v>
      </c>
      <c r="Z52" s="5">
        <v>-355643359560</v>
      </c>
    </row>
    <row r="53" spans="2:26" ht="15.5" x14ac:dyDescent="0.35">
      <c r="C53" t="s">
        <v>73</v>
      </c>
      <c r="D53" s="5">
        <v>7719693524</v>
      </c>
      <c r="E53" s="5">
        <v>588192337</v>
      </c>
      <c r="F53" s="5">
        <v>-958421726</v>
      </c>
      <c r="G53" s="5">
        <v>8119690335</v>
      </c>
      <c r="I53" s="5">
        <v>4882904252</v>
      </c>
      <c r="J53" s="5">
        <v>12589278214</v>
      </c>
      <c r="K53" s="5">
        <v>23025093370</v>
      </c>
      <c r="L53" s="5">
        <v>9321903090</v>
      </c>
      <c r="M53" s="5">
        <v>-22683882897</v>
      </c>
      <c r="N53" s="5">
        <v>-21025595132</v>
      </c>
      <c r="O53" s="5">
        <v>6778818228</v>
      </c>
      <c r="P53" s="5">
        <v>160941480772</v>
      </c>
      <c r="Q53" s="5">
        <v>147156562997</v>
      </c>
      <c r="R53" s="5">
        <v>101641610306</v>
      </c>
      <c r="S53" s="5">
        <v>114468522015</v>
      </c>
      <c r="T53" s="5">
        <v>193110837581</v>
      </c>
      <c r="U53" s="5">
        <v>270596651876</v>
      </c>
      <c r="V53" s="5">
        <v>171231869772</v>
      </c>
      <c r="W53" s="5">
        <v>120902032385</v>
      </c>
      <c r="X53" s="5">
        <v>138822122546</v>
      </c>
      <c r="Y53" s="5">
        <v>162916884966</v>
      </c>
      <c r="Z53" s="5">
        <v>162133350948</v>
      </c>
    </row>
    <row r="54" spans="2:26" ht="15.5" x14ac:dyDescent="0.35">
      <c r="C54" t="s">
        <v>74</v>
      </c>
      <c r="D54" s="5">
        <v>-1989894673</v>
      </c>
      <c r="E54" s="5">
        <v>-5749365272</v>
      </c>
      <c r="F54" s="5">
        <v>-8523626001</v>
      </c>
      <c r="G54" s="5">
        <v>-825330350</v>
      </c>
      <c r="I54" s="5">
        <v>-11433274600</v>
      </c>
      <c r="J54" s="5">
        <v>-11204661253</v>
      </c>
      <c r="K54" s="5">
        <v>-16801438500</v>
      </c>
      <c r="L54" s="5">
        <v>-10438164579</v>
      </c>
      <c r="M54" s="5">
        <v>-7728524593</v>
      </c>
      <c r="N54" s="5">
        <v>-28060726305</v>
      </c>
      <c r="O54" s="5">
        <v>-81225202717</v>
      </c>
      <c r="P54" s="5">
        <v>-53271684233</v>
      </c>
      <c r="Q54" s="5">
        <v>-48950281194</v>
      </c>
      <c r="R54" s="5">
        <v>-52766930154</v>
      </c>
      <c r="S54" s="5">
        <v>-50471023369</v>
      </c>
      <c r="T54" s="5">
        <v>-101949578261</v>
      </c>
      <c r="U54" s="5">
        <v>-92792067168</v>
      </c>
      <c r="V54" s="5">
        <v>-96080685124</v>
      </c>
      <c r="W54" s="5">
        <v>-106157399635</v>
      </c>
      <c r="X54" s="5">
        <v>-76332617505</v>
      </c>
      <c r="Y54" s="5">
        <v>-96154091875</v>
      </c>
      <c r="Z54" s="5">
        <v>-112472679624</v>
      </c>
    </row>
    <row r="55" spans="2:26" ht="15.5" x14ac:dyDescent="0.35">
      <c r="C55" t="s">
        <v>75</v>
      </c>
    </row>
    <row r="56" spans="2:26" ht="15.5" x14ac:dyDescent="0.35">
      <c r="C56" t="s">
        <v>76</v>
      </c>
      <c r="D56" s="5">
        <v>-1989894673</v>
      </c>
      <c r="E56" s="5">
        <v>-5749365272</v>
      </c>
      <c r="I56" s="5">
        <v>-11433274600</v>
      </c>
      <c r="J56" s="5">
        <v>-11204661253</v>
      </c>
      <c r="K56" s="5">
        <v>-16801438500</v>
      </c>
      <c r="L56" s="5">
        <v>-10438164579</v>
      </c>
      <c r="M56" s="5">
        <v>-7728524593</v>
      </c>
      <c r="N56" s="5">
        <v>-28060726305</v>
      </c>
      <c r="O56" s="5">
        <v>-81225202717</v>
      </c>
      <c r="U56" s="5">
        <v>-92792067168</v>
      </c>
      <c r="V56" s="5">
        <v>-96080685124</v>
      </c>
      <c r="W56" s="5">
        <v>-90781761655</v>
      </c>
      <c r="X56" s="5">
        <v>-76332617505</v>
      </c>
      <c r="Y56" s="5">
        <v>-96154091875</v>
      </c>
      <c r="Z56" s="5">
        <v>-112472679624</v>
      </c>
    </row>
    <row r="57" spans="2:26" ht="15.5" x14ac:dyDescent="0.35">
      <c r="C57" t="s">
        <v>248</v>
      </c>
      <c r="W57" s="5">
        <v>-11507116053</v>
      </c>
    </row>
    <row r="58" spans="2:26" ht="15.5" x14ac:dyDescent="0.35">
      <c r="C58" t="s">
        <v>79</v>
      </c>
      <c r="D58" s="5">
        <v>19857192</v>
      </c>
      <c r="E58" s="5">
        <v>2492949632</v>
      </c>
      <c r="F58" s="5">
        <v>2097075262</v>
      </c>
      <c r="G58" s="5">
        <v>32003563</v>
      </c>
      <c r="I58" s="5">
        <v>2148727536</v>
      </c>
      <c r="J58" s="5">
        <v>-5787238365</v>
      </c>
      <c r="K58" s="5">
        <v>417797516</v>
      </c>
      <c r="L58" s="5">
        <v>-29516467848</v>
      </c>
      <c r="M58" s="5">
        <v>-100001769014</v>
      </c>
      <c r="N58" s="5">
        <v>-848625809045</v>
      </c>
      <c r="O58" s="5">
        <v>-864921276644</v>
      </c>
      <c r="P58" s="5">
        <v>13858491009</v>
      </c>
      <c r="Q58" s="5">
        <v>-7451947523</v>
      </c>
      <c r="R58" s="5">
        <v>16390428869</v>
      </c>
      <c r="S58" s="5">
        <v>18823543650</v>
      </c>
      <c r="T58" s="5">
        <v>-8346624392</v>
      </c>
      <c r="U58" s="5">
        <v>-68959605321</v>
      </c>
      <c r="V58" s="5">
        <v>13253633323</v>
      </c>
      <c r="W58" s="5">
        <v>7532689264</v>
      </c>
      <c r="X58" s="5">
        <v>-61032028577</v>
      </c>
      <c r="Y58" s="5">
        <v>-242326939737</v>
      </c>
      <c r="Z58" s="5">
        <v>-15180493946</v>
      </c>
    </row>
    <row r="59" spans="2:26" ht="15.5" x14ac:dyDescent="0.35">
      <c r="C59" t="s">
        <v>77</v>
      </c>
      <c r="D59" s="5">
        <v>5729798851</v>
      </c>
      <c r="E59" s="5">
        <v>-5161172935</v>
      </c>
      <c r="F59" s="5">
        <v>-9482047727</v>
      </c>
      <c r="G59" s="5">
        <v>7294359985</v>
      </c>
      <c r="I59" s="5">
        <v>-6550370348</v>
      </c>
      <c r="J59" s="5">
        <v>1384616961</v>
      </c>
      <c r="K59" s="5">
        <v>6223654870</v>
      </c>
      <c r="L59" s="5">
        <v>-1116261489</v>
      </c>
      <c r="M59" s="5">
        <v>-30412407490</v>
      </c>
      <c r="N59" s="5">
        <v>-49086321437</v>
      </c>
      <c r="O59" s="5">
        <v>-74446384489</v>
      </c>
      <c r="P59" s="5">
        <v>107669796539</v>
      </c>
      <c r="Q59" s="5">
        <v>98206281803</v>
      </c>
      <c r="R59" s="5">
        <v>48874680152</v>
      </c>
      <c r="S59" s="5">
        <v>63997498646</v>
      </c>
      <c r="T59" s="5">
        <v>91161259320</v>
      </c>
      <c r="U59" s="5">
        <v>177804584708</v>
      </c>
      <c r="V59" s="5">
        <v>75151184648</v>
      </c>
      <c r="W59" s="5">
        <v>14744632750</v>
      </c>
      <c r="X59" s="5">
        <v>62489505041</v>
      </c>
      <c r="Y59" s="5">
        <v>66762793091</v>
      </c>
      <c r="Z59" s="5">
        <v>49660671324</v>
      </c>
    </row>
    <row r="60" spans="2:26" ht="15.5" x14ac:dyDescent="0.35">
      <c r="C60" t="s">
        <v>78</v>
      </c>
      <c r="D60" s="5">
        <v>16198064</v>
      </c>
      <c r="E60" s="5">
        <v>2445335191</v>
      </c>
      <c r="F60" s="5">
        <v>2057377386</v>
      </c>
      <c r="G60" s="5">
        <v>32003563</v>
      </c>
      <c r="I60" s="5">
        <v>2109029660</v>
      </c>
      <c r="J60" s="5">
        <v>-5810407705</v>
      </c>
      <c r="K60" s="5">
        <v>-26116640500</v>
      </c>
      <c r="L60" s="5">
        <v>-56631246378</v>
      </c>
      <c r="M60" s="5">
        <v>-104768255308</v>
      </c>
      <c r="N60" s="5">
        <v>-873042502855</v>
      </c>
      <c r="O60" s="5">
        <v>-913073956981</v>
      </c>
      <c r="P60" s="5">
        <v>-61877226028</v>
      </c>
      <c r="Q60" s="5">
        <v>-65334819804</v>
      </c>
      <c r="R60" s="5">
        <v>-46836057883</v>
      </c>
      <c r="S60" s="5">
        <v>-52896693536</v>
      </c>
      <c r="T60" s="5">
        <v>-64561728518</v>
      </c>
      <c r="U60" s="5">
        <v>-110172283898</v>
      </c>
      <c r="V60" s="5">
        <v>-18415298248</v>
      </c>
      <c r="W60" s="5">
        <v>-775760488</v>
      </c>
      <c r="X60" s="5">
        <v>-35901332289</v>
      </c>
      <c r="Y60" s="5">
        <v>-242371939737</v>
      </c>
      <c r="Z60" s="5">
        <v>-15180493946</v>
      </c>
    </row>
    <row r="61" spans="2:26" ht="15.5" x14ac:dyDescent="0.35">
      <c r="C61" t="s">
        <v>251</v>
      </c>
      <c r="O61" s="5">
        <v>-19481671571</v>
      </c>
      <c r="P61" s="5">
        <v>736662398</v>
      </c>
      <c r="Q61" s="5">
        <v>92800895</v>
      </c>
      <c r="R61" s="5">
        <v>-287823019</v>
      </c>
      <c r="S61" s="5">
        <v>1552211035</v>
      </c>
      <c r="T61" s="5">
        <v>333228058</v>
      </c>
      <c r="U61" s="5">
        <v>-1127423767</v>
      </c>
      <c r="W61" s="5">
        <v>20181342813</v>
      </c>
      <c r="X61" s="5">
        <v>25130696288</v>
      </c>
      <c r="Y61" s="5">
        <v>-45000000</v>
      </c>
    </row>
    <row r="62" spans="2:26" ht="15.5" x14ac:dyDescent="0.35">
      <c r="C62" t="s">
        <v>247</v>
      </c>
      <c r="V62" s="5">
        <v>40307858</v>
      </c>
      <c r="W62" s="5">
        <v>747965259</v>
      </c>
    </row>
    <row r="63" spans="2:26" ht="15.5" x14ac:dyDescent="0.35">
      <c r="C63" t="s">
        <v>27</v>
      </c>
      <c r="D63" s="5">
        <v>-3659128</v>
      </c>
      <c r="E63" s="5">
        <v>-47614441</v>
      </c>
      <c r="F63" s="5">
        <v>-39697876</v>
      </c>
      <c r="I63" s="5">
        <v>-39697876</v>
      </c>
      <c r="J63" s="5">
        <v>-23169340</v>
      </c>
      <c r="K63" s="5">
        <v>-26534438016</v>
      </c>
      <c r="L63" s="5">
        <v>-27114778530</v>
      </c>
      <c r="M63" s="5">
        <v>-4766486294</v>
      </c>
      <c r="N63" s="5">
        <v>-24416693810</v>
      </c>
      <c r="O63" s="5">
        <v>-28671008766</v>
      </c>
      <c r="P63" s="5">
        <v>-76472379435</v>
      </c>
      <c r="Q63" s="5">
        <v>-57975673176</v>
      </c>
      <c r="R63" s="5">
        <v>-62938663733</v>
      </c>
      <c r="S63" s="5">
        <v>-73272448221</v>
      </c>
      <c r="T63" s="5">
        <v>-56548332184</v>
      </c>
      <c r="U63" s="5">
        <v>-40085254810</v>
      </c>
      <c r="V63" s="5">
        <v>-31598157219</v>
      </c>
      <c r="W63" s="5">
        <v>-29237757824</v>
      </c>
    </row>
    <row r="64" spans="2:26" ht="15.5" x14ac:dyDescent="0.35">
      <c r="C64" t="s">
        <v>249</v>
      </c>
      <c r="V64" s="5">
        <v>-111082210</v>
      </c>
    </row>
    <row r="65" spans="3:26" ht="15.5" x14ac:dyDescent="0.35">
      <c r="C65" t="s">
        <v>80</v>
      </c>
      <c r="D65" s="5">
        <v>16198064</v>
      </c>
      <c r="E65" s="5">
        <v>2445335191</v>
      </c>
      <c r="F65" s="5">
        <v>2057377386</v>
      </c>
      <c r="G65" s="5">
        <v>32003563</v>
      </c>
      <c r="I65" s="5">
        <v>2109029660</v>
      </c>
      <c r="J65" s="5">
        <v>-5810407705</v>
      </c>
      <c r="K65" s="5">
        <v>-26116640500</v>
      </c>
      <c r="L65" s="5">
        <v>-56631246378</v>
      </c>
      <c r="M65" s="5">
        <v>-104768255308</v>
      </c>
      <c r="N65" s="5">
        <v>-873042502855</v>
      </c>
      <c r="O65" s="5">
        <v>-913073956981</v>
      </c>
      <c r="P65" s="5">
        <v>-61877226028</v>
      </c>
      <c r="Q65" s="5">
        <v>-65334819804</v>
      </c>
      <c r="R65" s="5">
        <v>-46836057883</v>
      </c>
      <c r="S65" s="5">
        <v>-52896693536</v>
      </c>
      <c r="T65" s="5">
        <v>-64561728518</v>
      </c>
      <c r="U65" s="5">
        <v>-110172283898</v>
      </c>
      <c r="V65" s="5">
        <v>-18415298248</v>
      </c>
      <c r="W65" s="5">
        <v>-775760488</v>
      </c>
      <c r="X65" s="5">
        <v>-35901332289</v>
      </c>
      <c r="Y65" s="5">
        <v>-242371939737</v>
      </c>
      <c r="Z65" s="5">
        <v>-15180493946</v>
      </c>
    </row>
    <row r="66" spans="3:26" ht="15.5" x14ac:dyDescent="0.35">
      <c r="C66" t="s">
        <v>29</v>
      </c>
      <c r="D66" s="5">
        <v>5745996915</v>
      </c>
      <c r="E66" s="5">
        <v>-2715837744</v>
      </c>
      <c r="F66" s="5">
        <v>-7424670341</v>
      </c>
      <c r="G66" s="5">
        <v>7326363548</v>
      </c>
      <c r="I66" s="5">
        <v>-4441340688</v>
      </c>
      <c r="J66" s="5">
        <v>-4425790744</v>
      </c>
      <c r="K66" s="5">
        <v>-19892985630</v>
      </c>
      <c r="L66" s="5">
        <v>-57747507867</v>
      </c>
      <c r="M66" s="5">
        <v>-135180662798</v>
      </c>
      <c r="N66" s="5">
        <v>-922128824292</v>
      </c>
      <c r="O66" s="5">
        <v>-987520341470</v>
      </c>
      <c r="P66" s="5">
        <v>45792570511</v>
      </c>
      <c r="Q66" s="5">
        <v>32871461999</v>
      </c>
      <c r="R66" s="5">
        <v>2038622269</v>
      </c>
      <c r="S66" s="5">
        <v>11100805110</v>
      </c>
      <c r="T66" s="5">
        <v>26599530802</v>
      </c>
      <c r="U66" s="5">
        <v>67632300810</v>
      </c>
      <c r="V66" s="5">
        <v>56735886400</v>
      </c>
      <c r="W66" s="5">
        <v>13968872262</v>
      </c>
      <c r="X66" s="5">
        <v>26588172752</v>
      </c>
      <c r="Y66" s="5">
        <v>-175609146646</v>
      </c>
      <c r="Z66" s="5">
        <v>34480177378</v>
      </c>
    </row>
    <row r="67" spans="3:26" ht="15.5" x14ac:dyDescent="0.35">
      <c r="C67" t="s">
        <v>28</v>
      </c>
      <c r="F67" s="5">
        <v>6508830</v>
      </c>
      <c r="I67" s="5">
        <v>6508830</v>
      </c>
      <c r="N67" s="5">
        <v>-35064738530</v>
      </c>
      <c r="O67" s="5">
        <v>418210471</v>
      </c>
      <c r="P67" s="5">
        <v>-12988988430</v>
      </c>
      <c r="Q67" s="5">
        <v>-3987607797</v>
      </c>
      <c r="R67" s="5">
        <v>7190501695</v>
      </c>
      <c r="S67" s="5">
        <v>6702272129</v>
      </c>
      <c r="T67" s="5">
        <v>3478130983</v>
      </c>
      <c r="U67" s="5">
        <v>-1200418615</v>
      </c>
      <c r="V67" s="5">
        <v>-4878855252</v>
      </c>
      <c r="W67" s="5">
        <v>-2202195825</v>
      </c>
      <c r="X67" s="5">
        <v>846279057</v>
      </c>
      <c r="Y67" s="5">
        <v>-4846280373</v>
      </c>
      <c r="Z67" s="5">
        <v>-1227449481</v>
      </c>
    </row>
    <row r="68" spans="3:26" ht="15.5" x14ac:dyDescent="0.35">
      <c r="C68" t="s">
        <v>81</v>
      </c>
      <c r="Q68" s="5">
        <v>-3987607797</v>
      </c>
      <c r="R68" s="5">
        <v>7190501695</v>
      </c>
      <c r="S68" s="5">
        <v>6702272129</v>
      </c>
      <c r="T68" s="5">
        <v>3478130983</v>
      </c>
      <c r="U68" s="5">
        <v>-4050754908</v>
      </c>
      <c r="V68" s="5">
        <v>-4878855252</v>
      </c>
      <c r="W68" s="5">
        <v>-2202195825</v>
      </c>
      <c r="X68" s="5">
        <v>-5544166203</v>
      </c>
      <c r="Y68" s="5">
        <v>-10073094860</v>
      </c>
      <c r="Z68" s="5">
        <v>-12947762845</v>
      </c>
    </row>
    <row r="69" spans="3:26" ht="15.5" x14ac:dyDescent="0.35">
      <c r="C69" t="s">
        <v>82</v>
      </c>
      <c r="F69" s="5">
        <v>6508830</v>
      </c>
      <c r="I69" s="5">
        <v>6508830</v>
      </c>
      <c r="N69" s="5">
        <v>-35064738530</v>
      </c>
      <c r="O69" s="5">
        <v>418210471</v>
      </c>
      <c r="U69" s="5">
        <v>2850336293</v>
      </c>
      <c r="X69" s="5">
        <v>6390445260</v>
      </c>
      <c r="Y69" s="5">
        <v>5226814487</v>
      </c>
      <c r="Z69" s="5">
        <v>11720313364</v>
      </c>
    </row>
    <row r="70" spans="3:26" ht="15.5" x14ac:dyDescent="0.35">
      <c r="C70" t="s">
        <v>84</v>
      </c>
      <c r="F70" s="5">
        <v>6508830</v>
      </c>
      <c r="I70" s="5">
        <v>6508830</v>
      </c>
      <c r="N70" s="5">
        <v>-35064738530</v>
      </c>
      <c r="O70" s="5">
        <v>418210471</v>
      </c>
      <c r="P70" s="5">
        <v>-12988988430</v>
      </c>
      <c r="Q70" s="5">
        <v>-3987607797</v>
      </c>
      <c r="R70" s="5">
        <v>7190501695</v>
      </c>
      <c r="S70" s="5">
        <v>6702272129</v>
      </c>
      <c r="T70" s="5">
        <v>3478130983</v>
      </c>
      <c r="U70" s="5">
        <v>-1200418615</v>
      </c>
      <c r="V70" s="5">
        <v>-4878855252</v>
      </c>
      <c r="W70" s="5">
        <v>-2202195825</v>
      </c>
      <c r="X70" s="5">
        <v>846279057</v>
      </c>
      <c r="Y70" s="5">
        <v>-4846280373</v>
      </c>
      <c r="Z70" s="5">
        <v>-1227449481</v>
      </c>
    </row>
    <row r="71" spans="3:26" ht="15.5" x14ac:dyDescent="0.35">
      <c r="C71" t="s">
        <v>327</v>
      </c>
      <c r="D71" s="5">
        <v>5745996915</v>
      </c>
      <c r="E71" s="5">
        <v>-2715837744</v>
      </c>
      <c r="F71" s="5">
        <v>-7418161511</v>
      </c>
      <c r="G71" s="5">
        <v>7326363548</v>
      </c>
      <c r="I71" s="5">
        <v>-4434831858</v>
      </c>
      <c r="J71" s="5">
        <v>-4425790744</v>
      </c>
      <c r="K71" s="5">
        <v>-19892985630</v>
      </c>
      <c r="L71" s="5">
        <v>-57747507867</v>
      </c>
      <c r="M71" s="5">
        <v>-135180662798</v>
      </c>
      <c r="N71" s="5">
        <v>-957193562822</v>
      </c>
      <c r="O71" s="5">
        <v>-987102130999</v>
      </c>
      <c r="P71" s="5">
        <v>32803582081</v>
      </c>
      <c r="Q71" s="5">
        <v>28883854202</v>
      </c>
      <c r="R71" s="5">
        <v>9229123964</v>
      </c>
      <c r="S71" s="5">
        <v>17803077239</v>
      </c>
      <c r="T71" s="5">
        <v>30077661785</v>
      </c>
      <c r="U71" s="5">
        <v>66431882195</v>
      </c>
      <c r="V71" s="5">
        <v>51857031148</v>
      </c>
      <c r="W71" s="5">
        <v>11766676437</v>
      </c>
      <c r="X71" s="5">
        <v>27434451809</v>
      </c>
      <c r="Y71" s="5">
        <v>-180455427019</v>
      </c>
      <c r="Z71" s="5">
        <v>33252727897</v>
      </c>
    </row>
    <row r="72" spans="3:26" ht="15.5" x14ac:dyDescent="0.35">
      <c r="C72" t="s">
        <v>800</v>
      </c>
      <c r="X72" s="5">
        <v>-384727991</v>
      </c>
      <c r="Y72" s="5">
        <v>517456</v>
      </c>
      <c r="Z72" s="5">
        <v>-103442107</v>
      </c>
    </row>
    <row r="73" spans="3:26" ht="15.5" x14ac:dyDescent="0.35">
      <c r="C73" t="s">
        <v>86</v>
      </c>
      <c r="D73" s="5">
        <v>5745996915</v>
      </c>
      <c r="E73" s="5">
        <v>-2715837744</v>
      </c>
      <c r="F73" s="5">
        <v>-7418161511</v>
      </c>
      <c r="G73" s="5">
        <v>7326363548</v>
      </c>
      <c r="I73" s="5">
        <v>-4434831858</v>
      </c>
      <c r="J73" s="5">
        <v>-4425790744</v>
      </c>
      <c r="K73" s="5">
        <v>-19892985630</v>
      </c>
      <c r="L73" s="5">
        <v>-57747507867</v>
      </c>
      <c r="M73" s="5">
        <v>-135180662798</v>
      </c>
      <c r="N73" s="5">
        <v>-957193562822</v>
      </c>
      <c r="O73" s="5">
        <v>-987102130999</v>
      </c>
      <c r="P73" s="5">
        <v>32803582081</v>
      </c>
      <c r="Q73" s="5">
        <v>28883854202</v>
      </c>
      <c r="R73" s="5">
        <v>9229123964</v>
      </c>
      <c r="S73" s="5">
        <v>17803077239</v>
      </c>
      <c r="T73" s="5">
        <v>30077661785</v>
      </c>
      <c r="U73" s="5">
        <v>66431882195</v>
      </c>
      <c r="V73" s="5">
        <v>51857031148</v>
      </c>
      <c r="W73" s="5">
        <v>11766676437</v>
      </c>
      <c r="X73" s="5">
        <v>27049723818</v>
      </c>
      <c r="Y73" s="5">
        <v>-180454909563</v>
      </c>
      <c r="Z73" s="5">
        <v>33149285790</v>
      </c>
    </row>
    <row r="74" spans="3:26" ht="15.5" x14ac:dyDescent="0.35">
      <c r="C74" t="s">
        <v>87</v>
      </c>
      <c r="F74" s="5">
        <v>-18779021</v>
      </c>
      <c r="I74" s="5">
        <v>-18779021</v>
      </c>
      <c r="J74" s="5">
        <v>96598451</v>
      </c>
      <c r="K74" s="5">
        <v>10275028049</v>
      </c>
      <c r="L74" s="5">
        <v>68133686</v>
      </c>
      <c r="M74" s="5">
        <v>997905921</v>
      </c>
      <c r="N74" s="5">
        <v>373226274</v>
      </c>
      <c r="O74" s="5">
        <v>-4882135198</v>
      </c>
      <c r="P74" s="5">
        <v>-505990967</v>
      </c>
      <c r="Q74" s="5">
        <v>-285658955</v>
      </c>
      <c r="R74" s="5">
        <v>56366293</v>
      </c>
      <c r="S74" s="5">
        <v>-2351512374</v>
      </c>
      <c r="T74" s="5">
        <v>240228573</v>
      </c>
      <c r="U74" s="5">
        <v>124410058</v>
      </c>
      <c r="W74" s="5">
        <v>-905796353</v>
      </c>
    </row>
    <row r="75" spans="3:26" ht="15.5" x14ac:dyDescent="0.35">
      <c r="C75" t="s">
        <v>89</v>
      </c>
      <c r="D75" s="5">
        <v>5745996915</v>
      </c>
      <c r="E75" s="5">
        <v>-2715837744</v>
      </c>
      <c r="F75" s="5">
        <v>-7436940532</v>
      </c>
      <c r="G75" s="5">
        <v>7326363548</v>
      </c>
      <c r="I75" s="5">
        <v>-4453610879</v>
      </c>
      <c r="J75" s="5">
        <v>-4329192293</v>
      </c>
      <c r="K75" s="5">
        <v>-9617957581</v>
      </c>
      <c r="L75" s="5">
        <v>-57679374181</v>
      </c>
      <c r="M75" s="5">
        <v>-134182756877</v>
      </c>
      <c r="N75" s="5">
        <v>-956820336548</v>
      </c>
      <c r="O75" s="5">
        <v>-991984266197</v>
      </c>
      <c r="P75" s="5">
        <v>32297591114</v>
      </c>
      <c r="Q75" s="5">
        <v>28598195247</v>
      </c>
      <c r="R75" s="5">
        <v>9285490257</v>
      </c>
      <c r="S75" s="5">
        <v>15451564865</v>
      </c>
      <c r="T75" s="5">
        <v>30317890358</v>
      </c>
      <c r="U75" s="5">
        <v>66556292253</v>
      </c>
      <c r="V75" s="5">
        <v>51857031148</v>
      </c>
      <c r="W75" s="5">
        <v>10860880084</v>
      </c>
    </row>
    <row r="76" spans="3:26" ht="15.5" x14ac:dyDescent="0.35">
      <c r="C76" t="s">
        <v>90</v>
      </c>
      <c r="D76" s="5">
        <v>5745996915</v>
      </c>
      <c r="E76" s="5">
        <v>-2715837744</v>
      </c>
      <c r="F76" s="5">
        <v>-7418161511</v>
      </c>
      <c r="G76" s="5">
        <v>7326363548</v>
      </c>
      <c r="I76" s="5">
        <v>-4434831858</v>
      </c>
      <c r="J76" s="5">
        <v>-4425790744</v>
      </c>
      <c r="K76" s="5">
        <v>-19892985630</v>
      </c>
      <c r="L76" s="5">
        <v>-57747507868</v>
      </c>
      <c r="M76" s="5">
        <v>-135180662798</v>
      </c>
      <c r="N76" s="5">
        <v>-957193562822</v>
      </c>
      <c r="O76" s="5">
        <v>-987102131000</v>
      </c>
      <c r="P76" s="5">
        <v>32803582081</v>
      </c>
      <c r="Q76" s="5">
        <v>28883854201</v>
      </c>
      <c r="R76" s="5">
        <v>9229123965</v>
      </c>
      <c r="S76" s="5">
        <v>17803077238</v>
      </c>
      <c r="T76" s="5">
        <v>30077661786</v>
      </c>
      <c r="U76" s="5">
        <v>66431882195</v>
      </c>
      <c r="V76" s="5">
        <v>51857031148</v>
      </c>
      <c r="W76" s="5">
        <v>11766676436</v>
      </c>
      <c r="X76" s="5">
        <v>27049723818</v>
      </c>
      <c r="Y76" s="5">
        <v>-180454909563</v>
      </c>
      <c r="Z76" s="5">
        <v>33149285790</v>
      </c>
    </row>
    <row r="77" spans="3:26" ht="15.5" x14ac:dyDescent="0.35">
      <c r="C77" t="s">
        <v>8</v>
      </c>
      <c r="D77" s="5">
        <v>5745996915</v>
      </c>
      <c r="E77" s="5">
        <v>-2594044676</v>
      </c>
      <c r="F77" s="5">
        <v>-7436940532</v>
      </c>
      <c r="G77" s="5">
        <v>7326363548</v>
      </c>
      <c r="I77" s="5">
        <v>-4331817811</v>
      </c>
      <c r="J77" s="5">
        <v>-5217283431</v>
      </c>
      <c r="K77" s="5">
        <v>-9556139996</v>
      </c>
      <c r="L77" s="5">
        <v>-57387990773</v>
      </c>
      <c r="M77" s="5">
        <v>-133686148865</v>
      </c>
      <c r="N77" s="5">
        <v>-950641963957</v>
      </c>
      <c r="O77" s="5">
        <v>-350709057617</v>
      </c>
      <c r="P77" s="5">
        <v>11418586089</v>
      </c>
      <c r="Q77" s="5">
        <v>10110605948</v>
      </c>
      <c r="R77" s="5">
        <v>4401322382</v>
      </c>
      <c r="S77" s="5">
        <v>11582089610</v>
      </c>
      <c r="T77" s="5">
        <v>24662820956</v>
      </c>
      <c r="U77" s="5">
        <v>40535490585</v>
      </c>
      <c r="V77" s="5">
        <v>31583042365</v>
      </c>
      <c r="W77" s="5">
        <v>10859793995</v>
      </c>
    </row>
    <row r="78" spans="3:26" ht="15.5" x14ac:dyDescent="0.35">
      <c r="C78" t="s">
        <v>203</v>
      </c>
      <c r="E78" s="5">
        <v>-121793068</v>
      </c>
      <c r="I78" s="5">
        <v>-121793068</v>
      </c>
      <c r="J78" s="5">
        <v>888091138</v>
      </c>
      <c r="K78" s="5">
        <v>-61817585</v>
      </c>
      <c r="L78" s="5">
        <v>-291383409</v>
      </c>
      <c r="M78" s="5">
        <v>-496608012</v>
      </c>
      <c r="N78" s="5">
        <v>-6178372591</v>
      </c>
      <c r="O78" s="5">
        <v>-641275208581</v>
      </c>
      <c r="P78" s="5">
        <v>20879005025</v>
      </c>
      <c r="Q78" s="5">
        <v>18487589299</v>
      </c>
      <c r="R78" s="5">
        <v>4884167876</v>
      </c>
      <c r="S78" s="5">
        <v>3869475254</v>
      </c>
      <c r="T78" s="5">
        <v>5655069403</v>
      </c>
      <c r="U78" s="5">
        <v>26020801667</v>
      </c>
      <c r="V78" s="5">
        <v>20273988783</v>
      </c>
      <c r="W78" s="5">
        <v>1086088</v>
      </c>
    </row>
    <row r="79" spans="3:26" ht="15.5" x14ac:dyDescent="0.35">
      <c r="C79" t="s">
        <v>91</v>
      </c>
      <c r="D79" s="5">
        <v>5745996915</v>
      </c>
      <c r="E79" s="5">
        <v>-2715837744</v>
      </c>
      <c r="F79" s="5">
        <v>-7418161511</v>
      </c>
      <c r="G79" s="5">
        <v>7326363548</v>
      </c>
      <c r="I79" s="5">
        <v>-4434831858</v>
      </c>
      <c r="J79" s="5">
        <v>-4425790744</v>
      </c>
      <c r="K79" s="5">
        <v>-19892985630</v>
      </c>
      <c r="L79" s="5">
        <v>-57747507868</v>
      </c>
      <c r="M79" s="5">
        <v>-135180662798</v>
      </c>
      <c r="N79" s="5">
        <v>-957193562822</v>
      </c>
      <c r="O79" s="5">
        <v>-987102131000</v>
      </c>
      <c r="P79" s="5">
        <v>32803582081</v>
      </c>
      <c r="Q79" s="5">
        <v>28883854201</v>
      </c>
      <c r="R79" s="5">
        <v>9229123965</v>
      </c>
      <c r="S79" s="5">
        <v>17803077238</v>
      </c>
      <c r="T79" s="5">
        <v>30077661786</v>
      </c>
      <c r="U79" s="5">
        <v>66431882195</v>
      </c>
      <c r="V79" s="5">
        <v>51857031148</v>
      </c>
      <c r="W79" s="5">
        <v>11766676436</v>
      </c>
      <c r="X79" s="5">
        <v>27049723818</v>
      </c>
      <c r="Y79" s="5">
        <v>-180454909563</v>
      </c>
      <c r="Z79" s="5">
        <v>33149285790</v>
      </c>
    </row>
    <row r="80" spans="3:26" ht="15.5" x14ac:dyDescent="0.35">
      <c r="C80" t="s">
        <v>92</v>
      </c>
      <c r="D80" s="5">
        <v>5745996915</v>
      </c>
      <c r="E80" s="5">
        <v>-2715837744</v>
      </c>
      <c r="F80" s="5">
        <v>-7436940532</v>
      </c>
      <c r="G80" s="5">
        <v>7326363548</v>
      </c>
      <c r="I80" s="5">
        <v>-4453610879</v>
      </c>
      <c r="J80" s="5">
        <v>-4329192293</v>
      </c>
      <c r="K80" s="5">
        <v>-9617957581</v>
      </c>
      <c r="L80" s="5">
        <v>-57679374182</v>
      </c>
      <c r="M80" s="5">
        <v>-134182756877</v>
      </c>
      <c r="N80" s="5">
        <v>-956820336548</v>
      </c>
      <c r="O80" s="5">
        <v>-991984266198</v>
      </c>
      <c r="P80" s="5">
        <v>32297591114</v>
      </c>
      <c r="Q80" s="5">
        <v>28598195247</v>
      </c>
      <c r="R80" s="5">
        <v>9285490258</v>
      </c>
      <c r="S80" s="5">
        <v>15451564864</v>
      </c>
      <c r="T80" s="5">
        <v>30317890359</v>
      </c>
      <c r="U80" s="5">
        <v>66556292252</v>
      </c>
      <c r="V80" s="5">
        <v>51857031148</v>
      </c>
      <c r="W80" s="5">
        <v>10860880083</v>
      </c>
    </row>
    <row r="81" spans="2:26" ht="15.5" x14ac:dyDescent="0.35">
      <c r="C81" t="s">
        <v>166</v>
      </c>
    </row>
    <row r="82" spans="2:26" ht="15.5" x14ac:dyDescent="0.35">
      <c r="C82" t="s">
        <v>93</v>
      </c>
      <c r="D82" s="5">
        <v>5745996915</v>
      </c>
      <c r="E82" s="5">
        <v>-2715837744</v>
      </c>
      <c r="F82" s="5">
        <v>-7436940532</v>
      </c>
      <c r="G82" s="5">
        <v>7326363548</v>
      </c>
      <c r="I82" s="5">
        <v>-4453610879</v>
      </c>
      <c r="J82" s="5">
        <v>-4329192293</v>
      </c>
      <c r="K82" s="5">
        <v>-9617957581</v>
      </c>
      <c r="L82" s="5">
        <v>-57679374182</v>
      </c>
      <c r="M82" s="5">
        <v>-134182756877</v>
      </c>
      <c r="N82" s="5">
        <v>-956820336548</v>
      </c>
      <c r="O82" s="5">
        <v>-991984266198</v>
      </c>
      <c r="P82" s="5">
        <v>32297591114</v>
      </c>
      <c r="Q82" s="5">
        <v>28598195247</v>
      </c>
      <c r="R82" s="5">
        <v>9285490258</v>
      </c>
      <c r="S82" s="5">
        <v>15451564864</v>
      </c>
      <c r="T82" s="5">
        <v>30317890359</v>
      </c>
      <c r="U82" s="5">
        <v>66556292252</v>
      </c>
      <c r="V82" s="5">
        <v>51857031148</v>
      </c>
      <c r="W82" s="5">
        <v>10860880083</v>
      </c>
    </row>
    <row r="84" spans="2:26" ht="15.5" x14ac:dyDescent="0.35">
      <c r="B84" t="s">
        <v>94</v>
      </c>
      <c r="C84" t="s">
        <v>95</v>
      </c>
    </row>
    <row r="85" spans="2:26" ht="15.5" x14ac:dyDescent="0.35">
      <c r="C85" t="s">
        <v>96</v>
      </c>
    </row>
    <row r="86" spans="2:26" ht="15.5" x14ac:dyDescent="0.35">
      <c r="C86" t="s">
        <v>20</v>
      </c>
      <c r="D86" s="5">
        <v>156908027</v>
      </c>
      <c r="E86" s="5">
        <v>2142302114</v>
      </c>
      <c r="F86" s="5">
        <v>122963321</v>
      </c>
      <c r="G86" s="5">
        <v>73860404</v>
      </c>
      <c r="I86" s="5">
        <v>122963321</v>
      </c>
      <c r="J86" s="5">
        <v>464548275</v>
      </c>
      <c r="K86" s="5">
        <v>995261913</v>
      </c>
      <c r="L86" s="5">
        <v>800270520</v>
      </c>
      <c r="M86" s="5">
        <v>859259029</v>
      </c>
      <c r="N86" s="5">
        <v>1809693875</v>
      </c>
      <c r="O86" s="5">
        <v>8039377359</v>
      </c>
      <c r="P86" s="5">
        <v>16048242224</v>
      </c>
      <c r="Q86" s="5">
        <v>15731523399</v>
      </c>
      <c r="R86" s="5">
        <v>34333543482</v>
      </c>
      <c r="S86" s="5">
        <v>18952287228</v>
      </c>
      <c r="T86" s="5">
        <v>56457994830</v>
      </c>
      <c r="U86" s="5">
        <v>33468955697</v>
      </c>
      <c r="V86" s="5">
        <v>30074567643</v>
      </c>
      <c r="W86" s="5">
        <v>14713472137</v>
      </c>
      <c r="X86" s="5">
        <v>66789080752</v>
      </c>
      <c r="Y86" s="5">
        <v>17212254436</v>
      </c>
      <c r="Z86" s="5">
        <v>30482386564</v>
      </c>
    </row>
    <row r="87" spans="2:26" ht="15.5" x14ac:dyDescent="0.35">
      <c r="C87" t="s">
        <v>289</v>
      </c>
      <c r="S87" s="5">
        <v>3371164794</v>
      </c>
      <c r="T87" s="5">
        <v>3000879430</v>
      </c>
      <c r="U87" s="5">
        <v>6624028147</v>
      </c>
      <c r="V87" s="5">
        <v>25455537253</v>
      </c>
      <c r="W87" s="5">
        <v>24733382877</v>
      </c>
      <c r="X87" s="5">
        <v>13848687382</v>
      </c>
      <c r="Y87" s="5">
        <v>2400494474</v>
      </c>
      <c r="Z87" s="5">
        <v>167803932</v>
      </c>
    </row>
    <row r="88" spans="2:26" ht="15.5" x14ac:dyDescent="0.35">
      <c r="C88" t="s">
        <v>97</v>
      </c>
      <c r="D88" s="5">
        <v>8871797099</v>
      </c>
      <c r="E88" s="5">
        <v>1319855152</v>
      </c>
      <c r="F88" s="5">
        <v>379407055</v>
      </c>
      <c r="G88" s="5">
        <v>581884949</v>
      </c>
      <c r="I88" s="5">
        <v>379407055</v>
      </c>
      <c r="J88" s="5">
        <v>985090687</v>
      </c>
      <c r="K88" s="5">
        <v>30109411459</v>
      </c>
      <c r="L88" s="5">
        <v>28555870387</v>
      </c>
      <c r="M88" s="5">
        <v>1653983025</v>
      </c>
      <c r="N88" s="5">
        <v>6570824374</v>
      </c>
      <c r="O88" s="5">
        <v>123378815542</v>
      </c>
      <c r="P88" s="5">
        <v>137234888191</v>
      </c>
      <c r="Q88" s="5">
        <v>147043879515</v>
      </c>
      <c r="R88" s="5">
        <v>230998784677</v>
      </c>
      <c r="S88" s="5">
        <v>193929255608</v>
      </c>
      <c r="T88" s="5">
        <v>243182009856</v>
      </c>
      <c r="U88" s="5">
        <v>249690460250</v>
      </c>
      <c r="V88" s="5">
        <v>211244590725</v>
      </c>
      <c r="W88" s="5">
        <v>117842969513</v>
      </c>
      <c r="X88" s="5">
        <v>85498250580</v>
      </c>
      <c r="Y88" s="5">
        <v>101760953538</v>
      </c>
      <c r="Z88" s="5">
        <v>121939895851</v>
      </c>
    </row>
    <row r="89" spans="2:26" ht="15.5" x14ac:dyDescent="0.35">
      <c r="C89" t="s">
        <v>98</v>
      </c>
    </row>
    <row r="90" spans="2:26" ht="15.5" x14ac:dyDescent="0.35">
      <c r="C90" t="s">
        <v>99</v>
      </c>
      <c r="P90" s="5">
        <v>7793467610</v>
      </c>
      <c r="Q90" s="5">
        <v>3676756758</v>
      </c>
      <c r="R90" s="5">
        <v>23065059120</v>
      </c>
    </row>
    <row r="91" spans="2:26" ht="15.5" x14ac:dyDescent="0.35">
      <c r="C91" t="s">
        <v>100</v>
      </c>
      <c r="D91" s="5">
        <v>8871797099</v>
      </c>
      <c r="E91" s="5">
        <v>1319855152</v>
      </c>
      <c r="F91" s="5">
        <v>379407055</v>
      </c>
      <c r="G91" s="5">
        <v>581884949</v>
      </c>
      <c r="I91" s="5">
        <v>379407055</v>
      </c>
      <c r="J91" s="5">
        <v>985090687</v>
      </c>
      <c r="K91" s="5">
        <v>30109411459</v>
      </c>
      <c r="L91" s="5">
        <v>28555870387</v>
      </c>
      <c r="M91" s="5">
        <v>1653983025</v>
      </c>
      <c r="N91" s="5">
        <v>6570824374</v>
      </c>
      <c r="O91" s="5">
        <v>123378815542</v>
      </c>
      <c r="P91" s="5">
        <v>137234888191</v>
      </c>
      <c r="Q91" s="5">
        <v>147043879515</v>
      </c>
      <c r="R91" s="5">
        <v>230998784677</v>
      </c>
      <c r="S91" s="5">
        <v>193929255608</v>
      </c>
      <c r="T91" s="5">
        <v>243182009856</v>
      </c>
      <c r="U91" s="5">
        <v>249690460250</v>
      </c>
      <c r="V91" s="5">
        <v>211244590725</v>
      </c>
      <c r="W91" s="5">
        <v>117842969513</v>
      </c>
      <c r="X91" s="5">
        <v>85498250580</v>
      </c>
      <c r="Y91" s="5">
        <v>101760953538</v>
      </c>
      <c r="Z91" s="5">
        <v>121939895851</v>
      </c>
    </row>
    <row r="92" spans="2:26" ht="15.5" x14ac:dyDescent="0.35">
      <c r="C92" t="s">
        <v>101</v>
      </c>
      <c r="D92" s="5">
        <v>32708836576</v>
      </c>
      <c r="E92" s="5">
        <v>31932373553</v>
      </c>
      <c r="F92" s="5">
        <v>40390313632</v>
      </c>
      <c r="G92" s="5">
        <v>37060291590</v>
      </c>
      <c r="I92" s="5">
        <v>40390313632</v>
      </c>
      <c r="J92" s="5">
        <v>6704319232</v>
      </c>
      <c r="K92" s="5">
        <v>5150705776</v>
      </c>
      <c r="L92" s="5">
        <v>16349516690</v>
      </c>
      <c r="M92" s="5">
        <v>16296512287</v>
      </c>
      <c r="N92" s="5">
        <v>30968829749</v>
      </c>
      <c r="O92" s="5">
        <v>22730189181</v>
      </c>
      <c r="P92" s="5">
        <v>101271635417</v>
      </c>
      <c r="Q92" s="5">
        <v>88340884672</v>
      </c>
      <c r="R92" s="5">
        <v>148194646382</v>
      </c>
      <c r="S92" s="5">
        <v>91282645609</v>
      </c>
      <c r="T92" s="5">
        <v>102553482985</v>
      </c>
      <c r="U92" s="5">
        <v>73629681161</v>
      </c>
      <c r="V92" s="5">
        <v>30182978183</v>
      </c>
      <c r="W92" s="5">
        <v>92018348467</v>
      </c>
      <c r="X92" s="5">
        <v>55165029135</v>
      </c>
      <c r="Y92" s="5">
        <v>55781476777</v>
      </c>
      <c r="Z92" s="5">
        <v>65161514839</v>
      </c>
    </row>
    <row r="93" spans="2:26" ht="15.5" x14ac:dyDescent="0.35">
      <c r="C93" t="s">
        <v>102</v>
      </c>
      <c r="D93" s="5">
        <v>32708836576</v>
      </c>
      <c r="E93" s="5">
        <v>31932373553</v>
      </c>
      <c r="F93" s="5">
        <v>40390313632</v>
      </c>
      <c r="G93" s="5">
        <v>37060291590</v>
      </c>
      <c r="I93" s="5">
        <v>40390313632</v>
      </c>
      <c r="J93" s="5">
        <v>6704319232</v>
      </c>
      <c r="K93" s="5">
        <v>5150705776</v>
      </c>
      <c r="L93" s="5">
        <v>16349516690</v>
      </c>
      <c r="M93" s="5">
        <v>16296512287</v>
      </c>
      <c r="N93" s="5">
        <v>30968829749</v>
      </c>
      <c r="O93" s="5">
        <v>22730189181</v>
      </c>
      <c r="P93" s="5">
        <v>101271635417</v>
      </c>
      <c r="Q93" s="5">
        <v>88340884672</v>
      </c>
      <c r="R93" s="5">
        <v>148194646382</v>
      </c>
      <c r="S93" s="5">
        <v>91282645609</v>
      </c>
      <c r="T93" s="5">
        <v>102553482985</v>
      </c>
      <c r="U93" s="5">
        <v>73629681161</v>
      </c>
      <c r="V93" s="5">
        <v>30182978183</v>
      </c>
      <c r="W93" s="5">
        <v>92018348467</v>
      </c>
      <c r="X93" s="5">
        <v>55165029135</v>
      </c>
      <c r="Y93" s="5">
        <v>55781476777</v>
      </c>
      <c r="Z93" s="5">
        <v>65161514839</v>
      </c>
    </row>
    <row r="94" spans="2:26" ht="15.5" x14ac:dyDescent="0.35">
      <c r="C94" t="s">
        <v>103</v>
      </c>
      <c r="M94" s="5">
        <v>5201668960</v>
      </c>
      <c r="N94" s="5">
        <v>8522395530</v>
      </c>
      <c r="O94" s="5">
        <v>17030857060</v>
      </c>
      <c r="P94" s="5">
        <v>8910291484</v>
      </c>
      <c r="Q94" s="5">
        <v>14728260555</v>
      </c>
      <c r="R94" s="5">
        <v>11473722777</v>
      </c>
      <c r="S94" s="5">
        <v>11365750458</v>
      </c>
      <c r="T94" s="5">
        <v>11855521388</v>
      </c>
      <c r="U94" s="5">
        <v>12411948278</v>
      </c>
      <c r="V94" s="5">
        <v>9049758362</v>
      </c>
      <c r="W94" s="5">
        <v>21158420667</v>
      </c>
      <c r="X94" s="5">
        <v>22776433075</v>
      </c>
      <c r="Y94" s="5">
        <v>24222776502</v>
      </c>
      <c r="Z94" s="5">
        <v>27928545407</v>
      </c>
    </row>
    <row r="95" spans="2:26" ht="15.5" x14ac:dyDescent="0.35">
      <c r="C95" t="s">
        <v>166</v>
      </c>
    </row>
    <row r="96" spans="2:26" ht="15.5" x14ac:dyDescent="0.35">
      <c r="C96" t="s">
        <v>79</v>
      </c>
      <c r="D96" s="5">
        <v>22026099516</v>
      </c>
      <c r="E96" s="5">
        <v>22026099516</v>
      </c>
      <c r="F96" s="5">
        <v>22026099516</v>
      </c>
      <c r="G96" s="5">
        <v>22026099516</v>
      </c>
      <c r="I96" s="5">
        <v>22026099516</v>
      </c>
      <c r="J96" s="5">
        <v>22026099516</v>
      </c>
      <c r="K96" s="5">
        <v>21138008378</v>
      </c>
      <c r="L96" s="5">
        <v>22118904242</v>
      </c>
      <c r="M96" s="5">
        <v>22410287651</v>
      </c>
      <c r="N96" s="5">
        <v>20722718786</v>
      </c>
      <c r="O96" s="5">
        <v>-517713395658</v>
      </c>
      <c r="P96" s="5">
        <v>123561812923</v>
      </c>
      <c r="Q96" s="5">
        <v>102116400937</v>
      </c>
      <c r="R96" s="5">
        <v>83216829599</v>
      </c>
      <c r="S96" s="5">
        <v>42490324877</v>
      </c>
      <c r="T96" s="5">
        <v>68923589084</v>
      </c>
      <c r="U96" s="5">
        <v>54089955753</v>
      </c>
      <c r="V96" s="5">
        <v>289412461072</v>
      </c>
      <c r="W96" s="5">
        <v>268299805057</v>
      </c>
      <c r="X96" s="5">
        <v>270129027249</v>
      </c>
      <c r="Y96" s="5">
        <v>-117808740835</v>
      </c>
      <c r="Z96" s="5">
        <v>-149387569489</v>
      </c>
    </row>
    <row r="97" spans="3:26" ht="15.5" x14ac:dyDescent="0.35">
      <c r="C97" t="s">
        <v>104</v>
      </c>
      <c r="D97" s="5">
        <v>9088102686</v>
      </c>
      <c r="E97" s="5">
        <v>3473195109</v>
      </c>
      <c r="F97" s="5">
        <v>502370376</v>
      </c>
      <c r="G97" s="5">
        <v>748920839</v>
      </c>
      <c r="I97" s="5">
        <v>502370376</v>
      </c>
      <c r="J97" s="5">
        <v>1449638962</v>
      </c>
      <c r="K97" s="5">
        <v>32300364783</v>
      </c>
      <c r="L97" s="5">
        <v>30110071593</v>
      </c>
      <c r="M97" s="5">
        <v>9041486081</v>
      </c>
      <c r="N97" s="5">
        <v>18474673313</v>
      </c>
      <c r="O97" s="5">
        <v>1078162621746</v>
      </c>
      <c r="P97" s="5">
        <v>594314418895</v>
      </c>
      <c r="Q97" s="5">
        <v>601519834447</v>
      </c>
      <c r="R97" s="5">
        <v>834749278253</v>
      </c>
      <c r="S97" s="5">
        <v>757255533490</v>
      </c>
      <c r="T97" s="5">
        <v>489123168777</v>
      </c>
      <c r="U97" s="5">
        <v>482050048457</v>
      </c>
      <c r="V97" s="5">
        <v>309425991334</v>
      </c>
      <c r="W97" s="5">
        <v>249771715522</v>
      </c>
      <c r="X97" s="5">
        <v>228584216287</v>
      </c>
      <c r="Y97" s="5">
        <v>162978852131</v>
      </c>
      <c r="Z97" s="5">
        <v>198679996539</v>
      </c>
    </row>
    <row r="98" spans="3:26" ht="15.5" x14ac:dyDescent="0.35">
      <c r="C98" t="s">
        <v>105</v>
      </c>
    </row>
    <row r="99" spans="3:26" ht="15.5" x14ac:dyDescent="0.35">
      <c r="C99" t="s">
        <v>290</v>
      </c>
      <c r="R99" s="5">
        <v>39274740950</v>
      </c>
      <c r="S99" s="5">
        <v>38323073969</v>
      </c>
      <c r="T99" s="5">
        <v>36770862934</v>
      </c>
      <c r="U99" s="5">
        <v>36437634876</v>
      </c>
      <c r="V99" s="5">
        <v>45312039101</v>
      </c>
      <c r="W99" s="5">
        <v>45312039101</v>
      </c>
      <c r="X99" s="5">
        <v>25130696288</v>
      </c>
    </row>
    <row r="100" spans="3:26" ht="15.5" x14ac:dyDescent="0.35">
      <c r="C100" t="s">
        <v>257</v>
      </c>
      <c r="O100" s="5">
        <v>19383042672</v>
      </c>
      <c r="P100" s="5">
        <v>38864714243</v>
      </c>
      <c r="Q100" s="5">
        <v>38128051845</v>
      </c>
    </row>
    <row r="101" spans="3:26" ht="15.5" x14ac:dyDescent="0.35">
      <c r="C101" t="s">
        <v>107</v>
      </c>
      <c r="O101" s="5">
        <v>35080171023</v>
      </c>
      <c r="P101" s="5">
        <v>34658987239</v>
      </c>
      <c r="Q101" s="5">
        <v>31239369169</v>
      </c>
      <c r="R101" s="5">
        <v>27175630466</v>
      </c>
      <c r="S101" s="5">
        <v>19702586334</v>
      </c>
      <c r="T101" s="5">
        <v>12291408535</v>
      </c>
      <c r="U101" s="5">
        <v>6350989767</v>
      </c>
      <c r="V101" s="5">
        <v>12227884730</v>
      </c>
      <c r="W101" s="5">
        <v>12227884730</v>
      </c>
      <c r="X101" s="5">
        <v>12227884730</v>
      </c>
      <c r="Y101" s="5">
        <v>5837439470</v>
      </c>
      <c r="Z101" s="5">
        <v>592983216</v>
      </c>
    </row>
    <row r="102" spans="3:26" ht="15.5" x14ac:dyDescent="0.35">
      <c r="C102" t="s">
        <v>677</v>
      </c>
      <c r="D102" s="5">
        <v>460649742155</v>
      </c>
      <c r="E102" s="5">
        <v>460649742155</v>
      </c>
      <c r="F102" s="5">
        <v>460649742155</v>
      </c>
      <c r="G102" s="5">
        <v>460649742155</v>
      </c>
      <c r="I102" s="5">
        <v>460649742155</v>
      </c>
      <c r="J102" s="5">
        <v>460649742155</v>
      </c>
      <c r="K102" s="5">
        <v>460649742155</v>
      </c>
      <c r="O102" s="5">
        <v>198909158448</v>
      </c>
      <c r="P102" s="5">
        <v>456554420728</v>
      </c>
      <c r="Q102" s="5">
        <v>484440939174</v>
      </c>
      <c r="R102" s="5">
        <v>512327457618</v>
      </c>
      <c r="S102" s="5">
        <v>540213976063</v>
      </c>
      <c r="T102" s="5">
        <v>568100494507</v>
      </c>
      <c r="U102" s="5">
        <v>283599287989</v>
      </c>
      <c r="V102" s="5">
        <v>305633124934</v>
      </c>
      <c r="Z102" s="5">
        <v>139622070519</v>
      </c>
    </row>
    <row r="103" spans="3:26" ht="15.5" x14ac:dyDescent="0.35">
      <c r="C103" t="s">
        <v>106</v>
      </c>
      <c r="D103" s="5">
        <v>27024139369</v>
      </c>
      <c r="E103" s="5">
        <v>27038726056</v>
      </c>
      <c r="F103" s="5">
        <v>27053312743</v>
      </c>
      <c r="G103" s="5">
        <v>28960122603</v>
      </c>
      <c r="I103" s="5">
        <v>27053312743</v>
      </c>
      <c r="J103" s="5">
        <v>80983328234</v>
      </c>
      <c r="K103" s="5">
        <v>98104201282</v>
      </c>
      <c r="L103" s="5">
        <v>339943342054</v>
      </c>
      <c r="M103" s="5">
        <v>364538196625</v>
      </c>
      <c r="N103" s="5">
        <v>388120725432</v>
      </c>
      <c r="O103" s="5">
        <v>424349609770</v>
      </c>
      <c r="P103" s="5">
        <v>1225939483710</v>
      </c>
      <c r="Q103" s="5">
        <v>1068149103253</v>
      </c>
      <c r="R103" s="5">
        <v>878670158438</v>
      </c>
      <c r="S103" s="5">
        <v>849424598411</v>
      </c>
      <c r="T103" s="5">
        <v>413343710152</v>
      </c>
      <c r="U103" s="5">
        <v>624139419827</v>
      </c>
      <c r="V103" s="5">
        <v>635024265791</v>
      </c>
      <c r="W103" s="5">
        <v>963332313028</v>
      </c>
      <c r="X103" s="5">
        <v>956727002075</v>
      </c>
      <c r="Y103" s="5">
        <v>860089272116</v>
      </c>
      <c r="Z103" s="5">
        <v>885869960464</v>
      </c>
    </row>
    <row r="104" spans="3:26" ht="15.5" x14ac:dyDescent="0.35">
      <c r="C104" t="s">
        <v>2263</v>
      </c>
    </row>
    <row r="105" spans="3:26" ht="15.5" x14ac:dyDescent="0.35">
      <c r="C105" t="s">
        <v>108</v>
      </c>
      <c r="D105" s="5">
        <v>521740924210</v>
      </c>
      <c r="E105" s="5">
        <v>520977803793</v>
      </c>
      <c r="F105" s="5">
        <v>529448994703</v>
      </c>
      <c r="G105" s="5">
        <v>533901366879</v>
      </c>
      <c r="I105" s="5">
        <v>529448994703</v>
      </c>
      <c r="J105" s="5">
        <v>549258359948</v>
      </c>
      <c r="K105" s="5">
        <v>564773431098</v>
      </c>
      <c r="L105" s="5">
        <v>585088338720</v>
      </c>
      <c r="M105" s="5">
        <v>634723429229</v>
      </c>
      <c r="N105" s="5">
        <v>834489907245</v>
      </c>
      <c r="O105" s="5">
        <v>707321404005</v>
      </c>
      <c r="P105" s="5">
        <v>2098141290311</v>
      </c>
      <c r="Q105" s="5">
        <v>1904529986103</v>
      </c>
      <c r="R105" s="5">
        <v>1782046268743</v>
      </c>
      <c r="S105" s="5">
        <v>1692037281877</v>
      </c>
      <c r="T105" s="5">
        <v>1284547798874</v>
      </c>
      <c r="U105" s="5">
        <v>1095382258384</v>
      </c>
      <c r="V105" s="5">
        <v>1122812862787</v>
      </c>
      <c r="W105" s="5">
        <v>1203324045871</v>
      </c>
      <c r="X105" s="5">
        <v>1139358296400</v>
      </c>
      <c r="Y105" s="5">
        <v>1012969489303</v>
      </c>
      <c r="Z105" s="5">
        <v>1140004928802</v>
      </c>
    </row>
    <row r="106" spans="3:26" ht="15.5" x14ac:dyDescent="0.35">
      <c r="C106" t="s">
        <v>109</v>
      </c>
      <c r="D106" s="5">
        <v>530829026896</v>
      </c>
      <c r="E106" s="5">
        <v>524450998902</v>
      </c>
      <c r="F106" s="5">
        <v>529951365079</v>
      </c>
      <c r="G106" s="5">
        <v>534650287718</v>
      </c>
      <c r="I106" s="5">
        <v>529951365079</v>
      </c>
      <c r="J106" s="5">
        <v>550707998910</v>
      </c>
      <c r="K106" s="5">
        <v>597073795881</v>
      </c>
      <c r="L106" s="5">
        <v>615198410313</v>
      </c>
      <c r="M106" s="5">
        <v>643764915310</v>
      </c>
      <c r="N106" s="5">
        <v>852964580558</v>
      </c>
      <c r="O106" s="5">
        <v>1785484025751</v>
      </c>
      <c r="P106" s="5">
        <v>2692455709206</v>
      </c>
      <c r="Q106" s="5">
        <v>2506049820550</v>
      </c>
      <c r="R106" s="5">
        <v>2616795546996</v>
      </c>
      <c r="S106" s="5">
        <v>2449292815367</v>
      </c>
      <c r="T106" s="5">
        <v>1773670967651</v>
      </c>
      <c r="U106" s="5">
        <v>1577432306841</v>
      </c>
      <c r="V106" s="5">
        <v>1432238854121</v>
      </c>
      <c r="W106" s="5">
        <v>1453095761393</v>
      </c>
      <c r="X106" s="5">
        <v>1367942512687</v>
      </c>
      <c r="Y106" s="5">
        <v>1175948341434</v>
      </c>
      <c r="Z106" s="5">
        <v>1338684925341</v>
      </c>
    </row>
    <row r="107" spans="3:26" ht="15.5" x14ac:dyDescent="0.35">
      <c r="C107" t="s">
        <v>110</v>
      </c>
    </row>
    <row r="108" spans="3:26" ht="15.5" x14ac:dyDescent="0.35">
      <c r="C108" t="s">
        <v>111</v>
      </c>
    </row>
    <row r="109" spans="3:26" ht="15.5" x14ac:dyDescent="0.35">
      <c r="C109" t="s">
        <v>112</v>
      </c>
      <c r="D109" s="5">
        <v>725844710073</v>
      </c>
      <c r="E109" s="5">
        <v>725212678994</v>
      </c>
      <c r="F109" s="5">
        <v>726660899316</v>
      </c>
      <c r="G109" s="5">
        <v>739816191278</v>
      </c>
      <c r="I109" s="5">
        <v>726660899316</v>
      </c>
      <c r="J109" s="5">
        <v>745602224335</v>
      </c>
      <c r="K109" s="5">
        <v>758306168245</v>
      </c>
      <c r="L109" s="5">
        <v>745840188560</v>
      </c>
      <c r="M109" s="5">
        <v>714848535529</v>
      </c>
      <c r="N109" s="5">
        <v>918778304441</v>
      </c>
      <c r="O109" s="5">
        <v>908780640051</v>
      </c>
      <c r="P109" s="5">
        <v>149812057289</v>
      </c>
      <c r="Q109" s="5">
        <v>89248974942</v>
      </c>
      <c r="R109" s="5">
        <v>264253507603</v>
      </c>
      <c r="S109" s="5">
        <v>156965137093</v>
      </c>
      <c r="T109" s="5">
        <v>235665515571</v>
      </c>
      <c r="U109" s="5">
        <v>129075809309</v>
      </c>
      <c r="V109" s="5">
        <v>203524793529</v>
      </c>
      <c r="W109" s="5">
        <v>113372758423</v>
      </c>
      <c r="X109" s="5">
        <v>125552570603</v>
      </c>
      <c r="Y109" s="5">
        <v>190320606871</v>
      </c>
      <c r="Z109" s="5">
        <v>294654895468</v>
      </c>
    </row>
    <row r="110" spans="3:26" ht="15.5" x14ac:dyDescent="0.35">
      <c r="C110" t="s">
        <v>113</v>
      </c>
    </row>
    <row r="111" spans="3:26" ht="15.5" x14ac:dyDescent="0.35">
      <c r="C111" t="s">
        <v>114</v>
      </c>
      <c r="L111" s="5">
        <v>8295781019</v>
      </c>
      <c r="M111" s="5">
        <v>10435075921</v>
      </c>
      <c r="N111" s="5">
        <v>72128204878</v>
      </c>
      <c r="O111" s="5">
        <v>122279637</v>
      </c>
      <c r="X111" s="5">
        <v>1862777621</v>
      </c>
      <c r="Y111" s="5">
        <v>520363035</v>
      </c>
      <c r="Z111" s="5">
        <v>128397499</v>
      </c>
    </row>
    <row r="112" spans="3:26" ht="15.5" x14ac:dyDescent="0.35">
      <c r="C112" t="s">
        <v>117</v>
      </c>
      <c r="D112" s="5">
        <v>54954691165</v>
      </c>
      <c r="E112" s="5">
        <v>53372730417</v>
      </c>
      <c r="F112" s="5">
        <v>53261664803</v>
      </c>
      <c r="G112" s="5">
        <v>63680753830</v>
      </c>
      <c r="I112" s="5">
        <v>53261664803</v>
      </c>
      <c r="J112" s="5">
        <v>63428957034</v>
      </c>
      <c r="K112" s="5">
        <v>62280781016</v>
      </c>
      <c r="L112" s="5">
        <v>56453506106</v>
      </c>
      <c r="M112" s="5">
        <v>53455340782</v>
      </c>
      <c r="N112" s="5">
        <v>53458975992</v>
      </c>
      <c r="O112" s="5">
        <v>70702066485</v>
      </c>
      <c r="P112" s="5">
        <v>23753657252</v>
      </c>
      <c r="Q112" s="5">
        <v>15736877514</v>
      </c>
      <c r="R112" s="5">
        <v>56105540991</v>
      </c>
      <c r="S112" s="5">
        <v>42368335516</v>
      </c>
      <c r="T112" s="5">
        <v>81603356680</v>
      </c>
      <c r="U112" s="5">
        <v>71392036855</v>
      </c>
      <c r="V112" s="5">
        <v>55565093911</v>
      </c>
      <c r="W112" s="5">
        <v>36637812208</v>
      </c>
      <c r="X112" s="5">
        <v>29257160191</v>
      </c>
      <c r="Y112" s="5">
        <v>31206903561</v>
      </c>
      <c r="Z112" s="5">
        <v>33523721774</v>
      </c>
    </row>
    <row r="113" spans="3:26" ht="15.5" x14ac:dyDescent="0.35">
      <c r="C113" t="s">
        <v>116</v>
      </c>
      <c r="D113" s="5">
        <v>2682220661</v>
      </c>
      <c r="E113" s="5">
        <v>2284041813</v>
      </c>
      <c r="F113" s="5">
        <v>2246105413</v>
      </c>
      <c r="G113" s="5">
        <v>1796749908</v>
      </c>
      <c r="I113" s="5">
        <v>2246105413</v>
      </c>
      <c r="J113" s="5">
        <v>1830933115</v>
      </c>
      <c r="K113" s="5">
        <v>2287118316</v>
      </c>
      <c r="L113" s="5">
        <v>426220991</v>
      </c>
      <c r="M113" s="5">
        <v>985883667</v>
      </c>
      <c r="N113" s="5">
        <v>1404347740</v>
      </c>
      <c r="O113" s="5">
        <v>2473845735</v>
      </c>
      <c r="P113" s="5">
        <v>5671049037</v>
      </c>
      <c r="Q113" s="5">
        <v>409250838</v>
      </c>
      <c r="R113" s="5">
        <v>27796112818</v>
      </c>
      <c r="S113" s="5">
        <v>404255325</v>
      </c>
      <c r="T113" s="5">
        <v>74064197</v>
      </c>
      <c r="U113" s="5">
        <v>1347715957</v>
      </c>
      <c r="V113" s="5">
        <v>2033017665</v>
      </c>
      <c r="W113" s="5">
        <v>3387838650</v>
      </c>
      <c r="X113" s="5">
        <v>3449817342</v>
      </c>
      <c r="Y113" s="5">
        <v>7187133344</v>
      </c>
      <c r="Z113" s="5">
        <v>1722154318</v>
      </c>
    </row>
    <row r="114" spans="3:26" ht="15.5" x14ac:dyDescent="0.35">
      <c r="C114" t="s">
        <v>115</v>
      </c>
      <c r="M114" s="5">
        <v>5000000000</v>
      </c>
      <c r="N114" s="5">
        <v>5000000000</v>
      </c>
      <c r="O114" s="5">
        <v>5000000000</v>
      </c>
      <c r="P114" s="5">
        <v>17500000000</v>
      </c>
      <c r="Q114" s="5">
        <v>45656760000</v>
      </c>
      <c r="R114" s="5">
        <v>56982204448</v>
      </c>
      <c r="S114" s="5">
        <v>65581554429</v>
      </c>
      <c r="T114" s="5">
        <v>96014819308</v>
      </c>
    </row>
    <row r="115" spans="3:26" ht="15.5" x14ac:dyDescent="0.35">
      <c r="C115" t="s">
        <v>206</v>
      </c>
    </row>
    <row r="116" spans="3:26" ht="15.5" x14ac:dyDescent="0.35">
      <c r="C116" t="s">
        <v>207</v>
      </c>
      <c r="P116" s="5">
        <v>7793467610</v>
      </c>
      <c r="Q116" s="5">
        <v>3676756758</v>
      </c>
      <c r="R116" s="5">
        <v>23065059120</v>
      </c>
    </row>
    <row r="117" spans="3:26" ht="15.5" x14ac:dyDescent="0.35">
      <c r="C117" t="s">
        <v>119</v>
      </c>
    </row>
    <row r="118" spans="3:26" ht="15.5" x14ac:dyDescent="0.35">
      <c r="C118" t="s">
        <v>121</v>
      </c>
      <c r="P118" s="5">
        <v>676565445724</v>
      </c>
      <c r="Q118" s="5">
        <v>637924635577</v>
      </c>
      <c r="R118" s="5">
        <v>584267810132</v>
      </c>
      <c r="S118" s="5">
        <v>593265077342</v>
      </c>
      <c r="T118" s="5">
        <v>562793410705</v>
      </c>
      <c r="U118" s="5">
        <v>513931840798</v>
      </c>
      <c r="V118" s="5">
        <v>325483202238</v>
      </c>
      <c r="W118" s="5">
        <v>380835612996</v>
      </c>
      <c r="X118" s="5">
        <v>388446614650</v>
      </c>
      <c r="Y118" s="5">
        <v>373778224930</v>
      </c>
      <c r="Z118" s="5">
        <v>309139797018</v>
      </c>
    </row>
    <row r="119" spans="3:26" ht="15.5" x14ac:dyDescent="0.35">
      <c r="C119" t="s">
        <v>1435</v>
      </c>
      <c r="N119" s="5">
        <v>53332480</v>
      </c>
      <c r="O119" s="5">
        <v>58642109059</v>
      </c>
      <c r="P119" s="5">
        <v>50046210515</v>
      </c>
    </row>
    <row r="120" spans="3:26" ht="15.5" x14ac:dyDescent="0.35">
      <c r="C120" t="s">
        <v>509</v>
      </c>
      <c r="O120" s="5">
        <v>122279637</v>
      </c>
      <c r="X120" s="5">
        <v>1862777621</v>
      </c>
      <c r="Y120" s="5">
        <v>520363035</v>
      </c>
      <c r="Z120" s="5">
        <v>128397499</v>
      </c>
    </row>
    <row r="121" spans="3:26" ht="15.5" x14ac:dyDescent="0.35">
      <c r="C121" t="s">
        <v>122</v>
      </c>
      <c r="D121" s="5">
        <v>7238639511</v>
      </c>
      <c r="E121" s="5">
        <v>7238639511</v>
      </c>
      <c r="F121" s="5">
        <v>7447628400</v>
      </c>
      <c r="G121" s="5">
        <v>7447628400</v>
      </c>
      <c r="I121" s="5">
        <v>7447628400</v>
      </c>
      <c r="J121" s="5">
        <v>7447628400</v>
      </c>
      <c r="K121" s="5">
        <v>7638503040</v>
      </c>
      <c r="L121" s="5">
        <v>7638503040</v>
      </c>
      <c r="M121" s="5">
        <v>7639406138</v>
      </c>
      <c r="N121" s="5">
        <v>83316162990</v>
      </c>
      <c r="O121" s="5">
        <v>737201044529</v>
      </c>
      <c r="P121" s="5">
        <v>64202482494</v>
      </c>
      <c r="Q121" s="5">
        <v>3917050000</v>
      </c>
      <c r="R121" s="5">
        <v>864593524</v>
      </c>
      <c r="S121" s="5">
        <v>30435622335</v>
      </c>
      <c r="T121" s="5">
        <v>8967952255</v>
      </c>
      <c r="U121" s="5">
        <v>13583376750</v>
      </c>
      <c r="V121" s="5">
        <v>102584477994</v>
      </c>
      <c r="W121" s="5">
        <v>32458206416</v>
      </c>
      <c r="X121" s="5">
        <v>56115079721</v>
      </c>
      <c r="Y121" s="5">
        <v>102975530686</v>
      </c>
      <c r="Z121" s="5">
        <v>192630627803</v>
      </c>
    </row>
    <row r="122" spans="3:26" ht="15.5" x14ac:dyDescent="0.35">
      <c r="C122" t="s">
        <v>123</v>
      </c>
      <c r="D122" s="5">
        <v>8015897545</v>
      </c>
      <c r="E122" s="5">
        <v>8015897545</v>
      </c>
      <c r="F122" s="5">
        <v>8015897545</v>
      </c>
      <c r="G122" s="5">
        <v>7962236286</v>
      </c>
      <c r="I122" s="5">
        <v>8015897545</v>
      </c>
      <c r="J122" s="5">
        <v>7962236286</v>
      </c>
      <c r="K122" s="5">
        <v>7533660728</v>
      </c>
      <c r="L122" s="5">
        <v>25407412600</v>
      </c>
      <c r="M122" s="5">
        <v>27286196446</v>
      </c>
      <c r="N122" s="5">
        <v>89967798888</v>
      </c>
      <c r="O122" s="5">
        <v>75664571922</v>
      </c>
      <c r="P122" s="5">
        <v>749620571942</v>
      </c>
      <c r="Q122" s="5">
        <v>656641763709</v>
      </c>
      <c r="R122" s="5">
        <v>621393134779</v>
      </c>
      <c r="S122" s="5">
        <v>606306600764</v>
      </c>
      <c r="T122" s="5">
        <v>570592970393</v>
      </c>
      <c r="U122" s="5">
        <v>520440470131</v>
      </c>
      <c r="V122" s="5">
        <v>372954991962</v>
      </c>
      <c r="W122" s="5">
        <v>536659632723</v>
      </c>
      <c r="X122" s="5">
        <v>447099687717</v>
      </c>
      <c r="Y122" s="5">
        <v>556324972099</v>
      </c>
      <c r="Z122" s="5">
        <v>465851186501</v>
      </c>
    </row>
    <row r="123" spans="3:26" ht="15.5" x14ac:dyDescent="0.35">
      <c r="C123" t="s">
        <v>124</v>
      </c>
      <c r="D123" s="5">
        <v>8015897545</v>
      </c>
      <c r="E123" s="5">
        <v>8015897545</v>
      </c>
      <c r="F123" s="5">
        <v>8015897545</v>
      </c>
      <c r="G123" s="5">
        <v>7962236286</v>
      </c>
      <c r="I123" s="5">
        <v>8015897545</v>
      </c>
      <c r="J123" s="5">
        <v>7962236286</v>
      </c>
      <c r="K123" s="5">
        <v>7533660728</v>
      </c>
      <c r="L123" s="5">
        <v>25407412600</v>
      </c>
      <c r="M123" s="5">
        <v>27286196446</v>
      </c>
      <c r="N123" s="5">
        <v>89967798888</v>
      </c>
      <c r="O123" s="5">
        <v>75664571922</v>
      </c>
      <c r="P123" s="5">
        <v>749620571942</v>
      </c>
      <c r="Q123" s="5">
        <v>656641763709</v>
      </c>
      <c r="R123" s="5">
        <v>621393134779</v>
      </c>
      <c r="S123" s="5">
        <v>606306600764</v>
      </c>
      <c r="T123" s="5">
        <v>570592970393</v>
      </c>
      <c r="U123" s="5">
        <v>520440470131</v>
      </c>
      <c r="V123" s="5">
        <v>372954991962</v>
      </c>
      <c r="W123" s="5">
        <v>536659632723</v>
      </c>
      <c r="X123" s="5">
        <v>447099687717</v>
      </c>
      <c r="Y123" s="5">
        <v>556324972099</v>
      </c>
      <c r="Z123" s="5">
        <v>465851186501</v>
      </c>
    </row>
    <row r="124" spans="3:26" ht="15.5" x14ac:dyDescent="0.35">
      <c r="C124" t="s">
        <v>125</v>
      </c>
    </row>
    <row r="125" spans="3:26" ht="15.5" x14ac:dyDescent="0.35">
      <c r="C125" t="s">
        <v>126</v>
      </c>
      <c r="N125" s="5">
        <v>53332480</v>
      </c>
      <c r="O125" s="5">
        <v>58642109059</v>
      </c>
      <c r="P125" s="5">
        <v>726611656239</v>
      </c>
      <c r="Q125" s="5">
        <v>637924635577</v>
      </c>
      <c r="R125" s="5">
        <v>584267810132</v>
      </c>
      <c r="S125" s="5">
        <v>593265077342</v>
      </c>
      <c r="T125" s="5">
        <v>562793410705</v>
      </c>
      <c r="U125" s="5">
        <v>513931840798</v>
      </c>
      <c r="V125" s="5">
        <v>325483202238</v>
      </c>
      <c r="W125" s="5">
        <v>380835612996</v>
      </c>
      <c r="X125" s="5">
        <v>388446614650</v>
      </c>
      <c r="Y125" s="5">
        <v>373778224930</v>
      </c>
      <c r="Z125" s="5">
        <v>309139797018</v>
      </c>
    </row>
    <row r="126" spans="3:26" ht="15.5" x14ac:dyDescent="0.35">
      <c r="C126" t="s">
        <v>211</v>
      </c>
    </row>
    <row r="127" spans="3:26" ht="15.5" x14ac:dyDescent="0.35">
      <c r="C127" t="s">
        <v>127</v>
      </c>
      <c r="D127" s="5">
        <v>733860607618</v>
      </c>
      <c r="E127" s="5">
        <v>733228576539</v>
      </c>
      <c r="F127" s="5">
        <v>734676796861</v>
      </c>
      <c r="G127" s="5">
        <v>747778427564</v>
      </c>
      <c r="I127" s="5">
        <v>734676796861</v>
      </c>
      <c r="J127" s="5">
        <v>753564460621</v>
      </c>
      <c r="K127" s="5">
        <v>765839828973</v>
      </c>
      <c r="L127" s="5">
        <v>771247601160</v>
      </c>
      <c r="M127" s="5">
        <v>742134731975</v>
      </c>
      <c r="N127" s="5">
        <v>1008746103329</v>
      </c>
      <c r="O127" s="5">
        <v>984445211973</v>
      </c>
      <c r="P127" s="5">
        <v>899432629231</v>
      </c>
      <c r="Q127" s="5">
        <v>745890738651</v>
      </c>
      <c r="R127" s="5">
        <v>885646642382</v>
      </c>
      <c r="S127" s="5">
        <v>763271737857</v>
      </c>
      <c r="T127" s="5">
        <v>806258485964</v>
      </c>
      <c r="U127" s="5">
        <v>649516279440</v>
      </c>
      <c r="V127" s="5">
        <v>576479785491</v>
      </c>
      <c r="W127" s="5">
        <v>650032391146</v>
      </c>
      <c r="X127" s="5">
        <v>572652258320</v>
      </c>
      <c r="Y127" s="5">
        <v>746645578970</v>
      </c>
      <c r="Z127" s="5">
        <v>760506081969</v>
      </c>
    </row>
    <row r="128" spans="3:26" ht="15.5" x14ac:dyDescent="0.35">
      <c r="C128" t="s">
        <v>128</v>
      </c>
    </row>
    <row r="129" spans="2:26" ht="15.5" x14ac:dyDescent="0.35">
      <c r="C129" t="s">
        <v>129</v>
      </c>
      <c r="D129" s="5">
        <v>1411200000000</v>
      </c>
      <c r="E129" s="5">
        <v>1411200000000</v>
      </c>
      <c r="F129" s="5">
        <v>1411200000000</v>
      </c>
      <c r="G129" s="5">
        <v>1411200000000</v>
      </c>
      <c r="I129" s="5">
        <v>1411200000000</v>
      </c>
      <c r="J129" s="5">
        <v>1411200000000</v>
      </c>
      <c r="K129" s="5">
        <v>1411200000000</v>
      </c>
      <c r="L129" s="5">
        <v>1411200000000</v>
      </c>
      <c r="M129" s="5">
        <v>1411200000000</v>
      </c>
      <c r="N129" s="5">
        <v>1411200000000</v>
      </c>
      <c r="O129" s="5">
        <v>1411200000000</v>
      </c>
      <c r="P129" s="5">
        <v>1411200000000</v>
      </c>
      <c r="Q129" s="5">
        <v>1411200000000</v>
      </c>
      <c r="R129" s="5">
        <v>1411200000000</v>
      </c>
      <c r="S129" s="5">
        <v>1411200000000</v>
      </c>
      <c r="T129" s="5">
        <v>784000000000</v>
      </c>
      <c r="U129" s="5">
        <v>784000000000</v>
      </c>
      <c r="V129" s="5">
        <v>784000000000</v>
      </c>
      <c r="W129" s="5">
        <v>784000000000</v>
      </c>
      <c r="X129" s="5">
        <v>784000000000</v>
      </c>
      <c r="Y129" s="5">
        <v>784000000000</v>
      </c>
      <c r="Z129" s="5">
        <v>784000000000</v>
      </c>
    </row>
    <row r="130" spans="2:26" ht="15.5" x14ac:dyDescent="0.35">
      <c r="C130" t="s">
        <v>130</v>
      </c>
      <c r="D130" s="5">
        <v>351017647686</v>
      </c>
      <c r="E130" s="5">
        <v>351017647686</v>
      </c>
      <c r="F130" s="5">
        <v>351017647686</v>
      </c>
      <c r="G130" s="5">
        <v>351017647686</v>
      </c>
      <c r="I130" s="5">
        <v>351017647686</v>
      </c>
      <c r="J130" s="5">
        <v>351017647686</v>
      </c>
      <c r="K130" s="5">
        <v>351017647686</v>
      </c>
      <c r="L130" s="5">
        <v>351017647686</v>
      </c>
      <c r="M130" s="5">
        <v>351017647686</v>
      </c>
      <c r="N130" s="5">
        <v>351017647686</v>
      </c>
      <c r="O130" s="5">
        <v>351017647686</v>
      </c>
      <c r="P130" s="5">
        <v>351017647686</v>
      </c>
      <c r="Q130" s="5">
        <v>351017647686</v>
      </c>
      <c r="R130" s="5">
        <v>351017647686</v>
      </c>
      <c r="S130" s="5">
        <v>351017647686</v>
      </c>
      <c r="T130" s="5">
        <v>244393647686</v>
      </c>
      <c r="U130" s="5">
        <v>244393647686</v>
      </c>
      <c r="V130" s="5">
        <v>10947000000</v>
      </c>
      <c r="W130" s="5">
        <v>10947000000</v>
      </c>
      <c r="X130" s="5">
        <v>10947000000</v>
      </c>
      <c r="Y130" s="5">
        <v>10947000000</v>
      </c>
      <c r="Z130" s="5">
        <v>10947000000</v>
      </c>
    </row>
    <row r="131" spans="2:26" ht="15.5" x14ac:dyDescent="0.35">
      <c r="C131" t="s">
        <v>131</v>
      </c>
      <c r="D131" s="5">
        <v>-1987263522447</v>
      </c>
      <c r="E131" s="5">
        <v>-1993009519362</v>
      </c>
      <c r="F131" s="5">
        <v>-1988957373507</v>
      </c>
      <c r="G131" s="5">
        <v>-1997371887048</v>
      </c>
      <c r="I131" s="5">
        <v>-1988957373507</v>
      </c>
      <c r="J131" s="5">
        <v>-1987100208913</v>
      </c>
      <c r="K131" s="5">
        <v>-1952121689156</v>
      </c>
      <c r="L131" s="5">
        <v>-1940385742775</v>
      </c>
      <c r="M131" s="5">
        <v>-1882997752002</v>
      </c>
      <c r="N131" s="5">
        <v>-1938721889243</v>
      </c>
      <c r="O131" s="5">
        <v>-443465438251</v>
      </c>
      <c r="P131" s="5">
        <v>-92756380634</v>
      </c>
      <c r="Q131" s="5">
        <v>-104174966723</v>
      </c>
      <c r="R131" s="5">
        <v>-114285572671</v>
      </c>
      <c r="S131" s="5">
        <v>-118686895053</v>
      </c>
      <c r="T131" s="5">
        <v>-129904755083</v>
      </c>
      <c r="U131" s="5">
        <v>-154567576039</v>
      </c>
      <c r="V131" s="5">
        <v>-228600392442</v>
      </c>
      <c r="W131" s="5">
        <v>-260183434808</v>
      </c>
      <c r="X131" s="5">
        <v>-269785772883</v>
      </c>
      <c r="Y131" s="5">
        <v>-247835496702</v>
      </c>
      <c r="Z131" s="5">
        <v>-67380587139</v>
      </c>
    </row>
    <row r="132" spans="2:26" ht="15.5" x14ac:dyDescent="0.35">
      <c r="C132" t="s">
        <v>132</v>
      </c>
    </row>
    <row r="133" spans="2:26" ht="15.5" x14ac:dyDescent="0.35">
      <c r="C133" t="s">
        <v>133</v>
      </c>
      <c r="X133" s="5">
        <v>-269785772883</v>
      </c>
      <c r="Y133" s="5">
        <v>-247835496702</v>
      </c>
      <c r="Z133" s="5">
        <v>-67380587139</v>
      </c>
    </row>
    <row r="134" spans="2:26" ht="15.5" x14ac:dyDescent="0.35">
      <c r="C134" t="s">
        <v>134</v>
      </c>
      <c r="D134" s="5">
        <v>-1987263522447</v>
      </c>
      <c r="E134" s="5">
        <v>-1993009519362</v>
      </c>
      <c r="F134" s="5">
        <v>-1988957373507</v>
      </c>
      <c r="G134" s="5">
        <v>-1997371887048</v>
      </c>
      <c r="I134" s="5">
        <v>-1988957373507</v>
      </c>
      <c r="J134" s="5">
        <v>-1987100208913</v>
      </c>
      <c r="K134" s="5">
        <v>-1952121689156</v>
      </c>
      <c r="L134" s="5">
        <v>-1940385742775</v>
      </c>
      <c r="M134" s="5">
        <v>-1882997752002</v>
      </c>
      <c r="N134" s="5">
        <v>-1938721889243</v>
      </c>
      <c r="O134" s="5">
        <v>-443465438251</v>
      </c>
      <c r="P134" s="5">
        <v>-92756380634</v>
      </c>
      <c r="Q134" s="5">
        <v>-104174966723</v>
      </c>
      <c r="R134" s="5">
        <v>-114285572671</v>
      </c>
      <c r="S134" s="5">
        <v>-118686895053</v>
      </c>
      <c r="T134" s="5">
        <v>-129904755083</v>
      </c>
      <c r="U134" s="5">
        <v>-154567576039</v>
      </c>
      <c r="V134" s="5">
        <v>-228600392442</v>
      </c>
      <c r="W134" s="5">
        <v>-260183434808</v>
      </c>
      <c r="X134" s="5">
        <v>-269785772883</v>
      </c>
      <c r="Y134" s="5">
        <v>-247835496702</v>
      </c>
      <c r="Z134" s="5">
        <v>-67380587139</v>
      </c>
    </row>
    <row r="135" spans="2:26" ht="15.5" x14ac:dyDescent="0.35">
      <c r="C135" t="s">
        <v>10</v>
      </c>
      <c r="D135" s="5">
        <v>-203019775245</v>
      </c>
      <c r="E135" s="5">
        <v>-208765772160</v>
      </c>
      <c r="F135" s="5">
        <v>-204713626305</v>
      </c>
      <c r="G135" s="5">
        <v>-213128139846</v>
      </c>
      <c r="I135" s="5">
        <v>-204713626305</v>
      </c>
      <c r="J135" s="5">
        <v>-202856461711</v>
      </c>
      <c r="K135" s="5">
        <v>-168766033092</v>
      </c>
      <c r="L135" s="5">
        <v>-156049190847</v>
      </c>
      <c r="M135" s="5">
        <v>-98369816665</v>
      </c>
      <c r="N135" s="5">
        <v>-155781522771</v>
      </c>
      <c r="O135" s="5">
        <v>801038813777</v>
      </c>
      <c r="P135" s="5">
        <v>1793023079975</v>
      </c>
      <c r="Q135" s="5">
        <v>1760159081900</v>
      </c>
      <c r="R135" s="5">
        <v>1731148904614</v>
      </c>
      <c r="S135" s="5">
        <v>1686021077510</v>
      </c>
      <c r="T135" s="5">
        <v>967412481687</v>
      </c>
      <c r="U135" s="5">
        <v>927916027400</v>
      </c>
      <c r="V135" s="5">
        <v>855759068630</v>
      </c>
      <c r="W135" s="5">
        <v>803063370249</v>
      </c>
      <c r="X135" s="5">
        <v>795290254366</v>
      </c>
      <c r="Y135" s="5">
        <v>429302762463</v>
      </c>
      <c r="Z135" s="5">
        <v>578178843372</v>
      </c>
    </row>
    <row r="136" spans="2:26" ht="15.5" x14ac:dyDescent="0.35">
      <c r="C136" t="s">
        <v>135</v>
      </c>
      <c r="D136" s="5">
        <v>530840832373</v>
      </c>
      <c r="E136" s="5">
        <v>524462804379</v>
      </c>
      <c r="F136" s="5">
        <v>529963170556</v>
      </c>
      <c r="G136" s="5">
        <v>534650287718</v>
      </c>
      <c r="I136" s="5">
        <v>529963170556</v>
      </c>
      <c r="J136" s="5">
        <v>550707998910</v>
      </c>
      <c r="K136" s="5">
        <v>597073795881</v>
      </c>
      <c r="L136" s="5">
        <v>615198410313</v>
      </c>
      <c r="M136" s="5">
        <v>643764915310</v>
      </c>
      <c r="N136" s="5">
        <v>852964580558</v>
      </c>
      <c r="O136" s="5">
        <v>1785484025750</v>
      </c>
      <c r="P136" s="5">
        <v>2692455709206</v>
      </c>
      <c r="Q136" s="5">
        <v>2506049820551</v>
      </c>
      <c r="R136" s="5">
        <v>2616795546996</v>
      </c>
      <c r="S136" s="5">
        <v>2449292815367</v>
      </c>
      <c r="T136" s="5">
        <v>1773670967651</v>
      </c>
      <c r="U136" s="5">
        <v>1577432306840</v>
      </c>
      <c r="V136" s="5">
        <v>1432238854121</v>
      </c>
      <c r="W136" s="5">
        <v>1453095761395</v>
      </c>
      <c r="X136" s="5">
        <v>1367942512686</v>
      </c>
      <c r="Y136" s="5">
        <v>1175948341433</v>
      </c>
      <c r="Z136" s="5">
        <v>1338684925341</v>
      </c>
    </row>
    <row r="137" spans="2:26" ht="15.5" x14ac:dyDescent="0.35">
      <c r="C137" t="s">
        <v>136</v>
      </c>
      <c r="D137" s="5">
        <v>7840000000</v>
      </c>
      <c r="E137" s="5">
        <v>7840000000</v>
      </c>
      <c r="F137" s="5">
        <v>7840000000</v>
      </c>
      <c r="G137" s="5">
        <v>7840000000</v>
      </c>
      <c r="I137" s="5">
        <v>7840000000</v>
      </c>
      <c r="J137" s="5">
        <v>7840000000</v>
      </c>
      <c r="K137" s="5">
        <v>7840000000</v>
      </c>
      <c r="L137" s="5">
        <v>7840000000</v>
      </c>
      <c r="M137" s="5">
        <v>7840000000</v>
      </c>
      <c r="N137" s="5">
        <v>7840000000</v>
      </c>
      <c r="O137" s="5">
        <v>7840000000</v>
      </c>
      <c r="P137" s="5">
        <v>7840000000</v>
      </c>
      <c r="Q137" s="5">
        <v>7840000000</v>
      </c>
      <c r="R137" s="5">
        <v>7840000000</v>
      </c>
      <c r="S137" s="5">
        <v>7840000000</v>
      </c>
      <c r="T137" s="5">
        <v>7840000000</v>
      </c>
      <c r="U137" s="5">
        <v>1568000000</v>
      </c>
      <c r="V137" s="5">
        <v>1568000000</v>
      </c>
      <c r="W137" s="5">
        <v>1568000000</v>
      </c>
      <c r="X137" s="5">
        <v>1568000000</v>
      </c>
      <c r="Y137" s="5">
        <v>1568000000</v>
      </c>
      <c r="Z137" s="5">
        <v>1568000000</v>
      </c>
    </row>
    <row r="139" spans="2:26" ht="15.5" x14ac:dyDescent="0.35">
      <c r="B139" t="s">
        <v>137</v>
      </c>
      <c r="C139" t="s">
        <v>138</v>
      </c>
      <c r="D139" s="5">
        <v>-1148064673</v>
      </c>
      <c r="E139" s="5">
        <v>-4894957951</v>
      </c>
      <c r="F139" s="5">
        <v>-550285445</v>
      </c>
      <c r="G139" s="5">
        <v>4464590093</v>
      </c>
      <c r="I139" s="5">
        <v>-550285445</v>
      </c>
      <c r="J139" s="5">
        <v>1400707484</v>
      </c>
      <c r="K139" s="5">
        <v>-32886741115</v>
      </c>
      <c r="L139" s="5">
        <v>-33294655727</v>
      </c>
      <c r="M139" s="5">
        <v>-719879553</v>
      </c>
      <c r="N139" s="5">
        <v>-16148294492</v>
      </c>
      <c r="O139" s="5">
        <v>-11397303251</v>
      </c>
      <c r="P139" s="5">
        <v>131765570894</v>
      </c>
      <c r="Q139" s="5">
        <v>208102114003</v>
      </c>
      <c r="R139" s="5">
        <v>25401409531</v>
      </c>
      <c r="S139" s="5">
        <v>-382330144471</v>
      </c>
      <c r="T139" s="5">
        <v>67572896620</v>
      </c>
      <c r="U139" s="5">
        <v>1343103976</v>
      </c>
      <c r="V139" s="5">
        <v>50545681515</v>
      </c>
      <c r="W139" s="5">
        <v>11076450880</v>
      </c>
      <c r="X139" s="5">
        <v>205057415984</v>
      </c>
      <c r="Y139" s="5">
        <v>119802031532</v>
      </c>
      <c r="Z139" s="5">
        <v>113207656670</v>
      </c>
    </row>
    <row r="140" spans="2:26" ht="15.5" x14ac:dyDescent="0.35">
      <c r="C140" t="s">
        <v>139</v>
      </c>
      <c r="D140" s="5">
        <v>6575714253</v>
      </c>
      <c r="E140" s="5">
        <v>3487513053</v>
      </c>
      <c r="F140" s="5">
        <v>19004284732</v>
      </c>
      <c r="G140" s="5">
        <v>-605069141</v>
      </c>
      <c r="I140" s="5">
        <v>19004284732</v>
      </c>
      <c r="J140" s="5">
        <v>32077727806</v>
      </c>
      <c r="K140" s="5">
        <v>113477776752</v>
      </c>
      <c r="L140" s="5">
        <v>46352188980</v>
      </c>
      <c r="M140" s="5">
        <v>13106737120</v>
      </c>
      <c r="N140" s="5">
        <v>33050060573</v>
      </c>
      <c r="O140" s="5">
        <v>194796970427</v>
      </c>
      <c r="P140" s="5">
        <v>314947867150</v>
      </c>
      <c r="Q140" s="5">
        <v>333136496084</v>
      </c>
      <c r="R140" s="5">
        <v>173988058678</v>
      </c>
      <c r="S140" s="5">
        <v>275009008533</v>
      </c>
      <c r="T140" s="5">
        <v>351155465322</v>
      </c>
      <c r="U140" s="5">
        <v>366103477455</v>
      </c>
      <c r="V140" s="5">
        <v>361077491605</v>
      </c>
      <c r="W140" s="5">
        <v>277400056984</v>
      </c>
      <c r="X140" s="5">
        <v>351377095236</v>
      </c>
      <c r="Y140" s="5">
        <v>507208175944</v>
      </c>
      <c r="Z140" s="5">
        <v>492262599059</v>
      </c>
    </row>
    <row r="141" spans="2:26" ht="15.5" x14ac:dyDescent="0.35">
      <c r="C141" t="s">
        <v>292</v>
      </c>
      <c r="D141" s="5">
        <v>-6395910757</v>
      </c>
      <c r="E141" s="5">
        <v>-6863872900</v>
      </c>
      <c r="F141" s="5">
        <v>-17066571226</v>
      </c>
      <c r="G141" s="5">
        <v>2469865993</v>
      </c>
      <c r="I141" s="5">
        <v>-17066571226</v>
      </c>
      <c r="J141" s="5">
        <v>-26535694596</v>
      </c>
      <c r="K141" s="5">
        <v>-95599156962</v>
      </c>
      <c r="L141" s="5">
        <v>-39458922616</v>
      </c>
      <c r="M141" s="5">
        <v>-5482042813</v>
      </c>
      <c r="N141" s="5">
        <v>-27287193708</v>
      </c>
      <c r="O141" s="5">
        <v>-108669652847</v>
      </c>
      <c r="P141" s="5">
        <v>28474977947</v>
      </c>
      <c r="Q141" s="5">
        <v>-7447841818</v>
      </c>
      <c r="R141" s="5">
        <v>-504812176</v>
      </c>
      <c r="S141" s="5">
        <v>-428822216603</v>
      </c>
      <c r="T141" s="5">
        <v>3793907538</v>
      </c>
      <c r="U141" s="5">
        <v>-131505682341</v>
      </c>
      <c r="V141" s="5">
        <v>-272462843343</v>
      </c>
      <c r="W141" s="5">
        <v>-150826623613</v>
      </c>
      <c r="X141" s="5">
        <v>-272624887238</v>
      </c>
      <c r="Y141" s="5">
        <v>-344802108439</v>
      </c>
      <c r="Z141" s="5">
        <v>-361862486956</v>
      </c>
    </row>
    <row r="142" spans="2:26" ht="15.5" x14ac:dyDescent="0.35">
      <c r="C142" t="s">
        <v>2264</v>
      </c>
      <c r="D142" s="5">
        <v>-1101162796</v>
      </c>
      <c r="E142" s="5">
        <v>-1425000000</v>
      </c>
      <c r="F142" s="5">
        <v>-738260373</v>
      </c>
      <c r="G142" s="5">
        <v>2168914832</v>
      </c>
      <c r="I142" s="5">
        <v>-738260373</v>
      </c>
      <c r="J142" s="5">
        <v>-599886813</v>
      </c>
      <c r="K142" s="5">
        <v>-11201487696</v>
      </c>
      <c r="L142" s="5">
        <v>-9627039024</v>
      </c>
      <c r="M142" s="5">
        <v>-7295366660</v>
      </c>
      <c r="N142" s="5">
        <v>-15613680851</v>
      </c>
      <c r="O142" s="5">
        <v>-50313887875</v>
      </c>
      <c r="P142" s="5">
        <v>-131883193442</v>
      </c>
      <c r="Q142" s="5">
        <v>4738206194</v>
      </c>
      <c r="R142" s="5">
        <v>-147673360790</v>
      </c>
      <c r="S142" s="5">
        <v>-108809567821</v>
      </c>
      <c r="T142" s="5">
        <v>-226625674828</v>
      </c>
      <c r="U142" s="5">
        <v>-146297374795</v>
      </c>
      <c r="V142" s="5">
        <v>-41552699016</v>
      </c>
      <c r="W142" s="5">
        <v>-82942487124</v>
      </c>
    </row>
    <row r="143" spans="2:26" ht="15.5" x14ac:dyDescent="0.35">
      <c r="C143" t="s">
        <v>1540</v>
      </c>
      <c r="D143" s="5">
        <v>-195381941</v>
      </c>
      <c r="E143" s="5">
        <v>-79018540</v>
      </c>
      <c r="F143" s="5">
        <v>-1742002682</v>
      </c>
      <c r="G143" s="5">
        <v>435794920</v>
      </c>
      <c r="I143" s="5">
        <v>-1742002682</v>
      </c>
      <c r="J143" s="5">
        <v>-3535666772</v>
      </c>
      <c r="K143" s="5">
        <v>-5027603716</v>
      </c>
      <c r="L143" s="5">
        <v>-4168372810</v>
      </c>
    </row>
    <row r="144" spans="2:26" ht="15.5" x14ac:dyDescent="0.35">
      <c r="C144" t="s">
        <v>2265</v>
      </c>
      <c r="D144" s="5">
        <v>2801082</v>
      </c>
      <c r="E144" s="5">
        <v>2569491</v>
      </c>
      <c r="F144" s="5">
        <v>9413159</v>
      </c>
      <c r="G144" s="5">
        <v>-4916511</v>
      </c>
      <c r="I144" s="5">
        <v>9413159</v>
      </c>
      <c r="J144" s="5">
        <v>27432945</v>
      </c>
      <c r="K144" s="5">
        <v>10377771</v>
      </c>
      <c r="L144" s="5">
        <v>7333214</v>
      </c>
      <c r="M144" s="5">
        <v>5837911</v>
      </c>
      <c r="N144" s="5">
        <v>464582229</v>
      </c>
      <c r="O144" s="5">
        <v>75310143</v>
      </c>
      <c r="P144" s="5">
        <v>257940129</v>
      </c>
      <c r="Q144" s="5">
        <v>121704645</v>
      </c>
      <c r="R144" s="5">
        <v>89232230</v>
      </c>
      <c r="S144" s="5">
        <v>109194580</v>
      </c>
      <c r="T144" s="5">
        <v>645171356</v>
      </c>
      <c r="U144" s="5">
        <v>132815710</v>
      </c>
      <c r="V144" s="5">
        <v>40307858</v>
      </c>
      <c r="W144" s="5">
        <v>747965259</v>
      </c>
    </row>
    <row r="145" spans="3:26" ht="15.5" x14ac:dyDescent="0.35">
      <c r="C145" t="s">
        <v>2266</v>
      </c>
      <c r="J145" s="5">
        <v>-10072600</v>
      </c>
      <c r="K145" s="5">
        <v>-896327789</v>
      </c>
      <c r="M145" s="5">
        <v>-241549257</v>
      </c>
      <c r="N145" s="5">
        <v>-989004314</v>
      </c>
      <c r="O145" s="5">
        <v>-1584422983</v>
      </c>
      <c r="P145" s="5">
        <v>-17726599296</v>
      </c>
      <c r="Q145" s="5">
        <v>-56828119780</v>
      </c>
      <c r="R145" s="5">
        <v>10297421837</v>
      </c>
      <c r="S145" s="5">
        <v>-35337737831</v>
      </c>
      <c r="T145" s="5">
        <v>4144155164</v>
      </c>
      <c r="U145" s="5">
        <v>22927451707</v>
      </c>
      <c r="V145" s="5">
        <v>21858722659</v>
      </c>
      <c r="W145" s="5">
        <v>3778561744</v>
      </c>
      <c r="X145" s="5">
        <v>-6849743370</v>
      </c>
      <c r="Y145" s="5">
        <v>-7741316675</v>
      </c>
      <c r="Z145" s="5">
        <v>-33970309302</v>
      </c>
    </row>
    <row r="146" spans="3:26" ht="15.5" x14ac:dyDescent="0.35">
      <c r="C146" t="s">
        <v>2267</v>
      </c>
      <c r="X146" s="5">
        <v>-8943971051</v>
      </c>
      <c r="Y146" s="5">
        <v>-8361258102</v>
      </c>
      <c r="Z146" s="5">
        <v>15201738054</v>
      </c>
    </row>
    <row r="147" spans="3:26" ht="15.5" x14ac:dyDescent="0.35">
      <c r="C147" t="s">
        <v>2268</v>
      </c>
      <c r="D147" s="5">
        <v>-34124514</v>
      </c>
      <c r="E147" s="5">
        <v>-17149055</v>
      </c>
      <c r="F147" s="5">
        <v>-17149055</v>
      </c>
      <c r="I147" s="5">
        <v>-17149055</v>
      </c>
      <c r="J147" s="5">
        <v>-23132486</v>
      </c>
      <c r="K147" s="5">
        <v>-26534438016</v>
      </c>
      <c r="L147" s="5">
        <v>-27114778530</v>
      </c>
      <c r="M147" s="5">
        <v>-11946128</v>
      </c>
      <c r="N147" s="5">
        <v>-770962634</v>
      </c>
      <c r="O147" s="5">
        <v>-38428139067</v>
      </c>
      <c r="P147" s="5">
        <v>-76472379435</v>
      </c>
      <c r="Q147" s="5">
        <v>-57975673176</v>
      </c>
      <c r="R147" s="5">
        <v>-62938663733</v>
      </c>
      <c r="S147" s="5">
        <v>-73272448221</v>
      </c>
      <c r="T147" s="5">
        <v>-56548332184</v>
      </c>
      <c r="U147" s="5">
        <v>-40085254810</v>
      </c>
      <c r="V147" s="5">
        <v>-31598157219</v>
      </c>
      <c r="W147" s="5">
        <v>-29237595324</v>
      </c>
    </row>
    <row r="148" spans="3:26" ht="15.5" x14ac:dyDescent="0.35">
      <c r="C148" t="s">
        <v>606</v>
      </c>
    </row>
    <row r="149" spans="3:26" ht="15.5" x14ac:dyDescent="0.35">
      <c r="C149" t="s">
        <v>166</v>
      </c>
    </row>
    <row r="150" spans="3:26" ht="15.5" x14ac:dyDescent="0.35">
      <c r="C150" t="s">
        <v>145</v>
      </c>
      <c r="D150" s="5">
        <v>-808156040</v>
      </c>
      <c r="E150" s="5">
        <v>6914296744</v>
      </c>
      <c r="F150" s="5">
        <v>838730491</v>
      </c>
      <c r="G150" s="5">
        <v>-4713392041</v>
      </c>
      <c r="I150" s="5">
        <v>838730491</v>
      </c>
      <c r="J150" s="5">
        <v>-1481418622</v>
      </c>
      <c r="K150" s="5">
        <v>33685848003</v>
      </c>
      <c r="L150" s="5">
        <v>33235667217</v>
      </c>
      <c r="M150" s="5">
        <v>-230555293</v>
      </c>
      <c r="N150" s="5">
        <v>10012730668</v>
      </c>
      <c r="O150" s="5">
        <v>7900994921</v>
      </c>
      <c r="P150" s="5">
        <v>104682073515</v>
      </c>
      <c r="Q150" s="5">
        <v>8458315866</v>
      </c>
      <c r="R150" s="5">
        <v>11161405327</v>
      </c>
      <c r="S150" s="5">
        <v>755101813234</v>
      </c>
      <c r="T150" s="5">
        <v>70285202907</v>
      </c>
      <c r="U150" s="5">
        <v>76356490873</v>
      </c>
      <c r="V150" s="5">
        <v>-7981278587</v>
      </c>
      <c r="W150" s="5">
        <v>3453471200</v>
      </c>
      <c r="X150" s="5">
        <v>-81624284949</v>
      </c>
      <c r="Y150" s="5">
        <v>-85663206874</v>
      </c>
      <c r="Z150" s="5">
        <v>720988574069</v>
      </c>
    </row>
    <row r="151" spans="3:26" ht="15.5" x14ac:dyDescent="0.35">
      <c r="C151" t="s">
        <v>146</v>
      </c>
      <c r="D151" s="5">
        <v>-29173374</v>
      </c>
      <c r="F151" s="5">
        <v>-630030000</v>
      </c>
      <c r="G151" s="5">
        <v>630030000</v>
      </c>
      <c r="I151" s="5">
        <v>-630030000</v>
      </c>
      <c r="J151" s="5">
        <v>-450002500</v>
      </c>
      <c r="K151" s="5">
        <v>-604115495</v>
      </c>
      <c r="N151" s="5">
        <v>-94119661</v>
      </c>
      <c r="O151" s="5">
        <v>-3197266370</v>
      </c>
      <c r="P151" s="5">
        <v>-236130925584</v>
      </c>
      <c r="Q151" s="5">
        <v>-235162449951</v>
      </c>
      <c r="R151" s="5">
        <v>-21181558604</v>
      </c>
      <c r="S151" s="5">
        <v>-410277376365</v>
      </c>
      <c r="T151" s="5">
        <v>-120235266765</v>
      </c>
      <c r="U151" s="5">
        <v>-74305206793</v>
      </c>
      <c r="V151" s="5">
        <v>-28697114794</v>
      </c>
      <c r="W151" s="5">
        <v>-62878843884</v>
      </c>
      <c r="X151" s="5">
        <v>-73856304719</v>
      </c>
      <c r="Y151" s="5">
        <v>-47087796681</v>
      </c>
      <c r="Z151" s="5">
        <v>-852884555169</v>
      </c>
    </row>
    <row r="152" spans="3:26" ht="15.5" x14ac:dyDescent="0.35">
      <c r="C152" t="s">
        <v>290</v>
      </c>
      <c r="U152" s="5">
        <v>-19537126353</v>
      </c>
    </row>
    <row r="153" spans="3:26" ht="15.5" x14ac:dyDescent="0.35">
      <c r="C153" t="s">
        <v>289</v>
      </c>
      <c r="U153" s="5">
        <v>-19948114</v>
      </c>
      <c r="V153" s="5">
        <v>-722154376</v>
      </c>
      <c r="W153" s="5">
        <v>-10884695495</v>
      </c>
      <c r="X153" s="5">
        <v>-219582278092</v>
      </c>
      <c r="Y153" s="5">
        <v>-1199624486</v>
      </c>
      <c r="Z153" s="5">
        <v>8712467447</v>
      </c>
    </row>
    <row r="154" spans="3:26" ht="15.5" x14ac:dyDescent="0.35">
      <c r="C154" t="s">
        <v>2269</v>
      </c>
      <c r="X154" s="5">
        <v>25130696288</v>
      </c>
      <c r="Y154" s="5">
        <v>-33840000000</v>
      </c>
      <c r="Z154" s="5">
        <v>-683976600000</v>
      </c>
    </row>
    <row r="155" spans="3:26" ht="15.5" x14ac:dyDescent="0.35">
      <c r="C155" t="s">
        <v>2270</v>
      </c>
      <c r="Q155" s="5">
        <v>1720478016</v>
      </c>
      <c r="R155" s="5">
        <v>-1239490000</v>
      </c>
      <c r="S155" s="5">
        <v>-1552211035</v>
      </c>
      <c r="T155" s="5">
        <v>333228058</v>
      </c>
      <c r="Y155" s="5">
        <v>900000000</v>
      </c>
      <c r="Z155" s="5">
        <v>8700000000</v>
      </c>
    </row>
    <row r="156" spans="3:26" ht="15.5" x14ac:dyDescent="0.35">
      <c r="C156" t="s">
        <v>147</v>
      </c>
      <c r="D156" s="5">
        <v>-29173374</v>
      </c>
      <c r="F156" s="5">
        <v>-630030000</v>
      </c>
      <c r="G156" s="5">
        <v>630030000</v>
      </c>
      <c r="I156" s="5">
        <v>-630030000</v>
      </c>
      <c r="J156" s="5">
        <v>-450002500</v>
      </c>
      <c r="K156" s="5">
        <v>-604115495</v>
      </c>
      <c r="O156" s="5">
        <v>-3311090333</v>
      </c>
      <c r="P156" s="5">
        <v>-189510514600</v>
      </c>
      <c r="Q156" s="5">
        <v>-219093098496</v>
      </c>
      <c r="S156" s="5">
        <v>-457335868277</v>
      </c>
      <c r="T156" s="5">
        <v>7875772126</v>
      </c>
      <c r="U156" s="5">
        <v>-1514177126</v>
      </c>
      <c r="V156" s="5">
        <v>-19607100781</v>
      </c>
      <c r="W156" s="5">
        <v>-49373155124</v>
      </c>
      <c r="X156" s="5">
        <v>112631984045</v>
      </c>
      <c r="Y156" s="5">
        <v>-12228016511</v>
      </c>
      <c r="Z156" s="5">
        <v>-300783557391</v>
      </c>
    </row>
    <row r="157" spans="3:26" ht="15.5" x14ac:dyDescent="0.35">
      <c r="C157" t="s">
        <v>656</v>
      </c>
      <c r="T157" s="5">
        <v>-119424760746</v>
      </c>
    </row>
    <row r="158" spans="3:26" ht="15.5" x14ac:dyDescent="0.35">
      <c r="C158" t="s">
        <v>1198</v>
      </c>
      <c r="R158" s="5">
        <v>3371164794</v>
      </c>
      <c r="S158" s="5">
        <v>-370285364</v>
      </c>
      <c r="T158" s="5">
        <v>-1743057654</v>
      </c>
    </row>
    <row r="159" spans="3:26" ht="15.5" x14ac:dyDescent="0.35">
      <c r="C159" t="s">
        <v>2271</v>
      </c>
      <c r="V159" s="5">
        <v>594550900</v>
      </c>
    </row>
    <row r="160" spans="3:26" ht="15.5" x14ac:dyDescent="0.35">
      <c r="C160" t="s">
        <v>875</v>
      </c>
      <c r="N160" s="5">
        <v>-94119661</v>
      </c>
      <c r="Q160" s="5">
        <v>38173630</v>
      </c>
      <c r="S160" s="5">
        <v>50583550041</v>
      </c>
      <c r="T160" s="5">
        <v>-275000000</v>
      </c>
      <c r="U160" s="5">
        <v>-50896723671</v>
      </c>
    </row>
    <row r="161" spans="3:26" ht="15.5" x14ac:dyDescent="0.35">
      <c r="C161" t="s">
        <v>2272</v>
      </c>
      <c r="U161" s="5">
        <v>-44396014033</v>
      </c>
      <c r="V161" s="5">
        <v>-4963301035</v>
      </c>
      <c r="W161" s="5">
        <v>-2620993265</v>
      </c>
      <c r="X161" s="5">
        <v>-2880000</v>
      </c>
      <c r="Y161" s="5">
        <v>-105128967</v>
      </c>
      <c r="Z161" s="5">
        <v>114463134775</v>
      </c>
    </row>
    <row r="162" spans="3:26" ht="15.5" x14ac:dyDescent="0.35">
      <c r="C162" t="s">
        <v>2273</v>
      </c>
      <c r="Y162" s="5">
        <v>8000000</v>
      </c>
    </row>
    <row r="163" spans="3:26" ht="15.5" x14ac:dyDescent="0.35">
      <c r="C163" t="s">
        <v>2274</v>
      </c>
      <c r="X163" s="5">
        <v>-4504784360</v>
      </c>
      <c r="Y163" s="5">
        <v>-621466025</v>
      </c>
    </row>
    <row r="164" spans="3:26" ht="15.5" x14ac:dyDescent="0.35">
      <c r="C164" t="s">
        <v>1195</v>
      </c>
      <c r="X164" s="5">
        <v>12470957400</v>
      </c>
      <c r="Y164" s="5">
        <v>-1560692</v>
      </c>
    </row>
    <row r="165" spans="3:26" ht="15.5" x14ac:dyDescent="0.35">
      <c r="C165" t="s">
        <v>2275</v>
      </c>
      <c r="O165" s="5">
        <v>113823963</v>
      </c>
      <c r="P165" s="5">
        <v>-46620410984</v>
      </c>
      <c r="Q165" s="5">
        <v>-17828003101</v>
      </c>
      <c r="R165" s="5">
        <v>-23313233398</v>
      </c>
      <c r="S165" s="5">
        <v>-1602561730</v>
      </c>
      <c r="T165" s="5">
        <v>-7001448549</v>
      </c>
      <c r="U165" s="5">
        <v>42058782504</v>
      </c>
      <c r="V165" s="5">
        <v>-3999109502</v>
      </c>
    </row>
    <row r="166" spans="3:26" ht="15.5" x14ac:dyDescent="0.35">
      <c r="C166" t="s">
        <v>152</v>
      </c>
      <c r="D166" s="5">
        <v>-808156040</v>
      </c>
      <c r="E166" s="5">
        <v>6914296744</v>
      </c>
      <c r="F166" s="5">
        <v>838730491</v>
      </c>
      <c r="G166" s="5">
        <v>-4713392041</v>
      </c>
      <c r="I166" s="5">
        <v>838730491</v>
      </c>
      <c r="J166" s="5">
        <v>-1481418622</v>
      </c>
      <c r="K166" s="5">
        <v>33685848003</v>
      </c>
      <c r="L166" s="5">
        <v>33235667217</v>
      </c>
      <c r="M166" s="5">
        <v>-230555293</v>
      </c>
      <c r="N166" s="5">
        <v>10012730668</v>
      </c>
      <c r="O166" s="5">
        <v>7900994921</v>
      </c>
      <c r="P166" s="5">
        <v>104682073515</v>
      </c>
      <c r="Q166" s="5">
        <v>8458315866</v>
      </c>
      <c r="R166" s="5">
        <v>11161405327</v>
      </c>
      <c r="S166" s="5">
        <v>755101813234</v>
      </c>
      <c r="T166" s="5">
        <v>70285202907</v>
      </c>
      <c r="U166" s="5">
        <v>76356490873</v>
      </c>
      <c r="V166" s="5">
        <v>-7981278587</v>
      </c>
      <c r="W166" s="5">
        <v>3453471200</v>
      </c>
      <c r="X166" s="5">
        <v>-81624284949</v>
      </c>
      <c r="Y166" s="5">
        <v>-85663206874</v>
      </c>
      <c r="Z166" s="5">
        <v>720988574069</v>
      </c>
    </row>
    <row r="167" spans="3:26" ht="15.5" x14ac:dyDescent="0.35">
      <c r="C167" t="s">
        <v>2096</v>
      </c>
      <c r="O167" s="5">
        <v>-9155844453</v>
      </c>
      <c r="P167" s="5">
        <v>13523762908</v>
      </c>
      <c r="Q167" s="5">
        <v>17988441292</v>
      </c>
      <c r="R167" s="5">
        <v>44955011302</v>
      </c>
      <c r="S167" s="5">
        <v>-1630704976</v>
      </c>
      <c r="T167" s="5">
        <v>448717016</v>
      </c>
      <c r="U167" s="5">
        <v>-17582640515</v>
      </c>
      <c r="V167" s="5">
        <v>-2644802524</v>
      </c>
      <c r="W167" s="5">
        <v>39945213032</v>
      </c>
      <c r="X167" s="5">
        <v>8468868019</v>
      </c>
      <c r="Y167" s="5">
        <v>-84708983244</v>
      </c>
      <c r="Z167" s="5">
        <v>-3801924230</v>
      </c>
    </row>
    <row r="168" spans="3:26" ht="15.5" x14ac:dyDescent="0.35">
      <c r="C168" t="s">
        <v>2276</v>
      </c>
      <c r="X168" s="5">
        <v>-18690266902</v>
      </c>
      <c r="Y168" s="5">
        <v>75529095438</v>
      </c>
      <c r="Z168" s="5">
        <v>-79644666258</v>
      </c>
    </row>
    <row r="169" spans="3:26" ht="15.5" x14ac:dyDescent="0.35">
      <c r="C169" t="s">
        <v>2277</v>
      </c>
      <c r="O169" s="5">
        <v>2275000000</v>
      </c>
      <c r="P169" s="5">
        <v>54732743156</v>
      </c>
      <c r="Q169" s="5">
        <v>42331380996</v>
      </c>
      <c r="R169" s="5">
        <v>-44124060878</v>
      </c>
      <c r="S169" s="5">
        <v>20540836556</v>
      </c>
      <c r="T169" s="5">
        <v>64056874905</v>
      </c>
      <c r="U169" s="5">
        <v>100861721256</v>
      </c>
      <c r="V169" s="5">
        <v>7528571428</v>
      </c>
      <c r="X169" s="5">
        <v>-32769446913</v>
      </c>
      <c r="Y169" s="5">
        <v>-24330367515</v>
      </c>
      <c r="Z169" s="5">
        <v>102757175299</v>
      </c>
    </row>
    <row r="170" spans="3:26" ht="15.5" x14ac:dyDescent="0.35">
      <c r="C170" t="s">
        <v>2278</v>
      </c>
      <c r="Z170" s="5">
        <v>683932000000</v>
      </c>
    </row>
    <row r="171" spans="3:26" ht="15.5" x14ac:dyDescent="0.35">
      <c r="C171" t="s">
        <v>1612</v>
      </c>
      <c r="V171" s="5">
        <v>-18771913404</v>
      </c>
      <c r="W171" s="5">
        <v>-31820922999</v>
      </c>
    </row>
    <row r="172" spans="3:26" ht="15.5" x14ac:dyDescent="0.35">
      <c r="C172" t="s">
        <v>144</v>
      </c>
      <c r="X172" s="5">
        <v>-43281917067</v>
      </c>
      <c r="Y172" s="5">
        <v>-56680737688</v>
      </c>
      <c r="Z172" s="5">
        <v>-35688544329</v>
      </c>
    </row>
    <row r="173" spans="3:26" ht="15.5" x14ac:dyDescent="0.35">
      <c r="C173" t="s">
        <v>2279</v>
      </c>
    </row>
    <row r="174" spans="3:26" ht="15.5" x14ac:dyDescent="0.35">
      <c r="C174" t="s">
        <v>801</v>
      </c>
    </row>
    <row r="175" spans="3:26" ht="15.5" x14ac:dyDescent="0.35">
      <c r="C175" t="s">
        <v>920</v>
      </c>
    </row>
    <row r="176" spans="3:26" ht="15.5" x14ac:dyDescent="0.35">
      <c r="C176" t="s">
        <v>2280</v>
      </c>
      <c r="D176" s="5">
        <v>-599167151</v>
      </c>
      <c r="E176" s="5">
        <v>6914296744</v>
      </c>
      <c r="G176" s="5">
        <v>-4713392041</v>
      </c>
      <c r="Q176" s="5">
        <v>-7657486010</v>
      </c>
      <c r="T176" s="5">
        <v>-241834514</v>
      </c>
      <c r="U176" s="5">
        <v>-5508407928</v>
      </c>
      <c r="V176" s="5">
        <v>6149152020</v>
      </c>
      <c r="W176" s="5">
        <v>-3361089252</v>
      </c>
      <c r="X176" s="5">
        <v>2728677661</v>
      </c>
      <c r="Y176" s="5">
        <v>3686519260</v>
      </c>
      <c r="Z176" s="5">
        <v>53474669087</v>
      </c>
    </row>
    <row r="177" spans="2:26" ht="15.5" x14ac:dyDescent="0.35">
      <c r="C177" t="s">
        <v>1151</v>
      </c>
      <c r="D177" s="5">
        <v>-208988889</v>
      </c>
      <c r="J177" s="5">
        <v>-102371600</v>
      </c>
      <c r="L177" s="5">
        <v>-5000903098</v>
      </c>
      <c r="M177" s="5">
        <v>-121376478</v>
      </c>
      <c r="N177" s="5">
        <v>-100560549</v>
      </c>
      <c r="O177" s="5">
        <v>5965365000</v>
      </c>
      <c r="P177" s="5">
        <v>70000000000</v>
      </c>
    </row>
    <row r="178" spans="2:26" ht="15.5" x14ac:dyDescent="0.35">
      <c r="C178" t="s">
        <v>2281</v>
      </c>
    </row>
    <row r="179" spans="2:26" ht="15.5" x14ac:dyDescent="0.35">
      <c r="C179" t="s">
        <v>2282</v>
      </c>
    </row>
    <row r="180" spans="2:26" ht="15.5" x14ac:dyDescent="0.35">
      <c r="C180" t="s">
        <v>277</v>
      </c>
    </row>
    <row r="181" spans="2:26" ht="15.5" x14ac:dyDescent="0.35">
      <c r="C181" t="s">
        <v>319</v>
      </c>
      <c r="S181" s="5">
        <v>733824000000</v>
      </c>
    </row>
    <row r="182" spans="2:26" ht="15.5" x14ac:dyDescent="0.35">
      <c r="C182" t="s">
        <v>2283</v>
      </c>
      <c r="O182" s="5">
        <v>-456260818</v>
      </c>
      <c r="P182" s="5">
        <v>-26454513653</v>
      </c>
      <c r="Q182" s="5">
        <v>2343400000</v>
      </c>
      <c r="R182" s="5">
        <v>-1553445983</v>
      </c>
      <c r="S182" s="5">
        <v>11292446371</v>
      </c>
      <c r="T182" s="5">
        <v>-6811497865</v>
      </c>
    </row>
    <row r="183" spans="2:26" ht="15.5" x14ac:dyDescent="0.35">
      <c r="C183" t="s">
        <v>2284</v>
      </c>
      <c r="S183" s="5">
        <v>-9890000000</v>
      </c>
      <c r="T183" s="5">
        <v>9890000000</v>
      </c>
    </row>
    <row r="184" spans="2:26" ht="15.5" x14ac:dyDescent="0.35">
      <c r="C184" t="s">
        <v>2285</v>
      </c>
    </row>
    <row r="185" spans="2:26" ht="15.5" x14ac:dyDescent="0.35">
      <c r="C185" t="s">
        <v>167</v>
      </c>
      <c r="D185" s="5">
        <v>-1985394087</v>
      </c>
      <c r="E185" s="5">
        <v>2019338793</v>
      </c>
      <c r="F185" s="5">
        <v>-341584954</v>
      </c>
      <c r="G185" s="5">
        <v>381228052</v>
      </c>
      <c r="I185" s="5">
        <v>-341584954</v>
      </c>
      <c r="J185" s="5">
        <v>-530713638</v>
      </c>
      <c r="K185" s="5">
        <v>194991393</v>
      </c>
      <c r="L185" s="5">
        <v>-58988510</v>
      </c>
      <c r="M185" s="5">
        <v>-950434846</v>
      </c>
      <c r="N185" s="5">
        <v>-6229683485</v>
      </c>
      <c r="O185" s="5">
        <v>-6693574700</v>
      </c>
      <c r="P185" s="5">
        <v>316718825</v>
      </c>
      <c r="Q185" s="5">
        <v>-18602020082</v>
      </c>
      <c r="R185" s="5">
        <v>15381256254</v>
      </c>
      <c r="S185" s="5">
        <v>-37505707602</v>
      </c>
      <c r="T185" s="5">
        <v>17622832762</v>
      </c>
      <c r="U185" s="5">
        <v>3394388056</v>
      </c>
      <c r="V185" s="5">
        <v>13867288134</v>
      </c>
      <c r="W185" s="5">
        <v>-48348921804</v>
      </c>
      <c r="X185" s="5">
        <v>49576826316</v>
      </c>
      <c r="Y185" s="5">
        <v>-12948972023</v>
      </c>
      <c r="Z185" s="5">
        <v>-18688324430</v>
      </c>
    </row>
    <row r="186" spans="2:26" ht="15.5" x14ac:dyDescent="0.35">
      <c r="C186" t="s">
        <v>242</v>
      </c>
      <c r="V186" s="5">
        <v>1493807371</v>
      </c>
      <c r="W186" s="5">
        <v>-3726686811</v>
      </c>
      <c r="Y186" s="5">
        <v>-321160105</v>
      </c>
      <c r="Z186" s="5">
        <v>49155611792</v>
      </c>
    </row>
    <row r="187" spans="2:26" ht="15.5" x14ac:dyDescent="0.35">
      <c r="C187" t="s">
        <v>168</v>
      </c>
      <c r="E187" s="5">
        <v>122963321</v>
      </c>
      <c r="F187" s="5">
        <v>464548275</v>
      </c>
      <c r="G187" s="5">
        <v>-464548275</v>
      </c>
      <c r="I187" s="5">
        <v>464548275</v>
      </c>
      <c r="J187" s="5">
        <v>995261913</v>
      </c>
      <c r="K187" s="5">
        <v>800270520</v>
      </c>
      <c r="L187" s="5">
        <v>859259029</v>
      </c>
      <c r="M187" s="5">
        <v>1809693875</v>
      </c>
      <c r="N187" s="5">
        <v>8039377359</v>
      </c>
      <c r="O187" s="5">
        <v>16048242224</v>
      </c>
      <c r="P187" s="5">
        <v>15731523399</v>
      </c>
      <c r="Q187" s="5">
        <v>34333543482</v>
      </c>
      <c r="R187" s="5">
        <v>18952287228</v>
      </c>
      <c r="S187" s="5">
        <v>56457994830</v>
      </c>
      <c r="T187" s="5">
        <v>38835162067</v>
      </c>
      <c r="U187" s="5">
        <v>30074567643</v>
      </c>
      <c r="V187" s="5">
        <v>14713472137</v>
      </c>
      <c r="W187" s="5">
        <v>66789080752</v>
      </c>
      <c r="X187" s="5">
        <v>17212254436</v>
      </c>
      <c r="Y187" s="5">
        <v>30482386564</v>
      </c>
      <c r="Z187" s="5">
        <v>15099202</v>
      </c>
    </row>
    <row r="188" spans="2:26" ht="15.5" x14ac:dyDescent="0.35">
      <c r="C188" t="s">
        <v>2286</v>
      </c>
    </row>
    <row r="189" spans="2:26" ht="15.5" x14ac:dyDescent="0.35">
      <c r="C189" t="s">
        <v>169</v>
      </c>
      <c r="D189" s="5">
        <v>-1985394087</v>
      </c>
      <c r="E189" s="5">
        <v>2142302114</v>
      </c>
      <c r="F189" s="5">
        <v>122963321</v>
      </c>
      <c r="G189" s="5">
        <v>-83320223</v>
      </c>
      <c r="I189" s="5">
        <v>122963321</v>
      </c>
      <c r="J189" s="5">
        <v>464548275</v>
      </c>
      <c r="K189" s="5">
        <v>995261913</v>
      </c>
      <c r="L189" s="5">
        <v>800270519</v>
      </c>
      <c r="M189" s="5">
        <v>859259029</v>
      </c>
      <c r="N189" s="5">
        <v>1809693874</v>
      </c>
      <c r="O189" s="5">
        <v>9354667524</v>
      </c>
      <c r="P189" s="5">
        <v>16048242224</v>
      </c>
      <c r="Q189" s="5">
        <v>15731523400</v>
      </c>
      <c r="R189" s="5">
        <v>34333543482</v>
      </c>
      <c r="S189" s="5">
        <v>18952287228</v>
      </c>
      <c r="T189" s="5">
        <v>56457994829</v>
      </c>
      <c r="U189" s="5">
        <v>33468955699</v>
      </c>
      <c r="V189" s="5">
        <v>30074567642</v>
      </c>
      <c r="W189" s="5">
        <v>14713472137</v>
      </c>
      <c r="X189" s="5">
        <v>66789080752</v>
      </c>
      <c r="Y189" s="5">
        <v>17212254436</v>
      </c>
      <c r="Z189" s="5">
        <v>30482386564</v>
      </c>
    </row>
    <row r="191" spans="2:26" ht="15.5" x14ac:dyDescent="0.35">
      <c r="B191" t="s">
        <v>170</v>
      </c>
      <c r="C191" t="s">
        <v>12</v>
      </c>
      <c r="D191" s="5">
        <v>7840000000</v>
      </c>
      <c r="E191" s="5">
        <v>7840000000</v>
      </c>
      <c r="F191" s="5">
        <v>7840000000</v>
      </c>
      <c r="G191" s="5">
        <v>7840000000</v>
      </c>
      <c r="I191" s="5">
        <v>7840000000</v>
      </c>
      <c r="J191" s="5">
        <v>7840000000</v>
      </c>
      <c r="K191" s="5">
        <v>7840000000</v>
      </c>
      <c r="L191" s="5">
        <v>7840000000</v>
      </c>
      <c r="M191" s="5">
        <v>7840000000</v>
      </c>
      <c r="N191" s="5">
        <v>7840000000</v>
      </c>
      <c r="O191" s="5">
        <v>7840000000</v>
      </c>
      <c r="P191" s="5">
        <v>7840000000</v>
      </c>
      <c r="Q191" s="5">
        <v>7840000000</v>
      </c>
      <c r="R191" s="5">
        <v>7840000000</v>
      </c>
      <c r="S191" s="5">
        <v>7840000000</v>
      </c>
      <c r="T191" s="5">
        <v>7840000000</v>
      </c>
      <c r="U191" s="5">
        <v>1570000000</v>
      </c>
      <c r="V191" s="5">
        <v>1570000000</v>
      </c>
      <c r="W191" s="5">
        <v>1570000000</v>
      </c>
      <c r="X191" s="5">
        <v>1570000000</v>
      </c>
      <c r="Y191" s="5">
        <v>1570000000</v>
      </c>
      <c r="Z191" s="5">
        <v>1570000000</v>
      </c>
    </row>
    <row r="192" spans="2:26" ht="15.5" x14ac:dyDescent="0.35">
      <c r="C192" t="s">
        <v>171</v>
      </c>
      <c r="D192" s="6">
        <v>0.73</v>
      </c>
      <c r="E192" s="6">
        <v>-0.33</v>
      </c>
      <c r="F192" s="6">
        <v>-0.95</v>
      </c>
      <c r="G192" s="6">
        <v>0.93</v>
      </c>
    </row>
    <row r="193" spans="3:7" ht="15.5" x14ac:dyDescent="0.35">
      <c r="C193" t="s">
        <v>172</v>
      </c>
      <c r="D193" s="6">
        <v>2.74</v>
      </c>
      <c r="E193" s="6">
        <v>-6.06</v>
      </c>
      <c r="F193" s="6">
        <v>-2.11</v>
      </c>
      <c r="G193" s="6">
        <v>2.15</v>
      </c>
    </row>
    <row r="194" spans="3:7" ht="15.5" x14ac:dyDescent="0.35">
      <c r="C194" t="s">
        <v>60</v>
      </c>
      <c r="D194" s="6">
        <v>1.1100000000000001</v>
      </c>
      <c r="E194" s="6">
        <v>3.54</v>
      </c>
      <c r="F194" s="6">
        <v>1.53</v>
      </c>
      <c r="G194" s="6">
        <v>1.94</v>
      </c>
    </row>
    <row r="195" spans="3:7" ht="15.5" x14ac:dyDescent="0.35">
      <c r="C195" t="s">
        <v>173</v>
      </c>
      <c r="E195" s="5">
        <v>-5150000000</v>
      </c>
      <c r="F195" s="5">
        <v>-5630000000</v>
      </c>
      <c r="G195" s="5">
        <v>7290000000</v>
      </c>
    </row>
    <row r="196" spans="3:7" ht="15.5" x14ac:dyDescent="0.35">
      <c r="C196" t="s">
        <v>174</v>
      </c>
      <c r="D196" s="6">
        <v>1.0800000000000001E-2</v>
      </c>
      <c r="E196" s="6">
        <v>-4.8999999999999998E-3</v>
      </c>
      <c r="F196" s="6">
        <v>-1.3999999999999999E-2</v>
      </c>
      <c r="G196" s="6">
        <v>1.37E-2</v>
      </c>
    </row>
    <row r="197" spans="3:7" ht="15.5" x14ac:dyDescent="0.35">
      <c r="C197" t="s">
        <v>175</v>
      </c>
      <c r="D197" s="6">
        <v>-2.8300000000000002E-2</v>
      </c>
      <c r="E197" s="6">
        <v>1.24E-2</v>
      </c>
      <c r="F197" s="6">
        <v>3.6200000000000003E-2</v>
      </c>
      <c r="G197" s="6">
        <v>-3.44E-2</v>
      </c>
    </row>
    <row r="198" spans="3:7" ht="15.5" x14ac:dyDescent="0.35">
      <c r="C198" t="s">
        <v>176</v>
      </c>
      <c r="D198" s="6">
        <v>-2.8999999999999998E-2</v>
      </c>
      <c r="E198" s="6">
        <v>2.6000000000000002E-2</v>
      </c>
      <c r="F198" s="6">
        <v>4.7199999999999999E-2</v>
      </c>
      <c r="G198" s="6">
        <v>-3.5099999999999999E-2</v>
      </c>
    </row>
    <row r="199" spans="3:7" ht="15.5" x14ac:dyDescent="0.35">
      <c r="C199" t="s">
        <v>177</v>
      </c>
      <c r="D199" s="6">
        <v>1565.89</v>
      </c>
      <c r="E199" s="6">
        <v>-108.4</v>
      </c>
      <c r="F199" s="6">
        <v>-238.86</v>
      </c>
    </row>
    <row r="200" spans="3:7" ht="15.5" x14ac:dyDescent="0.35">
      <c r="C200" t="s">
        <v>178</v>
      </c>
      <c r="D200" s="5">
        <v>-203000000000</v>
      </c>
      <c r="E200" s="5">
        <v>-209000000000</v>
      </c>
      <c r="F200" s="5">
        <v>-205000000000</v>
      </c>
      <c r="G200" s="5">
        <v>-213000000000</v>
      </c>
    </row>
    <row r="201" spans="3:7" ht="15.5" x14ac:dyDescent="0.35">
      <c r="C201" t="s">
        <v>179</v>
      </c>
      <c r="D201" s="6">
        <v>-0.08</v>
      </c>
      <c r="E201" s="6">
        <v>-0.08</v>
      </c>
      <c r="F201" s="6">
        <v>-0.08</v>
      </c>
      <c r="G201" s="6">
        <v>-7.0000000000000007E-2</v>
      </c>
    </row>
    <row r="202" spans="3:7" ht="15.5" x14ac:dyDescent="0.35">
      <c r="C202" t="s">
        <v>180</v>
      </c>
      <c r="D202" s="6">
        <v>-25.9</v>
      </c>
      <c r="E202" s="6">
        <v>-26.63</v>
      </c>
      <c r="F202" s="6">
        <v>-26.11</v>
      </c>
      <c r="G202" s="6">
        <v>-27.18</v>
      </c>
    </row>
    <row r="203" spans="3:7" ht="15.5" x14ac:dyDescent="0.35">
      <c r="C203" t="s">
        <v>181</v>
      </c>
      <c r="D203" s="6">
        <v>-0.08</v>
      </c>
      <c r="E203" s="6">
        <v>-0.08</v>
      </c>
      <c r="F203" s="6">
        <v>-0.08</v>
      </c>
      <c r="G203" s="6">
        <v>-7.0000000000000007E-2</v>
      </c>
    </row>
    <row r="204" spans="3:7" ht="15.5" x14ac:dyDescent="0.35">
      <c r="C204" t="s">
        <v>182</v>
      </c>
      <c r="D204" s="6">
        <v>-25.9</v>
      </c>
      <c r="E204" s="6">
        <v>-26.63</v>
      </c>
      <c r="F204" s="6">
        <v>-26.11</v>
      </c>
      <c r="G204" s="6">
        <v>-27.18</v>
      </c>
    </row>
    <row r="205" spans="3:7" ht="15.5" x14ac:dyDescent="0.35">
      <c r="C205" t="s">
        <v>183</v>
      </c>
      <c r="D205" s="5">
        <v>7000000000</v>
      </c>
      <c r="E205" s="5">
        <v>7000000000</v>
      </c>
      <c r="F205" s="5">
        <v>7000000000</v>
      </c>
      <c r="G205" s="5">
        <v>7000000000</v>
      </c>
    </row>
    <row r="206" spans="3:7" ht="15.5" x14ac:dyDescent="0.35">
      <c r="C206" t="s">
        <v>184</v>
      </c>
    </row>
    <row r="207" spans="3:7" ht="15.5" x14ac:dyDescent="0.35">
      <c r="C207" t="s">
        <v>185</v>
      </c>
      <c r="D207" s="5">
        <v>-203000000000</v>
      </c>
      <c r="E207" s="5">
        <v>-209000000000</v>
      </c>
      <c r="F207" s="5">
        <v>-205000000000</v>
      </c>
      <c r="G207" s="5">
        <v>-213000000000</v>
      </c>
    </row>
    <row r="208" spans="3:7" ht="15.5" x14ac:dyDescent="0.35">
      <c r="C208" t="s">
        <v>24</v>
      </c>
      <c r="D208" s="5">
        <v>7000000000</v>
      </c>
      <c r="E208" s="5">
        <v>7000000000</v>
      </c>
      <c r="F208" s="5">
        <v>7000000000</v>
      </c>
      <c r="G208" s="5">
        <v>7000000000</v>
      </c>
    </row>
    <row r="209" spans="3:26" ht="15.5" x14ac:dyDescent="0.35">
      <c r="C209" t="s">
        <v>21</v>
      </c>
      <c r="D209" s="5">
        <v>7000000000</v>
      </c>
      <c r="E209" s="5">
        <v>5000000000</v>
      </c>
      <c r="F209" s="5">
        <v>7000000000</v>
      </c>
      <c r="G209" s="5">
        <v>7000000000</v>
      </c>
    </row>
    <row r="210" spans="3:26" ht="15.5" x14ac:dyDescent="0.35">
      <c r="C210" t="s">
        <v>186</v>
      </c>
      <c r="D210" s="5">
        <v>-717000000000</v>
      </c>
      <c r="E210" s="5">
        <v>-722000000000</v>
      </c>
      <c r="F210" s="5">
        <v>-726000000000</v>
      </c>
      <c r="G210" s="5">
        <v>-739000000000</v>
      </c>
    </row>
    <row r="211" spans="3:26" ht="15.5" x14ac:dyDescent="0.35">
      <c r="C211" t="s">
        <v>187</v>
      </c>
      <c r="D211" s="5">
        <v>-1000000000</v>
      </c>
      <c r="E211" s="5">
        <v>-5000000000</v>
      </c>
      <c r="F211" s="5">
        <v>-1000000000</v>
      </c>
      <c r="G211" s="5">
        <v>4000000000</v>
      </c>
    </row>
    <row r="212" spans="3:26" ht="15.5" x14ac:dyDescent="0.35">
      <c r="C212" t="s">
        <v>188</v>
      </c>
      <c r="D212" s="5">
        <v>0</v>
      </c>
      <c r="F212" s="5">
        <v>-1000000000</v>
      </c>
      <c r="G212" s="5">
        <v>1000000000</v>
      </c>
    </row>
    <row r="213" spans="3:26" ht="15.5" x14ac:dyDescent="0.35">
      <c r="C213" t="s">
        <v>13</v>
      </c>
      <c r="D213" s="5">
        <v>-1000000000</v>
      </c>
      <c r="E213" s="5">
        <v>-5000000000</v>
      </c>
      <c r="F213" s="5">
        <v>-1000000000</v>
      </c>
      <c r="G213" s="5">
        <v>5000000000</v>
      </c>
    </row>
    <row r="214" spans="3:26" ht="15.5" x14ac:dyDescent="0.35">
      <c r="C214" t="s">
        <v>16</v>
      </c>
      <c r="D214" s="6">
        <v>-0.15</v>
      </c>
      <c r="E214" s="6">
        <v>-0.62</v>
      </c>
      <c r="F214" s="6">
        <v>-0.15</v>
      </c>
      <c r="G214" s="6">
        <v>0.65</v>
      </c>
    </row>
    <row r="215" spans="3:26" ht="15.5" x14ac:dyDescent="0.35">
      <c r="C215" t="s">
        <v>45</v>
      </c>
      <c r="I215" s="6">
        <v>-0.55000000000000004</v>
      </c>
      <c r="J215" s="6">
        <v>-0.54</v>
      </c>
      <c r="K215" s="6">
        <v>-2.52</v>
      </c>
      <c r="L215" s="6">
        <v>-7.33</v>
      </c>
      <c r="M215" s="6">
        <v>-17.18</v>
      </c>
      <c r="N215" s="6">
        <v>-121.3</v>
      </c>
      <c r="O215" s="6">
        <v>-44.51</v>
      </c>
      <c r="P215" s="6">
        <v>1.48</v>
      </c>
      <c r="Q215" s="6">
        <v>1.3</v>
      </c>
      <c r="R215" s="6">
        <v>0.56000000000000005</v>
      </c>
      <c r="S215" s="6">
        <v>1.7</v>
      </c>
      <c r="T215" s="6">
        <v>3.12</v>
      </c>
      <c r="U215" s="6">
        <v>25.8</v>
      </c>
      <c r="V215" s="6">
        <v>20.14</v>
      </c>
      <c r="W215" s="6">
        <v>7.5</v>
      </c>
      <c r="X215" s="6">
        <v>17.5</v>
      </c>
      <c r="Y215" s="6">
        <v>-115.09</v>
      </c>
      <c r="Z215" s="6">
        <v>21.21</v>
      </c>
    </row>
    <row r="216" spans="3:26" ht="15.5" x14ac:dyDescent="0.35">
      <c r="C216" t="s">
        <v>59</v>
      </c>
      <c r="I216" s="6">
        <v>-3.64</v>
      </c>
      <c r="J216" s="6">
        <v>-3.7</v>
      </c>
      <c r="K216" s="6">
        <v>-1.98</v>
      </c>
      <c r="L216" s="6">
        <v>-6.82</v>
      </c>
      <c r="M216" s="6">
        <v>-2.91</v>
      </c>
      <c r="N216" s="6">
        <v>-0.41</v>
      </c>
      <c r="O216" s="6">
        <v>-1.1200000000000001</v>
      </c>
      <c r="P216" s="6">
        <v>33.78</v>
      </c>
      <c r="Q216" s="6">
        <v>38.46</v>
      </c>
      <c r="R216" s="6">
        <v>89.29</v>
      </c>
      <c r="S216" s="5">
        <v>100</v>
      </c>
      <c r="T216" s="6">
        <v>32.369999999999997</v>
      </c>
      <c r="U216" s="6">
        <v>7.02</v>
      </c>
      <c r="V216" s="6">
        <v>12.91</v>
      </c>
      <c r="W216" s="5">
        <v>34</v>
      </c>
      <c r="X216" s="5">
        <v>16</v>
      </c>
      <c r="Y216" s="6">
        <v>-4.08</v>
      </c>
      <c r="Z216" s="6">
        <v>27.35</v>
      </c>
    </row>
    <row r="217" spans="3:26" ht="15.5" x14ac:dyDescent="0.35">
      <c r="C217" t="s">
        <v>62</v>
      </c>
      <c r="I217" s="6">
        <v>0.85</v>
      </c>
      <c r="J217" s="6">
        <v>0.42</v>
      </c>
      <c r="K217" s="6">
        <v>0.34</v>
      </c>
      <c r="L217" s="6">
        <v>5.35</v>
      </c>
      <c r="M217" s="6">
        <v>65.22</v>
      </c>
      <c r="N217" s="6">
        <v>11.95</v>
      </c>
      <c r="O217" s="6">
        <v>2.27</v>
      </c>
      <c r="P217" s="6">
        <v>1.28</v>
      </c>
      <c r="Q217" s="6">
        <v>1.57</v>
      </c>
      <c r="R217" s="6">
        <v>1.87</v>
      </c>
      <c r="S217" s="6">
        <v>5.9</v>
      </c>
      <c r="T217" s="6">
        <v>2.21</v>
      </c>
      <c r="U217" s="6">
        <v>0.7</v>
      </c>
      <c r="V217" s="6">
        <v>0.91</v>
      </c>
      <c r="W217" s="6">
        <v>1.29</v>
      </c>
      <c r="X217" s="6">
        <v>1.31</v>
      </c>
      <c r="Y217" s="6">
        <v>1.53</v>
      </c>
      <c r="Z217" s="6">
        <v>1.76</v>
      </c>
    </row>
    <row r="218" spans="3:26" ht="15.5" x14ac:dyDescent="0.35">
      <c r="C218" t="s">
        <v>189</v>
      </c>
      <c r="I218" s="5">
        <v>2100000000</v>
      </c>
      <c r="J218" s="5">
        <v>19340000000</v>
      </c>
      <c r="K218" s="5">
        <v>23870000000</v>
      </c>
      <c r="L218" s="5">
        <v>23570000000</v>
      </c>
      <c r="M218" s="5">
        <v>-6830000000</v>
      </c>
      <c r="N218" s="5">
        <v>-12860000000</v>
      </c>
      <c r="O218" s="5">
        <v>-42010000000</v>
      </c>
      <c r="P218" s="5">
        <v>142540000000</v>
      </c>
    </row>
    <row r="219" spans="3:26" ht="15.5" x14ac:dyDescent="0.35">
      <c r="C219" t="s">
        <v>190</v>
      </c>
      <c r="I219" s="6">
        <v>-8.1000000000000013E-3</v>
      </c>
      <c r="J219" s="6">
        <v>-7.7000000000000002E-3</v>
      </c>
      <c r="K219" s="6">
        <v>-3.3000000000000002E-2</v>
      </c>
      <c r="L219" s="6">
        <v>-9.3399999999999997E-2</v>
      </c>
      <c r="M219" s="6">
        <v>-0.20920000000000002</v>
      </c>
      <c r="N219" s="6">
        <v>-1.1149</v>
      </c>
      <c r="O219" s="6">
        <v>-0.19550000000000001</v>
      </c>
      <c r="P219" s="6">
        <v>4.3E-3</v>
      </c>
      <c r="Q219" s="6">
        <v>4.0999999999999995E-3</v>
      </c>
      <c r="R219" s="6">
        <v>1.7000000000000001E-3</v>
      </c>
      <c r="S219" s="6">
        <v>5.4000000000000003E-3</v>
      </c>
      <c r="T219" s="6">
        <v>1.38E-2</v>
      </c>
      <c r="U219" s="6">
        <v>2.5600000000000001E-2</v>
      </c>
      <c r="V219" s="6">
        <v>2.2099999999999998E-2</v>
      </c>
      <c r="W219" s="6">
        <v>8.1000000000000013E-3</v>
      </c>
      <c r="X219" s="6">
        <v>2.0099999999999996E-2</v>
      </c>
      <c r="Y219" s="6">
        <v>-0.1535</v>
      </c>
      <c r="Z219" s="6">
        <v>2.4799999999999999E-2</v>
      </c>
    </row>
    <row r="220" spans="3:26" ht="15.5" x14ac:dyDescent="0.35">
      <c r="C220" t="s">
        <v>191</v>
      </c>
      <c r="I220" s="6">
        <v>2.1099999999999997E-2</v>
      </c>
      <c r="J220" s="6">
        <v>2.1000000000000001E-2</v>
      </c>
      <c r="K220" s="6">
        <v>0.11689999999999999</v>
      </c>
      <c r="L220" s="6">
        <v>0.36820000000000003</v>
      </c>
      <c r="M220" s="6">
        <v>1.3691</v>
      </c>
      <c r="N220" s="6">
        <v>6.1048</v>
      </c>
      <c r="O220" s="6">
        <v>-0.43569999999999998</v>
      </c>
      <c r="P220" s="6">
        <v>6.5000000000000006E-3</v>
      </c>
      <c r="Q220" s="6">
        <v>5.7999999999999996E-3</v>
      </c>
      <c r="R220" s="6">
        <v>2.5000000000000001E-3</v>
      </c>
      <c r="S220" s="6">
        <v>7.9000000000000008E-3</v>
      </c>
      <c r="T220" s="6">
        <v>2.53E-2</v>
      </c>
      <c r="U220" s="6">
        <v>4.36E-2</v>
      </c>
      <c r="V220" s="6">
        <v>3.6900000000000002E-2</v>
      </c>
      <c r="W220" s="6">
        <v>1.47E-2</v>
      </c>
      <c r="X220" s="6">
        <v>3.4500000000000003E-2</v>
      </c>
      <c r="Y220" s="6">
        <v>-0.42030000000000001</v>
      </c>
      <c r="Z220" s="6">
        <v>5.7500000000000002E-2</v>
      </c>
    </row>
    <row r="221" spans="3:26" ht="15.5" x14ac:dyDescent="0.35">
      <c r="C221" t="s">
        <v>192</v>
      </c>
      <c r="I221" s="6">
        <v>3.3500000000000002E-2</v>
      </c>
      <c r="J221" s="6">
        <v>-7.8000000000000005E-3</v>
      </c>
      <c r="K221" s="6">
        <v>-4.2599999999999999E-2</v>
      </c>
      <c r="L221" s="6">
        <v>1.11E-2</v>
      </c>
      <c r="M221" s="6">
        <v>0.44429999999999997</v>
      </c>
      <c r="N221" s="6">
        <v>-0.1211</v>
      </c>
      <c r="O221" s="6">
        <v>-4.3499999999999997E-2</v>
      </c>
      <c r="P221" s="6">
        <v>4.3400000000000001E-2</v>
      </c>
      <c r="Q221" s="6">
        <v>4.1200000000000001E-2</v>
      </c>
      <c r="R221" s="6">
        <v>2.1000000000000001E-2</v>
      </c>
      <c r="S221" s="6">
        <v>3.3399999999999999E-2</v>
      </c>
      <c r="T221" s="6">
        <v>6.1100000000000002E-2</v>
      </c>
      <c r="U221" s="6">
        <v>0.1328</v>
      </c>
      <c r="V221" s="6">
        <v>5.8499999999999996E-2</v>
      </c>
      <c r="W221" s="6">
        <v>1.1399999999999999E-2</v>
      </c>
      <c r="X221" s="6">
        <v>5.6100000000000004E-2</v>
      </c>
      <c r="Y221" s="6">
        <v>6.5799999999999997E-2</v>
      </c>
      <c r="Z221" s="6">
        <v>9.5100000000000004E-2</v>
      </c>
    </row>
    <row r="222" spans="3:26" ht="15.5" x14ac:dyDescent="0.35">
      <c r="C222" t="s">
        <v>193</v>
      </c>
      <c r="I222" s="6">
        <v>-165.01</v>
      </c>
      <c r="J222" s="6">
        <v>59.76</v>
      </c>
      <c r="K222" s="6">
        <v>0.23</v>
      </c>
      <c r="L222" s="6">
        <v>-0.04</v>
      </c>
      <c r="M222" s="6">
        <v>-6.38</v>
      </c>
      <c r="N222" s="6">
        <v>-2.0099999999999998</v>
      </c>
      <c r="O222" s="6">
        <v>-2.6</v>
      </c>
      <c r="P222" s="6">
        <v>1.41</v>
      </c>
      <c r="Q222" s="6">
        <v>1.69</v>
      </c>
      <c r="R222" s="6">
        <v>0.78</v>
      </c>
      <c r="S222" s="6">
        <v>0.87</v>
      </c>
      <c r="T222" s="6">
        <v>1.61</v>
      </c>
      <c r="U222" s="6">
        <v>4.4400000000000004</v>
      </c>
      <c r="V222" s="6">
        <v>2.38</v>
      </c>
      <c r="W222" s="6">
        <v>0.5</v>
      </c>
    </row>
    <row r="223" spans="3:26" ht="15.5" x14ac:dyDescent="0.35">
      <c r="C223" t="s">
        <v>56</v>
      </c>
      <c r="I223" s="6">
        <v>-0.08</v>
      </c>
      <c r="J223" s="6">
        <v>-0.08</v>
      </c>
      <c r="K223" s="6">
        <v>-0.23</v>
      </c>
      <c r="L223" s="6">
        <v>-2.5099999999999998</v>
      </c>
      <c r="M223" s="6">
        <v>-3.98</v>
      </c>
      <c r="N223" s="6">
        <v>-2.52</v>
      </c>
      <c r="O223" s="6">
        <v>0.49</v>
      </c>
      <c r="P223" s="6">
        <v>0.22</v>
      </c>
      <c r="Q223" s="6">
        <v>0.22</v>
      </c>
      <c r="R223" s="6">
        <v>0.23</v>
      </c>
      <c r="S223" s="6">
        <v>0.79</v>
      </c>
      <c r="T223" s="6">
        <v>0.82</v>
      </c>
      <c r="U223" s="6">
        <v>0.31</v>
      </c>
      <c r="V223" s="6">
        <v>0.48</v>
      </c>
      <c r="W223" s="6">
        <v>0.5</v>
      </c>
      <c r="X223" s="6">
        <v>0.55000000000000004</v>
      </c>
      <c r="Y223" s="6">
        <v>1.72</v>
      </c>
      <c r="Z223" s="6">
        <v>1.57</v>
      </c>
    </row>
    <row r="224" spans="3:26" ht="15.5" x14ac:dyDescent="0.35">
      <c r="C224" t="s">
        <v>53</v>
      </c>
      <c r="I224" s="6">
        <v>-26.11</v>
      </c>
      <c r="J224" s="6">
        <v>-25.87</v>
      </c>
      <c r="K224" s="6">
        <v>-21.53</v>
      </c>
      <c r="L224" s="6">
        <v>-19.899999999999999</v>
      </c>
      <c r="M224" s="6">
        <v>-12.55</v>
      </c>
      <c r="N224" s="6">
        <v>-19.87</v>
      </c>
      <c r="O224" s="6">
        <v>102.17</v>
      </c>
      <c r="P224" s="6">
        <v>228.7</v>
      </c>
      <c r="Q224" s="6">
        <v>224.51</v>
      </c>
      <c r="R224" s="6">
        <v>220.81</v>
      </c>
      <c r="S224" s="6">
        <v>215.05</v>
      </c>
      <c r="T224" s="6">
        <v>123.39</v>
      </c>
      <c r="U224" s="6">
        <v>591.78</v>
      </c>
      <c r="V224" s="6">
        <v>545.76</v>
      </c>
      <c r="W224" s="6">
        <v>512.16</v>
      </c>
      <c r="X224" s="6">
        <v>507.2</v>
      </c>
      <c r="Y224" s="6">
        <v>273.79000000000002</v>
      </c>
      <c r="Z224" s="6">
        <v>368.74</v>
      </c>
    </row>
    <row r="225" spans="3:26" ht="15.5" x14ac:dyDescent="0.35">
      <c r="C225" t="s">
        <v>194</v>
      </c>
      <c r="I225" s="6">
        <v>-0.08</v>
      </c>
      <c r="J225" s="6">
        <v>-0.08</v>
      </c>
      <c r="K225" s="6">
        <v>-0.23</v>
      </c>
      <c r="L225" s="6">
        <v>-2.5099999999999998</v>
      </c>
      <c r="M225" s="6">
        <v>-3.98</v>
      </c>
      <c r="N225" s="6">
        <v>-2.52</v>
      </c>
      <c r="O225" s="6">
        <v>0.49</v>
      </c>
      <c r="P225" s="6">
        <v>0.22</v>
      </c>
      <c r="Q225" s="6">
        <v>0.22</v>
      </c>
      <c r="R225" s="6">
        <v>0.23</v>
      </c>
      <c r="S225" s="6">
        <v>0.79</v>
      </c>
      <c r="T225" s="6">
        <v>0.82</v>
      </c>
      <c r="U225" s="6">
        <v>0.31</v>
      </c>
      <c r="V225" s="6">
        <v>0.48</v>
      </c>
      <c r="W225" s="6">
        <v>0.5</v>
      </c>
      <c r="X225" s="6">
        <v>0.55000000000000004</v>
      </c>
      <c r="Y225" s="6">
        <v>1.72</v>
      </c>
      <c r="Z225" s="6">
        <v>1.57</v>
      </c>
    </row>
    <row r="226" spans="3:26" ht="15.5" x14ac:dyDescent="0.35">
      <c r="C226" t="s">
        <v>195</v>
      </c>
      <c r="I226" s="6">
        <v>-26.11</v>
      </c>
      <c r="J226" s="6">
        <v>-25.87</v>
      </c>
      <c r="K226" s="6">
        <v>-21.53</v>
      </c>
      <c r="L226" s="6">
        <v>-19.899999999999999</v>
      </c>
      <c r="M226" s="6">
        <v>-12.55</v>
      </c>
      <c r="N226" s="6">
        <v>-19.87</v>
      </c>
      <c r="O226" s="6">
        <v>102.17</v>
      </c>
      <c r="P226" s="6">
        <v>228.7</v>
      </c>
      <c r="Q226" s="6">
        <v>224.51</v>
      </c>
      <c r="R226" s="6">
        <v>220.81</v>
      </c>
      <c r="S226" s="6">
        <v>215.05</v>
      </c>
      <c r="T226" s="6">
        <v>123.39</v>
      </c>
      <c r="U226" s="6">
        <v>591.78</v>
      </c>
      <c r="V226" s="6">
        <v>545.76</v>
      </c>
      <c r="W226" s="6">
        <v>512.16</v>
      </c>
      <c r="X226" s="6">
        <v>507.2</v>
      </c>
      <c r="Y226" s="6">
        <v>273.79000000000002</v>
      </c>
      <c r="Z226" s="6">
        <v>368.74</v>
      </c>
    </row>
    <row r="227" spans="3:26" ht="15.5" x14ac:dyDescent="0.35">
      <c r="C227" t="s">
        <v>196</v>
      </c>
      <c r="I227" s="5">
        <v>7000000000</v>
      </c>
      <c r="J227" s="5">
        <v>7000000000</v>
      </c>
      <c r="K227" s="5">
        <v>8000000000</v>
      </c>
      <c r="L227" s="5">
        <v>8000000000</v>
      </c>
      <c r="M227" s="5">
        <v>13000000000</v>
      </c>
      <c r="N227" s="5">
        <v>88000000000</v>
      </c>
      <c r="O227" s="5">
        <v>742000000000</v>
      </c>
      <c r="P227" s="5">
        <v>82000000000</v>
      </c>
      <c r="Q227" s="5">
        <v>50000000000</v>
      </c>
      <c r="R227" s="5">
        <v>58000000000</v>
      </c>
      <c r="S227" s="5">
        <v>96000000000</v>
      </c>
      <c r="T227" s="5">
        <v>105000000000</v>
      </c>
      <c r="U227" s="5">
        <v>14000000000</v>
      </c>
      <c r="V227" s="5">
        <v>103000000000</v>
      </c>
      <c r="W227" s="5">
        <v>32000000000</v>
      </c>
      <c r="X227" s="5">
        <v>56000000000</v>
      </c>
      <c r="Y227" s="5">
        <v>103000000000</v>
      </c>
      <c r="Z227" s="5">
        <v>193000000000</v>
      </c>
    </row>
    <row r="228" spans="3:26" ht="15.5" x14ac:dyDescent="0.35">
      <c r="C228" t="s">
        <v>197</v>
      </c>
      <c r="N228" s="5">
        <v>0</v>
      </c>
      <c r="O228" s="5">
        <v>59000000000</v>
      </c>
      <c r="P228" s="5">
        <v>727000000000</v>
      </c>
      <c r="Q228" s="5">
        <v>638000000000</v>
      </c>
      <c r="R228" s="5">
        <v>584000000000</v>
      </c>
      <c r="S228" s="5">
        <v>593000000000</v>
      </c>
      <c r="T228" s="5">
        <v>563000000000</v>
      </c>
      <c r="U228" s="5">
        <v>514000000000</v>
      </c>
      <c r="V228" s="5">
        <v>325000000000</v>
      </c>
      <c r="W228" s="5">
        <v>381000000000</v>
      </c>
      <c r="X228" s="5">
        <v>390000000000</v>
      </c>
      <c r="Y228" s="5">
        <v>374000000000</v>
      </c>
      <c r="Z228" s="5">
        <v>309000000000</v>
      </c>
    </row>
    <row r="229" spans="3:26" ht="15.5" x14ac:dyDescent="0.35">
      <c r="C229" t="s">
        <v>26</v>
      </c>
      <c r="I229" s="5">
        <v>7000000000</v>
      </c>
      <c r="J229" s="5">
        <v>7000000000</v>
      </c>
      <c r="K229" s="5">
        <v>8000000000</v>
      </c>
      <c r="L229" s="5">
        <v>8000000000</v>
      </c>
      <c r="M229" s="5">
        <v>13000000000</v>
      </c>
      <c r="N229" s="5">
        <v>88000000000</v>
      </c>
      <c r="O229" s="5">
        <v>801000000000</v>
      </c>
      <c r="P229" s="5">
        <v>808000000000</v>
      </c>
      <c r="Q229" s="5">
        <v>687000000000</v>
      </c>
      <c r="R229" s="5">
        <v>642000000000</v>
      </c>
      <c r="S229" s="5">
        <v>689000000000</v>
      </c>
      <c r="T229" s="5">
        <v>668000000000</v>
      </c>
      <c r="U229" s="5">
        <v>528000000000</v>
      </c>
      <c r="V229" s="5">
        <v>428000000000</v>
      </c>
      <c r="W229" s="5">
        <v>413000000000</v>
      </c>
      <c r="X229" s="5">
        <v>446000000000</v>
      </c>
      <c r="Y229" s="5">
        <v>477000000000</v>
      </c>
      <c r="Z229" s="5">
        <v>502000000000</v>
      </c>
    </row>
    <row r="230" spans="3:26" ht="15.5" x14ac:dyDescent="0.35">
      <c r="C230" t="s">
        <v>23</v>
      </c>
      <c r="I230" s="5">
        <v>7000000000</v>
      </c>
      <c r="J230" s="5">
        <v>7000000000</v>
      </c>
      <c r="K230" s="5">
        <v>7000000000</v>
      </c>
      <c r="L230" s="5">
        <v>7000000000</v>
      </c>
      <c r="M230" s="5">
        <v>12000000000</v>
      </c>
      <c r="N230" s="5">
        <v>87000000000</v>
      </c>
      <c r="O230" s="5">
        <v>793000000000</v>
      </c>
      <c r="P230" s="5">
        <v>792000000000</v>
      </c>
      <c r="Q230" s="5">
        <v>672000000000</v>
      </c>
      <c r="R230" s="5">
        <v>608000000000</v>
      </c>
      <c r="S230" s="5">
        <v>670000000000</v>
      </c>
      <c r="T230" s="5">
        <v>611000000000</v>
      </c>
      <c r="U230" s="5">
        <v>494000000000</v>
      </c>
      <c r="V230" s="5">
        <v>398000000000</v>
      </c>
      <c r="W230" s="5">
        <v>399000000000</v>
      </c>
      <c r="X230" s="5">
        <v>380000000000</v>
      </c>
      <c r="Y230" s="5">
        <v>460000000000</v>
      </c>
      <c r="Z230" s="5">
        <v>471000000000</v>
      </c>
    </row>
    <row r="231" spans="3:26" ht="15.5" x14ac:dyDescent="0.35">
      <c r="C231" t="s">
        <v>198</v>
      </c>
      <c r="I231" s="5">
        <v>-726000000000</v>
      </c>
      <c r="J231" s="5">
        <v>-744000000000</v>
      </c>
      <c r="K231" s="5">
        <v>-726000000000</v>
      </c>
      <c r="L231" s="5">
        <v>-716000000000</v>
      </c>
      <c r="M231" s="5">
        <v>-706000000000</v>
      </c>
      <c r="N231" s="5">
        <v>-900000000000</v>
      </c>
      <c r="O231" s="5">
        <v>169000000000</v>
      </c>
      <c r="P231" s="5">
        <v>445000000000</v>
      </c>
      <c r="Q231" s="5">
        <v>512000000000</v>
      </c>
      <c r="R231" s="5">
        <v>570000000000</v>
      </c>
      <c r="S231" s="5">
        <v>600000000000</v>
      </c>
      <c r="T231" s="5">
        <v>253000000000</v>
      </c>
      <c r="U231" s="5">
        <v>353000000000</v>
      </c>
      <c r="V231" s="5">
        <v>106000000000</v>
      </c>
      <c r="W231" s="5">
        <v>136000000000</v>
      </c>
      <c r="X231" s="5">
        <v>103000000000</v>
      </c>
      <c r="Y231" s="5">
        <v>-27000000000</v>
      </c>
      <c r="Z231" s="5">
        <v>-96000000000</v>
      </c>
    </row>
    <row r="232" spans="3:26" ht="15.5" x14ac:dyDescent="0.35">
      <c r="C232" t="s">
        <v>199</v>
      </c>
      <c r="I232" s="5">
        <v>-1000000000</v>
      </c>
      <c r="J232" s="5">
        <v>1000000000</v>
      </c>
      <c r="K232" s="5">
        <v>-33000000000</v>
      </c>
      <c r="L232" s="5">
        <v>-33000000000</v>
      </c>
      <c r="M232" s="5">
        <v>-1000000000</v>
      </c>
      <c r="N232" s="5">
        <v>-16000000000</v>
      </c>
      <c r="O232" s="5">
        <v>-11000000000</v>
      </c>
      <c r="P232" s="5">
        <v>132000000000</v>
      </c>
      <c r="Q232" s="5">
        <v>208000000000</v>
      </c>
      <c r="R232" s="5">
        <v>25000000000</v>
      </c>
      <c r="S232" s="5">
        <v>-382000000000</v>
      </c>
      <c r="T232" s="5">
        <v>68000000000</v>
      </c>
      <c r="U232" s="5">
        <v>1000000000</v>
      </c>
      <c r="V232" s="5">
        <v>51000000000</v>
      </c>
      <c r="W232" s="5">
        <v>11000000000</v>
      </c>
      <c r="X232" s="5">
        <v>205000000000</v>
      </c>
      <c r="Y232" s="5">
        <v>120000000000</v>
      </c>
      <c r="Z232" s="5">
        <v>113000000000</v>
      </c>
    </row>
    <row r="233" spans="3:26" ht="15.5" x14ac:dyDescent="0.35">
      <c r="C233" t="s">
        <v>200</v>
      </c>
      <c r="I233" s="5">
        <v>-1000000000</v>
      </c>
      <c r="J233" s="5">
        <v>0</v>
      </c>
      <c r="K233" s="5">
        <v>-1000000000</v>
      </c>
      <c r="O233" s="5">
        <v>-3000000000</v>
      </c>
      <c r="P233" s="5">
        <v>-190000000000</v>
      </c>
      <c r="Q233" s="5">
        <v>-219000000000</v>
      </c>
      <c r="S233" s="5">
        <v>-457000000000</v>
      </c>
      <c r="T233" s="5">
        <v>-112000000000</v>
      </c>
      <c r="U233" s="5">
        <v>-2000000000</v>
      </c>
      <c r="V233" s="5">
        <v>-20000000000</v>
      </c>
      <c r="W233" s="5">
        <v>-49000000000</v>
      </c>
      <c r="X233" s="5">
        <v>121000000000</v>
      </c>
      <c r="Y233" s="5">
        <v>-13000000000</v>
      </c>
      <c r="Z233" s="5">
        <v>-301000000000</v>
      </c>
    </row>
    <row r="234" spans="3:26" ht="15.5" x14ac:dyDescent="0.35">
      <c r="C234" t="s">
        <v>15</v>
      </c>
      <c r="I234" s="5">
        <v>-1000000000</v>
      </c>
      <c r="J234" s="5">
        <v>1000000000</v>
      </c>
      <c r="K234" s="5">
        <v>-33000000000</v>
      </c>
      <c r="L234" s="5">
        <v>-33000000000</v>
      </c>
      <c r="M234" s="5">
        <v>-1000000000</v>
      </c>
      <c r="N234" s="5">
        <v>-16000000000</v>
      </c>
      <c r="O234" s="5">
        <v>-15000000000</v>
      </c>
      <c r="P234" s="5">
        <v>-58000000000</v>
      </c>
      <c r="Q234" s="5">
        <v>-11000000000</v>
      </c>
      <c r="R234" s="5">
        <v>25000000000</v>
      </c>
      <c r="S234" s="5">
        <v>-840000000000</v>
      </c>
      <c r="T234" s="5">
        <v>-44000000000</v>
      </c>
      <c r="U234" s="5">
        <v>0</v>
      </c>
      <c r="V234" s="5">
        <v>31000000000</v>
      </c>
      <c r="W234" s="5">
        <v>-38000000000</v>
      </c>
      <c r="X234" s="5">
        <v>326000000000</v>
      </c>
      <c r="Y234" s="5">
        <v>107000000000</v>
      </c>
      <c r="Z234" s="5">
        <v>-188000000000</v>
      </c>
    </row>
    <row r="235" spans="3:26" ht="15.5" x14ac:dyDescent="0.35">
      <c r="C235" t="s">
        <v>17</v>
      </c>
      <c r="I235" s="6">
        <v>-0.15</v>
      </c>
      <c r="J235" s="6">
        <v>0.12</v>
      </c>
      <c r="K235" s="6">
        <v>-4.2699999999999996</v>
      </c>
      <c r="L235" s="6">
        <v>-4.25</v>
      </c>
      <c r="M235" s="6">
        <v>-0.09</v>
      </c>
      <c r="N235" s="6">
        <v>-2.06</v>
      </c>
      <c r="O235" s="6">
        <v>-1.88</v>
      </c>
      <c r="P235" s="6">
        <v>-7.37</v>
      </c>
      <c r="Q235" s="6">
        <v>-1.4</v>
      </c>
      <c r="R235" s="6">
        <v>3.24</v>
      </c>
      <c r="S235" s="6">
        <v>-107.1</v>
      </c>
      <c r="T235" s="6">
        <v>-5.61</v>
      </c>
      <c r="U235" s="6">
        <v>-0.11</v>
      </c>
      <c r="V235" s="6">
        <v>19.73</v>
      </c>
      <c r="W235" s="6">
        <v>-24.42</v>
      </c>
      <c r="X235" s="6">
        <v>207.69</v>
      </c>
      <c r="Y235" s="6">
        <v>68.209999999999994</v>
      </c>
      <c r="Z235" s="6">
        <v>-119.63</v>
      </c>
    </row>
  </sheetData>
  <pageMargins left="0.7" right="0.7" top="0.75" bottom="0.75" header="0.3" footer="0.3"/>
  <ignoredErrors>
    <ignoredError sqref="A1:Z236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T2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2287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2288</v>
      </c>
      <c r="D2" s="2" vm="346">
        <f ca="1">IFERROR(_xlfn.STOCKHISTORY("XIDX:" &amp; $C$1, D3, , 0, 0, 1), "Libur")</f>
        <v>1350</v>
      </c>
      <c r="E2" s="2" vm="603">
        <f ca="1">IFERROR(_xlfn.STOCKHISTORY("XIDX:" &amp; $C$1, E3, , 0, 0, 1), "Libur")</f>
        <v>965</v>
      </c>
      <c r="H2" s="2" vm="603">
        <f ca="1">IFERROR(INDEX(D2:G2,COUNT(D2:G2)),"")</f>
        <v>965</v>
      </c>
      <c r="I2" s="2" vm="509">
        <f t="shared" ref="I2:T2" ca="1" si="0">IFERROR(_xlfn.STOCKHISTORY("XIDX:" &amp; $C$1, I1, , 0, 0, 1), "Libur")</f>
        <v>1975</v>
      </c>
      <c r="J2" s="2" vm="265">
        <f t="shared" ca="1" si="0"/>
        <v>2430</v>
      </c>
      <c r="K2" s="2" vm="166">
        <f t="shared" ca="1" si="0"/>
        <v>2900</v>
      </c>
      <c r="L2" s="2" vm="604">
        <f t="shared" ca="1" si="0"/>
        <v>3720</v>
      </c>
      <c r="M2" s="2" vm="605">
        <f t="shared" ca="1" si="0"/>
        <v>16000</v>
      </c>
      <c r="N2" s="2" vm="606">
        <f t="shared" ca="1" si="0"/>
        <v>4300</v>
      </c>
      <c r="O2" s="2" vm="110">
        <f t="shared" ca="1" si="0"/>
        <v>3100</v>
      </c>
      <c r="P2" s="2" vm="560">
        <f t="shared" ca="1" si="0"/>
        <v>184</v>
      </c>
      <c r="Q2" s="2" vm="607">
        <f t="shared" ca="1" si="0"/>
        <v>168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1041721000000</v>
      </c>
      <c r="E4" s="2">
        <f>IFERROR(INDEX(E51:E500,MATCH($C$4,$C$51:$C$500,0)),"")</f>
        <v>986833000000</v>
      </c>
      <c r="H4" s="2">
        <f>IFERROR(SUM(D4:G4)*(4/MAX(1,COUNT(D4:G4))),"")</f>
        <v>4057108000000</v>
      </c>
      <c r="I4" s="2">
        <f t="shared" ref="I4:T4" si="1">IFERROR(INDEX(I51:I500,MATCH($C$4,$C$51:$C$500,0)),"")</f>
        <v>3413533000000</v>
      </c>
      <c r="J4" s="2">
        <f t="shared" si="1"/>
        <v>2052751000000</v>
      </c>
      <c r="K4" s="2">
        <f t="shared" si="1"/>
        <v>1874936000000</v>
      </c>
      <c r="L4" s="2">
        <f t="shared" si="1"/>
        <v>1500465000000</v>
      </c>
      <c r="M4" s="2">
        <f t="shared" si="1"/>
        <v>652419000000</v>
      </c>
      <c r="N4" s="2">
        <f t="shared" si="1"/>
        <v>90071000000</v>
      </c>
      <c r="O4" s="2">
        <f t="shared" si="1"/>
        <v>52608987407</v>
      </c>
      <c r="P4" s="2">
        <f t="shared" si="1"/>
        <v>67456229050</v>
      </c>
      <c r="Q4" s="2">
        <f t="shared" si="1"/>
        <v>77455394931</v>
      </c>
      <c r="R4" s="2">
        <f t="shared" si="1"/>
        <v>77160007562</v>
      </c>
      <c r="S4" s="2">
        <f t="shared" si="1"/>
        <v>94668951803</v>
      </c>
      <c r="T4" s="2">
        <f t="shared" si="1"/>
        <v>85993092490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102990000000</v>
      </c>
      <c r="E5" s="2">
        <f>IFERROR(INDEX(E51:E500,MATCH($C$5,$C$51:$C$500,0)),"")</f>
        <v>85749000000</v>
      </c>
      <c r="H5" s="2">
        <f>IFERROR(SUM(D5:G5)*(4/MAX(1,COUNT(D5:G5))),"")</f>
        <v>377478000000</v>
      </c>
      <c r="I5" s="2">
        <f t="shared" ref="I5:T5" si="2">IFERROR(INDEX(I51:I500,MATCH($C$5,$C$51:$C$500,0)),"")</f>
        <v>276277000000</v>
      </c>
      <c r="J5" s="2">
        <f t="shared" si="2"/>
        <v>126853000000</v>
      </c>
      <c r="K5" s="2">
        <f t="shared" si="2"/>
        <v>71042000000</v>
      </c>
      <c r="L5" s="2">
        <f t="shared" si="2"/>
        <v>14302000000</v>
      </c>
      <c r="M5" s="2">
        <f t="shared" si="2"/>
        <v>83761000000</v>
      </c>
      <c r="N5" s="2">
        <f t="shared" si="2"/>
        <v>-189671000000</v>
      </c>
      <c r="O5" s="2">
        <f t="shared" si="2"/>
        <v>-117238357001</v>
      </c>
      <c r="P5" s="2">
        <f t="shared" si="2"/>
        <v>-23491080397</v>
      </c>
      <c r="Q5" s="2">
        <f t="shared" si="2"/>
        <v>-8218216830</v>
      </c>
      <c r="R5" s="2">
        <f t="shared" si="2"/>
        <v>-34714750684</v>
      </c>
      <c r="S5" s="2">
        <f t="shared" si="2"/>
        <v>2383690317</v>
      </c>
      <c r="T5" s="2">
        <f t="shared" si="2"/>
        <v>-163222767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9026450000000</v>
      </c>
      <c r="E6" s="2">
        <f>IFERROR(INDEX(E51:E500,MATCH($C$6,$C$51:$C$500,0)),"")</f>
        <v>8917964000000</v>
      </c>
      <c r="H6" s="2">
        <f>IFERROR(INDEX(D6:G6,COUNT(D6:G6)),"")</f>
        <v>8917964000000</v>
      </c>
      <c r="I6" s="2">
        <f t="shared" ref="I6:T6" si="3">IFERROR(INDEX(I51:I500,MATCH($C$6,$C$51:$C$500,0)),"")</f>
        <v>8825930000000</v>
      </c>
      <c r="J6" s="2">
        <f t="shared" si="3"/>
        <v>8518924000000</v>
      </c>
      <c r="K6" s="2">
        <f t="shared" si="3"/>
        <v>8356792000000</v>
      </c>
      <c r="L6" s="2">
        <f t="shared" si="3"/>
        <v>8263757000000</v>
      </c>
      <c r="M6" s="2">
        <f t="shared" si="3"/>
        <v>8249455000000</v>
      </c>
      <c r="N6" s="2">
        <f t="shared" si="3"/>
        <v>1232333000000</v>
      </c>
      <c r="O6" s="2">
        <f t="shared" si="3"/>
        <v>681179218885</v>
      </c>
      <c r="P6" s="2">
        <f t="shared" si="3"/>
        <v>115559450886</v>
      </c>
      <c r="Q6" s="2">
        <f t="shared" si="3"/>
        <v>139050531283</v>
      </c>
      <c r="R6" s="2">
        <f t="shared" si="3"/>
        <v>147268748114</v>
      </c>
      <c r="S6" s="2">
        <f t="shared" si="3"/>
        <v>107213682198</v>
      </c>
      <c r="T6" s="2">
        <f t="shared" si="3"/>
        <v>104829991882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13.86</v>
      </c>
      <c r="E7" s="3">
        <f>IFERROR(INDEX(E51:E500,MATCH($C$7,$C$51:$C$500,0))/1000000000,"")</f>
        <v>13.86</v>
      </c>
      <c r="H7" s="3">
        <f>IFERROR(INDEX(D7:G7,COUNT(D7:G7)),"")</f>
        <v>13.86</v>
      </c>
      <c r="I7" s="3">
        <f t="shared" ref="I7:T7" si="4">IFERROR(INDEX(I51:I500,MATCH($C$7,$C$51:$C$500,0))/1000000000,"")</f>
        <v>13.86</v>
      </c>
      <c r="J7" s="3">
        <f t="shared" si="4"/>
        <v>13.86</v>
      </c>
      <c r="K7" s="3">
        <f t="shared" si="4"/>
        <v>13.86</v>
      </c>
      <c r="L7" s="3">
        <f t="shared" si="4"/>
        <v>13.86</v>
      </c>
      <c r="M7" s="3">
        <f t="shared" si="4"/>
        <v>13.86</v>
      </c>
      <c r="N7" s="3">
        <f t="shared" si="4"/>
        <v>10.86</v>
      </c>
      <c r="O7" s="3">
        <f t="shared" si="4"/>
        <v>1.21</v>
      </c>
      <c r="P7" s="3">
        <f t="shared" si="4"/>
        <v>1.21</v>
      </c>
      <c r="Q7" s="3">
        <f t="shared" si="4"/>
        <v>1.21</v>
      </c>
      <c r="R7" s="3">
        <f t="shared" si="4"/>
        <v>1.21</v>
      </c>
      <c r="S7" s="3">
        <f t="shared" si="4"/>
        <v>0.96</v>
      </c>
      <c r="T7" s="3">
        <f t="shared" si="4"/>
        <v>0.1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435000000000</v>
      </c>
      <c r="E8" s="2">
        <f>IFERROR(INDEX(E51:E500,MATCH("Free cash flow (Quarter)",$C$51:$C$500,0)),"")</f>
        <v>2378000000000</v>
      </c>
      <c r="H8" s="2">
        <f>IFERROR(INDEX(D8:G8,COUNT(D8:G8)),"")</f>
        <v>2378000000000</v>
      </c>
      <c r="I8" s="2">
        <f t="shared" ref="I8:T8" si="5">IFERROR(INDEX(I51:I500,MATCH($C$8,$C$51:$C$500,0)),"")</f>
        <v>1798000000000</v>
      </c>
      <c r="J8" s="2">
        <f t="shared" si="5"/>
        <v>3208000000000</v>
      </c>
      <c r="K8" s="2">
        <f t="shared" si="5"/>
        <v>2241000000000</v>
      </c>
      <c r="L8" s="2">
        <f t="shared" si="5"/>
        <v>1481000000000</v>
      </c>
      <c r="M8" s="2">
        <f t="shared" si="5"/>
        <v>-3817000000000</v>
      </c>
      <c r="N8" s="2">
        <f t="shared" si="5"/>
        <v>-378000000000</v>
      </c>
      <c r="O8" s="2">
        <f t="shared" si="5"/>
        <v>133000000000</v>
      </c>
      <c r="P8" s="2">
        <f t="shared" si="5"/>
        <v>-87000000000</v>
      </c>
      <c r="Q8" s="2">
        <f t="shared" si="5"/>
        <v>40000000000</v>
      </c>
      <c r="R8" s="2">
        <f t="shared" si="5"/>
        <v>-79000000000</v>
      </c>
      <c r="S8" s="2">
        <f t="shared" si="5"/>
        <v>-14000000000</v>
      </c>
      <c r="T8" s="2">
        <f t="shared" si="5"/>
        <v>54000000000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31.38</v>
      </c>
      <c r="E9" s="3">
        <f>IFERROR(INDEX(E51:E500,MATCH("Free cash flow per share (Quarter)",$C$51:$C$500,0)),"")</f>
        <v>171.58</v>
      </c>
      <c r="H9" s="3">
        <f>IFERROR(INDEX(D9:G9,COUNT(D9:G9)),"")</f>
        <v>171.58</v>
      </c>
      <c r="I9" s="3">
        <f t="shared" ref="I9:T9" si="6">IFERROR(INDEX(I51:I500,MATCH($C$9,$C$51:$C$500,0)),"")</f>
        <v>129.72</v>
      </c>
      <c r="J9" s="3">
        <f t="shared" si="6"/>
        <v>231.49</v>
      </c>
      <c r="K9" s="3">
        <f t="shared" si="6"/>
        <v>161.74</v>
      </c>
      <c r="L9" s="3">
        <f t="shared" si="6"/>
        <v>106.85</v>
      </c>
      <c r="M9" s="3">
        <f t="shared" si="6"/>
        <v>-275.49</v>
      </c>
      <c r="N9" s="3">
        <f t="shared" si="6"/>
        <v>-34.85</v>
      </c>
      <c r="O9" s="3">
        <f t="shared" si="6"/>
        <v>110.08</v>
      </c>
      <c r="P9" s="3">
        <f t="shared" si="6"/>
        <v>-72.400000000000006</v>
      </c>
      <c r="Q9" s="3">
        <f t="shared" si="6"/>
        <v>33.229999999999997</v>
      </c>
      <c r="R9" s="3">
        <f t="shared" si="6"/>
        <v>-65.39</v>
      </c>
      <c r="S9" s="3">
        <f t="shared" si="6"/>
        <v>-14.52</v>
      </c>
      <c r="T9" s="3">
        <f t="shared" si="6"/>
        <v>562.67999999999995</v>
      </c>
    </row>
    <row r="10" spans="1:20" ht="15.5" x14ac:dyDescent="0.35">
      <c r="C10" t="s">
        <v>18</v>
      </c>
      <c r="D10" s="3">
        <f ca="1">IFERROR(IF(D9=0,"",D2/D9),"")</f>
        <v>43.021032504780116</v>
      </c>
      <c r="E10" s="3">
        <f ca="1">IFERROR(IF(E9=0,"",E2/E9),"")</f>
        <v>5.6241986245483151</v>
      </c>
      <c r="I10" s="3">
        <f t="shared" ref="I10:T10" ca="1" si="7">IFERROR(IF(I9=0,"",I2/I9),"")</f>
        <v>15.225100215849523</v>
      </c>
      <c r="J10" s="3">
        <f t="shared" ca="1" si="7"/>
        <v>10.497213702535745</v>
      </c>
      <c r="K10" s="3">
        <f t="shared" ca="1" si="7"/>
        <v>17.930011128972424</v>
      </c>
      <c r="L10" s="3">
        <f t="shared" ca="1" si="7"/>
        <v>34.815161441272814</v>
      </c>
      <c r="M10" s="3">
        <f t="shared" ca="1" si="7"/>
        <v>-58.078333151838542</v>
      </c>
      <c r="N10" s="3">
        <f t="shared" ca="1" si="7"/>
        <v>-123.38593974175035</v>
      </c>
      <c r="O10" s="3">
        <f t="shared" ca="1" si="7"/>
        <v>28.161337209302324</v>
      </c>
      <c r="P10" s="3">
        <f t="shared" ca="1" si="7"/>
        <v>-2.5414364640883975</v>
      </c>
      <c r="Q10" s="3">
        <f t="shared" ca="1" si="7"/>
        <v>5.0556725850135429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22844000000</v>
      </c>
      <c r="E11" s="2">
        <f>IFERROR(INDEX(E51:E500,MATCH($C$11,$C$51:$C$500,0)),"")</f>
        <v>23608000000</v>
      </c>
      <c r="H11" s="2">
        <f>IFERROR(INDEX(D11:G11,COUNT(D11:G11)),"")</f>
        <v>23608000000</v>
      </c>
      <c r="I11" s="2">
        <f t="shared" ref="I11:T11" si="8">IFERROR(INDEX(I51:I500,MATCH($C$11,$C$51:$C$500,0)),"")</f>
        <v>17978000000</v>
      </c>
      <c r="J11" s="2">
        <f t="shared" si="8"/>
        <v>16396000000</v>
      </c>
      <c r="K11" s="2">
        <f t="shared" si="8"/>
        <v>8863000000</v>
      </c>
      <c r="L11" s="2">
        <f t="shared" si="8"/>
        <v>10107000000</v>
      </c>
      <c r="M11" s="2">
        <f t="shared" si="8"/>
        <v>9986000000</v>
      </c>
      <c r="N11" s="2">
        <f t="shared" si="8"/>
        <v>11283000000</v>
      </c>
      <c r="O11" s="2">
        <f t="shared" si="8"/>
        <v>25485850900</v>
      </c>
      <c r="P11" s="2">
        <f t="shared" si="8"/>
        <v>20478487900</v>
      </c>
      <c r="Q11" s="2">
        <f t="shared" si="8"/>
        <v>12671214650</v>
      </c>
      <c r="R11" s="2">
        <f t="shared" si="8"/>
        <v>13195014600</v>
      </c>
      <c r="S11" s="2">
        <f t="shared" si="8"/>
        <v>13427003550</v>
      </c>
      <c r="T11" s="2">
        <f t="shared" si="8"/>
        <v>12839738750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T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T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</row>
    <row r="14" spans="1:20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T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</row>
    <row r="15" spans="1:20" ht="15.5" x14ac:dyDescent="0.35">
      <c r="C15" t="s">
        <v>28</v>
      </c>
      <c r="D15" s="2">
        <f>IFERROR(INDEX(D51:D500,MATCH($C$15,$C$51:$C$500,0)),"")</f>
        <v>-29152000000</v>
      </c>
      <c r="E15" s="2">
        <f>IFERROR(INDEX(E51:E500,MATCH($C$15,$C$51:$C$500,0)),"")</f>
        <v>-24239000000</v>
      </c>
      <c r="H15" s="2">
        <f>IFERROR(SUM(D15:G15)*(4/MAX(1,COUNT(D15:G15))),"")</f>
        <v>-106782000000</v>
      </c>
      <c r="I15" s="2">
        <f t="shared" ref="I15:T15" si="12">IFERROR(INDEX(I51:I500,MATCH($C$15,$C$51:$C$500,0)),"")</f>
        <v>-74873000000</v>
      </c>
      <c r="J15" s="2">
        <f t="shared" si="12"/>
        <v>-50841000000</v>
      </c>
      <c r="K15" s="2">
        <f t="shared" si="12"/>
        <v>-21201000000</v>
      </c>
      <c r="L15" s="2">
        <f t="shared" si="12"/>
        <v>-4515000000</v>
      </c>
      <c r="M15" s="2">
        <f t="shared" si="12"/>
        <v>76890000000</v>
      </c>
      <c r="N15" s="2">
        <f t="shared" si="12"/>
        <v>0</v>
      </c>
      <c r="O15" s="2">
        <f t="shared" si="12"/>
        <v>-3170958688</v>
      </c>
      <c r="P15" s="2">
        <f t="shared" si="12"/>
        <v>-4936316261</v>
      </c>
      <c r="Q15" s="2">
        <f t="shared" si="12"/>
        <v>3694743344</v>
      </c>
      <c r="R15" s="2">
        <f t="shared" si="12"/>
        <v>4549198329</v>
      </c>
      <c r="S15" s="2">
        <f t="shared" si="12"/>
        <v>-387642605</v>
      </c>
      <c r="T15" s="2">
        <f t="shared" si="12"/>
        <v>-945061668</v>
      </c>
    </row>
    <row r="16" spans="1:20" ht="15.5" x14ac:dyDescent="0.35">
      <c r="C16" t="s">
        <v>29</v>
      </c>
      <c r="D16" s="2">
        <f>IFERROR(INDEX(D51:D500,MATCH($C$16,$C$51:$C$500,0)),"")</f>
        <v>132446000000</v>
      </c>
      <c r="E16" s="2">
        <f>IFERROR(INDEX(E51:E500,MATCH($C$16,$C$51:$C$500,0)),"")</f>
        <v>110015000000</v>
      </c>
      <c r="H16" s="2">
        <f>IFERROR(SUM(D16:G16)*(4/MAX(1,COUNT(D16:G16))),"")</f>
        <v>484922000000</v>
      </c>
      <c r="I16" s="2">
        <f t="shared" ref="I16:T16" si="13">IFERROR(INDEX(I51:I500,MATCH($C$16,$C$51:$C$500,0)),"")</f>
        <v>351107000000</v>
      </c>
      <c r="J16" s="2">
        <f t="shared" si="13"/>
        <v>179359000000</v>
      </c>
      <c r="K16" s="2">
        <f t="shared" si="13"/>
        <v>93563000000</v>
      </c>
      <c r="L16" s="2">
        <f t="shared" si="13"/>
        <v>20428000000</v>
      </c>
      <c r="M16" s="2">
        <f t="shared" si="13"/>
        <v>9134000000</v>
      </c>
      <c r="N16" s="2">
        <f t="shared" si="13"/>
        <v>-189567000000</v>
      </c>
      <c r="O16" s="2">
        <f t="shared" si="13"/>
        <v>-118794857111</v>
      </c>
      <c r="P16" s="2">
        <f t="shared" si="13"/>
        <v>-18352112530</v>
      </c>
      <c r="Q16" s="2">
        <f t="shared" si="13"/>
        <v>-12432103326</v>
      </c>
      <c r="R16" s="2">
        <f t="shared" si="13"/>
        <v>-37879763486</v>
      </c>
      <c r="S16" s="2">
        <f t="shared" si="13"/>
        <v>77945670</v>
      </c>
      <c r="T16" s="2">
        <f t="shared" si="13"/>
        <v>2076651366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</row>
    <row r="19" spans="1:20" ht="15.5" x14ac:dyDescent="0.35">
      <c r="A19" t="s">
        <v>37</v>
      </c>
      <c r="C19" t="s">
        <v>38</v>
      </c>
    </row>
    <row r="20" spans="1:20" ht="15.5" x14ac:dyDescent="0.35">
      <c r="A20" t="s">
        <v>39</v>
      </c>
      <c r="C20" t="s">
        <v>40</v>
      </c>
      <c r="D20" s="2">
        <f ca="1">IFERROR(D21*D2,"")</f>
        <v>18711000000000</v>
      </c>
      <c r="E20" s="2">
        <f ca="1">IFERROR(E21*E2,"")</f>
        <v>13374900000000</v>
      </c>
      <c r="H20" s="2">
        <f t="shared" ref="H20:T20" ca="1" si="14">IFERROR(H21*H2,"")</f>
        <v>13374900000000</v>
      </c>
      <c r="I20" s="2">
        <f t="shared" ca="1" si="14"/>
        <v>27373500000000</v>
      </c>
      <c r="J20" s="2">
        <f t="shared" ca="1" si="14"/>
        <v>33679800000000</v>
      </c>
      <c r="K20" s="2">
        <f t="shared" ca="1" si="14"/>
        <v>40194000000000</v>
      </c>
      <c r="L20" s="2">
        <f t="shared" ca="1" si="14"/>
        <v>51559200000000</v>
      </c>
      <c r="M20" s="2">
        <f t="shared" ca="1" si="14"/>
        <v>221760000000000</v>
      </c>
      <c r="N20" s="2">
        <f t="shared" ca="1" si="14"/>
        <v>46698000000000</v>
      </c>
      <c r="O20" s="2">
        <f t="shared" ca="1" si="14"/>
        <v>3751000000000</v>
      </c>
      <c r="P20" s="2">
        <f t="shared" ca="1" si="14"/>
        <v>222640000000</v>
      </c>
      <c r="Q20" s="2">
        <f t="shared" ca="1" si="14"/>
        <v>203280000000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</row>
    <row r="21" spans="1:20" ht="15.5" x14ac:dyDescent="0.35">
      <c r="C21" t="s">
        <v>12</v>
      </c>
      <c r="D21" s="2">
        <f>IFERROR(INDEX(D51:D500,MATCH($C$7,$C$51:$C$500,0)),"")</f>
        <v>13860000000</v>
      </c>
      <c r="E21" s="2">
        <f>IFERROR(INDEX(E51:E500,MATCH($C$7,$C$51:$C$500,0)),"")</f>
        <v>13860000000</v>
      </c>
      <c r="H21" s="2">
        <f>IFERROR(INDEX(D21:G21,COUNT(D21:G21)),"")</f>
        <v>13860000000</v>
      </c>
      <c r="I21" s="2">
        <f t="shared" ref="I21:T21" si="15">IFERROR(INDEX(I51:I500,MATCH($C$7,$C$51:$C$500,0)),"")</f>
        <v>13860000000</v>
      </c>
      <c r="J21" s="2">
        <f t="shared" si="15"/>
        <v>13860000000</v>
      </c>
      <c r="K21" s="2">
        <f t="shared" si="15"/>
        <v>13860000000</v>
      </c>
      <c r="L21" s="2">
        <f t="shared" si="15"/>
        <v>13860000000</v>
      </c>
      <c r="M21" s="2">
        <f t="shared" si="15"/>
        <v>13860000000</v>
      </c>
      <c r="N21" s="2">
        <f t="shared" si="15"/>
        <v>10860000000</v>
      </c>
      <c r="O21" s="2">
        <f t="shared" si="15"/>
        <v>1210000000</v>
      </c>
      <c r="P21" s="2">
        <f t="shared" si="15"/>
        <v>1210000000</v>
      </c>
      <c r="Q21" s="2">
        <f t="shared" si="15"/>
        <v>1210000000</v>
      </c>
      <c r="R21" s="2">
        <f t="shared" si="15"/>
        <v>1210000000</v>
      </c>
      <c r="S21" s="2">
        <f t="shared" si="15"/>
        <v>960000000</v>
      </c>
      <c r="T21" s="2">
        <f t="shared" si="15"/>
        <v>100000000</v>
      </c>
    </row>
    <row r="23" spans="1:20" ht="15.5" x14ac:dyDescent="0.35">
      <c r="B23" t="s">
        <v>41</v>
      </c>
      <c r="C23" t="s">
        <v>42</v>
      </c>
      <c r="D23" s="3">
        <f>IFERROR(D5/D6*100,"")</f>
        <v>1.1409801195375813</v>
      </c>
      <c r="E23" s="3">
        <f>IFERROR(E5/E6*100,"")</f>
        <v>0.96153112975114063</v>
      </c>
      <c r="H23" s="3">
        <f t="shared" ref="H23:T23" si="16">IFERROR(H5/H6*100,"")</f>
        <v>4.232782280798622</v>
      </c>
      <c r="I23" s="3">
        <f t="shared" si="16"/>
        <v>3.1302876863967874</v>
      </c>
      <c r="J23" s="3">
        <f t="shared" si="16"/>
        <v>1.4890730331670996</v>
      </c>
      <c r="K23" s="3">
        <f t="shared" si="16"/>
        <v>0.850110903801363</v>
      </c>
      <c r="L23" s="3">
        <f t="shared" si="16"/>
        <v>0.17306898061015105</v>
      </c>
      <c r="M23" s="3">
        <f t="shared" si="16"/>
        <v>1.0153519232482631</v>
      </c>
      <c r="N23" s="3">
        <f t="shared" si="16"/>
        <v>-15.391213251612998</v>
      </c>
      <c r="O23" s="3">
        <f t="shared" si="16"/>
        <v>-17.211088323114677</v>
      </c>
      <c r="P23" s="3">
        <f t="shared" si="16"/>
        <v>-20.32813432124567</v>
      </c>
      <c r="Q23" s="3">
        <f t="shared" si="16"/>
        <v>-5.9102376338814748</v>
      </c>
      <c r="R23" s="3">
        <f t="shared" si="16"/>
        <v>-23.572381193277671</v>
      </c>
      <c r="S23" s="3">
        <f t="shared" si="16"/>
        <v>2.2233079473922461</v>
      </c>
      <c r="T23" s="3">
        <f t="shared" si="16"/>
        <v>-0.15570235585225339</v>
      </c>
    </row>
    <row r="24" spans="1:20" ht="15.5" x14ac:dyDescent="0.35">
      <c r="C24" t="s">
        <v>43</v>
      </c>
      <c r="D24" s="4">
        <f>IFERROR(_xlfn.RRI(5,I23,D23),"")</f>
        <v>-0.18278041731811823</v>
      </c>
      <c r="E24" s="4">
        <f>IFERROR(_xlfn.RRI(5,J23,E23),"")</f>
        <v>-8.3759530838023011E-2</v>
      </c>
      <c r="H24" s="4">
        <f t="shared" ref="H24:T24" si="17">IFERROR(_xlfn.RRI(5,M23,H23),"")</f>
        <v>0.33046013733870816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1.5627286842580546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T25" si="18">IFERROR(INDEX(I51:I500,MATCH($C$25,$C$51:$C$500,0)),"")</f>
        <v>19.93</v>
      </c>
      <c r="J25" s="3">
        <f t="shared" si="18"/>
        <v>9.27</v>
      </c>
      <c r="K25" s="3">
        <f t="shared" si="18"/>
        <v>5.22</v>
      </c>
      <c r="L25" s="3">
        <f t="shared" si="18"/>
        <v>1.1499999999999999</v>
      </c>
      <c r="M25" s="3">
        <f t="shared" si="18"/>
        <v>6.21</v>
      </c>
      <c r="N25" s="3">
        <f t="shared" si="18"/>
        <v>-17.46</v>
      </c>
      <c r="O25" s="3">
        <f t="shared" si="18"/>
        <v>-101.11</v>
      </c>
      <c r="P25" s="3">
        <f t="shared" si="18"/>
        <v>-19.309999999999999</v>
      </c>
      <c r="Q25" s="3">
        <f t="shared" si="18"/>
        <v>-7.24</v>
      </c>
      <c r="R25" s="3">
        <f t="shared" si="18"/>
        <v>-27.63</v>
      </c>
      <c r="S25" s="3">
        <f t="shared" si="18"/>
        <v>-0.32</v>
      </c>
      <c r="T25" s="3">
        <f t="shared" si="18"/>
        <v>11.73</v>
      </c>
    </row>
    <row r="26" spans="1:20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T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1.2252502177697857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47</v>
      </c>
      <c r="D27" s="3">
        <f>IFERROR(D4/D21,"")</f>
        <v>75.160245310245315</v>
      </c>
      <c r="E27" s="3">
        <f>IFERROR(E4/E21,"")</f>
        <v>71.200072150072145</v>
      </c>
      <c r="H27" s="3">
        <f t="shared" ref="H27:T27" si="20">IFERROR(H4/H21,"")</f>
        <v>292.72063492063489</v>
      </c>
      <c r="I27" s="3">
        <f t="shared" si="20"/>
        <v>246.28665223665223</v>
      </c>
      <c r="J27" s="3">
        <f t="shared" si="20"/>
        <v>148.10613275613275</v>
      </c>
      <c r="K27" s="3">
        <f t="shared" si="20"/>
        <v>135.27676767676769</v>
      </c>
      <c r="L27" s="3">
        <f t="shared" si="20"/>
        <v>108.258658008658</v>
      </c>
      <c r="M27" s="3">
        <f t="shared" si="20"/>
        <v>47.072077922077924</v>
      </c>
      <c r="N27" s="3">
        <f t="shared" si="20"/>
        <v>8.2938305709023936</v>
      </c>
      <c r="O27" s="3">
        <f t="shared" si="20"/>
        <v>43.478501989256195</v>
      </c>
      <c r="P27" s="3">
        <f t="shared" si="20"/>
        <v>55.748949628099176</v>
      </c>
      <c r="Q27" s="3">
        <f t="shared" si="20"/>
        <v>64.012723083471073</v>
      </c>
      <c r="R27" s="3">
        <f t="shared" si="20"/>
        <v>63.768601290909089</v>
      </c>
      <c r="S27" s="3">
        <f t="shared" si="20"/>
        <v>98.613491461458338</v>
      </c>
      <c r="T27" s="3">
        <f t="shared" si="20"/>
        <v>859.93092490000004</v>
      </c>
    </row>
    <row r="28" spans="1:20" ht="15.5" x14ac:dyDescent="0.35">
      <c r="C28" t="s">
        <v>48</v>
      </c>
      <c r="D28" s="4">
        <f>IFERROR(_xlfn.RRI(5,I27,D27),"")</f>
        <v>-0.2113043187950524</v>
      </c>
      <c r="E28" s="4">
        <f>IFERROR(_xlfn.RRI(5,J27,E27),"")</f>
        <v>-0.13626309067398779</v>
      </c>
      <c r="H28" s="4">
        <f t="shared" ref="H28:T28" si="21">IFERROR(_xlfn.RRI(5,M27,H27),"")</f>
        <v>0.44124559754777226</v>
      </c>
      <c r="I28" s="4">
        <f t="shared" si="21"/>
        <v>0.97032171272457779</v>
      </c>
      <c r="J28" s="4">
        <f t="shared" si="21"/>
        <v>0.27779061465924171</v>
      </c>
      <c r="K28" s="4">
        <f t="shared" si="21"/>
        <v>0.19398069710755417</v>
      </c>
      <c r="L28" s="4">
        <f t="shared" si="21"/>
        <v>0.11080868676872546</v>
      </c>
      <c r="M28" s="4">
        <f t="shared" si="21"/>
        <v>-5.8909702888186199E-2</v>
      </c>
      <c r="N28" s="4">
        <f t="shared" si="21"/>
        <v>-0.39051395720465543</v>
      </c>
      <c r="O28" s="4">
        <f t="shared" si="21"/>
        <v>-0.44949381710715941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49</v>
      </c>
      <c r="H29" s="4" t="str">
        <f t="shared" ref="H29:T29" si="22">IFERROR(((H25-I25)/I25)*100%,"")</f>
        <v/>
      </c>
      <c r="I29" s="4">
        <f t="shared" si="22"/>
        <v>1.1499460625674218</v>
      </c>
      <c r="J29" s="4">
        <f t="shared" si="22"/>
        <v>0.77586206896551724</v>
      </c>
      <c r="K29" s="4">
        <f t="shared" si="22"/>
        <v>3.5391304347826091</v>
      </c>
      <c r="L29" s="4">
        <f t="shared" si="22"/>
        <v>-0.81481481481481488</v>
      </c>
      <c r="M29" s="4">
        <f t="shared" si="22"/>
        <v>-1.3556701030927836</v>
      </c>
      <c r="N29" s="4">
        <f t="shared" si="22"/>
        <v>-0.82731678370091988</v>
      </c>
      <c r="O29" s="4">
        <f t="shared" si="22"/>
        <v>4.2361470740548937</v>
      </c>
      <c r="P29" s="4">
        <f t="shared" si="22"/>
        <v>1.6671270718232041</v>
      </c>
      <c r="Q29" s="4">
        <f t="shared" si="22"/>
        <v>-0.73796597900832428</v>
      </c>
      <c r="R29" s="4">
        <f t="shared" si="22"/>
        <v>85.34375</v>
      </c>
      <c r="S29" s="4">
        <f t="shared" si="22"/>
        <v>-1.0272804774083546</v>
      </c>
      <c r="T29" s="4" t="str">
        <f t="shared" si="22"/>
        <v/>
      </c>
    </row>
    <row r="30" spans="1:20" ht="15.5" x14ac:dyDescent="0.35">
      <c r="C30" t="s">
        <v>50</v>
      </c>
      <c r="H30" s="4">
        <f t="shared" ref="H30:T30" si="23">IFERROR(((H27-I27)/I27)*100%,"")</f>
        <v>0.18853633464214342</v>
      </c>
      <c r="I30" s="4">
        <f t="shared" si="23"/>
        <v>0.66290650936231432</v>
      </c>
      <c r="J30" s="4">
        <f t="shared" si="23"/>
        <v>9.4837903800449583E-2</v>
      </c>
      <c r="K30" s="4">
        <f t="shared" si="23"/>
        <v>0.24956996664367398</v>
      </c>
      <c r="L30" s="4">
        <f t="shared" si="23"/>
        <v>1.2998487168522068</v>
      </c>
      <c r="M30" s="4">
        <f t="shared" si="23"/>
        <v>4.6755533549507193</v>
      </c>
      <c r="N30" s="4">
        <f t="shared" si="23"/>
        <v>-0.80924295476068031</v>
      </c>
      <c r="O30" s="4">
        <f t="shared" si="23"/>
        <v>-0.2201018623794537</v>
      </c>
      <c r="P30" s="4">
        <f t="shared" si="23"/>
        <v>-0.12909579623094822</v>
      </c>
      <c r="Q30" s="4">
        <f t="shared" si="23"/>
        <v>3.8282444278229149E-3</v>
      </c>
      <c r="R30" s="4">
        <f t="shared" si="23"/>
        <v>-0.35334810332892302</v>
      </c>
      <c r="S30" s="4">
        <f t="shared" si="23"/>
        <v>-0.88532393869551096</v>
      </c>
      <c r="T30" s="4" t="str">
        <f t="shared" si="23"/>
        <v/>
      </c>
    </row>
    <row r="32" spans="1:20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651.20000000000005</v>
      </c>
      <c r="E32" s="3">
        <f>IFERROR(INDEX(E51:E500,MATCH($A$32,$C$51:$C$500,0)),"")</f>
        <v>643.37</v>
      </c>
      <c r="H32" s="3">
        <f>IFERROR(INDEX(D32:G32,COUNT(D32:G32)),"")</f>
        <v>643.37</v>
      </c>
      <c r="I32" s="3">
        <f t="shared" ref="I32:T32" si="24">IFERROR(INDEX(I51:I500,MATCH($C$32,$C$51:$C$500,0)),"")</f>
        <v>636.73</v>
      </c>
      <c r="J32" s="3">
        <f t="shared" si="24"/>
        <v>614.69000000000005</v>
      </c>
      <c r="K32" s="3">
        <f t="shared" si="24"/>
        <v>603.11</v>
      </c>
      <c r="L32" s="3">
        <f t="shared" si="24"/>
        <v>596.39</v>
      </c>
      <c r="M32" s="3">
        <f t="shared" si="24"/>
        <v>595.36</v>
      </c>
      <c r="N32" s="3">
        <f t="shared" si="24"/>
        <v>113.51</v>
      </c>
      <c r="O32" s="3">
        <f t="shared" si="24"/>
        <v>564.71</v>
      </c>
      <c r="P32" s="3">
        <f t="shared" si="24"/>
        <v>95.8</v>
      </c>
      <c r="Q32" s="3">
        <f t="shared" si="24"/>
        <v>115.28</v>
      </c>
      <c r="R32" s="3">
        <f t="shared" si="24"/>
        <v>122.09</v>
      </c>
      <c r="S32" s="3">
        <f t="shared" si="24"/>
        <v>111.1</v>
      </c>
      <c r="T32" s="3">
        <f t="shared" si="24"/>
        <v>1086.32</v>
      </c>
    </row>
    <row r="33" spans="1:20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1.48</v>
      </c>
      <c r="E33" s="3">
        <f>IFERROR(INDEX(E51:E500,MATCH($A$33,$C$51:$C$500,0)),"")</f>
        <v>2.0499999999999998</v>
      </c>
      <c r="H33" s="3">
        <f>IFERROR(INDEX(D33:G33,COUNT(D33:G33)),"")</f>
        <v>2.0499999999999998</v>
      </c>
      <c r="I33" s="3">
        <f t="shared" ref="I33:T33" si="25">IFERROR(INDEX(I51:I500,MATCH($C$33,$C$51:$C$500,0)),"")</f>
        <v>3.1</v>
      </c>
      <c r="J33" s="3">
        <f t="shared" si="25"/>
        <v>3.95</v>
      </c>
      <c r="K33" s="3">
        <f t="shared" si="25"/>
        <v>4.8099999999999996</v>
      </c>
      <c r="L33" s="3">
        <f t="shared" si="25"/>
        <v>6.24</v>
      </c>
      <c r="M33" s="3">
        <f t="shared" si="25"/>
        <v>26.87</v>
      </c>
      <c r="N33" s="3">
        <f t="shared" si="25"/>
        <v>38.01</v>
      </c>
      <c r="O33" s="3">
        <f t="shared" si="25"/>
        <v>2.2200000000000002</v>
      </c>
      <c r="P33" s="3">
        <f t="shared" si="25"/>
        <v>0.78</v>
      </c>
      <c r="Q33" s="3">
        <f t="shared" si="25"/>
        <v>0.59</v>
      </c>
      <c r="R33" s="3">
        <f t="shared" si="25"/>
        <v>0.53</v>
      </c>
      <c r="S33" s="3">
        <f t="shared" si="25"/>
        <v>0</v>
      </c>
      <c r="T33" s="3">
        <f t="shared" si="25"/>
        <v>0</v>
      </c>
    </row>
    <row r="34" spans="1:20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129.53</v>
      </c>
      <c r="E34" s="3">
        <f>IFERROR(INDEX(E51:E500,MATCH($A$34,$C$51:$C$500,0)),"")</f>
        <v>213.25</v>
      </c>
      <c r="H34" s="3">
        <f>IFERROR(INDEX(D34:G34,COUNT(D34:G34)),"")</f>
        <v>213.25</v>
      </c>
      <c r="I34" s="3">
        <f t="shared" ref="I34:T34" si="26">IFERROR(INDEX(I51:I500,MATCH($C$34,$C$51:$C$500,0)),"")</f>
        <v>99.1</v>
      </c>
      <c r="J34" s="3">
        <f t="shared" si="26"/>
        <v>262.14</v>
      </c>
      <c r="K34" s="3">
        <f t="shared" si="26"/>
        <v>555.55999999999995</v>
      </c>
      <c r="L34" s="3">
        <f t="shared" si="26"/>
        <v>3234.78</v>
      </c>
      <c r="M34" s="3">
        <f t="shared" si="26"/>
        <v>2576.4899999999998</v>
      </c>
      <c r="N34" s="3">
        <f t="shared" si="26"/>
        <v>-247.14</v>
      </c>
      <c r="O34" s="3">
        <f t="shared" si="26"/>
        <v>-12.42</v>
      </c>
      <c r="P34" s="3">
        <f t="shared" si="26"/>
        <v>-3.88</v>
      </c>
      <c r="Q34" s="3">
        <f t="shared" si="26"/>
        <v>-9.39</v>
      </c>
      <c r="R34" s="3">
        <f t="shared" si="26"/>
        <v>-2.35</v>
      </c>
      <c r="S34" s="3">
        <f t="shared" si="26"/>
        <v>0</v>
      </c>
      <c r="T34" s="3">
        <f t="shared" si="26"/>
        <v>0</v>
      </c>
    </row>
    <row r="35" spans="1:20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12.84</v>
      </c>
      <c r="E35" s="3">
        <f>IFERROR(INDEX(E51:E500,MATCH($A$35,$C$51:$C$500,0)),"")</f>
        <v>18.54</v>
      </c>
      <c r="H35" s="3">
        <f>IFERROR(INDEX(D35:G35,COUNT(D35:G35)),"")</f>
        <v>18.54</v>
      </c>
      <c r="I35" s="3">
        <f t="shared" ref="I35:T35" si="27">IFERROR(INDEX(I51:I500,MATCH($C$35,$C$51:$C$500,0)),"")</f>
        <v>8.02</v>
      </c>
      <c r="J35" s="3">
        <f t="shared" si="27"/>
        <v>16.41</v>
      </c>
      <c r="K35" s="3">
        <f t="shared" si="27"/>
        <v>21.43</v>
      </c>
      <c r="L35" s="3">
        <f t="shared" si="27"/>
        <v>34.35</v>
      </c>
      <c r="M35" s="3">
        <f t="shared" si="27"/>
        <v>339.81</v>
      </c>
      <c r="N35" s="3">
        <f t="shared" si="27"/>
        <v>520.09</v>
      </c>
      <c r="O35" s="3">
        <f t="shared" si="27"/>
        <v>28.8</v>
      </c>
      <c r="P35" s="3">
        <f t="shared" si="27"/>
        <v>1.34</v>
      </c>
      <c r="Q35" s="3">
        <f t="shared" si="27"/>
        <v>1.06</v>
      </c>
      <c r="R35" s="3">
        <f t="shared" si="27"/>
        <v>1.02</v>
      </c>
      <c r="S35" s="3">
        <f t="shared" si="27"/>
        <v>0</v>
      </c>
      <c r="T35" s="3">
        <f t="shared" si="27"/>
        <v>0</v>
      </c>
    </row>
    <row r="36" spans="1:20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</row>
    <row r="51" spans="2:20" ht="15.5" x14ac:dyDescent="0.35">
      <c r="B51" t="s">
        <v>71</v>
      </c>
      <c r="C51" t="s">
        <v>6</v>
      </c>
      <c r="D51" s="5">
        <v>1041721000000</v>
      </c>
      <c r="E51" s="5">
        <v>986833000000</v>
      </c>
      <c r="F51" s="5">
        <v>946740000000</v>
      </c>
      <c r="G51" s="5">
        <v>873658000000</v>
      </c>
      <c r="I51" s="5">
        <v>3413533000000</v>
      </c>
      <c r="J51" s="5">
        <v>2052751000000</v>
      </c>
      <c r="K51" s="5">
        <v>1874936000000</v>
      </c>
      <c r="L51" s="5">
        <v>1500465000000</v>
      </c>
      <c r="M51" s="5">
        <v>652419000000</v>
      </c>
      <c r="N51" s="5">
        <v>90071000000</v>
      </c>
      <c r="O51" s="5">
        <v>52608987407</v>
      </c>
      <c r="P51" s="5">
        <v>67456229050</v>
      </c>
      <c r="Q51" s="5">
        <v>77455394931</v>
      </c>
      <c r="R51" s="5">
        <v>77160007562</v>
      </c>
      <c r="S51" s="5">
        <v>94668951803</v>
      </c>
      <c r="T51" s="5">
        <v>85993092490</v>
      </c>
    </row>
    <row r="52" spans="2:20" ht="15.5" x14ac:dyDescent="0.35">
      <c r="C52" t="s">
        <v>801</v>
      </c>
      <c r="D52" s="5">
        <v>1002075000000</v>
      </c>
      <c r="E52" s="5">
        <v>958109000000</v>
      </c>
      <c r="F52" s="5">
        <v>916324000000</v>
      </c>
      <c r="G52" s="5">
        <v>838465000000</v>
      </c>
      <c r="I52" s="5">
        <v>3277302000000</v>
      </c>
      <c r="J52" s="5">
        <v>1944067000000</v>
      </c>
      <c r="K52" s="5">
        <v>1618811000000</v>
      </c>
      <c r="L52" s="5">
        <v>962668000000</v>
      </c>
      <c r="M52" s="5">
        <v>525540000000</v>
      </c>
      <c r="N52" s="5">
        <v>90071000000</v>
      </c>
      <c r="O52" s="5">
        <v>52608987407</v>
      </c>
      <c r="P52" s="5">
        <v>67456229050</v>
      </c>
      <c r="Q52" s="5">
        <v>77455394931</v>
      </c>
      <c r="R52" s="5">
        <v>77160007562</v>
      </c>
      <c r="S52" s="5">
        <v>94668951803</v>
      </c>
      <c r="T52" s="5">
        <v>85993092490</v>
      </c>
    </row>
    <row r="53" spans="2:20" ht="15.5" x14ac:dyDescent="0.35">
      <c r="C53" t="s">
        <v>1657</v>
      </c>
      <c r="D53" s="5">
        <v>39646000000</v>
      </c>
      <c r="E53" s="5">
        <v>28724000000</v>
      </c>
      <c r="F53" s="5">
        <v>30416000000</v>
      </c>
      <c r="G53" s="5">
        <v>35193000000</v>
      </c>
      <c r="I53" s="5">
        <v>136231000000</v>
      </c>
      <c r="J53" s="5">
        <v>108684000000</v>
      </c>
      <c r="K53" s="5">
        <v>256125000000</v>
      </c>
      <c r="L53" s="5">
        <v>537797000000</v>
      </c>
      <c r="M53" s="5">
        <v>126879000000</v>
      </c>
    </row>
    <row r="54" spans="2:20" ht="15.5" x14ac:dyDescent="0.35">
      <c r="C54" t="s">
        <v>72</v>
      </c>
      <c r="D54" s="5">
        <v>-278696000000</v>
      </c>
      <c r="E54" s="5">
        <v>-259520000000</v>
      </c>
      <c r="F54" s="5">
        <v>-257957000000</v>
      </c>
      <c r="G54" s="5">
        <v>-262749000000</v>
      </c>
      <c r="I54" s="5">
        <v>-947545000000</v>
      </c>
      <c r="J54" s="5">
        <v>-499326000000</v>
      </c>
      <c r="K54" s="5">
        <v>-309493000000</v>
      </c>
      <c r="L54" s="5">
        <v>-147469000000</v>
      </c>
      <c r="M54" s="5">
        <v>-62681000000</v>
      </c>
      <c r="N54" s="5">
        <v>-25427000000</v>
      </c>
      <c r="O54" s="5">
        <v>-41108531472</v>
      </c>
      <c r="P54" s="5">
        <v>-39954509397</v>
      </c>
      <c r="Q54" s="5">
        <v>-47837784279</v>
      </c>
      <c r="R54" s="5">
        <v>-43897793206</v>
      </c>
      <c r="S54" s="5">
        <v>-60284750873</v>
      </c>
      <c r="T54" s="5">
        <v>-56717580029</v>
      </c>
    </row>
    <row r="55" spans="2:20" ht="15.5" x14ac:dyDescent="0.35">
      <c r="C55" t="s">
        <v>928</v>
      </c>
      <c r="D55" s="5">
        <v>-273974000000</v>
      </c>
      <c r="E55" s="5">
        <v>-255981000000</v>
      </c>
      <c r="F55" s="5">
        <v>-254961000000</v>
      </c>
      <c r="G55" s="5">
        <v>-259883000000</v>
      </c>
      <c r="I55" s="5">
        <v>-936735000000</v>
      </c>
      <c r="J55" s="5">
        <v>-490246000000</v>
      </c>
      <c r="K55" s="5">
        <v>-289923000000</v>
      </c>
      <c r="L55" s="5">
        <v>-138844000000</v>
      </c>
      <c r="M55" s="5">
        <v>-62476000000</v>
      </c>
      <c r="N55" s="5">
        <v>-25427000000</v>
      </c>
      <c r="O55" s="5">
        <v>-41108531472</v>
      </c>
      <c r="P55" s="5">
        <v>-39954509397</v>
      </c>
      <c r="Q55" s="5">
        <v>-47837784279</v>
      </c>
      <c r="R55" s="5">
        <v>-43897793206</v>
      </c>
      <c r="S55" s="5">
        <v>-60284750873</v>
      </c>
      <c r="T55" s="5">
        <v>-56717580029</v>
      </c>
    </row>
    <row r="56" spans="2:20" ht="15.5" x14ac:dyDescent="0.35">
      <c r="C56" t="s">
        <v>1660</v>
      </c>
      <c r="D56" s="5">
        <v>-4722000000</v>
      </c>
      <c r="E56" s="5">
        <v>-3539000000</v>
      </c>
      <c r="F56" s="5">
        <v>-2996000000</v>
      </c>
      <c r="G56" s="5">
        <v>-2866000000</v>
      </c>
      <c r="I56" s="5">
        <v>-10810000000</v>
      </c>
      <c r="J56" s="5">
        <v>-9080000000</v>
      </c>
      <c r="K56" s="5">
        <v>-19570000000</v>
      </c>
      <c r="L56" s="5">
        <v>-8625000000</v>
      </c>
      <c r="M56" s="5">
        <v>-205000000</v>
      </c>
    </row>
    <row r="57" spans="2:20" ht="15.5" x14ac:dyDescent="0.35">
      <c r="C57" t="s">
        <v>930</v>
      </c>
      <c r="D57" s="5">
        <v>-278696000000</v>
      </c>
      <c r="E57" s="5">
        <v>-259520000000</v>
      </c>
      <c r="F57" s="5">
        <v>-257957000000</v>
      </c>
      <c r="G57" s="5">
        <v>-262749000000</v>
      </c>
      <c r="I57" s="5">
        <v>-947545000000</v>
      </c>
      <c r="J57" s="5">
        <v>-499326000000</v>
      </c>
      <c r="K57" s="5">
        <v>-309493000000</v>
      </c>
      <c r="L57" s="5">
        <v>-147469000000</v>
      </c>
      <c r="M57" s="5">
        <v>-62681000000</v>
      </c>
      <c r="N57" s="5">
        <v>-25427000000</v>
      </c>
      <c r="O57" s="5">
        <v>-41108531472</v>
      </c>
      <c r="P57" s="5">
        <v>-39954509397</v>
      </c>
      <c r="Q57" s="5">
        <v>-47837784279</v>
      </c>
      <c r="R57" s="5">
        <v>-43897793206</v>
      </c>
      <c r="S57" s="5">
        <v>-60284750873</v>
      </c>
      <c r="T57" s="5">
        <v>-56717580029</v>
      </c>
    </row>
    <row r="58" spans="2:20" ht="15.5" x14ac:dyDescent="0.35">
      <c r="C58" t="s">
        <v>73</v>
      </c>
      <c r="D58" s="5">
        <v>763025000000</v>
      </c>
      <c r="E58" s="5">
        <v>727313000000</v>
      </c>
      <c r="F58" s="5">
        <v>688783000000</v>
      </c>
      <c r="G58" s="5">
        <v>610909000000</v>
      </c>
      <c r="I58" s="5">
        <v>2465988000000</v>
      </c>
      <c r="J58" s="5">
        <v>1553425000000</v>
      </c>
      <c r="K58" s="5">
        <v>1565443000000</v>
      </c>
      <c r="L58" s="5">
        <v>1352996000000</v>
      </c>
      <c r="M58" s="5">
        <v>589738000000</v>
      </c>
      <c r="N58" s="5">
        <v>64644000000</v>
      </c>
      <c r="O58" s="5">
        <v>11500455935</v>
      </c>
      <c r="P58" s="5">
        <v>27501719653</v>
      </c>
      <c r="Q58" s="5">
        <v>29617610652</v>
      </c>
      <c r="R58" s="5">
        <v>33262214356</v>
      </c>
      <c r="S58" s="5">
        <v>34384200930</v>
      </c>
      <c r="T58" s="5">
        <v>29275512461</v>
      </c>
    </row>
    <row r="59" spans="2:20" ht="15.5" x14ac:dyDescent="0.35">
      <c r="C59" t="s">
        <v>74</v>
      </c>
      <c r="D59" s="5">
        <v>-630655000000</v>
      </c>
      <c r="E59" s="5">
        <v>-616599000000</v>
      </c>
      <c r="F59" s="5">
        <v>-593018000000</v>
      </c>
      <c r="G59" s="5">
        <v>-518440000000</v>
      </c>
      <c r="I59" s="5">
        <v>-2114633000000</v>
      </c>
      <c r="J59" s="5">
        <v>-1372815000000</v>
      </c>
      <c r="K59" s="5">
        <v>-1478649000000</v>
      </c>
      <c r="L59" s="5">
        <v>-1340277000000</v>
      </c>
      <c r="M59" s="5">
        <v>-579235000000</v>
      </c>
      <c r="N59" s="5">
        <v>-250375000000</v>
      </c>
      <c r="O59" s="5">
        <v>-103223214121</v>
      </c>
      <c r="P59" s="5">
        <v>-45842880682</v>
      </c>
      <c r="Q59" s="5">
        <v>-41923031594</v>
      </c>
      <c r="R59" s="5">
        <v>-69769038900</v>
      </c>
      <c r="S59" s="5">
        <v>-34833354699</v>
      </c>
      <c r="T59" s="5">
        <v>-27761343062</v>
      </c>
    </row>
    <row r="60" spans="2:20" ht="15.5" x14ac:dyDescent="0.35">
      <c r="C60" t="s">
        <v>931</v>
      </c>
    </row>
    <row r="61" spans="2:20" ht="15.5" x14ac:dyDescent="0.35">
      <c r="C61" t="s">
        <v>932</v>
      </c>
      <c r="O61" s="5">
        <v>-54606300</v>
      </c>
      <c r="P61" s="5">
        <v>-46532500</v>
      </c>
      <c r="Q61" s="5">
        <v>-53712945</v>
      </c>
      <c r="R61" s="5">
        <v>-224252475</v>
      </c>
      <c r="S61" s="5">
        <v>-3037336698</v>
      </c>
      <c r="T61" s="5">
        <v>-51674750</v>
      </c>
    </row>
    <row r="62" spans="2:20" ht="15.5" x14ac:dyDescent="0.35">
      <c r="C62" t="s">
        <v>2289</v>
      </c>
      <c r="D62" s="5">
        <v>149730000000</v>
      </c>
      <c r="E62" s="5">
        <v>135487000000</v>
      </c>
      <c r="F62" s="5">
        <v>202330000000</v>
      </c>
      <c r="G62" s="5">
        <v>83807000000</v>
      </c>
      <c r="I62" s="5">
        <v>455392000000</v>
      </c>
      <c r="J62" s="5">
        <v>290951000000</v>
      </c>
      <c r="K62" s="5">
        <v>197021000000</v>
      </c>
      <c r="L62" s="5">
        <v>78023000000</v>
      </c>
      <c r="M62" s="5">
        <v>44129000000</v>
      </c>
      <c r="N62" s="5">
        <v>25126000000</v>
      </c>
      <c r="O62" s="5">
        <v>4289068254</v>
      </c>
      <c r="P62" s="5">
        <v>3738170415</v>
      </c>
      <c r="Q62" s="5">
        <v>12226230134</v>
      </c>
      <c r="R62" s="5">
        <v>7301895333</v>
      </c>
      <c r="S62" s="5">
        <v>3731449720</v>
      </c>
      <c r="T62" s="5">
        <v>5104594305</v>
      </c>
    </row>
    <row r="63" spans="2:20" ht="15.5" x14ac:dyDescent="0.35">
      <c r="C63" t="s">
        <v>79</v>
      </c>
      <c r="D63" s="5">
        <v>-4694000000</v>
      </c>
      <c r="E63" s="5">
        <v>-4507000000</v>
      </c>
      <c r="F63" s="5">
        <v>-2138000000</v>
      </c>
      <c r="G63" s="5">
        <v>-3169000000</v>
      </c>
      <c r="I63" s="5">
        <v>-11516000000</v>
      </c>
      <c r="J63" s="5">
        <v>-15244000000</v>
      </c>
      <c r="K63" s="5">
        <v>-10290000000</v>
      </c>
      <c r="L63" s="5">
        <v>-9347000000</v>
      </c>
      <c r="M63" s="5">
        <v>-7031000000</v>
      </c>
      <c r="N63" s="5">
        <v>-4646000000</v>
      </c>
      <c r="O63" s="5">
        <v>-478437589</v>
      </c>
      <c r="P63" s="5">
        <v>-285671062</v>
      </c>
      <c r="Q63" s="5">
        <v>-284236695</v>
      </c>
      <c r="R63" s="5">
        <v>-184780976</v>
      </c>
      <c r="S63" s="5">
        <v>-96885220</v>
      </c>
      <c r="T63" s="5">
        <v>-78303495</v>
      </c>
    </row>
    <row r="64" spans="2:20" ht="15.5" x14ac:dyDescent="0.35">
      <c r="C64" t="s">
        <v>938</v>
      </c>
      <c r="D64" s="5">
        <v>149730000000</v>
      </c>
      <c r="E64" s="5">
        <v>135487000000</v>
      </c>
      <c r="F64" s="5">
        <v>133085000000</v>
      </c>
      <c r="G64" s="5">
        <v>120664000000</v>
      </c>
      <c r="I64" s="5">
        <v>455392000000</v>
      </c>
      <c r="J64" s="5">
        <v>290951000000</v>
      </c>
      <c r="K64" s="5">
        <v>197021000000</v>
      </c>
      <c r="L64" s="5">
        <v>78023000000</v>
      </c>
      <c r="M64" s="5">
        <v>44129000000</v>
      </c>
      <c r="N64" s="5">
        <v>25126000000</v>
      </c>
      <c r="O64" s="5">
        <v>5409820452</v>
      </c>
      <c r="P64" s="5">
        <v>3968509003</v>
      </c>
      <c r="Q64" s="5">
        <v>12362964562</v>
      </c>
      <c r="R64" s="5">
        <v>7472699815</v>
      </c>
      <c r="S64" s="5">
        <v>3854756618</v>
      </c>
      <c r="T64" s="5">
        <v>5206227354</v>
      </c>
    </row>
    <row r="65" spans="3:20" ht="15.5" x14ac:dyDescent="0.35">
      <c r="C65" t="s">
        <v>939</v>
      </c>
    </row>
    <row r="66" spans="3:20" ht="15.5" x14ac:dyDescent="0.35">
      <c r="C66" t="s">
        <v>2290</v>
      </c>
    </row>
    <row r="67" spans="3:20" ht="15.5" x14ac:dyDescent="0.35">
      <c r="C67" t="s">
        <v>821</v>
      </c>
      <c r="D67" s="5">
        <v>-343081000000</v>
      </c>
      <c r="E67" s="5">
        <v>-322688000000</v>
      </c>
      <c r="F67" s="5">
        <v>-331161000000</v>
      </c>
      <c r="G67" s="5">
        <v>-289946000000</v>
      </c>
      <c r="I67" s="5">
        <v>-1139315000000</v>
      </c>
      <c r="J67" s="5">
        <v>-838443000000</v>
      </c>
      <c r="K67" s="5">
        <v>-824803000000</v>
      </c>
      <c r="L67" s="5">
        <v>-693375000000</v>
      </c>
      <c r="M67" s="5">
        <v>-342336000000</v>
      </c>
      <c r="N67" s="5">
        <v>-74932000000</v>
      </c>
      <c r="O67" s="5">
        <v>-15137570861</v>
      </c>
      <c r="P67" s="5">
        <v>-17181622212</v>
      </c>
      <c r="Q67" s="5">
        <v>-27074726521</v>
      </c>
      <c r="R67" s="5">
        <v>-50429415952</v>
      </c>
      <c r="S67" s="5">
        <v>-13195316879</v>
      </c>
      <c r="T67" s="5">
        <v>-11026510889</v>
      </c>
    </row>
    <row r="68" spans="3:20" ht="15.5" x14ac:dyDescent="0.35">
      <c r="C68" t="s">
        <v>941</v>
      </c>
      <c r="D68" s="5">
        <v>-152974000000</v>
      </c>
      <c r="E68" s="5">
        <v>-151235000000</v>
      </c>
      <c r="F68" s="5">
        <v>-145767000000</v>
      </c>
      <c r="G68" s="5">
        <v>-131439000000</v>
      </c>
      <c r="I68" s="5">
        <v>-549022000000</v>
      </c>
      <c r="J68" s="5">
        <v>-506047000000</v>
      </c>
      <c r="K68" s="5">
        <v>-439268000000</v>
      </c>
      <c r="L68" s="5">
        <v>-322909000000</v>
      </c>
      <c r="M68" s="5">
        <v>-181651000000</v>
      </c>
      <c r="N68" s="5">
        <v>-157791000000</v>
      </c>
      <c r="O68" s="5">
        <v>-26869691119</v>
      </c>
      <c r="P68" s="5">
        <v>-26662003379</v>
      </c>
      <c r="Q68" s="5">
        <v>-26873319995</v>
      </c>
      <c r="R68" s="5">
        <v>-26403289312</v>
      </c>
      <c r="S68" s="5">
        <v>-22358572520</v>
      </c>
      <c r="T68" s="5">
        <v>-21811081282</v>
      </c>
    </row>
    <row r="69" spans="3:20" ht="15.5" x14ac:dyDescent="0.35">
      <c r="C69" t="s">
        <v>940</v>
      </c>
      <c r="D69" s="5">
        <v>-279636000000</v>
      </c>
      <c r="E69" s="5">
        <v>-273656000000</v>
      </c>
      <c r="F69" s="5">
        <v>-247037000000</v>
      </c>
      <c r="G69" s="5">
        <v>-214550000000</v>
      </c>
      <c r="I69" s="5">
        <v>-870172000000</v>
      </c>
      <c r="J69" s="5">
        <v>-304032000000</v>
      </c>
      <c r="K69" s="5">
        <v>-401309000000</v>
      </c>
      <c r="L69" s="5">
        <v>-392669000000</v>
      </c>
      <c r="M69" s="5">
        <v>-92346000000</v>
      </c>
      <c r="N69" s="5">
        <v>-38132000000</v>
      </c>
      <c r="O69" s="5">
        <v>-66092728704</v>
      </c>
      <c r="P69" s="5">
        <v>-5635560532</v>
      </c>
    </row>
    <row r="70" spans="3:20" ht="15.5" x14ac:dyDescent="0.35">
      <c r="C70" t="s">
        <v>943</v>
      </c>
      <c r="D70" s="5">
        <v>-780385000000</v>
      </c>
      <c r="E70" s="5">
        <v>-752086000000</v>
      </c>
      <c r="F70" s="5">
        <v>-726103000000</v>
      </c>
      <c r="G70" s="5">
        <v>-639104000000</v>
      </c>
      <c r="I70" s="5">
        <v>-2570025000000</v>
      </c>
      <c r="J70" s="5">
        <v>-1663766000000</v>
      </c>
      <c r="K70" s="5">
        <v>-1675670000000</v>
      </c>
      <c r="L70" s="5">
        <v>-1418300000000</v>
      </c>
      <c r="M70" s="5">
        <v>-623364000000</v>
      </c>
      <c r="N70" s="5">
        <v>-275501000000</v>
      </c>
      <c r="O70" s="5">
        <v>-108633034573</v>
      </c>
      <c r="P70" s="5">
        <v>-49811389685</v>
      </c>
      <c r="Q70" s="5">
        <v>-54285996156</v>
      </c>
      <c r="R70" s="5">
        <v>-77241738715</v>
      </c>
      <c r="S70" s="5">
        <v>-38688111317</v>
      </c>
      <c r="T70" s="5">
        <v>-32967570416</v>
      </c>
    </row>
    <row r="71" spans="3:20" ht="15.5" x14ac:dyDescent="0.35">
      <c r="C71" t="s">
        <v>77</v>
      </c>
      <c r="D71" s="5">
        <v>132370000000</v>
      </c>
      <c r="E71" s="5">
        <v>110714000000</v>
      </c>
      <c r="F71" s="5">
        <v>95765000000</v>
      </c>
      <c r="G71" s="5">
        <v>92469000000</v>
      </c>
      <c r="I71" s="5">
        <v>351355000000</v>
      </c>
      <c r="J71" s="5">
        <v>180610000000</v>
      </c>
      <c r="K71" s="5">
        <v>86794000000</v>
      </c>
      <c r="L71" s="5">
        <v>12719000000</v>
      </c>
      <c r="M71" s="5">
        <v>10503000000</v>
      </c>
      <c r="N71" s="5">
        <v>-185731000000</v>
      </c>
      <c r="O71" s="5">
        <v>-91722758186</v>
      </c>
      <c r="P71" s="5">
        <v>-18341161029</v>
      </c>
      <c r="Q71" s="5">
        <v>-12305420942</v>
      </c>
      <c r="R71" s="5">
        <v>-36506824544</v>
      </c>
      <c r="S71" s="5">
        <v>-449153769</v>
      </c>
      <c r="T71" s="5">
        <v>1514169399</v>
      </c>
    </row>
    <row r="72" spans="3:20" ht="15.5" x14ac:dyDescent="0.35">
      <c r="C72" t="s">
        <v>78</v>
      </c>
      <c r="D72" s="5">
        <v>76000000</v>
      </c>
      <c r="E72" s="5">
        <v>-699000000</v>
      </c>
      <c r="F72" s="5">
        <v>-106000000</v>
      </c>
      <c r="G72" s="5">
        <v>-34000000</v>
      </c>
      <c r="I72" s="5">
        <v>-248000000</v>
      </c>
      <c r="J72" s="5">
        <v>-1251000000</v>
      </c>
      <c r="K72" s="5">
        <v>6769000000</v>
      </c>
      <c r="L72" s="5">
        <v>7709000000</v>
      </c>
      <c r="M72" s="5">
        <v>-1369000000</v>
      </c>
      <c r="N72" s="5">
        <v>-3836000000</v>
      </c>
      <c r="O72" s="5">
        <v>-27072098925</v>
      </c>
      <c r="P72" s="5">
        <v>-10951501</v>
      </c>
      <c r="Q72" s="5">
        <v>-126682384</v>
      </c>
      <c r="R72" s="5">
        <v>-1372938942</v>
      </c>
      <c r="S72" s="5">
        <v>527099439</v>
      </c>
      <c r="T72" s="5">
        <v>562481967</v>
      </c>
    </row>
    <row r="73" spans="3:20" ht="15.5" x14ac:dyDescent="0.35">
      <c r="C73" t="s">
        <v>966</v>
      </c>
      <c r="D73" s="5">
        <v>699000000</v>
      </c>
      <c r="E73" s="5">
        <v>-699000000</v>
      </c>
      <c r="F73" s="5">
        <v>-248000000</v>
      </c>
      <c r="I73" s="5">
        <v>-248000000</v>
      </c>
      <c r="J73" s="5">
        <v>-1251000000</v>
      </c>
      <c r="K73" s="5">
        <v>6769000000</v>
      </c>
      <c r="L73" s="5">
        <v>7709000000</v>
      </c>
      <c r="O73" s="5">
        <v>745031848</v>
      </c>
      <c r="P73" s="5">
        <v>110499999</v>
      </c>
      <c r="Q73" s="5">
        <v>238298348</v>
      </c>
      <c r="R73" s="5">
        <v>151847054</v>
      </c>
      <c r="S73" s="5">
        <v>615086039</v>
      </c>
      <c r="T73" s="5">
        <v>673249865</v>
      </c>
    </row>
    <row r="74" spans="3:20" ht="15.5" x14ac:dyDescent="0.35">
      <c r="C74" t="s">
        <v>1662</v>
      </c>
      <c r="D74" s="5">
        <v>-623000000</v>
      </c>
      <c r="F74" s="5">
        <v>142000000</v>
      </c>
      <c r="G74" s="5">
        <v>-34000000</v>
      </c>
      <c r="M74" s="5">
        <v>-1369000000</v>
      </c>
      <c r="N74" s="5">
        <v>-3836000000</v>
      </c>
      <c r="O74" s="5">
        <v>-27817130773</v>
      </c>
      <c r="P74" s="5">
        <v>-121451500</v>
      </c>
      <c r="Q74" s="5">
        <v>-364980732</v>
      </c>
      <c r="R74" s="5">
        <v>-1524785996</v>
      </c>
      <c r="S74" s="5">
        <v>-87986600</v>
      </c>
      <c r="T74" s="5">
        <v>-110767898</v>
      </c>
    </row>
    <row r="75" spans="3:20" ht="15.5" x14ac:dyDescent="0.35">
      <c r="C75" t="s">
        <v>80</v>
      </c>
      <c r="D75" s="5">
        <v>76000000</v>
      </c>
      <c r="E75" s="5">
        <v>-699000000</v>
      </c>
      <c r="F75" s="5">
        <v>-106000000</v>
      </c>
      <c r="G75" s="5">
        <v>-34000000</v>
      </c>
      <c r="I75" s="5">
        <v>-248000000</v>
      </c>
      <c r="J75" s="5">
        <v>-1251000000</v>
      </c>
      <c r="K75" s="5">
        <v>6769000000</v>
      </c>
      <c r="L75" s="5">
        <v>7709000000</v>
      </c>
      <c r="M75" s="5">
        <v>-1369000000</v>
      </c>
      <c r="N75" s="5">
        <v>-3836000000</v>
      </c>
      <c r="O75" s="5">
        <v>-27072098925</v>
      </c>
      <c r="P75" s="5">
        <v>-10951501</v>
      </c>
      <c r="Q75" s="5">
        <v>-126682384</v>
      </c>
      <c r="R75" s="5">
        <v>-1372938942</v>
      </c>
      <c r="S75" s="5">
        <v>527099439</v>
      </c>
      <c r="T75" s="5">
        <v>562481967</v>
      </c>
    </row>
    <row r="76" spans="3:20" ht="15.5" x14ac:dyDescent="0.35">
      <c r="C76" t="s">
        <v>29</v>
      </c>
      <c r="D76" s="5">
        <v>132446000000</v>
      </c>
      <c r="E76" s="5">
        <v>110015000000</v>
      </c>
      <c r="F76" s="5">
        <v>95659000000</v>
      </c>
      <c r="G76" s="5">
        <v>92435000000</v>
      </c>
      <c r="I76" s="5">
        <v>351107000000</v>
      </c>
      <c r="J76" s="5">
        <v>179359000000</v>
      </c>
      <c r="K76" s="5">
        <v>93563000000</v>
      </c>
      <c r="L76" s="5">
        <v>20428000000</v>
      </c>
      <c r="M76" s="5">
        <v>9134000000</v>
      </c>
      <c r="N76" s="5">
        <v>-189567000000</v>
      </c>
      <c r="O76" s="5">
        <v>-118794857111</v>
      </c>
      <c r="P76" s="5">
        <v>-18352112530</v>
      </c>
      <c r="Q76" s="5">
        <v>-12432103326</v>
      </c>
      <c r="R76" s="5">
        <v>-37879763486</v>
      </c>
      <c r="S76" s="5">
        <v>77945670</v>
      </c>
      <c r="T76" s="5">
        <v>2076651366</v>
      </c>
    </row>
    <row r="77" spans="3:20" ht="15.5" x14ac:dyDescent="0.35">
      <c r="C77" t="s">
        <v>28</v>
      </c>
      <c r="D77" s="5">
        <v>-29152000000</v>
      </c>
      <c r="E77" s="5">
        <v>-24239000000</v>
      </c>
      <c r="F77" s="5">
        <v>-18558000000</v>
      </c>
      <c r="G77" s="5">
        <v>-20371000000</v>
      </c>
      <c r="I77" s="5">
        <v>-74873000000</v>
      </c>
      <c r="J77" s="5">
        <v>-50841000000</v>
      </c>
      <c r="K77" s="5">
        <v>-21201000000</v>
      </c>
      <c r="L77" s="5">
        <v>-4515000000</v>
      </c>
      <c r="M77" s="5">
        <v>76890000000</v>
      </c>
      <c r="O77" s="5">
        <v>-3170958688</v>
      </c>
      <c r="P77" s="5">
        <v>-4936316261</v>
      </c>
      <c r="Q77" s="5">
        <v>3694743344</v>
      </c>
      <c r="R77" s="5">
        <v>4549198329</v>
      </c>
      <c r="S77" s="5">
        <v>-387642605</v>
      </c>
      <c r="T77" s="5">
        <v>-945061668</v>
      </c>
    </row>
    <row r="78" spans="3:20" ht="15.5" x14ac:dyDescent="0.35">
      <c r="C78" t="s">
        <v>81</v>
      </c>
      <c r="D78" s="5">
        <v>-27971000000</v>
      </c>
      <c r="K78" s="5">
        <v>-558000000</v>
      </c>
      <c r="S78" s="5">
        <v>-373375250</v>
      </c>
      <c r="T78" s="5">
        <v>-877896000</v>
      </c>
    </row>
    <row r="79" spans="3:20" ht="15.5" x14ac:dyDescent="0.35">
      <c r="C79" t="s">
        <v>82</v>
      </c>
      <c r="D79" s="5">
        <v>-1181000000</v>
      </c>
      <c r="E79" s="5">
        <v>-24239000000</v>
      </c>
      <c r="F79" s="5">
        <v>-18558000000</v>
      </c>
      <c r="G79" s="5">
        <v>-20371000000</v>
      </c>
      <c r="I79" s="5">
        <v>-74873000000</v>
      </c>
      <c r="J79" s="5">
        <v>-50841000000</v>
      </c>
      <c r="K79" s="5">
        <v>-20643000000</v>
      </c>
      <c r="L79" s="5">
        <v>-4515000000</v>
      </c>
      <c r="M79" s="5">
        <v>76890000000</v>
      </c>
      <c r="O79" s="5">
        <v>-3170958688</v>
      </c>
      <c r="P79" s="5">
        <v>-4936316261</v>
      </c>
      <c r="Q79" s="5">
        <v>3694743344</v>
      </c>
      <c r="R79" s="5">
        <v>4549198329</v>
      </c>
      <c r="S79" s="5">
        <v>-14267355</v>
      </c>
      <c r="T79" s="5">
        <v>-67165668</v>
      </c>
    </row>
    <row r="80" spans="3:20" ht="15.5" x14ac:dyDescent="0.35">
      <c r="C80" t="s">
        <v>84</v>
      </c>
      <c r="D80" s="5">
        <v>-29152000000</v>
      </c>
      <c r="E80" s="5">
        <v>-24239000000</v>
      </c>
      <c r="F80" s="5">
        <v>-18558000000</v>
      </c>
      <c r="G80" s="5">
        <v>-20371000000</v>
      </c>
      <c r="I80" s="5">
        <v>-74873000000</v>
      </c>
      <c r="J80" s="5">
        <v>-50841000000</v>
      </c>
      <c r="K80" s="5">
        <v>-21201000000</v>
      </c>
      <c r="L80" s="5">
        <v>-4515000000</v>
      </c>
      <c r="M80" s="5">
        <v>76890000000</v>
      </c>
      <c r="O80" s="5">
        <v>-3170958688</v>
      </c>
      <c r="P80" s="5">
        <v>-4936316261</v>
      </c>
      <c r="Q80" s="5">
        <v>3694743344</v>
      </c>
      <c r="R80" s="5">
        <v>4549198329</v>
      </c>
      <c r="S80" s="5">
        <v>-387642605</v>
      </c>
      <c r="T80" s="5">
        <v>-945061668</v>
      </c>
    </row>
    <row r="81" spans="2:20" ht="15.5" x14ac:dyDescent="0.35">
      <c r="C81" t="s">
        <v>86</v>
      </c>
      <c r="D81" s="5">
        <v>103294000000</v>
      </c>
      <c r="E81" s="5">
        <v>85776000000</v>
      </c>
      <c r="F81" s="5">
        <v>77101000000</v>
      </c>
      <c r="G81" s="5">
        <v>72064000000</v>
      </c>
      <c r="I81" s="5">
        <v>276234000000</v>
      </c>
      <c r="J81" s="5">
        <v>128518000000</v>
      </c>
      <c r="K81" s="5">
        <v>72362000000</v>
      </c>
      <c r="L81" s="5">
        <v>15913000000</v>
      </c>
      <c r="M81" s="5">
        <v>86024000000</v>
      </c>
      <c r="N81" s="5">
        <v>-189567000000</v>
      </c>
      <c r="O81" s="5">
        <v>-121965815799</v>
      </c>
      <c r="P81" s="5">
        <v>-23288428791</v>
      </c>
      <c r="Q81" s="5">
        <v>-8737359982</v>
      </c>
      <c r="R81" s="5">
        <v>-33330565157</v>
      </c>
      <c r="S81" s="5">
        <v>-309696935</v>
      </c>
      <c r="T81" s="5">
        <v>1131589698</v>
      </c>
    </row>
    <row r="82" spans="2:20" ht="15.5" x14ac:dyDescent="0.35">
      <c r="C82" t="s">
        <v>87</v>
      </c>
    </row>
    <row r="83" spans="2:20" ht="15.5" x14ac:dyDescent="0.35">
      <c r="C83" t="s">
        <v>89</v>
      </c>
      <c r="D83" s="5">
        <v>102990000000</v>
      </c>
      <c r="E83" s="5">
        <v>85749000000</v>
      </c>
      <c r="F83" s="5">
        <v>76908000000</v>
      </c>
      <c r="G83" s="5">
        <v>72297000000</v>
      </c>
      <c r="I83" s="5">
        <v>276277000000</v>
      </c>
      <c r="J83" s="5">
        <v>126853000000</v>
      </c>
      <c r="K83" s="5">
        <v>71042000000</v>
      </c>
      <c r="L83" s="5">
        <v>14302000000</v>
      </c>
      <c r="M83" s="5">
        <v>83761000000</v>
      </c>
      <c r="N83" s="5">
        <v>-189671000000</v>
      </c>
      <c r="O83" s="5">
        <v>-117238357001</v>
      </c>
      <c r="P83" s="5">
        <v>-23491080397</v>
      </c>
      <c r="Q83" s="5">
        <v>-8218216830</v>
      </c>
      <c r="R83" s="5">
        <v>-34714750684</v>
      </c>
      <c r="S83" s="5">
        <v>2383690317</v>
      </c>
      <c r="T83" s="5">
        <v>-163222767</v>
      </c>
    </row>
    <row r="84" spans="2:20" ht="15.5" x14ac:dyDescent="0.35">
      <c r="C84" t="s">
        <v>90</v>
      </c>
      <c r="D84" s="5">
        <v>103294000000</v>
      </c>
      <c r="E84" s="5">
        <v>85776000000</v>
      </c>
      <c r="F84" s="5">
        <v>77101000000</v>
      </c>
      <c r="G84" s="5">
        <v>72064000000</v>
      </c>
      <c r="I84" s="5">
        <v>276234000000</v>
      </c>
      <c r="J84" s="5">
        <v>128518000000</v>
      </c>
      <c r="K84" s="5">
        <v>72362000000</v>
      </c>
      <c r="L84" s="5">
        <v>15913000000</v>
      </c>
      <c r="M84" s="5">
        <v>86024000000</v>
      </c>
      <c r="N84" s="5">
        <v>-189567000000</v>
      </c>
      <c r="O84" s="5">
        <v>-121965815799</v>
      </c>
      <c r="P84" s="5">
        <v>-23288428791</v>
      </c>
      <c r="Q84" s="5">
        <v>-8737359982</v>
      </c>
      <c r="R84" s="5">
        <v>-33330565157</v>
      </c>
      <c r="S84" s="5">
        <v>-309696935</v>
      </c>
      <c r="T84" s="5">
        <v>1131589698</v>
      </c>
    </row>
    <row r="85" spans="2:20" ht="15.5" x14ac:dyDescent="0.35">
      <c r="C85" t="s">
        <v>8</v>
      </c>
      <c r="D85" s="5">
        <v>102990000000</v>
      </c>
      <c r="E85" s="5">
        <v>85749000000</v>
      </c>
      <c r="F85" s="5">
        <v>76908000000</v>
      </c>
      <c r="G85" s="5">
        <v>72297000000</v>
      </c>
      <c r="I85" s="5">
        <v>276277000000</v>
      </c>
      <c r="J85" s="5">
        <v>126853000000</v>
      </c>
      <c r="K85" s="5">
        <v>71042000000</v>
      </c>
      <c r="L85" s="5">
        <v>14302000000</v>
      </c>
      <c r="M85" s="5">
        <v>83761000000</v>
      </c>
      <c r="N85" s="5">
        <v>-189671000000</v>
      </c>
      <c r="O85" s="5">
        <v>-117238357001</v>
      </c>
      <c r="P85" s="5">
        <v>-23491080397</v>
      </c>
      <c r="Q85" s="5">
        <v>-8218216830</v>
      </c>
      <c r="R85" s="5">
        <v>-34714750684</v>
      </c>
      <c r="S85" s="5">
        <v>2383690317</v>
      </c>
      <c r="T85" s="5">
        <v>-163222767</v>
      </c>
    </row>
    <row r="86" spans="2:20" ht="15.5" x14ac:dyDescent="0.35">
      <c r="C86" t="s">
        <v>203</v>
      </c>
    </row>
    <row r="87" spans="2:20" ht="15.5" x14ac:dyDescent="0.35">
      <c r="C87" t="s">
        <v>91</v>
      </c>
      <c r="D87" s="5">
        <v>103294000000</v>
      </c>
      <c r="E87" s="5">
        <v>85776000000</v>
      </c>
      <c r="F87" s="5">
        <v>77101000000</v>
      </c>
      <c r="G87" s="5">
        <v>72064000000</v>
      </c>
      <c r="I87" s="5">
        <v>276234000000</v>
      </c>
      <c r="J87" s="5">
        <v>128518000000</v>
      </c>
      <c r="K87" s="5">
        <v>72362000000</v>
      </c>
      <c r="L87" s="5">
        <v>15913000000</v>
      </c>
      <c r="M87" s="5">
        <v>86024000000</v>
      </c>
      <c r="N87" s="5">
        <v>-189567000000</v>
      </c>
      <c r="O87" s="5">
        <v>-121965815799</v>
      </c>
      <c r="P87" s="5">
        <v>-23288428791</v>
      </c>
      <c r="Q87" s="5">
        <v>-8737359982</v>
      </c>
      <c r="R87" s="5">
        <v>-33330565157</v>
      </c>
      <c r="S87" s="5">
        <v>-309696935</v>
      </c>
      <c r="T87" s="5">
        <v>1131589698</v>
      </c>
    </row>
    <row r="88" spans="2:20" ht="15.5" x14ac:dyDescent="0.35">
      <c r="C88" t="s">
        <v>92</v>
      </c>
      <c r="D88" s="5">
        <v>102990000000</v>
      </c>
      <c r="E88" s="5">
        <v>85749000000</v>
      </c>
      <c r="F88" s="5">
        <v>76908000000</v>
      </c>
      <c r="G88" s="5">
        <v>72297000000</v>
      </c>
      <c r="I88" s="5">
        <v>276277000000</v>
      </c>
      <c r="J88" s="5">
        <v>126853000000</v>
      </c>
      <c r="K88" s="5">
        <v>71042000000</v>
      </c>
      <c r="L88" s="5">
        <v>14302000000</v>
      </c>
      <c r="M88" s="5">
        <v>83761000000</v>
      </c>
      <c r="N88" s="5">
        <v>-189671000000</v>
      </c>
      <c r="O88" s="5">
        <v>-117238357001</v>
      </c>
      <c r="P88" s="5">
        <v>-23491080397</v>
      </c>
      <c r="Q88" s="5">
        <v>-8218216830</v>
      </c>
      <c r="R88" s="5">
        <v>-34714750684</v>
      </c>
      <c r="S88" s="5">
        <v>2383690317</v>
      </c>
      <c r="T88" s="5">
        <v>-163222767</v>
      </c>
    </row>
    <row r="89" spans="2:20" ht="15.5" x14ac:dyDescent="0.35">
      <c r="C89" t="s">
        <v>93</v>
      </c>
      <c r="D89" s="5">
        <v>102990000000</v>
      </c>
      <c r="E89" s="5">
        <v>85749000000</v>
      </c>
      <c r="F89" s="5">
        <v>76908000000</v>
      </c>
      <c r="G89" s="5">
        <v>72297000000</v>
      </c>
      <c r="I89" s="5">
        <v>276277000000</v>
      </c>
      <c r="J89" s="5">
        <v>126853000000</v>
      </c>
      <c r="K89" s="5">
        <v>71042000000</v>
      </c>
      <c r="L89" s="5">
        <v>14302000000</v>
      </c>
      <c r="M89" s="5">
        <v>83761000000</v>
      </c>
      <c r="N89" s="5">
        <v>-189671000000</v>
      </c>
      <c r="O89" s="5">
        <v>-117238357001</v>
      </c>
      <c r="P89" s="5">
        <v>-23491080397</v>
      </c>
      <c r="Q89" s="5">
        <v>-8218216830</v>
      </c>
      <c r="R89" s="5">
        <v>-34714750684</v>
      </c>
      <c r="S89" s="5">
        <v>2383690317</v>
      </c>
      <c r="T89" s="5">
        <v>-163222767</v>
      </c>
    </row>
    <row r="91" spans="2:20" ht="15.5" x14ac:dyDescent="0.35">
      <c r="B91" t="s">
        <v>94</v>
      </c>
      <c r="C91" t="s">
        <v>95</v>
      </c>
    </row>
    <row r="92" spans="2:20" ht="15.5" x14ac:dyDescent="0.35">
      <c r="C92" t="s">
        <v>20</v>
      </c>
      <c r="D92" s="5">
        <v>22844000000</v>
      </c>
      <c r="E92" s="5">
        <v>23608000000</v>
      </c>
      <c r="F92" s="5">
        <v>17978000000</v>
      </c>
      <c r="G92" s="5">
        <v>16347000000</v>
      </c>
      <c r="I92" s="5">
        <v>17978000000</v>
      </c>
      <c r="J92" s="5">
        <v>16396000000</v>
      </c>
      <c r="K92" s="5">
        <v>8863000000</v>
      </c>
      <c r="L92" s="5">
        <v>10107000000</v>
      </c>
      <c r="M92" s="5">
        <v>9986000000</v>
      </c>
      <c r="N92" s="5">
        <v>11283000000</v>
      </c>
      <c r="O92" s="5">
        <v>25485850900</v>
      </c>
      <c r="P92" s="5">
        <v>20478487900</v>
      </c>
      <c r="Q92" s="5">
        <v>12671214650</v>
      </c>
      <c r="R92" s="5">
        <v>13195014600</v>
      </c>
      <c r="S92" s="5">
        <v>13427003550</v>
      </c>
      <c r="T92" s="5">
        <v>12839738750</v>
      </c>
    </row>
    <row r="93" spans="2:20" ht="15.5" x14ac:dyDescent="0.35">
      <c r="C93" t="s">
        <v>944</v>
      </c>
      <c r="D93" s="5">
        <v>1799032000000</v>
      </c>
      <c r="E93" s="5">
        <v>2836684000000</v>
      </c>
      <c r="F93" s="5">
        <v>1477182000000</v>
      </c>
      <c r="G93" s="5">
        <v>1550282000000</v>
      </c>
      <c r="I93" s="5">
        <v>1477182000000</v>
      </c>
      <c r="J93" s="5">
        <v>1005844000000</v>
      </c>
      <c r="K93" s="5">
        <v>1178913000000</v>
      </c>
      <c r="L93" s="5">
        <v>718440000000</v>
      </c>
      <c r="M93" s="5">
        <v>225715000000</v>
      </c>
      <c r="N93" s="5">
        <v>126342000000</v>
      </c>
      <c r="O93" s="5">
        <v>37434339937</v>
      </c>
      <c r="P93" s="5">
        <v>102615426882</v>
      </c>
      <c r="Q93" s="5">
        <v>55631205258</v>
      </c>
      <c r="R93" s="5">
        <v>38131455614</v>
      </c>
      <c r="S93" s="5">
        <v>47498957467</v>
      </c>
      <c r="T93" s="5">
        <v>48271338882</v>
      </c>
    </row>
    <row r="94" spans="2:20" ht="15.5" x14ac:dyDescent="0.35">
      <c r="C94" t="s">
        <v>945</v>
      </c>
      <c r="D94" s="5">
        <v>2377971000000</v>
      </c>
      <c r="E94" s="5">
        <v>2358948000000</v>
      </c>
      <c r="F94" s="5">
        <v>3582599000000</v>
      </c>
      <c r="G94" s="5">
        <v>1976000000000</v>
      </c>
      <c r="I94" s="5">
        <v>3582599000000</v>
      </c>
      <c r="J94" s="5">
        <v>2936590000000</v>
      </c>
      <c r="K94" s="5">
        <v>1433827000000</v>
      </c>
      <c r="L94" s="5">
        <v>624772000000</v>
      </c>
      <c r="M94" s="5">
        <v>1168780000000</v>
      </c>
      <c r="N94" s="5">
        <v>300946000000</v>
      </c>
    </row>
    <row r="95" spans="2:20" ht="15.5" x14ac:dyDescent="0.35">
      <c r="C95" t="s">
        <v>79</v>
      </c>
      <c r="D95" s="5">
        <v>7202203000000</v>
      </c>
      <c r="E95" s="5">
        <v>7197011000000</v>
      </c>
      <c r="F95" s="5">
        <v>7190753000000</v>
      </c>
      <c r="G95" s="5">
        <v>7184715000000</v>
      </c>
      <c r="I95" s="5">
        <v>7190753000000</v>
      </c>
      <c r="J95" s="5">
        <v>7160234000000</v>
      </c>
      <c r="K95" s="5">
        <v>7126875000000</v>
      </c>
      <c r="L95" s="5">
        <v>7107707000000</v>
      </c>
      <c r="M95" s="5">
        <v>7109375000000</v>
      </c>
      <c r="N95" s="5">
        <v>378157000000</v>
      </c>
      <c r="O95" s="5">
        <v>45750861706</v>
      </c>
      <c r="P95" s="5">
        <v>53207246381</v>
      </c>
      <c r="Q95" s="5">
        <v>53409897987</v>
      </c>
      <c r="R95" s="5">
        <v>52890754835</v>
      </c>
      <c r="S95" s="5">
        <v>3799224361</v>
      </c>
      <c r="T95" s="5">
        <v>1105837109</v>
      </c>
    </row>
    <row r="96" spans="2:20" ht="15.5" x14ac:dyDescent="0.35">
      <c r="C96" t="s">
        <v>946</v>
      </c>
      <c r="D96" s="5">
        <v>2377971000000</v>
      </c>
      <c r="E96" s="5">
        <v>2358948000000</v>
      </c>
      <c r="F96" s="5">
        <v>3582599000000</v>
      </c>
      <c r="G96" s="5">
        <v>1976000000000</v>
      </c>
      <c r="I96" s="5">
        <v>3582599000000</v>
      </c>
      <c r="J96" s="5">
        <v>2936590000000</v>
      </c>
      <c r="K96" s="5">
        <v>1433827000000</v>
      </c>
      <c r="L96" s="5">
        <v>624772000000</v>
      </c>
      <c r="M96" s="5">
        <v>1168780000000</v>
      </c>
      <c r="N96" s="5">
        <v>300946000000</v>
      </c>
      <c r="S96" s="5">
        <v>500000000</v>
      </c>
    </row>
    <row r="97" spans="3:20" ht="15.5" x14ac:dyDescent="0.35">
      <c r="C97" t="s">
        <v>948</v>
      </c>
      <c r="D97" s="5">
        <v>26262093000000</v>
      </c>
      <c r="E97" s="5">
        <v>25103648000000</v>
      </c>
      <c r="F97" s="5">
        <v>24226189000000</v>
      </c>
      <c r="G97" s="5">
        <v>23369917000000</v>
      </c>
      <c r="I97" s="5">
        <v>24226189000000</v>
      </c>
      <c r="J97" s="5">
        <v>17644044000000</v>
      </c>
      <c r="K97" s="5">
        <v>12591500000000</v>
      </c>
      <c r="L97" s="5">
        <v>7225388000000</v>
      </c>
      <c r="M97" s="5">
        <v>3321101000000</v>
      </c>
      <c r="N97" s="5">
        <v>907956000000</v>
      </c>
      <c r="O97" s="5">
        <v>284795294435</v>
      </c>
      <c r="P97" s="5">
        <v>392854559221</v>
      </c>
      <c r="Q97" s="5">
        <v>487735659658</v>
      </c>
      <c r="R97" s="5">
        <v>476650986415</v>
      </c>
      <c r="S97" s="5">
        <v>467853005857</v>
      </c>
      <c r="T97" s="5">
        <v>548658873159</v>
      </c>
    </row>
    <row r="98" spans="3:20" ht="15.5" x14ac:dyDescent="0.35">
      <c r="C98" t="s">
        <v>98</v>
      </c>
      <c r="D98" s="5">
        <v>11411516000000</v>
      </c>
      <c r="E98" s="5">
        <v>11825501000000</v>
      </c>
      <c r="F98" s="5">
        <v>12477887000000</v>
      </c>
      <c r="G98" s="5">
        <v>11945386000000</v>
      </c>
      <c r="I98" s="5">
        <v>12477887000000</v>
      </c>
      <c r="J98" s="5">
        <v>7919350000000</v>
      </c>
      <c r="K98" s="5">
        <v>3430162000000</v>
      </c>
      <c r="L98" s="5">
        <v>2013425000000</v>
      </c>
      <c r="M98" s="5">
        <v>1844288000000</v>
      </c>
      <c r="N98" s="5">
        <v>552838000000</v>
      </c>
      <c r="O98" s="5">
        <v>480964640380</v>
      </c>
      <c r="P98" s="5">
        <v>406905287756</v>
      </c>
      <c r="Q98" s="5">
        <v>558322879079</v>
      </c>
      <c r="R98" s="5">
        <v>490428469599</v>
      </c>
      <c r="S98" s="5">
        <v>478689562536</v>
      </c>
      <c r="T98" s="5">
        <v>492615661590</v>
      </c>
    </row>
    <row r="99" spans="3:20" ht="15.5" x14ac:dyDescent="0.35">
      <c r="C99" t="s">
        <v>99</v>
      </c>
      <c r="D99" s="5">
        <v>1203769000000</v>
      </c>
      <c r="E99" s="5">
        <v>394986000000</v>
      </c>
      <c r="F99" s="5">
        <v>271985000000</v>
      </c>
      <c r="G99" s="5">
        <v>174024000000</v>
      </c>
      <c r="I99" s="5">
        <v>271985000000</v>
      </c>
      <c r="J99" s="5">
        <v>721192000000</v>
      </c>
      <c r="K99" s="5">
        <v>581264000000</v>
      </c>
      <c r="L99" s="5">
        <v>62086000000</v>
      </c>
      <c r="M99" s="5">
        <v>45692000000</v>
      </c>
      <c r="N99" s="5">
        <v>32440000000</v>
      </c>
      <c r="O99" s="5">
        <v>7569278806</v>
      </c>
      <c r="P99" s="5">
        <v>13036142124</v>
      </c>
      <c r="Q99" s="5">
        <v>6351412863</v>
      </c>
      <c r="R99" s="5">
        <v>11256575325</v>
      </c>
      <c r="S99" s="5">
        <v>10205030860</v>
      </c>
      <c r="T99" s="5">
        <v>17102624063</v>
      </c>
    </row>
    <row r="100" spans="3:20" ht="15.5" x14ac:dyDescent="0.35">
      <c r="C100" t="s">
        <v>1335</v>
      </c>
      <c r="D100" s="5">
        <v>26262093000000</v>
      </c>
      <c r="E100" s="5">
        <v>25103648000000</v>
      </c>
      <c r="F100" s="5">
        <v>24226189000000</v>
      </c>
      <c r="G100" s="5">
        <v>23369917000000</v>
      </c>
      <c r="I100" s="5">
        <v>24226189000000</v>
      </c>
      <c r="J100" s="5">
        <v>17644044000000</v>
      </c>
      <c r="K100" s="5">
        <v>12591500000000</v>
      </c>
      <c r="L100" s="5">
        <v>7225388000000</v>
      </c>
      <c r="M100" s="5">
        <v>3321101000000</v>
      </c>
      <c r="N100" s="5">
        <v>907956000000</v>
      </c>
      <c r="O100" s="5">
        <v>284795294435</v>
      </c>
      <c r="P100" s="5">
        <v>392854559221</v>
      </c>
      <c r="Q100" s="5">
        <v>487735659658</v>
      </c>
      <c r="R100" s="5">
        <v>476650986415</v>
      </c>
      <c r="S100" s="5">
        <v>467853005857</v>
      </c>
      <c r="T100" s="5">
        <v>548658873159</v>
      </c>
    </row>
    <row r="101" spans="3:20" ht="15.5" x14ac:dyDescent="0.35">
      <c r="C101" t="s">
        <v>949</v>
      </c>
      <c r="D101" s="5">
        <v>26624941000000</v>
      </c>
      <c r="E101" s="5">
        <v>25195093000000</v>
      </c>
      <c r="F101" s="5">
        <v>24346604000000</v>
      </c>
      <c r="G101" s="5">
        <v>23465452000000</v>
      </c>
      <c r="I101" s="5">
        <v>24346604000000</v>
      </c>
      <c r="J101" s="5">
        <v>17701486000000</v>
      </c>
      <c r="K101" s="5">
        <v>13020051000000</v>
      </c>
      <c r="L101" s="5">
        <v>9427987000000</v>
      </c>
      <c r="M101" s="5">
        <v>5368954000000</v>
      </c>
      <c r="N101" s="5">
        <v>907956000000</v>
      </c>
      <c r="O101" s="5">
        <v>284795294435</v>
      </c>
      <c r="P101" s="5">
        <v>392854559221</v>
      </c>
      <c r="Q101" s="5">
        <v>487735659658</v>
      </c>
      <c r="R101" s="5">
        <v>476650986415</v>
      </c>
      <c r="S101" s="5">
        <v>467853005857</v>
      </c>
      <c r="T101" s="5">
        <v>548658873159</v>
      </c>
    </row>
    <row r="102" spans="3:20" ht="15.5" x14ac:dyDescent="0.35">
      <c r="C102" t="s">
        <v>106</v>
      </c>
    </row>
    <row r="103" spans="3:20" ht="15.5" x14ac:dyDescent="0.35">
      <c r="C103" t="s">
        <v>627</v>
      </c>
      <c r="D103" s="5">
        <v>99713000000</v>
      </c>
      <c r="E103" s="5">
        <v>102431000000</v>
      </c>
      <c r="F103" s="5">
        <v>109185000000</v>
      </c>
      <c r="G103" s="5">
        <v>106447000000</v>
      </c>
      <c r="I103" s="5">
        <v>109185000000</v>
      </c>
      <c r="J103" s="5">
        <v>115609000000</v>
      </c>
      <c r="K103" s="5">
        <v>119131000000</v>
      </c>
      <c r="L103" s="5">
        <v>143604000000</v>
      </c>
      <c r="M103" s="5">
        <v>143877000000</v>
      </c>
      <c r="N103" s="5">
        <v>137634000000</v>
      </c>
      <c r="O103" s="5">
        <v>69358931805</v>
      </c>
      <c r="P103" s="5">
        <v>65904049232</v>
      </c>
      <c r="Q103" s="5">
        <v>66877215550</v>
      </c>
      <c r="R103" s="5">
        <v>68816622761</v>
      </c>
      <c r="S103" s="5">
        <v>21196645815</v>
      </c>
      <c r="T103" s="5">
        <v>20240001558</v>
      </c>
    </row>
    <row r="104" spans="3:20" ht="15.5" x14ac:dyDescent="0.35">
      <c r="C104" t="s">
        <v>205</v>
      </c>
      <c r="D104" s="5">
        <v>2528111000000</v>
      </c>
      <c r="E104" s="5">
        <v>2461757000000</v>
      </c>
      <c r="F104" s="5">
        <v>2319971000000</v>
      </c>
      <c r="G104" s="5">
        <v>2249876000000</v>
      </c>
      <c r="I104" s="5">
        <v>2319971000000</v>
      </c>
      <c r="J104" s="5">
        <v>1892360000000</v>
      </c>
      <c r="K104" s="5">
        <v>1393406000000</v>
      </c>
      <c r="L104" s="5">
        <v>887487000000</v>
      </c>
      <c r="M104" s="5">
        <v>496275000000</v>
      </c>
      <c r="N104" s="5">
        <v>150241000000</v>
      </c>
      <c r="O104" s="5">
        <v>171131053</v>
      </c>
    </row>
    <row r="105" spans="3:20" ht="15.5" x14ac:dyDescent="0.35">
      <c r="C105" t="s">
        <v>107</v>
      </c>
      <c r="J105" s="5">
        <v>2333000000</v>
      </c>
      <c r="K105" s="5">
        <v>52704000000</v>
      </c>
      <c r="L105" s="5">
        <v>73400000000</v>
      </c>
      <c r="M105" s="5">
        <v>77528000000</v>
      </c>
      <c r="P105" s="5">
        <v>3690345101</v>
      </c>
      <c r="Q105" s="5">
        <v>8559110827</v>
      </c>
      <c r="R105" s="5">
        <v>5037415201</v>
      </c>
      <c r="S105" s="5">
        <v>26821697</v>
      </c>
      <c r="T105" s="5">
        <v>938884802</v>
      </c>
    </row>
    <row r="106" spans="3:20" ht="15.5" x14ac:dyDescent="0.35">
      <c r="C106" t="s">
        <v>109</v>
      </c>
      <c r="D106" s="5">
        <v>41422771000000</v>
      </c>
      <c r="E106" s="5">
        <v>39534279000000</v>
      </c>
      <c r="F106" s="5">
        <v>36507347000000</v>
      </c>
      <c r="G106" s="5">
        <v>34497083000000</v>
      </c>
      <c r="I106" s="5">
        <v>36507347000000</v>
      </c>
      <c r="J106" s="5">
        <v>28542712000000</v>
      </c>
      <c r="K106" s="5">
        <v>21295840000000</v>
      </c>
      <c r="L106" s="5">
        <v>16965295000000</v>
      </c>
      <c r="M106" s="5">
        <v>12312422000000</v>
      </c>
      <c r="N106" s="5">
        <v>2179873000000</v>
      </c>
      <c r="O106" s="5">
        <v>1321057201505</v>
      </c>
      <c r="P106" s="5">
        <v>664673471410</v>
      </c>
      <c r="Q106" s="5">
        <v>837226943491</v>
      </c>
      <c r="R106" s="5">
        <v>774779064969</v>
      </c>
      <c r="S106" s="5">
        <v>745646957063</v>
      </c>
      <c r="T106" s="5">
        <v>840775255611</v>
      </c>
    </row>
    <row r="107" spans="3:20" ht="15.5" x14ac:dyDescent="0.35">
      <c r="C107" t="s">
        <v>110</v>
      </c>
    </row>
    <row r="108" spans="3:20" ht="15.5" x14ac:dyDescent="0.35">
      <c r="C108" t="s">
        <v>111</v>
      </c>
    </row>
    <row r="109" spans="3:20" ht="15.5" x14ac:dyDescent="0.35">
      <c r="C109" t="s">
        <v>951</v>
      </c>
      <c r="D109" s="5">
        <v>650875000000</v>
      </c>
      <c r="E109" s="5">
        <v>576476000000</v>
      </c>
      <c r="F109" s="5">
        <v>767521000000</v>
      </c>
      <c r="G109" s="5">
        <v>753526000000</v>
      </c>
      <c r="I109" s="5">
        <v>767521000000</v>
      </c>
      <c r="J109" s="5">
        <v>543689000000</v>
      </c>
      <c r="K109" s="5">
        <v>549836000000</v>
      </c>
      <c r="L109" s="5">
        <v>265072000000</v>
      </c>
      <c r="M109" s="5">
        <v>221998000000</v>
      </c>
      <c r="N109" s="5">
        <v>8023000000</v>
      </c>
      <c r="O109" s="5">
        <v>2361799218</v>
      </c>
      <c r="P109" s="5">
        <v>2196527709</v>
      </c>
      <c r="Q109" s="5">
        <v>2649065346</v>
      </c>
      <c r="R109" s="5">
        <v>947841449</v>
      </c>
      <c r="S109" s="5">
        <v>415311779</v>
      </c>
      <c r="T109" s="5">
        <v>773987362</v>
      </c>
    </row>
    <row r="110" spans="3:20" ht="15.5" x14ac:dyDescent="0.35">
      <c r="C110" t="s">
        <v>952</v>
      </c>
      <c r="D110" s="5">
        <v>27185773000000</v>
      </c>
      <c r="E110" s="5">
        <v>26113324000000</v>
      </c>
      <c r="F110" s="5">
        <v>25597333000000</v>
      </c>
      <c r="G110" s="5">
        <v>23638010000000</v>
      </c>
      <c r="I110" s="5">
        <v>25597333000000</v>
      </c>
      <c r="J110" s="5">
        <v>18598409000000</v>
      </c>
      <c r="K110" s="5">
        <v>11891865000000</v>
      </c>
      <c r="L110" s="5">
        <v>7748326000000</v>
      </c>
      <c r="M110" s="5">
        <v>3567211000000</v>
      </c>
      <c r="N110" s="5">
        <v>803946000000</v>
      </c>
      <c r="O110" s="5">
        <v>599084251452</v>
      </c>
      <c r="P110" s="5">
        <v>511938049628</v>
      </c>
      <c r="Q110" s="5">
        <v>671117402973</v>
      </c>
      <c r="R110" s="5">
        <v>590384219611</v>
      </c>
      <c r="S110" s="5">
        <v>563442450592</v>
      </c>
      <c r="T110" s="5">
        <v>586996960262</v>
      </c>
    </row>
    <row r="111" spans="3:20" ht="15.5" x14ac:dyDescent="0.35">
      <c r="C111" t="s">
        <v>256</v>
      </c>
    </row>
    <row r="112" spans="3:20" ht="15.5" x14ac:dyDescent="0.35">
      <c r="C112" t="s">
        <v>1463</v>
      </c>
      <c r="D112" s="5">
        <v>12615285000000</v>
      </c>
      <c r="E112" s="5">
        <v>12220487000000</v>
      </c>
      <c r="F112" s="5">
        <v>12749872000000</v>
      </c>
      <c r="G112" s="5">
        <v>12119410000000</v>
      </c>
      <c r="I112" s="5">
        <v>12749872000000</v>
      </c>
      <c r="J112" s="5">
        <v>8640542000000</v>
      </c>
      <c r="K112" s="5">
        <v>4011426000000</v>
      </c>
      <c r="L112" s="5">
        <v>2075511000000</v>
      </c>
      <c r="M112" s="5">
        <v>1889980000000</v>
      </c>
      <c r="N112" s="5">
        <v>585278000000</v>
      </c>
      <c r="O112" s="5">
        <v>488533919186</v>
      </c>
      <c r="P112" s="5">
        <v>419941429880</v>
      </c>
      <c r="Q112" s="5">
        <v>564674291942</v>
      </c>
      <c r="R112" s="5">
        <v>501685044924</v>
      </c>
      <c r="S112" s="5">
        <v>488894593396</v>
      </c>
      <c r="T112" s="5">
        <v>509718285653</v>
      </c>
    </row>
    <row r="113" spans="3:20" ht="15.5" x14ac:dyDescent="0.35">
      <c r="C113" t="s">
        <v>953</v>
      </c>
      <c r="D113" s="5">
        <v>27185773000000</v>
      </c>
      <c r="E113" s="5">
        <v>26113324000000</v>
      </c>
      <c r="F113" s="5">
        <v>25597333000000</v>
      </c>
      <c r="G113" s="5">
        <v>23638010000000</v>
      </c>
      <c r="I113" s="5">
        <v>25597333000000</v>
      </c>
      <c r="J113" s="5">
        <v>18598409000000</v>
      </c>
      <c r="K113" s="5">
        <v>11891865000000</v>
      </c>
      <c r="L113" s="5">
        <v>7748326000000</v>
      </c>
      <c r="M113" s="5">
        <v>3567211000000</v>
      </c>
      <c r="N113" s="5">
        <v>803946000000</v>
      </c>
      <c r="O113" s="5">
        <v>599084251452</v>
      </c>
      <c r="P113" s="5">
        <v>511938049628</v>
      </c>
      <c r="Q113" s="5">
        <v>671117402973</v>
      </c>
      <c r="R113" s="5">
        <v>590384219611</v>
      </c>
      <c r="S113" s="5">
        <v>563442450592</v>
      </c>
      <c r="T113" s="5">
        <v>586996960262</v>
      </c>
    </row>
    <row r="114" spans="3:20" ht="15.5" x14ac:dyDescent="0.35">
      <c r="C114" t="s">
        <v>955</v>
      </c>
      <c r="J114" s="5">
        <v>24000000</v>
      </c>
      <c r="K114" s="5">
        <v>24000000</v>
      </c>
      <c r="L114" s="5">
        <v>139000000</v>
      </c>
      <c r="M114" s="5">
        <v>50000000</v>
      </c>
      <c r="N114" s="5">
        <v>1811000000</v>
      </c>
      <c r="O114" s="5">
        <v>27925524507</v>
      </c>
      <c r="P114" s="5">
        <v>24175251957</v>
      </c>
      <c r="Q114" s="5">
        <v>14287508809</v>
      </c>
      <c r="R114" s="5">
        <v>18773605560</v>
      </c>
      <c r="S114" s="5">
        <v>67688198006</v>
      </c>
      <c r="T114" s="5">
        <v>137720761270</v>
      </c>
    </row>
    <row r="115" spans="3:20" ht="15.5" x14ac:dyDescent="0.35">
      <c r="C115" t="s">
        <v>117</v>
      </c>
      <c r="D115" s="5">
        <v>53510000000</v>
      </c>
      <c r="E115" s="5">
        <v>32496000000</v>
      </c>
      <c r="F115" s="5">
        <v>21624000000</v>
      </c>
      <c r="G115" s="5">
        <v>27437000000</v>
      </c>
      <c r="I115" s="5">
        <v>21624000000</v>
      </c>
      <c r="J115" s="5">
        <v>16947000000</v>
      </c>
      <c r="K115" s="5">
        <v>13925000000</v>
      </c>
      <c r="L115" s="5">
        <v>12665000000</v>
      </c>
      <c r="M115" s="5">
        <v>12769000000</v>
      </c>
      <c r="N115" s="5">
        <v>4348000000</v>
      </c>
      <c r="O115" s="5">
        <v>967428070</v>
      </c>
      <c r="P115" s="5">
        <v>1034145889</v>
      </c>
      <c r="Q115" s="5">
        <v>1170446441</v>
      </c>
      <c r="R115" s="5">
        <v>1934322262</v>
      </c>
      <c r="S115" s="5">
        <v>1571050244</v>
      </c>
      <c r="T115" s="5">
        <v>1353677772</v>
      </c>
    </row>
    <row r="116" spans="3:20" ht="15.5" x14ac:dyDescent="0.35">
      <c r="C116" t="s">
        <v>116</v>
      </c>
      <c r="N116" s="5">
        <v>2133000000</v>
      </c>
      <c r="O116" s="5">
        <v>1950905580</v>
      </c>
      <c r="P116" s="5">
        <v>1742351580</v>
      </c>
      <c r="Q116" s="5">
        <v>2444340868</v>
      </c>
      <c r="R116" s="5">
        <v>1887915934</v>
      </c>
      <c r="S116" s="5">
        <v>2465724545</v>
      </c>
      <c r="T116" s="5">
        <v>2648668094</v>
      </c>
    </row>
    <row r="117" spans="3:20" ht="15.5" x14ac:dyDescent="0.35">
      <c r="C117" t="s">
        <v>958</v>
      </c>
      <c r="D117" s="5">
        <v>1783424000000</v>
      </c>
      <c r="E117" s="5">
        <v>1692921000000</v>
      </c>
    </row>
    <row r="118" spans="3:20" ht="15.5" x14ac:dyDescent="0.35">
      <c r="C118" t="s">
        <v>1341</v>
      </c>
      <c r="D118" s="5">
        <v>4105000000</v>
      </c>
      <c r="E118" s="5">
        <v>151000000</v>
      </c>
      <c r="F118" s="5">
        <v>413000000</v>
      </c>
      <c r="G118" s="5">
        <v>2567000000</v>
      </c>
      <c r="I118" s="5">
        <v>413000000</v>
      </c>
    </row>
    <row r="119" spans="3:20" ht="15.5" x14ac:dyDescent="0.35">
      <c r="C119" t="s">
        <v>633</v>
      </c>
      <c r="D119" s="5">
        <v>97737000000</v>
      </c>
      <c r="E119" s="5">
        <v>96643000000</v>
      </c>
      <c r="F119" s="5">
        <v>72411000000</v>
      </c>
      <c r="G119" s="5">
        <v>54047000000</v>
      </c>
      <c r="I119" s="5">
        <v>72411000000</v>
      </c>
    </row>
    <row r="120" spans="3:20" ht="15.5" x14ac:dyDescent="0.35">
      <c r="C120" t="s">
        <v>789</v>
      </c>
      <c r="D120" s="5">
        <v>458111000000</v>
      </c>
      <c r="E120" s="5">
        <v>329358000000</v>
      </c>
      <c r="F120" s="5">
        <v>301158000000</v>
      </c>
      <c r="G120" s="5">
        <v>255045000000</v>
      </c>
      <c r="I120" s="5">
        <v>301158000000</v>
      </c>
      <c r="J120" s="5">
        <v>207421000000</v>
      </c>
      <c r="K120" s="5">
        <v>175330000000</v>
      </c>
      <c r="L120" s="5">
        <v>526059000000</v>
      </c>
      <c r="M120" s="5">
        <v>110361000000</v>
      </c>
    </row>
    <row r="121" spans="3:20" ht="15.5" x14ac:dyDescent="0.35">
      <c r="C121" t="s">
        <v>1671</v>
      </c>
      <c r="D121" s="5">
        <v>458111000000</v>
      </c>
      <c r="E121" s="5">
        <v>329358000000</v>
      </c>
      <c r="F121" s="5">
        <v>301158000000</v>
      </c>
      <c r="G121" s="5">
        <v>255045000000</v>
      </c>
      <c r="I121" s="5">
        <v>301158000000</v>
      </c>
      <c r="J121" s="5">
        <v>207421000000</v>
      </c>
      <c r="K121" s="5">
        <v>175330000000</v>
      </c>
      <c r="L121" s="5">
        <v>526059000000</v>
      </c>
      <c r="M121" s="5">
        <v>110361000000</v>
      </c>
    </row>
    <row r="122" spans="3:20" ht="15.5" x14ac:dyDescent="0.35">
      <c r="C122" t="s">
        <v>127</v>
      </c>
      <c r="D122" s="5">
        <v>32396321000000</v>
      </c>
      <c r="E122" s="5">
        <v>30616315000000</v>
      </c>
      <c r="F122" s="5">
        <v>27681417000000</v>
      </c>
      <c r="G122" s="5">
        <v>25754292000000</v>
      </c>
      <c r="I122" s="5">
        <v>27681417000000</v>
      </c>
      <c r="J122" s="5">
        <v>20023788000000</v>
      </c>
      <c r="K122" s="5">
        <v>12939048000000</v>
      </c>
      <c r="L122" s="5">
        <v>8701538000000</v>
      </c>
      <c r="M122" s="5">
        <v>4062967000000</v>
      </c>
      <c r="N122" s="5">
        <v>947540000000</v>
      </c>
      <c r="O122" s="5">
        <v>639877982621</v>
      </c>
      <c r="P122" s="5">
        <v>549114020524</v>
      </c>
      <c r="Q122" s="5">
        <v>698176412210</v>
      </c>
      <c r="R122" s="5">
        <v>627510316856</v>
      </c>
      <c r="S122" s="5">
        <v>638433274866</v>
      </c>
      <c r="T122" s="5">
        <v>735945263732</v>
      </c>
    </row>
    <row r="123" spans="3:20" ht="15.5" x14ac:dyDescent="0.35">
      <c r="C123" t="s">
        <v>166</v>
      </c>
    </row>
    <row r="124" spans="3:20" ht="15.5" x14ac:dyDescent="0.35">
      <c r="C124" t="s">
        <v>128</v>
      </c>
    </row>
    <row r="125" spans="3:20" ht="15.5" x14ac:dyDescent="0.35">
      <c r="C125" t="s">
        <v>129</v>
      </c>
      <c r="D125" s="5">
        <v>1386133000000</v>
      </c>
      <c r="E125" s="5">
        <v>1386133000000</v>
      </c>
      <c r="F125" s="5">
        <v>1386133000000</v>
      </c>
      <c r="G125" s="5">
        <v>1386133000000</v>
      </c>
      <c r="I125" s="5">
        <v>1386133000000</v>
      </c>
      <c r="J125" s="5">
        <v>1385880000000</v>
      </c>
      <c r="K125" s="5">
        <v>1385625000000</v>
      </c>
      <c r="L125" s="5">
        <v>1385625000000</v>
      </c>
      <c r="M125" s="5">
        <v>1385625000000</v>
      </c>
      <c r="N125" s="5">
        <v>1085625000000</v>
      </c>
      <c r="O125" s="5">
        <v>120625000000</v>
      </c>
      <c r="P125" s="5">
        <v>120625000000</v>
      </c>
      <c r="Q125" s="5">
        <v>120625000000</v>
      </c>
      <c r="R125" s="5">
        <v>120625000000</v>
      </c>
      <c r="S125" s="5">
        <v>96500000000</v>
      </c>
      <c r="T125" s="5">
        <v>96500000000</v>
      </c>
    </row>
    <row r="126" spans="3:20" ht="15.5" x14ac:dyDescent="0.35">
      <c r="C126" t="s">
        <v>130</v>
      </c>
      <c r="N126" s="5">
        <v>100169000000</v>
      </c>
      <c r="O126" s="5">
        <v>683027225600</v>
      </c>
      <c r="P126" s="5">
        <v>169100600</v>
      </c>
      <c r="Q126" s="5">
        <v>169100600</v>
      </c>
    </row>
    <row r="127" spans="3:20" ht="15.5" x14ac:dyDescent="0.35">
      <c r="C127" t="s">
        <v>131</v>
      </c>
      <c r="D127" s="5">
        <v>438114000000</v>
      </c>
      <c r="E127" s="5">
        <v>334820000000</v>
      </c>
      <c r="F127" s="5">
        <v>249044000000</v>
      </c>
      <c r="G127" s="5">
        <v>171943000000</v>
      </c>
      <c r="I127" s="5">
        <v>249044000000</v>
      </c>
      <c r="J127" s="5">
        <v>-27190000000</v>
      </c>
      <c r="K127" s="5">
        <v>-155708000000</v>
      </c>
      <c r="L127" s="5">
        <v>-229575000000</v>
      </c>
      <c r="M127" s="5">
        <v>-245545000000</v>
      </c>
      <c r="N127" s="5">
        <v>-331618000000</v>
      </c>
      <c r="O127" s="5">
        <v>-168223868421</v>
      </c>
      <c r="P127" s="5">
        <v>-58441896095</v>
      </c>
      <c r="Q127" s="5">
        <v>-35153467304</v>
      </c>
      <c r="R127" s="5">
        <v>-26247006721</v>
      </c>
      <c r="S127" s="5">
        <v>6914457837</v>
      </c>
      <c r="T127" s="5">
        <v>7224154773</v>
      </c>
    </row>
    <row r="128" spans="3:20" ht="15.5" x14ac:dyDescent="0.35">
      <c r="C128" t="s">
        <v>132</v>
      </c>
      <c r="D128" s="5">
        <v>9000000000</v>
      </c>
      <c r="E128" s="5">
        <v>9000000000</v>
      </c>
      <c r="F128" s="5">
        <v>9000000000</v>
      </c>
      <c r="G128" s="5">
        <v>9000000000</v>
      </c>
      <c r="I128" s="5">
        <v>9000000000</v>
      </c>
      <c r="J128" s="5">
        <v>9000000000</v>
      </c>
      <c r="K128" s="5">
        <v>9000000000</v>
      </c>
      <c r="L128" s="5">
        <v>9000000000</v>
      </c>
      <c r="M128" s="5">
        <v>9000000000</v>
      </c>
      <c r="N128" s="5">
        <v>9000000000</v>
      </c>
      <c r="O128" s="5">
        <v>9000000000</v>
      </c>
      <c r="P128" s="5">
        <v>9000000000</v>
      </c>
      <c r="Q128" s="5">
        <v>9000000000</v>
      </c>
      <c r="R128" s="5">
        <v>9000000000</v>
      </c>
      <c r="S128" s="5">
        <v>9000000000</v>
      </c>
      <c r="T128" s="5">
        <v>9000000000</v>
      </c>
    </row>
    <row r="129" spans="2:20" ht="15.5" x14ac:dyDescent="0.35">
      <c r="C129" t="s">
        <v>133</v>
      </c>
      <c r="D129" s="5">
        <v>429114000000</v>
      </c>
      <c r="E129" s="5">
        <v>325820000000</v>
      </c>
      <c r="F129" s="5">
        <v>240044000000</v>
      </c>
      <c r="G129" s="5">
        <v>162943000000</v>
      </c>
      <c r="I129" s="5">
        <v>240044000000</v>
      </c>
      <c r="J129" s="5">
        <v>-36190000000</v>
      </c>
      <c r="K129" s="5">
        <v>-164708000000</v>
      </c>
      <c r="L129" s="5">
        <v>-238575000000</v>
      </c>
      <c r="M129" s="5">
        <v>-254545000000</v>
      </c>
      <c r="N129" s="5">
        <v>-340618000000</v>
      </c>
      <c r="O129" s="5">
        <v>-177223868421</v>
      </c>
      <c r="P129" s="5">
        <v>-67441896095</v>
      </c>
      <c r="Q129" s="5">
        <v>-44153467304</v>
      </c>
      <c r="R129" s="5">
        <v>-35247006721</v>
      </c>
      <c r="S129" s="5">
        <v>-2085542163</v>
      </c>
      <c r="T129" s="5">
        <v>-1775845227</v>
      </c>
    </row>
    <row r="130" spans="2:20" ht="15.5" x14ac:dyDescent="0.35">
      <c r="C130" t="s">
        <v>134</v>
      </c>
      <c r="D130" s="5">
        <v>438114000000</v>
      </c>
      <c r="E130" s="5">
        <v>334820000000</v>
      </c>
      <c r="F130" s="5">
        <v>249044000000</v>
      </c>
      <c r="G130" s="5">
        <v>171943000000</v>
      </c>
      <c r="I130" s="5">
        <v>249044000000</v>
      </c>
      <c r="J130" s="5">
        <v>-27190000000</v>
      </c>
      <c r="K130" s="5">
        <v>-155708000000</v>
      </c>
      <c r="L130" s="5">
        <v>-229575000000</v>
      </c>
      <c r="M130" s="5">
        <v>-245545000000</v>
      </c>
      <c r="N130" s="5">
        <v>-331618000000</v>
      </c>
      <c r="O130" s="5">
        <v>-168223868421</v>
      </c>
      <c r="P130" s="5">
        <v>-58441896095</v>
      </c>
      <c r="Q130" s="5">
        <v>-35153467304</v>
      </c>
      <c r="R130" s="5">
        <v>-26247006721</v>
      </c>
      <c r="S130" s="5">
        <v>6914457837</v>
      </c>
      <c r="T130" s="5">
        <v>7224154773</v>
      </c>
    </row>
    <row r="131" spans="2:20" ht="15.5" x14ac:dyDescent="0.35">
      <c r="C131" t="s">
        <v>10</v>
      </c>
      <c r="D131" s="5">
        <v>9026450000000</v>
      </c>
      <c r="E131" s="5">
        <v>8917964000000</v>
      </c>
      <c r="F131" s="5">
        <v>8825930000000</v>
      </c>
      <c r="G131" s="5">
        <v>8742791000000</v>
      </c>
      <c r="I131" s="5">
        <v>8825930000000</v>
      </c>
      <c r="J131" s="5">
        <v>8518924000000</v>
      </c>
      <c r="K131" s="5">
        <v>8356792000000</v>
      </c>
      <c r="L131" s="5">
        <v>8263757000000</v>
      </c>
      <c r="M131" s="5">
        <v>8249455000000</v>
      </c>
      <c r="N131" s="5">
        <v>1232333000000</v>
      </c>
      <c r="O131" s="5">
        <v>681179218885</v>
      </c>
      <c r="P131" s="5">
        <v>115559450886</v>
      </c>
      <c r="Q131" s="5">
        <v>139050531283</v>
      </c>
      <c r="R131" s="5">
        <v>147268748114</v>
      </c>
      <c r="S131" s="5">
        <v>107213682198</v>
      </c>
      <c r="T131" s="5">
        <v>104829991882</v>
      </c>
    </row>
    <row r="132" spans="2:20" ht="15.5" x14ac:dyDescent="0.35">
      <c r="C132" t="s">
        <v>135</v>
      </c>
      <c r="D132" s="5">
        <v>41422771000000</v>
      </c>
      <c r="E132" s="5">
        <v>39534279000000</v>
      </c>
      <c r="F132" s="5">
        <v>36507347000000</v>
      </c>
      <c r="G132" s="5">
        <v>34497083000000</v>
      </c>
      <c r="I132" s="5">
        <v>36507347000000</v>
      </c>
      <c r="J132" s="5">
        <v>28542712000000</v>
      </c>
      <c r="K132" s="5">
        <v>21295840000000</v>
      </c>
      <c r="L132" s="5">
        <v>16965295000000</v>
      </c>
      <c r="M132" s="5">
        <v>12312422000000</v>
      </c>
      <c r="N132" s="5">
        <v>2179873000000</v>
      </c>
      <c r="O132" s="5">
        <v>1321057201506</v>
      </c>
      <c r="P132" s="5">
        <v>664673471410</v>
      </c>
      <c r="Q132" s="5">
        <v>837226943493</v>
      </c>
      <c r="R132" s="5">
        <v>774779064970</v>
      </c>
      <c r="S132" s="5">
        <v>745646957064</v>
      </c>
      <c r="T132" s="5">
        <v>840775255614</v>
      </c>
    </row>
    <row r="133" spans="2:20" ht="15.5" x14ac:dyDescent="0.35">
      <c r="C133" t="s">
        <v>136</v>
      </c>
      <c r="D133" s="5">
        <v>13861330900</v>
      </c>
      <c r="E133" s="5">
        <v>13861330900</v>
      </c>
      <c r="F133" s="5">
        <v>13861330900</v>
      </c>
      <c r="G133" s="5">
        <v>13861330900</v>
      </c>
      <c r="I133" s="5">
        <v>13861330900</v>
      </c>
      <c r="J133" s="5">
        <v>13858797100</v>
      </c>
      <c r="K133" s="5">
        <v>13856250000</v>
      </c>
      <c r="L133" s="5">
        <v>13856250000</v>
      </c>
      <c r="M133" s="5">
        <v>13856250000</v>
      </c>
      <c r="N133" s="5">
        <v>10856250000</v>
      </c>
      <c r="O133" s="5">
        <v>1206250000</v>
      </c>
      <c r="P133" s="5">
        <v>1206250000</v>
      </c>
      <c r="Q133" s="5">
        <v>1206250000</v>
      </c>
      <c r="R133" s="5">
        <v>1206250000</v>
      </c>
      <c r="S133" s="5">
        <v>965000000</v>
      </c>
      <c r="T133" s="5">
        <v>96500000</v>
      </c>
    </row>
    <row r="135" spans="2:20" ht="15.5" x14ac:dyDescent="0.35">
      <c r="B135" t="s">
        <v>137</v>
      </c>
      <c r="C135" t="s">
        <v>138</v>
      </c>
      <c r="D135" s="5">
        <v>441109000000</v>
      </c>
      <c r="E135" s="5">
        <v>2378919000000</v>
      </c>
      <c r="F135" s="5">
        <v>1199680000000</v>
      </c>
      <c r="G135" s="5">
        <v>228593000000</v>
      </c>
      <c r="I135" s="5">
        <v>1817756000000</v>
      </c>
      <c r="J135" s="5">
        <v>3227376000000</v>
      </c>
      <c r="K135" s="5">
        <v>2250076000000</v>
      </c>
      <c r="L135" s="5">
        <v>1504729000000</v>
      </c>
      <c r="M135" s="5">
        <v>-3786538000000</v>
      </c>
      <c r="N135" s="5">
        <v>-327182000000</v>
      </c>
      <c r="O135" s="5">
        <v>134313741671</v>
      </c>
      <c r="P135" s="5">
        <v>-86018942530</v>
      </c>
      <c r="Q135" s="5">
        <v>40872419875</v>
      </c>
      <c r="R135" s="5">
        <v>-75867724565</v>
      </c>
      <c r="S135" s="5">
        <v>-10598162097</v>
      </c>
      <c r="T135" s="5">
        <v>57013312860</v>
      </c>
    </row>
    <row r="136" spans="2:20" ht="15.5" x14ac:dyDescent="0.35">
      <c r="C136" t="s">
        <v>295</v>
      </c>
      <c r="D136" s="5">
        <v>996000000000</v>
      </c>
      <c r="E136" s="5">
        <v>959347000000</v>
      </c>
      <c r="F136" s="5">
        <v>925194000000</v>
      </c>
      <c r="G136" s="5">
        <v>883894000000</v>
      </c>
      <c r="I136" s="5">
        <v>3345965000000</v>
      </c>
      <c r="J136" s="5">
        <v>1991081000000</v>
      </c>
      <c r="K136" s="5">
        <v>1865366000000</v>
      </c>
      <c r="L136" s="5">
        <v>1452516000000</v>
      </c>
      <c r="M136" s="5">
        <v>574585000000</v>
      </c>
      <c r="N136" s="5">
        <v>81859000000</v>
      </c>
      <c r="O136" s="5">
        <v>51519370609</v>
      </c>
      <c r="P136" s="5">
        <v>67458332082</v>
      </c>
      <c r="Q136" s="5">
        <v>78648130743</v>
      </c>
      <c r="R136" s="5">
        <v>77868282796</v>
      </c>
      <c r="S136" s="5">
        <v>94862316227</v>
      </c>
      <c r="T136" s="5">
        <v>84342337798</v>
      </c>
    </row>
    <row r="137" spans="2:20" ht="15.5" x14ac:dyDescent="0.35">
      <c r="C137" t="s">
        <v>586</v>
      </c>
      <c r="D137" s="5">
        <v>-278608000000</v>
      </c>
      <c r="E137" s="5">
        <v>-242046000000</v>
      </c>
      <c r="F137" s="5">
        <v>-258305000000</v>
      </c>
      <c r="G137" s="5">
        <v>-255887000000</v>
      </c>
      <c r="I137" s="5">
        <v>-932713000000</v>
      </c>
      <c r="J137" s="5">
        <v>-475142000000</v>
      </c>
      <c r="K137" s="5">
        <v>-302816000000</v>
      </c>
      <c r="L137" s="5">
        <v>-144955000000</v>
      </c>
      <c r="M137" s="5">
        <v>-60463000000</v>
      </c>
      <c r="N137" s="5">
        <v>-25246000000</v>
      </c>
      <c r="O137" s="5">
        <v>-39157595868</v>
      </c>
      <c r="P137" s="5">
        <v>-40656498685</v>
      </c>
      <c r="Q137" s="5">
        <v>-47281359345</v>
      </c>
      <c r="R137" s="5">
        <v>-44475601817</v>
      </c>
      <c r="S137" s="5">
        <v>-60467694422</v>
      </c>
      <c r="T137" s="5">
        <v>-55722591255</v>
      </c>
    </row>
    <row r="138" spans="2:20" ht="15.5" x14ac:dyDescent="0.35">
      <c r="C138" t="s">
        <v>931</v>
      </c>
      <c r="D138" s="5">
        <v>215139000000</v>
      </c>
      <c r="F138" s="5">
        <v>-317437000000</v>
      </c>
      <c r="G138" s="5">
        <v>126309000000</v>
      </c>
      <c r="O138" s="5">
        <v>1120752197</v>
      </c>
      <c r="P138" s="5">
        <v>3865190083</v>
      </c>
      <c r="Q138" s="5">
        <v>12366105837</v>
      </c>
      <c r="R138" s="5">
        <v>7524324276</v>
      </c>
      <c r="S138" s="5">
        <v>3830192233</v>
      </c>
      <c r="T138" s="5">
        <v>5237671463</v>
      </c>
    </row>
    <row r="139" spans="2:20" ht="15.5" x14ac:dyDescent="0.35">
      <c r="C139" t="s">
        <v>939</v>
      </c>
      <c r="D139" s="5">
        <v>-487297000000</v>
      </c>
      <c r="F139" s="5">
        <v>569649000000</v>
      </c>
      <c r="G139" s="5">
        <v>-248764000000</v>
      </c>
      <c r="O139" s="5">
        <v>-9539293737</v>
      </c>
      <c r="P139" s="5">
        <v>-30622691693</v>
      </c>
      <c r="Q139" s="5">
        <v>-21309337801</v>
      </c>
      <c r="R139" s="5">
        <v>-20338229941</v>
      </c>
      <c r="S139" s="5">
        <v>-13860895980</v>
      </c>
      <c r="T139" s="5">
        <v>-10795432743</v>
      </c>
    </row>
    <row r="140" spans="2:20" ht="15.5" x14ac:dyDescent="0.35">
      <c r="C140" t="s">
        <v>2291</v>
      </c>
      <c r="D140" s="5">
        <v>-133880000000</v>
      </c>
      <c r="E140" s="5">
        <v>-197931000000</v>
      </c>
      <c r="F140" s="5">
        <v>-106680000000</v>
      </c>
      <c r="G140" s="5">
        <v>-105720000000</v>
      </c>
      <c r="I140" s="5">
        <v>-506939000000</v>
      </c>
      <c r="J140" s="5">
        <v>-460301000000</v>
      </c>
      <c r="K140" s="5">
        <v>-437486000000</v>
      </c>
      <c r="L140" s="5">
        <v>-318479000000</v>
      </c>
      <c r="M140" s="5">
        <v>-177440000000</v>
      </c>
      <c r="N140" s="5">
        <v>-165015000000</v>
      </c>
      <c r="O140" s="5">
        <v>-28371730214</v>
      </c>
      <c r="P140" s="5">
        <v>-27235907449</v>
      </c>
      <c r="Q140" s="5">
        <v>-29211426173</v>
      </c>
      <c r="R140" s="5">
        <v>-25828290345</v>
      </c>
      <c r="S140" s="5">
        <v>-22161528379</v>
      </c>
      <c r="T140" s="5">
        <v>-21700151200</v>
      </c>
    </row>
    <row r="141" spans="2:20" ht="15.5" x14ac:dyDescent="0.35">
      <c r="C141" t="s">
        <v>1254</v>
      </c>
      <c r="D141" s="5">
        <v>-37000000</v>
      </c>
      <c r="E141" s="5">
        <v>-40899000000</v>
      </c>
      <c r="F141" s="5">
        <v>-27255000000</v>
      </c>
      <c r="I141" s="5">
        <v>-27255000000</v>
      </c>
      <c r="K141" s="5">
        <v>-558000000</v>
      </c>
      <c r="R141" s="5">
        <v>166354350</v>
      </c>
      <c r="S141" s="5">
        <v>-380308250</v>
      </c>
      <c r="T141" s="5">
        <v>-1503631000</v>
      </c>
    </row>
    <row r="142" spans="2:20" ht="15.5" x14ac:dyDescent="0.35">
      <c r="C142" t="s">
        <v>2292</v>
      </c>
      <c r="D142" s="5">
        <v>699000000</v>
      </c>
      <c r="E142" s="5">
        <v>-699000000</v>
      </c>
      <c r="F142" s="5">
        <v>1305000000</v>
      </c>
      <c r="G142" s="5">
        <v>-1305000000</v>
      </c>
      <c r="P142" s="5">
        <v>500000</v>
      </c>
      <c r="Q142" s="5">
        <v>238298348</v>
      </c>
      <c r="R142" s="5">
        <v>151847054</v>
      </c>
      <c r="S142" s="5">
        <v>615086039</v>
      </c>
      <c r="T142" s="5">
        <v>2147000</v>
      </c>
    </row>
    <row r="143" spans="2:20" ht="15.5" x14ac:dyDescent="0.35">
      <c r="C143" t="s">
        <v>2293</v>
      </c>
      <c r="D143" s="5">
        <v>-623000000</v>
      </c>
      <c r="F143" s="5">
        <v>-248000000</v>
      </c>
      <c r="G143" s="5">
        <v>122000000</v>
      </c>
      <c r="I143" s="5">
        <v>-248000000</v>
      </c>
      <c r="J143" s="5">
        <v>-1251000000</v>
      </c>
      <c r="K143" s="5">
        <v>6769000000</v>
      </c>
      <c r="L143" s="5">
        <v>7709000000</v>
      </c>
      <c r="M143" s="5">
        <v>-1369000000</v>
      </c>
      <c r="N143" s="5">
        <v>-56357000000</v>
      </c>
      <c r="O143" s="5">
        <v>-25894944377</v>
      </c>
      <c r="P143" s="5">
        <v>-121451500</v>
      </c>
      <c r="Q143" s="5">
        <v>-364980732</v>
      </c>
      <c r="R143" s="5">
        <v>-72635940827</v>
      </c>
      <c r="S143" s="5">
        <v>-87986600</v>
      </c>
      <c r="T143" s="5">
        <v>-110767898</v>
      </c>
    </row>
    <row r="144" spans="2:20" ht="15.5" x14ac:dyDescent="0.35">
      <c r="C144" t="s">
        <v>2294</v>
      </c>
      <c r="D144" s="5">
        <v>10126000000</v>
      </c>
      <c r="E144" s="5">
        <v>9350000000</v>
      </c>
      <c r="F144" s="5">
        <v>4348000000</v>
      </c>
      <c r="G144" s="5">
        <v>6517000000</v>
      </c>
      <c r="I144" s="5">
        <v>17177000000</v>
      </c>
      <c r="J144" s="5">
        <v>5870000000</v>
      </c>
      <c r="K144" s="5">
        <v>4023000000</v>
      </c>
      <c r="L144" s="5">
        <v>183000000</v>
      </c>
      <c r="M144" s="5">
        <v>36159000000</v>
      </c>
      <c r="N144" s="5">
        <v>18737000000</v>
      </c>
      <c r="O144" s="5">
        <v>2703587552</v>
      </c>
      <c r="P144" s="5">
        <v>15774285293</v>
      </c>
      <c r="Q144" s="5">
        <v>5305138611</v>
      </c>
      <c r="R144" s="5">
        <v>567035217</v>
      </c>
      <c r="S144" s="5">
        <v>25434445</v>
      </c>
      <c r="T144" s="5">
        <v>38261392</v>
      </c>
    </row>
    <row r="145" spans="3:20" ht="15.5" x14ac:dyDescent="0.35">
      <c r="C145" t="s">
        <v>2295</v>
      </c>
      <c r="D145" s="5">
        <v>117626000000</v>
      </c>
      <c r="E145" s="5">
        <v>-117626000000</v>
      </c>
      <c r="F145" s="5">
        <v>-398765000000</v>
      </c>
      <c r="I145" s="5">
        <v>-398765000000</v>
      </c>
      <c r="J145" s="5">
        <v>-289690000000</v>
      </c>
      <c r="K145" s="5">
        <v>-469933000000</v>
      </c>
      <c r="L145" s="5">
        <v>-548793000000</v>
      </c>
      <c r="M145" s="5">
        <v>-342073000000</v>
      </c>
      <c r="N145" s="5">
        <v>7033000000</v>
      </c>
    </row>
    <row r="146" spans="3:20" ht="15.5" x14ac:dyDescent="0.35">
      <c r="C146" t="s">
        <v>2296</v>
      </c>
      <c r="R146" s="5">
        <v>48343251691</v>
      </c>
    </row>
    <row r="147" spans="3:20" ht="15.5" x14ac:dyDescent="0.35">
      <c r="C147" t="s">
        <v>2297</v>
      </c>
    </row>
    <row r="148" spans="3:20" ht="15.5" x14ac:dyDescent="0.35">
      <c r="C148" t="s">
        <v>2298</v>
      </c>
      <c r="R148" s="5">
        <v>500000000</v>
      </c>
      <c r="S148" s="5">
        <v>-500000000</v>
      </c>
    </row>
    <row r="149" spans="3:20" ht="15.5" x14ac:dyDescent="0.35">
      <c r="C149" t="s">
        <v>976</v>
      </c>
      <c r="D149" s="5">
        <v>-1655735000000</v>
      </c>
      <c r="E149" s="5">
        <v>-1029428000000</v>
      </c>
      <c r="F149" s="5">
        <v>-1051355000000</v>
      </c>
      <c r="G149" s="5">
        <v>-2183790000000</v>
      </c>
      <c r="I149" s="5">
        <v>-7262351000000</v>
      </c>
      <c r="J149" s="5">
        <v>-4975109000000</v>
      </c>
      <c r="K149" s="5">
        <v>-4033375000000</v>
      </c>
      <c r="L149" s="5">
        <v>-4306149000000</v>
      </c>
      <c r="M149" s="5">
        <v>-4476395000000</v>
      </c>
      <c r="N149" s="5">
        <v>-644189000000</v>
      </c>
      <c r="O149" s="5">
        <v>78753169999</v>
      </c>
      <c r="P149" s="5">
        <v>81254340153</v>
      </c>
      <c r="Q149" s="5">
        <v>-11084673243</v>
      </c>
      <c r="R149" s="5">
        <v>-27869966303</v>
      </c>
      <c r="S149" s="5">
        <v>80681646359</v>
      </c>
      <c r="T149" s="5">
        <v>-117262756745</v>
      </c>
    </row>
    <row r="150" spans="3:20" ht="15.5" x14ac:dyDescent="0.35">
      <c r="C150" t="s">
        <v>2299</v>
      </c>
      <c r="D150" s="5">
        <v>1496000000</v>
      </c>
      <c r="F150" s="5">
        <v>2000000000</v>
      </c>
      <c r="I150" s="5">
        <v>15544000000</v>
      </c>
      <c r="J150" s="5">
        <v>7505000000</v>
      </c>
      <c r="K150" s="5">
        <v>-33686000000</v>
      </c>
      <c r="L150" s="5">
        <v>-17382000000</v>
      </c>
      <c r="M150" s="5">
        <v>-36802000000</v>
      </c>
      <c r="N150" s="5">
        <v>-7894000000</v>
      </c>
      <c r="O150" s="5">
        <v>-5801680098</v>
      </c>
      <c r="P150" s="5">
        <v>-1869846203</v>
      </c>
      <c r="Q150" s="5">
        <v>-16533241062</v>
      </c>
      <c r="R150" s="5">
        <v>-4856559932</v>
      </c>
      <c r="S150" s="5">
        <v>4576057369</v>
      </c>
      <c r="T150" s="5">
        <v>-5392520001</v>
      </c>
    </row>
    <row r="151" spans="3:20" ht="15.5" x14ac:dyDescent="0.35">
      <c r="C151" t="s">
        <v>2300</v>
      </c>
      <c r="O151" s="5">
        <v>812549999</v>
      </c>
      <c r="P151" s="5">
        <v>588845499</v>
      </c>
      <c r="Q151" s="5">
        <v>-605751698</v>
      </c>
      <c r="R151" s="5">
        <v>2529109449</v>
      </c>
      <c r="S151" s="5">
        <v>-2474211606</v>
      </c>
      <c r="T151" s="5">
        <v>-86000000</v>
      </c>
    </row>
    <row r="152" spans="3:20" ht="15.5" x14ac:dyDescent="0.35">
      <c r="C152" t="s">
        <v>2301</v>
      </c>
      <c r="D152" s="5">
        <v>-2726000000</v>
      </c>
      <c r="E152" s="5">
        <v>-21378000000</v>
      </c>
      <c r="F152" s="5">
        <v>3791000000</v>
      </c>
      <c r="I152" s="5">
        <v>3791000000</v>
      </c>
    </row>
    <row r="153" spans="3:20" ht="15.5" x14ac:dyDescent="0.35">
      <c r="C153" t="s">
        <v>2302</v>
      </c>
      <c r="D153" s="5">
        <v>-30481000000</v>
      </c>
      <c r="E153" s="5">
        <v>29237000000</v>
      </c>
      <c r="F153" s="5">
        <v>-8449000000</v>
      </c>
      <c r="I153" s="5">
        <v>-8449000000</v>
      </c>
    </row>
    <row r="154" spans="3:20" ht="15.5" x14ac:dyDescent="0.35">
      <c r="C154" t="s">
        <v>975</v>
      </c>
      <c r="D154" s="5">
        <v>371314000000</v>
      </c>
      <c r="E154" s="5">
        <v>874803000000</v>
      </c>
      <c r="F154" s="5">
        <v>-143237000000</v>
      </c>
      <c r="G154" s="5">
        <v>447788000000</v>
      </c>
      <c r="I154" s="5">
        <v>209500000000</v>
      </c>
      <c r="J154" s="5">
        <v>238170000000</v>
      </c>
      <c r="K154" s="5">
        <v>149211000000</v>
      </c>
    </row>
    <row r="155" spans="3:20" ht="15.5" x14ac:dyDescent="0.35">
      <c r="C155" t="s">
        <v>2303</v>
      </c>
      <c r="D155" s="5">
        <v>-39858000000</v>
      </c>
      <c r="E155" s="5">
        <v>63472000000</v>
      </c>
      <c r="F155" s="5">
        <v>-41532000000</v>
      </c>
      <c r="G155" s="5">
        <v>29586000000</v>
      </c>
      <c r="I155" s="5">
        <v>-62812000000</v>
      </c>
      <c r="J155" s="5">
        <v>14454000000</v>
      </c>
      <c r="K155" s="5">
        <v>-30902000000</v>
      </c>
      <c r="L155" s="5">
        <v>-49404000000</v>
      </c>
      <c r="M155" s="5">
        <v>1624000000</v>
      </c>
      <c r="N155" s="5">
        <v>-88979000000</v>
      </c>
      <c r="O155" s="5">
        <v>18585079708</v>
      </c>
      <c r="P155" s="5">
        <v>-6770860703</v>
      </c>
      <c r="Q155" s="5">
        <v>-1719387680</v>
      </c>
      <c r="R155" s="5">
        <v>-6568033307</v>
      </c>
      <c r="S155" s="5">
        <v>-1347958312</v>
      </c>
      <c r="T155" s="5">
        <v>-1182948327</v>
      </c>
    </row>
    <row r="156" spans="3:20" ht="15.5" x14ac:dyDescent="0.35">
      <c r="C156" t="s">
        <v>1482</v>
      </c>
      <c r="D156" s="5">
        <v>-1727304000000</v>
      </c>
      <c r="E156" s="5">
        <v>-943599000000</v>
      </c>
      <c r="F156" s="5">
        <v>-1063990000000</v>
      </c>
      <c r="G156" s="5">
        <v>-2126914000000</v>
      </c>
      <c r="I156" s="5">
        <v>-7229871000000</v>
      </c>
      <c r="J156" s="5">
        <v>-4521259000000</v>
      </c>
      <c r="K156" s="5">
        <v>-2675928000000</v>
      </c>
      <c r="L156" s="5">
        <v>-3582738000000</v>
      </c>
      <c r="M156" s="5">
        <v>-6933000000000</v>
      </c>
      <c r="N156" s="5">
        <v>-424897000000</v>
      </c>
      <c r="O156" s="5">
        <v>92349119608</v>
      </c>
      <c r="P156" s="5">
        <v>73202478746</v>
      </c>
      <c r="Q156" s="5">
        <v>-29943053683</v>
      </c>
      <c r="R156" s="5">
        <v>-36265450093</v>
      </c>
      <c r="S156" s="5">
        <v>80935533810</v>
      </c>
      <c r="T156" s="5">
        <v>-123924225073</v>
      </c>
    </row>
    <row r="157" spans="3:20" ht="15.5" x14ac:dyDescent="0.35">
      <c r="C157" t="s">
        <v>2304</v>
      </c>
    </row>
    <row r="158" spans="3:20" ht="15.5" x14ac:dyDescent="0.35">
      <c r="C158" t="s">
        <v>951</v>
      </c>
      <c r="D158" s="5">
        <v>74399000000</v>
      </c>
      <c r="E158" s="5">
        <v>-191045000000</v>
      </c>
      <c r="F158" s="5">
        <v>13995000000</v>
      </c>
      <c r="G158" s="5">
        <v>20739000000</v>
      </c>
      <c r="I158" s="5">
        <v>223832000000</v>
      </c>
      <c r="J158" s="5">
        <v>-6146000000</v>
      </c>
      <c r="K158" s="5">
        <v>284764000000</v>
      </c>
      <c r="L158" s="5">
        <v>43074000000</v>
      </c>
      <c r="M158" s="5">
        <v>213975000000</v>
      </c>
      <c r="N158" s="5">
        <v>5661000000</v>
      </c>
      <c r="O158" s="5">
        <v>-2376829507</v>
      </c>
      <c r="P158" s="5">
        <v>-452537637</v>
      </c>
      <c r="Q158" s="5">
        <v>1701223896</v>
      </c>
      <c r="R158" s="5">
        <v>532529670</v>
      </c>
      <c r="S158" s="5">
        <v>-358675583</v>
      </c>
      <c r="T158" s="5">
        <v>-265726872</v>
      </c>
    </row>
    <row r="159" spans="3:20" ht="15.5" x14ac:dyDescent="0.35">
      <c r="C159" t="s">
        <v>1484</v>
      </c>
      <c r="D159" s="5">
        <v>-80641000000</v>
      </c>
      <c r="E159" s="5">
        <v>194730000000</v>
      </c>
      <c r="F159" s="5">
        <v>56668000000</v>
      </c>
      <c r="G159" s="5">
        <v>-487591000000</v>
      </c>
      <c r="I159" s="5">
        <v>-220147000000</v>
      </c>
      <c r="J159" s="5">
        <v>990303000000</v>
      </c>
      <c r="K159" s="5">
        <v>1219255000000</v>
      </c>
      <c r="L159" s="5">
        <v>2508947000000</v>
      </c>
      <c r="M159" s="5">
        <v>194569000000</v>
      </c>
      <c r="N159" s="5">
        <v>158066000000</v>
      </c>
      <c r="O159" s="5">
        <v>-8600093805</v>
      </c>
      <c r="P159" s="5">
        <v>-9306674522</v>
      </c>
      <c r="Q159" s="5">
        <v>-971809616</v>
      </c>
      <c r="R159" s="5">
        <v>-5280820648</v>
      </c>
      <c r="S159" s="5">
        <v>-3820862896</v>
      </c>
      <c r="T159" s="5">
        <v>-7945632059</v>
      </c>
    </row>
    <row r="160" spans="3:20" ht="15.5" x14ac:dyDescent="0.35">
      <c r="C160" t="s">
        <v>1485</v>
      </c>
      <c r="D160" s="5">
        <v>758292000000</v>
      </c>
      <c r="E160" s="5">
        <v>850646000000</v>
      </c>
      <c r="F160" s="5">
        <v>1272193000000</v>
      </c>
      <c r="G160" s="5">
        <v>562423000000</v>
      </c>
      <c r="I160" s="5">
        <v>3109741000000</v>
      </c>
      <c r="J160" s="5">
        <v>1087125000000</v>
      </c>
      <c r="K160" s="5">
        <v>988369000000</v>
      </c>
      <c r="L160" s="5">
        <v>1486637000000</v>
      </c>
      <c r="M160" s="5">
        <v>1263994000000</v>
      </c>
      <c r="N160" s="5">
        <v>-49948000000</v>
      </c>
      <c r="O160" s="5">
        <v>27153806322</v>
      </c>
      <c r="P160" s="5">
        <v>-5139816760</v>
      </c>
      <c r="Q160" s="5">
        <v>18715745960</v>
      </c>
      <c r="R160" s="5">
        <v>19432138139</v>
      </c>
      <c r="S160" s="5">
        <v>1090045483</v>
      </c>
      <c r="T160" s="5">
        <v>-389083054</v>
      </c>
    </row>
    <row r="161" spans="3:20" ht="15.5" x14ac:dyDescent="0.35">
      <c r="C161" t="s">
        <v>2305</v>
      </c>
      <c r="D161" s="5">
        <v>394798000000</v>
      </c>
      <c r="E161" s="5">
        <v>-529385000000</v>
      </c>
      <c r="F161" s="5">
        <v>630462000000</v>
      </c>
      <c r="G161" s="5">
        <v>1367859000000</v>
      </c>
      <c r="I161" s="5">
        <v>4109330000000</v>
      </c>
      <c r="J161" s="5">
        <v>4629116000000</v>
      </c>
      <c r="K161" s="5">
        <v>1935915000000</v>
      </c>
      <c r="L161" s="5">
        <v>185531000000</v>
      </c>
      <c r="M161" s="5">
        <v>1304702000000</v>
      </c>
      <c r="N161" s="5">
        <v>96744000000</v>
      </c>
      <c r="O161" s="5">
        <v>68592489305</v>
      </c>
      <c r="P161" s="5">
        <v>-144732862062</v>
      </c>
      <c r="Q161" s="5">
        <v>62989247017</v>
      </c>
      <c r="R161" s="5">
        <v>12790451529</v>
      </c>
      <c r="S161" s="5">
        <v>-20823692257</v>
      </c>
      <c r="T161" s="5">
        <v>199836191579</v>
      </c>
    </row>
    <row r="162" spans="3:20" ht="15.5" x14ac:dyDescent="0.35">
      <c r="C162" t="s">
        <v>955</v>
      </c>
      <c r="G162" s="5">
        <v>-24000000</v>
      </c>
      <c r="I162" s="5">
        <v>-24000000</v>
      </c>
      <c r="K162" s="5">
        <v>-115000000</v>
      </c>
      <c r="L162" s="5">
        <v>89000000</v>
      </c>
      <c r="M162" s="5">
        <v>-1761000000</v>
      </c>
      <c r="N162" s="5">
        <v>-26115000000</v>
      </c>
      <c r="O162" s="5">
        <v>3750272549</v>
      </c>
      <c r="P162" s="5">
        <v>9887743148</v>
      </c>
      <c r="Q162" s="5">
        <v>-4486096752</v>
      </c>
      <c r="R162" s="5">
        <v>-48914592446</v>
      </c>
      <c r="S162" s="5">
        <v>-70032563264</v>
      </c>
      <c r="T162" s="5">
        <v>-10850001670</v>
      </c>
    </row>
    <row r="163" spans="3:20" ht="15.5" x14ac:dyDescent="0.35">
      <c r="C163" t="s">
        <v>958</v>
      </c>
      <c r="D163" s="5">
        <v>90503000000</v>
      </c>
      <c r="E163" s="5">
        <v>1692921000000</v>
      </c>
    </row>
    <row r="164" spans="3:20" ht="15.5" x14ac:dyDescent="0.35">
      <c r="C164" t="s">
        <v>117</v>
      </c>
      <c r="D164" s="5">
        <v>-6957000000</v>
      </c>
      <c r="E164" s="5">
        <v>10872000000</v>
      </c>
      <c r="F164" s="5">
        <v>-7936000000</v>
      </c>
      <c r="G164" s="5">
        <v>3259000000</v>
      </c>
      <c r="I164" s="5">
        <v>2554000000</v>
      </c>
      <c r="J164" s="5">
        <v>3022000000</v>
      </c>
      <c r="K164" s="5">
        <v>1260000000</v>
      </c>
      <c r="L164" s="5">
        <v>-104000000</v>
      </c>
      <c r="M164" s="5">
        <v>8421000000</v>
      </c>
      <c r="N164" s="5">
        <v>3381000000</v>
      </c>
      <c r="O164" s="5">
        <v>-948614750</v>
      </c>
      <c r="P164" s="5">
        <v>-136300552</v>
      </c>
      <c r="Q164" s="5">
        <v>-763875821</v>
      </c>
      <c r="R164" s="5">
        <v>366018268</v>
      </c>
      <c r="S164" s="5">
        <v>224305472</v>
      </c>
      <c r="T164" s="5">
        <v>637959392</v>
      </c>
    </row>
    <row r="165" spans="3:20" ht="15.5" x14ac:dyDescent="0.35">
      <c r="C165" t="s">
        <v>2306</v>
      </c>
      <c r="D165" s="5">
        <v>-1193000000</v>
      </c>
      <c r="E165" s="5">
        <v>21280000000</v>
      </c>
      <c r="F165" s="5">
        <v>3606000000</v>
      </c>
      <c r="G165" s="5">
        <v>16776000000</v>
      </c>
      <c r="I165" s="5">
        <v>21882000000</v>
      </c>
      <c r="J165" s="5">
        <v>4387000000</v>
      </c>
      <c r="K165" s="5">
        <v>32711000000</v>
      </c>
      <c r="L165" s="5">
        <v>-586000000</v>
      </c>
      <c r="M165" s="5">
        <v>22802000000</v>
      </c>
      <c r="N165" s="5">
        <v>48915000000</v>
      </c>
      <c r="O165" s="5">
        <v>2013445787</v>
      </c>
      <c r="P165" s="5">
        <v>2197268978</v>
      </c>
      <c r="Q165" s="5">
        <v>-4759530614</v>
      </c>
      <c r="R165" s="5">
        <v>10128968562</v>
      </c>
      <c r="S165" s="5">
        <v>-186868175</v>
      </c>
      <c r="T165" s="5">
        <v>125987060</v>
      </c>
    </row>
    <row r="166" spans="3:20" ht="15.5" x14ac:dyDescent="0.35">
      <c r="C166" t="s">
        <v>2307</v>
      </c>
      <c r="D166" s="5">
        <v>128753000000</v>
      </c>
      <c r="E166" s="5">
        <v>28200000000</v>
      </c>
      <c r="F166" s="5">
        <v>46113000000</v>
      </c>
      <c r="G166" s="5">
        <v>19112000000</v>
      </c>
      <c r="I166" s="5">
        <v>93737000000</v>
      </c>
      <c r="J166" s="5">
        <v>32091000000</v>
      </c>
      <c r="K166" s="5">
        <v>-350731000000</v>
      </c>
      <c r="L166" s="5">
        <v>415698000000</v>
      </c>
      <c r="M166" s="5">
        <v>110361000000</v>
      </c>
    </row>
    <row r="167" spans="3:20" ht="15.5" x14ac:dyDescent="0.35">
      <c r="C167" t="s">
        <v>2308</v>
      </c>
      <c r="D167" s="5">
        <v>1729268000000</v>
      </c>
      <c r="E167" s="5">
        <v>2953022000000</v>
      </c>
      <c r="F167" s="5">
        <v>1871864000000</v>
      </c>
      <c r="G167" s="5">
        <v>1950341000000</v>
      </c>
      <c r="I167" s="5">
        <v>7550405000000</v>
      </c>
      <c r="J167" s="5">
        <v>6978068000000</v>
      </c>
      <c r="K167" s="5">
        <v>4260639000000</v>
      </c>
      <c r="L167" s="5">
        <v>4639286000000</v>
      </c>
      <c r="M167" s="5">
        <v>3117063000000</v>
      </c>
      <c r="N167" s="5">
        <v>236704000000</v>
      </c>
      <c r="O167" s="5">
        <v>89584475901</v>
      </c>
      <c r="P167" s="5">
        <v>-147683179407</v>
      </c>
      <c r="Q167" s="5">
        <v>72424904070</v>
      </c>
      <c r="R167" s="5">
        <v>-10945306926</v>
      </c>
      <c r="S167" s="5">
        <v>-93908311220</v>
      </c>
      <c r="T167" s="5">
        <v>181149694376</v>
      </c>
    </row>
    <row r="168" spans="3:20" ht="15.5" x14ac:dyDescent="0.35">
      <c r="C168" t="s">
        <v>145</v>
      </c>
      <c r="D168" s="5">
        <v>-3777000000</v>
      </c>
      <c r="E168" s="5">
        <v>-3780000000</v>
      </c>
      <c r="F168" s="5">
        <v>-3540000000</v>
      </c>
      <c r="G168" s="5">
        <v>-3827000000</v>
      </c>
      <c r="I168" s="5">
        <v>-9306000000</v>
      </c>
      <c r="J168" s="5">
        <v>-10512000000</v>
      </c>
      <c r="K168" s="5">
        <v>-11561000000</v>
      </c>
      <c r="L168" s="5">
        <v>-10624000000</v>
      </c>
      <c r="M168" s="5">
        <v>6922891000000</v>
      </c>
      <c r="N168" s="5">
        <v>736147000000</v>
      </c>
      <c r="O168" s="5">
        <v>682858125000</v>
      </c>
      <c r="R168" s="5">
        <v>28606761081</v>
      </c>
    </row>
    <row r="169" spans="3:20" ht="15.5" x14ac:dyDescent="0.35">
      <c r="C169" t="s">
        <v>146</v>
      </c>
      <c r="D169" s="5">
        <v>-1021300000000</v>
      </c>
      <c r="E169" s="5">
        <v>-2035296000000</v>
      </c>
      <c r="F169" s="5">
        <v>257215000000</v>
      </c>
      <c r="G169" s="5">
        <v>-182261000000</v>
      </c>
      <c r="I169" s="5">
        <v>-623683000000</v>
      </c>
      <c r="J169" s="5">
        <v>-1940030000000</v>
      </c>
      <c r="K169" s="5">
        <v>-744464000000</v>
      </c>
      <c r="L169" s="5">
        <v>-1452205000000</v>
      </c>
      <c r="M169" s="5">
        <v>-2165388000000</v>
      </c>
      <c r="N169" s="5">
        <v>-264953000000</v>
      </c>
      <c r="O169" s="5">
        <v>-814353135144</v>
      </c>
      <c r="P169" s="5">
        <v>141599816856</v>
      </c>
      <c r="Q169" s="5">
        <v>-23804551849</v>
      </c>
      <c r="R169" s="5">
        <v>38177823777</v>
      </c>
      <c r="S169" s="5">
        <v>10032838189</v>
      </c>
      <c r="T169" s="5">
        <v>-40338685369</v>
      </c>
    </row>
    <row r="170" spans="3:20" ht="15.5" x14ac:dyDescent="0.35">
      <c r="C170" t="s">
        <v>147</v>
      </c>
      <c r="D170" s="5">
        <v>-6141000000</v>
      </c>
      <c r="E170" s="5">
        <v>-552000000</v>
      </c>
      <c r="F170" s="5">
        <v>-7986000000</v>
      </c>
      <c r="G170" s="5">
        <v>-1329000000</v>
      </c>
      <c r="I170" s="5">
        <v>-19616000000</v>
      </c>
      <c r="J170" s="5">
        <v>-19254000000</v>
      </c>
      <c r="K170" s="5">
        <v>-8944000000</v>
      </c>
      <c r="L170" s="5">
        <v>-24207000000</v>
      </c>
      <c r="M170" s="5">
        <v>-30721000000</v>
      </c>
      <c r="N170" s="5">
        <v>-51189000000</v>
      </c>
      <c r="O170" s="5">
        <v>-1530607148</v>
      </c>
      <c r="P170" s="5">
        <v>-1308183143</v>
      </c>
      <c r="Q170" s="5">
        <v>-785211988</v>
      </c>
      <c r="R170" s="5">
        <v>-3007606099</v>
      </c>
      <c r="S170" s="5">
        <v>-3412162840</v>
      </c>
      <c r="T170" s="5">
        <v>-2714822753</v>
      </c>
    </row>
    <row r="171" spans="3:20" ht="15.5" x14ac:dyDescent="0.35">
      <c r="C171" t="s">
        <v>1523</v>
      </c>
      <c r="D171" s="5">
        <v>-150421000000</v>
      </c>
      <c r="E171" s="5">
        <v>-223329000000</v>
      </c>
      <c r="F171" s="5">
        <v>-145772000000</v>
      </c>
      <c r="G171" s="5">
        <v>-144247000000</v>
      </c>
      <c r="I171" s="5">
        <v>-704015000000</v>
      </c>
      <c r="J171" s="5">
        <v>-711659000000</v>
      </c>
      <c r="K171" s="5">
        <v>-642538000000</v>
      </c>
      <c r="L171" s="5">
        <v>-464141000000</v>
      </c>
      <c r="M171" s="5">
        <v>-374531000000</v>
      </c>
      <c r="N171" s="5">
        <v>-150259000000</v>
      </c>
    </row>
    <row r="172" spans="3:20" ht="15.5" x14ac:dyDescent="0.35">
      <c r="C172" t="s">
        <v>304</v>
      </c>
      <c r="D172" s="5">
        <v>140000000</v>
      </c>
      <c r="F172" s="5">
        <v>4198000000</v>
      </c>
      <c r="G172" s="5">
        <v>-4030000000</v>
      </c>
      <c r="I172" s="5">
        <v>410000000</v>
      </c>
      <c r="J172" s="5">
        <v>229000000</v>
      </c>
      <c r="K172" s="5">
        <v>2274000000</v>
      </c>
      <c r="L172" s="5">
        <v>32000000</v>
      </c>
      <c r="M172" s="5">
        <v>1388000000</v>
      </c>
      <c r="N172" s="5">
        <v>52521000000</v>
      </c>
      <c r="O172" s="5">
        <v>745031845</v>
      </c>
      <c r="P172" s="5">
        <v>109999999</v>
      </c>
      <c r="R172" s="5">
        <v>19454906180</v>
      </c>
      <c r="S172" s="5">
        <v>42682453</v>
      </c>
      <c r="T172" s="5">
        <v>778499997</v>
      </c>
    </row>
    <row r="173" spans="3:20" ht="15.5" x14ac:dyDescent="0.35">
      <c r="C173" t="s">
        <v>2309</v>
      </c>
      <c r="D173" s="5">
        <v>-70759900000000</v>
      </c>
      <c r="E173" s="5">
        <v>-33750811000000</v>
      </c>
      <c r="F173" s="5">
        <v>-38510864000000</v>
      </c>
      <c r="G173" s="5">
        <v>-40903688000000</v>
      </c>
      <c r="I173" s="5">
        <v>-161538411000000</v>
      </c>
      <c r="J173" s="5">
        <v>-41531491000000</v>
      </c>
      <c r="K173" s="5">
        <v>-1126376000000</v>
      </c>
      <c r="L173" s="5">
        <v>-1023889000000</v>
      </c>
      <c r="M173" s="5">
        <v>-1761524000000</v>
      </c>
      <c r="N173" s="5">
        <v>-135474000000</v>
      </c>
    </row>
    <row r="174" spans="3:20" ht="15.5" x14ac:dyDescent="0.35">
      <c r="C174" t="s">
        <v>2310</v>
      </c>
      <c r="D174" s="5">
        <v>69895022000000</v>
      </c>
      <c r="E174" s="5">
        <v>31939396000000</v>
      </c>
      <c r="F174" s="5">
        <v>38917639000000</v>
      </c>
      <c r="G174" s="5">
        <v>40871033000000</v>
      </c>
      <c r="I174" s="5">
        <v>161637949000000</v>
      </c>
      <c r="J174" s="5">
        <v>40322145000000</v>
      </c>
      <c r="K174" s="5">
        <v>1031120000000</v>
      </c>
      <c r="L174" s="5">
        <v>60000000000</v>
      </c>
      <c r="N174" s="5">
        <v>19448000000</v>
      </c>
    </row>
    <row r="175" spans="3:20" ht="15.5" x14ac:dyDescent="0.35">
      <c r="C175" t="s">
        <v>2311</v>
      </c>
    </row>
    <row r="176" spans="3:20" ht="15.5" x14ac:dyDescent="0.35">
      <c r="C176" t="s">
        <v>2312</v>
      </c>
      <c r="O176" s="5">
        <v>-813567559841</v>
      </c>
      <c r="P176" s="5">
        <v>142798000000</v>
      </c>
      <c r="Q176" s="5">
        <v>-23019339861</v>
      </c>
      <c r="R176" s="5">
        <v>21730523696</v>
      </c>
      <c r="S176" s="5">
        <v>13402318576</v>
      </c>
      <c r="T176" s="5">
        <v>-38402362613</v>
      </c>
    </row>
    <row r="177" spans="2:20" ht="15.5" x14ac:dyDescent="0.35">
      <c r="C177" t="s">
        <v>152</v>
      </c>
      <c r="D177" s="5">
        <v>-3777000000</v>
      </c>
      <c r="E177" s="5">
        <v>-3780000000</v>
      </c>
      <c r="F177" s="5">
        <v>-3540000000</v>
      </c>
      <c r="G177" s="5">
        <v>-3827000000</v>
      </c>
      <c r="I177" s="5">
        <v>-9306000000</v>
      </c>
      <c r="J177" s="5">
        <v>-10512000000</v>
      </c>
      <c r="K177" s="5">
        <v>-11561000000</v>
      </c>
      <c r="L177" s="5">
        <v>-10624000000</v>
      </c>
      <c r="M177" s="5">
        <v>6922891000000</v>
      </c>
      <c r="N177" s="5">
        <v>736147000000</v>
      </c>
      <c r="O177" s="5">
        <v>682858125000</v>
      </c>
      <c r="R177" s="5">
        <v>28606761081</v>
      </c>
    </row>
    <row r="178" spans="2:20" ht="15.5" x14ac:dyDescent="0.35">
      <c r="C178" t="s">
        <v>130</v>
      </c>
      <c r="N178" s="5">
        <v>100000000000</v>
      </c>
      <c r="O178" s="5">
        <v>682858125000</v>
      </c>
      <c r="R178" s="5">
        <v>24125000000</v>
      </c>
    </row>
    <row r="179" spans="2:20" ht="15.5" x14ac:dyDescent="0.35">
      <c r="C179" t="s">
        <v>588</v>
      </c>
      <c r="R179" s="5">
        <v>4481761081</v>
      </c>
    </row>
    <row r="180" spans="2:20" ht="15.5" x14ac:dyDescent="0.35">
      <c r="C180" t="s">
        <v>2313</v>
      </c>
      <c r="I180" s="5">
        <v>5448000000</v>
      </c>
      <c r="J180" s="5">
        <v>5476000000</v>
      </c>
      <c r="M180" s="5">
        <v>6950000000000</v>
      </c>
      <c r="N180" s="5">
        <v>644067000000</v>
      </c>
    </row>
    <row r="181" spans="2:20" ht="15.5" x14ac:dyDescent="0.35">
      <c r="C181" t="s">
        <v>284</v>
      </c>
      <c r="M181" s="5">
        <v>-16639000000</v>
      </c>
    </row>
    <row r="182" spans="2:20" ht="15.5" x14ac:dyDescent="0.35">
      <c r="C182" t="s">
        <v>158</v>
      </c>
      <c r="D182" s="5">
        <v>-3777000000</v>
      </c>
      <c r="E182" s="5">
        <v>-3780000000</v>
      </c>
      <c r="F182" s="5">
        <v>-3540000000</v>
      </c>
      <c r="G182" s="5">
        <v>-3827000000</v>
      </c>
      <c r="I182" s="5">
        <v>-14754000000</v>
      </c>
      <c r="J182" s="5">
        <v>-15988000000</v>
      </c>
      <c r="K182" s="5">
        <v>-11561000000</v>
      </c>
      <c r="L182" s="5">
        <v>-10624000000</v>
      </c>
      <c r="M182" s="5">
        <v>-10470000000</v>
      </c>
      <c r="N182" s="5">
        <v>-7920000000</v>
      </c>
    </row>
    <row r="183" spans="2:20" ht="15.5" x14ac:dyDescent="0.35">
      <c r="C183" t="s">
        <v>1785</v>
      </c>
    </row>
    <row r="184" spans="2:20" ht="15.5" x14ac:dyDescent="0.35">
      <c r="C184" t="s">
        <v>167</v>
      </c>
      <c r="D184" s="5">
        <v>-583968000000</v>
      </c>
      <c r="E184" s="5">
        <v>339843000000</v>
      </c>
      <c r="F184" s="5">
        <v>1453355000000</v>
      </c>
      <c r="G184" s="5">
        <v>42505000000</v>
      </c>
      <c r="I184" s="5">
        <v>1184767000000</v>
      </c>
      <c r="J184" s="5">
        <v>1276834000000</v>
      </c>
      <c r="K184" s="5">
        <v>1494051000000</v>
      </c>
      <c r="L184" s="5">
        <v>41900000000</v>
      </c>
      <c r="M184" s="5">
        <v>970965000000</v>
      </c>
      <c r="N184" s="5">
        <v>144012000000</v>
      </c>
      <c r="O184" s="5">
        <v>2818731527</v>
      </c>
      <c r="P184" s="5">
        <v>55580874326</v>
      </c>
      <c r="Q184" s="5">
        <v>17067868026</v>
      </c>
      <c r="R184" s="5">
        <v>-9083139707</v>
      </c>
      <c r="S184" s="5">
        <v>-565323908</v>
      </c>
      <c r="T184" s="5">
        <v>16674627491</v>
      </c>
    </row>
    <row r="185" spans="2:20" ht="15.5" x14ac:dyDescent="0.35">
      <c r="C185" t="s">
        <v>168</v>
      </c>
      <c r="E185" s="5">
        <v>5416023000000</v>
      </c>
      <c r="F185" s="5">
        <v>-5155000000</v>
      </c>
      <c r="I185" s="5">
        <v>4226101000000</v>
      </c>
      <c r="J185" s="5">
        <v>2954422000000</v>
      </c>
      <c r="K185" s="5">
        <v>1460371000000</v>
      </c>
      <c r="L185" s="5">
        <v>1418471000000</v>
      </c>
      <c r="M185" s="5">
        <v>447506000000</v>
      </c>
      <c r="N185" s="5">
        <v>303494000000</v>
      </c>
      <c r="O185" s="5">
        <v>60703186296</v>
      </c>
      <c r="P185" s="5">
        <v>70312806409</v>
      </c>
      <c r="Q185" s="5">
        <v>53244938383</v>
      </c>
      <c r="R185" s="5">
        <v>62328078089</v>
      </c>
      <c r="S185" s="5">
        <v>62893401998</v>
      </c>
      <c r="T185" s="5">
        <v>46218774508</v>
      </c>
    </row>
    <row r="186" spans="2:20" ht="15.5" x14ac:dyDescent="0.35">
      <c r="C186" t="s">
        <v>2314</v>
      </c>
      <c r="D186" s="5">
        <v>49113000000</v>
      </c>
      <c r="E186" s="5">
        <v>2903000000</v>
      </c>
      <c r="F186" s="5">
        <v>5155000000</v>
      </c>
      <c r="I186" s="5">
        <v>5155000000</v>
      </c>
    </row>
    <row r="187" spans="2:20" ht="15.5" x14ac:dyDescent="0.35">
      <c r="C187" t="s">
        <v>169</v>
      </c>
      <c r="D187" s="5">
        <v>-534855000000</v>
      </c>
      <c r="E187" s="5">
        <v>5758769000000</v>
      </c>
      <c r="F187" s="5">
        <v>1453355000000</v>
      </c>
      <c r="G187" s="5">
        <v>42505000000</v>
      </c>
      <c r="I187" s="5">
        <v>5416023000000</v>
      </c>
      <c r="J187" s="5">
        <v>4231256000000</v>
      </c>
      <c r="K187" s="5">
        <v>2954422000000</v>
      </c>
      <c r="L187" s="5">
        <v>1460371000000</v>
      </c>
      <c r="M187" s="5">
        <v>1418471000000</v>
      </c>
      <c r="N187" s="5">
        <v>447506000000</v>
      </c>
      <c r="O187" s="5">
        <v>63521917823</v>
      </c>
      <c r="P187" s="5">
        <v>125893680735</v>
      </c>
      <c r="Q187" s="5">
        <v>70312806409</v>
      </c>
      <c r="R187" s="5">
        <v>53244938382</v>
      </c>
      <c r="S187" s="5">
        <v>62328078090</v>
      </c>
      <c r="T187" s="5">
        <v>62893401999</v>
      </c>
    </row>
    <row r="189" spans="2:20" ht="15.5" x14ac:dyDescent="0.35">
      <c r="B189" t="s">
        <v>170</v>
      </c>
      <c r="C189" t="s">
        <v>12</v>
      </c>
      <c r="D189" s="5">
        <v>13860000000</v>
      </c>
      <c r="E189" s="5">
        <v>13860000000</v>
      </c>
      <c r="F189" s="5">
        <v>13860000000</v>
      </c>
      <c r="G189" s="5">
        <v>13860000000</v>
      </c>
      <c r="I189" s="5">
        <v>13860000000</v>
      </c>
      <c r="J189" s="5">
        <v>13860000000</v>
      </c>
      <c r="K189" s="5">
        <v>13860000000</v>
      </c>
      <c r="L189" s="5">
        <v>13860000000</v>
      </c>
      <c r="M189" s="5">
        <v>13860000000</v>
      </c>
      <c r="N189" s="5">
        <v>10860000000</v>
      </c>
      <c r="O189" s="5">
        <v>1210000000</v>
      </c>
      <c r="P189" s="5">
        <v>1210000000</v>
      </c>
      <c r="Q189" s="5">
        <v>1210000000</v>
      </c>
      <c r="R189" s="5">
        <v>1210000000</v>
      </c>
      <c r="S189" s="5">
        <v>960000000</v>
      </c>
      <c r="T189" s="5">
        <v>100000000</v>
      </c>
    </row>
    <row r="190" spans="2:20" ht="15.5" x14ac:dyDescent="0.35">
      <c r="C190" t="s">
        <v>171</v>
      </c>
      <c r="D190" s="6">
        <v>7.45</v>
      </c>
      <c r="E190" s="6">
        <v>6.19</v>
      </c>
      <c r="F190" s="6">
        <v>5.56</v>
      </c>
      <c r="G190" s="6">
        <v>5.2</v>
      </c>
    </row>
    <row r="191" spans="2:20" ht="15.5" x14ac:dyDescent="0.35">
      <c r="C191" t="s">
        <v>172</v>
      </c>
      <c r="D191" s="6">
        <v>129.53</v>
      </c>
      <c r="E191" s="6">
        <v>213.25</v>
      </c>
      <c r="F191" s="6">
        <v>355.22</v>
      </c>
      <c r="G191" s="6">
        <v>409.62</v>
      </c>
    </row>
    <row r="192" spans="2:20" ht="15.5" x14ac:dyDescent="0.35">
      <c r="C192" t="s">
        <v>60</v>
      </c>
      <c r="D192" s="6">
        <v>12.84</v>
      </c>
      <c r="E192" s="6">
        <v>18.54</v>
      </c>
      <c r="F192" s="6">
        <v>28.92</v>
      </c>
      <c r="G192" s="6">
        <v>33.79</v>
      </c>
    </row>
    <row r="193" spans="3:7" ht="15.5" x14ac:dyDescent="0.35">
      <c r="C193" t="s">
        <v>173</v>
      </c>
      <c r="D193" s="5">
        <v>225300000000</v>
      </c>
      <c r="E193" s="5">
        <v>199550000000</v>
      </c>
      <c r="F193" s="5">
        <v>179990000000</v>
      </c>
      <c r="G193" s="5">
        <v>171050000000</v>
      </c>
    </row>
    <row r="194" spans="3:7" ht="15.5" x14ac:dyDescent="0.35">
      <c r="C194" t="s">
        <v>174</v>
      </c>
      <c r="D194" s="6">
        <v>2.5000000000000001E-3</v>
      </c>
      <c r="E194" s="6">
        <v>2.2000000000000001E-3</v>
      </c>
      <c r="F194" s="6">
        <v>2.0999999999999999E-3</v>
      </c>
      <c r="G194" s="6">
        <v>2.0999999999999999E-3</v>
      </c>
    </row>
    <row r="195" spans="3:7" ht="15.5" x14ac:dyDescent="0.35">
      <c r="C195" t="s">
        <v>175</v>
      </c>
      <c r="D195" s="6">
        <v>1.1399999999999999E-2</v>
      </c>
      <c r="E195" s="6">
        <v>9.5999999999999992E-3</v>
      </c>
      <c r="F195" s="6">
        <v>8.6999999999999994E-3</v>
      </c>
      <c r="G195" s="6">
        <v>8.199999999999999E-3</v>
      </c>
    </row>
    <row r="196" spans="3:7" ht="15.5" x14ac:dyDescent="0.35">
      <c r="C196" t="s">
        <v>176</v>
      </c>
      <c r="D196" s="6">
        <v>3.3E-3</v>
      </c>
      <c r="E196" s="6">
        <v>2.8999999999999998E-3</v>
      </c>
      <c r="F196" s="6">
        <v>2.7000000000000001E-3</v>
      </c>
      <c r="G196" s="6">
        <v>2.8000000000000004E-3</v>
      </c>
    </row>
    <row r="197" spans="3:7" ht="15.5" x14ac:dyDescent="0.35">
      <c r="C197" t="s">
        <v>177</v>
      </c>
    </row>
    <row r="198" spans="3:7" ht="15.5" x14ac:dyDescent="0.35">
      <c r="C198" t="s">
        <v>178</v>
      </c>
      <c r="D198" s="5">
        <v>9026000000000</v>
      </c>
      <c r="E198" s="5">
        <v>8918000000000</v>
      </c>
      <c r="F198" s="5">
        <v>8826000000000</v>
      </c>
      <c r="G198" s="5">
        <v>8743000000000</v>
      </c>
    </row>
    <row r="199" spans="3:7" ht="15.5" x14ac:dyDescent="0.35">
      <c r="C199" t="s">
        <v>179</v>
      </c>
      <c r="D199" s="6">
        <v>1.48</v>
      </c>
      <c r="E199" s="6">
        <v>2.0499999999999998</v>
      </c>
      <c r="F199" s="6">
        <v>3.1</v>
      </c>
      <c r="G199" s="6">
        <v>3.38</v>
      </c>
    </row>
    <row r="200" spans="3:7" ht="15.5" x14ac:dyDescent="0.35">
      <c r="C200" t="s">
        <v>180</v>
      </c>
      <c r="D200" s="6">
        <v>651.20000000000005</v>
      </c>
      <c r="E200" s="6">
        <v>643.37</v>
      </c>
      <c r="F200" s="6">
        <v>636.73</v>
      </c>
      <c r="G200" s="6">
        <v>630.73</v>
      </c>
    </row>
    <row r="201" spans="3:7" ht="15.5" x14ac:dyDescent="0.35">
      <c r="C201" t="s">
        <v>181</v>
      </c>
      <c r="D201" s="6">
        <v>2.06</v>
      </c>
      <c r="E201" s="6">
        <v>2.83</v>
      </c>
      <c r="F201" s="6">
        <v>4.21</v>
      </c>
      <c r="G201" s="6">
        <v>4.55</v>
      </c>
    </row>
    <row r="202" spans="3:7" ht="15.5" x14ac:dyDescent="0.35">
      <c r="C202" t="s">
        <v>182</v>
      </c>
      <c r="D202" s="6">
        <v>468.81</v>
      </c>
      <c r="E202" s="6">
        <v>465.77</v>
      </c>
      <c r="F202" s="6">
        <v>469.36</v>
      </c>
      <c r="G202" s="6">
        <v>468.42</v>
      </c>
    </row>
    <row r="203" spans="3:7" ht="15.5" x14ac:dyDescent="0.35">
      <c r="C203" t="s">
        <v>183</v>
      </c>
    </row>
    <row r="204" spans="3:7" ht="15.5" x14ac:dyDescent="0.35">
      <c r="C204" t="s">
        <v>184</v>
      </c>
    </row>
    <row r="205" spans="3:7" ht="15.5" x14ac:dyDescent="0.35">
      <c r="C205" t="s">
        <v>185</v>
      </c>
      <c r="D205" s="5">
        <v>9026000000000</v>
      </c>
      <c r="E205" s="5">
        <v>8918000000000</v>
      </c>
      <c r="F205" s="5">
        <v>8826000000000</v>
      </c>
      <c r="G205" s="5">
        <v>8743000000000</v>
      </c>
    </row>
    <row r="206" spans="3:7" ht="15.5" x14ac:dyDescent="0.35">
      <c r="C206" t="s">
        <v>24</v>
      </c>
    </row>
    <row r="207" spans="3:7" ht="15.5" x14ac:dyDescent="0.35">
      <c r="C207" t="s">
        <v>21</v>
      </c>
    </row>
    <row r="208" spans="3:7" ht="15.5" x14ac:dyDescent="0.35">
      <c r="C208" t="s">
        <v>186</v>
      </c>
    </row>
    <row r="209" spans="3:20" ht="15.5" x14ac:dyDescent="0.35">
      <c r="C209" t="s">
        <v>187</v>
      </c>
      <c r="D209" s="5">
        <v>441000000000</v>
      </c>
      <c r="E209" s="5">
        <v>2379000000000</v>
      </c>
      <c r="F209" s="5">
        <v>1200000000000</v>
      </c>
      <c r="G209" s="5">
        <v>229000000000</v>
      </c>
    </row>
    <row r="210" spans="3:20" ht="15.5" x14ac:dyDescent="0.35">
      <c r="C210" t="s">
        <v>188</v>
      </c>
      <c r="D210" s="5">
        <v>-6000000000</v>
      </c>
      <c r="E210" s="5">
        <v>-1000000000</v>
      </c>
      <c r="F210" s="5">
        <v>-8000000000</v>
      </c>
      <c r="G210" s="5">
        <v>-1000000000</v>
      </c>
    </row>
    <row r="211" spans="3:20" ht="15.5" x14ac:dyDescent="0.35">
      <c r="C211" t="s">
        <v>13</v>
      </c>
      <c r="D211" s="5">
        <v>435000000000</v>
      </c>
      <c r="E211" s="5">
        <v>2378000000000</v>
      </c>
      <c r="F211" s="5">
        <v>1192000000000</v>
      </c>
      <c r="G211" s="5">
        <v>227000000000</v>
      </c>
    </row>
    <row r="212" spans="3:20" ht="15.5" x14ac:dyDescent="0.35">
      <c r="C212" t="s">
        <v>16</v>
      </c>
      <c r="D212" s="6">
        <v>31.38</v>
      </c>
      <c r="E212" s="6">
        <v>171.58</v>
      </c>
      <c r="F212" s="6">
        <v>85.97</v>
      </c>
      <c r="G212" s="6">
        <v>16.399999999999999</v>
      </c>
    </row>
    <row r="213" spans="3:20" ht="15.5" x14ac:dyDescent="0.35">
      <c r="C213" t="s">
        <v>45</v>
      </c>
      <c r="I213" s="6">
        <v>19.93</v>
      </c>
      <c r="J213" s="6">
        <v>9.27</v>
      </c>
      <c r="K213" s="6">
        <v>5.22</v>
      </c>
      <c r="L213" s="6">
        <v>1.1499999999999999</v>
      </c>
      <c r="M213" s="6">
        <v>6.21</v>
      </c>
      <c r="N213" s="6">
        <v>-17.46</v>
      </c>
      <c r="O213" s="6">
        <v>-101.11</v>
      </c>
      <c r="P213" s="6">
        <v>-19.309999999999999</v>
      </c>
      <c r="Q213" s="6">
        <v>-7.24</v>
      </c>
      <c r="R213" s="6">
        <v>-27.63</v>
      </c>
      <c r="S213" s="6">
        <v>-0.32</v>
      </c>
      <c r="T213" s="6">
        <v>11.73</v>
      </c>
    </row>
    <row r="214" spans="3:20" ht="15.5" x14ac:dyDescent="0.35">
      <c r="C214" t="s">
        <v>59</v>
      </c>
      <c r="I214" s="6">
        <v>99.1</v>
      </c>
      <c r="J214" s="6">
        <v>262.14</v>
      </c>
      <c r="K214" s="6">
        <v>555.55999999999995</v>
      </c>
      <c r="L214" s="6">
        <v>3234.78</v>
      </c>
      <c r="M214" s="6">
        <v>2576.4899999999998</v>
      </c>
      <c r="N214" s="6">
        <v>-247.14</v>
      </c>
      <c r="O214" s="6">
        <v>-12.42</v>
      </c>
      <c r="P214" s="6">
        <v>-3.88</v>
      </c>
      <c r="Q214" s="6">
        <v>-9.39</v>
      </c>
      <c r="R214" s="6">
        <v>-2.35</v>
      </c>
      <c r="S214" s="5">
        <v>0</v>
      </c>
      <c r="T214" s="5">
        <v>0</v>
      </c>
    </row>
    <row r="215" spans="3:20" ht="15.5" x14ac:dyDescent="0.35">
      <c r="C215" t="s">
        <v>62</v>
      </c>
      <c r="I215" s="6">
        <v>8.02</v>
      </c>
      <c r="J215" s="6">
        <v>16.41</v>
      </c>
      <c r="K215" s="6">
        <v>21.43</v>
      </c>
      <c r="L215" s="6">
        <v>34.35</v>
      </c>
      <c r="M215" s="6">
        <v>339.81</v>
      </c>
      <c r="N215" s="6">
        <v>520.09</v>
      </c>
      <c r="O215" s="6">
        <v>28.8</v>
      </c>
      <c r="P215" s="6">
        <v>1.34</v>
      </c>
      <c r="Q215" s="6">
        <v>1.06</v>
      </c>
      <c r="R215" s="6">
        <v>1.02</v>
      </c>
      <c r="S215" s="5">
        <v>0</v>
      </c>
      <c r="T215" s="5">
        <v>0</v>
      </c>
    </row>
    <row r="216" spans="3:20" ht="15.5" x14ac:dyDescent="0.35">
      <c r="C216" t="s">
        <v>189</v>
      </c>
      <c r="I216" s="5">
        <v>662300000000</v>
      </c>
      <c r="J216" s="5">
        <v>426180000000</v>
      </c>
      <c r="K216" s="6">
        <v>263100000000.00003</v>
      </c>
      <c r="L216" s="5">
        <v>112360000000</v>
      </c>
      <c r="M216" s="5">
        <v>59510000000</v>
      </c>
      <c r="N216" s="5">
        <v>-177380000000</v>
      </c>
      <c r="O216" s="5">
        <v>-90060000000</v>
      </c>
      <c r="P216" s="6">
        <v>-16059999999.999998</v>
      </c>
    </row>
    <row r="217" spans="3:20" ht="15.5" x14ac:dyDescent="0.35">
      <c r="C217" t="s">
        <v>190</v>
      </c>
      <c r="I217" s="6">
        <v>7.6E-3</v>
      </c>
      <c r="J217" s="6">
        <v>4.5000000000000005E-3</v>
      </c>
      <c r="K217" s="6">
        <v>3.4000000000000002E-3</v>
      </c>
      <c r="L217" s="6">
        <v>8.9999999999999998E-4</v>
      </c>
      <c r="M217" s="6">
        <v>6.9999999999999993E-3</v>
      </c>
      <c r="N217" s="6">
        <v>-8.6999999999999994E-2</v>
      </c>
      <c r="O217" s="6">
        <v>-9.2300000000000007E-2</v>
      </c>
      <c r="P217" s="6">
        <v>-3.5000000000000003E-2</v>
      </c>
      <c r="Q217" s="6">
        <v>-1.04E-2</v>
      </c>
      <c r="R217" s="6">
        <v>-4.2999999999999997E-2</v>
      </c>
      <c r="S217" s="6">
        <v>-4.0000000000000002E-4</v>
      </c>
      <c r="T217" s="6">
        <v>1.2999999999999999E-3</v>
      </c>
    </row>
    <row r="218" spans="3:20" ht="15.5" x14ac:dyDescent="0.35">
      <c r="C218" t="s">
        <v>191</v>
      </c>
      <c r="I218" s="6">
        <v>3.1300000000000001E-2</v>
      </c>
      <c r="J218" s="6">
        <v>1.5100000000000001E-2</v>
      </c>
      <c r="K218" s="6">
        <v>8.6999999999999994E-3</v>
      </c>
      <c r="L218" s="6">
        <v>1.9E-3</v>
      </c>
      <c r="M218" s="6">
        <v>1.04E-2</v>
      </c>
      <c r="N218" s="6">
        <v>-0.15380000000000002</v>
      </c>
      <c r="O218" s="6">
        <v>-0.17910000000000001</v>
      </c>
      <c r="P218" s="6">
        <v>-0.20149999999999998</v>
      </c>
      <c r="Q218" s="6">
        <v>-6.2800000000000009E-2</v>
      </c>
      <c r="R218" s="6">
        <v>-0.2263</v>
      </c>
      <c r="S218" s="6">
        <v>-2.8999999999999998E-3</v>
      </c>
      <c r="T218" s="6">
        <v>1.0800000000000001E-2</v>
      </c>
    </row>
    <row r="219" spans="3:20" ht="15.5" x14ac:dyDescent="0.35">
      <c r="C219" t="s">
        <v>192</v>
      </c>
      <c r="I219" s="6">
        <v>1.0800000000000001E-2</v>
      </c>
      <c r="J219" s="6">
        <v>7.1999999999999998E-3</v>
      </c>
      <c r="K219" s="6">
        <v>4.5000000000000005E-3</v>
      </c>
      <c r="L219" s="6">
        <v>8.9999999999999998E-4</v>
      </c>
      <c r="M219" s="6">
        <v>1.4000000000000002E-3</v>
      </c>
      <c r="N219" s="6">
        <v>-0.1061</v>
      </c>
      <c r="O219" s="6">
        <v>-9.2399999999999996E-2</v>
      </c>
      <c r="P219" s="6">
        <v>-2.4399999999999998E-2</v>
      </c>
      <c r="Q219" s="6">
        <v>-1.5300000000000001E-2</v>
      </c>
      <c r="R219" s="6">
        <v>-4.8000000000000001E-2</v>
      </c>
      <c r="S219" s="6">
        <v>-5.9999999999999995E-4</v>
      </c>
      <c r="T219" s="6">
        <v>3.5999999999999999E-3</v>
      </c>
    </row>
    <row r="220" spans="3:20" ht="15.5" x14ac:dyDescent="0.35">
      <c r="C220" t="s">
        <v>193</v>
      </c>
    </row>
    <row r="221" spans="3:20" ht="15.5" x14ac:dyDescent="0.35">
      <c r="C221" t="s">
        <v>56</v>
      </c>
      <c r="I221" s="6">
        <v>3.1</v>
      </c>
      <c r="J221" s="6">
        <v>3.95</v>
      </c>
      <c r="K221" s="6">
        <v>4.8099999999999996</v>
      </c>
      <c r="L221" s="6">
        <v>6.24</v>
      </c>
      <c r="M221" s="6">
        <v>26.87</v>
      </c>
      <c r="N221" s="6">
        <v>38.01</v>
      </c>
      <c r="O221" s="6">
        <v>2.2200000000000002</v>
      </c>
      <c r="P221" s="6">
        <v>0.78</v>
      </c>
      <c r="Q221" s="6">
        <v>0.59</v>
      </c>
      <c r="R221" s="6">
        <v>0.53</v>
      </c>
      <c r="S221" s="5">
        <v>0</v>
      </c>
      <c r="T221" s="5">
        <v>0</v>
      </c>
    </row>
    <row r="222" spans="3:20" ht="15.5" x14ac:dyDescent="0.35">
      <c r="C222" t="s">
        <v>53</v>
      </c>
      <c r="I222" s="6">
        <v>636.73</v>
      </c>
      <c r="J222" s="6">
        <v>614.69000000000005</v>
      </c>
      <c r="K222" s="6">
        <v>603.11</v>
      </c>
      <c r="L222" s="6">
        <v>596.39</v>
      </c>
      <c r="M222" s="6">
        <v>595.36</v>
      </c>
      <c r="N222" s="6">
        <v>113.51</v>
      </c>
      <c r="O222" s="6">
        <v>564.71</v>
      </c>
      <c r="P222" s="6">
        <v>95.8</v>
      </c>
      <c r="Q222" s="6">
        <v>115.28</v>
      </c>
      <c r="R222" s="6">
        <v>122.09</v>
      </c>
      <c r="S222" s="6">
        <v>111.1</v>
      </c>
      <c r="T222" s="6">
        <v>1086.32</v>
      </c>
    </row>
    <row r="223" spans="3:20" ht="15.5" x14ac:dyDescent="0.35">
      <c r="C223" t="s">
        <v>194</v>
      </c>
      <c r="I223" s="6">
        <v>4.21</v>
      </c>
      <c r="J223" s="6">
        <v>5.08</v>
      </c>
      <c r="K223" s="6">
        <v>5.77</v>
      </c>
      <c r="L223" s="6">
        <v>6.99</v>
      </c>
      <c r="M223" s="6">
        <v>28.59</v>
      </c>
      <c r="N223" s="6">
        <v>43.29</v>
      </c>
      <c r="O223" s="6">
        <v>2.2200000000000002</v>
      </c>
      <c r="P223" s="6">
        <v>0.78</v>
      </c>
      <c r="Q223" s="6">
        <v>0.59</v>
      </c>
      <c r="R223" s="6">
        <v>0.53</v>
      </c>
      <c r="S223" s="5">
        <v>0</v>
      </c>
      <c r="T223" s="5">
        <v>0</v>
      </c>
    </row>
    <row r="224" spans="3:20" ht="15.5" x14ac:dyDescent="0.35">
      <c r="C224" t="s">
        <v>195</v>
      </c>
      <c r="I224" s="6">
        <v>469.36</v>
      </c>
      <c r="J224" s="6">
        <v>478.15</v>
      </c>
      <c r="K224" s="6">
        <v>502.54</v>
      </c>
      <c r="L224" s="6">
        <v>532.34</v>
      </c>
      <c r="M224" s="6">
        <v>559.54</v>
      </c>
      <c r="N224" s="6">
        <v>99.67</v>
      </c>
      <c r="O224" s="6">
        <v>564.57000000000005</v>
      </c>
      <c r="P224" s="6">
        <v>95.8</v>
      </c>
      <c r="Q224" s="6">
        <v>115.28</v>
      </c>
      <c r="R224" s="6">
        <v>122.09</v>
      </c>
      <c r="S224" s="6">
        <v>111.1</v>
      </c>
      <c r="T224" s="6">
        <v>1086.32</v>
      </c>
    </row>
    <row r="225" spans="3:20" ht="15.5" x14ac:dyDescent="0.35">
      <c r="C225" t="s">
        <v>196</v>
      </c>
    </row>
    <row r="226" spans="3:20" ht="15.5" x14ac:dyDescent="0.35">
      <c r="C226" t="s">
        <v>197</v>
      </c>
    </row>
    <row r="227" spans="3:20" ht="15.5" x14ac:dyDescent="0.35">
      <c r="C227" t="s">
        <v>26</v>
      </c>
    </row>
    <row r="228" spans="3:20" ht="15.5" x14ac:dyDescent="0.35">
      <c r="C228" t="s">
        <v>23</v>
      </c>
    </row>
    <row r="229" spans="3:20" ht="15.5" x14ac:dyDescent="0.35">
      <c r="C229" t="s">
        <v>198</v>
      </c>
    </row>
    <row r="230" spans="3:20" ht="15.5" x14ac:dyDescent="0.35">
      <c r="C230" t="s">
        <v>199</v>
      </c>
      <c r="I230" s="5">
        <v>1818000000000</v>
      </c>
      <c r="J230" s="5">
        <v>3227000000000</v>
      </c>
      <c r="K230" s="5">
        <v>2250000000000</v>
      </c>
      <c r="L230" s="5">
        <v>1505000000000</v>
      </c>
      <c r="M230" s="5">
        <v>-3787000000000</v>
      </c>
      <c r="N230" s="5">
        <v>-327000000000</v>
      </c>
      <c r="O230" s="5">
        <v>134000000000</v>
      </c>
      <c r="P230" s="5">
        <v>-86000000000</v>
      </c>
      <c r="Q230" s="5">
        <v>41000000000</v>
      </c>
      <c r="R230" s="5">
        <v>-76000000000</v>
      </c>
      <c r="S230" s="5">
        <v>-11000000000</v>
      </c>
      <c r="T230" s="5">
        <v>57000000000</v>
      </c>
    </row>
    <row r="231" spans="3:20" ht="15.5" x14ac:dyDescent="0.35">
      <c r="C231" t="s">
        <v>200</v>
      </c>
      <c r="I231" s="5">
        <v>-20000000000</v>
      </c>
      <c r="J231" s="5">
        <v>-19000000000</v>
      </c>
      <c r="K231" s="5">
        <v>-9000000000</v>
      </c>
      <c r="L231" s="5">
        <v>-24000000000</v>
      </c>
      <c r="M231" s="5">
        <v>-31000000000</v>
      </c>
      <c r="N231" s="5">
        <v>-51000000000</v>
      </c>
      <c r="O231" s="5">
        <v>-2000000000</v>
      </c>
      <c r="P231" s="5">
        <v>-1000000000</v>
      </c>
      <c r="Q231" s="5">
        <v>-1000000000</v>
      </c>
      <c r="R231" s="5">
        <v>-3000000000</v>
      </c>
      <c r="S231" s="5">
        <v>-3000000000</v>
      </c>
      <c r="T231" s="5">
        <v>-3000000000</v>
      </c>
    </row>
    <row r="232" spans="3:20" ht="15.5" x14ac:dyDescent="0.35">
      <c r="C232" t="s">
        <v>15</v>
      </c>
      <c r="I232" s="5">
        <v>1798000000000</v>
      </c>
      <c r="J232" s="5">
        <v>3208000000000</v>
      </c>
      <c r="K232" s="5">
        <v>2241000000000</v>
      </c>
      <c r="L232" s="5">
        <v>1481000000000</v>
      </c>
      <c r="M232" s="5">
        <v>-3817000000000</v>
      </c>
      <c r="N232" s="5">
        <v>-378000000000</v>
      </c>
      <c r="O232" s="5">
        <v>133000000000</v>
      </c>
      <c r="P232" s="5">
        <v>-87000000000</v>
      </c>
      <c r="Q232" s="5">
        <v>40000000000</v>
      </c>
      <c r="R232" s="5">
        <v>-79000000000</v>
      </c>
      <c r="S232" s="5">
        <v>-14000000000</v>
      </c>
      <c r="T232" s="5">
        <v>54000000000</v>
      </c>
    </row>
    <row r="233" spans="3:20" ht="15.5" x14ac:dyDescent="0.35">
      <c r="C233" t="s">
        <v>17</v>
      </c>
      <c r="I233" s="6">
        <v>129.72</v>
      </c>
      <c r="J233" s="6">
        <v>231.49</v>
      </c>
      <c r="K233" s="6">
        <v>161.74</v>
      </c>
      <c r="L233" s="6">
        <v>106.85</v>
      </c>
      <c r="M233" s="6">
        <v>-275.49</v>
      </c>
      <c r="N233" s="6">
        <v>-34.85</v>
      </c>
      <c r="O233" s="6">
        <v>110.08</v>
      </c>
      <c r="P233" s="6">
        <v>-72.400000000000006</v>
      </c>
      <c r="Q233" s="6">
        <v>33.229999999999997</v>
      </c>
      <c r="R233" s="6">
        <v>-65.39</v>
      </c>
      <c r="S233" s="6">
        <v>-14.52</v>
      </c>
      <c r="T233" s="6">
        <v>562.67999999999995</v>
      </c>
    </row>
  </sheetData>
  <pageMargins left="0.7" right="0.7" top="0.75" bottom="0.75" header="0.3" footer="0.3"/>
  <ignoredErrors>
    <ignoredError sqref="A1:T234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2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2315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2316</v>
      </c>
      <c r="D2" s="2" vm="608">
        <f ca="1">IFERROR(_xlfn.STOCKHISTORY("XIDX:" &amp; $C$1, D3, , 0, 0, 1), "Libur")</f>
        <v>406</v>
      </c>
      <c r="E2" s="2" vm="608">
        <f ca="1">IFERROR(_xlfn.STOCKHISTORY("XIDX:" &amp; $C$1, E3, , 0, 0, 1), "Libur")</f>
        <v>406</v>
      </c>
      <c r="H2" s="2" vm="608">
        <f ca="1">IFERROR(INDEX(D2:G2,COUNT(D2:G2)),"")</f>
        <v>406</v>
      </c>
      <c r="I2" s="2" vm="515">
        <f t="shared" ref="I2:Z2" ca="1" si="0">IFERROR(_xlfn.STOCKHISTORY("XIDX:" &amp; $C$1, I1, , 0, 0, 1), "Libur")</f>
        <v>450</v>
      </c>
      <c r="J2" s="2" vm="69">
        <f t="shared" ca="1" si="0"/>
        <v>462</v>
      </c>
      <c r="K2" s="2" vm="609">
        <f t="shared" ca="1" si="0"/>
        <v>700</v>
      </c>
      <c r="L2" s="2" vm="77">
        <f t="shared" ca="1" si="0"/>
        <v>540</v>
      </c>
      <c r="M2" s="2" vm="610">
        <f t="shared" ca="1" si="0"/>
        <v>294</v>
      </c>
      <c r="N2" s="2" t="str">
        <f t="shared" ca="1" si="0"/>
        <v>Libur</v>
      </c>
      <c r="O2" s="2" t="str">
        <f t="shared" ca="1" si="0"/>
        <v>Libur</v>
      </c>
      <c r="P2" s="2" vm="503">
        <f t="shared" ca="1" si="0"/>
        <v>250</v>
      </c>
      <c r="Q2" s="2" vm="611">
        <f t="shared" ca="1" si="0"/>
        <v>286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375">
        <f t="shared" ca="1" si="0"/>
        <v>137.5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26677423000</v>
      </c>
      <c r="E4" s="2">
        <f>IFERROR(INDEX(E51:E500,MATCH($C$4,$C$51:$C$500,0)),"")</f>
        <v>22486005000</v>
      </c>
      <c r="H4" s="2">
        <f>IFERROR(SUM(D4:G4)*(4/MAX(1,COUNT(D4:G4))),"")</f>
        <v>98326856000</v>
      </c>
      <c r="I4" s="2">
        <f t="shared" ref="I4:Z4" si="1">IFERROR(INDEX(I51:I500,MATCH($C$4,$C$51:$C$500,0)),"")</f>
        <v>249379304000</v>
      </c>
      <c r="J4" s="2">
        <f t="shared" si="1"/>
        <v>292488227000</v>
      </c>
      <c r="K4" s="2">
        <f t="shared" si="1"/>
        <v>229195322000</v>
      </c>
      <c r="L4" s="2">
        <f t="shared" si="1"/>
        <v>243172993000</v>
      </c>
      <c r="M4" s="2">
        <f t="shared" si="1"/>
        <v>242697772000</v>
      </c>
      <c r="N4" s="2">
        <f t="shared" si="1"/>
        <v>275023586000</v>
      </c>
      <c r="O4" s="2">
        <f t="shared" si="1"/>
        <v>267412037000</v>
      </c>
      <c r="P4" s="2">
        <f t="shared" si="1"/>
        <v>277822414000</v>
      </c>
      <c r="Q4" s="2">
        <f t="shared" si="1"/>
        <v>258534236000</v>
      </c>
      <c r="R4" s="2">
        <f t="shared" si="1"/>
        <v>213891077000</v>
      </c>
      <c r="S4" s="2">
        <f t="shared" si="1"/>
        <v>203177755000</v>
      </c>
      <c r="T4" s="2">
        <f t="shared" si="1"/>
        <v>145258585000</v>
      </c>
      <c r="U4" s="2">
        <f t="shared" si="1"/>
        <v>163144488000</v>
      </c>
      <c r="V4" s="2">
        <f t="shared" si="1"/>
        <v>152889788000</v>
      </c>
      <c r="W4" s="2">
        <f t="shared" si="1"/>
        <v>104625630000</v>
      </c>
      <c r="X4" s="2">
        <f t="shared" si="1"/>
        <v>79000596000</v>
      </c>
      <c r="Y4" s="2">
        <f t="shared" si="1"/>
        <v>78595162000</v>
      </c>
      <c r="Z4" s="2">
        <f t="shared" si="1"/>
        <v>96998596000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2228383000</v>
      </c>
      <c r="E5" s="2">
        <f>IFERROR(INDEX(E51:E500,MATCH($C$5,$C$51:$C$500,0)),"")</f>
        <v>4429272000</v>
      </c>
      <c r="H5" s="2">
        <f>IFERROR(SUM(D5:G5)*(4/MAX(1,COUNT(D5:G5))),"")</f>
        <v>13315310000</v>
      </c>
      <c r="I5" s="2">
        <f t="shared" ref="I5:Z5" si="2">IFERROR(INDEX(I51:I500,MATCH($C$5,$C$51:$C$500,0)),"")</f>
        <v>45813773000</v>
      </c>
      <c r="J5" s="2">
        <f t="shared" si="2"/>
        <v>39609406000</v>
      </c>
      <c r="K5" s="2">
        <f t="shared" si="2"/>
        <v>20173300000</v>
      </c>
      <c r="L5" s="2">
        <f t="shared" si="2"/>
        <v>15593051000</v>
      </c>
      <c r="M5" s="2">
        <f t="shared" si="2"/>
        <v>45628515000</v>
      </c>
      <c r="N5" s="2">
        <f t="shared" si="2"/>
        <v>24367799000</v>
      </c>
      <c r="O5" s="2">
        <f t="shared" si="2"/>
        <v>13776687000</v>
      </c>
      <c r="P5" s="2">
        <f t="shared" si="2"/>
        <v>11957639000</v>
      </c>
      <c r="Q5" s="2">
        <f t="shared" si="2"/>
        <v>98368190000</v>
      </c>
      <c r="R5" s="2">
        <f t="shared" si="2"/>
        <v>17514712000</v>
      </c>
      <c r="S5" s="2">
        <f t="shared" si="2"/>
        <v>27345984000</v>
      </c>
      <c r="T5" s="2">
        <f t="shared" si="2"/>
        <v>14149081000</v>
      </c>
      <c r="U5" s="2">
        <f t="shared" si="2"/>
        <v>13901359000</v>
      </c>
      <c r="V5" s="2">
        <f t="shared" si="2"/>
        <v>28087461000</v>
      </c>
      <c r="W5" s="2">
        <f t="shared" si="2"/>
        <v>9850079000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465266519000</v>
      </c>
      <c r="E6" s="2">
        <f>IFERROR(INDEX(E51:E500,MATCH($C$6,$C$51:$C$500,0)),"")</f>
        <v>465023829000</v>
      </c>
      <c r="H6" s="2">
        <f>IFERROR(INDEX(D6:G6,COUNT(D6:G6)),"")</f>
        <v>465023829000</v>
      </c>
      <c r="I6" s="2">
        <f t="shared" ref="I6:Z6" si="3">IFERROR(INDEX(I51:I500,MATCH($C$6,$C$51:$C$500,0)),"")</f>
        <v>460594275000</v>
      </c>
      <c r="J6" s="2">
        <f t="shared" si="3"/>
        <v>415879002000</v>
      </c>
      <c r="K6" s="2">
        <f t="shared" si="3"/>
        <v>387696811000</v>
      </c>
      <c r="L6" s="2">
        <f t="shared" si="3"/>
        <v>369251595000</v>
      </c>
      <c r="M6" s="2">
        <f t="shared" si="3"/>
        <v>355742467000</v>
      </c>
      <c r="N6" s="2">
        <f t="shared" si="3"/>
        <v>313771731000</v>
      </c>
      <c r="O6" s="2">
        <f t="shared" si="3"/>
        <v>291485498000</v>
      </c>
      <c r="P6" s="2">
        <f t="shared" si="3"/>
        <v>281361909000</v>
      </c>
      <c r="Q6" s="2">
        <f t="shared" si="3"/>
        <v>267548015000</v>
      </c>
      <c r="R6" s="2">
        <f t="shared" si="3"/>
        <v>173651622000</v>
      </c>
      <c r="S6" s="2">
        <f t="shared" si="3"/>
        <v>160705086000</v>
      </c>
      <c r="T6" s="2">
        <f t="shared" si="3"/>
        <v>137620135000</v>
      </c>
      <c r="U6" s="2">
        <f t="shared" si="3"/>
        <v>128043912000</v>
      </c>
      <c r="V6" s="2">
        <f t="shared" si="3"/>
        <v>118715868000</v>
      </c>
      <c r="W6" s="2">
        <f t="shared" si="3"/>
        <v>101486950000</v>
      </c>
      <c r="X6" s="2">
        <f t="shared" si="3"/>
        <v>91636651000</v>
      </c>
      <c r="Y6" s="2">
        <f t="shared" si="3"/>
        <v>87260382000</v>
      </c>
      <c r="Z6" s="2">
        <f t="shared" si="3"/>
        <v>80157542000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0.35</v>
      </c>
      <c r="E7" s="3">
        <f>IFERROR(INDEX(E51:E500,MATCH($C$7,$C$51:$C$500,0))/1000000000,"")</f>
        <v>0.35</v>
      </c>
      <c r="H7" s="3">
        <f>IFERROR(INDEX(D7:G7,COUNT(D7:G7)),"")</f>
        <v>0.35</v>
      </c>
      <c r="I7" s="3">
        <f t="shared" ref="I7:Z7" si="4">IFERROR(INDEX(I51:I500,MATCH($C$7,$C$51:$C$500,0))/1000000000,"")</f>
        <v>0.35</v>
      </c>
      <c r="J7" s="3">
        <f t="shared" si="4"/>
        <v>0.35</v>
      </c>
      <c r="K7" s="3">
        <f t="shared" si="4"/>
        <v>0.35</v>
      </c>
      <c r="L7" s="3">
        <f t="shared" si="4"/>
        <v>0.35</v>
      </c>
      <c r="M7" s="3">
        <f t="shared" si="4"/>
        <v>0.35</v>
      </c>
      <c r="N7" s="3">
        <f t="shared" si="4"/>
        <v>0.35</v>
      </c>
      <c r="O7" s="3">
        <f t="shared" si="4"/>
        <v>0.35</v>
      </c>
      <c r="P7" s="3">
        <f t="shared" si="4"/>
        <v>0.35</v>
      </c>
      <c r="Q7" s="3">
        <f t="shared" si="4"/>
        <v>0.35</v>
      </c>
      <c r="R7" s="3">
        <f t="shared" si="4"/>
        <v>0.35</v>
      </c>
      <c r="S7" s="3">
        <f t="shared" si="4"/>
        <v>0.17</v>
      </c>
      <c r="T7" s="3">
        <f t="shared" si="4"/>
        <v>0.17</v>
      </c>
      <c r="U7" s="3">
        <f t="shared" si="4"/>
        <v>0.17</v>
      </c>
      <c r="V7" s="3">
        <f t="shared" si="4"/>
        <v>0.17</v>
      </c>
      <c r="W7" s="3">
        <f t="shared" si="4"/>
        <v>0.17</v>
      </c>
      <c r="X7" s="3">
        <f t="shared" si="4"/>
        <v>0.17</v>
      </c>
      <c r="Y7" s="3">
        <f t="shared" si="4"/>
        <v>0.17</v>
      </c>
      <c r="Z7" s="3">
        <f t="shared" si="4"/>
        <v>0.17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18000000000</v>
      </c>
      <c r="E8" s="2">
        <f>IFERROR(INDEX(E51:E500,MATCH("Free cash flow (Quarter)",$C$51:$C$500,0)),"")</f>
        <v>5000000000</v>
      </c>
      <c r="H8" s="2">
        <f>IFERROR(INDEX(D8:G8,COUNT(D8:G8)),"")</f>
        <v>5000000000</v>
      </c>
      <c r="I8" s="2">
        <f t="shared" ref="I8:Z8" si="5">IFERROR(INDEX(I51:I500,MATCH($C$8,$C$51:$C$500,0)),"")</f>
        <v>-9000000000</v>
      </c>
      <c r="J8" s="2">
        <f t="shared" si="5"/>
        <v>-18000000000</v>
      </c>
      <c r="K8" s="2">
        <f t="shared" si="5"/>
        <v>-67000000000</v>
      </c>
      <c r="L8" s="2">
        <f t="shared" si="5"/>
        <v>-45000000000</v>
      </c>
      <c r="M8" s="2">
        <f t="shared" si="5"/>
        <v>-13000000000</v>
      </c>
      <c r="N8" s="2">
        <f t="shared" si="5"/>
        <v>-9000000000</v>
      </c>
      <c r="O8" s="2">
        <f t="shared" si="5"/>
        <v>-32000000000</v>
      </c>
      <c r="P8" s="2">
        <f t="shared" si="5"/>
        <v>8000000000</v>
      </c>
      <c r="Q8" s="2">
        <f t="shared" si="5"/>
        <v>-78000000000</v>
      </c>
      <c r="R8" s="2">
        <f t="shared" si="5"/>
        <v>-19000000000</v>
      </c>
      <c r="S8" s="2">
        <f t="shared" si="5"/>
        <v>9000000000</v>
      </c>
      <c r="T8" s="2">
        <f t="shared" si="5"/>
        <v>4000000000</v>
      </c>
      <c r="U8" s="2">
        <f t="shared" si="5"/>
        <v>16000000000</v>
      </c>
      <c r="V8" s="2">
        <f t="shared" si="5"/>
        <v>44000000000</v>
      </c>
      <c r="W8" s="2">
        <f t="shared" si="5"/>
        <v>-4000000000</v>
      </c>
      <c r="X8" s="2">
        <f t="shared" si="5"/>
        <v>-6000000000</v>
      </c>
      <c r="Y8" s="2">
        <f t="shared" si="5"/>
        <v>-44000000000</v>
      </c>
      <c r="Z8" s="2">
        <f t="shared" si="5"/>
        <v>-2000000000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52.91</v>
      </c>
      <c r="E9" s="3">
        <f>IFERROR(INDEX(E51:E500,MATCH("Free cash flow per share (Quarter)",$C$51:$C$500,0)),"")</f>
        <v>15.05</v>
      </c>
      <c r="H9" s="3">
        <f>IFERROR(INDEX(D9:G9,COUNT(D9:G9)),"")</f>
        <v>15.05</v>
      </c>
      <c r="I9" s="3">
        <f t="shared" ref="I9:Z9" si="6">IFERROR(INDEX(I51:I500,MATCH($C$9,$C$51:$C$500,0)),"")</f>
        <v>-24.46</v>
      </c>
      <c r="J9" s="3">
        <f t="shared" si="6"/>
        <v>-52.72</v>
      </c>
      <c r="K9" s="3">
        <f t="shared" si="6"/>
        <v>-192.99</v>
      </c>
      <c r="L9" s="3">
        <f t="shared" si="6"/>
        <v>-129.07</v>
      </c>
      <c r="M9" s="3">
        <f t="shared" si="6"/>
        <v>-36.299999999999997</v>
      </c>
      <c r="N9" s="3">
        <f t="shared" si="6"/>
        <v>-25.52</v>
      </c>
      <c r="O9" s="3">
        <f t="shared" si="6"/>
        <v>-90.62</v>
      </c>
      <c r="P9" s="3">
        <f t="shared" si="6"/>
        <v>24.06</v>
      </c>
      <c r="Q9" s="3">
        <f t="shared" si="6"/>
        <v>-225.05</v>
      </c>
      <c r="R9" s="3">
        <f t="shared" si="6"/>
        <v>-54.69</v>
      </c>
      <c r="S9" s="3">
        <f t="shared" si="6"/>
        <v>50.34</v>
      </c>
      <c r="T9" s="3">
        <f t="shared" si="6"/>
        <v>21.25</v>
      </c>
      <c r="U9" s="3">
        <f t="shared" si="6"/>
        <v>91.65</v>
      </c>
      <c r="V9" s="3">
        <f t="shared" si="6"/>
        <v>252.97</v>
      </c>
      <c r="W9" s="3">
        <f t="shared" si="6"/>
        <v>-22.24</v>
      </c>
      <c r="X9" s="3">
        <f t="shared" si="6"/>
        <v>-34.39</v>
      </c>
      <c r="Y9" s="3">
        <f t="shared" si="6"/>
        <v>-251.57</v>
      </c>
      <c r="Z9" s="3">
        <f t="shared" si="6"/>
        <v>-14.06</v>
      </c>
    </row>
    <row r="10" spans="1:26" ht="15.5" x14ac:dyDescent="0.35">
      <c r="C10" t="s">
        <v>18</v>
      </c>
      <c r="D10" s="3">
        <f ca="1">IFERROR(IF(D9=0,"",D2/D9),"")</f>
        <v>7.6734076734076737</v>
      </c>
      <c r="E10" s="3">
        <f ca="1">IFERROR(IF(E9=0,"",E2/E9),"")</f>
        <v>26.97674418604651</v>
      </c>
      <c r="I10" s="3">
        <f t="shared" ref="I10:Z10" ca="1" si="7">IFERROR(IF(I9=0,"",I2/I9),"")</f>
        <v>-18.397383483237938</v>
      </c>
      <c r="J10" s="3">
        <f t="shared" ca="1" si="7"/>
        <v>-8.7632776934749614</v>
      </c>
      <c r="K10" s="3">
        <f t="shared" ca="1" si="7"/>
        <v>-3.6271309394269133</v>
      </c>
      <c r="L10" s="3">
        <f t="shared" ca="1" si="7"/>
        <v>-4.1837762454482066</v>
      </c>
      <c r="M10" s="3">
        <f t="shared" ca="1" si="7"/>
        <v>-8.0991735537190088</v>
      </c>
      <c r="N10" s="3" t="str">
        <f t="shared" ca="1" si="7"/>
        <v/>
      </c>
      <c r="O10" s="3" t="str">
        <f t="shared" ca="1" si="7"/>
        <v/>
      </c>
      <c r="P10" s="3">
        <f t="shared" ca="1" si="7"/>
        <v>10.390689941812138</v>
      </c>
      <c r="Q10" s="3">
        <f t="shared" ca="1" si="7"/>
        <v>-1.2708287047322817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>
        <f t="shared" ca="1" si="7"/>
        <v>-6.1825539568345329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8139729000</v>
      </c>
      <c r="E11" s="2">
        <f>IFERROR(INDEX(E51:E500,MATCH($C$11,$C$51:$C$500,0)),"")</f>
        <v>9602439000</v>
      </c>
      <c r="H11" s="2">
        <f>IFERROR(INDEX(D11:G11,COUNT(D11:G11)),"")</f>
        <v>9602439000</v>
      </c>
      <c r="I11" s="2">
        <f t="shared" ref="I11:Z11" si="8">IFERROR(INDEX(I51:I500,MATCH($C$11,$C$51:$C$500,0)),"")</f>
        <v>8564166000</v>
      </c>
      <c r="J11" s="2">
        <f t="shared" si="8"/>
        <v>9987853000</v>
      </c>
      <c r="K11" s="2">
        <f t="shared" si="8"/>
        <v>16191590000</v>
      </c>
      <c r="L11" s="2">
        <f t="shared" si="8"/>
        <v>27234576000</v>
      </c>
      <c r="M11" s="2">
        <f t="shared" si="8"/>
        <v>19190886000</v>
      </c>
      <c r="N11" s="2">
        <f t="shared" si="8"/>
        <v>26810850000</v>
      </c>
      <c r="O11" s="2">
        <f t="shared" si="8"/>
        <v>25446117000</v>
      </c>
      <c r="P11" s="2">
        <f t="shared" si="8"/>
        <v>23975854000</v>
      </c>
      <c r="Q11" s="2">
        <f t="shared" si="8"/>
        <v>21799624000</v>
      </c>
      <c r="R11" s="2">
        <f t="shared" si="8"/>
        <v>20921179000</v>
      </c>
      <c r="S11" s="2">
        <f t="shared" si="8"/>
        <v>6983516000</v>
      </c>
      <c r="T11" s="2">
        <f t="shared" si="8"/>
        <v>11760509000</v>
      </c>
      <c r="U11" s="2">
        <f t="shared" si="8"/>
        <v>6419705000</v>
      </c>
      <c r="V11" s="2">
        <f t="shared" si="8"/>
        <v>14011479000</v>
      </c>
      <c r="W11" s="2">
        <f t="shared" si="8"/>
        <v>4687260000</v>
      </c>
      <c r="X11" s="2">
        <f t="shared" si="8"/>
        <v>3652892000</v>
      </c>
      <c r="Y11" s="2">
        <f t="shared" si="8"/>
        <v>4485878000</v>
      </c>
      <c r="Z11" s="2">
        <f t="shared" si="8"/>
        <v>5177920000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-334089000</v>
      </c>
      <c r="E15" s="2">
        <f>IFERROR(INDEX(E51:E500,MATCH($C$15,$C$51:$C$500,0)),"")</f>
        <v>4610214000</v>
      </c>
      <c r="H15" s="2">
        <f>IFERROR(SUM(D15:G15)*(4/MAX(1,COUNT(D15:G15))),"")</f>
        <v>8552250000</v>
      </c>
      <c r="I15" s="2">
        <f t="shared" ref="I15:Z15" si="12">IFERROR(INDEX(I51:I500,MATCH($C$15,$C$51:$C$500,0)),"")</f>
        <v>-49075000</v>
      </c>
      <c r="J15" s="2">
        <f t="shared" si="12"/>
        <v>7755500000</v>
      </c>
      <c r="K15" s="2">
        <f t="shared" si="12"/>
        <v>-991066000</v>
      </c>
      <c r="L15" s="2">
        <f t="shared" si="12"/>
        <v>-830400000</v>
      </c>
      <c r="M15" s="2">
        <f t="shared" si="12"/>
        <v>4154122000</v>
      </c>
      <c r="N15" s="2">
        <f t="shared" si="12"/>
        <v>5040852000</v>
      </c>
      <c r="O15" s="2">
        <f t="shared" si="12"/>
        <v>66280000</v>
      </c>
      <c r="P15" s="2">
        <f t="shared" si="12"/>
        <v>-1278237000</v>
      </c>
      <c r="Q15" s="2">
        <f t="shared" si="12"/>
        <v>-418515000</v>
      </c>
      <c r="R15" s="2">
        <f t="shared" si="12"/>
        <v>-3425600000</v>
      </c>
      <c r="S15" s="2">
        <f t="shared" si="12"/>
        <v>-2272038000</v>
      </c>
      <c r="T15" s="2">
        <f t="shared" si="12"/>
        <v>-4291145000</v>
      </c>
      <c r="U15" s="2">
        <f t="shared" si="12"/>
        <v>-3698545000</v>
      </c>
      <c r="V15" s="2">
        <f t="shared" si="12"/>
        <v>-6335721000</v>
      </c>
      <c r="W15" s="2">
        <f t="shared" si="12"/>
        <v>-426077000</v>
      </c>
      <c r="X15" s="2">
        <f t="shared" si="12"/>
        <v>8393976000</v>
      </c>
      <c r="Y15" s="2">
        <f t="shared" si="12"/>
        <v>6170840000</v>
      </c>
      <c r="Z15" s="2">
        <f t="shared" si="12"/>
        <v>-9381645000</v>
      </c>
    </row>
    <row r="16" spans="1:26" ht="15.5" x14ac:dyDescent="0.35">
      <c r="C16" t="s">
        <v>29</v>
      </c>
      <c r="D16" s="2">
        <f>IFERROR(INDEX(D51:D500,MATCH($C$16,$C$51:$C$500,0)),"")</f>
        <v>2330324000</v>
      </c>
      <c r="E16" s="2">
        <f>IFERROR(INDEX(E51:E500,MATCH($C$16,$C$51:$C$500,0)),"")</f>
        <v>2446488000</v>
      </c>
      <c r="H16" s="2">
        <f>IFERROR(SUM(D16:G16)*(4/MAX(1,COUNT(D16:G16))),"")</f>
        <v>9553624000</v>
      </c>
      <c r="I16" s="2">
        <f t="shared" ref="I16:Z16" si="13">IFERROR(INDEX(I51:I500,MATCH($C$16,$C$51:$C$500,0)),"")</f>
        <v>16475624000</v>
      </c>
      <c r="J16" s="2">
        <f t="shared" si="13"/>
        <v>6071641000</v>
      </c>
      <c r="K16" s="2">
        <f t="shared" si="13"/>
        <v>6818059000</v>
      </c>
      <c r="L16" s="2">
        <f t="shared" si="13"/>
        <v>5978020000</v>
      </c>
      <c r="M16" s="2">
        <f t="shared" si="13"/>
        <v>12315070000</v>
      </c>
      <c r="N16" s="2">
        <f t="shared" si="13"/>
        <v>18627452000</v>
      </c>
      <c r="O16" s="2">
        <f t="shared" si="13"/>
        <v>7942780000</v>
      </c>
      <c r="P16" s="2">
        <f t="shared" si="13"/>
        <v>15214756000</v>
      </c>
      <c r="Q16" s="2">
        <f t="shared" si="13"/>
        <v>13929913000</v>
      </c>
      <c r="R16" s="2">
        <f t="shared" si="13"/>
        <v>18730381000</v>
      </c>
      <c r="S16" s="2">
        <f t="shared" si="13"/>
        <v>30471312000</v>
      </c>
      <c r="T16" s="2">
        <f t="shared" si="13"/>
        <v>14132720000</v>
      </c>
      <c r="U16" s="2">
        <f t="shared" si="13"/>
        <v>23490618000</v>
      </c>
      <c r="V16" s="2">
        <f t="shared" si="13"/>
        <v>32626446000</v>
      </c>
      <c r="W16" s="2">
        <f t="shared" si="13"/>
        <v>9545296000</v>
      </c>
      <c r="X16" s="2">
        <f t="shared" si="13"/>
        <v>-5717199000</v>
      </c>
      <c r="Y16" s="2">
        <f t="shared" si="13"/>
        <v>-2534106000</v>
      </c>
      <c r="Z16" s="2">
        <f t="shared" si="13"/>
        <v>15349781000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142100000000</v>
      </c>
      <c r="E20" s="2">
        <f ca="1">IFERROR(E21*E2,"")</f>
        <v>142100000000</v>
      </c>
      <c r="H20" s="2">
        <f t="shared" ref="H20:Z20" ca="1" si="14">IFERROR(H21*H2,"")</f>
        <v>142100000000</v>
      </c>
      <c r="I20" s="2">
        <f t="shared" ca="1" si="14"/>
        <v>157500000000</v>
      </c>
      <c r="J20" s="2">
        <f t="shared" ca="1" si="14"/>
        <v>161700000000</v>
      </c>
      <c r="K20" s="2">
        <f t="shared" ca="1" si="14"/>
        <v>245000000000</v>
      </c>
      <c r="L20" s="2">
        <f t="shared" ca="1" si="14"/>
        <v>189000000000</v>
      </c>
      <c r="M20" s="2">
        <f t="shared" ca="1" si="14"/>
        <v>102900000000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87500000000</v>
      </c>
      <c r="Q20" s="2">
        <f t="shared" ca="1" si="14"/>
        <v>100100000000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23375000000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350000000</v>
      </c>
      <c r="E21" s="2">
        <f>IFERROR(INDEX(E51:E500,MATCH($C$7,$C$51:$C$500,0)),"")</f>
        <v>350000000</v>
      </c>
      <c r="H21" s="2">
        <f>IFERROR(INDEX(D21:G21,COUNT(D21:G21)),"")</f>
        <v>350000000</v>
      </c>
      <c r="I21" s="2">
        <f t="shared" ref="I21:Z21" si="15">IFERROR(INDEX(I51:I500,MATCH($C$7,$C$51:$C$500,0)),"")</f>
        <v>350000000</v>
      </c>
      <c r="J21" s="2">
        <f t="shared" si="15"/>
        <v>350000000</v>
      </c>
      <c r="K21" s="2">
        <f t="shared" si="15"/>
        <v>350000000</v>
      </c>
      <c r="L21" s="2">
        <f t="shared" si="15"/>
        <v>350000000</v>
      </c>
      <c r="M21" s="2">
        <f t="shared" si="15"/>
        <v>350000000</v>
      </c>
      <c r="N21" s="2">
        <f t="shared" si="15"/>
        <v>350000000</v>
      </c>
      <c r="O21" s="2">
        <f t="shared" si="15"/>
        <v>350000000</v>
      </c>
      <c r="P21" s="2">
        <f t="shared" si="15"/>
        <v>350000000</v>
      </c>
      <c r="Q21" s="2">
        <f t="shared" si="15"/>
        <v>350000000</v>
      </c>
      <c r="R21" s="2">
        <f t="shared" si="15"/>
        <v>350000000</v>
      </c>
      <c r="S21" s="2">
        <f t="shared" si="15"/>
        <v>170000000</v>
      </c>
      <c r="T21" s="2">
        <f t="shared" si="15"/>
        <v>170000000</v>
      </c>
      <c r="U21" s="2">
        <f t="shared" si="15"/>
        <v>170000000</v>
      </c>
      <c r="V21" s="2">
        <f t="shared" si="15"/>
        <v>170000000</v>
      </c>
      <c r="W21" s="2">
        <f t="shared" si="15"/>
        <v>170000000</v>
      </c>
      <c r="X21" s="2">
        <f t="shared" si="15"/>
        <v>170000000</v>
      </c>
      <c r="Y21" s="2">
        <f t="shared" si="15"/>
        <v>170000000</v>
      </c>
      <c r="Z21" s="2">
        <f t="shared" si="15"/>
        <v>170000000</v>
      </c>
    </row>
    <row r="23" spans="1:26" ht="15.5" x14ac:dyDescent="0.35">
      <c r="B23" t="s">
        <v>41</v>
      </c>
      <c r="C23" t="s">
        <v>42</v>
      </c>
      <c r="D23" s="3">
        <f>IFERROR(D5/D6*100,"")</f>
        <v>0.47894763732182499</v>
      </c>
      <c r="E23" s="3">
        <f>IFERROR(E5/E6*100,"")</f>
        <v>0.95248280276837172</v>
      </c>
      <c r="H23" s="3">
        <f t="shared" ref="H23:Z23" si="16">IFERROR(H5/H6*100,"")</f>
        <v>2.8633607934960255</v>
      </c>
      <c r="I23" s="3">
        <f t="shared" si="16"/>
        <v>9.9466657504590135</v>
      </c>
      <c r="J23" s="3">
        <f t="shared" si="16"/>
        <v>9.5242620592804048</v>
      </c>
      <c r="K23" s="3">
        <f t="shared" si="16"/>
        <v>5.2033701149014604</v>
      </c>
      <c r="L23" s="3">
        <f t="shared" si="16"/>
        <v>4.2228797955496988</v>
      </c>
      <c r="M23" s="3">
        <f t="shared" si="16"/>
        <v>12.826277218120264</v>
      </c>
      <c r="N23" s="3">
        <f t="shared" si="16"/>
        <v>7.7660912671575248</v>
      </c>
      <c r="O23" s="3">
        <f t="shared" si="16"/>
        <v>4.7263713270565519</v>
      </c>
      <c r="P23" s="3">
        <f t="shared" si="16"/>
        <v>4.2499139426865344</v>
      </c>
      <c r="Q23" s="3">
        <f t="shared" si="16"/>
        <v>36.766555715242369</v>
      </c>
      <c r="R23" s="3">
        <f t="shared" si="16"/>
        <v>10.086120589187471</v>
      </c>
      <c r="S23" s="3">
        <f t="shared" si="16"/>
        <v>17.016252989031099</v>
      </c>
      <c r="T23" s="3">
        <f t="shared" si="16"/>
        <v>10.281257898780581</v>
      </c>
      <c r="U23" s="3">
        <f t="shared" si="16"/>
        <v>10.85671218792503</v>
      </c>
      <c r="V23" s="3">
        <f t="shared" si="16"/>
        <v>23.659399095662597</v>
      </c>
      <c r="W23" s="3">
        <f t="shared" si="16"/>
        <v>9.7057592133766946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-0.45484236071692785</v>
      </c>
      <c r="E24" s="4">
        <f>IFERROR(_xlfn.RRI(5,J23,E23),"")</f>
        <v>-0.36903515691401989</v>
      </c>
      <c r="H24" s="4">
        <f t="shared" ref="H24:Z24" si="17">IFERROR(_xlfn.RRI(5,M23,H23),"")</f>
        <v>-0.25910768441166743</v>
      </c>
      <c r="I24" s="4">
        <f t="shared" si="17"/>
        <v>5.0739374166696605E-2</v>
      </c>
      <c r="J24" s="4">
        <f t="shared" si="17"/>
        <v>0.15043132747759858</v>
      </c>
      <c r="K24" s="4">
        <f t="shared" si="17"/>
        <v>4.1312103716939053E-2</v>
      </c>
      <c r="L24" s="4">
        <f t="shared" si="17"/>
        <v>-0.35131903449088531</v>
      </c>
      <c r="M24" s="4">
        <f t="shared" si="17"/>
        <v>4.9241097868905959E-2</v>
      </c>
      <c r="N24" s="4">
        <f t="shared" si="17"/>
        <v>-0.14519370598713655</v>
      </c>
      <c r="O24" s="4">
        <f t="shared" si="17"/>
        <v>-0.14395554766422236</v>
      </c>
      <c r="P24" s="4">
        <f t="shared" si="17"/>
        <v>-0.17103467971974484</v>
      </c>
      <c r="Q24" s="4">
        <f t="shared" si="17"/>
        <v>9.2169004992124881E-2</v>
      </c>
      <c r="R24" s="4">
        <f t="shared" si="17"/>
        <v>7.7177972478388313E-3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47.08</v>
      </c>
      <c r="J25" s="3">
        <f t="shared" si="18"/>
        <v>39.619999999999997</v>
      </c>
      <c r="K25" s="3">
        <f t="shared" si="18"/>
        <v>16.68</v>
      </c>
      <c r="L25" s="3">
        <f t="shared" si="18"/>
        <v>14.73</v>
      </c>
      <c r="M25" s="3">
        <f t="shared" si="18"/>
        <v>47.2</v>
      </c>
      <c r="N25" s="3">
        <f t="shared" si="18"/>
        <v>67.91</v>
      </c>
      <c r="O25" s="3">
        <f t="shared" si="18"/>
        <v>22.97</v>
      </c>
      <c r="P25" s="3">
        <f t="shared" si="18"/>
        <v>39.979999999999997</v>
      </c>
      <c r="Q25" s="3">
        <f t="shared" si="18"/>
        <v>38.520000000000003</v>
      </c>
      <c r="R25" s="3">
        <f t="shared" si="18"/>
        <v>43.92</v>
      </c>
      <c r="S25" s="3">
        <f t="shared" si="18"/>
        <v>161.88</v>
      </c>
      <c r="T25" s="3">
        <f t="shared" si="18"/>
        <v>56.5</v>
      </c>
      <c r="U25" s="3">
        <f t="shared" si="18"/>
        <v>113.62</v>
      </c>
      <c r="V25" s="3">
        <f t="shared" si="18"/>
        <v>150.93</v>
      </c>
      <c r="W25" s="3">
        <f t="shared" si="18"/>
        <v>52.35</v>
      </c>
      <c r="X25" s="3">
        <f t="shared" si="18"/>
        <v>15.37</v>
      </c>
      <c r="Y25" s="3">
        <f t="shared" si="18"/>
        <v>20.88</v>
      </c>
      <c r="Z25" s="3">
        <f t="shared" si="18"/>
        <v>34.26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-7.064734337390377E-2</v>
      </c>
      <c r="J26" s="4">
        <f t="shared" si="19"/>
        <v>0.11519469599847043</v>
      </c>
      <c r="K26" s="4">
        <f t="shared" si="19"/>
        <v>-0.160403438484646</v>
      </c>
      <c r="L26" s="4">
        <f t="shared" si="19"/>
        <v>-0.17490625705548801</v>
      </c>
      <c r="M26" s="4">
        <f t="shared" si="19"/>
        <v>1.450906844736255E-2</v>
      </c>
      <c r="N26" s="4">
        <f t="shared" si="19"/>
        <v>-0.15947989335458523</v>
      </c>
      <c r="O26" s="4">
        <f t="shared" si="19"/>
        <v>-0.16473841211633489</v>
      </c>
      <c r="P26" s="4">
        <f t="shared" si="19"/>
        <v>-0.18852041025362154</v>
      </c>
      <c r="Q26" s="4">
        <f t="shared" si="19"/>
        <v>-0.23900440779651433</v>
      </c>
      <c r="R26" s="4">
        <f t="shared" si="19"/>
        <v>-3.4507000727728054E-2</v>
      </c>
      <c r="S26" s="4">
        <f t="shared" si="19"/>
        <v>0.60141490243356577</v>
      </c>
      <c r="T26" s="4">
        <f t="shared" si="19"/>
        <v>0.22029151268673708</v>
      </c>
      <c r="U26" s="4">
        <f t="shared" si="19"/>
        <v>0.27096469038100746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76.221208571428576</v>
      </c>
      <c r="E27" s="3">
        <f>IFERROR(E4/E21,"")</f>
        <v>64.245728571428572</v>
      </c>
      <c r="H27" s="3">
        <f t="shared" ref="H27:Z27" si="20">IFERROR(H4/H21,"")</f>
        <v>280.9338742857143</v>
      </c>
      <c r="I27" s="3">
        <f t="shared" si="20"/>
        <v>712.51229714285716</v>
      </c>
      <c r="J27" s="3">
        <f t="shared" si="20"/>
        <v>835.68064857142861</v>
      </c>
      <c r="K27" s="3">
        <f t="shared" si="20"/>
        <v>654.84377714285711</v>
      </c>
      <c r="L27" s="3">
        <f t="shared" si="20"/>
        <v>694.77998000000002</v>
      </c>
      <c r="M27" s="3">
        <f t="shared" si="20"/>
        <v>693.42220571428572</v>
      </c>
      <c r="N27" s="3">
        <f t="shared" si="20"/>
        <v>785.7816742857143</v>
      </c>
      <c r="O27" s="3">
        <f t="shared" si="20"/>
        <v>764.03439142857144</v>
      </c>
      <c r="P27" s="3">
        <f t="shared" si="20"/>
        <v>793.77832571428576</v>
      </c>
      <c r="Q27" s="3">
        <f t="shared" si="20"/>
        <v>738.66924571428569</v>
      </c>
      <c r="R27" s="3">
        <f t="shared" si="20"/>
        <v>611.11736285714289</v>
      </c>
      <c r="S27" s="3">
        <f t="shared" si="20"/>
        <v>1195.1632647058823</v>
      </c>
      <c r="T27" s="3">
        <f t="shared" si="20"/>
        <v>854.46226470588238</v>
      </c>
      <c r="U27" s="3">
        <f t="shared" si="20"/>
        <v>959.67345882352936</v>
      </c>
      <c r="V27" s="3">
        <f t="shared" si="20"/>
        <v>899.35169411764707</v>
      </c>
      <c r="W27" s="3">
        <f t="shared" si="20"/>
        <v>615.44488235294114</v>
      </c>
      <c r="X27" s="3">
        <f t="shared" si="20"/>
        <v>464.70938823529411</v>
      </c>
      <c r="Y27" s="3">
        <f t="shared" si="20"/>
        <v>462.32448235294117</v>
      </c>
      <c r="Z27" s="3">
        <f t="shared" si="20"/>
        <v>570.57997647058824</v>
      </c>
    </row>
    <row r="28" spans="1:26" ht="15.5" x14ac:dyDescent="0.35">
      <c r="C28" t="s">
        <v>48</v>
      </c>
      <c r="D28" s="4">
        <f>IFERROR(_xlfn.RRI(5,I27,D27),"")</f>
        <v>-0.36047622674034718</v>
      </c>
      <c r="E28" s="4">
        <f>IFERROR(_xlfn.RRI(5,J27,E27),"")</f>
        <v>-0.40136682260743572</v>
      </c>
      <c r="H28" s="4">
        <f t="shared" ref="H28:Z28" si="21">IFERROR(_xlfn.RRI(5,M27,H27),"")</f>
        <v>-0.16531756819505705</v>
      </c>
      <c r="I28" s="4">
        <f t="shared" si="21"/>
        <v>-1.9385990223327099E-2</v>
      </c>
      <c r="J28" s="4">
        <f t="shared" si="21"/>
        <v>1.8088396173762122E-2</v>
      </c>
      <c r="K28" s="4">
        <f t="shared" si="21"/>
        <v>-3.7750500833523049E-2</v>
      </c>
      <c r="L28" s="4">
        <f t="shared" si="21"/>
        <v>-1.2176268096658394E-2</v>
      </c>
      <c r="M28" s="4">
        <f t="shared" si="21"/>
        <v>2.5591999786750419E-2</v>
      </c>
      <c r="N28" s="4">
        <f t="shared" si="21"/>
        <v>-8.0450882265951762E-2</v>
      </c>
      <c r="O28" s="4">
        <f t="shared" si="21"/>
        <v>-2.2123512242624099E-2</v>
      </c>
      <c r="P28" s="4">
        <f t="shared" si="21"/>
        <v>-3.7246401733423973E-2</v>
      </c>
      <c r="Q28" s="4">
        <f t="shared" si="21"/>
        <v>-3.8600056836196273E-2</v>
      </c>
      <c r="R28" s="4">
        <f t="shared" si="21"/>
        <v>-1.410278275018384E-3</v>
      </c>
      <c r="S28" s="4">
        <f t="shared" si="21"/>
        <v>0.20795055563453513</v>
      </c>
      <c r="T28" s="4">
        <f t="shared" si="21"/>
        <v>0.1307047045819274</v>
      </c>
      <c r="U28" s="4">
        <f t="shared" si="21"/>
        <v>0.10958708063486866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0.18828874305906113</v>
      </c>
      <c r="J29" s="4">
        <f t="shared" si="22"/>
        <v>1.3752997601918464</v>
      </c>
      <c r="K29" s="4">
        <f t="shared" si="22"/>
        <v>0.13238289205702641</v>
      </c>
      <c r="L29" s="4">
        <f t="shared" si="22"/>
        <v>-0.68792372881355923</v>
      </c>
      <c r="M29" s="4">
        <f t="shared" si="22"/>
        <v>-0.30496245030187003</v>
      </c>
      <c r="N29" s="4">
        <f t="shared" si="22"/>
        <v>1.956464954288202</v>
      </c>
      <c r="O29" s="4">
        <f t="shared" si="22"/>
        <v>-0.4254627313656828</v>
      </c>
      <c r="P29" s="4">
        <f t="shared" si="22"/>
        <v>3.7902388369677922E-2</v>
      </c>
      <c r="Q29" s="4">
        <f t="shared" si="22"/>
        <v>-0.1229508196721311</v>
      </c>
      <c r="R29" s="4">
        <f t="shared" si="22"/>
        <v>-0.72868791697553736</v>
      </c>
      <c r="S29" s="4">
        <f t="shared" si="22"/>
        <v>1.8651327433628317</v>
      </c>
      <c r="T29" s="4">
        <f t="shared" si="22"/>
        <v>-0.50272839288857596</v>
      </c>
      <c r="U29" s="4">
        <f t="shared" si="22"/>
        <v>-0.24720068906115419</v>
      </c>
      <c r="V29" s="4">
        <f t="shared" si="22"/>
        <v>1.8830945558739256</v>
      </c>
      <c r="W29" s="4">
        <f t="shared" si="22"/>
        <v>2.4059856864020825</v>
      </c>
      <c r="X29" s="4">
        <f t="shared" si="22"/>
        <v>-0.2638888888888889</v>
      </c>
      <c r="Y29" s="4">
        <f t="shared" si="22"/>
        <v>-0.39054290718038526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-0.60571364815421891</v>
      </c>
      <c r="I30" s="4">
        <f t="shared" si="23"/>
        <v>-0.14738686559168757</v>
      </c>
      <c r="J30" s="4">
        <f t="shared" si="23"/>
        <v>0.27615269128398717</v>
      </c>
      <c r="K30" s="4">
        <f t="shared" si="23"/>
        <v>-5.7480359260125652E-2</v>
      </c>
      <c r="L30" s="4">
        <f t="shared" si="23"/>
        <v>1.9580773077719263E-3</v>
      </c>
      <c r="M30" s="4">
        <f t="shared" si="23"/>
        <v>-0.1175383336031405</v>
      </c>
      <c r="N30" s="4">
        <f t="shared" si="23"/>
        <v>2.8463748623252894E-2</v>
      </c>
      <c r="O30" s="4">
        <f t="shared" si="23"/>
        <v>-3.7471335916043153E-2</v>
      </c>
      <c r="P30" s="4">
        <f t="shared" si="23"/>
        <v>7.460589474888743E-2</v>
      </c>
      <c r="Q30" s="4">
        <f t="shared" si="23"/>
        <v>0.20871912763336067</v>
      </c>
      <c r="R30" s="4">
        <f t="shared" si="23"/>
        <v>-0.48867457618224841</v>
      </c>
      <c r="S30" s="4">
        <f t="shared" si="23"/>
        <v>0.39873147600880171</v>
      </c>
      <c r="T30" s="4">
        <f t="shared" si="23"/>
        <v>-0.10963228497183422</v>
      </c>
      <c r="U30" s="4">
        <f t="shared" si="23"/>
        <v>6.7072498000978253E-2</v>
      </c>
      <c r="V30" s="4">
        <f t="shared" si="23"/>
        <v>0.46130339191267006</v>
      </c>
      <c r="W30" s="4">
        <f t="shared" si="23"/>
        <v>0.32436507187869817</v>
      </c>
      <c r="X30" s="4">
        <f t="shared" si="23"/>
        <v>5.1585109017270002E-3</v>
      </c>
      <c r="Y30" s="4">
        <f t="shared" si="23"/>
        <v>-0.18972886989003429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1334.81</v>
      </c>
      <c r="E32" s="3">
        <f>IFERROR(INDEX(E51:E500,MATCH($A$32,$C$51:$C$500,0)),"")</f>
        <v>1334.12</v>
      </c>
      <c r="H32" s="3">
        <f>IFERROR(INDEX(D32:G32,COUNT(D32:G32)),"")</f>
        <v>1334.12</v>
      </c>
      <c r="I32" s="3">
        <f t="shared" ref="I32:Z32" si="24">IFERROR(INDEX(I51:I500,MATCH($C$32,$C$51:$C$500,0)),"")</f>
        <v>1321.4</v>
      </c>
      <c r="J32" s="3">
        <f t="shared" si="24"/>
        <v>1193.1199999999999</v>
      </c>
      <c r="K32" s="3">
        <f t="shared" si="24"/>
        <v>1112.3</v>
      </c>
      <c r="L32" s="3">
        <f t="shared" si="24"/>
        <v>1059.3900000000001</v>
      </c>
      <c r="M32" s="3">
        <f t="shared" si="24"/>
        <v>1020.66</v>
      </c>
      <c r="N32" s="3">
        <f t="shared" si="24"/>
        <v>900.23</v>
      </c>
      <c r="O32" s="3">
        <f t="shared" si="24"/>
        <v>836.29</v>
      </c>
      <c r="P32" s="3">
        <f t="shared" si="24"/>
        <v>807.24</v>
      </c>
      <c r="Q32" s="3">
        <f t="shared" si="24"/>
        <v>767.61</v>
      </c>
      <c r="R32" s="3">
        <f t="shared" si="24"/>
        <v>498.36</v>
      </c>
      <c r="S32" s="3">
        <f t="shared" si="24"/>
        <v>922.41</v>
      </c>
      <c r="T32" s="3">
        <f t="shared" si="24"/>
        <v>789.89</v>
      </c>
      <c r="U32" s="3">
        <f t="shared" si="24"/>
        <v>734.92</v>
      </c>
      <c r="V32" s="3">
        <f t="shared" si="24"/>
        <v>681.37</v>
      </c>
      <c r="W32" s="3">
        <f t="shared" si="24"/>
        <v>582.46</v>
      </c>
      <c r="X32" s="3">
        <f t="shared" si="24"/>
        <v>525.91999999999996</v>
      </c>
      <c r="Y32" s="3">
        <f t="shared" si="24"/>
        <v>500.79</v>
      </c>
      <c r="Z32" s="3">
        <f t="shared" si="24"/>
        <v>460.02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0.3</v>
      </c>
      <c r="E33" s="3">
        <f>IFERROR(INDEX(E51:E500,MATCH($A$33,$C$51:$C$500,0)),"")</f>
        <v>0.3</v>
      </c>
      <c r="H33" s="3">
        <f>IFERROR(INDEX(D33:G33,COUNT(D33:G33)),"")</f>
        <v>0.3</v>
      </c>
      <c r="I33" s="3">
        <f t="shared" ref="I33:Z33" si="25">IFERROR(INDEX(I51:I500,MATCH($C$33,$C$51:$C$500,0)),"")</f>
        <v>0.34</v>
      </c>
      <c r="J33" s="3">
        <f t="shared" si="25"/>
        <v>0.39</v>
      </c>
      <c r="K33" s="3">
        <f t="shared" si="25"/>
        <v>0.63</v>
      </c>
      <c r="L33" s="3">
        <f t="shared" si="25"/>
        <v>0.51</v>
      </c>
      <c r="M33" s="3">
        <f t="shared" si="25"/>
        <v>0.28999999999999998</v>
      </c>
      <c r="N33" s="3">
        <f t="shared" si="25"/>
        <v>0.34</v>
      </c>
      <c r="O33" s="3">
        <f t="shared" si="25"/>
        <v>0.37</v>
      </c>
      <c r="P33" s="3">
        <f t="shared" si="25"/>
        <v>0.31</v>
      </c>
      <c r="Q33" s="3">
        <f t="shared" si="25"/>
        <v>0.37</v>
      </c>
      <c r="R33" s="3">
        <f t="shared" si="25"/>
        <v>0.76</v>
      </c>
      <c r="S33" s="3">
        <f t="shared" si="25"/>
        <v>0.48</v>
      </c>
      <c r="T33" s="3">
        <f t="shared" si="25"/>
        <v>1.2</v>
      </c>
      <c r="U33" s="3">
        <f t="shared" si="25"/>
        <v>0.66</v>
      </c>
      <c r="V33" s="3">
        <f t="shared" si="25"/>
        <v>0.72</v>
      </c>
      <c r="W33" s="3">
        <f t="shared" si="25"/>
        <v>0.47</v>
      </c>
      <c r="X33" s="3">
        <f t="shared" si="25"/>
        <v>0.49</v>
      </c>
      <c r="Y33" s="3">
        <f t="shared" si="25"/>
        <v>0.57999999999999996</v>
      </c>
      <c r="Z33" s="3">
        <f t="shared" si="25"/>
        <v>0.78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70.86</v>
      </c>
      <c r="E34" s="3">
        <f>IFERROR(INDEX(E51:E500,MATCH($A$34,$C$51:$C$500,0)),"")</f>
        <v>20.05</v>
      </c>
      <c r="H34" s="3">
        <f>IFERROR(INDEX(D34:G34,COUNT(D34:G34)),"")</f>
        <v>20.05</v>
      </c>
      <c r="I34" s="3">
        <f t="shared" ref="I34:Z34" si="26">IFERROR(INDEX(I51:I500,MATCH($C$34,$C$51:$C$500,0)),"")</f>
        <v>9.56</v>
      </c>
      <c r="J34" s="3">
        <f t="shared" si="26"/>
        <v>11.66</v>
      </c>
      <c r="K34" s="3">
        <f t="shared" si="26"/>
        <v>41.97</v>
      </c>
      <c r="L34" s="3">
        <f t="shared" si="26"/>
        <v>36.659999999999997</v>
      </c>
      <c r="M34" s="3">
        <f t="shared" si="26"/>
        <v>6.23</v>
      </c>
      <c r="N34" s="3">
        <f t="shared" si="26"/>
        <v>4.5599999999999996</v>
      </c>
      <c r="O34" s="3">
        <f t="shared" si="26"/>
        <v>13.41</v>
      </c>
      <c r="P34" s="3">
        <f t="shared" si="26"/>
        <v>6.25</v>
      </c>
      <c r="Q34" s="3">
        <f t="shared" si="26"/>
        <v>7.42</v>
      </c>
      <c r="R34" s="3">
        <f t="shared" si="26"/>
        <v>8.65</v>
      </c>
      <c r="S34" s="3">
        <f t="shared" si="26"/>
        <v>2.72</v>
      </c>
      <c r="T34" s="3">
        <f t="shared" si="26"/>
        <v>16.809999999999999</v>
      </c>
      <c r="U34" s="3">
        <f t="shared" si="26"/>
        <v>4.28</v>
      </c>
      <c r="V34" s="3">
        <f t="shared" si="26"/>
        <v>3.25</v>
      </c>
      <c r="W34" s="3">
        <f t="shared" si="26"/>
        <v>5.27</v>
      </c>
      <c r="X34" s="3">
        <f t="shared" si="26"/>
        <v>16.66</v>
      </c>
      <c r="Y34" s="3">
        <f t="shared" si="26"/>
        <v>13.89</v>
      </c>
      <c r="Z34" s="3">
        <f t="shared" si="26"/>
        <v>10.51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5.3</v>
      </c>
      <c r="E35" s="3">
        <f>IFERROR(INDEX(E51:E500,MATCH($A$35,$C$51:$C$500,0)),"")</f>
        <v>6.29</v>
      </c>
      <c r="H35" s="3">
        <f>IFERROR(INDEX(D35:G35,COUNT(D35:G35)),"")</f>
        <v>6.29</v>
      </c>
      <c r="I35" s="3">
        <f t="shared" ref="I35:Z35" si="27">IFERROR(INDEX(I51:I500,MATCH($C$35,$C$51:$C$500,0)),"")</f>
        <v>0.63</v>
      </c>
      <c r="J35" s="3">
        <f t="shared" si="27"/>
        <v>0.55000000000000004</v>
      </c>
      <c r="K35" s="3">
        <f t="shared" si="27"/>
        <v>1.06</v>
      </c>
      <c r="L35" s="3">
        <f t="shared" si="27"/>
        <v>0.77</v>
      </c>
      <c r="M35" s="3">
        <f t="shared" si="27"/>
        <v>0.42</v>
      </c>
      <c r="N35" s="3">
        <f t="shared" si="27"/>
        <v>0.39</v>
      </c>
      <c r="O35" s="3">
        <f t="shared" si="27"/>
        <v>0.4</v>
      </c>
      <c r="P35" s="3">
        <f t="shared" si="27"/>
        <v>0.31</v>
      </c>
      <c r="Q35" s="3">
        <f t="shared" si="27"/>
        <v>0.39</v>
      </c>
      <c r="R35" s="3">
        <f t="shared" si="27"/>
        <v>0.62</v>
      </c>
      <c r="S35" s="3">
        <f t="shared" si="27"/>
        <v>0.38</v>
      </c>
      <c r="T35" s="3">
        <f t="shared" si="27"/>
        <v>1.1399999999999999</v>
      </c>
      <c r="U35" s="3">
        <f t="shared" si="27"/>
        <v>0.52</v>
      </c>
      <c r="V35" s="3">
        <f t="shared" si="27"/>
        <v>0.56000000000000005</v>
      </c>
      <c r="W35" s="3">
        <f t="shared" si="27"/>
        <v>0.46</v>
      </c>
      <c r="X35" s="3">
        <f t="shared" si="27"/>
        <v>0.56000000000000005</v>
      </c>
      <c r="Y35" s="3">
        <f t="shared" si="27"/>
        <v>0.64</v>
      </c>
      <c r="Z35" s="3">
        <f t="shared" si="27"/>
        <v>0.65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26677423000</v>
      </c>
      <c r="E51" s="5">
        <v>22486005000</v>
      </c>
      <c r="F51" s="5">
        <v>183296995000</v>
      </c>
      <c r="G51" s="5">
        <v>19914167000</v>
      </c>
      <c r="I51" s="5">
        <v>249379304000</v>
      </c>
      <c r="J51" s="5">
        <v>292488227000</v>
      </c>
      <c r="K51" s="5">
        <v>229195322000</v>
      </c>
      <c r="L51" s="5">
        <v>243172993000</v>
      </c>
      <c r="M51" s="5">
        <v>242697772000</v>
      </c>
      <c r="N51" s="5">
        <v>275023586000</v>
      </c>
      <c r="O51" s="5">
        <v>267412037000</v>
      </c>
      <c r="P51" s="5">
        <v>277822414000</v>
      </c>
      <c r="Q51" s="5">
        <v>258534236000</v>
      </c>
      <c r="R51" s="5">
        <v>213891077000</v>
      </c>
      <c r="S51" s="5">
        <v>203177755000</v>
      </c>
      <c r="T51" s="5">
        <v>145258585000</v>
      </c>
      <c r="U51" s="5">
        <v>163144488000</v>
      </c>
      <c r="V51" s="5">
        <v>152889788000</v>
      </c>
      <c r="W51" s="5">
        <v>104625630000</v>
      </c>
      <c r="X51" s="5">
        <v>79000596000</v>
      </c>
      <c r="Y51" s="5">
        <v>78595162000</v>
      </c>
      <c r="Z51" s="5">
        <v>96998596000</v>
      </c>
    </row>
    <row r="52" spans="2:26" ht="15.5" x14ac:dyDescent="0.35">
      <c r="C52" t="s">
        <v>611</v>
      </c>
      <c r="D52" s="5">
        <v>72906692000</v>
      </c>
      <c r="E52" s="5">
        <v>70556054000</v>
      </c>
      <c r="F52" s="5">
        <v>85231110000</v>
      </c>
      <c r="G52" s="5">
        <v>78101699000</v>
      </c>
      <c r="I52" s="5">
        <v>326057685000</v>
      </c>
      <c r="J52" s="5">
        <v>381415469000</v>
      </c>
      <c r="K52" s="5">
        <v>378280503000</v>
      </c>
      <c r="L52" s="5">
        <v>459217936000</v>
      </c>
      <c r="M52" s="5">
        <v>477181675000</v>
      </c>
      <c r="N52" s="5">
        <v>452779209000</v>
      </c>
      <c r="O52" s="5">
        <v>450877041000</v>
      </c>
      <c r="P52" s="5">
        <v>443617894000</v>
      </c>
      <c r="Q52" s="5">
        <v>393700614000</v>
      </c>
      <c r="R52" s="5">
        <v>333042320000</v>
      </c>
      <c r="S52" s="5">
        <v>309215380000</v>
      </c>
      <c r="T52" s="5">
        <v>261815474000</v>
      </c>
      <c r="U52" s="5">
        <v>226262405000</v>
      </c>
      <c r="V52" s="5">
        <v>239282446000</v>
      </c>
      <c r="W52" s="5">
        <v>190598149000</v>
      </c>
      <c r="X52" s="5">
        <v>168247460000</v>
      </c>
      <c r="Y52" s="5">
        <v>145090967000</v>
      </c>
      <c r="Z52" s="5">
        <v>157062293000</v>
      </c>
    </row>
    <row r="53" spans="2:26" ht="15.5" x14ac:dyDescent="0.35">
      <c r="C53" t="s">
        <v>612</v>
      </c>
      <c r="D53" s="5">
        <v>-43406004000</v>
      </c>
      <c r="E53" s="5">
        <v>-26384187000</v>
      </c>
      <c r="F53" s="5">
        <v>126812968000</v>
      </c>
      <c r="G53" s="5">
        <v>-44093022000</v>
      </c>
      <c r="K53" s="5">
        <v>-220273415000</v>
      </c>
      <c r="L53" s="5">
        <v>-247915824000</v>
      </c>
      <c r="M53" s="5">
        <v>-282427457000</v>
      </c>
      <c r="N53" s="5">
        <v>-243367291000</v>
      </c>
      <c r="O53" s="5">
        <v>-204377447000</v>
      </c>
      <c r="P53" s="5">
        <v>-168957963000</v>
      </c>
      <c r="Q53" s="5">
        <v>-145486590000</v>
      </c>
      <c r="R53" s="5">
        <v>-114765383000</v>
      </c>
      <c r="S53" s="5">
        <v>-110899120000</v>
      </c>
      <c r="T53" s="5">
        <v>-119323099000</v>
      </c>
      <c r="U53" s="5">
        <v>-75413279000</v>
      </c>
      <c r="V53" s="5">
        <v>-87941958000</v>
      </c>
      <c r="W53" s="5">
        <v>-92325105000</v>
      </c>
      <c r="X53" s="5">
        <v>-84057829000</v>
      </c>
      <c r="Y53" s="5">
        <v>-88373469000</v>
      </c>
      <c r="Z53" s="5">
        <v>-90094737000</v>
      </c>
    </row>
    <row r="54" spans="2:26" ht="15.5" x14ac:dyDescent="0.35">
      <c r="C54" t="s">
        <v>613</v>
      </c>
      <c r="D54" s="5">
        <v>-17516743000</v>
      </c>
      <c r="E54" s="5">
        <v>-23523723000</v>
      </c>
      <c r="F54" s="5">
        <v>62833454000</v>
      </c>
      <c r="G54" s="5">
        <v>-18468905000</v>
      </c>
      <c r="K54" s="5">
        <v>28585868000</v>
      </c>
      <c r="L54" s="5">
        <v>12191417000</v>
      </c>
      <c r="M54" s="5">
        <v>10642266000</v>
      </c>
      <c r="N54" s="5">
        <v>22058200000</v>
      </c>
      <c r="O54" s="5">
        <v>4304892000</v>
      </c>
      <c r="P54" s="5">
        <v>-9760789000</v>
      </c>
      <c r="Q54" s="5">
        <v>-22171348000</v>
      </c>
      <c r="R54" s="5">
        <v>-16003103000</v>
      </c>
      <c r="S54" s="5">
        <v>-22012900000</v>
      </c>
      <c r="T54" s="5">
        <v>-10551590000</v>
      </c>
      <c r="U54" s="5">
        <v>-909133000</v>
      </c>
      <c r="V54" s="5">
        <v>-15034125000</v>
      </c>
      <c r="W54" s="5">
        <v>-5216858000</v>
      </c>
      <c r="X54" s="5">
        <v>-11523220000</v>
      </c>
      <c r="Y54" s="5">
        <v>3234087000</v>
      </c>
      <c r="Z54" s="5">
        <v>6541970000</v>
      </c>
    </row>
    <row r="55" spans="2:26" ht="15.5" x14ac:dyDescent="0.35">
      <c r="C55" t="s">
        <v>619</v>
      </c>
      <c r="F55" s="5">
        <v>19408070000</v>
      </c>
      <c r="G55" s="5">
        <v>14902156000</v>
      </c>
      <c r="I55" s="5">
        <v>34310226000</v>
      </c>
      <c r="J55" s="5">
        <v>24395933000</v>
      </c>
      <c r="K55" s="5">
        <v>42602366000</v>
      </c>
      <c r="L55" s="5">
        <v>19679464000</v>
      </c>
      <c r="M55" s="5">
        <v>37301288000</v>
      </c>
      <c r="N55" s="5">
        <v>43553468000</v>
      </c>
      <c r="O55" s="5">
        <v>16607551000</v>
      </c>
      <c r="P55" s="5">
        <v>12923272000</v>
      </c>
      <c r="Q55" s="5">
        <v>32491560000</v>
      </c>
      <c r="R55" s="5">
        <v>11617243000</v>
      </c>
      <c r="S55" s="5">
        <v>26874395000</v>
      </c>
      <c r="T55" s="5">
        <v>13317800000</v>
      </c>
      <c r="U55" s="5">
        <v>13204495000</v>
      </c>
      <c r="V55" s="5">
        <v>16583425000</v>
      </c>
      <c r="W55" s="5">
        <v>11569444000</v>
      </c>
      <c r="X55" s="5">
        <v>6334185000</v>
      </c>
      <c r="Y55" s="5">
        <v>18643577000</v>
      </c>
      <c r="Z55" s="5">
        <v>23489070000</v>
      </c>
    </row>
    <row r="56" spans="2:26" ht="15.5" x14ac:dyDescent="0.35">
      <c r="C56" t="s">
        <v>79</v>
      </c>
      <c r="D56" s="5">
        <v>232258000</v>
      </c>
      <c r="E56" s="5">
        <v>-2627148000</v>
      </c>
      <c r="F56" s="5">
        <v>20001417000</v>
      </c>
      <c r="G56" s="5">
        <v>-370627000</v>
      </c>
      <c r="I56" s="5">
        <v>29410724000</v>
      </c>
      <c r="J56" s="5">
        <v>25805990000</v>
      </c>
      <c r="K56" s="5">
        <v>14361822000</v>
      </c>
      <c r="L56" s="5">
        <v>10460511000</v>
      </c>
      <c r="M56" s="5">
        <v>29183783000</v>
      </c>
      <c r="N56" s="5">
        <v>709731000</v>
      </c>
      <c r="O56" s="5">
        <v>5772694000</v>
      </c>
      <c r="P56" s="5">
        <v>-1971459000</v>
      </c>
      <c r="Q56" s="5">
        <v>84947276000</v>
      </c>
      <c r="R56" s="5">
        <v>2213936000</v>
      </c>
      <c r="S56" s="5">
        <v>-852833000</v>
      </c>
      <c r="T56" s="5">
        <v>4307825000</v>
      </c>
      <c r="U56" s="5">
        <v>-5890448000</v>
      </c>
      <c r="V56" s="5">
        <v>1796909000</v>
      </c>
      <c r="W56" s="5">
        <v>731079000</v>
      </c>
    </row>
    <row r="57" spans="2:26" ht="15.5" x14ac:dyDescent="0.35">
      <c r="C57" t="s">
        <v>74</v>
      </c>
      <c r="D57" s="5">
        <v>-24391210000</v>
      </c>
      <c r="E57" s="5">
        <v>-19930241000</v>
      </c>
      <c r="F57" s="5">
        <v>-176030335000</v>
      </c>
      <c r="G57" s="5">
        <v>-23267481000</v>
      </c>
      <c r="I57" s="5">
        <v>-241571200000</v>
      </c>
      <c r="J57" s="5">
        <v>-288070638000</v>
      </c>
      <c r="K57" s="5">
        <v>-223922301000</v>
      </c>
      <c r="L57" s="5">
        <v>-239950363000</v>
      </c>
      <c r="M57" s="5">
        <v>-231594536000</v>
      </c>
      <c r="N57" s="5">
        <v>-254539734000</v>
      </c>
      <c r="O57" s="5">
        <v>-258565834000</v>
      </c>
      <c r="P57" s="5">
        <v>-265510821000</v>
      </c>
      <c r="Q57" s="5">
        <v>-240684158000</v>
      </c>
      <c r="R57" s="5">
        <v>-202892313000</v>
      </c>
      <c r="S57" s="5">
        <v>-175342578000</v>
      </c>
      <c r="T57" s="5">
        <v>-134232039000</v>
      </c>
      <c r="U57" s="5">
        <v>-146526961000</v>
      </c>
      <c r="V57" s="5">
        <v>-123051642000</v>
      </c>
      <c r="W57" s="5">
        <v>-100211125000</v>
      </c>
      <c r="X57" s="5">
        <v>-88105032000</v>
      </c>
      <c r="Y57" s="5">
        <v>-82666923000</v>
      </c>
      <c r="Z57" s="5">
        <v>-85058695000</v>
      </c>
    </row>
    <row r="58" spans="2:26" ht="15.5" x14ac:dyDescent="0.35">
      <c r="C58" t="s">
        <v>617</v>
      </c>
      <c r="F58" s="5">
        <v>-146911051000</v>
      </c>
      <c r="G58" s="5">
        <v>-790216000</v>
      </c>
      <c r="I58" s="5">
        <v>-147701267000</v>
      </c>
      <c r="J58" s="5">
        <v>-187136740000</v>
      </c>
      <c r="K58" s="5">
        <v>-231043680000</v>
      </c>
      <c r="L58" s="5">
        <v>-215685705000</v>
      </c>
      <c r="M58" s="5">
        <v>-173301359000</v>
      </c>
      <c r="N58" s="5">
        <v>-192018411000</v>
      </c>
      <c r="O58" s="5">
        <v>-200623685000</v>
      </c>
      <c r="P58" s="5">
        <v>-130351878000</v>
      </c>
      <c r="Q58" s="5">
        <v>-77380067000</v>
      </c>
      <c r="R58" s="5">
        <v>-72048940000</v>
      </c>
      <c r="S58" s="5">
        <v>-78238920000</v>
      </c>
      <c r="T58" s="5">
        <v>-78902568000</v>
      </c>
      <c r="U58" s="5">
        <v>-82549673000</v>
      </c>
      <c r="V58" s="5">
        <v>-78269722000</v>
      </c>
      <c r="W58" s="5">
        <v>-76130125000</v>
      </c>
      <c r="X58" s="5">
        <v>-105684085000</v>
      </c>
      <c r="Y58" s="5">
        <v>-155564044000</v>
      </c>
      <c r="Z58" s="5">
        <v>-77444398000</v>
      </c>
    </row>
    <row r="59" spans="2:26" ht="15.5" x14ac:dyDescent="0.35">
      <c r="C59" t="s">
        <v>618</v>
      </c>
      <c r="F59" s="5">
        <v>61194000</v>
      </c>
      <c r="G59" s="5">
        <v>-61194000</v>
      </c>
      <c r="K59" s="5">
        <v>167714899000</v>
      </c>
      <c r="L59" s="5">
        <v>145298285000</v>
      </c>
      <c r="M59" s="5">
        <v>108859136000</v>
      </c>
      <c r="N59" s="5">
        <v>110191596000</v>
      </c>
      <c r="O59" s="5">
        <v>118718905000</v>
      </c>
      <c r="P59" s="5">
        <v>65977127000</v>
      </c>
      <c r="Q59" s="5">
        <v>27634267000</v>
      </c>
      <c r="R59" s="5">
        <v>25712873000</v>
      </c>
      <c r="S59" s="5">
        <v>32856267000</v>
      </c>
      <c r="T59" s="5">
        <v>37844545000</v>
      </c>
      <c r="U59" s="5">
        <v>37435995000</v>
      </c>
      <c r="V59" s="5">
        <v>35331801000</v>
      </c>
      <c r="W59" s="5">
        <v>39253032000</v>
      </c>
      <c r="X59" s="5">
        <v>81835404000</v>
      </c>
      <c r="Y59" s="5">
        <v>118047082000</v>
      </c>
      <c r="Z59" s="5">
        <v>30591620000</v>
      </c>
    </row>
    <row r="60" spans="2:26" ht="15.5" x14ac:dyDescent="0.35">
      <c r="C60" t="s">
        <v>2317</v>
      </c>
      <c r="K60" s="5">
        <v>-8369796000</v>
      </c>
      <c r="L60" s="5">
        <v>-14804302000</v>
      </c>
      <c r="M60" s="5">
        <v>819504000</v>
      </c>
      <c r="N60" s="5">
        <v>11487303000</v>
      </c>
      <c r="O60" s="5">
        <v>-11486180000</v>
      </c>
      <c r="P60" s="5">
        <v>-10089064000</v>
      </c>
      <c r="Q60" s="5">
        <v>-4515731000</v>
      </c>
      <c r="R60" s="5">
        <v>-282386000</v>
      </c>
      <c r="S60" s="5">
        <v>-9022486000</v>
      </c>
      <c r="T60" s="5">
        <v>210034000</v>
      </c>
      <c r="U60" s="5">
        <v>-14176843000</v>
      </c>
      <c r="V60" s="5">
        <v>264209000</v>
      </c>
      <c r="W60" s="5">
        <v>834212000</v>
      </c>
      <c r="X60" s="5">
        <v>-2944105000</v>
      </c>
      <c r="Y60" s="5">
        <v>12498851000</v>
      </c>
      <c r="Z60" s="5">
        <v>14094499000</v>
      </c>
    </row>
    <row r="61" spans="2:26" ht="15.5" x14ac:dyDescent="0.35">
      <c r="C61" t="s">
        <v>616</v>
      </c>
      <c r="K61" s="5">
        <v>-19929117000</v>
      </c>
      <c r="L61" s="5">
        <v>-25075157000</v>
      </c>
      <c r="M61" s="5">
        <v>-18647732000</v>
      </c>
      <c r="N61" s="5">
        <v>-39555580000</v>
      </c>
      <c r="O61" s="5">
        <v>-40866127000</v>
      </c>
      <c r="P61" s="5">
        <v>-50294238000</v>
      </c>
      <c r="Q61" s="5">
        <v>-58670258000</v>
      </c>
      <c r="R61" s="5">
        <v>-46980996000</v>
      </c>
      <c r="S61" s="5">
        <v>-31472761000</v>
      </c>
      <c r="T61" s="5">
        <v>-10275726000</v>
      </c>
      <c r="U61" s="5">
        <v>-11272010000</v>
      </c>
      <c r="V61" s="5">
        <v>-19357503000</v>
      </c>
      <c r="W61" s="5">
        <v>-13691717000</v>
      </c>
      <c r="X61" s="5">
        <v>-12650449000</v>
      </c>
      <c r="Y61" s="5">
        <v>-13986366000</v>
      </c>
      <c r="Z61" s="5">
        <v>-16151204000</v>
      </c>
    </row>
    <row r="62" spans="2:26" ht="15.5" x14ac:dyDescent="0.35">
      <c r="C62" t="s">
        <v>245</v>
      </c>
      <c r="D62" s="5">
        <v>-24391210000</v>
      </c>
      <c r="E62" s="5">
        <v>-19930241000</v>
      </c>
      <c r="F62" s="5">
        <v>-29180478000</v>
      </c>
      <c r="G62" s="5">
        <v>-22416071000</v>
      </c>
      <c r="I62" s="5">
        <v>-93869933000</v>
      </c>
      <c r="J62" s="5">
        <v>-100933898000</v>
      </c>
      <c r="K62" s="5">
        <v>-132294607000</v>
      </c>
      <c r="L62" s="5">
        <v>-129683484000</v>
      </c>
      <c r="M62" s="5">
        <v>-149324085000</v>
      </c>
      <c r="N62" s="5">
        <v>-144644642000</v>
      </c>
      <c r="O62" s="5">
        <v>-124308747000</v>
      </c>
      <c r="P62" s="5">
        <v>-140752768000</v>
      </c>
      <c r="Q62" s="5">
        <v>-127752369000</v>
      </c>
      <c r="R62" s="5">
        <v>-109292864000</v>
      </c>
      <c r="S62" s="5">
        <v>-89464678000</v>
      </c>
      <c r="T62" s="5">
        <v>-83108324000</v>
      </c>
      <c r="U62" s="5">
        <v>-75964430000</v>
      </c>
      <c r="V62" s="5">
        <v>-61020427000</v>
      </c>
      <c r="W62" s="5">
        <v>-50476527000</v>
      </c>
      <c r="X62" s="5">
        <v>-48661797000</v>
      </c>
      <c r="Y62" s="5">
        <v>-43662446000</v>
      </c>
      <c r="Z62" s="5">
        <v>-36149212000</v>
      </c>
    </row>
    <row r="63" spans="2:26" ht="15.5" x14ac:dyDescent="0.35">
      <c r="C63" t="s">
        <v>75</v>
      </c>
    </row>
    <row r="64" spans="2:26" ht="15.5" x14ac:dyDescent="0.35">
      <c r="C64" t="s">
        <v>821</v>
      </c>
    </row>
    <row r="65" spans="3:26" ht="15.5" x14ac:dyDescent="0.35">
      <c r="C65" t="s">
        <v>77</v>
      </c>
      <c r="D65" s="5">
        <v>2286213000</v>
      </c>
      <c r="E65" s="5">
        <v>2555764000</v>
      </c>
      <c r="F65" s="5">
        <v>7266660000</v>
      </c>
      <c r="G65" s="5">
        <v>-3353314000</v>
      </c>
      <c r="I65" s="5">
        <v>7808104000</v>
      </c>
      <c r="J65" s="5">
        <v>4417589000</v>
      </c>
      <c r="K65" s="5">
        <v>5273021000</v>
      </c>
      <c r="L65" s="5">
        <v>3222630000</v>
      </c>
      <c r="M65" s="5">
        <v>11103236000</v>
      </c>
      <c r="N65" s="5">
        <v>20483852000</v>
      </c>
      <c r="O65" s="5">
        <v>8846203000</v>
      </c>
      <c r="P65" s="5">
        <v>12311593000</v>
      </c>
      <c r="Q65" s="5">
        <v>17850078000</v>
      </c>
      <c r="R65" s="5">
        <v>10998764000</v>
      </c>
      <c r="S65" s="5">
        <v>27835177000</v>
      </c>
      <c r="T65" s="5">
        <v>11026546000</v>
      </c>
      <c r="U65" s="5">
        <v>16617527000</v>
      </c>
      <c r="V65" s="5">
        <v>29838146000</v>
      </c>
      <c r="W65" s="5">
        <v>4414505000</v>
      </c>
      <c r="X65" s="5">
        <v>-9104436000</v>
      </c>
      <c r="Y65" s="5">
        <v>-4071761000</v>
      </c>
      <c r="Z65" s="5">
        <v>11939901000</v>
      </c>
    </row>
    <row r="66" spans="3:26" ht="15.5" x14ac:dyDescent="0.35">
      <c r="C66" t="s">
        <v>78</v>
      </c>
      <c r="D66" s="5">
        <v>44111000</v>
      </c>
      <c r="E66" s="5">
        <v>-109276000</v>
      </c>
      <c r="F66" s="5">
        <v>903333000</v>
      </c>
      <c r="G66" s="5">
        <v>-765025000</v>
      </c>
      <c r="I66" s="5">
        <v>8667520000</v>
      </c>
      <c r="J66" s="5">
        <v>1654052000</v>
      </c>
      <c r="K66" s="5">
        <v>1545038000</v>
      </c>
      <c r="L66" s="5">
        <v>2755390000</v>
      </c>
      <c r="M66" s="5">
        <v>1211834000</v>
      </c>
      <c r="N66" s="5">
        <v>-1856400000</v>
      </c>
      <c r="O66" s="5">
        <v>-903423000</v>
      </c>
      <c r="P66" s="5">
        <v>2903163000</v>
      </c>
      <c r="Q66" s="5">
        <v>-3920165000</v>
      </c>
      <c r="R66" s="5">
        <v>7731617000</v>
      </c>
      <c r="S66" s="5">
        <v>2636135000</v>
      </c>
      <c r="T66" s="5">
        <v>3106174000</v>
      </c>
      <c r="U66" s="5">
        <v>6873091000</v>
      </c>
      <c r="V66" s="5">
        <v>2788300000</v>
      </c>
      <c r="W66" s="5">
        <v>5130791000</v>
      </c>
      <c r="X66" s="5">
        <v>3387237000</v>
      </c>
      <c r="Y66" s="5">
        <v>1537655000</v>
      </c>
      <c r="Z66" s="5">
        <v>3409880000</v>
      </c>
    </row>
    <row r="67" spans="3:26" ht="15.5" x14ac:dyDescent="0.35">
      <c r="C67" t="s">
        <v>248</v>
      </c>
    </row>
    <row r="68" spans="3:26" ht="15.5" x14ac:dyDescent="0.35">
      <c r="C68" t="s">
        <v>249</v>
      </c>
    </row>
    <row r="69" spans="3:26" ht="15.5" x14ac:dyDescent="0.35">
      <c r="C69" t="s">
        <v>80</v>
      </c>
      <c r="D69" s="5">
        <v>44111000</v>
      </c>
      <c r="E69" s="5">
        <v>-109276000</v>
      </c>
      <c r="F69" s="5">
        <v>903333000</v>
      </c>
      <c r="G69" s="5">
        <v>-765025000</v>
      </c>
      <c r="I69" s="5">
        <v>8667520000</v>
      </c>
      <c r="J69" s="5">
        <v>1654052000</v>
      </c>
      <c r="K69" s="5">
        <v>1545038000</v>
      </c>
      <c r="L69" s="5">
        <v>2755390000</v>
      </c>
      <c r="M69" s="5">
        <v>1211834000</v>
      </c>
      <c r="N69" s="5">
        <v>-1856400000</v>
      </c>
      <c r="O69" s="5">
        <v>-903423000</v>
      </c>
      <c r="P69" s="5">
        <v>2903163000</v>
      </c>
      <c r="Q69" s="5">
        <v>-3920165000</v>
      </c>
      <c r="R69" s="5">
        <v>7731617000</v>
      </c>
      <c r="S69" s="5">
        <v>2636135000</v>
      </c>
      <c r="T69" s="5">
        <v>3106174000</v>
      </c>
      <c r="U69" s="5">
        <v>6873091000</v>
      </c>
      <c r="V69" s="5">
        <v>2788300000</v>
      </c>
      <c r="W69" s="5">
        <v>5130791000</v>
      </c>
      <c r="X69" s="5">
        <v>3387237000</v>
      </c>
      <c r="Y69" s="5">
        <v>1537655000</v>
      </c>
      <c r="Z69" s="5">
        <v>3409880000</v>
      </c>
    </row>
    <row r="70" spans="3:26" ht="15.5" x14ac:dyDescent="0.35">
      <c r="C70" t="s">
        <v>29</v>
      </c>
      <c r="D70" s="5">
        <v>2330324000</v>
      </c>
      <c r="E70" s="5">
        <v>2446488000</v>
      </c>
      <c r="F70" s="5">
        <v>8169993000</v>
      </c>
      <c r="G70" s="5">
        <v>-4118339000</v>
      </c>
      <c r="I70" s="5">
        <v>16475624000</v>
      </c>
      <c r="J70" s="5">
        <v>6071641000</v>
      </c>
      <c r="K70" s="5">
        <v>6818059000</v>
      </c>
      <c r="L70" s="5">
        <v>5978020000</v>
      </c>
      <c r="M70" s="5">
        <v>12315070000</v>
      </c>
      <c r="N70" s="5">
        <v>18627452000</v>
      </c>
      <c r="O70" s="5">
        <v>7942780000</v>
      </c>
      <c r="P70" s="5">
        <v>15214756000</v>
      </c>
      <c r="Q70" s="5">
        <v>13929913000</v>
      </c>
      <c r="R70" s="5">
        <v>18730381000</v>
      </c>
      <c r="S70" s="5">
        <v>30471312000</v>
      </c>
      <c r="T70" s="5">
        <v>14132720000</v>
      </c>
      <c r="U70" s="5">
        <v>23490618000</v>
      </c>
      <c r="V70" s="5">
        <v>32626446000</v>
      </c>
      <c r="W70" s="5">
        <v>9545296000</v>
      </c>
      <c r="X70" s="5">
        <v>-5717199000</v>
      </c>
      <c r="Y70" s="5">
        <v>-2534106000</v>
      </c>
      <c r="Z70" s="5">
        <v>15349781000</v>
      </c>
    </row>
    <row r="71" spans="3:26" ht="15.5" x14ac:dyDescent="0.35">
      <c r="C71" t="s">
        <v>28</v>
      </c>
      <c r="D71" s="5">
        <v>-334089000</v>
      </c>
      <c r="E71" s="5">
        <v>4610214000</v>
      </c>
      <c r="F71" s="5">
        <v>1681659000</v>
      </c>
      <c r="G71" s="5">
        <v>5152049000</v>
      </c>
      <c r="I71" s="5">
        <v>-49075000</v>
      </c>
      <c r="J71" s="5">
        <v>7755500000</v>
      </c>
      <c r="K71" s="5">
        <v>-991066000</v>
      </c>
      <c r="L71" s="5">
        <v>-830400000</v>
      </c>
      <c r="M71" s="5">
        <v>4154122000</v>
      </c>
      <c r="N71" s="5">
        <v>5040852000</v>
      </c>
      <c r="O71" s="5">
        <v>66280000</v>
      </c>
      <c r="P71" s="5">
        <v>-1278237000</v>
      </c>
      <c r="Q71" s="5">
        <v>-418515000</v>
      </c>
      <c r="R71" s="5">
        <v>-3425600000</v>
      </c>
      <c r="S71" s="5">
        <v>-2272038000</v>
      </c>
      <c r="T71" s="5">
        <v>-4291145000</v>
      </c>
      <c r="U71" s="5">
        <v>-3698545000</v>
      </c>
      <c r="V71" s="5">
        <v>-6335721000</v>
      </c>
      <c r="W71" s="5">
        <v>-426077000</v>
      </c>
      <c r="X71" s="5">
        <v>8393976000</v>
      </c>
      <c r="Y71" s="5">
        <v>6170840000</v>
      </c>
      <c r="Z71" s="5">
        <v>-9381645000</v>
      </c>
    </row>
    <row r="72" spans="3:26" ht="15.5" x14ac:dyDescent="0.35">
      <c r="C72" t="s">
        <v>81</v>
      </c>
      <c r="F72" s="5">
        <v>-136205000</v>
      </c>
      <c r="I72" s="5">
        <v>-136205000</v>
      </c>
      <c r="J72" s="5">
        <v>-156064000</v>
      </c>
      <c r="K72" s="5">
        <v>-118455000</v>
      </c>
      <c r="L72" s="5">
        <v>-318542000</v>
      </c>
      <c r="O72" s="5">
        <v>-414986000</v>
      </c>
      <c r="P72" s="5">
        <v>-1572990000</v>
      </c>
      <c r="Q72" s="5">
        <v>-458867000</v>
      </c>
      <c r="R72" s="5">
        <v>-4198484000</v>
      </c>
      <c r="S72" s="5">
        <v>-3115321000</v>
      </c>
      <c r="T72" s="5">
        <v>-4604615000</v>
      </c>
      <c r="U72" s="5">
        <v>-447964000</v>
      </c>
      <c r="V72" s="5">
        <v>-31200000</v>
      </c>
      <c r="W72" s="5">
        <v>-31200000</v>
      </c>
      <c r="X72" s="5">
        <v>-36994000</v>
      </c>
      <c r="Y72" s="5">
        <v>-31200000</v>
      </c>
      <c r="Z72" s="5">
        <v>-31200000</v>
      </c>
    </row>
    <row r="73" spans="3:26" ht="15.5" x14ac:dyDescent="0.35">
      <c r="C73" t="s">
        <v>82</v>
      </c>
      <c r="D73" s="5">
        <v>-334089000</v>
      </c>
      <c r="E73" s="5">
        <v>4610214000</v>
      </c>
      <c r="F73" s="5">
        <v>1817864000</v>
      </c>
      <c r="G73" s="5">
        <v>5152049000</v>
      </c>
      <c r="I73" s="5">
        <v>87130000</v>
      </c>
      <c r="J73" s="5">
        <v>7911564000</v>
      </c>
      <c r="K73" s="5">
        <v>-872611000</v>
      </c>
      <c r="L73" s="5">
        <v>-511858000</v>
      </c>
      <c r="M73" s="5">
        <v>4154122000</v>
      </c>
      <c r="N73" s="5">
        <v>5040852000</v>
      </c>
      <c r="O73" s="5">
        <v>481266000</v>
      </c>
      <c r="P73" s="5">
        <v>294753000</v>
      </c>
      <c r="Q73" s="5">
        <v>40352000</v>
      </c>
      <c r="R73" s="5">
        <v>772884000</v>
      </c>
      <c r="S73" s="5">
        <v>843283000</v>
      </c>
      <c r="T73" s="5">
        <v>313470000</v>
      </c>
      <c r="U73" s="5">
        <v>-3250581000</v>
      </c>
      <c r="V73" s="5">
        <v>-6304521000</v>
      </c>
      <c r="W73" s="5">
        <v>-394877000</v>
      </c>
      <c r="X73" s="5">
        <v>8430970000</v>
      </c>
      <c r="Y73" s="5">
        <v>6202040000</v>
      </c>
      <c r="Z73" s="5">
        <v>-9350445000</v>
      </c>
    </row>
    <row r="74" spans="3:26" ht="15.5" x14ac:dyDescent="0.35">
      <c r="C74" t="s">
        <v>84</v>
      </c>
      <c r="D74" s="5">
        <v>-334089000</v>
      </c>
      <c r="E74" s="5">
        <v>4610214000</v>
      </c>
      <c r="F74" s="5">
        <v>1681659000</v>
      </c>
      <c r="G74" s="5">
        <v>5152049000</v>
      </c>
      <c r="I74" s="5">
        <v>-49075000</v>
      </c>
      <c r="J74" s="5">
        <v>7755500000</v>
      </c>
      <c r="K74" s="5">
        <v>-991066000</v>
      </c>
      <c r="L74" s="5">
        <v>-830400000</v>
      </c>
      <c r="M74" s="5">
        <v>4154122000</v>
      </c>
      <c r="N74" s="5">
        <v>5040852000</v>
      </c>
      <c r="O74" s="5">
        <v>66280000</v>
      </c>
      <c r="P74" s="5">
        <v>-1278237000</v>
      </c>
      <c r="Q74" s="5">
        <v>-418515000</v>
      </c>
      <c r="R74" s="5">
        <v>-3425600000</v>
      </c>
      <c r="S74" s="5">
        <v>-2272038000</v>
      </c>
      <c r="T74" s="5">
        <v>-4291145000</v>
      </c>
      <c r="U74" s="5">
        <v>-3698545000</v>
      </c>
      <c r="V74" s="5">
        <v>-6335721000</v>
      </c>
      <c r="W74" s="5">
        <v>-426077000</v>
      </c>
      <c r="X74" s="5">
        <v>8393976000</v>
      </c>
      <c r="Y74" s="5">
        <v>6170840000</v>
      </c>
      <c r="Z74" s="5">
        <v>-9381645000</v>
      </c>
    </row>
    <row r="75" spans="3:26" ht="15.5" x14ac:dyDescent="0.35">
      <c r="C75" t="s">
        <v>327</v>
      </c>
      <c r="D75" s="5">
        <v>1996235000</v>
      </c>
      <c r="E75" s="5">
        <v>7056702000</v>
      </c>
      <c r="F75" s="5">
        <v>9851652000</v>
      </c>
      <c r="G75" s="5">
        <v>1033710000</v>
      </c>
      <c r="I75" s="5">
        <v>16426549000</v>
      </c>
      <c r="J75" s="5">
        <v>13827141000</v>
      </c>
      <c r="K75" s="5">
        <v>5826993000</v>
      </c>
      <c r="L75" s="5">
        <v>5147620000</v>
      </c>
      <c r="M75" s="5">
        <v>16469192000</v>
      </c>
      <c r="N75" s="5">
        <v>23668304000</v>
      </c>
      <c r="O75" s="5">
        <v>8009060000</v>
      </c>
      <c r="P75" s="5">
        <v>13936519000</v>
      </c>
      <c r="Q75" s="5">
        <v>13511398000</v>
      </c>
      <c r="R75" s="5">
        <v>15304781000</v>
      </c>
      <c r="S75" s="5">
        <v>28199274000</v>
      </c>
      <c r="T75" s="5">
        <v>9841575000</v>
      </c>
      <c r="U75" s="5">
        <v>19792073000</v>
      </c>
      <c r="V75" s="5">
        <v>26290725000</v>
      </c>
      <c r="W75" s="5">
        <v>9119219000</v>
      </c>
      <c r="X75" s="5">
        <v>2676777000</v>
      </c>
      <c r="Y75" s="5">
        <v>3636734000</v>
      </c>
      <c r="Z75" s="5">
        <v>5968136000</v>
      </c>
    </row>
    <row r="76" spans="3:26" ht="15.5" x14ac:dyDescent="0.35">
      <c r="C76" t="s">
        <v>800</v>
      </c>
      <c r="X76" s="5">
        <v>-198000</v>
      </c>
      <c r="Y76" s="5">
        <v>-107000</v>
      </c>
      <c r="Z76" s="5">
        <v>-113000</v>
      </c>
    </row>
    <row r="77" spans="3:26" ht="15.5" x14ac:dyDescent="0.35">
      <c r="C77" t="s">
        <v>86</v>
      </c>
      <c r="D77" s="5">
        <v>1996235000</v>
      </c>
      <c r="E77" s="5">
        <v>7056702000</v>
      </c>
      <c r="F77" s="5">
        <v>9851652000</v>
      </c>
      <c r="G77" s="5">
        <v>1033710000</v>
      </c>
      <c r="I77" s="5">
        <v>16426549000</v>
      </c>
      <c r="J77" s="5">
        <v>13827141000</v>
      </c>
      <c r="K77" s="5">
        <v>5826993000</v>
      </c>
      <c r="L77" s="5">
        <v>5147620000</v>
      </c>
      <c r="M77" s="5">
        <v>16469192000</v>
      </c>
      <c r="N77" s="5">
        <v>23668304000</v>
      </c>
      <c r="O77" s="5">
        <v>8009060000</v>
      </c>
      <c r="P77" s="5">
        <v>13936519000</v>
      </c>
      <c r="Q77" s="5">
        <v>13511398000</v>
      </c>
      <c r="R77" s="5">
        <v>15304781000</v>
      </c>
      <c r="S77" s="5">
        <v>28199274000</v>
      </c>
      <c r="T77" s="5">
        <v>9841575000</v>
      </c>
      <c r="U77" s="5">
        <v>19792073000</v>
      </c>
      <c r="V77" s="5">
        <v>26290725000</v>
      </c>
      <c r="W77" s="5">
        <v>9119219000</v>
      </c>
      <c r="X77" s="5">
        <v>2676579000</v>
      </c>
      <c r="Y77" s="5">
        <v>3636627000</v>
      </c>
      <c r="Z77" s="5">
        <v>5968023000</v>
      </c>
    </row>
    <row r="78" spans="3:26" ht="15.5" x14ac:dyDescent="0.35">
      <c r="C78" t="s">
        <v>87</v>
      </c>
      <c r="D78" s="5">
        <v>232258000</v>
      </c>
      <c r="E78" s="5">
        <v>-2627148000</v>
      </c>
      <c r="F78" s="5">
        <v>20001417000</v>
      </c>
      <c r="G78" s="5">
        <v>-370627000</v>
      </c>
      <c r="I78" s="5">
        <v>29410724000</v>
      </c>
      <c r="J78" s="5">
        <v>25805990000</v>
      </c>
      <c r="K78" s="5">
        <v>14361822000</v>
      </c>
      <c r="L78" s="5">
        <v>10460511000</v>
      </c>
      <c r="M78" s="5">
        <v>29183783000</v>
      </c>
      <c r="N78" s="5">
        <v>709731000</v>
      </c>
      <c r="O78" s="5">
        <v>5772694000</v>
      </c>
      <c r="P78" s="5">
        <v>-1971459000</v>
      </c>
      <c r="Q78" s="5">
        <v>84947276000</v>
      </c>
      <c r="R78" s="5">
        <v>2213936000</v>
      </c>
      <c r="S78" s="5">
        <v>-852833000</v>
      </c>
      <c r="T78" s="5">
        <v>4307825000</v>
      </c>
      <c r="U78" s="5">
        <v>-5890448000</v>
      </c>
      <c r="V78" s="5">
        <v>1796909000</v>
      </c>
      <c r="W78" s="5">
        <v>731079000</v>
      </c>
    </row>
    <row r="79" spans="3:26" ht="15.5" x14ac:dyDescent="0.35">
      <c r="C79" t="s">
        <v>88</v>
      </c>
      <c r="D79" s="5">
        <v>232258000</v>
      </c>
      <c r="E79" s="5">
        <v>-2627148000</v>
      </c>
      <c r="F79" s="5">
        <v>20001417000</v>
      </c>
      <c r="G79" s="5">
        <v>-370627000</v>
      </c>
      <c r="I79" s="5">
        <v>29410724000</v>
      </c>
      <c r="J79" s="5">
        <v>25805990000</v>
      </c>
      <c r="K79" s="5">
        <v>14361822000</v>
      </c>
      <c r="L79" s="5">
        <v>10460511000</v>
      </c>
      <c r="M79" s="5">
        <v>29183783000</v>
      </c>
      <c r="N79" s="5">
        <v>709731000</v>
      </c>
      <c r="O79" s="5">
        <v>5772694000</v>
      </c>
      <c r="P79" s="5">
        <v>-1971459000</v>
      </c>
      <c r="Q79" s="5">
        <v>84947276000</v>
      </c>
      <c r="R79" s="5">
        <v>2213936000</v>
      </c>
      <c r="S79" s="5">
        <v>-852833000</v>
      </c>
      <c r="T79" s="5">
        <v>4307825000</v>
      </c>
      <c r="U79" s="5">
        <v>-5890448000</v>
      </c>
      <c r="V79" s="5">
        <v>1796909000</v>
      </c>
      <c r="W79" s="5">
        <v>731079000</v>
      </c>
    </row>
    <row r="80" spans="3:26" ht="15.5" x14ac:dyDescent="0.35">
      <c r="C80" t="s">
        <v>89</v>
      </c>
      <c r="D80" s="5">
        <v>2228493000</v>
      </c>
      <c r="E80" s="5">
        <v>4429554000</v>
      </c>
      <c r="F80" s="5">
        <v>29853069000</v>
      </c>
      <c r="G80" s="5">
        <v>663083000</v>
      </c>
      <c r="I80" s="5">
        <v>45837273000</v>
      </c>
      <c r="J80" s="5">
        <v>39633131000</v>
      </c>
      <c r="K80" s="5">
        <v>20188815000</v>
      </c>
      <c r="L80" s="5">
        <v>15608131000</v>
      </c>
      <c r="M80" s="5">
        <v>45652975000</v>
      </c>
      <c r="N80" s="5">
        <v>24378035000</v>
      </c>
      <c r="O80" s="5">
        <v>13781754000</v>
      </c>
      <c r="P80" s="5">
        <v>11965060000</v>
      </c>
      <c r="Q80" s="5">
        <v>98458674000</v>
      </c>
      <c r="R80" s="5">
        <v>17518717000</v>
      </c>
      <c r="S80" s="5">
        <v>27346441000</v>
      </c>
      <c r="T80" s="5">
        <v>14149400000</v>
      </c>
      <c r="U80" s="5">
        <v>13901625000</v>
      </c>
      <c r="V80" s="5">
        <v>28087634000</v>
      </c>
      <c r="W80" s="5">
        <v>9850298000</v>
      </c>
    </row>
    <row r="81" spans="2:26" ht="15.5" x14ac:dyDescent="0.35">
      <c r="C81" t="s">
        <v>90</v>
      </c>
      <c r="D81" s="5">
        <v>1996235000</v>
      </c>
      <c r="E81" s="5">
        <v>7056702000</v>
      </c>
      <c r="F81" s="5">
        <v>9851652000</v>
      </c>
      <c r="G81" s="5">
        <v>1033710000</v>
      </c>
      <c r="I81" s="5">
        <v>16426549000</v>
      </c>
      <c r="J81" s="5">
        <v>13827141000</v>
      </c>
      <c r="K81" s="5">
        <v>5826993000</v>
      </c>
      <c r="L81" s="5">
        <v>5147620000</v>
      </c>
      <c r="M81" s="5">
        <v>16469192000</v>
      </c>
      <c r="N81" s="5">
        <v>23668304000</v>
      </c>
      <c r="O81" s="5">
        <v>8009060000</v>
      </c>
      <c r="P81" s="5">
        <v>13936519000</v>
      </c>
      <c r="Q81" s="5">
        <v>13511398000</v>
      </c>
      <c r="R81" s="5">
        <v>15304781000</v>
      </c>
      <c r="S81" s="5">
        <v>28199274000</v>
      </c>
      <c r="T81" s="5">
        <v>9841575000</v>
      </c>
      <c r="U81" s="5">
        <v>19792073000</v>
      </c>
      <c r="V81" s="5">
        <v>26290725000</v>
      </c>
      <c r="W81" s="5">
        <v>9119219000</v>
      </c>
      <c r="X81" s="5">
        <v>2676579000</v>
      </c>
      <c r="Y81" s="5">
        <v>3636627000</v>
      </c>
      <c r="Z81" s="5">
        <v>5968023000</v>
      </c>
    </row>
    <row r="82" spans="2:26" ht="15.5" x14ac:dyDescent="0.35">
      <c r="C82" t="s">
        <v>8</v>
      </c>
      <c r="D82" s="5">
        <v>2228383000</v>
      </c>
      <c r="E82" s="5">
        <v>4429272000</v>
      </c>
      <c r="F82" s="5">
        <v>29840826000</v>
      </c>
      <c r="G82" s="5">
        <v>662153000</v>
      </c>
      <c r="I82" s="5">
        <v>45813773000</v>
      </c>
      <c r="J82" s="5">
        <v>39609406000</v>
      </c>
      <c r="K82" s="5">
        <v>20173300000</v>
      </c>
      <c r="L82" s="5">
        <v>15593051000</v>
      </c>
      <c r="M82" s="5">
        <v>45628515000</v>
      </c>
      <c r="N82" s="5">
        <v>24367799000</v>
      </c>
      <c r="O82" s="5">
        <v>13776687000</v>
      </c>
      <c r="P82" s="5">
        <v>11957639000</v>
      </c>
      <c r="Q82" s="5">
        <v>98368190000</v>
      </c>
      <c r="R82" s="5">
        <v>17514712000</v>
      </c>
      <c r="S82" s="5">
        <v>27345984000</v>
      </c>
      <c r="T82" s="5">
        <v>14149081000</v>
      </c>
      <c r="U82" s="5">
        <v>13901359000</v>
      </c>
      <c r="V82" s="5">
        <v>28087461000</v>
      </c>
      <c r="W82" s="5">
        <v>9850079000</v>
      </c>
    </row>
    <row r="83" spans="2:26" ht="15.5" x14ac:dyDescent="0.35">
      <c r="C83" t="s">
        <v>203</v>
      </c>
      <c r="D83" s="5">
        <v>110000</v>
      </c>
      <c r="E83" s="5">
        <v>282000</v>
      </c>
      <c r="F83" s="5">
        <v>12243000</v>
      </c>
      <c r="G83" s="5">
        <v>928000</v>
      </c>
      <c r="I83" s="5">
        <v>23500000</v>
      </c>
      <c r="J83" s="5">
        <v>23725000</v>
      </c>
      <c r="K83" s="5">
        <v>15515000</v>
      </c>
      <c r="L83" s="5">
        <v>15080000</v>
      </c>
      <c r="M83" s="5">
        <v>24460000</v>
      </c>
      <c r="N83" s="5">
        <v>10236000</v>
      </c>
      <c r="O83" s="5">
        <v>5067000</v>
      </c>
      <c r="P83" s="5">
        <v>7421000</v>
      </c>
      <c r="Q83" s="5">
        <v>90484000</v>
      </c>
      <c r="R83" s="5">
        <v>4005000</v>
      </c>
      <c r="S83" s="5">
        <v>457000</v>
      </c>
      <c r="T83" s="5">
        <v>319000</v>
      </c>
      <c r="U83" s="5">
        <v>266000</v>
      </c>
      <c r="V83" s="5">
        <v>173000</v>
      </c>
      <c r="W83" s="5">
        <v>219000</v>
      </c>
    </row>
    <row r="84" spans="2:26" ht="15.5" x14ac:dyDescent="0.35">
      <c r="C84" t="s">
        <v>91</v>
      </c>
      <c r="D84" s="5">
        <v>1996235000</v>
      </c>
      <c r="E84" s="5">
        <v>7056702000</v>
      </c>
      <c r="F84" s="5">
        <v>9851652000</v>
      </c>
      <c r="G84" s="5">
        <v>1033710000</v>
      </c>
      <c r="I84" s="5">
        <v>16426549000</v>
      </c>
      <c r="J84" s="5">
        <v>13827141000</v>
      </c>
      <c r="K84" s="5">
        <v>5826993000</v>
      </c>
      <c r="L84" s="5">
        <v>5147620000</v>
      </c>
      <c r="M84" s="5">
        <v>16469192000</v>
      </c>
      <c r="N84" s="5">
        <v>23668304000</v>
      </c>
      <c r="O84" s="5">
        <v>8009060000</v>
      </c>
      <c r="P84" s="5">
        <v>13936519000</v>
      </c>
      <c r="Q84" s="5">
        <v>13511398000</v>
      </c>
      <c r="R84" s="5">
        <v>15304781000</v>
      </c>
      <c r="S84" s="5">
        <v>28199274000</v>
      </c>
      <c r="T84" s="5">
        <v>9841575000</v>
      </c>
      <c r="U84" s="5">
        <v>19792073000</v>
      </c>
      <c r="V84" s="5">
        <v>26290725000</v>
      </c>
      <c r="W84" s="5">
        <v>9119219000</v>
      </c>
      <c r="X84" s="5">
        <v>2676579000</v>
      </c>
      <c r="Y84" s="5">
        <v>3636627000</v>
      </c>
      <c r="Z84" s="5">
        <v>5968023000</v>
      </c>
    </row>
    <row r="85" spans="2:26" ht="15.5" x14ac:dyDescent="0.35">
      <c r="C85" t="s">
        <v>92</v>
      </c>
      <c r="D85" s="5">
        <v>2228493000</v>
      </c>
      <c r="E85" s="5">
        <v>4429554000</v>
      </c>
      <c r="F85" s="5">
        <v>29853069000</v>
      </c>
      <c r="G85" s="5">
        <v>663081000</v>
      </c>
      <c r="I85" s="5">
        <v>45837273000</v>
      </c>
      <c r="J85" s="5">
        <v>39633131000</v>
      </c>
      <c r="K85" s="5">
        <v>20188815000</v>
      </c>
      <c r="L85" s="5">
        <v>15608131000</v>
      </c>
      <c r="M85" s="5">
        <v>45652975000</v>
      </c>
      <c r="N85" s="5">
        <v>24378035000</v>
      </c>
      <c r="O85" s="5">
        <v>13781754000</v>
      </c>
      <c r="P85" s="5">
        <v>11965060000</v>
      </c>
      <c r="Q85" s="5">
        <v>98458674000</v>
      </c>
      <c r="R85" s="5">
        <v>17518717000</v>
      </c>
      <c r="S85" s="5">
        <v>27346441000</v>
      </c>
      <c r="T85" s="5">
        <v>14149400000</v>
      </c>
      <c r="U85" s="5">
        <v>13901625000</v>
      </c>
      <c r="V85" s="5">
        <v>28087634000</v>
      </c>
      <c r="W85" s="5">
        <v>9850298000</v>
      </c>
    </row>
    <row r="86" spans="2:26" ht="15.5" x14ac:dyDescent="0.35">
      <c r="C86" t="s">
        <v>93</v>
      </c>
      <c r="D86" s="5">
        <v>2228493000</v>
      </c>
      <c r="E86" s="5">
        <v>4429554000</v>
      </c>
      <c r="F86" s="5">
        <v>29853069000</v>
      </c>
      <c r="G86" s="5">
        <v>663081000</v>
      </c>
      <c r="I86" s="5">
        <v>45837273000</v>
      </c>
      <c r="J86" s="5">
        <v>39633131000</v>
      </c>
      <c r="K86" s="5">
        <v>20188815000</v>
      </c>
      <c r="L86" s="5">
        <v>15608131000</v>
      </c>
      <c r="M86" s="5">
        <v>45652975000</v>
      </c>
      <c r="N86" s="5">
        <v>24378035000</v>
      </c>
      <c r="O86" s="5">
        <v>13781754000</v>
      </c>
      <c r="P86" s="5">
        <v>11965060000</v>
      </c>
      <c r="Q86" s="5">
        <v>98458674000</v>
      </c>
      <c r="R86" s="5">
        <v>17518717000</v>
      </c>
      <c r="S86" s="5">
        <v>27346441000</v>
      </c>
      <c r="T86" s="5">
        <v>14149400000</v>
      </c>
      <c r="U86" s="5">
        <v>13901625000</v>
      </c>
      <c r="V86" s="5">
        <v>28087634000</v>
      </c>
      <c r="W86" s="5">
        <v>9850298000</v>
      </c>
    </row>
    <row r="88" spans="2:26" ht="15.5" x14ac:dyDescent="0.35">
      <c r="B88" t="s">
        <v>94</v>
      </c>
      <c r="C88" t="s">
        <v>95</v>
      </c>
    </row>
    <row r="89" spans="2:26" ht="15.5" x14ac:dyDescent="0.35">
      <c r="C89" t="s">
        <v>20</v>
      </c>
      <c r="D89" s="5">
        <v>8139729000</v>
      </c>
      <c r="E89" s="5">
        <v>9602439000</v>
      </c>
      <c r="F89" s="5">
        <v>8564166000</v>
      </c>
      <c r="G89" s="5">
        <v>10591030000</v>
      </c>
      <c r="I89" s="5">
        <v>8564166000</v>
      </c>
      <c r="J89" s="5">
        <v>9987853000</v>
      </c>
      <c r="K89" s="5">
        <v>16191590000</v>
      </c>
      <c r="L89" s="5">
        <v>27234576000</v>
      </c>
      <c r="M89" s="5">
        <v>19190886000</v>
      </c>
      <c r="N89" s="5">
        <v>26810850000</v>
      </c>
      <c r="O89" s="5">
        <v>25446117000</v>
      </c>
      <c r="P89" s="5">
        <v>23975854000</v>
      </c>
      <c r="Q89" s="5">
        <v>21799624000</v>
      </c>
      <c r="R89" s="5">
        <v>20921179000</v>
      </c>
      <c r="S89" s="5">
        <v>6983516000</v>
      </c>
      <c r="T89" s="5">
        <v>11760509000</v>
      </c>
      <c r="U89" s="5">
        <v>6419705000</v>
      </c>
      <c r="V89" s="5">
        <v>14011479000</v>
      </c>
      <c r="W89" s="5">
        <v>4687260000</v>
      </c>
      <c r="X89" s="5">
        <v>3652892000</v>
      </c>
      <c r="Y89" s="5">
        <v>4485878000</v>
      </c>
      <c r="Z89" s="5">
        <v>5177920000</v>
      </c>
    </row>
    <row r="90" spans="2:26" ht="15.5" x14ac:dyDescent="0.35">
      <c r="C90" t="s">
        <v>621</v>
      </c>
    </row>
    <row r="91" spans="2:26" ht="15.5" x14ac:dyDescent="0.35">
      <c r="C91" t="s">
        <v>99</v>
      </c>
      <c r="W91" s="5">
        <v>283448000</v>
      </c>
      <c r="X91" s="5">
        <v>12394000</v>
      </c>
      <c r="Z91" s="5">
        <v>78502000</v>
      </c>
    </row>
    <row r="92" spans="2:26" ht="15.5" x14ac:dyDescent="0.35">
      <c r="C92" t="s">
        <v>98</v>
      </c>
      <c r="W92" s="5">
        <v>12702618000</v>
      </c>
      <c r="X92" s="5">
        <v>15563809000</v>
      </c>
      <c r="Y92" s="5">
        <v>11576095000</v>
      </c>
      <c r="Z92" s="5">
        <v>25283206000</v>
      </c>
    </row>
    <row r="93" spans="2:26" ht="15.5" x14ac:dyDescent="0.35">
      <c r="C93" t="s">
        <v>622</v>
      </c>
      <c r="K93" s="5">
        <v>69887686000</v>
      </c>
      <c r="L93" s="5">
        <v>89077861000</v>
      </c>
      <c r="M93" s="5">
        <v>106144266000</v>
      </c>
      <c r="N93" s="5">
        <v>119837617000</v>
      </c>
      <c r="O93" s="5">
        <v>143888237000</v>
      </c>
      <c r="P93" s="5">
        <v>142588611000</v>
      </c>
      <c r="Q93" s="5">
        <v>140111051000</v>
      </c>
      <c r="R93" s="5">
        <v>121841652000</v>
      </c>
      <c r="S93" s="5">
        <v>118252109000</v>
      </c>
      <c r="T93" s="5">
        <v>87144909000</v>
      </c>
      <c r="U93" s="5">
        <v>73324586000</v>
      </c>
      <c r="V93" s="5">
        <v>74115484000</v>
      </c>
      <c r="W93" s="5">
        <v>55093698000</v>
      </c>
      <c r="X93" s="5">
        <v>66304213000</v>
      </c>
      <c r="Y93" s="5">
        <v>44093013000</v>
      </c>
      <c r="Z93" s="5">
        <v>37106530000</v>
      </c>
    </row>
    <row r="94" spans="2:26" ht="15.5" x14ac:dyDescent="0.35">
      <c r="C94" t="s">
        <v>623</v>
      </c>
      <c r="G94" s="5">
        <v>21361814000</v>
      </c>
      <c r="K94" s="5">
        <v>66095237000</v>
      </c>
      <c r="L94" s="5">
        <v>46651825000</v>
      </c>
      <c r="M94" s="5">
        <v>38392671000</v>
      </c>
      <c r="N94" s="5">
        <v>26371721000</v>
      </c>
      <c r="O94" s="5">
        <v>28846599000</v>
      </c>
      <c r="P94" s="5">
        <v>35241672000</v>
      </c>
      <c r="Q94" s="5">
        <v>25111779000</v>
      </c>
      <c r="R94" s="5">
        <v>12989745000</v>
      </c>
      <c r="S94" s="5">
        <v>5752011000</v>
      </c>
      <c r="T94" s="5">
        <v>12326241000</v>
      </c>
      <c r="U94" s="5">
        <v>12188133000</v>
      </c>
      <c r="V94" s="5">
        <v>17312824000</v>
      </c>
      <c r="W94" s="5">
        <v>18904803000</v>
      </c>
      <c r="X94" s="5">
        <v>16563702000</v>
      </c>
      <c r="Y94" s="5">
        <v>3423433000</v>
      </c>
      <c r="Z94" s="5">
        <v>11165413000</v>
      </c>
    </row>
    <row r="95" spans="2:26" ht="15.5" x14ac:dyDescent="0.35">
      <c r="C95" t="s">
        <v>101</v>
      </c>
      <c r="D95" s="5">
        <v>6186368000</v>
      </c>
      <c r="E95" s="5">
        <v>8034029000</v>
      </c>
      <c r="F95" s="5">
        <v>6866149000</v>
      </c>
      <c r="G95" s="5">
        <v>9361103000</v>
      </c>
      <c r="I95" s="5">
        <v>6866149000</v>
      </c>
      <c r="J95" s="5">
        <v>5740558000</v>
      </c>
      <c r="K95" s="5">
        <v>4917233000</v>
      </c>
      <c r="L95" s="5">
        <v>5217807000</v>
      </c>
      <c r="M95" s="5">
        <v>4686914000</v>
      </c>
      <c r="N95" s="5">
        <v>4727059000</v>
      </c>
      <c r="O95" s="5">
        <v>4837171000</v>
      </c>
      <c r="P95" s="5">
        <v>8481617000</v>
      </c>
      <c r="Q95" s="5">
        <v>13085548000</v>
      </c>
      <c r="R95" s="5">
        <v>6933511000</v>
      </c>
      <c r="S95" s="5">
        <v>9839241000</v>
      </c>
      <c r="T95" s="5">
        <v>11411788000</v>
      </c>
      <c r="U95" s="5">
        <v>15137434000</v>
      </c>
      <c r="V95" s="5">
        <v>16463341000</v>
      </c>
      <c r="W95" s="5">
        <v>5549705000</v>
      </c>
      <c r="X95" s="5">
        <v>4916272000</v>
      </c>
      <c r="Y95" s="5">
        <v>3623719000</v>
      </c>
      <c r="Z95" s="5">
        <v>1148901000</v>
      </c>
    </row>
    <row r="96" spans="2:26" ht="15.5" x14ac:dyDescent="0.35">
      <c r="C96" t="s">
        <v>256</v>
      </c>
      <c r="D96" s="5">
        <v>10198444000</v>
      </c>
      <c r="E96" s="5">
        <v>10198444000</v>
      </c>
      <c r="F96" s="5">
        <v>10198444000</v>
      </c>
      <c r="G96" s="5">
        <v>10546991000</v>
      </c>
      <c r="I96" s="5">
        <v>10198444000</v>
      </c>
      <c r="J96" s="5">
        <v>10371991000</v>
      </c>
      <c r="K96" s="5">
        <v>18862475000</v>
      </c>
      <c r="L96" s="5">
        <v>52118108000</v>
      </c>
      <c r="M96" s="5">
        <v>68189381000</v>
      </c>
      <c r="N96" s="5">
        <v>100577266000</v>
      </c>
      <c r="O96" s="5">
        <v>100874830000</v>
      </c>
      <c r="P96" s="5">
        <v>114544426000</v>
      </c>
      <c r="Q96" s="5">
        <v>94964776000</v>
      </c>
      <c r="R96" s="5">
        <v>102497923000</v>
      </c>
      <c r="S96" s="5">
        <v>135380756000</v>
      </c>
      <c r="T96" s="5">
        <v>126283329000</v>
      </c>
      <c r="U96" s="5">
        <v>117693908000</v>
      </c>
      <c r="V96" s="5">
        <v>78994036000</v>
      </c>
      <c r="W96" s="5">
        <v>38142603000</v>
      </c>
      <c r="X96" s="5">
        <v>31545561000</v>
      </c>
      <c r="Y96" s="5">
        <v>29794712000</v>
      </c>
      <c r="Z96" s="5">
        <v>29447741000</v>
      </c>
    </row>
    <row r="97" spans="3:26" ht="15.5" x14ac:dyDescent="0.35">
      <c r="C97" t="s">
        <v>1939</v>
      </c>
      <c r="D97" s="5">
        <v>57365000</v>
      </c>
      <c r="E97" s="5">
        <v>48289000</v>
      </c>
      <c r="F97" s="5">
        <v>57220000</v>
      </c>
      <c r="G97" s="5">
        <v>40948000</v>
      </c>
      <c r="I97" s="5">
        <v>57220000</v>
      </c>
      <c r="J97" s="5">
        <v>40323000</v>
      </c>
      <c r="K97" s="5">
        <v>592824000</v>
      </c>
      <c r="L97" s="5">
        <v>771529000</v>
      </c>
      <c r="M97" s="5">
        <v>603665000</v>
      </c>
      <c r="N97" s="5">
        <v>618749000</v>
      </c>
      <c r="O97" s="5">
        <v>437959000</v>
      </c>
      <c r="P97" s="5">
        <v>450363000</v>
      </c>
      <c r="Q97" s="5">
        <v>458190000</v>
      </c>
      <c r="R97" s="5">
        <v>391033000</v>
      </c>
      <c r="S97" s="5">
        <v>251649000</v>
      </c>
      <c r="T97" s="5">
        <v>468356000</v>
      </c>
      <c r="U97" s="5">
        <v>405537000</v>
      </c>
      <c r="V97" s="5">
        <v>2346906000</v>
      </c>
      <c r="W97" s="5">
        <v>2323456000</v>
      </c>
      <c r="X97" s="5">
        <v>3274878000</v>
      </c>
      <c r="Y97" s="5">
        <v>3279747000</v>
      </c>
      <c r="Z97" s="5">
        <v>4056944000</v>
      </c>
    </row>
    <row r="98" spans="3:26" ht="15.5" x14ac:dyDescent="0.35">
      <c r="C98" t="s">
        <v>677</v>
      </c>
      <c r="D98" s="5">
        <v>225119950000</v>
      </c>
      <c r="E98" s="5">
        <v>211730700000</v>
      </c>
      <c r="F98" s="5">
        <v>211730700000</v>
      </c>
      <c r="G98" s="5">
        <v>197277046000</v>
      </c>
      <c r="I98" s="5">
        <v>211730700000</v>
      </c>
      <c r="J98" s="5">
        <v>188438520000</v>
      </c>
      <c r="K98" s="5">
        <v>168204900000</v>
      </c>
      <c r="L98" s="5">
        <v>136069455000</v>
      </c>
      <c r="M98" s="5">
        <v>126086716000</v>
      </c>
      <c r="N98" s="5">
        <v>101219947000</v>
      </c>
      <c r="O98" s="5">
        <v>67291213000</v>
      </c>
      <c r="P98" s="5">
        <v>68072520000</v>
      </c>
      <c r="Q98" s="5">
        <v>64739007000</v>
      </c>
      <c r="R98" s="5">
        <v>39679800000</v>
      </c>
      <c r="S98" s="5">
        <v>37324500000</v>
      </c>
      <c r="T98" s="5">
        <v>22163800000</v>
      </c>
      <c r="U98" s="5">
        <v>17825800000</v>
      </c>
      <c r="V98" s="5">
        <v>39782932000</v>
      </c>
      <c r="W98" s="5">
        <v>35230335000</v>
      </c>
      <c r="X98" s="5">
        <v>30737136000</v>
      </c>
      <c r="Y98" s="5">
        <v>28692119000</v>
      </c>
      <c r="Z98" s="5">
        <v>45762329000</v>
      </c>
    </row>
    <row r="99" spans="3:26" ht="15.5" x14ac:dyDescent="0.35">
      <c r="C99" t="s">
        <v>625</v>
      </c>
      <c r="D99" s="5">
        <v>171544777000</v>
      </c>
      <c r="E99" s="5">
        <v>181969745000</v>
      </c>
      <c r="F99" s="5">
        <v>183516201000</v>
      </c>
      <c r="G99" s="5">
        <v>229669821000</v>
      </c>
      <c r="I99" s="5">
        <v>183516201000</v>
      </c>
      <c r="J99" s="5">
        <v>264786177000</v>
      </c>
      <c r="K99" s="5">
        <v>317130033000</v>
      </c>
      <c r="L99" s="5">
        <v>336413490000</v>
      </c>
      <c r="M99" s="5">
        <v>278958493000</v>
      </c>
      <c r="N99" s="5">
        <v>249459844000</v>
      </c>
      <c r="O99" s="5">
        <v>243772164000</v>
      </c>
      <c r="P99" s="5">
        <v>229641378000</v>
      </c>
      <c r="Q99" s="5">
        <v>131006437000</v>
      </c>
      <c r="R99" s="5">
        <v>90004150000</v>
      </c>
      <c r="S99" s="5">
        <v>69417230000</v>
      </c>
      <c r="T99" s="5">
        <v>82586852000</v>
      </c>
      <c r="U99" s="5">
        <v>74520039000</v>
      </c>
      <c r="V99" s="5">
        <v>59015239000</v>
      </c>
    </row>
    <row r="100" spans="3:26" ht="15.5" x14ac:dyDescent="0.35">
      <c r="C100" t="s">
        <v>106</v>
      </c>
      <c r="D100" s="5">
        <v>244312519000</v>
      </c>
      <c r="E100" s="5">
        <v>244840375000</v>
      </c>
      <c r="F100" s="5">
        <v>244719983000</v>
      </c>
      <c r="G100" s="5">
        <v>227527744000</v>
      </c>
      <c r="I100" s="5">
        <v>244719983000</v>
      </c>
      <c r="J100" s="5">
        <v>221236240000</v>
      </c>
      <c r="K100" s="5">
        <v>197802756000</v>
      </c>
      <c r="L100" s="5">
        <v>168886060000</v>
      </c>
      <c r="M100" s="5">
        <v>155679201000</v>
      </c>
      <c r="N100" s="5">
        <v>125064327000</v>
      </c>
      <c r="O100" s="5">
        <v>127895603000</v>
      </c>
      <c r="P100" s="5">
        <v>123308301000</v>
      </c>
      <c r="Q100" s="5">
        <v>114005987000</v>
      </c>
      <c r="R100" s="5">
        <v>32790469000</v>
      </c>
      <c r="S100" s="5">
        <v>32214535000</v>
      </c>
      <c r="T100" s="5">
        <v>32490332000</v>
      </c>
      <c r="U100" s="5">
        <v>34057036000</v>
      </c>
      <c r="V100" s="5">
        <v>24181008000</v>
      </c>
      <c r="W100" s="5">
        <v>25892701000</v>
      </c>
      <c r="X100" s="5">
        <v>28090159000</v>
      </c>
      <c r="Y100" s="5">
        <v>27685504000</v>
      </c>
      <c r="Z100" s="5">
        <v>28604818000</v>
      </c>
    </row>
    <row r="101" spans="3:26" ht="15.5" x14ac:dyDescent="0.35">
      <c r="C101" t="s">
        <v>205</v>
      </c>
      <c r="D101" s="5">
        <v>4936746000</v>
      </c>
      <c r="E101" s="5">
        <v>4853877000</v>
      </c>
      <c r="F101" s="5">
        <v>5273421000</v>
      </c>
      <c r="G101" s="5">
        <v>4693712000</v>
      </c>
      <c r="I101" s="5">
        <v>5273421000</v>
      </c>
      <c r="J101" s="5">
        <v>3409078000</v>
      </c>
      <c r="K101" s="5">
        <v>2495787000</v>
      </c>
      <c r="L101" s="5">
        <v>742679000</v>
      </c>
      <c r="M101" s="5">
        <v>52800000</v>
      </c>
      <c r="N101" s="5">
        <v>207838000</v>
      </c>
      <c r="O101" s="5">
        <v>891342000</v>
      </c>
      <c r="P101" s="5">
        <v>1914136000</v>
      </c>
      <c r="Q101" s="5">
        <v>2888074000</v>
      </c>
      <c r="R101" s="5">
        <v>4002155000</v>
      </c>
      <c r="S101" s="5">
        <v>1122766000</v>
      </c>
      <c r="T101" s="5">
        <v>229609000</v>
      </c>
      <c r="U101" s="5">
        <v>471518000</v>
      </c>
      <c r="V101" s="5">
        <v>734423000</v>
      </c>
      <c r="W101" s="5">
        <v>1597015000</v>
      </c>
      <c r="X101" s="5">
        <v>1871928000</v>
      </c>
      <c r="Y101" s="5">
        <v>2941602000</v>
      </c>
      <c r="Z101" s="5">
        <v>4011275000</v>
      </c>
    </row>
    <row r="102" spans="3:26" ht="15.5" x14ac:dyDescent="0.35">
      <c r="C102" t="s">
        <v>107</v>
      </c>
      <c r="D102" s="5">
        <v>26491764000</v>
      </c>
      <c r="E102" s="5">
        <v>26825853000</v>
      </c>
      <c r="F102" s="5">
        <v>22403032000</v>
      </c>
      <c r="G102" s="5">
        <v>20389416000</v>
      </c>
      <c r="I102" s="5">
        <v>22403032000</v>
      </c>
      <c r="J102" s="5">
        <v>22178993000</v>
      </c>
      <c r="K102" s="5">
        <v>14546535000</v>
      </c>
      <c r="L102" s="5">
        <v>15261465000</v>
      </c>
      <c r="M102" s="5">
        <v>15984811000</v>
      </c>
      <c r="N102" s="5">
        <v>11370994000</v>
      </c>
      <c r="O102" s="5">
        <v>6163605000</v>
      </c>
      <c r="P102" s="5">
        <v>5768155000</v>
      </c>
      <c r="Q102" s="5">
        <v>6158485000</v>
      </c>
      <c r="R102" s="5">
        <v>6089310000</v>
      </c>
      <c r="S102" s="5">
        <v>6195375000</v>
      </c>
      <c r="T102" s="5">
        <v>5382802000</v>
      </c>
      <c r="U102" s="5">
        <v>5639817000</v>
      </c>
      <c r="V102" s="5">
        <v>8890400000</v>
      </c>
      <c r="W102" s="5">
        <v>19050359000</v>
      </c>
      <c r="X102" s="5">
        <v>19445234000</v>
      </c>
      <c r="Y102" s="5">
        <v>11014264000</v>
      </c>
      <c r="Z102" s="5">
        <v>4812224000</v>
      </c>
    </row>
    <row r="103" spans="3:26" ht="15.5" x14ac:dyDescent="0.35">
      <c r="C103" t="s">
        <v>79</v>
      </c>
      <c r="D103" s="5">
        <v>133061586000</v>
      </c>
      <c r="E103" s="5">
        <v>136095343000</v>
      </c>
      <c r="F103" s="5">
        <v>141988506000</v>
      </c>
      <c r="G103" s="5">
        <v>127070314000</v>
      </c>
      <c r="I103" s="5">
        <v>141988506000</v>
      </c>
      <c r="J103" s="5">
        <v>124665061000</v>
      </c>
      <c r="K103" s="5">
        <v>108910753000</v>
      </c>
      <c r="L103" s="5">
        <v>103262917000</v>
      </c>
      <c r="M103" s="5">
        <v>101330239000</v>
      </c>
      <c r="N103" s="5">
        <v>77370287000</v>
      </c>
      <c r="O103" s="5">
        <v>81337202000</v>
      </c>
      <c r="P103" s="5">
        <v>81149369000</v>
      </c>
      <c r="Q103" s="5">
        <v>84908906000</v>
      </c>
      <c r="R103" s="5">
        <v>-947623000</v>
      </c>
      <c r="S103" s="5">
        <v>-1101014000</v>
      </c>
      <c r="T103" s="5">
        <v>109507000</v>
      </c>
      <c r="U103" s="5">
        <v>-4198318000</v>
      </c>
      <c r="V103" s="5">
        <v>1692130000</v>
      </c>
      <c r="W103" s="5">
        <v>57822000</v>
      </c>
      <c r="X103" s="5">
        <v>-673258000</v>
      </c>
      <c r="Y103" s="5">
        <v>-2372750000</v>
      </c>
      <c r="Z103" s="5">
        <v>-5838856000</v>
      </c>
    </row>
    <row r="104" spans="3:26" ht="15.5" x14ac:dyDescent="0.35">
      <c r="C104" t="s">
        <v>109</v>
      </c>
      <c r="D104" s="5">
        <v>852543504000</v>
      </c>
      <c r="E104" s="5">
        <v>855252182000</v>
      </c>
      <c r="F104" s="5">
        <v>829477527000</v>
      </c>
      <c r="G104" s="5">
        <v>837258306000</v>
      </c>
      <c r="I104" s="5">
        <v>829477527000</v>
      </c>
      <c r="J104" s="5">
        <v>869594600000</v>
      </c>
      <c r="K104" s="5">
        <v>970378457000</v>
      </c>
      <c r="L104" s="5">
        <v>989810930000</v>
      </c>
      <c r="M104" s="5">
        <v>954657152000</v>
      </c>
      <c r="N104" s="5">
        <v>871769183000</v>
      </c>
      <c r="O104" s="5">
        <v>857520585000</v>
      </c>
      <c r="P104" s="5">
        <v>874472888000</v>
      </c>
      <c r="Q104" s="5">
        <v>738102955000</v>
      </c>
      <c r="R104" s="5">
        <v>525898830000</v>
      </c>
      <c r="S104" s="5">
        <v>494002999000</v>
      </c>
      <c r="T104" s="5">
        <v>439681392000</v>
      </c>
      <c r="U104" s="5">
        <v>398947898000</v>
      </c>
      <c r="V104" s="5">
        <v>369709147000</v>
      </c>
      <c r="W104" s="5">
        <v>245566009000</v>
      </c>
      <c r="X104" s="5">
        <v>243601400000</v>
      </c>
      <c r="Y104" s="5">
        <v>186853913000</v>
      </c>
      <c r="Z104" s="5">
        <v>200327602000</v>
      </c>
    </row>
    <row r="105" spans="3:26" ht="15.5" x14ac:dyDescent="0.35">
      <c r="C105" t="s">
        <v>110</v>
      </c>
    </row>
    <row r="106" spans="3:26" ht="15.5" x14ac:dyDescent="0.35">
      <c r="C106" t="s">
        <v>111</v>
      </c>
    </row>
    <row r="107" spans="3:26" ht="15.5" x14ac:dyDescent="0.35">
      <c r="C107" t="s">
        <v>628</v>
      </c>
      <c r="K107" s="5">
        <v>17318962000</v>
      </c>
      <c r="L107" s="5">
        <v>7135817000</v>
      </c>
      <c r="M107" s="5">
        <v>15889386000</v>
      </c>
      <c r="N107" s="5">
        <v>4804212000</v>
      </c>
      <c r="O107" s="5">
        <v>10050449000</v>
      </c>
      <c r="P107" s="5">
        <v>20491081000</v>
      </c>
      <c r="Q107" s="5">
        <v>5647743000</v>
      </c>
      <c r="R107" s="5">
        <v>4710178000</v>
      </c>
      <c r="S107" s="5">
        <v>798639000</v>
      </c>
      <c r="T107" s="5">
        <v>1566373000</v>
      </c>
      <c r="U107" s="5">
        <v>4380024000</v>
      </c>
      <c r="V107" s="5">
        <v>11549036000</v>
      </c>
      <c r="W107" s="5">
        <v>4284629000</v>
      </c>
      <c r="X107" s="5">
        <v>3176153000</v>
      </c>
      <c r="Y107" s="5">
        <v>7087307000</v>
      </c>
      <c r="Z107" s="5">
        <v>5898227000</v>
      </c>
    </row>
    <row r="108" spans="3:26" ht="15.5" x14ac:dyDescent="0.35">
      <c r="C108" t="s">
        <v>629</v>
      </c>
      <c r="K108" s="5">
        <v>17318962000</v>
      </c>
      <c r="L108" s="5">
        <v>7135817000</v>
      </c>
      <c r="M108" s="5">
        <v>15889386000</v>
      </c>
      <c r="N108" s="5">
        <v>4804212000</v>
      </c>
      <c r="O108" s="5">
        <v>10050449000</v>
      </c>
      <c r="P108" s="5">
        <v>20491081000</v>
      </c>
      <c r="Q108" s="5">
        <v>5647743000</v>
      </c>
      <c r="R108" s="5">
        <v>4710178000</v>
      </c>
      <c r="S108" s="5">
        <v>798639000</v>
      </c>
      <c r="T108" s="5">
        <v>1566373000</v>
      </c>
      <c r="U108" s="5">
        <v>4380024000</v>
      </c>
      <c r="V108" s="5">
        <v>11549036000</v>
      </c>
      <c r="W108" s="5">
        <v>4284629000</v>
      </c>
      <c r="X108" s="5">
        <v>3176153000</v>
      </c>
      <c r="Y108" s="5">
        <v>7087307000</v>
      </c>
      <c r="Z108" s="5">
        <v>5898227000</v>
      </c>
    </row>
    <row r="109" spans="3:26" ht="15.5" x14ac:dyDescent="0.35">
      <c r="C109" t="s">
        <v>1167</v>
      </c>
      <c r="D109" s="5">
        <v>273573212000</v>
      </c>
      <c r="E109" s="5">
        <v>296610134000</v>
      </c>
      <c r="F109" s="5">
        <v>290330097000</v>
      </c>
      <c r="G109" s="5">
        <v>330838896000</v>
      </c>
      <c r="I109" s="5">
        <v>290330097000</v>
      </c>
      <c r="J109" s="5">
        <v>358256571000</v>
      </c>
      <c r="K109" s="5">
        <v>478613356000</v>
      </c>
      <c r="L109" s="5">
        <v>518815378000</v>
      </c>
      <c r="M109" s="5">
        <v>459769140000</v>
      </c>
      <c r="N109" s="5">
        <v>441066879000</v>
      </c>
      <c r="O109" s="5">
        <v>470546106000</v>
      </c>
      <c r="P109" s="5">
        <v>450259212000</v>
      </c>
      <c r="Q109" s="5">
        <v>336878876000</v>
      </c>
      <c r="R109" s="5">
        <v>281563544000</v>
      </c>
      <c r="S109" s="5">
        <v>245100141000</v>
      </c>
      <c r="T109" s="5">
        <v>205664904000</v>
      </c>
      <c r="U109" s="5">
        <v>200438796000</v>
      </c>
      <c r="V109" s="5">
        <v>165701280000</v>
      </c>
      <c r="W109" s="5">
        <v>53804618000</v>
      </c>
      <c r="X109" s="5">
        <v>52893469000</v>
      </c>
      <c r="Y109" s="5">
        <v>35268651000</v>
      </c>
      <c r="Z109" s="5">
        <v>52190010000</v>
      </c>
    </row>
    <row r="110" spans="3:26" ht="15.5" x14ac:dyDescent="0.35">
      <c r="C110" t="s">
        <v>1168</v>
      </c>
    </row>
    <row r="111" spans="3:26" ht="15.5" x14ac:dyDescent="0.35">
      <c r="C111" t="s">
        <v>2318</v>
      </c>
      <c r="W111" s="5">
        <v>12986066000</v>
      </c>
      <c r="X111" s="5">
        <v>15576203000</v>
      </c>
      <c r="Y111" s="5">
        <v>11576095000</v>
      </c>
      <c r="Z111" s="5">
        <v>25361708000</v>
      </c>
    </row>
    <row r="112" spans="3:26" ht="15.5" x14ac:dyDescent="0.35">
      <c r="C112" t="s">
        <v>1169</v>
      </c>
      <c r="W112" s="5">
        <v>40818552000</v>
      </c>
      <c r="X112" s="5">
        <v>37317266000</v>
      </c>
      <c r="Y112" s="5">
        <v>23692556000</v>
      </c>
      <c r="Z112" s="5">
        <v>26828302000</v>
      </c>
    </row>
    <row r="113" spans="3:26" ht="15.5" x14ac:dyDescent="0.35">
      <c r="C113" t="s">
        <v>1170</v>
      </c>
      <c r="D113" s="5">
        <v>273573212000</v>
      </c>
      <c r="E113" s="5">
        <v>296610134000</v>
      </c>
      <c r="F113" s="5">
        <v>290330097000</v>
      </c>
      <c r="G113" s="5">
        <v>330838896000</v>
      </c>
      <c r="I113" s="5">
        <v>290330097000</v>
      </c>
      <c r="J113" s="5">
        <v>358256571000</v>
      </c>
      <c r="K113" s="5">
        <v>478613356000</v>
      </c>
      <c r="L113" s="5">
        <v>518815378000</v>
      </c>
      <c r="M113" s="5">
        <v>459769140000</v>
      </c>
      <c r="N113" s="5">
        <v>441066879000</v>
      </c>
      <c r="O113" s="5">
        <v>470546106000</v>
      </c>
      <c r="P113" s="5">
        <v>450259212000</v>
      </c>
      <c r="Q113" s="5">
        <v>336878876000</v>
      </c>
      <c r="R113" s="5">
        <v>281563544000</v>
      </c>
      <c r="S113" s="5">
        <v>245100141000</v>
      </c>
      <c r="T113" s="5">
        <v>205664904000</v>
      </c>
      <c r="U113" s="5">
        <v>200438796000</v>
      </c>
      <c r="V113" s="5">
        <v>165701280000</v>
      </c>
      <c r="W113" s="5">
        <v>53804618000</v>
      </c>
      <c r="X113" s="5">
        <v>52893469000</v>
      </c>
      <c r="Y113" s="5">
        <v>35268651000</v>
      </c>
      <c r="Z113" s="5">
        <v>52190010000</v>
      </c>
    </row>
    <row r="114" spans="3:26" ht="15.5" x14ac:dyDescent="0.35">
      <c r="C114" t="s">
        <v>630</v>
      </c>
      <c r="D114" s="5">
        <v>80744525000</v>
      </c>
      <c r="E114" s="5">
        <v>69444878000</v>
      </c>
      <c r="F114" s="5">
        <v>51871821000</v>
      </c>
      <c r="G114" s="5">
        <v>54613198000</v>
      </c>
      <c r="I114" s="5">
        <v>51871821000</v>
      </c>
      <c r="J114" s="5">
        <v>45825657000</v>
      </c>
      <c r="K114" s="5">
        <v>27773754000</v>
      </c>
      <c r="L114" s="5">
        <v>39646213000</v>
      </c>
      <c r="M114" s="5">
        <v>77344214000</v>
      </c>
      <c r="N114" s="5">
        <v>65611777000</v>
      </c>
      <c r="O114" s="5">
        <v>53355107000</v>
      </c>
      <c r="P114" s="5">
        <v>62560755000</v>
      </c>
      <c r="Q114" s="5">
        <v>48260624000</v>
      </c>
      <c r="R114" s="5">
        <v>29602284000</v>
      </c>
      <c r="S114" s="5">
        <v>47570908000</v>
      </c>
      <c r="T114" s="5">
        <v>39772880000</v>
      </c>
      <c r="U114" s="5">
        <v>14374448000</v>
      </c>
      <c r="V114" s="5">
        <v>25301288000</v>
      </c>
      <c r="W114" s="5">
        <v>26417603000</v>
      </c>
      <c r="X114" s="5">
        <v>31752308000</v>
      </c>
      <c r="Y114" s="5">
        <v>16339894000</v>
      </c>
      <c r="Z114" s="5">
        <v>27537656000</v>
      </c>
    </row>
    <row r="115" spans="3:26" ht="15.5" x14ac:dyDescent="0.35">
      <c r="C115" t="s">
        <v>117</v>
      </c>
      <c r="D115" s="5">
        <v>1233030000</v>
      </c>
      <c r="E115" s="5">
        <v>1451468000</v>
      </c>
      <c r="F115" s="5">
        <v>1577006000</v>
      </c>
      <c r="G115" s="5">
        <v>1534060000</v>
      </c>
      <c r="I115" s="5">
        <v>1577006000</v>
      </c>
      <c r="J115" s="5">
        <v>2076232000</v>
      </c>
      <c r="K115" s="5">
        <v>1205947000</v>
      </c>
      <c r="L115" s="5">
        <v>2784452000</v>
      </c>
      <c r="M115" s="5">
        <v>1836774000</v>
      </c>
      <c r="N115" s="5">
        <v>1947286000</v>
      </c>
      <c r="O115" s="5">
        <v>1442510000</v>
      </c>
      <c r="P115" s="5">
        <v>2488978000</v>
      </c>
      <c r="Q115" s="5">
        <v>2494751000</v>
      </c>
      <c r="R115" s="5">
        <v>3615595000</v>
      </c>
      <c r="S115" s="5">
        <v>966695000</v>
      </c>
      <c r="T115" s="5">
        <v>4719950000</v>
      </c>
      <c r="U115" s="5">
        <v>802000000</v>
      </c>
      <c r="V115" s="5">
        <v>687481000</v>
      </c>
      <c r="W115" s="5">
        <v>511613000</v>
      </c>
      <c r="X115" s="5">
        <v>752753000</v>
      </c>
      <c r="Y115" s="5">
        <v>1257764000</v>
      </c>
      <c r="Z115" s="5">
        <v>1494444000</v>
      </c>
    </row>
    <row r="116" spans="3:26" ht="15.5" x14ac:dyDescent="0.35">
      <c r="C116" t="s">
        <v>116</v>
      </c>
      <c r="D116" s="5">
        <v>7120555000</v>
      </c>
      <c r="E116" s="5">
        <v>5932999000</v>
      </c>
      <c r="F116" s="5">
        <v>6108673000</v>
      </c>
      <c r="G116" s="5">
        <v>3706574000</v>
      </c>
      <c r="I116" s="5">
        <v>6108673000</v>
      </c>
      <c r="J116" s="5">
        <v>8226846000</v>
      </c>
      <c r="K116" s="5">
        <v>5660458000</v>
      </c>
      <c r="L116" s="5">
        <v>9522401000</v>
      </c>
      <c r="M116" s="5">
        <v>12163370000</v>
      </c>
      <c r="N116" s="5">
        <v>10992875000</v>
      </c>
      <c r="O116" s="5">
        <v>3715880000</v>
      </c>
      <c r="P116" s="5">
        <v>24137503000</v>
      </c>
      <c r="Q116" s="5">
        <v>19839143000</v>
      </c>
      <c r="R116" s="5">
        <v>3062838000</v>
      </c>
      <c r="S116" s="5">
        <v>18436063000</v>
      </c>
      <c r="T116" s="5">
        <v>13140714000</v>
      </c>
      <c r="U116" s="5">
        <v>11116697000</v>
      </c>
      <c r="V116" s="5">
        <v>10102320000</v>
      </c>
      <c r="W116" s="5">
        <v>9334492000</v>
      </c>
      <c r="X116" s="5">
        <v>8185141000</v>
      </c>
      <c r="Y116" s="5">
        <v>8277435000</v>
      </c>
      <c r="Z116" s="5">
        <v>8284267000</v>
      </c>
    </row>
    <row r="117" spans="3:26" ht="15.5" x14ac:dyDescent="0.35">
      <c r="C117" t="s">
        <v>206</v>
      </c>
      <c r="D117" s="5">
        <v>12530949000</v>
      </c>
      <c r="E117" s="5">
        <v>4673149000</v>
      </c>
      <c r="F117" s="5">
        <v>6861952000</v>
      </c>
      <c r="G117" s="5">
        <v>4413289000</v>
      </c>
      <c r="I117" s="5">
        <v>6861952000</v>
      </c>
      <c r="J117" s="5">
        <v>28100557000</v>
      </c>
      <c r="K117" s="5">
        <v>20123674000</v>
      </c>
      <c r="L117" s="5">
        <v>10403106000</v>
      </c>
      <c r="M117" s="5">
        <v>11904562000</v>
      </c>
      <c r="N117" s="5">
        <v>10823490000</v>
      </c>
      <c r="O117" s="5">
        <v>6682080000</v>
      </c>
      <c r="P117" s="5">
        <v>11869563000</v>
      </c>
      <c r="Q117" s="5">
        <v>10087696000</v>
      </c>
      <c r="R117" s="5">
        <v>6879475000</v>
      </c>
      <c r="S117" s="5">
        <v>12017472000</v>
      </c>
      <c r="T117" s="5">
        <v>11359640000</v>
      </c>
      <c r="U117" s="5">
        <v>16168662000</v>
      </c>
      <c r="V117" s="5">
        <v>14996295000</v>
      </c>
      <c r="W117" s="5">
        <v>6757121000</v>
      </c>
      <c r="X117" s="5">
        <v>19892307000</v>
      </c>
      <c r="Y117" s="5">
        <v>13419960000</v>
      </c>
      <c r="Z117" s="5">
        <v>8755318000</v>
      </c>
    </row>
    <row r="118" spans="3:26" ht="15.5" x14ac:dyDescent="0.35">
      <c r="C118" t="s">
        <v>959</v>
      </c>
      <c r="U118" s="5">
        <v>1841041000</v>
      </c>
      <c r="V118" s="5">
        <v>1667230000</v>
      </c>
      <c r="W118" s="5">
        <v>1625692000</v>
      </c>
      <c r="X118" s="5">
        <v>6574420000</v>
      </c>
      <c r="Y118" s="5">
        <v>3478000000</v>
      </c>
      <c r="Z118" s="5">
        <v>4064100000</v>
      </c>
    </row>
    <row r="119" spans="3:26" ht="15.5" x14ac:dyDescent="0.35">
      <c r="C119" t="s">
        <v>127</v>
      </c>
      <c r="D119" s="5">
        <v>387276985000</v>
      </c>
      <c r="E119" s="5">
        <v>390228353000</v>
      </c>
      <c r="F119" s="5">
        <v>368883252000</v>
      </c>
      <c r="G119" s="5">
        <v>406247793000</v>
      </c>
      <c r="I119" s="5">
        <v>368883252000</v>
      </c>
      <c r="J119" s="5">
        <v>453715598000</v>
      </c>
      <c r="K119" s="5">
        <v>582681646000</v>
      </c>
      <c r="L119" s="5">
        <v>620559335000</v>
      </c>
      <c r="M119" s="5">
        <v>598914685000</v>
      </c>
      <c r="N119" s="5">
        <v>557997452000</v>
      </c>
      <c r="O119" s="5">
        <v>566035087000</v>
      </c>
      <c r="P119" s="5">
        <v>593110979000</v>
      </c>
      <c r="Q119" s="5">
        <v>470554940000</v>
      </c>
      <c r="R119" s="5">
        <v>352247208000</v>
      </c>
      <c r="S119" s="5">
        <v>333297913000</v>
      </c>
      <c r="T119" s="5">
        <v>302061257000</v>
      </c>
      <c r="U119" s="5">
        <v>270903986000</v>
      </c>
      <c r="V119" s="5">
        <v>250993279000</v>
      </c>
      <c r="W119" s="5">
        <v>144079059000</v>
      </c>
      <c r="X119" s="5">
        <v>151964749000</v>
      </c>
      <c r="Y119" s="5">
        <v>99593531000</v>
      </c>
      <c r="Z119" s="5">
        <v>120170060000</v>
      </c>
    </row>
    <row r="120" spans="3:26" ht="15.5" x14ac:dyDescent="0.35">
      <c r="C120" t="s">
        <v>128</v>
      </c>
    </row>
    <row r="121" spans="3:26" ht="15.5" x14ac:dyDescent="0.35">
      <c r="C121" t="s">
        <v>129</v>
      </c>
      <c r="D121" s="5">
        <v>87096618000</v>
      </c>
      <c r="E121" s="5">
        <v>87096618000</v>
      </c>
      <c r="F121" s="5">
        <v>87096618000</v>
      </c>
      <c r="G121" s="5">
        <v>87096618000</v>
      </c>
      <c r="I121" s="5">
        <v>87096618000</v>
      </c>
      <c r="J121" s="5">
        <v>87096618000</v>
      </c>
      <c r="K121" s="5">
        <v>87096618000</v>
      </c>
      <c r="L121" s="5">
        <v>87096618000</v>
      </c>
      <c r="M121" s="5">
        <v>87096618000</v>
      </c>
      <c r="N121" s="5">
        <v>87096618000</v>
      </c>
      <c r="O121" s="5">
        <v>87096618000</v>
      </c>
      <c r="P121" s="5">
        <v>87096618000</v>
      </c>
      <c r="Q121" s="5">
        <v>87096618000</v>
      </c>
      <c r="R121" s="5">
        <v>87096618000</v>
      </c>
      <c r="S121" s="5">
        <v>87096618000</v>
      </c>
      <c r="T121" s="5">
        <v>87096618000</v>
      </c>
      <c r="U121" s="5">
        <v>87096618000</v>
      </c>
      <c r="V121" s="5">
        <v>87096618000</v>
      </c>
      <c r="W121" s="5">
        <v>87096618000</v>
      </c>
      <c r="X121" s="5">
        <v>87096618000</v>
      </c>
      <c r="Y121" s="5">
        <v>87096618000</v>
      </c>
      <c r="Z121" s="5">
        <v>87096618000</v>
      </c>
    </row>
    <row r="122" spans="3:26" ht="15.5" x14ac:dyDescent="0.35">
      <c r="C122" t="s">
        <v>130</v>
      </c>
      <c r="D122" s="5">
        <v>50000000</v>
      </c>
      <c r="E122" s="5">
        <v>50000000</v>
      </c>
      <c r="F122" s="5">
        <v>50000000</v>
      </c>
      <c r="G122" s="5">
        <v>50000000</v>
      </c>
      <c r="I122" s="5">
        <v>50000000</v>
      </c>
      <c r="J122" s="5">
        <v>50000000</v>
      </c>
      <c r="K122" s="5">
        <v>50000000</v>
      </c>
      <c r="L122" s="5">
        <v>50000000</v>
      </c>
      <c r="M122" s="5">
        <v>50000000</v>
      </c>
      <c r="N122" s="5">
        <v>50000000</v>
      </c>
      <c r="O122" s="5">
        <v>50000000</v>
      </c>
      <c r="P122" s="5">
        <v>50000000</v>
      </c>
      <c r="Q122" s="5">
        <v>50000000</v>
      </c>
      <c r="R122" s="5">
        <v>50000000</v>
      </c>
      <c r="S122" s="5">
        <v>50000000</v>
      </c>
      <c r="T122" s="5">
        <v>50000000</v>
      </c>
      <c r="U122" s="5">
        <v>50000000</v>
      </c>
      <c r="V122" s="5">
        <v>50000000</v>
      </c>
      <c r="W122" s="5">
        <v>50000000</v>
      </c>
      <c r="X122" s="5">
        <v>50000000</v>
      </c>
      <c r="Y122" s="5">
        <v>50000000</v>
      </c>
      <c r="Z122" s="5">
        <v>50000000</v>
      </c>
    </row>
    <row r="123" spans="3:26" ht="15.5" x14ac:dyDescent="0.35">
      <c r="C123" t="s">
        <v>131</v>
      </c>
      <c r="D123" s="5">
        <v>244822794000</v>
      </c>
      <c r="E123" s="5">
        <v>241546457000</v>
      </c>
      <c r="F123" s="5">
        <v>231224022000</v>
      </c>
      <c r="G123" s="5">
        <v>216570695000</v>
      </c>
      <c r="I123" s="5">
        <v>231224022000</v>
      </c>
      <c r="J123" s="5">
        <v>203855694000</v>
      </c>
      <c r="K123" s="5">
        <v>191451536000</v>
      </c>
      <c r="L123" s="5">
        <v>178668004000</v>
      </c>
      <c r="M123" s="5">
        <v>167106634000</v>
      </c>
      <c r="N123" s="5">
        <v>149110586000</v>
      </c>
      <c r="O123" s="5">
        <v>122867674000</v>
      </c>
      <c r="P123" s="5">
        <v>112936985000</v>
      </c>
      <c r="Q123" s="5">
        <v>95370975000</v>
      </c>
      <c r="R123" s="5">
        <v>87421595000</v>
      </c>
      <c r="S123" s="5">
        <v>74632455000</v>
      </c>
      <c r="T123" s="5">
        <v>50337440000</v>
      </c>
      <c r="U123" s="5">
        <v>45069361000</v>
      </c>
      <c r="V123" s="5">
        <v>29851135000</v>
      </c>
      <c r="W123" s="5">
        <v>14256698000</v>
      </c>
      <c r="X123" s="5">
        <v>5137698000</v>
      </c>
      <c r="Y123" s="5">
        <v>2461119000</v>
      </c>
      <c r="Z123" s="5">
        <v>-1175508000</v>
      </c>
    </row>
    <row r="124" spans="3:26" ht="15.5" x14ac:dyDescent="0.35">
      <c r="C124" t="s">
        <v>132</v>
      </c>
      <c r="D124" s="5">
        <v>15151797000</v>
      </c>
      <c r="E124" s="5">
        <v>14330470000</v>
      </c>
      <c r="F124" s="5">
        <v>14330470000</v>
      </c>
      <c r="G124" s="5">
        <v>14330470000</v>
      </c>
      <c r="I124" s="5">
        <v>14330470000</v>
      </c>
      <c r="J124" s="5">
        <v>13835519000</v>
      </c>
      <c r="K124" s="5">
        <v>13544170000</v>
      </c>
      <c r="L124" s="5">
        <v>13286789000</v>
      </c>
      <c r="M124" s="5">
        <v>12463329000</v>
      </c>
      <c r="N124" s="5">
        <v>11279914000</v>
      </c>
      <c r="O124" s="5">
        <v>10879461000</v>
      </c>
      <c r="P124" s="5">
        <v>10182635000</v>
      </c>
      <c r="Q124" s="5">
        <v>9507065000</v>
      </c>
      <c r="R124" s="5">
        <v>8741826000</v>
      </c>
      <c r="S124" s="5">
        <v>7331862000</v>
      </c>
      <c r="T124" s="5">
        <v>6839783000</v>
      </c>
      <c r="U124" s="5">
        <v>5850193000</v>
      </c>
      <c r="V124" s="5">
        <v>4850193000</v>
      </c>
      <c r="W124" s="5">
        <v>4260404000</v>
      </c>
      <c r="X124" s="5">
        <v>4260404000</v>
      </c>
      <c r="Y124" s="5">
        <v>4260404000</v>
      </c>
      <c r="Z124" s="5">
        <v>4260404000</v>
      </c>
    </row>
    <row r="125" spans="3:26" ht="15.5" x14ac:dyDescent="0.35">
      <c r="C125" t="s">
        <v>133</v>
      </c>
      <c r="D125" s="5">
        <v>229670997000</v>
      </c>
      <c r="E125" s="5">
        <v>227215987000</v>
      </c>
      <c r="F125" s="5">
        <v>216893552000</v>
      </c>
      <c r="G125" s="5">
        <v>202240225000</v>
      </c>
      <c r="I125" s="5">
        <v>216893552000</v>
      </c>
      <c r="J125" s="5">
        <v>190020175000</v>
      </c>
      <c r="K125" s="5">
        <v>177907366000</v>
      </c>
      <c r="L125" s="5">
        <v>165381215000</v>
      </c>
      <c r="M125" s="5">
        <v>154643305000</v>
      </c>
      <c r="N125" s="5">
        <v>137830672000</v>
      </c>
      <c r="O125" s="5">
        <v>111988213000</v>
      </c>
      <c r="P125" s="5">
        <v>102754350000</v>
      </c>
      <c r="Q125" s="5">
        <v>85863910000</v>
      </c>
      <c r="R125" s="5">
        <v>78679769000</v>
      </c>
      <c r="S125" s="5">
        <v>67300593000</v>
      </c>
      <c r="T125" s="5">
        <v>43497657000</v>
      </c>
      <c r="U125" s="5">
        <v>39219168000</v>
      </c>
      <c r="V125" s="5">
        <v>25000942000</v>
      </c>
      <c r="W125" s="5">
        <v>9996294000</v>
      </c>
      <c r="X125" s="5">
        <v>877294000</v>
      </c>
      <c r="Y125" s="5">
        <v>-1799285000</v>
      </c>
      <c r="Z125" s="5">
        <v>-5435912000</v>
      </c>
    </row>
    <row r="126" spans="3:26" ht="15.5" x14ac:dyDescent="0.35">
      <c r="C126" t="s">
        <v>134</v>
      </c>
      <c r="D126" s="5">
        <v>244822794000</v>
      </c>
      <c r="E126" s="5">
        <v>241546457000</v>
      </c>
      <c r="F126" s="5">
        <v>231224022000</v>
      </c>
      <c r="G126" s="5">
        <v>216570695000</v>
      </c>
      <c r="I126" s="5">
        <v>231224022000</v>
      </c>
      <c r="J126" s="5">
        <v>203855694000</v>
      </c>
      <c r="K126" s="5">
        <v>191451536000</v>
      </c>
      <c r="L126" s="5">
        <v>178668004000</v>
      </c>
      <c r="M126" s="5">
        <v>167106634000</v>
      </c>
      <c r="N126" s="5">
        <v>149110586000</v>
      </c>
      <c r="O126" s="5">
        <v>122867674000</v>
      </c>
      <c r="P126" s="5">
        <v>112936985000</v>
      </c>
      <c r="Q126" s="5">
        <v>95370975000</v>
      </c>
      <c r="R126" s="5">
        <v>87421595000</v>
      </c>
      <c r="S126" s="5">
        <v>74632455000</v>
      </c>
      <c r="T126" s="5">
        <v>50337440000</v>
      </c>
      <c r="U126" s="5">
        <v>45069361000</v>
      </c>
      <c r="V126" s="5">
        <v>29851135000</v>
      </c>
      <c r="W126" s="5">
        <v>14256698000</v>
      </c>
      <c r="X126" s="5">
        <v>5137698000</v>
      </c>
      <c r="Y126" s="5">
        <v>2461119000</v>
      </c>
      <c r="Z126" s="5">
        <v>-1175508000</v>
      </c>
    </row>
    <row r="127" spans="3:26" ht="15.5" x14ac:dyDescent="0.35">
      <c r="C127" t="s">
        <v>212</v>
      </c>
      <c r="D127" s="5">
        <v>235521000</v>
      </c>
      <c r="E127" s="5">
        <v>235411000</v>
      </c>
      <c r="F127" s="5">
        <v>235129000</v>
      </c>
      <c r="G127" s="5">
        <v>222886000</v>
      </c>
      <c r="I127" s="5">
        <v>235129000</v>
      </c>
      <c r="J127" s="5">
        <v>211629000</v>
      </c>
      <c r="K127" s="5">
        <v>187904000</v>
      </c>
      <c r="L127" s="5">
        <v>174056000</v>
      </c>
      <c r="M127" s="5">
        <v>158976000</v>
      </c>
      <c r="N127" s="5">
        <v>144240000</v>
      </c>
      <c r="O127" s="5">
        <v>134004000</v>
      </c>
      <c r="P127" s="5">
        <v>128937000</v>
      </c>
      <c r="Q127" s="5">
        <v>121516000</v>
      </c>
      <c r="R127" s="5">
        <v>31032000</v>
      </c>
      <c r="S127" s="5">
        <v>27027000</v>
      </c>
      <c r="T127" s="5">
        <v>26570000</v>
      </c>
      <c r="U127" s="5">
        <v>26251000</v>
      </c>
      <c r="V127" s="5">
        <v>25985000</v>
      </c>
      <c r="W127" s="5">
        <v>25812000</v>
      </c>
      <c r="X127" s="5">
        <v>25593000</v>
      </c>
      <c r="Y127" s="5">
        <v>25395000</v>
      </c>
      <c r="Z127" s="5">
        <v>25288000</v>
      </c>
    </row>
    <row r="128" spans="3:26" ht="15.5" x14ac:dyDescent="0.35">
      <c r="C128" t="s">
        <v>10</v>
      </c>
      <c r="D128" s="5">
        <v>465266519000</v>
      </c>
      <c r="E128" s="5">
        <v>465023829000</v>
      </c>
      <c r="F128" s="5">
        <v>460594275000</v>
      </c>
      <c r="G128" s="5">
        <v>431010513000</v>
      </c>
      <c r="I128" s="5">
        <v>460594275000</v>
      </c>
      <c r="J128" s="5">
        <v>415879002000</v>
      </c>
      <c r="K128" s="5">
        <v>387696811000</v>
      </c>
      <c r="L128" s="5">
        <v>369251595000</v>
      </c>
      <c r="M128" s="5">
        <v>355742467000</v>
      </c>
      <c r="N128" s="5">
        <v>313771731000</v>
      </c>
      <c r="O128" s="5">
        <v>291485498000</v>
      </c>
      <c r="P128" s="5">
        <v>281361909000</v>
      </c>
      <c r="Q128" s="5">
        <v>267548015000</v>
      </c>
      <c r="R128" s="5">
        <v>173651622000</v>
      </c>
      <c r="S128" s="5">
        <v>160705086000</v>
      </c>
      <c r="T128" s="5">
        <v>137620135000</v>
      </c>
      <c r="U128" s="5">
        <v>128043912000</v>
      </c>
      <c r="V128" s="5">
        <v>118715868000</v>
      </c>
      <c r="W128" s="5">
        <v>101486950000</v>
      </c>
      <c r="X128" s="5">
        <v>91636651000</v>
      </c>
      <c r="Y128" s="5">
        <v>87260382000</v>
      </c>
      <c r="Z128" s="5">
        <v>80157542000</v>
      </c>
    </row>
    <row r="129" spans="2:26" ht="15.5" x14ac:dyDescent="0.35">
      <c r="C129" t="s">
        <v>135</v>
      </c>
      <c r="D129" s="5">
        <v>852543504000</v>
      </c>
      <c r="E129" s="5">
        <v>855252182000</v>
      </c>
      <c r="F129" s="5">
        <v>829477527000</v>
      </c>
      <c r="G129" s="5">
        <v>837258306000</v>
      </c>
      <c r="I129" s="5">
        <v>829477527000</v>
      </c>
      <c r="J129" s="5">
        <v>869594600000</v>
      </c>
      <c r="K129" s="5">
        <v>970378457000</v>
      </c>
      <c r="L129" s="5">
        <v>989810930000</v>
      </c>
      <c r="M129" s="5">
        <v>954657152000</v>
      </c>
      <c r="N129" s="5">
        <v>871769183000</v>
      </c>
      <c r="O129" s="5">
        <v>857520585000</v>
      </c>
      <c r="P129" s="5">
        <v>874472888000</v>
      </c>
      <c r="Q129" s="5">
        <v>738102955000</v>
      </c>
      <c r="R129" s="5">
        <v>525898830000</v>
      </c>
      <c r="S129" s="5">
        <v>494002999000</v>
      </c>
      <c r="T129" s="5">
        <v>439681392000</v>
      </c>
      <c r="U129" s="5">
        <v>398947898000</v>
      </c>
      <c r="V129" s="5">
        <v>369709147000</v>
      </c>
      <c r="W129" s="5">
        <v>245566009000</v>
      </c>
      <c r="X129" s="5">
        <v>243601400000</v>
      </c>
      <c r="Y129" s="5">
        <v>186853913000</v>
      </c>
      <c r="Z129" s="5">
        <v>200327602000</v>
      </c>
    </row>
    <row r="130" spans="2:26" ht="15.5" x14ac:dyDescent="0.35">
      <c r="C130" t="s">
        <v>136</v>
      </c>
      <c r="D130" s="5">
        <v>348386472</v>
      </c>
      <c r="E130" s="5">
        <v>348386472</v>
      </c>
      <c r="F130" s="5">
        <v>348386472</v>
      </c>
      <c r="G130" s="5">
        <v>347078972</v>
      </c>
      <c r="I130" s="5">
        <v>348386472</v>
      </c>
      <c r="J130" s="5">
        <v>348386472</v>
      </c>
      <c r="K130" s="5">
        <v>348386472</v>
      </c>
      <c r="L130" s="5">
        <v>348386472</v>
      </c>
      <c r="M130" s="5">
        <v>348386472</v>
      </c>
      <c r="N130" s="5">
        <v>348386472</v>
      </c>
      <c r="O130" s="5">
        <v>348386472</v>
      </c>
      <c r="P130" s="5">
        <v>348386472</v>
      </c>
      <c r="Q130" s="5">
        <v>348386472</v>
      </c>
      <c r="R130" s="5">
        <v>348386472</v>
      </c>
      <c r="S130" s="5">
        <v>174193236</v>
      </c>
      <c r="T130" s="5">
        <v>174193236</v>
      </c>
      <c r="U130" s="5">
        <v>174193236</v>
      </c>
      <c r="V130" s="5">
        <v>174193236</v>
      </c>
      <c r="W130" s="5">
        <v>174193236</v>
      </c>
      <c r="X130" s="5">
        <v>174193236</v>
      </c>
      <c r="Y130" s="5">
        <v>174193236</v>
      </c>
      <c r="Z130" s="5">
        <v>174193236</v>
      </c>
    </row>
    <row r="132" spans="2:26" ht="15.5" x14ac:dyDescent="0.35">
      <c r="B132" t="s">
        <v>137</v>
      </c>
      <c r="C132" t="s">
        <v>138</v>
      </c>
      <c r="D132" s="5">
        <v>20042813000</v>
      </c>
      <c r="E132" s="5">
        <v>7100864000</v>
      </c>
      <c r="F132" s="5">
        <v>-5057244000</v>
      </c>
      <c r="G132" s="5">
        <v>-4452376000</v>
      </c>
      <c r="I132" s="5">
        <v>1076332000</v>
      </c>
      <c r="J132" s="5">
        <v>-13058091000</v>
      </c>
      <c r="K132" s="5">
        <v>-57914875000</v>
      </c>
      <c r="L132" s="5">
        <v>-40639320000</v>
      </c>
      <c r="M132" s="5">
        <v>-8248747000</v>
      </c>
      <c r="N132" s="5">
        <v>-7012527000</v>
      </c>
      <c r="O132" s="5">
        <v>-23645955000</v>
      </c>
      <c r="P132" s="5">
        <v>12988542000</v>
      </c>
      <c r="Q132" s="5">
        <v>11178200000</v>
      </c>
      <c r="R132" s="5">
        <v>-11314062000</v>
      </c>
      <c r="S132" s="5">
        <v>13329332000</v>
      </c>
      <c r="T132" s="5">
        <v>5671237000</v>
      </c>
      <c r="U132" s="5">
        <v>23054686000</v>
      </c>
      <c r="V132" s="5">
        <v>47438543000</v>
      </c>
      <c r="W132" s="5">
        <v>-1820155000</v>
      </c>
      <c r="X132" s="5">
        <v>-2996660000</v>
      </c>
      <c r="Y132" s="5">
        <v>-41976260000</v>
      </c>
      <c r="Z132" s="5">
        <v>-1953939000</v>
      </c>
    </row>
    <row r="133" spans="2:26" ht="15.5" x14ac:dyDescent="0.35">
      <c r="C133" t="s">
        <v>634</v>
      </c>
      <c r="D133" s="5">
        <v>1996235000</v>
      </c>
      <c r="E133" s="5">
        <v>7056702000</v>
      </c>
      <c r="F133" s="5">
        <v>9851652000</v>
      </c>
      <c r="G133" s="5">
        <v>65567000</v>
      </c>
      <c r="I133" s="5">
        <v>16426549000</v>
      </c>
    </row>
    <row r="134" spans="2:26" ht="15.5" x14ac:dyDescent="0.35">
      <c r="C134" t="s">
        <v>635</v>
      </c>
      <c r="D134" s="5">
        <v>21724616000</v>
      </c>
      <c r="E134" s="5">
        <v>19119512000</v>
      </c>
      <c r="F134" s="5">
        <v>30330325000</v>
      </c>
      <c r="G134" s="5">
        <v>10600312000</v>
      </c>
      <c r="I134" s="5">
        <v>87283962000</v>
      </c>
    </row>
    <row r="135" spans="2:26" ht="15.5" x14ac:dyDescent="0.35">
      <c r="C135" t="s">
        <v>636</v>
      </c>
      <c r="E135" s="5">
        <v>-23404640000</v>
      </c>
      <c r="I135" s="5">
        <v>-23404640000</v>
      </c>
    </row>
    <row r="136" spans="2:26" ht="15.5" x14ac:dyDescent="0.35">
      <c r="C136" t="s">
        <v>637</v>
      </c>
      <c r="D136" s="5">
        <v>-983769000</v>
      </c>
      <c r="E136" s="5">
        <v>-2155187000</v>
      </c>
      <c r="F136" s="5">
        <v>-1646850000</v>
      </c>
      <c r="G136" s="5">
        <v>-4116667000</v>
      </c>
      <c r="I136" s="5">
        <v>-5895189000</v>
      </c>
    </row>
    <row r="137" spans="2:26" ht="15.5" x14ac:dyDescent="0.35">
      <c r="C137" t="s">
        <v>638</v>
      </c>
      <c r="D137" s="5">
        <v>-15044031000</v>
      </c>
      <c r="E137" s="5">
        <v>-3274204000</v>
      </c>
      <c r="F137" s="5">
        <v>-19408070000</v>
      </c>
      <c r="G137" s="5">
        <v>-14902156000</v>
      </c>
      <c r="I137" s="5">
        <v>-34310226000</v>
      </c>
    </row>
    <row r="138" spans="2:26" ht="15.5" x14ac:dyDescent="0.35">
      <c r="C138" t="s">
        <v>639</v>
      </c>
      <c r="D138" s="5">
        <v>334090000</v>
      </c>
      <c r="E138" s="5">
        <v>-4422821000</v>
      </c>
      <c r="F138" s="5">
        <v>-1388514000</v>
      </c>
      <c r="G138" s="5">
        <v>-5028431000</v>
      </c>
      <c r="I138" s="5">
        <v>401064000</v>
      </c>
    </row>
    <row r="139" spans="2:26" ht="15.5" x14ac:dyDescent="0.35">
      <c r="C139" t="s">
        <v>640</v>
      </c>
      <c r="D139" s="5">
        <v>26303199000</v>
      </c>
      <c r="E139" s="5">
        <v>-317468000</v>
      </c>
      <c r="F139" s="5">
        <v>13347698000</v>
      </c>
      <c r="G139" s="5">
        <v>15838178000</v>
      </c>
      <c r="I139" s="5">
        <v>-10954317000</v>
      </c>
    </row>
    <row r="140" spans="2:26" ht="15.5" x14ac:dyDescent="0.35">
      <c r="C140" t="s">
        <v>1022</v>
      </c>
    </row>
    <row r="141" spans="2:26" ht="15.5" x14ac:dyDescent="0.35">
      <c r="C141" t="s">
        <v>2319</v>
      </c>
      <c r="J141" s="5">
        <v>342660218000</v>
      </c>
      <c r="K141" s="5">
        <v>397470678000</v>
      </c>
      <c r="L141" s="5">
        <v>476284341000</v>
      </c>
      <c r="M141" s="5">
        <v>490875027000</v>
      </c>
      <c r="N141" s="5">
        <v>476829829000</v>
      </c>
      <c r="O141" s="5">
        <v>449577415000</v>
      </c>
      <c r="P141" s="5">
        <v>327779777000</v>
      </c>
      <c r="Q141" s="5">
        <v>289068455000</v>
      </c>
      <c r="R141" s="5">
        <v>265489186000</v>
      </c>
      <c r="S141" s="5">
        <v>247242870000</v>
      </c>
      <c r="T141" s="5">
        <v>230438804000</v>
      </c>
      <c r="U141" s="5">
        <v>218559652000</v>
      </c>
      <c r="V141" s="5">
        <v>219888006000</v>
      </c>
      <c r="W141" s="5">
        <v>205275483000</v>
      </c>
      <c r="X141" s="5">
        <v>185020239000</v>
      </c>
      <c r="Y141" s="5">
        <v>138104484000</v>
      </c>
      <c r="Z141" s="5">
        <v>153101428000</v>
      </c>
    </row>
    <row r="142" spans="2:26" ht="15.5" x14ac:dyDescent="0.35">
      <c r="C142" t="s">
        <v>618</v>
      </c>
      <c r="J142" s="5">
        <v>133797427000</v>
      </c>
      <c r="K142" s="5">
        <v>148271487000</v>
      </c>
      <c r="L142" s="5">
        <v>137039131000</v>
      </c>
      <c r="M142" s="5">
        <v>96838184000</v>
      </c>
      <c r="N142" s="5">
        <v>112666474000</v>
      </c>
      <c r="O142" s="5">
        <v>118718905000</v>
      </c>
      <c r="P142" s="5">
        <v>38687039000</v>
      </c>
      <c r="Q142" s="5">
        <v>29817148000</v>
      </c>
      <c r="R142" s="5">
        <v>46868039000</v>
      </c>
      <c r="S142" s="5">
        <v>47416617000</v>
      </c>
      <c r="T142" s="5">
        <v>46509323000</v>
      </c>
      <c r="U142" s="5">
        <v>30829491000</v>
      </c>
      <c r="V142" s="5">
        <v>31365550000</v>
      </c>
      <c r="W142" s="5">
        <v>35191339000</v>
      </c>
      <c r="X142" s="5">
        <v>68646171000</v>
      </c>
      <c r="Y142" s="5">
        <v>125789062000</v>
      </c>
      <c r="Z142" s="5">
        <v>27519465000</v>
      </c>
    </row>
    <row r="143" spans="2:26" ht="15.5" x14ac:dyDescent="0.35">
      <c r="C143" t="s">
        <v>657</v>
      </c>
      <c r="J143" s="5">
        <v>4291776000</v>
      </c>
      <c r="K143" s="5">
        <v>379832000</v>
      </c>
      <c r="L143" s="5">
        <v>1545567000</v>
      </c>
      <c r="M143" s="5">
        <v>1510140000</v>
      </c>
      <c r="N143" s="5">
        <v>3409211000</v>
      </c>
      <c r="O143" s="5">
        <v>2577338000</v>
      </c>
      <c r="P143" s="5">
        <v>6207528000</v>
      </c>
      <c r="Q143" s="5">
        <v>6616065000</v>
      </c>
      <c r="R143" s="5">
        <v>8137535000</v>
      </c>
      <c r="S143" s="5">
        <v>5623114000</v>
      </c>
      <c r="T143" s="5">
        <v>5511857000</v>
      </c>
      <c r="U143" s="5">
        <v>6073188000</v>
      </c>
      <c r="V143" s="5">
        <v>6204611000</v>
      </c>
      <c r="W143" s="5">
        <v>5804819000</v>
      </c>
      <c r="X143" s="5">
        <v>5367207000</v>
      </c>
      <c r="Y143" s="5">
        <v>8510943000</v>
      </c>
      <c r="Z143" s="5">
        <v>27208283000</v>
      </c>
    </row>
    <row r="144" spans="2:26" ht="15.5" x14ac:dyDescent="0.35">
      <c r="C144" t="s">
        <v>1025</v>
      </c>
      <c r="J144" s="5">
        <v>480749421000</v>
      </c>
      <c r="K144" s="5">
        <v>546121997000</v>
      </c>
      <c r="L144" s="5">
        <v>614869039000</v>
      </c>
      <c r="M144" s="5">
        <v>589223351000</v>
      </c>
      <c r="N144" s="5">
        <v>592905514000</v>
      </c>
      <c r="O144" s="5">
        <v>570873658000</v>
      </c>
      <c r="P144" s="5">
        <v>372674344000</v>
      </c>
      <c r="Q144" s="5">
        <v>325501668000</v>
      </c>
      <c r="R144" s="5">
        <v>320494760000</v>
      </c>
      <c r="S144" s="5">
        <v>300282601000</v>
      </c>
      <c r="T144" s="5">
        <v>282459984000</v>
      </c>
      <c r="U144" s="5">
        <v>255462331000</v>
      </c>
      <c r="V144" s="5">
        <v>257458167000</v>
      </c>
      <c r="W144" s="5">
        <v>246271641000</v>
      </c>
      <c r="X144" s="5">
        <v>259033617000</v>
      </c>
      <c r="Y144" s="5">
        <v>272404489000</v>
      </c>
      <c r="Z144" s="5">
        <v>207829176000</v>
      </c>
    </row>
    <row r="145" spans="3:26" ht="15.5" x14ac:dyDescent="0.35">
      <c r="C145" t="s">
        <v>1212</v>
      </c>
    </row>
    <row r="146" spans="3:26" ht="15.5" x14ac:dyDescent="0.35">
      <c r="C146" t="s">
        <v>2320</v>
      </c>
      <c r="J146" s="5">
        <v>-198038689000</v>
      </c>
      <c r="K146" s="5">
        <v>-220860535000</v>
      </c>
      <c r="L146" s="5">
        <v>-224439274000</v>
      </c>
      <c r="M146" s="5">
        <v>-162216185000</v>
      </c>
      <c r="N146" s="5">
        <v>-197264648000</v>
      </c>
      <c r="O146" s="5">
        <v>-211064317000</v>
      </c>
      <c r="P146" s="5">
        <v>-82990302000</v>
      </c>
      <c r="Q146" s="5">
        <v>-57894726000</v>
      </c>
      <c r="R146" s="5">
        <v>-82382540000</v>
      </c>
      <c r="S146" s="5">
        <v>-74576384000</v>
      </c>
      <c r="T146" s="5">
        <v>-73100214000</v>
      </c>
      <c r="U146" s="5">
        <v>-67114464000</v>
      </c>
      <c r="V146" s="5">
        <v>-68580959000</v>
      </c>
      <c r="W146" s="5">
        <v>-73176490000</v>
      </c>
      <c r="X146" s="5">
        <v>-133174927000</v>
      </c>
      <c r="Y146" s="5">
        <v>-154374964000</v>
      </c>
      <c r="Z146" s="5">
        <v>-79219791000</v>
      </c>
    </row>
    <row r="147" spans="3:26" ht="15.5" x14ac:dyDescent="0.35">
      <c r="C147" t="s">
        <v>1354</v>
      </c>
      <c r="J147" s="5">
        <v>-167367410000</v>
      </c>
      <c r="K147" s="5">
        <v>-232145874000</v>
      </c>
      <c r="L147" s="5">
        <v>-285613825000</v>
      </c>
      <c r="M147" s="5">
        <v>-270695021000</v>
      </c>
      <c r="N147" s="5">
        <v>-231110621000</v>
      </c>
      <c r="O147" s="5">
        <v>-207188021000</v>
      </c>
      <c r="P147" s="5">
        <v>-110367924000</v>
      </c>
      <c r="Q147" s="5">
        <v>-94993858000</v>
      </c>
      <c r="R147" s="5">
        <v>-98971536000</v>
      </c>
      <c r="S147" s="5">
        <v>-83851973000</v>
      </c>
      <c r="T147" s="5">
        <v>-80941982000</v>
      </c>
      <c r="U147" s="5">
        <v>-74336690000</v>
      </c>
      <c r="V147" s="5">
        <v>-84394075000</v>
      </c>
      <c r="W147" s="5">
        <v>-91155476000</v>
      </c>
      <c r="X147" s="5">
        <v>-68473516000</v>
      </c>
      <c r="Y147" s="5">
        <v>-99571231000</v>
      </c>
      <c r="Z147" s="5">
        <v>-76603690000</v>
      </c>
    </row>
    <row r="148" spans="3:26" ht="15.5" x14ac:dyDescent="0.35">
      <c r="C148" t="s">
        <v>2321</v>
      </c>
      <c r="J148" s="5">
        <v>-72986938000</v>
      </c>
      <c r="K148" s="5">
        <v>-73498309000</v>
      </c>
      <c r="L148" s="5">
        <v>-65197386000</v>
      </c>
      <c r="M148" s="5">
        <v>-69972735000</v>
      </c>
      <c r="N148" s="5">
        <v>-54241218000</v>
      </c>
      <c r="O148" s="5">
        <v>-55813044000</v>
      </c>
      <c r="P148" s="5">
        <v>-66646478000</v>
      </c>
      <c r="Q148" s="5">
        <v>-62925919000</v>
      </c>
      <c r="R148" s="5">
        <v>-56368978000</v>
      </c>
      <c r="S148" s="5">
        <v>-49698437000</v>
      </c>
      <c r="T148" s="5">
        <v>-42818716000</v>
      </c>
      <c r="U148" s="5">
        <v>-35105918000</v>
      </c>
      <c r="V148" s="5">
        <v>-30425705000</v>
      </c>
      <c r="W148" s="5">
        <v>-22780746000</v>
      </c>
      <c r="X148" s="5">
        <v>-27381189000</v>
      </c>
      <c r="Y148" s="5">
        <v>-22956104000</v>
      </c>
      <c r="Z148" s="5">
        <v>-21411371000</v>
      </c>
    </row>
    <row r="149" spans="3:26" ht="15.5" x14ac:dyDescent="0.35">
      <c r="C149" t="s">
        <v>245</v>
      </c>
      <c r="J149" s="5">
        <v>-31619551000</v>
      </c>
      <c r="K149" s="5">
        <v>-56182658000</v>
      </c>
      <c r="L149" s="5">
        <v>-68636721000</v>
      </c>
      <c r="M149" s="5">
        <v>-74392402000</v>
      </c>
      <c r="N149" s="5">
        <v>-83448621000</v>
      </c>
      <c r="O149" s="5">
        <v>-42352971000</v>
      </c>
      <c r="P149" s="5">
        <v>-47717177000</v>
      </c>
      <c r="Q149" s="5">
        <v>-49303071000</v>
      </c>
      <c r="R149" s="5">
        <v>-46423496000</v>
      </c>
      <c r="S149" s="5">
        <v>-35609578000</v>
      </c>
      <c r="T149" s="5">
        <v>-40076749000</v>
      </c>
      <c r="U149" s="5">
        <v>-22425308000</v>
      </c>
      <c r="V149" s="5">
        <v>-2017428000</v>
      </c>
      <c r="W149" s="5">
        <v>-29931727000</v>
      </c>
      <c r="X149" s="5">
        <v>-14117436000</v>
      </c>
      <c r="Y149" s="5">
        <v>-8916783000</v>
      </c>
      <c r="Z149" s="5">
        <v>-11296911000</v>
      </c>
    </row>
    <row r="150" spans="3:26" ht="15.5" x14ac:dyDescent="0.35">
      <c r="C150" t="s">
        <v>2322</v>
      </c>
      <c r="J150" s="5">
        <v>-22435142000</v>
      </c>
      <c r="K150" s="5">
        <v>-20908995000</v>
      </c>
      <c r="L150" s="5">
        <v>-10497987000</v>
      </c>
      <c r="M150" s="5">
        <v>-19479312000</v>
      </c>
      <c r="N150" s="5">
        <v>-32374454000</v>
      </c>
      <c r="O150" s="5">
        <v>-74843854000</v>
      </c>
      <c r="P150" s="5">
        <v>-39831429000</v>
      </c>
      <c r="Q150" s="5">
        <v>-32425918000</v>
      </c>
      <c r="R150" s="5">
        <v>-29293074000</v>
      </c>
      <c r="S150" s="5">
        <v>-25264129000</v>
      </c>
      <c r="T150" s="5">
        <v>-25055877000</v>
      </c>
      <c r="U150" s="5">
        <v>-19972226000</v>
      </c>
      <c r="V150" s="5">
        <v>-12983586000</v>
      </c>
      <c r="W150" s="5">
        <v>-25046992000</v>
      </c>
      <c r="X150" s="5">
        <v>-11900703000</v>
      </c>
      <c r="Y150" s="5">
        <v>-12481707000</v>
      </c>
      <c r="Z150" s="5">
        <v>-15102690000</v>
      </c>
    </row>
    <row r="151" spans="3:26" ht="15.5" x14ac:dyDescent="0.35">
      <c r="C151" t="s">
        <v>2323</v>
      </c>
      <c r="T151" s="5">
        <v>-6147331000</v>
      </c>
      <c r="U151" s="5">
        <v>-6750001000</v>
      </c>
      <c r="V151" s="5">
        <v>-4473460000</v>
      </c>
      <c r="W151" s="5">
        <v>-4130361000</v>
      </c>
      <c r="X151" s="5">
        <v>-2419778000</v>
      </c>
      <c r="Y151" s="5">
        <v>-4481328000</v>
      </c>
      <c r="Z151" s="5">
        <v>-3011978000</v>
      </c>
    </row>
    <row r="152" spans="3:26" ht="15.5" x14ac:dyDescent="0.35">
      <c r="C152" t="s">
        <v>565</v>
      </c>
      <c r="N152" s="5">
        <v>-73054000</v>
      </c>
      <c r="O152" s="5">
        <v>-441520000</v>
      </c>
      <c r="P152" s="5">
        <v>-8909133000</v>
      </c>
      <c r="Q152" s="5">
        <v>-12722716000</v>
      </c>
      <c r="R152" s="5">
        <v>-9986853000</v>
      </c>
      <c r="S152" s="5">
        <v>-11123787000</v>
      </c>
    </row>
    <row r="153" spans="3:26" ht="15.5" x14ac:dyDescent="0.35">
      <c r="C153" t="s">
        <v>2324</v>
      </c>
      <c r="L153" s="5">
        <v>-107976000</v>
      </c>
      <c r="M153" s="5">
        <v>-32419000</v>
      </c>
      <c r="N153" s="5">
        <v>-32661000</v>
      </c>
      <c r="O153" s="5">
        <v>-33145000</v>
      </c>
      <c r="P153" s="5">
        <v>-47829000</v>
      </c>
      <c r="Q153" s="5">
        <v>-130622000</v>
      </c>
      <c r="R153" s="5">
        <v>-44507000</v>
      </c>
      <c r="S153" s="5">
        <v>-43298000</v>
      </c>
    </row>
    <row r="154" spans="3:26" ht="15.5" x14ac:dyDescent="0.35">
      <c r="C154" t="s">
        <v>2325</v>
      </c>
      <c r="L154" s="5">
        <v>-107976000</v>
      </c>
      <c r="M154" s="5">
        <v>-32419000</v>
      </c>
      <c r="N154" s="5">
        <v>-105715000</v>
      </c>
      <c r="O154" s="5">
        <v>-474665000</v>
      </c>
      <c r="P154" s="5">
        <v>-8956962000</v>
      </c>
      <c r="Q154" s="5">
        <v>-12853338000</v>
      </c>
      <c r="R154" s="5">
        <v>-10031360000</v>
      </c>
      <c r="S154" s="5">
        <v>-11167085000</v>
      </c>
      <c r="T154" s="5">
        <v>-6147331000</v>
      </c>
      <c r="U154" s="5">
        <v>-6750001000</v>
      </c>
      <c r="V154" s="5">
        <v>-4473460000</v>
      </c>
      <c r="W154" s="5">
        <v>-4130361000</v>
      </c>
      <c r="X154" s="5">
        <v>-2419778000</v>
      </c>
      <c r="Y154" s="5">
        <v>-4481328000</v>
      </c>
      <c r="Z154" s="5">
        <v>-3011978000</v>
      </c>
    </row>
    <row r="155" spans="3:26" ht="15.5" x14ac:dyDescent="0.35">
      <c r="C155" t="s">
        <v>495</v>
      </c>
      <c r="J155" s="5">
        <v>-1359782000</v>
      </c>
      <c r="K155" s="5">
        <v>-440501000</v>
      </c>
      <c r="L155" s="5">
        <v>-1015190000</v>
      </c>
      <c r="M155" s="5">
        <v>-684024000</v>
      </c>
      <c r="N155" s="5">
        <v>-1372764000</v>
      </c>
      <c r="O155" s="5">
        <v>-2782741000</v>
      </c>
      <c r="P155" s="5">
        <v>-3175530000</v>
      </c>
      <c r="Q155" s="5">
        <v>-3926638000</v>
      </c>
      <c r="R155" s="5">
        <v>-8337838000</v>
      </c>
      <c r="S155" s="5">
        <v>-6785683000</v>
      </c>
      <c r="T155" s="5">
        <v>-8647878000</v>
      </c>
      <c r="U155" s="5">
        <v>-6703038000</v>
      </c>
      <c r="V155" s="5">
        <v>-7144411000</v>
      </c>
      <c r="W155" s="5">
        <v>-1870004000</v>
      </c>
      <c r="X155" s="5">
        <v>-4562728000</v>
      </c>
      <c r="Y155" s="5">
        <v>-11598632000</v>
      </c>
      <c r="Z155" s="5">
        <v>-3136684000</v>
      </c>
    </row>
    <row r="156" spans="3:26" ht="15.5" x14ac:dyDescent="0.35">
      <c r="C156" t="s">
        <v>1213</v>
      </c>
      <c r="J156" s="5">
        <v>-493807512000</v>
      </c>
      <c r="K156" s="5">
        <v>-604036872000</v>
      </c>
      <c r="L156" s="5">
        <v>-655508359000</v>
      </c>
      <c r="M156" s="5">
        <v>-597472098000</v>
      </c>
      <c r="N156" s="5">
        <v>-599918041000</v>
      </c>
      <c r="O156" s="5">
        <v>-594519613000</v>
      </c>
      <c r="P156" s="5">
        <v>-359685802000</v>
      </c>
      <c r="Q156" s="5">
        <v>-314323468000</v>
      </c>
      <c r="R156" s="5">
        <v>-331808822000</v>
      </c>
      <c r="S156" s="5">
        <v>-286953269000</v>
      </c>
      <c r="T156" s="5">
        <v>-276788747000</v>
      </c>
      <c r="U156" s="5">
        <v>-232407645000</v>
      </c>
      <c r="V156" s="5">
        <v>-210019624000</v>
      </c>
      <c r="W156" s="5">
        <v>-248091796000</v>
      </c>
      <c r="X156" s="5">
        <v>-262030277000</v>
      </c>
      <c r="Y156" s="5">
        <v>-314380749000</v>
      </c>
      <c r="Z156" s="5">
        <v>-209783115000</v>
      </c>
    </row>
    <row r="157" spans="3:26" ht="15.5" x14ac:dyDescent="0.35">
      <c r="C157" t="s">
        <v>166</v>
      </c>
    </row>
    <row r="158" spans="3:26" ht="15.5" x14ac:dyDescent="0.35">
      <c r="C158" t="s">
        <v>145</v>
      </c>
      <c r="F158" s="5">
        <v>97354000</v>
      </c>
      <c r="I158" s="5">
        <v>-1121999000</v>
      </c>
      <c r="J158" s="5">
        <v>-1846271000</v>
      </c>
      <c r="K158" s="5">
        <v>-2713762000</v>
      </c>
      <c r="L158" s="5">
        <v>-2364966000</v>
      </c>
      <c r="M158" s="5">
        <v>-4002992000</v>
      </c>
      <c r="N158" s="5">
        <v>-2667817000</v>
      </c>
      <c r="O158" s="5">
        <v>-3994918000</v>
      </c>
      <c r="P158" s="5">
        <v>-4471892000</v>
      </c>
      <c r="Q158" s="5">
        <v>-5192366000</v>
      </c>
      <c r="R158" s="5">
        <v>-5112181000</v>
      </c>
      <c r="S158" s="5">
        <v>-4198711000</v>
      </c>
      <c r="T158" s="5">
        <v>-4573177000</v>
      </c>
      <c r="U158" s="5">
        <v>-4573581000</v>
      </c>
      <c r="V158" s="5">
        <v>-3665515000</v>
      </c>
      <c r="W158" s="5">
        <v>-4948728000</v>
      </c>
      <c r="X158" s="5">
        <v>3247750000</v>
      </c>
      <c r="Z158" s="5">
        <v>4064100000</v>
      </c>
    </row>
    <row r="159" spans="3:26" ht="15.5" x14ac:dyDescent="0.35">
      <c r="C159" t="s">
        <v>146</v>
      </c>
      <c r="D159" s="5">
        <v>-21505523000</v>
      </c>
      <c r="E159" s="5">
        <v>-6062591000</v>
      </c>
      <c r="F159" s="5">
        <v>2933026000</v>
      </c>
      <c r="G159" s="5">
        <v>-8893883000</v>
      </c>
      <c r="I159" s="5">
        <v>-1378020000</v>
      </c>
      <c r="J159" s="5">
        <v>8828924000</v>
      </c>
      <c r="K159" s="5">
        <v>49572366000</v>
      </c>
      <c r="L159" s="5">
        <v>51109636000</v>
      </c>
      <c r="M159" s="5">
        <v>4720839000</v>
      </c>
      <c r="N159" s="5">
        <v>11079751000</v>
      </c>
      <c r="O159" s="5">
        <v>29208001000</v>
      </c>
      <c r="P159" s="5">
        <v>-6471073000</v>
      </c>
      <c r="Q159" s="5">
        <v>-5956894000</v>
      </c>
      <c r="R159" s="5">
        <v>28629042000</v>
      </c>
      <c r="S159" s="5">
        <v>-16342706000</v>
      </c>
      <c r="T159" s="5">
        <v>1583794000</v>
      </c>
      <c r="U159" s="5">
        <v>-28636620000</v>
      </c>
      <c r="V159" s="5">
        <v>-32935771000</v>
      </c>
      <c r="W159" s="5">
        <v>7810294000</v>
      </c>
      <c r="X159" s="5">
        <v>-982899000</v>
      </c>
      <c r="Y159" s="5">
        <v>41301893000</v>
      </c>
      <c r="Z159" s="5">
        <v>-2729212000</v>
      </c>
    </row>
    <row r="160" spans="3:26" ht="15.5" x14ac:dyDescent="0.35">
      <c r="C160" t="s">
        <v>655</v>
      </c>
      <c r="D160" s="5">
        <v>-19897312000</v>
      </c>
      <c r="E160" s="5">
        <v>-4206556000</v>
      </c>
      <c r="F160" s="5">
        <v>7111745000</v>
      </c>
      <c r="G160" s="5">
        <v>-4789365000</v>
      </c>
      <c r="I160" s="5">
        <v>8220216000</v>
      </c>
    </row>
    <row r="161" spans="3:26" ht="15.5" x14ac:dyDescent="0.35">
      <c r="C161" t="s">
        <v>721</v>
      </c>
      <c r="J161" s="5">
        <v>58516851000</v>
      </c>
      <c r="K161" s="5">
        <v>40835633000</v>
      </c>
      <c r="L161" s="5">
        <v>36200000000</v>
      </c>
      <c r="M161" s="5">
        <v>214408350000</v>
      </c>
      <c r="N161" s="5">
        <v>321648345000</v>
      </c>
      <c r="O161" s="5">
        <v>384594595000</v>
      </c>
      <c r="P161" s="5">
        <v>298500000000</v>
      </c>
      <c r="Q161" s="5">
        <v>51910385000</v>
      </c>
      <c r="R161" s="5">
        <v>162254599000</v>
      </c>
      <c r="S161" s="5">
        <v>239640537000</v>
      </c>
      <c r="T161" s="5">
        <v>163197028000</v>
      </c>
      <c r="U161" s="5">
        <v>218294772000</v>
      </c>
      <c r="V161" s="5">
        <v>144196135000</v>
      </c>
      <c r="W161" s="5">
        <v>180987201000</v>
      </c>
      <c r="X161" s="5">
        <v>237067398000</v>
      </c>
      <c r="Y161" s="5">
        <v>213623426000</v>
      </c>
      <c r="Z161" s="5">
        <v>158013955000</v>
      </c>
    </row>
    <row r="162" spans="3:26" ht="15.5" x14ac:dyDescent="0.35">
      <c r="C162" t="s">
        <v>651</v>
      </c>
      <c r="J162" s="5">
        <v>7177203000</v>
      </c>
      <c r="K162" s="5">
        <v>4107535000</v>
      </c>
      <c r="L162" s="5">
        <v>11653559000</v>
      </c>
      <c r="M162" s="5">
        <v>11451572000</v>
      </c>
      <c r="N162" s="5">
        <v>7677159000</v>
      </c>
      <c r="O162" s="5">
        <v>13092360000</v>
      </c>
      <c r="P162" s="5">
        <v>11571404000</v>
      </c>
      <c r="Q162" s="5">
        <v>9955748000</v>
      </c>
      <c r="R162" s="5">
        <v>11014876000</v>
      </c>
      <c r="S162" s="5">
        <v>9623154000</v>
      </c>
      <c r="T162" s="5">
        <v>7619139000</v>
      </c>
      <c r="U162" s="5">
        <v>6410031000</v>
      </c>
      <c r="V162" s="5">
        <v>3685646000</v>
      </c>
      <c r="W162" s="5">
        <v>4892416000</v>
      </c>
      <c r="X162" s="5">
        <v>3590849000</v>
      </c>
      <c r="Y162" s="5">
        <v>15252009000</v>
      </c>
      <c r="Z162" s="5">
        <v>7688430000</v>
      </c>
    </row>
    <row r="163" spans="3:26" ht="15.5" x14ac:dyDescent="0.35">
      <c r="C163" t="s">
        <v>2326</v>
      </c>
    </row>
    <row r="164" spans="3:26" ht="15.5" x14ac:dyDescent="0.35">
      <c r="C164" t="s">
        <v>2327</v>
      </c>
      <c r="J164" s="5">
        <v>-1810566000</v>
      </c>
      <c r="K164" s="5">
        <v>19758130000</v>
      </c>
      <c r="L164" s="5">
        <v>26242853000</v>
      </c>
      <c r="M164" s="5">
        <v>-36234001000</v>
      </c>
      <c r="N164" s="5">
        <v>4637948000</v>
      </c>
      <c r="O164" s="5">
        <v>3889025000</v>
      </c>
      <c r="P164" s="5">
        <v>6141583000</v>
      </c>
      <c r="Q164" s="5">
        <v>73111331000</v>
      </c>
      <c r="R164" s="5">
        <v>36642481000</v>
      </c>
      <c r="S164" s="5">
        <v>3118867000</v>
      </c>
      <c r="T164" s="5">
        <v>4016000000</v>
      </c>
      <c r="U164" s="5">
        <v>1901501000</v>
      </c>
      <c r="V164" s="5">
        <v>1855750000</v>
      </c>
      <c r="W164" s="5">
        <v>1075316000</v>
      </c>
      <c r="X164" s="5">
        <v>2323786000</v>
      </c>
      <c r="Y164" s="5">
        <v>9144602000</v>
      </c>
      <c r="Z164" s="5">
        <v>122951056000</v>
      </c>
    </row>
    <row r="165" spans="3:26" ht="15.5" x14ac:dyDescent="0.35">
      <c r="C165" t="s">
        <v>1948</v>
      </c>
    </row>
    <row r="166" spans="3:26" ht="15.5" x14ac:dyDescent="0.35">
      <c r="C166" t="s">
        <v>222</v>
      </c>
      <c r="J166" s="5">
        <v>281650000</v>
      </c>
      <c r="K166" s="5">
        <v>1770182000</v>
      </c>
      <c r="L166" s="5">
        <v>3341023000</v>
      </c>
      <c r="M166" s="5">
        <v>1513277000</v>
      </c>
      <c r="N166" s="5">
        <v>345000000</v>
      </c>
      <c r="O166" s="5">
        <v>480200000</v>
      </c>
      <c r="P166" s="5">
        <v>3000000</v>
      </c>
      <c r="Q166" s="5">
        <v>13007000</v>
      </c>
      <c r="R166" s="5">
        <v>2859368000</v>
      </c>
      <c r="S166" s="5">
        <v>19300000</v>
      </c>
      <c r="T166" s="5">
        <v>117490000</v>
      </c>
      <c r="U166" s="5">
        <v>65413000</v>
      </c>
      <c r="V166" s="5">
        <v>354436000</v>
      </c>
      <c r="W166" s="5">
        <v>5442682000</v>
      </c>
      <c r="X166" s="5">
        <v>2194221000</v>
      </c>
      <c r="Y166" s="5">
        <v>777271000</v>
      </c>
      <c r="Z166" s="5">
        <v>104210000</v>
      </c>
    </row>
    <row r="167" spans="3:26" ht="15.5" x14ac:dyDescent="0.35">
      <c r="C167" t="s">
        <v>270</v>
      </c>
      <c r="D167" s="5">
        <v>-626325000</v>
      </c>
      <c r="E167" s="5">
        <v>-106429000</v>
      </c>
      <c r="F167" s="5">
        <v>-1080926000</v>
      </c>
      <c r="G167" s="5">
        <v>-2296198000</v>
      </c>
      <c r="I167" s="5">
        <v>-3377124000</v>
      </c>
      <c r="J167" s="5">
        <v>-2164031000</v>
      </c>
      <c r="K167" s="5">
        <v>-2093932000</v>
      </c>
      <c r="O167" s="5">
        <v>-158400000</v>
      </c>
      <c r="P167" s="5">
        <v>-233040000</v>
      </c>
      <c r="R167" s="5">
        <v>-3515094000</v>
      </c>
      <c r="S167" s="5">
        <v>-1171909000</v>
      </c>
    </row>
    <row r="168" spans="3:26" ht="15.5" x14ac:dyDescent="0.35">
      <c r="C168" t="s">
        <v>2016</v>
      </c>
      <c r="O168" s="5">
        <v>6000000000</v>
      </c>
      <c r="U168" s="5">
        <v>20864375000</v>
      </c>
      <c r="V168" s="5">
        <v>12000000000</v>
      </c>
      <c r="W168" s="5">
        <v>5400000000</v>
      </c>
      <c r="Y168" s="5">
        <v>20405725000</v>
      </c>
    </row>
    <row r="169" spans="3:26" ht="15.5" x14ac:dyDescent="0.35">
      <c r="C169" t="s">
        <v>147</v>
      </c>
      <c r="D169" s="5">
        <v>-981886000</v>
      </c>
      <c r="E169" s="5">
        <v>-1749606000</v>
      </c>
      <c r="F169" s="5">
        <v>-3097793000</v>
      </c>
      <c r="G169" s="5">
        <v>-1808320000</v>
      </c>
      <c r="I169" s="5">
        <v>-6221112000</v>
      </c>
      <c r="J169" s="5">
        <v>-3145816000</v>
      </c>
      <c r="K169" s="5">
        <v>-7225182000</v>
      </c>
      <c r="L169" s="5">
        <v>-4327799000</v>
      </c>
      <c r="M169" s="5">
        <v>-4397894000</v>
      </c>
      <c r="N169" s="5">
        <v>-1877921000</v>
      </c>
      <c r="O169" s="5">
        <v>-7764779000</v>
      </c>
      <c r="P169" s="5">
        <v>-4374370000</v>
      </c>
      <c r="Q169" s="5">
        <v>-89582983000</v>
      </c>
      <c r="R169" s="5">
        <v>-4222531000</v>
      </c>
      <c r="S169" s="5">
        <v>-3388434000</v>
      </c>
      <c r="T169" s="5">
        <v>-1968898000</v>
      </c>
      <c r="U169" s="5">
        <v>-7089311000</v>
      </c>
      <c r="V169" s="5">
        <v>-3373616000</v>
      </c>
      <c r="W169" s="5">
        <v>-2054217000</v>
      </c>
      <c r="X169" s="5">
        <v>-2992986000</v>
      </c>
      <c r="Y169" s="5">
        <v>-1846243000</v>
      </c>
      <c r="Z169" s="5">
        <v>-495947000</v>
      </c>
    </row>
    <row r="170" spans="3:26" ht="15.5" x14ac:dyDescent="0.35">
      <c r="C170" t="s">
        <v>2328</v>
      </c>
      <c r="Q170" s="5">
        <v>-6987144000</v>
      </c>
      <c r="R170" s="5">
        <v>-47032891000</v>
      </c>
      <c r="S170" s="5">
        <v>-14246125000</v>
      </c>
      <c r="T170" s="5">
        <v>-7080841000</v>
      </c>
      <c r="U170" s="5">
        <v>-12088755000</v>
      </c>
      <c r="X170" s="5">
        <v>-4462700000</v>
      </c>
      <c r="Y170" s="5">
        <v>-1584500000</v>
      </c>
      <c r="Z170" s="5">
        <v>-120488467000</v>
      </c>
    </row>
    <row r="171" spans="3:26" ht="15.5" x14ac:dyDescent="0.35">
      <c r="C171" t="s">
        <v>267</v>
      </c>
      <c r="J171" s="5">
        <v>-50026367000</v>
      </c>
      <c r="K171" s="5">
        <v>-7580000000</v>
      </c>
      <c r="L171" s="5">
        <v>-22000000000</v>
      </c>
      <c r="M171" s="5">
        <v>-182020465000</v>
      </c>
      <c r="N171" s="5">
        <v>-321350780000</v>
      </c>
      <c r="O171" s="5">
        <v>-370925000000</v>
      </c>
      <c r="P171" s="5">
        <v>-318079650000</v>
      </c>
      <c r="Q171" s="5">
        <v>-44377238000</v>
      </c>
      <c r="R171" s="5">
        <v>-129371766000</v>
      </c>
      <c r="S171" s="5">
        <v>-249938096000</v>
      </c>
      <c r="T171" s="5">
        <v>-164316124000</v>
      </c>
      <c r="U171" s="5">
        <v>-256994646000</v>
      </c>
      <c r="V171" s="5">
        <v>-191654122000</v>
      </c>
      <c r="W171" s="5">
        <v>-187933104000</v>
      </c>
      <c r="X171" s="5">
        <v>-238703467000</v>
      </c>
      <c r="Y171" s="5">
        <v>-214470397000</v>
      </c>
      <c r="Z171" s="5">
        <v>-170502449000</v>
      </c>
    </row>
    <row r="172" spans="3:26" ht="15.5" x14ac:dyDescent="0.35">
      <c r="C172" t="s">
        <v>152</v>
      </c>
      <c r="F172" s="5">
        <v>97354000</v>
      </c>
      <c r="I172" s="5">
        <v>-1121999000</v>
      </c>
      <c r="J172" s="5">
        <v>-1846271000</v>
      </c>
      <c r="K172" s="5">
        <v>-2713762000</v>
      </c>
      <c r="L172" s="5">
        <v>-2364966000</v>
      </c>
      <c r="M172" s="5">
        <v>-4002992000</v>
      </c>
      <c r="N172" s="5">
        <v>-2667817000</v>
      </c>
      <c r="O172" s="5">
        <v>-3994918000</v>
      </c>
      <c r="P172" s="5">
        <v>-4471892000</v>
      </c>
      <c r="Q172" s="5">
        <v>-5192366000</v>
      </c>
      <c r="R172" s="5">
        <v>-5112181000</v>
      </c>
      <c r="S172" s="5">
        <v>-4198711000</v>
      </c>
      <c r="T172" s="5">
        <v>-4573177000</v>
      </c>
      <c r="U172" s="5">
        <v>-4573581000</v>
      </c>
      <c r="V172" s="5">
        <v>-3665515000</v>
      </c>
      <c r="W172" s="5">
        <v>-4948728000</v>
      </c>
      <c r="X172" s="5">
        <v>3247750000</v>
      </c>
      <c r="Z172" s="5">
        <v>4064100000</v>
      </c>
    </row>
    <row r="173" spans="3:26" ht="15.5" x14ac:dyDescent="0.35">
      <c r="C173" t="s">
        <v>2329</v>
      </c>
      <c r="I173" s="5">
        <v>-1219353000</v>
      </c>
      <c r="J173" s="5">
        <v>-996918000</v>
      </c>
      <c r="K173" s="5">
        <v>-1811312000</v>
      </c>
      <c r="L173" s="5">
        <v>-1985803000</v>
      </c>
      <c r="M173" s="5">
        <v>-3483865000</v>
      </c>
      <c r="N173" s="5">
        <v>-1985802000</v>
      </c>
      <c r="O173" s="5">
        <v>-3483865000</v>
      </c>
      <c r="P173" s="5">
        <v>-3430229000</v>
      </c>
      <c r="Q173" s="5">
        <v>-4354831000</v>
      </c>
      <c r="R173" s="5">
        <v>-4354831000</v>
      </c>
      <c r="S173" s="5">
        <v>-3483865000</v>
      </c>
      <c r="T173" s="5">
        <v>-4354831000</v>
      </c>
      <c r="U173" s="5">
        <v>-4354831000</v>
      </c>
      <c r="V173" s="5">
        <v>-3665515000</v>
      </c>
    </row>
    <row r="174" spans="3:26" ht="15.5" x14ac:dyDescent="0.35">
      <c r="C174" t="s">
        <v>2330</v>
      </c>
    </row>
    <row r="175" spans="3:26" ht="15.5" x14ac:dyDescent="0.35">
      <c r="C175" t="s">
        <v>285</v>
      </c>
      <c r="O175" s="5">
        <v>-336753000</v>
      </c>
      <c r="P175" s="5">
        <v>-954903000</v>
      </c>
      <c r="Q175" s="5">
        <v>-630085000</v>
      </c>
      <c r="R175" s="5">
        <v>-540000000</v>
      </c>
      <c r="S175" s="5">
        <v>-540000000</v>
      </c>
    </row>
    <row r="176" spans="3:26" ht="15.5" x14ac:dyDescent="0.35">
      <c r="C176" t="s">
        <v>158</v>
      </c>
      <c r="J176" s="5">
        <v>-849353000</v>
      </c>
      <c r="K176" s="5">
        <v>-902450000</v>
      </c>
      <c r="L176" s="5">
        <v>-265963000</v>
      </c>
      <c r="M176" s="5">
        <v>-330477000</v>
      </c>
      <c r="N176" s="5">
        <v>-576015000</v>
      </c>
    </row>
    <row r="177" spans="2:26" ht="15.5" x14ac:dyDescent="0.35">
      <c r="C177" t="s">
        <v>1962</v>
      </c>
      <c r="F177" s="5">
        <v>97354000</v>
      </c>
      <c r="I177" s="5">
        <v>97354000</v>
      </c>
    </row>
    <row r="178" spans="2:26" ht="15.5" x14ac:dyDescent="0.35">
      <c r="C178" t="s">
        <v>2331</v>
      </c>
      <c r="L178" s="5">
        <v>-113200000</v>
      </c>
      <c r="M178" s="5">
        <v>-188650000</v>
      </c>
      <c r="N178" s="5">
        <v>-106000000</v>
      </c>
      <c r="O178" s="5">
        <v>-174300000</v>
      </c>
      <c r="P178" s="5">
        <v>-86760000</v>
      </c>
      <c r="Q178" s="5">
        <v>-207450000</v>
      </c>
      <c r="R178" s="5">
        <v>-217350000</v>
      </c>
      <c r="S178" s="5">
        <v>-174846000</v>
      </c>
      <c r="T178" s="5">
        <v>-218346000</v>
      </c>
      <c r="U178" s="5">
        <v>-218750000</v>
      </c>
    </row>
    <row r="179" spans="2:26" ht="15.5" x14ac:dyDescent="0.35">
      <c r="C179" t="s">
        <v>1715</v>
      </c>
      <c r="W179" s="5">
        <v>-4948728000</v>
      </c>
    </row>
    <row r="180" spans="2:26" ht="15.5" x14ac:dyDescent="0.35">
      <c r="C180" t="s">
        <v>1548</v>
      </c>
      <c r="X180" s="5">
        <v>3247750000</v>
      </c>
      <c r="Z180" s="5">
        <v>4064100000</v>
      </c>
    </row>
    <row r="181" spans="2:26" ht="15.5" x14ac:dyDescent="0.35">
      <c r="C181" t="s">
        <v>167</v>
      </c>
      <c r="D181" s="5">
        <v>-1462710000</v>
      </c>
      <c r="E181" s="5">
        <v>1038273000</v>
      </c>
      <c r="F181" s="5">
        <v>-2026864000</v>
      </c>
      <c r="G181" s="5">
        <v>-13346259000</v>
      </c>
      <c r="I181" s="5">
        <v>-1423687000</v>
      </c>
      <c r="J181" s="5">
        <v>-6075438000</v>
      </c>
      <c r="K181" s="5">
        <v>-11056271000</v>
      </c>
      <c r="L181" s="5">
        <v>8105350000</v>
      </c>
      <c r="M181" s="5">
        <v>-7530900000</v>
      </c>
      <c r="N181" s="5">
        <v>1399407000</v>
      </c>
      <c r="O181" s="5">
        <v>1567128000</v>
      </c>
      <c r="P181" s="5">
        <v>2045577000</v>
      </c>
      <c r="Q181" s="5">
        <v>28940000</v>
      </c>
      <c r="R181" s="5">
        <v>12202799000</v>
      </c>
      <c r="S181" s="5">
        <v>-7212085000</v>
      </c>
      <c r="T181" s="5">
        <v>2681854000</v>
      </c>
      <c r="U181" s="5">
        <v>-10155515000</v>
      </c>
      <c r="V181" s="5">
        <v>10837257000</v>
      </c>
      <c r="W181" s="5">
        <v>1041411000</v>
      </c>
      <c r="X181" s="5">
        <v>-731809000</v>
      </c>
      <c r="Y181" s="5">
        <v>-674367000</v>
      </c>
      <c r="Z181" s="5">
        <v>-619051000</v>
      </c>
    </row>
    <row r="182" spans="2:26" ht="15.5" x14ac:dyDescent="0.35">
      <c r="C182" t="s">
        <v>168</v>
      </c>
      <c r="E182" s="5">
        <v>8564166000</v>
      </c>
      <c r="I182" s="5">
        <v>9987853000</v>
      </c>
      <c r="J182" s="5">
        <v>16191590000</v>
      </c>
      <c r="K182" s="5">
        <v>27234576000</v>
      </c>
      <c r="L182" s="5">
        <v>19190886000</v>
      </c>
      <c r="M182" s="5">
        <v>26810850000</v>
      </c>
      <c r="N182" s="5">
        <v>25446117000</v>
      </c>
      <c r="O182" s="5">
        <v>23975854000</v>
      </c>
      <c r="P182" s="5">
        <v>21799624000</v>
      </c>
      <c r="Q182" s="5">
        <v>20921179000</v>
      </c>
      <c r="R182" s="5">
        <v>6983516000</v>
      </c>
      <c r="S182" s="5">
        <v>11760509000</v>
      </c>
      <c r="T182" s="5">
        <v>6419705000</v>
      </c>
      <c r="U182" s="5">
        <v>14011479000</v>
      </c>
      <c r="V182" s="5">
        <v>4687260000</v>
      </c>
      <c r="W182" s="5">
        <v>3652892000</v>
      </c>
      <c r="X182" s="5">
        <v>4485878000</v>
      </c>
      <c r="Y182" s="5">
        <v>5177920000</v>
      </c>
      <c r="Z182" s="5">
        <v>5729597000</v>
      </c>
    </row>
    <row r="183" spans="2:26" ht="15.5" x14ac:dyDescent="0.35">
      <c r="C183" t="s">
        <v>242</v>
      </c>
      <c r="J183" s="5">
        <v>-128299000</v>
      </c>
      <c r="K183" s="5">
        <v>13285000</v>
      </c>
      <c r="L183" s="5">
        <v>-61660000</v>
      </c>
      <c r="M183" s="5">
        <v>-89064000</v>
      </c>
      <c r="N183" s="5">
        <v>-34674000</v>
      </c>
      <c r="O183" s="5">
        <v>-96865000</v>
      </c>
      <c r="P183" s="5">
        <v>130653000</v>
      </c>
      <c r="Q183" s="5">
        <v>849505000</v>
      </c>
      <c r="R183" s="5">
        <v>1734864000</v>
      </c>
      <c r="S183" s="5">
        <v>2435092000</v>
      </c>
      <c r="T183" s="5">
        <v>2658950000</v>
      </c>
      <c r="U183" s="5">
        <v>2563741000</v>
      </c>
      <c r="V183" s="5">
        <v>-1513038000</v>
      </c>
      <c r="W183" s="5">
        <v>-7043000</v>
      </c>
      <c r="X183" s="5">
        <v>-101176000</v>
      </c>
      <c r="Y183" s="5">
        <v>-17675000</v>
      </c>
      <c r="Z183" s="5">
        <v>67374000</v>
      </c>
    </row>
    <row r="184" spans="2:26" ht="15.5" x14ac:dyDescent="0.35">
      <c r="C184" t="s">
        <v>169</v>
      </c>
      <c r="D184" s="5">
        <v>-1462710000</v>
      </c>
      <c r="E184" s="5">
        <v>9602439000</v>
      </c>
      <c r="F184" s="5">
        <v>-2026864000</v>
      </c>
      <c r="G184" s="5">
        <v>-13346259000</v>
      </c>
      <c r="I184" s="5">
        <v>8564166000</v>
      </c>
      <c r="J184" s="5">
        <v>9987853000</v>
      </c>
      <c r="K184" s="5">
        <v>16191590000</v>
      </c>
      <c r="L184" s="5">
        <v>27234576000</v>
      </c>
      <c r="M184" s="5">
        <v>19190886000</v>
      </c>
      <c r="N184" s="5">
        <v>26810850000</v>
      </c>
      <c r="O184" s="5">
        <v>25446117000</v>
      </c>
      <c r="P184" s="5">
        <v>23975854000</v>
      </c>
      <c r="Q184" s="5">
        <v>21799624000</v>
      </c>
      <c r="R184" s="5">
        <v>20921179000</v>
      </c>
      <c r="S184" s="5">
        <v>6983516000</v>
      </c>
      <c r="T184" s="5">
        <v>11760509000</v>
      </c>
      <c r="U184" s="5">
        <v>6419705000</v>
      </c>
      <c r="V184" s="5">
        <v>14011479000</v>
      </c>
      <c r="W184" s="5">
        <v>4687260000</v>
      </c>
      <c r="X184" s="5">
        <v>3652893000</v>
      </c>
      <c r="Y184" s="5">
        <v>4485878000</v>
      </c>
      <c r="Z184" s="5">
        <v>5177920000</v>
      </c>
    </row>
    <row r="186" spans="2:26" ht="15.5" x14ac:dyDescent="0.35">
      <c r="B186" t="s">
        <v>170</v>
      </c>
      <c r="C186" t="s">
        <v>12</v>
      </c>
      <c r="D186" s="5">
        <v>350000000</v>
      </c>
      <c r="E186" s="5">
        <v>350000000</v>
      </c>
      <c r="F186" s="5">
        <v>350000000</v>
      </c>
      <c r="G186" s="5">
        <v>350000000</v>
      </c>
      <c r="I186" s="5">
        <v>350000000</v>
      </c>
      <c r="J186" s="5">
        <v>350000000</v>
      </c>
      <c r="K186" s="5">
        <v>350000000</v>
      </c>
      <c r="L186" s="5">
        <v>350000000</v>
      </c>
      <c r="M186" s="5">
        <v>350000000</v>
      </c>
      <c r="N186" s="5">
        <v>350000000</v>
      </c>
      <c r="O186" s="5">
        <v>350000000</v>
      </c>
      <c r="P186" s="5">
        <v>350000000</v>
      </c>
      <c r="Q186" s="5">
        <v>350000000</v>
      </c>
      <c r="R186" s="5">
        <v>350000000</v>
      </c>
      <c r="S186" s="5">
        <v>170000000</v>
      </c>
      <c r="T186" s="5">
        <v>170000000</v>
      </c>
      <c r="U186" s="5">
        <v>170000000</v>
      </c>
      <c r="V186" s="5">
        <v>170000000</v>
      </c>
      <c r="W186" s="5">
        <v>170000000</v>
      </c>
      <c r="X186" s="5">
        <v>170000000</v>
      </c>
      <c r="Y186" s="5">
        <v>170000000</v>
      </c>
      <c r="Z186" s="5">
        <v>170000000</v>
      </c>
    </row>
    <row r="187" spans="2:26" ht="15.5" x14ac:dyDescent="0.35">
      <c r="C187" t="s">
        <v>171</v>
      </c>
      <c r="D187" s="6">
        <v>5.73</v>
      </c>
      <c r="E187" s="6">
        <v>20.25</v>
      </c>
      <c r="F187" s="6">
        <v>28.24</v>
      </c>
      <c r="G187" s="6">
        <v>2.98</v>
      </c>
    </row>
    <row r="188" spans="2:26" ht="15.5" x14ac:dyDescent="0.35">
      <c r="C188" t="s">
        <v>172</v>
      </c>
      <c r="D188" s="6">
        <v>70.86</v>
      </c>
      <c r="E188" s="6">
        <v>20.05</v>
      </c>
      <c r="F188" s="6">
        <v>15.93</v>
      </c>
      <c r="G188" s="6">
        <v>148.32</v>
      </c>
    </row>
    <row r="189" spans="2:26" ht="15.5" x14ac:dyDescent="0.35">
      <c r="C189" t="s">
        <v>60</v>
      </c>
      <c r="D189" s="6">
        <v>5.3</v>
      </c>
      <c r="E189" s="6">
        <v>6.29</v>
      </c>
      <c r="F189" s="6">
        <v>0.86</v>
      </c>
      <c r="G189" s="6">
        <v>7.7</v>
      </c>
    </row>
    <row r="190" spans="2:26" ht="15.5" x14ac:dyDescent="0.35">
      <c r="C190" t="s">
        <v>173</v>
      </c>
      <c r="D190" s="5">
        <v>3540000000</v>
      </c>
      <c r="E190" s="5">
        <v>4710000000</v>
      </c>
      <c r="F190" s="5">
        <v>8910000000</v>
      </c>
      <c r="G190" s="5">
        <v>-1380000000</v>
      </c>
    </row>
    <row r="191" spans="2:26" ht="15.5" x14ac:dyDescent="0.35">
      <c r="C191" t="s">
        <v>174</v>
      </c>
      <c r="D191" s="6">
        <v>2.3E-3</v>
      </c>
      <c r="E191" s="6">
        <v>8.3000000000000001E-3</v>
      </c>
      <c r="F191" s="6">
        <v>1.1899999999999999E-2</v>
      </c>
      <c r="G191" s="6">
        <v>1.1999999999999999E-3</v>
      </c>
    </row>
    <row r="192" spans="2:26" ht="15.5" x14ac:dyDescent="0.35">
      <c r="C192" t="s">
        <v>175</v>
      </c>
      <c r="D192" s="6">
        <v>4.3E-3</v>
      </c>
      <c r="E192" s="6">
        <v>1.52E-2</v>
      </c>
      <c r="F192" s="6">
        <v>2.1400000000000002E-2</v>
      </c>
      <c r="G192" s="6">
        <v>2.3999999999999998E-3</v>
      </c>
    </row>
    <row r="193" spans="3:7" ht="15.5" x14ac:dyDescent="0.35">
      <c r="C193" t="s">
        <v>176</v>
      </c>
      <c r="D193" s="6">
        <v>2.7000000000000001E-3</v>
      </c>
      <c r="E193" s="6">
        <v>3.0000000000000001E-3</v>
      </c>
      <c r="F193" s="6">
        <v>8.6999999999999994E-3</v>
      </c>
      <c r="G193" s="6">
        <v>-3.9000000000000003E-3</v>
      </c>
    </row>
    <row r="194" spans="3:7" ht="15.5" x14ac:dyDescent="0.35">
      <c r="C194" t="s">
        <v>177</v>
      </c>
    </row>
    <row r="195" spans="3:7" ht="15.5" x14ac:dyDescent="0.35">
      <c r="C195" t="s">
        <v>178</v>
      </c>
      <c r="D195" s="5">
        <v>465000000000</v>
      </c>
      <c r="E195" s="5">
        <v>465000000000</v>
      </c>
      <c r="F195" s="5">
        <v>461000000000</v>
      </c>
      <c r="G195" s="5">
        <v>431000000000</v>
      </c>
    </row>
    <row r="196" spans="3:7" ht="15.5" x14ac:dyDescent="0.35">
      <c r="C196" t="s">
        <v>179</v>
      </c>
      <c r="D196" s="6">
        <v>0.3</v>
      </c>
      <c r="E196" s="6">
        <v>0.3</v>
      </c>
      <c r="F196" s="6">
        <v>0.34</v>
      </c>
      <c r="G196" s="6">
        <v>0.36</v>
      </c>
    </row>
    <row r="197" spans="3:7" ht="15.5" x14ac:dyDescent="0.35">
      <c r="C197" t="s">
        <v>180</v>
      </c>
      <c r="D197" s="6">
        <v>1334.81</v>
      </c>
      <c r="E197" s="6">
        <v>1334.12</v>
      </c>
      <c r="F197" s="6">
        <v>1321.4</v>
      </c>
      <c r="G197" s="6">
        <v>1241.18</v>
      </c>
    </row>
    <row r="198" spans="3:7" ht="15.5" x14ac:dyDescent="0.35">
      <c r="C198" t="s">
        <v>181</v>
      </c>
      <c r="D198" s="6">
        <v>0.31</v>
      </c>
      <c r="E198" s="6">
        <v>0.31</v>
      </c>
      <c r="F198" s="6">
        <v>0.34</v>
      </c>
      <c r="G198" s="6">
        <v>0.36</v>
      </c>
    </row>
    <row r="199" spans="3:7" ht="15.5" x14ac:dyDescent="0.35">
      <c r="C199" t="s">
        <v>182</v>
      </c>
      <c r="D199" s="6">
        <v>1320.64</v>
      </c>
      <c r="E199" s="6">
        <v>1320.18</v>
      </c>
      <c r="F199" s="6">
        <v>1306.27</v>
      </c>
      <c r="G199" s="6">
        <v>1227.6600000000001</v>
      </c>
    </row>
    <row r="200" spans="3:7" ht="15.5" x14ac:dyDescent="0.35">
      <c r="C200" t="s">
        <v>183</v>
      </c>
    </row>
    <row r="201" spans="3:7" ht="15.5" x14ac:dyDescent="0.35">
      <c r="C201" t="s">
        <v>184</v>
      </c>
    </row>
    <row r="202" spans="3:7" ht="15.5" x14ac:dyDescent="0.35">
      <c r="C202" t="s">
        <v>185</v>
      </c>
      <c r="D202" s="5">
        <v>465000000000</v>
      </c>
      <c r="E202" s="5">
        <v>465000000000</v>
      </c>
      <c r="F202" s="5">
        <v>460000000000</v>
      </c>
      <c r="G202" s="5">
        <v>431000000000</v>
      </c>
    </row>
    <row r="203" spans="3:7" ht="15.5" x14ac:dyDescent="0.35">
      <c r="C203" t="s">
        <v>24</v>
      </c>
    </row>
    <row r="204" spans="3:7" ht="15.5" x14ac:dyDescent="0.35">
      <c r="C204" t="s">
        <v>21</v>
      </c>
    </row>
    <row r="205" spans="3:7" ht="15.5" x14ac:dyDescent="0.35">
      <c r="C205" t="s">
        <v>186</v>
      </c>
    </row>
    <row r="206" spans="3:7" ht="15.5" x14ac:dyDescent="0.35">
      <c r="C206" t="s">
        <v>187</v>
      </c>
      <c r="D206" s="5">
        <v>20000000000</v>
      </c>
      <c r="E206" s="5">
        <v>7000000000</v>
      </c>
      <c r="F206" s="5">
        <v>-5000000000</v>
      </c>
      <c r="G206" s="5">
        <v>-4000000000</v>
      </c>
    </row>
    <row r="207" spans="3:7" ht="15.5" x14ac:dyDescent="0.35">
      <c r="C207" t="s">
        <v>188</v>
      </c>
      <c r="D207" s="5">
        <v>-2000000000</v>
      </c>
      <c r="E207" s="5">
        <v>-2000000000</v>
      </c>
      <c r="F207" s="5">
        <v>-4000000000</v>
      </c>
      <c r="G207" s="5">
        <v>-4000000000</v>
      </c>
    </row>
    <row r="208" spans="3:7" ht="15.5" x14ac:dyDescent="0.35">
      <c r="C208" t="s">
        <v>13</v>
      </c>
      <c r="D208" s="5">
        <v>18000000000</v>
      </c>
      <c r="E208" s="5">
        <v>5000000000</v>
      </c>
      <c r="F208" s="5">
        <v>-9000000000</v>
      </c>
      <c r="G208" s="5">
        <v>-9000000000</v>
      </c>
    </row>
    <row r="209" spans="3:26" ht="15.5" x14ac:dyDescent="0.35">
      <c r="C209" t="s">
        <v>16</v>
      </c>
      <c r="D209" s="6">
        <v>52.91</v>
      </c>
      <c r="E209" s="6">
        <v>15.05</v>
      </c>
      <c r="F209" s="6">
        <v>-26.51</v>
      </c>
      <c r="G209" s="6">
        <v>-24.65</v>
      </c>
    </row>
    <row r="210" spans="3:26" ht="15.5" x14ac:dyDescent="0.35">
      <c r="C210" t="s">
        <v>45</v>
      </c>
      <c r="I210" s="6">
        <v>47.08</v>
      </c>
      <c r="J210" s="6">
        <v>39.619999999999997</v>
      </c>
      <c r="K210" s="6">
        <v>16.68</v>
      </c>
      <c r="L210" s="6">
        <v>14.73</v>
      </c>
      <c r="M210" s="6">
        <v>47.2</v>
      </c>
      <c r="N210" s="6">
        <v>67.91</v>
      </c>
      <c r="O210" s="6">
        <v>22.97</v>
      </c>
      <c r="P210" s="6">
        <v>39.979999999999997</v>
      </c>
      <c r="Q210" s="6">
        <v>38.520000000000003</v>
      </c>
      <c r="R210" s="6">
        <v>43.92</v>
      </c>
      <c r="S210" s="6">
        <v>161.88</v>
      </c>
      <c r="T210" s="6">
        <v>56.5</v>
      </c>
      <c r="U210" s="6">
        <v>113.62</v>
      </c>
      <c r="V210" s="6">
        <v>150.93</v>
      </c>
      <c r="W210" s="6">
        <v>52.35</v>
      </c>
      <c r="X210" s="6">
        <v>15.37</v>
      </c>
      <c r="Y210" s="6">
        <v>20.88</v>
      </c>
      <c r="Z210" s="6">
        <v>34.26</v>
      </c>
    </row>
    <row r="211" spans="3:26" ht="15.5" x14ac:dyDescent="0.35">
      <c r="C211" t="s">
        <v>59</v>
      </c>
      <c r="I211" s="6">
        <v>9.56</v>
      </c>
      <c r="J211" s="6">
        <v>11.66</v>
      </c>
      <c r="K211" s="6">
        <v>41.97</v>
      </c>
      <c r="L211" s="6">
        <v>36.659999999999997</v>
      </c>
      <c r="M211" s="6">
        <v>6.23</v>
      </c>
      <c r="N211" s="6">
        <v>4.5599999999999996</v>
      </c>
      <c r="O211" s="6">
        <v>13.41</v>
      </c>
      <c r="P211" s="6">
        <v>6.25</v>
      </c>
      <c r="Q211" s="6">
        <v>7.42</v>
      </c>
      <c r="R211" s="6">
        <v>8.65</v>
      </c>
      <c r="S211" s="6">
        <v>2.72</v>
      </c>
      <c r="T211" s="6">
        <v>16.809999999999999</v>
      </c>
      <c r="U211" s="6">
        <v>4.28</v>
      </c>
      <c r="V211" s="6">
        <v>3.25</v>
      </c>
      <c r="W211" s="6">
        <v>5.27</v>
      </c>
      <c r="X211" s="6">
        <v>16.66</v>
      </c>
      <c r="Y211" s="6">
        <v>13.89</v>
      </c>
      <c r="Z211" s="6">
        <v>10.51</v>
      </c>
    </row>
    <row r="212" spans="3:26" ht="15.5" x14ac:dyDescent="0.35">
      <c r="C212" t="s">
        <v>62</v>
      </c>
      <c r="I212" s="6">
        <v>0.63</v>
      </c>
      <c r="J212" s="6">
        <v>0.55000000000000004</v>
      </c>
      <c r="K212" s="6">
        <v>1.06</v>
      </c>
      <c r="L212" s="6">
        <v>0.77</v>
      </c>
      <c r="M212" s="6">
        <v>0.42</v>
      </c>
      <c r="N212" s="6">
        <v>0.39</v>
      </c>
      <c r="O212" s="6">
        <v>0.4</v>
      </c>
      <c r="P212" s="6">
        <v>0.31</v>
      </c>
      <c r="Q212" s="6">
        <v>0.39</v>
      </c>
      <c r="R212" s="6">
        <v>0.62</v>
      </c>
      <c r="S212" s="6">
        <v>0.38</v>
      </c>
      <c r="T212" s="6">
        <v>1.1399999999999999</v>
      </c>
      <c r="U212" s="6">
        <v>0.52</v>
      </c>
      <c r="V212" s="6">
        <v>0.56000000000000005</v>
      </c>
      <c r="W212" s="6">
        <v>0.46</v>
      </c>
      <c r="X212" s="6">
        <v>0.56000000000000005</v>
      </c>
      <c r="Y212" s="6">
        <v>0.64</v>
      </c>
      <c r="Z212" s="6">
        <v>0.65</v>
      </c>
    </row>
    <row r="213" spans="3:26" ht="15.5" x14ac:dyDescent="0.35">
      <c r="C213" t="s">
        <v>189</v>
      </c>
      <c r="I213" s="5">
        <v>13700000000</v>
      </c>
      <c r="J213" s="5">
        <v>11630000000</v>
      </c>
      <c r="K213" s="5">
        <v>11500000000</v>
      </c>
      <c r="L213" s="5">
        <v>9410000000</v>
      </c>
      <c r="M213" s="5">
        <v>17660000000</v>
      </c>
      <c r="N213" s="5">
        <v>28940000000</v>
      </c>
      <c r="O213" s="6">
        <v>16809999999.999998</v>
      </c>
      <c r="P213" s="5">
        <v>18930000000</v>
      </c>
    </row>
    <row r="214" spans="3:26" ht="15.5" x14ac:dyDescent="0.35">
      <c r="C214" t="s">
        <v>190</v>
      </c>
      <c r="I214" s="6">
        <v>1.9799999999999998E-2</v>
      </c>
      <c r="J214" s="6">
        <v>1.5900000000000001E-2</v>
      </c>
      <c r="K214" s="6">
        <v>6.0000000000000001E-3</v>
      </c>
      <c r="L214" s="6">
        <v>5.1999999999999998E-3</v>
      </c>
      <c r="M214" s="6">
        <v>1.72E-2</v>
      </c>
      <c r="N214" s="6">
        <v>2.7099999999999999E-2</v>
      </c>
      <c r="O214" s="6">
        <v>9.300000000000001E-3</v>
      </c>
      <c r="P214" s="6">
        <v>1.5900000000000001E-2</v>
      </c>
      <c r="Q214" s="6">
        <v>1.8200000000000001E-2</v>
      </c>
      <c r="R214" s="6">
        <v>2.9100000000000001E-2</v>
      </c>
      <c r="S214" s="6">
        <v>5.7099999999999998E-2</v>
      </c>
      <c r="T214" s="6">
        <v>2.2400000000000003E-2</v>
      </c>
      <c r="U214" s="6">
        <v>4.9599999999999998E-2</v>
      </c>
      <c r="V214" s="6">
        <v>7.1099999999999997E-2</v>
      </c>
      <c r="W214" s="6">
        <v>3.7100000000000001E-2</v>
      </c>
      <c r="X214" s="6">
        <v>1.1000000000000001E-2</v>
      </c>
      <c r="Y214" s="6">
        <v>1.95E-2</v>
      </c>
      <c r="Z214" s="6">
        <v>2.98E-2</v>
      </c>
    </row>
    <row r="215" spans="3:26" ht="15.5" x14ac:dyDescent="0.35">
      <c r="C215" t="s">
        <v>191</v>
      </c>
      <c r="I215" s="6">
        <v>3.56E-2</v>
      </c>
      <c r="J215" s="6">
        <v>3.32E-2</v>
      </c>
      <c r="K215" s="6">
        <v>1.4999999999999999E-2</v>
      </c>
      <c r="L215" s="6">
        <v>1.3899999999999999E-2</v>
      </c>
      <c r="M215" s="6">
        <v>4.6199999999999998E-2</v>
      </c>
      <c r="N215" s="6">
        <v>7.5399999999999995E-2</v>
      </c>
      <c r="O215" s="6">
        <v>2.75E-2</v>
      </c>
      <c r="P215" s="6">
        <v>4.9500000000000002E-2</v>
      </c>
      <c r="Q215" s="6">
        <v>5.0199999999999995E-2</v>
      </c>
      <c r="R215" s="6">
        <v>8.8100000000000012E-2</v>
      </c>
      <c r="S215" s="6">
        <v>0.17550000000000002</v>
      </c>
      <c r="T215" s="6">
        <v>7.1500000000000008E-2</v>
      </c>
      <c r="U215" s="6">
        <v>0.15460000000000002</v>
      </c>
      <c r="V215" s="6">
        <v>0.22149999999999997</v>
      </c>
      <c r="W215" s="6">
        <v>8.9900000000000008E-2</v>
      </c>
      <c r="X215" s="6">
        <v>2.92E-2</v>
      </c>
      <c r="Y215" s="6">
        <v>4.1700000000000001E-2</v>
      </c>
      <c r="Z215" s="6">
        <v>7.4499999999999997E-2</v>
      </c>
    </row>
    <row r="216" spans="3:26" ht="15.5" x14ac:dyDescent="0.35">
      <c r="C216" t="s">
        <v>192</v>
      </c>
      <c r="I216" s="6">
        <v>9.1999999999999998E-3</v>
      </c>
      <c r="J216" s="6">
        <v>4.7999999999999996E-3</v>
      </c>
      <c r="K216" s="6">
        <v>5.4000000000000003E-3</v>
      </c>
      <c r="L216" s="6">
        <v>3.3E-3</v>
      </c>
      <c r="M216" s="6">
        <v>1.2199999999999999E-2</v>
      </c>
      <c r="N216" s="6">
        <v>2.3700000000000002E-2</v>
      </c>
      <c r="O216" s="6">
        <v>1.0200000000000001E-2</v>
      </c>
      <c r="P216" s="6">
        <v>1.5300000000000001E-2</v>
      </c>
      <c r="Q216" s="6">
        <v>2.8199999999999999E-2</v>
      </c>
      <c r="R216" s="6">
        <v>2.1600000000000001E-2</v>
      </c>
      <c r="S216" s="6">
        <v>5.96E-2</v>
      </c>
      <c r="T216" s="6">
        <v>2.63E-2</v>
      </c>
      <c r="U216" s="6">
        <v>4.3200000000000002E-2</v>
      </c>
      <c r="V216" s="6">
        <v>9.6999999999999989E-2</v>
      </c>
      <c r="W216" s="6">
        <v>1.8000000000000002E-2</v>
      </c>
      <c r="X216" s="6">
        <v>-4.2300000000000004E-2</v>
      </c>
      <c r="Y216" s="6">
        <v>-2.1000000000000001E-2</v>
      </c>
      <c r="Z216" s="6">
        <v>0.1192</v>
      </c>
    </row>
    <row r="217" spans="3:26" ht="15.5" x14ac:dyDescent="0.35">
      <c r="C217" t="s">
        <v>193</v>
      </c>
    </row>
    <row r="218" spans="3:26" ht="15.5" x14ac:dyDescent="0.35">
      <c r="C218" t="s">
        <v>56</v>
      </c>
      <c r="I218" s="6">
        <v>0.34</v>
      </c>
      <c r="J218" s="6">
        <v>0.39</v>
      </c>
      <c r="K218" s="6">
        <v>0.63</v>
      </c>
      <c r="L218" s="6">
        <v>0.51</v>
      </c>
      <c r="M218" s="6">
        <v>0.28999999999999998</v>
      </c>
      <c r="N218" s="6">
        <v>0.34</v>
      </c>
      <c r="O218" s="6">
        <v>0.37</v>
      </c>
      <c r="P218" s="6">
        <v>0.31</v>
      </c>
      <c r="Q218" s="6">
        <v>0.37</v>
      </c>
      <c r="R218" s="6">
        <v>0.76</v>
      </c>
      <c r="S218" s="6">
        <v>0.48</v>
      </c>
      <c r="T218" s="6">
        <v>1.2</v>
      </c>
      <c r="U218" s="6">
        <v>0.66</v>
      </c>
      <c r="V218" s="6">
        <v>0.72</v>
      </c>
      <c r="W218" s="6">
        <v>0.47</v>
      </c>
      <c r="X218" s="6">
        <v>0.49</v>
      </c>
      <c r="Y218" s="6">
        <v>0.57999999999999996</v>
      </c>
      <c r="Z218" s="6">
        <v>0.78</v>
      </c>
    </row>
    <row r="219" spans="3:26" ht="15.5" x14ac:dyDescent="0.35">
      <c r="C219" t="s">
        <v>53</v>
      </c>
      <c r="I219" s="6">
        <v>1321.4</v>
      </c>
      <c r="J219" s="6">
        <v>1193.1199999999999</v>
      </c>
      <c r="K219" s="6">
        <v>1112.3</v>
      </c>
      <c r="L219" s="6">
        <v>1059.3900000000001</v>
      </c>
      <c r="M219" s="6">
        <v>1020.66</v>
      </c>
      <c r="N219" s="6">
        <v>900.23</v>
      </c>
      <c r="O219" s="6">
        <v>836.29</v>
      </c>
      <c r="P219" s="6">
        <v>807.24</v>
      </c>
      <c r="Q219" s="6">
        <v>767.61</v>
      </c>
      <c r="R219" s="6">
        <v>498.36</v>
      </c>
      <c r="S219" s="6">
        <v>922.41</v>
      </c>
      <c r="T219" s="6">
        <v>789.89</v>
      </c>
      <c r="U219" s="6">
        <v>734.92</v>
      </c>
      <c r="V219" s="6">
        <v>681.37</v>
      </c>
      <c r="W219" s="6">
        <v>582.46</v>
      </c>
      <c r="X219" s="6">
        <v>525.91999999999996</v>
      </c>
      <c r="Y219" s="6">
        <v>500.79</v>
      </c>
      <c r="Z219" s="6">
        <v>460.02</v>
      </c>
    </row>
    <row r="220" spans="3:26" ht="15.5" x14ac:dyDescent="0.35">
      <c r="C220" t="s">
        <v>194</v>
      </c>
      <c r="I220" s="6">
        <v>0.34</v>
      </c>
      <c r="J220" s="6">
        <v>0.39</v>
      </c>
      <c r="K220" s="6">
        <v>0.63</v>
      </c>
      <c r="L220" s="6">
        <v>0.51</v>
      </c>
      <c r="M220" s="6">
        <v>0.28999999999999998</v>
      </c>
      <c r="N220" s="6">
        <v>0.34</v>
      </c>
      <c r="O220" s="6">
        <v>0.37</v>
      </c>
      <c r="P220" s="6">
        <v>0.31</v>
      </c>
      <c r="Q220" s="6">
        <v>0.38</v>
      </c>
      <c r="R220" s="6">
        <v>0.78</v>
      </c>
      <c r="S220" s="6">
        <v>0.48</v>
      </c>
      <c r="T220" s="6">
        <v>1.2</v>
      </c>
      <c r="U220" s="6">
        <v>0.66</v>
      </c>
      <c r="V220" s="6">
        <v>0.72</v>
      </c>
      <c r="W220" s="6">
        <v>0.48</v>
      </c>
      <c r="X220" s="6">
        <v>0.5</v>
      </c>
      <c r="Y220" s="6">
        <v>0.6</v>
      </c>
      <c r="Z220" s="6">
        <v>0.82</v>
      </c>
    </row>
    <row r="221" spans="3:26" ht="15.5" x14ac:dyDescent="0.35">
      <c r="C221" t="s">
        <v>195</v>
      </c>
      <c r="I221" s="6">
        <v>1306.27</v>
      </c>
      <c r="J221" s="6">
        <v>1183.3399999999999</v>
      </c>
      <c r="K221" s="6">
        <v>1105.1300000000001</v>
      </c>
      <c r="L221" s="6">
        <v>1057.26</v>
      </c>
      <c r="M221" s="6">
        <v>1020.51</v>
      </c>
      <c r="N221" s="6">
        <v>899.63</v>
      </c>
      <c r="O221" s="6">
        <v>833.73</v>
      </c>
      <c r="P221" s="6">
        <v>801.75</v>
      </c>
      <c r="Q221" s="6">
        <v>759.32</v>
      </c>
      <c r="R221" s="6">
        <v>486.87</v>
      </c>
      <c r="S221" s="6">
        <v>915.97</v>
      </c>
      <c r="T221" s="6">
        <v>788.57</v>
      </c>
      <c r="U221" s="6">
        <v>732.21</v>
      </c>
      <c r="V221" s="6">
        <v>677.15</v>
      </c>
      <c r="W221" s="6">
        <v>573.29999999999995</v>
      </c>
      <c r="X221" s="6">
        <v>515.16999999999996</v>
      </c>
      <c r="Y221" s="6">
        <v>483.91</v>
      </c>
      <c r="Z221" s="6">
        <v>436.99</v>
      </c>
    </row>
    <row r="222" spans="3:26" ht="15.5" x14ac:dyDescent="0.35">
      <c r="C222" t="s">
        <v>196</v>
      </c>
    </row>
    <row r="223" spans="3:26" ht="15.5" x14ac:dyDescent="0.35">
      <c r="C223" t="s">
        <v>197</v>
      </c>
    </row>
    <row r="224" spans="3:26" ht="15.5" x14ac:dyDescent="0.35">
      <c r="C224" t="s">
        <v>26</v>
      </c>
    </row>
    <row r="225" spans="3:26" ht="15.5" x14ac:dyDescent="0.35">
      <c r="C225" t="s">
        <v>23</v>
      </c>
    </row>
    <row r="226" spans="3:26" ht="15.5" x14ac:dyDescent="0.35">
      <c r="C226" t="s">
        <v>198</v>
      </c>
    </row>
    <row r="227" spans="3:26" ht="15.5" x14ac:dyDescent="0.35">
      <c r="C227" t="s">
        <v>199</v>
      </c>
      <c r="I227" s="5">
        <v>1000000000</v>
      </c>
      <c r="J227" s="5">
        <v>-13000000000</v>
      </c>
      <c r="K227" s="5">
        <v>-58000000000</v>
      </c>
      <c r="L227" s="5">
        <v>-41000000000</v>
      </c>
      <c r="M227" s="5">
        <v>-8000000000</v>
      </c>
      <c r="N227" s="5">
        <v>-7000000000</v>
      </c>
      <c r="O227" s="5">
        <v>-24000000000</v>
      </c>
      <c r="P227" s="5">
        <v>13000000000</v>
      </c>
      <c r="Q227" s="5">
        <v>11000000000</v>
      </c>
      <c r="R227" s="5">
        <v>-11000000000</v>
      </c>
      <c r="S227" s="5">
        <v>13000000000</v>
      </c>
      <c r="T227" s="5">
        <v>6000000000</v>
      </c>
      <c r="U227" s="5">
        <v>23000000000</v>
      </c>
      <c r="V227" s="5">
        <v>47000000000</v>
      </c>
      <c r="W227" s="5">
        <v>-2000000000</v>
      </c>
      <c r="X227" s="5">
        <v>-3000000000</v>
      </c>
      <c r="Y227" s="5">
        <v>-42000000000</v>
      </c>
      <c r="Z227" s="5">
        <v>-2000000000</v>
      </c>
    </row>
    <row r="228" spans="3:26" ht="15.5" x14ac:dyDescent="0.35">
      <c r="C228" t="s">
        <v>200</v>
      </c>
      <c r="I228" s="5">
        <v>-10000000000</v>
      </c>
      <c r="J228" s="5">
        <v>-5000000000</v>
      </c>
      <c r="K228" s="5">
        <v>-9000000000</v>
      </c>
      <c r="L228" s="5">
        <v>-4000000000</v>
      </c>
      <c r="M228" s="5">
        <v>-4000000000</v>
      </c>
      <c r="N228" s="5">
        <v>-2000000000</v>
      </c>
      <c r="O228" s="5">
        <v>-8000000000</v>
      </c>
      <c r="P228" s="5">
        <v>-5000000000</v>
      </c>
      <c r="Q228" s="5">
        <v>-90000000000</v>
      </c>
      <c r="R228" s="5">
        <v>-8000000000</v>
      </c>
      <c r="S228" s="5">
        <v>-5000000000</v>
      </c>
      <c r="T228" s="5">
        <v>-2000000000</v>
      </c>
      <c r="U228" s="5">
        <v>-7000000000</v>
      </c>
      <c r="V228" s="5">
        <v>-3000000000</v>
      </c>
      <c r="W228" s="5">
        <v>-2000000000</v>
      </c>
      <c r="X228" s="5">
        <v>-3000000000</v>
      </c>
      <c r="Y228" s="5">
        <v>-2000000000</v>
      </c>
      <c r="Z228" s="5">
        <v>0</v>
      </c>
    </row>
    <row r="229" spans="3:26" ht="15.5" x14ac:dyDescent="0.35">
      <c r="C229" t="s">
        <v>15</v>
      </c>
      <c r="I229" s="5">
        <v>-9000000000</v>
      </c>
      <c r="J229" s="5">
        <v>-18000000000</v>
      </c>
      <c r="K229" s="5">
        <v>-67000000000</v>
      </c>
      <c r="L229" s="5">
        <v>-45000000000</v>
      </c>
      <c r="M229" s="5">
        <v>-13000000000</v>
      </c>
      <c r="N229" s="5">
        <v>-9000000000</v>
      </c>
      <c r="O229" s="5">
        <v>-32000000000</v>
      </c>
      <c r="P229" s="5">
        <v>8000000000</v>
      </c>
      <c r="Q229" s="5">
        <v>-78000000000</v>
      </c>
      <c r="R229" s="5">
        <v>-19000000000</v>
      </c>
      <c r="S229" s="5">
        <v>9000000000</v>
      </c>
      <c r="T229" s="5">
        <v>4000000000</v>
      </c>
      <c r="U229" s="5">
        <v>16000000000</v>
      </c>
      <c r="V229" s="5">
        <v>44000000000</v>
      </c>
      <c r="W229" s="5">
        <v>-4000000000</v>
      </c>
      <c r="X229" s="5">
        <v>-6000000000</v>
      </c>
      <c r="Y229" s="5">
        <v>-44000000000</v>
      </c>
      <c r="Z229" s="5">
        <v>-2000000000</v>
      </c>
    </row>
    <row r="230" spans="3:26" ht="15.5" x14ac:dyDescent="0.35">
      <c r="C230" t="s">
        <v>17</v>
      </c>
      <c r="I230" s="6">
        <v>-24.46</v>
      </c>
      <c r="J230" s="6">
        <v>-52.72</v>
      </c>
      <c r="K230" s="6">
        <v>-192.99</v>
      </c>
      <c r="L230" s="6">
        <v>-129.07</v>
      </c>
      <c r="M230" s="6">
        <v>-36.299999999999997</v>
      </c>
      <c r="N230" s="6">
        <v>-25.52</v>
      </c>
      <c r="O230" s="6">
        <v>-90.62</v>
      </c>
      <c r="P230" s="6">
        <v>24.06</v>
      </c>
      <c r="Q230" s="6">
        <v>-225.05</v>
      </c>
      <c r="R230" s="6">
        <v>-54.69</v>
      </c>
      <c r="S230" s="6">
        <v>50.34</v>
      </c>
      <c r="T230" s="6">
        <v>21.25</v>
      </c>
      <c r="U230" s="6">
        <v>91.65</v>
      </c>
      <c r="V230" s="6">
        <v>252.97</v>
      </c>
      <c r="W230" s="6">
        <v>-22.24</v>
      </c>
      <c r="X230" s="6">
        <v>-34.39</v>
      </c>
      <c r="Y230" s="6">
        <v>-251.57</v>
      </c>
      <c r="Z230" s="6">
        <v>-14.06</v>
      </c>
    </row>
  </sheetData>
  <pageMargins left="0.7" right="0.7" top="0.75" bottom="0.75" header="0.3" footer="0.3"/>
  <ignoredErrors>
    <ignoredError sqref="A1:Z231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W1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2332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2333</v>
      </c>
      <c r="D2" s="2" vm="612">
        <f ca="1">IFERROR(_xlfn.STOCKHISTORY("XIDX:" &amp; $C$1, D3, , 0, 0, 1), "Libur")</f>
        <v>620</v>
      </c>
      <c r="E2" s="2" vm="77">
        <f ca="1">IFERROR(_xlfn.STOCKHISTORY("XIDX:" &amp; $C$1, E3, , 0, 0, 1), "Libur")</f>
        <v>540</v>
      </c>
      <c r="H2" s="2" vm="77">
        <f ca="1">IFERROR(INDEX(D2:G2,COUNT(D2:G2)),"")</f>
        <v>540</v>
      </c>
      <c r="I2" s="2" vm="89">
        <f t="shared" ref="I2:W2" ca="1" si="0">IFERROR(_xlfn.STOCKHISTORY("XIDX:" &amp; $C$1, I1, , 0, 0, 1), "Libur")</f>
        <v>595</v>
      </c>
      <c r="J2" s="2" vm="613">
        <f t="shared" ca="1" si="0"/>
        <v>482</v>
      </c>
      <c r="K2" s="2" vm="614">
        <f t="shared" ca="1" si="0"/>
        <v>470</v>
      </c>
      <c r="L2" s="2" vm="515">
        <f t="shared" ca="1" si="0"/>
        <v>450</v>
      </c>
      <c r="M2" s="2" vm="615">
        <f t="shared" ca="1" si="0"/>
        <v>477.5</v>
      </c>
      <c r="N2" s="2" vm="616">
        <f t="shared" ca="1" si="0"/>
        <v>445</v>
      </c>
      <c r="O2" s="2" vm="562">
        <f t="shared" ca="1" si="0"/>
        <v>545</v>
      </c>
      <c r="P2" s="2" vm="617">
        <f t="shared" ca="1" si="0"/>
        <v>582.5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466">
        <f t="shared" ca="1" si="0"/>
        <v>330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89771405000</v>
      </c>
      <c r="E4" s="2">
        <f>IFERROR(INDEX(E51:E500,MATCH($C$4,$C$51:$C$500,0)),"")</f>
        <v>75220672000</v>
      </c>
      <c r="H4" s="2">
        <f>IFERROR(SUM(D4:G4)*(4/MAX(1,COUNT(D4:G4))),"")</f>
        <v>329984154000</v>
      </c>
      <c r="I4" s="2">
        <f t="shared" ref="I4:W4" si="1">IFERROR(INDEX(I51:I500,MATCH($C$4,$C$51:$C$500,0)),"")</f>
        <v>304964507000</v>
      </c>
      <c r="J4" s="2">
        <f t="shared" si="1"/>
        <v>269728593000</v>
      </c>
      <c r="K4" s="2">
        <f t="shared" si="1"/>
        <v>204333162000</v>
      </c>
      <c r="L4" s="2">
        <f t="shared" si="1"/>
        <v>184307674000</v>
      </c>
      <c r="M4" s="2">
        <f t="shared" si="1"/>
        <v>172070432000</v>
      </c>
      <c r="N4" s="2">
        <f t="shared" si="1"/>
        <v>182398496000</v>
      </c>
      <c r="O4" s="2">
        <f t="shared" si="1"/>
        <v>201749006000</v>
      </c>
      <c r="P4" s="2">
        <f t="shared" si="1"/>
        <v>193619680000</v>
      </c>
      <c r="Q4" s="2">
        <f t="shared" si="1"/>
        <v>197589365000</v>
      </c>
      <c r="R4" s="2">
        <f t="shared" si="1"/>
        <v>192534634000</v>
      </c>
      <c r="S4" s="2">
        <f t="shared" si="1"/>
        <v>199292883000</v>
      </c>
      <c r="T4" s="2">
        <f t="shared" si="1"/>
        <v>181556325000</v>
      </c>
      <c r="U4" s="2">
        <f t="shared" si="1"/>
        <v>172019232000</v>
      </c>
      <c r="V4" s="2">
        <f t="shared" si="1"/>
        <v>131272232000</v>
      </c>
      <c r="W4" s="2">
        <f t="shared" si="1"/>
        <v>126858840000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6982567000</v>
      </c>
      <c r="E5" s="2">
        <f>IFERROR(INDEX(E51:E500,MATCH($C$5,$C$51:$C$500,0)),"")</f>
        <v>3695447000</v>
      </c>
      <c r="H5" s="2">
        <f>IFERROR(SUM(D5:G5)*(4/MAX(1,COUNT(D5:G5))),"")</f>
        <v>21356028000</v>
      </c>
      <c r="I5" s="2">
        <f t="shared" ref="I5:W5" si="2">IFERROR(INDEX(I51:I500,MATCH($C$5,$C$51:$C$500,0)),"")</f>
        <v>17914958000</v>
      </c>
      <c r="J5" s="2">
        <f t="shared" si="2"/>
        <v>41514372000</v>
      </c>
      <c r="K5" s="2">
        <f t="shared" si="2"/>
        <v>19270173000</v>
      </c>
      <c r="L5" s="2">
        <f t="shared" si="2"/>
        <v>17253935000</v>
      </c>
      <c r="M5" s="2">
        <f t="shared" si="2"/>
        <v>26480941000</v>
      </c>
      <c r="N5" s="2">
        <f t="shared" si="2"/>
        <v>32575206000</v>
      </c>
      <c r="O5" s="2">
        <f t="shared" si="2"/>
        <v>25155527000</v>
      </c>
      <c r="P5" s="2">
        <f t="shared" si="2"/>
        <v>40818640000</v>
      </c>
      <c r="Q5" s="2">
        <f t="shared" si="2"/>
        <v>36403858000</v>
      </c>
      <c r="R5" s="2">
        <f t="shared" si="2"/>
        <v>38386498000</v>
      </c>
      <c r="S5" s="2">
        <f t="shared" si="2"/>
        <v>43924662000</v>
      </c>
      <c r="T5" s="2">
        <f t="shared" si="2"/>
        <v>38132525000</v>
      </c>
      <c r="U5" s="2">
        <f t="shared" si="2"/>
        <v>32171228000</v>
      </c>
      <c r="V5" s="2">
        <f t="shared" si="2"/>
        <v>28742700000</v>
      </c>
      <c r="W5" s="2">
        <f t="shared" si="2"/>
        <v>27542340000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361317423000</v>
      </c>
      <c r="E6" s="2">
        <f>IFERROR(INDEX(E51:E500,MATCH($C$6,$C$51:$C$500,0)),"")</f>
        <v>366622856000</v>
      </c>
      <c r="H6" s="2">
        <f>IFERROR(INDEX(D6:G6,COUNT(D6:G6)),"")</f>
        <v>366622856000</v>
      </c>
      <c r="I6" s="2">
        <f t="shared" ref="I6:W6" si="3">IFERROR(INDEX(I51:I500,MATCH($C$6,$C$51:$C$500,0)),"")</f>
        <v>362927409000</v>
      </c>
      <c r="J6" s="2">
        <f t="shared" si="3"/>
        <v>364212450000</v>
      </c>
      <c r="K6" s="2">
        <f t="shared" si="3"/>
        <v>371724043000</v>
      </c>
      <c r="L6" s="2">
        <f t="shared" si="3"/>
        <v>365125870000</v>
      </c>
      <c r="M6" s="2">
        <f t="shared" si="3"/>
        <v>359942738000</v>
      </c>
      <c r="N6" s="2">
        <f t="shared" si="3"/>
        <v>351701797000</v>
      </c>
      <c r="O6" s="2">
        <f t="shared" si="3"/>
        <v>334102591000</v>
      </c>
      <c r="P6" s="2">
        <f t="shared" si="3"/>
        <v>322963064000</v>
      </c>
      <c r="Q6" s="2">
        <f t="shared" si="3"/>
        <v>295392424000</v>
      </c>
      <c r="R6" s="2">
        <f t="shared" si="3"/>
        <v>272236566000</v>
      </c>
      <c r="S6" s="2">
        <f t="shared" si="3"/>
        <v>246906068000</v>
      </c>
      <c r="T6" s="2">
        <f t="shared" si="3"/>
        <v>224949711000</v>
      </c>
      <c r="U6" s="2">
        <f t="shared" si="3"/>
        <v>197761186000</v>
      </c>
      <c r="V6" s="2">
        <f t="shared" si="3"/>
        <v>175251480000</v>
      </c>
      <c r="W6" s="2">
        <f t="shared" si="3"/>
        <v>146676289000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0.38</v>
      </c>
      <c r="E7" s="3">
        <f>IFERROR(INDEX(E51:E500,MATCH($C$7,$C$51:$C$500,0))/1000000000,"")</f>
        <v>0.38</v>
      </c>
      <c r="H7" s="3">
        <f>IFERROR(INDEX(D7:G7,COUNT(D7:G7)),"")</f>
        <v>0.38</v>
      </c>
      <c r="I7" s="3">
        <f t="shared" ref="I7:W7" si="4">IFERROR(INDEX(I51:I500,MATCH($C$7,$C$51:$C$500,0))/1000000000,"")</f>
        <v>0.38</v>
      </c>
      <c r="J7" s="3">
        <f t="shared" si="4"/>
        <v>0.38</v>
      </c>
      <c r="K7" s="3">
        <f t="shared" si="4"/>
        <v>0.38</v>
      </c>
      <c r="L7" s="3">
        <f t="shared" si="4"/>
        <v>0.19</v>
      </c>
      <c r="M7" s="3">
        <f t="shared" si="4"/>
        <v>0.19</v>
      </c>
      <c r="N7" s="3">
        <f t="shared" si="4"/>
        <v>0.19</v>
      </c>
      <c r="O7" s="3">
        <f t="shared" si="4"/>
        <v>0.19</v>
      </c>
      <c r="P7" s="3">
        <f t="shared" si="4"/>
        <v>0.19</v>
      </c>
      <c r="Q7" s="3">
        <f t="shared" si="4"/>
        <v>0.19</v>
      </c>
      <c r="R7" s="3">
        <f t="shared" si="4"/>
        <v>0.19</v>
      </c>
      <c r="S7" s="3">
        <f t="shared" si="4"/>
        <v>0.19</v>
      </c>
      <c r="T7" s="3">
        <f t="shared" si="4"/>
        <v>0.19</v>
      </c>
      <c r="U7" s="3">
        <f t="shared" si="4"/>
        <v>0.19</v>
      </c>
      <c r="V7" s="3">
        <f t="shared" si="4"/>
        <v>0.19</v>
      </c>
      <c r="W7" s="3">
        <f t="shared" si="4"/>
        <v>0.19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23000000000</v>
      </c>
      <c r="H8" s="2">
        <f>IFERROR(INDEX(D8:G8,COUNT(D8:G8)),"")</f>
        <v>23000000000</v>
      </c>
      <c r="I8" s="2">
        <f t="shared" ref="I8:W8" si="5">IFERROR(INDEX(I51:I500,MATCH($C$8,$C$51:$C$500,0)),"")</f>
        <v>12000000000</v>
      </c>
      <c r="J8" s="2">
        <f t="shared" si="5"/>
        <v>3000000000</v>
      </c>
      <c r="K8" s="2">
        <f t="shared" si="5"/>
        <v>19000000000</v>
      </c>
      <c r="L8" s="2">
        <f t="shared" si="5"/>
        <v>7000000000</v>
      </c>
      <c r="M8" s="2">
        <f t="shared" si="5"/>
        <v>22000000000</v>
      </c>
      <c r="N8" s="2">
        <f t="shared" si="5"/>
        <v>-64000000000</v>
      </c>
      <c r="O8" s="2">
        <f t="shared" si="5"/>
        <v>55000000000</v>
      </c>
      <c r="P8" s="2">
        <f t="shared" si="5"/>
        <v>21000000000</v>
      </c>
      <c r="Q8" s="2">
        <f t="shared" si="5"/>
        <v>-41000000000</v>
      </c>
      <c r="R8" s="2">
        <f t="shared" si="5"/>
        <v>48000000000</v>
      </c>
      <c r="S8" s="2">
        <f t="shared" si="5"/>
        <v>-38000000000</v>
      </c>
      <c r="T8" s="2">
        <f t="shared" si="5"/>
        <v>42000000000</v>
      </c>
      <c r="U8" s="2">
        <f t="shared" si="5"/>
        <v>-28000000000</v>
      </c>
      <c r="V8" s="2">
        <f t="shared" si="5"/>
        <v>63000000000</v>
      </c>
      <c r="W8" s="2">
        <f t="shared" si="5"/>
        <v>17000000000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-9.2899999999999991</v>
      </c>
      <c r="E9" s="3">
        <f>IFERROR(INDEX(E51:E500,MATCH("Free cash flow per share (Quarter)",$C$51:$C$500,0)),"")</f>
        <v>61.09</v>
      </c>
      <c r="H9" s="3">
        <f>IFERROR(INDEX(D9:G9,COUNT(D9:G9)),"")</f>
        <v>61.09</v>
      </c>
      <c r="I9" s="3">
        <f t="shared" ref="I9:W9" si="6">IFERROR(INDEX(I51:I500,MATCH($C$9,$C$51:$C$500,0)),"")</f>
        <v>32.14</v>
      </c>
      <c r="J9" s="3">
        <f t="shared" si="6"/>
        <v>7.22</v>
      </c>
      <c r="K9" s="3">
        <f t="shared" si="6"/>
        <v>49.91</v>
      </c>
      <c r="L9" s="3">
        <f t="shared" si="6"/>
        <v>39</v>
      </c>
      <c r="M9" s="3">
        <f t="shared" si="6"/>
        <v>116.73</v>
      </c>
      <c r="N9" s="3">
        <f t="shared" si="6"/>
        <v>-332.95</v>
      </c>
      <c r="O9" s="3">
        <f t="shared" si="6"/>
        <v>288.12</v>
      </c>
      <c r="P9" s="3">
        <f t="shared" si="6"/>
        <v>111.94</v>
      </c>
      <c r="Q9" s="3">
        <f t="shared" si="6"/>
        <v>-214.65</v>
      </c>
      <c r="R9" s="3">
        <f t="shared" si="6"/>
        <v>251.82</v>
      </c>
      <c r="S9" s="3">
        <f t="shared" si="6"/>
        <v>-197.28</v>
      </c>
      <c r="T9" s="3">
        <f t="shared" si="6"/>
        <v>219.37</v>
      </c>
      <c r="U9" s="3">
        <f t="shared" si="6"/>
        <v>-144.54</v>
      </c>
      <c r="V9" s="3">
        <f t="shared" si="6"/>
        <v>330.3</v>
      </c>
      <c r="W9" s="3">
        <f t="shared" si="6"/>
        <v>88.02</v>
      </c>
    </row>
    <row r="10" spans="1:23" ht="15.5" x14ac:dyDescent="0.35">
      <c r="C10" t="s">
        <v>18</v>
      </c>
      <c r="D10" s="3">
        <f ca="1">IFERROR(IF(D9=0,"",D2/D9),"")</f>
        <v>-66.738428417653395</v>
      </c>
      <c r="E10" s="3">
        <f ca="1">IFERROR(IF(E9=0,"",E2/E9),"")</f>
        <v>8.8394172532329343</v>
      </c>
      <c r="I10" s="3">
        <f t="shared" ref="I10:W10" ca="1" si="7">IFERROR(IF(I9=0,"",I2/I9),"")</f>
        <v>18.51275668948351</v>
      </c>
      <c r="J10" s="3">
        <f t="shared" ca="1" si="7"/>
        <v>66.7590027700831</v>
      </c>
      <c r="K10" s="3">
        <f t="shared" ca="1" si="7"/>
        <v>9.4169505109196567</v>
      </c>
      <c r="L10" s="3">
        <f t="shared" ca="1" si="7"/>
        <v>11.538461538461538</v>
      </c>
      <c r="M10" s="3">
        <f t="shared" ca="1" si="7"/>
        <v>4.0906365116079844</v>
      </c>
      <c r="N10" s="3">
        <f t="shared" ca="1" si="7"/>
        <v>-1.3365370175702058</v>
      </c>
      <c r="O10" s="3">
        <f t="shared" ca="1" si="7"/>
        <v>1.8915729557128973</v>
      </c>
      <c r="P10" s="3">
        <f t="shared" ca="1" si="7"/>
        <v>5.2036805431481152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-2.2831050228310503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11633486000</v>
      </c>
      <c r="E11" s="2">
        <f>IFERROR(INDEX(E51:E500,MATCH($C$11,$C$51:$C$500,0)),"")</f>
        <v>13958171000</v>
      </c>
      <c r="H11" s="2">
        <f>IFERROR(INDEX(D11:G11,COUNT(D11:G11)),"")</f>
        <v>13958171000</v>
      </c>
      <c r="I11" s="2">
        <f t="shared" ref="I11:W11" si="8">IFERROR(INDEX(I51:I500,MATCH($C$11,$C$51:$C$500,0)),"")</f>
        <v>10542155000</v>
      </c>
      <c r="J11" s="2">
        <f t="shared" si="8"/>
        <v>13926972000</v>
      </c>
      <c r="K11" s="2">
        <f t="shared" si="8"/>
        <v>13693684000</v>
      </c>
      <c r="L11" s="2">
        <f t="shared" si="8"/>
        <v>12911272000</v>
      </c>
      <c r="M11" s="2">
        <f t="shared" si="8"/>
        <v>11241496000</v>
      </c>
      <c r="N11" s="2">
        <f t="shared" si="8"/>
        <v>14269577000</v>
      </c>
      <c r="O11" s="2">
        <f t="shared" si="8"/>
        <v>42180151000</v>
      </c>
      <c r="P11" s="2">
        <f t="shared" si="8"/>
        <v>15747368000</v>
      </c>
      <c r="Q11" s="2">
        <f t="shared" si="8"/>
        <v>13801726000</v>
      </c>
      <c r="R11" s="2">
        <f t="shared" si="8"/>
        <v>28178174000</v>
      </c>
      <c r="S11" s="2">
        <f t="shared" si="8"/>
        <v>12461756000</v>
      </c>
      <c r="T11" s="2">
        <f t="shared" si="8"/>
        <v>24040964000</v>
      </c>
      <c r="U11" s="2">
        <f t="shared" si="8"/>
        <v>13330979000</v>
      </c>
      <c r="V11" s="2">
        <f t="shared" si="8"/>
        <v>66912869000</v>
      </c>
      <c r="W11" s="2">
        <f t="shared" si="8"/>
        <v>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W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</row>
    <row r="15" spans="1:23" ht="15.5" x14ac:dyDescent="0.35">
      <c r="C15" t="s">
        <v>28</v>
      </c>
      <c r="D15" s="2">
        <f>IFERROR(INDEX(D51:D500,MATCH($C$15,$C$51:$C$500,0)),"")</f>
        <v>-661814000</v>
      </c>
      <c r="E15" s="2">
        <f>IFERROR(INDEX(E51:E500,MATCH($C$15,$C$51:$C$500,0)),"")</f>
        <v>-661500000</v>
      </c>
      <c r="H15" s="2">
        <f>IFERROR(SUM(D15:G15)*(4/MAX(1,COUNT(D15:G15))),"")</f>
        <v>-2646628000</v>
      </c>
      <c r="I15" s="2">
        <f t="shared" ref="I15:W15" si="12">IFERROR(INDEX(I51:I500,MATCH($C$15,$C$51:$C$500,0)),"")</f>
        <v>-4165351000</v>
      </c>
      <c r="J15" s="2">
        <f t="shared" si="12"/>
        <v>-4415427000</v>
      </c>
      <c r="K15" s="2">
        <f t="shared" si="12"/>
        <v>-5316328000</v>
      </c>
      <c r="L15" s="2">
        <f t="shared" si="12"/>
        <v>-6573502000</v>
      </c>
      <c r="M15" s="2">
        <f t="shared" si="12"/>
        <v>-2552972000</v>
      </c>
      <c r="N15" s="2">
        <f t="shared" si="12"/>
        <v>-4256344000</v>
      </c>
      <c r="O15" s="2">
        <f t="shared" si="12"/>
        <v>-5807989000</v>
      </c>
      <c r="P15" s="2">
        <f t="shared" si="12"/>
        <v>-10969751000</v>
      </c>
      <c r="Q15" s="2">
        <f t="shared" si="12"/>
        <v>-9542549000</v>
      </c>
      <c r="R15" s="2">
        <f t="shared" si="12"/>
        <v>-8145400000</v>
      </c>
      <c r="S15" s="2">
        <f t="shared" si="12"/>
        <v>-14210183000</v>
      </c>
      <c r="T15" s="2">
        <f t="shared" si="12"/>
        <v>-6606765000</v>
      </c>
      <c r="U15" s="2">
        <f t="shared" si="12"/>
        <v>-4333793000</v>
      </c>
      <c r="V15" s="2">
        <f t="shared" si="12"/>
        <v>-6253089000</v>
      </c>
      <c r="W15" s="2">
        <f t="shared" si="12"/>
        <v>-4730424000</v>
      </c>
    </row>
    <row r="16" spans="1:23" ht="15.5" x14ac:dyDescent="0.35">
      <c r="C16" t="s">
        <v>29</v>
      </c>
      <c r="D16" s="2">
        <f>IFERROR(INDEX(D51:D500,MATCH($C$16,$C$51:$C$500,0)),"")</f>
        <v>7728911000</v>
      </c>
      <c r="E16" s="2">
        <f>IFERROR(INDEX(E51:E500,MATCH($C$16,$C$51:$C$500,0)),"")</f>
        <v>4441475000</v>
      </c>
      <c r="H16" s="2">
        <f>IFERROR(SUM(D16:G16)*(4/MAX(1,COUNT(D16:G16))),"")</f>
        <v>24340772000</v>
      </c>
      <c r="I16" s="2">
        <f t="shared" ref="I16:W16" si="13">IFERROR(INDEX(I51:I500,MATCH($C$16,$C$51:$C$500,0)),"")</f>
        <v>22215958000</v>
      </c>
      <c r="J16" s="2">
        <f t="shared" si="13"/>
        <v>33241127000</v>
      </c>
      <c r="K16" s="2">
        <f t="shared" si="13"/>
        <v>26354319000</v>
      </c>
      <c r="L16" s="2">
        <f t="shared" si="13"/>
        <v>25124569000</v>
      </c>
      <c r="M16" s="2">
        <f t="shared" si="13"/>
        <v>22837331000</v>
      </c>
      <c r="N16" s="2">
        <f t="shared" si="13"/>
        <v>31060958000</v>
      </c>
      <c r="O16" s="2">
        <f t="shared" si="13"/>
        <v>33647050000</v>
      </c>
      <c r="P16" s="2">
        <f t="shared" si="13"/>
        <v>49028601000</v>
      </c>
      <c r="Q16" s="2">
        <f t="shared" si="13"/>
        <v>49820399000</v>
      </c>
      <c r="R16" s="2">
        <f t="shared" si="13"/>
        <v>47196242000</v>
      </c>
      <c r="S16" s="2">
        <f t="shared" si="13"/>
        <v>58483416000</v>
      </c>
      <c r="T16" s="2">
        <f t="shared" si="13"/>
        <v>44342034000</v>
      </c>
      <c r="U16" s="2">
        <f t="shared" si="13"/>
        <v>37174837000</v>
      </c>
      <c r="V16" s="2">
        <f t="shared" si="13"/>
        <v>34795607000</v>
      </c>
      <c r="W16" s="2">
        <f t="shared" si="13"/>
        <v>30402650000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</row>
    <row r="19" spans="1:23" ht="15.5" x14ac:dyDescent="0.35">
      <c r="A19" t="s">
        <v>37</v>
      </c>
      <c r="C19" t="s">
        <v>38</v>
      </c>
    </row>
    <row r="20" spans="1:23" ht="15.5" x14ac:dyDescent="0.35">
      <c r="A20" t="s">
        <v>39</v>
      </c>
      <c r="C20" t="s">
        <v>40</v>
      </c>
      <c r="D20" s="2">
        <f ca="1">IFERROR(D21*D2,"")</f>
        <v>235600000000</v>
      </c>
      <c r="E20" s="2">
        <f ca="1">IFERROR(E21*E2,"")</f>
        <v>205200000000</v>
      </c>
      <c r="H20" s="2">
        <f t="shared" ref="H20:W20" ca="1" si="14">IFERROR(H21*H2,"")</f>
        <v>205200000000</v>
      </c>
      <c r="I20" s="2">
        <f t="shared" ca="1" si="14"/>
        <v>226100000000</v>
      </c>
      <c r="J20" s="2">
        <f t="shared" ca="1" si="14"/>
        <v>183160000000</v>
      </c>
      <c r="K20" s="2">
        <f t="shared" ca="1" si="14"/>
        <v>178600000000</v>
      </c>
      <c r="L20" s="2">
        <f t="shared" ca="1" si="14"/>
        <v>85500000000</v>
      </c>
      <c r="M20" s="2">
        <f t="shared" ca="1" si="14"/>
        <v>90725000000</v>
      </c>
      <c r="N20" s="2">
        <f t="shared" ca="1" si="14"/>
        <v>84550000000</v>
      </c>
      <c r="O20" s="2">
        <f t="shared" ca="1" si="14"/>
        <v>103550000000</v>
      </c>
      <c r="P20" s="2">
        <f t="shared" ca="1" si="14"/>
        <v>110675000000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62700000000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380000000</v>
      </c>
      <c r="E21" s="2">
        <f>IFERROR(INDEX(E51:E500,MATCH($C$7,$C$51:$C$500,0)),"")</f>
        <v>380000000</v>
      </c>
      <c r="H21" s="2">
        <f>IFERROR(INDEX(D21:G21,COUNT(D21:G21)),"")</f>
        <v>380000000</v>
      </c>
      <c r="I21" s="2">
        <f t="shared" ref="I21:W21" si="15">IFERROR(INDEX(I51:I500,MATCH($C$7,$C$51:$C$500,0)),"")</f>
        <v>380000000</v>
      </c>
      <c r="J21" s="2">
        <f t="shared" si="15"/>
        <v>380000000</v>
      </c>
      <c r="K21" s="2">
        <f t="shared" si="15"/>
        <v>380000000</v>
      </c>
      <c r="L21" s="2">
        <f t="shared" si="15"/>
        <v>190000000</v>
      </c>
      <c r="M21" s="2">
        <f t="shared" si="15"/>
        <v>190000000</v>
      </c>
      <c r="N21" s="2">
        <f t="shared" si="15"/>
        <v>190000000</v>
      </c>
      <c r="O21" s="2">
        <f t="shared" si="15"/>
        <v>190000000</v>
      </c>
      <c r="P21" s="2">
        <f t="shared" si="15"/>
        <v>190000000</v>
      </c>
      <c r="Q21" s="2">
        <f t="shared" si="15"/>
        <v>190000000</v>
      </c>
      <c r="R21" s="2">
        <f t="shared" si="15"/>
        <v>190000000</v>
      </c>
      <c r="S21" s="2">
        <f t="shared" si="15"/>
        <v>190000000</v>
      </c>
      <c r="T21" s="2">
        <f t="shared" si="15"/>
        <v>190000000</v>
      </c>
      <c r="U21" s="2">
        <f t="shared" si="15"/>
        <v>190000000</v>
      </c>
      <c r="V21" s="2">
        <f t="shared" si="15"/>
        <v>190000000</v>
      </c>
      <c r="W21" s="2">
        <f t="shared" si="15"/>
        <v>190000000</v>
      </c>
    </row>
    <row r="23" spans="1:23" ht="15.5" x14ac:dyDescent="0.35">
      <c r="B23" t="s">
        <v>41</v>
      </c>
      <c r="C23" t="s">
        <v>42</v>
      </c>
      <c r="D23" s="3">
        <f>IFERROR(D5/D6*100,"")</f>
        <v>1.9325298354073559</v>
      </c>
      <c r="E23" s="3">
        <f>IFERROR(E5/E6*100,"")</f>
        <v>1.0079696176934478</v>
      </c>
      <c r="H23" s="3">
        <f t="shared" ref="H23:W23" si="16">IFERROR(H5/H6*100,"")</f>
        <v>5.8250672729471074</v>
      </c>
      <c r="I23" s="3">
        <f t="shared" si="16"/>
        <v>4.9362372628075608</v>
      </c>
      <c r="J23" s="3">
        <f t="shared" si="16"/>
        <v>11.398394535936376</v>
      </c>
      <c r="K23" s="3">
        <f t="shared" si="16"/>
        <v>5.1839996263034296</v>
      </c>
      <c r="L23" s="3">
        <f t="shared" si="16"/>
        <v>4.7254759023237654</v>
      </c>
      <c r="M23" s="3">
        <f t="shared" si="16"/>
        <v>7.356987154995748</v>
      </c>
      <c r="N23" s="3">
        <f t="shared" si="16"/>
        <v>9.2621664938493335</v>
      </c>
      <c r="O23" s="3">
        <f t="shared" si="16"/>
        <v>7.5292822257699887</v>
      </c>
      <c r="P23" s="3">
        <f t="shared" si="16"/>
        <v>12.638795128597119</v>
      </c>
      <c r="Q23" s="3">
        <f t="shared" si="16"/>
        <v>12.323896973065226</v>
      </c>
      <c r="R23" s="3">
        <f t="shared" si="16"/>
        <v>14.100419559362207</v>
      </c>
      <c r="S23" s="3">
        <f t="shared" si="16"/>
        <v>17.790029364527406</v>
      </c>
      <c r="T23" s="3">
        <f t="shared" si="16"/>
        <v>16.951577679510777</v>
      </c>
      <c r="U23" s="3">
        <f t="shared" si="16"/>
        <v>16.267715951096694</v>
      </c>
      <c r="V23" s="3">
        <f t="shared" si="16"/>
        <v>16.400831536486884</v>
      </c>
      <c r="W23" s="3">
        <f t="shared" si="16"/>
        <v>18.777636240851443</v>
      </c>
    </row>
    <row r="24" spans="1:23" ht="15.5" x14ac:dyDescent="0.35">
      <c r="C24" t="s">
        <v>43</v>
      </c>
      <c r="D24" s="4">
        <f>IFERROR(_xlfn.RRI(5,I23,D23),"")</f>
        <v>-0.17101621407357603</v>
      </c>
      <c r="E24" s="4">
        <f>IFERROR(_xlfn.RRI(5,J23,E23),"")</f>
        <v>-0.38436861618254436</v>
      </c>
      <c r="H24" s="4">
        <f t="shared" ref="H24:W24" si="17">IFERROR(_xlfn.RRI(5,M23,H23),"")</f>
        <v>-4.5622505557629478E-2</v>
      </c>
      <c r="I24" s="4">
        <f t="shared" si="17"/>
        <v>-0.11826782550783799</v>
      </c>
      <c r="J24" s="4">
        <f t="shared" si="17"/>
        <v>8.6470707573618188E-2</v>
      </c>
      <c r="K24" s="4">
        <f t="shared" si="17"/>
        <v>-0.16325744380428042</v>
      </c>
      <c r="L24" s="4">
        <f t="shared" si="17"/>
        <v>-0.1744573811062049</v>
      </c>
      <c r="M24" s="4">
        <f t="shared" si="17"/>
        <v>-0.12200186683632486</v>
      </c>
      <c r="N24" s="4">
        <f t="shared" si="17"/>
        <v>-0.12237864216441774</v>
      </c>
      <c r="O24" s="4">
        <f t="shared" si="17"/>
        <v>-0.1498242945122803</v>
      </c>
      <c r="P24" s="4">
        <f t="shared" si="17"/>
        <v>-4.9229236222616213E-2</v>
      </c>
      <c r="Q24" s="4">
        <f t="shared" si="17"/>
        <v>-5.5555507757506617E-2</v>
      </c>
      <c r="R24" s="4">
        <f t="shared" si="17"/>
        <v>-5.568209847060146E-2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47.01</v>
      </c>
      <c r="J25" s="3">
        <f t="shared" si="18"/>
        <v>75.069999999999993</v>
      </c>
      <c r="K25" s="3">
        <f t="shared" si="18"/>
        <v>54.79</v>
      </c>
      <c r="L25" s="3">
        <f t="shared" si="18"/>
        <v>96.62</v>
      </c>
      <c r="M25" s="3">
        <f t="shared" si="18"/>
        <v>105.65</v>
      </c>
      <c r="N25" s="3">
        <f t="shared" si="18"/>
        <v>139.61000000000001</v>
      </c>
      <c r="O25" s="3">
        <f t="shared" si="18"/>
        <v>145</v>
      </c>
      <c r="P25" s="3">
        <f t="shared" si="18"/>
        <v>198.22</v>
      </c>
      <c r="Q25" s="3">
        <f t="shared" si="18"/>
        <v>209.78</v>
      </c>
      <c r="R25" s="3">
        <f t="shared" si="18"/>
        <v>203.39</v>
      </c>
      <c r="S25" s="3">
        <f t="shared" si="18"/>
        <v>230.59</v>
      </c>
      <c r="T25" s="3">
        <f t="shared" si="18"/>
        <v>196.54</v>
      </c>
      <c r="U25" s="3">
        <f t="shared" si="18"/>
        <v>171.05</v>
      </c>
      <c r="V25" s="3">
        <f t="shared" si="18"/>
        <v>148.66</v>
      </c>
      <c r="W25" s="3">
        <f t="shared" si="18"/>
        <v>133.71</v>
      </c>
    </row>
    <row r="26" spans="1:23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-0.19563207409402428</v>
      </c>
      <c r="J26" s="4">
        <f t="shared" si="19"/>
        <v>-0.1233632303906208</v>
      </c>
      <c r="K26" s="4">
        <f t="shared" si="19"/>
        <v>-0.2267663142188111</v>
      </c>
      <c r="L26" s="4">
        <f t="shared" si="19"/>
        <v>-0.14363168485631217</v>
      </c>
      <c r="M26" s="4">
        <f t="shared" si="19"/>
        <v>-0.12278109823169259</v>
      </c>
      <c r="N26" s="4">
        <f t="shared" si="19"/>
        <v>-9.5486170093926903E-2</v>
      </c>
      <c r="O26" s="4">
        <f t="shared" si="19"/>
        <v>-5.9013462514028503E-2</v>
      </c>
      <c r="P26" s="4">
        <f t="shared" si="19"/>
        <v>2.992328894026608E-2</v>
      </c>
      <c r="Q26" s="4">
        <f t="shared" si="19"/>
        <v>7.1307118127465596E-2</v>
      </c>
      <c r="R26" s="4">
        <f t="shared" si="19"/>
        <v>8.7509705473450383E-2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47</v>
      </c>
      <c r="D27" s="3">
        <f>IFERROR(D4/D21,"")</f>
        <v>236.24053947368421</v>
      </c>
      <c r="E27" s="3">
        <f>IFERROR(E4/E21,"")</f>
        <v>197.94913684210528</v>
      </c>
      <c r="H27" s="3">
        <f t="shared" ref="H27:W27" si="20">IFERROR(H4/H21,"")</f>
        <v>868.37935263157897</v>
      </c>
      <c r="I27" s="3">
        <f t="shared" si="20"/>
        <v>802.53817631578943</v>
      </c>
      <c r="J27" s="3">
        <f t="shared" si="20"/>
        <v>709.81208684210526</v>
      </c>
      <c r="K27" s="3">
        <f t="shared" si="20"/>
        <v>537.71884736842105</v>
      </c>
      <c r="L27" s="3">
        <f t="shared" si="20"/>
        <v>970.04038947368417</v>
      </c>
      <c r="M27" s="3">
        <f t="shared" si="20"/>
        <v>905.63385263157897</v>
      </c>
      <c r="N27" s="3">
        <f t="shared" si="20"/>
        <v>959.99208421052629</v>
      </c>
      <c r="O27" s="3">
        <f t="shared" si="20"/>
        <v>1061.8368736842106</v>
      </c>
      <c r="P27" s="3">
        <f t="shared" si="20"/>
        <v>1019.050947368421</v>
      </c>
      <c r="Q27" s="3">
        <f t="shared" si="20"/>
        <v>1039.9440263157894</v>
      </c>
      <c r="R27" s="3">
        <f t="shared" si="20"/>
        <v>1013.3401789473684</v>
      </c>
      <c r="S27" s="3">
        <f t="shared" si="20"/>
        <v>1048.9099105263158</v>
      </c>
      <c r="T27" s="3">
        <f t="shared" si="20"/>
        <v>955.55960526315789</v>
      </c>
      <c r="U27" s="3">
        <f t="shared" si="20"/>
        <v>905.36437894736844</v>
      </c>
      <c r="V27" s="3">
        <f t="shared" si="20"/>
        <v>690.90648421052629</v>
      </c>
      <c r="W27" s="3">
        <f t="shared" si="20"/>
        <v>667.67810526315793</v>
      </c>
    </row>
    <row r="28" spans="1:23" ht="15.5" x14ac:dyDescent="0.35">
      <c r="C28" t="s">
        <v>48</v>
      </c>
      <c r="D28" s="4">
        <f>IFERROR(_xlfn.RRI(5,I27,D27),"")</f>
        <v>-0.21697118344625466</v>
      </c>
      <c r="E28" s="4">
        <f>IFERROR(_xlfn.RRI(5,J27,E27),"")</f>
        <v>-0.22539188153284873</v>
      </c>
      <c r="H28" s="4">
        <f t="shared" ref="H28:W28" si="21">IFERROR(_xlfn.RRI(5,M27,H27),"")</f>
        <v>-8.3660931847177045E-3</v>
      </c>
      <c r="I28" s="4">
        <f t="shared" si="21"/>
        <v>-3.51948572476386E-2</v>
      </c>
      <c r="J28" s="4">
        <f t="shared" si="21"/>
        <v>-7.7392209383674193E-2</v>
      </c>
      <c r="K28" s="4">
        <f t="shared" si="21"/>
        <v>-0.12002188300659367</v>
      </c>
      <c r="L28" s="4">
        <f t="shared" si="21"/>
        <v>-1.3820499850010215E-2</v>
      </c>
      <c r="M28" s="4">
        <f t="shared" si="21"/>
        <v>-2.2223765897349979E-2</v>
      </c>
      <c r="N28" s="4">
        <f t="shared" si="21"/>
        <v>-1.7560325300583379E-2</v>
      </c>
      <c r="O28" s="4">
        <f t="shared" si="21"/>
        <v>2.1315690576661384E-2</v>
      </c>
      <c r="P28" s="4">
        <f t="shared" si="21"/>
        <v>2.3939975896315469E-2</v>
      </c>
      <c r="Q28" s="4">
        <f t="shared" si="21"/>
        <v>8.5220875153094289E-2</v>
      </c>
      <c r="R28" s="4">
        <f t="shared" si="21"/>
        <v>8.7020227411765072E-2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49</v>
      </c>
      <c r="H29" s="4" t="str">
        <f t="shared" ref="H29:W29" si="22">IFERROR(((H25-I25)/I25)*100%,"")</f>
        <v/>
      </c>
      <c r="I29" s="4">
        <f t="shared" si="22"/>
        <v>-0.37378446783002528</v>
      </c>
      <c r="J29" s="4">
        <f t="shared" si="22"/>
        <v>0.37014053659426893</v>
      </c>
      <c r="K29" s="4">
        <f t="shared" si="22"/>
        <v>-0.43293314013661771</v>
      </c>
      <c r="L29" s="4">
        <f t="shared" si="22"/>
        <v>-8.5470894462849042E-2</v>
      </c>
      <c r="M29" s="4">
        <f t="shared" si="22"/>
        <v>-0.243249050927584</v>
      </c>
      <c r="N29" s="4">
        <f t="shared" si="22"/>
        <v>-3.7172413793103355E-2</v>
      </c>
      <c r="O29" s="4">
        <f t="shared" si="22"/>
        <v>-0.26848955705781452</v>
      </c>
      <c r="P29" s="4">
        <f t="shared" si="22"/>
        <v>-5.5105348460291748E-2</v>
      </c>
      <c r="Q29" s="4">
        <f t="shared" si="22"/>
        <v>3.1417473818771892E-2</v>
      </c>
      <c r="R29" s="4">
        <f t="shared" si="22"/>
        <v>-0.11795828093152355</v>
      </c>
      <c r="S29" s="4">
        <f t="shared" si="22"/>
        <v>0.17324717614734919</v>
      </c>
      <c r="T29" s="4">
        <f t="shared" si="22"/>
        <v>0.14902075416544858</v>
      </c>
      <c r="U29" s="4">
        <f t="shared" si="22"/>
        <v>0.15061213507332177</v>
      </c>
      <c r="V29" s="4">
        <f t="shared" si="22"/>
        <v>0.11180913918181129</v>
      </c>
      <c r="W29" s="4" t="str">
        <f t="shared" si="22"/>
        <v/>
      </c>
    </row>
    <row r="30" spans="1:23" ht="15.5" x14ac:dyDescent="0.35">
      <c r="C30" t="s">
        <v>50</v>
      </c>
      <c r="H30" s="4">
        <f t="shared" ref="H30:W30" si="23">IFERROR(((H27-I27)/I27)*100%,"")</f>
        <v>8.2041176680275205E-2</v>
      </c>
      <c r="I30" s="4">
        <f t="shared" si="23"/>
        <v>0.13063470063776289</v>
      </c>
      <c r="J30" s="4">
        <f t="shared" si="23"/>
        <v>0.32004316068871874</v>
      </c>
      <c r="K30" s="4">
        <f t="shared" si="23"/>
        <v>-0.44567375420298561</v>
      </c>
      <c r="L30" s="4">
        <f t="shared" si="23"/>
        <v>7.111763396979201E-2</v>
      </c>
      <c r="M30" s="4">
        <f t="shared" si="23"/>
        <v>-5.6623624791292078E-2</v>
      </c>
      <c r="N30" s="4">
        <f t="shared" si="23"/>
        <v>-9.5913781106807594E-2</v>
      </c>
      <c r="O30" s="4">
        <f t="shared" si="23"/>
        <v>4.1986052244276061E-2</v>
      </c>
      <c r="P30" s="4">
        <f t="shared" si="23"/>
        <v>-2.0090580279965953E-2</v>
      </c>
      <c r="Q30" s="4">
        <f t="shared" si="23"/>
        <v>2.6253619387772063E-2</v>
      </c>
      <c r="R30" s="4">
        <f t="shared" si="23"/>
        <v>-3.3911140720464215E-2</v>
      </c>
      <c r="S30" s="4">
        <f t="shared" si="23"/>
        <v>9.7691765902399724E-2</v>
      </c>
      <c r="T30" s="4">
        <f t="shared" si="23"/>
        <v>5.5442015925289079E-2</v>
      </c>
      <c r="U30" s="4">
        <f t="shared" si="23"/>
        <v>0.3104007555840142</v>
      </c>
      <c r="V30" s="4">
        <f t="shared" si="23"/>
        <v>3.4789786821320355E-2</v>
      </c>
      <c r="W30" s="4" t="str">
        <f t="shared" si="23"/>
        <v/>
      </c>
    </row>
    <row r="32" spans="1:2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940.93</v>
      </c>
      <c r="E32" s="3">
        <f>IFERROR(INDEX(E51:E500,MATCH($A$32,$C$51:$C$500,0)),"")</f>
        <v>954.75</v>
      </c>
      <c r="H32" s="3">
        <f>IFERROR(INDEX(D32:G32,COUNT(D32:G32)),"")</f>
        <v>954.75</v>
      </c>
      <c r="I32" s="3">
        <f t="shared" ref="I32:W32" si="24">IFERROR(INDEX(I51:I500,MATCH($C$32,$C$51:$C$500,0)),"")</f>
        <v>945.12</v>
      </c>
      <c r="J32" s="3">
        <f t="shared" si="24"/>
        <v>948.47</v>
      </c>
      <c r="K32" s="3">
        <f t="shared" si="24"/>
        <v>968.03</v>
      </c>
      <c r="L32" s="3">
        <f t="shared" si="24"/>
        <v>1901.7</v>
      </c>
      <c r="M32" s="3">
        <f t="shared" si="24"/>
        <v>1874.7</v>
      </c>
      <c r="N32" s="3">
        <f t="shared" si="24"/>
        <v>1831.78</v>
      </c>
      <c r="O32" s="3">
        <f t="shared" si="24"/>
        <v>1740.12</v>
      </c>
      <c r="P32" s="3">
        <f t="shared" si="24"/>
        <v>1682.1</v>
      </c>
      <c r="Q32" s="3">
        <f t="shared" si="24"/>
        <v>1538.5</v>
      </c>
      <c r="R32" s="3">
        <f t="shared" si="24"/>
        <v>1417.9</v>
      </c>
      <c r="S32" s="3">
        <f t="shared" si="24"/>
        <v>1285.97</v>
      </c>
      <c r="T32" s="3">
        <f t="shared" si="24"/>
        <v>1171.6099999999999</v>
      </c>
      <c r="U32" s="3">
        <f t="shared" si="24"/>
        <v>1030.01</v>
      </c>
      <c r="V32" s="3">
        <f t="shared" si="24"/>
        <v>912.77</v>
      </c>
      <c r="W32" s="3">
        <f t="shared" si="24"/>
        <v>763.94</v>
      </c>
    </row>
    <row r="33" spans="1:2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0.56999999999999995</v>
      </c>
      <c r="E33" s="3">
        <f>IFERROR(INDEX(E51:E500,MATCH($A$33,$C$51:$C$500,0)),"")</f>
        <v>0.64</v>
      </c>
      <c r="H33" s="3">
        <f>IFERROR(INDEX(D33:G33,COUNT(D33:G33)),"")</f>
        <v>0.64</v>
      </c>
      <c r="I33" s="3">
        <f t="shared" ref="I33:W33" si="25">IFERROR(INDEX(I51:I500,MATCH($C$33,$C$51:$C$500,0)),"")</f>
        <v>0.63</v>
      </c>
      <c r="J33" s="3">
        <f t="shared" si="25"/>
        <v>0.51</v>
      </c>
      <c r="K33" s="3">
        <f t="shared" si="25"/>
        <v>0.49</v>
      </c>
      <c r="L33" s="3">
        <f t="shared" si="25"/>
        <v>0.47</v>
      </c>
      <c r="M33" s="3">
        <f t="shared" si="25"/>
        <v>0.51</v>
      </c>
      <c r="N33" s="3">
        <f t="shared" si="25"/>
        <v>0.49</v>
      </c>
      <c r="O33" s="3">
        <f t="shared" si="25"/>
        <v>0.63</v>
      </c>
      <c r="P33" s="3">
        <f t="shared" si="25"/>
        <v>0.69</v>
      </c>
      <c r="Q33" s="3">
        <f t="shared" si="25"/>
        <v>0.66</v>
      </c>
      <c r="R33" s="3">
        <f t="shared" si="25"/>
        <v>0.69</v>
      </c>
      <c r="S33" s="3">
        <f t="shared" si="25"/>
        <v>0.89</v>
      </c>
      <c r="T33" s="3">
        <f t="shared" si="25"/>
        <v>0.98</v>
      </c>
      <c r="U33" s="3">
        <f t="shared" si="25"/>
        <v>0.64</v>
      </c>
      <c r="V33" s="3">
        <f t="shared" si="25"/>
        <v>0.81</v>
      </c>
      <c r="W33" s="3">
        <f t="shared" si="25"/>
        <v>0.65</v>
      </c>
    </row>
    <row r="34" spans="1:2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29.35</v>
      </c>
      <c r="E34" s="3">
        <f>IFERROR(INDEX(E51:E500,MATCH($A$34,$C$51:$C$500,0)),"")</f>
        <v>62.5</v>
      </c>
      <c r="H34" s="3">
        <f>IFERROR(INDEX(D34:G34,COUNT(D34:G34)),"")</f>
        <v>62.5</v>
      </c>
      <c r="I34" s="3">
        <f t="shared" ref="I34:W34" si="26">IFERROR(INDEX(I51:I500,MATCH($C$34,$C$51:$C$500,0)),"")</f>
        <v>12.66</v>
      </c>
      <c r="J34" s="3">
        <f t="shared" si="26"/>
        <v>6.42</v>
      </c>
      <c r="K34" s="3">
        <f t="shared" si="26"/>
        <v>8.58</v>
      </c>
      <c r="L34" s="3">
        <f t="shared" si="26"/>
        <v>9.31</v>
      </c>
      <c r="M34" s="3">
        <f t="shared" si="26"/>
        <v>9.0399999999999991</v>
      </c>
      <c r="N34" s="3">
        <f t="shared" si="26"/>
        <v>6.37</v>
      </c>
      <c r="O34" s="3">
        <f t="shared" si="26"/>
        <v>7.52</v>
      </c>
      <c r="P34" s="3">
        <f t="shared" si="26"/>
        <v>5.88</v>
      </c>
      <c r="Q34" s="3">
        <f t="shared" si="26"/>
        <v>4.84</v>
      </c>
      <c r="R34" s="3">
        <f t="shared" si="26"/>
        <v>4.84</v>
      </c>
      <c r="S34" s="3">
        <f t="shared" si="26"/>
        <v>4.97</v>
      </c>
      <c r="T34" s="3">
        <f t="shared" si="26"/>
        <v>5.85</v>
      </c>
      <c r="U34" s="3">
        <f t="shared" si="26"/>
        <v>3.86</v>
      </c>
      <c r="V34" s="3">
        <f t="shared" si="26"/>
        <v>4.9800000000000004</v>
      </c>
      <c r="W34" s="3">
        <f t="shared" si="26"/>
        <v>3.74</v>
      </c>
    </row>
    <row r="35" spans="1:2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2.31</v>
      </c>
      <c r="E35" s="3">
        <f>IFERROR(INDEX(E51:E500,MATCH($A$35,$C$51:$C$500,0)),"")</f>
        <v>3.14</v>
      </c>
      <c r="H35" s="3">
        <f>IFERROR(INDEX(D35:G35,COUNT(D35:G35)),"")</f>
        <v>3.14</v>
      </c>
      <c r="I35" s="3">
        <f t="shared" ref="I35:W35" si="27">IFERROR(INDEX(I51:I500,MATCH($C$35,$C$51:$C$500,0)),"")</f>
        <v>0.75</v>
      </c>
      <c r="J35" s="3">
        <f t="shared" si="27"/>
        <v>0.69</v>
      </c>
      <c r="K35" s="3">
        <f t="shared" si="27"/>
        <v>0.88</v>
      </c>
      <c r="L35" s="3">
        <f t="shared" si="27"/>
        <v>0.94</v>
      </c>
      <c r="M35" s="3">
        <f t="shared" si="27"/>
        <v>1.07</v>
      </c>
      <c r="N35" s="3">
        <f t="shared" si="27"/>
        <v>0.94</v>
      </c>
      <c r="O35" s="3">
        <f t="shared" si="27"/>
        <v>1.04</v>
      </c>
      <c r="P35" s="3">
        <f t="shared" si="27"/>
        <v>1.1599999999999999</v>
      </c>
      <c r="Q35" s="3">
        <f t="shared" si="27"/>
        <v>0.99</v>
      </c>
      <c r="R35" s="3">
        <f t="shared" si="27"/>
        <v>0.98</v>
      </c>
      <c r="S35" s="3">
        <f t="shared" si="27"/>
        <v>1.1000000000000001</v>
      </c>
      <c r="T35" s="3">
        <f t="shared" si="27"/>
        <v>1.22</v>
      </c>
      <c r="U35" s="3">
        <f t="shared" si="27"/>
        <v>0.74</v>
      </c>
      <c r="V35" s="3">
        <f t="shared" si="27"/>
        <v>1.08</v>
      </c>
      <c r="W35" s="3">
        <f t="shared" si="27"/>
        <v>0.76</v>
      </c>
    </row>
    <row r="36" spans="1:2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</row>
    <row r="51" spans="2:23" ht="15.5" x14ac:dyDescent="0.35">
      <c r="B51" t="s">
        <v>71</v>
      </c>
      <c r="C51" t="s">
        <v>6</v>
      </c>
      <c r="D51" s="5">
        <v>89771405000</v>
      </c>
      <c r="E51" s="5">
        <v>75220672000</v>
      </c>
      <c r="F51" s="5">
        <v>117685208000</v>
      </c>
      <c r="G51" s="5">
        <v>50400722000</v>
      </c>
      <c r="I51" s="5">
        <v>304964507000</v>
      </c>
      <c r="J51" s="5">
        <v>269728593000</v>
      </c>
      <c r="K51" s="5">
        <v>204333162000</v>
      </c>
      <c r="L51" s="5">
        <v>184307674000</v>
      </c>
      <c r="M51" s="5">
        <v>172070432000</v>
      </c>
      <c r="N51" s="5">
        <v>182398496000</v>
      </c>
      <c r="O51" s="5">
        <v>201749006000</v>
      </c>
      <c r="P51" s="5">
        <v>193619680000</v>
      </c>
      <c r="Q51" s="5">
        <v>197589365000</v>
      </c>
      <c r="R51" s="5">
        <v>192534634000</v>
      </c>
      <c r="S51" s="5">
        <v>199292883000</v>
      </c>
      <c r="T51" s="5">
        <v>181556325000</v>
      </c>
      <c r="U51" s="5">
        <v>172019232000</v>
      </c>
      <c r="V51" s="5">
        <v>131272232000</v>
      </c>
      <c r="W51" s="5">
        <v>126858840000</v>
      </c>
    </row>
    <row r="52" spans="2:23" ht="15.5" x14ac:dyDescent="0.35">
      <c r="C52" t="s">
        <v>611</v>
      </c>
      <c r="D52" s="5">
        <v>506227137000</v>
      </c>
      <c r="E52" s="5">
        <v>194390217000</v>
      </c>
      <c r="F52" s="5">
        <v>164863965000</v>
      </c>
      <c r="G52" s="5">
        <v>676518665000</v>
      </c>
      <c r="I52" s="5">
        <v>1417965365000</v>
      </c>
      <c r="J52" s="5">
        <v>1324453371000</v>
      </c>
      <c r="K52" s="5">
        <v>1303210202000</v>
      </c>
      <c r="L52" s="5">
        <v>1193143415000</v>
      </c>
      <c r="M52" s="5">
        <v>1060682756000</v>
      </c>
      <c r="N52" s="5">
        <v>988159746000</v>
      </c>
      <c r="O52" s="5">
        <v>982498679000</v>
      </c>
      <c r="P52" s="5">
        <v>877070470000</v>
      </c>
      <c r="Q52" s="5">
        <v>875223355000</v>
      </c>
      <c r="R52" s="5">
        <v>824751899000</v>
      </c>
      <c r="S52" s="5">
        <v>710133541000</v>
      </c>
      <c r="T52" s="5">
        <v>721853949000</v>
      </c>
      <c r="U52" s="5">
        <v>557441077000</v>
      </c>
      <c r="V52" s="5">
        <v>521279381000</v>
      </c>
      <c r="W52" s="5">
        <v>405862839000</v>
      </c>
    </row>
    <row r="53" spans="2:23" ht="15.5" x14ac:dyDescent="0.35">
      <c r="C53" t="s">
        <v>612</v>
      </c>
      <c r="D53" s="5">
        <v>-423955557000</v>
      </c>
      <c r="E53" s="5">
        <v>-125313542000</v>
      </c>
      <c r="F53" s="5">
        <v>-1136508057000</v>
      </c>
      <c r="G53" s="5">
        <v>450307311000</v>
      </c>
      <c r="I53" s="5">
        <v>-1136508057000</v>
      </c>
      <c r="J53" s="5">
        <v>-1090082707000</v>
      </c>
    </row>
    <row r="54" spans="2:23" ht="15.5" x14ac:dyDescent="0.35">
      <c r="C54" t="s">
        <v>613</v>
      </c>
      <c r="F54" s="5">
        <v>191933425000</v>
      </c>
      <c r="G54" s="5">
        <v>-191933425000</v>
      </c>
      <c r="K54" s="5">
        <v>-30485285000</v>
      </c>
      <c r="L54" s="5">
        <v>-19403030000</v>
      </c>
      <c r="M54" s="5">
        <v>-11089766000</v>
      </c>
      <c r="N54" s="5">
        <v>119038378000</v>
      </c>
      <c r="O54" s="5">
        <v>-7695894000</v>
      </c>
      <c r="P54" s="5">
        <v>-12210063000</v>
      </c>
      <c r="Q54" s="5">
        <v>-878359000</v>
      </c>
      <c r="R54" s="5">
        <v>11531535000</v>
      </c>
      <c r="S54" s="5">
        <v>29326416000</v>
      </c>
      <c r="T54" s="5">
        <v>-45007715000</v>
      </c>
      <c r="U54" s="5">
        <v>-22571099000</v>
      </c>
      <c r="V54" s="5">
        <v>-38695031000</v>
      </c>
      <c r="W54" s="5">
        <v>-28373736000</v>
      </c>
    </row>
    <row r="55" spans="2:23" ht="15.5" x14ac:dyDescent="0.35">
      <c r="C55" t="s">
        <v>614</v>
      </c>
      <c r="F55" s="5">
        <v>1091712304000</v>
      </c>
      <c r="G55" s="5">
        <v>-1091712304000</v>
      </c>
      <c r="K55" s="5">
        <v>-1138059843000</v>
      </c>
      <c r="L55" s="5">
        <v>-1060215485000</v>
      </c>
      <c r="M55" s="5">
        <v>-938600493000</v>
      </c>
      <c r="N55" s="5">
        <v>-878652531000</v>
      </c>
      <c r="O55" s="5">
        <v>-845720543000</v>
      </c>
      <c r="P55" s="5">
        <v>-728545122000</v>
      </c>
      <c r="Q55" s="5">
        <v>-740077062000</v>
      </c>
      <c r="R55" s="5">
        <v>-686789765000</v>
      </c>
      <c r="S55" s="5">
        <v>-548501204000</v>
      </c>
      <c r="T55" s="5">
        <v>-569359383000</v>
      </c>
      <c r="U55" s="5">
        <v>-411734259000</v>
      </c>
      <c r="V55" s="5">
        <v>-404806526000</v>
      </c>
      <c r="W55" s="5">
        <v>-281471717000</v>
      </c>
    </row>
    <row r="56" spans="2:23" ht="15.5" x14ac:dyDescent="0.35">
      <c r="C56" t="s">
        <v>801</v>
      </c>
      <c r="D56" s="5">
        <v>3818348000</v>
      </c>
      <c r="E56" s="5">
        <v>3420196000</v>
      </c>
      <c r="F56" s="5">
        <v>14409587000</v>
      </c>
      <c r="G56" s="5">
        <v>-7266675000</v>
      </c>
      <c r="I56" s="5">
        <v>14409587000</v>
      </c>
      <c r="J56" s="5">
        <v>10491887000</v>
      </c>
    </row>
    <row r="57" spans="2:23" ht="15.5" x14ac:dyDescent="0.35">
      <c r="C57" t="s">
        <v>619</v>
      </c>
      <c r="D57" s="5">
        <v>1622830000</v>
      </c>
      <c r="E57" s="5">
        <v>1800133000</v>
      </c>
      <c r="F57" s="5">
        <v>-13561985000</v>
      </c>
      <c r="G57" s="5">
        <v>15687606000</v>
      </c>
      <c r="I57" s="5">
        <v>3066146000</v>
      </c>
      <c r="J57" s="5">
        <v>19751534000</v>
      </c>
      <c r="K57" s="5">
        <v>16809946000</v>
      </c>
      <c r="L57" s="5">
        <v>13576988000</v>
      </c>
      <c r="M57" s="5">
        <v>17464751000</v>
      </c>
      <c r="N57" s="5">
        <v>31544491000</v>
      </c>
      <c r="O57" s="5">
        <v>21047042000</v>
      </c>
      <c r="P57" s="5">
        <v>18091123000</v>
      </c>
      <c r="Q57" s="5">
        <v>22996753000</v>
      </c>
      <c r="R57" s="5">
        <v>24963856000</v>
      </c>
      <c r="S57" s="5">
        <v>31277809000</v>
      </c>
      <c r="T57" s="5">
        <v>22096642000</v>
      </c>
      <c r="U57" s="5">
        <v>28056744000</v>
      </c>
      <c r="V57" s="5">
        <v>13290089000</v>
      </c>
      <c r="W57" s="5">
        <v>10437672000</v>
      </c>
    </row>
    <row r="58" spans="2:23" ht="15.5" x14ac:dyDescent="0.35">
      <c r="C58" t="s">
        <v>615</v>
      </c>
      <c r="F58" s="5">
        <v>-14918519000</v>
      </c>
      <c r="G58" s="5">
        <v>14918519000</v>
      </c>
      <c r="K58" s="5">
        <v>31210439000</v>
      </c>
      <c r="L58" s="5">
        <v>40851368000</v>
      </c>
      <c r="M58" s="5">
        <v>33140123000</v>
      </c>
      <c r="N58" s="5">
        <v>39886239000</v>
      </c>
      <c r="O58" s="5">
        <v>36191736000</v>
      </c>
      <c r="P58" s="5">
        <v>32526208000</v>
      </c>
      <c r="Q58" s="5">
        <v>35643959000</v>
      </c>
      <c r="R58" s="5">
        <v>27476237000</v>
      </c>
      <c r="S58" s="5">
        <v>8042854000</v>
      </c>
      <c r="T58" s="5">
        <v>3269744000</v>
      </c>
    </row>
    <row r="59" spans="2:23" ht="15.5" x14ac:dyDescent="0.35">
      <c r="C59" t="s">
        <v>79</v>
      </c>
      <c r="D59" s="5">
        <v>-84530000</v>
      </c>
      <c r="E59" s="5">
        <v>-84528000</v>
      </c>
      <c r="F59" s="5">
        <v>804815000</v>
      </c>
      <c r="G59" s="5">
        <v>-109925000</v>
      </c>
      <c r="I59" s="5">
        <v>543360000</v>
      </c>
      <c r="J59" s="5">
        <v>19556443000</v>
      </c>
      <c r="K59" s="5">
        <v>-1767818000</v>
      </c>
      <c r="L59" s="5">
        <v>-1297132000</v>
      </c>
      <c r="M59" s="5">
        <v>6196582000</v>
      </c>
      <c r="N59" s="5">
        <v>5770592000</v>
      </c>
      <c r="O59" s="5">
        <v>-2683534000</v>
      </c>
      <c r="P59" s="5">
        <v>2759790000</v>
      </c>
      <c r="Q59" s="5">
        <v>-3873992000</v>
      </c>
      <c r="R59" s="5">
        <v>-664344000</v>
      </c>
      <c r="S59" s="5">
        <v>-348571000</v>
      </c>
      <c r="T59" s="5">
        <v>397256000</v>
      </c>
      <c r="U59" s="5">
        <v>-669816000</v>
      </c>
      <c r="V59" s="5">
        <v>200182000</v>
      </c>
      <c r="W59" s="5">
        <v>1870114000</v>
      </c>
    </row>
    <row r="60" spans="2:23" ht="15.5" x14ac:dyDescent="0.35">
      <c r="C60" t="s">
        <v>74</v>
      </c>
      <c r="D60" s="5">
        <v>-47842511000</v>
      </c>
      <c r="E60" s="5">
        <v>-39151942000</v>
      </c>
      <c r="F60" s="5">
        <v>13617321000</v>
      </c>
      <c r="G60" s="5">
        <v>-103907544000</v>
      </c>
      <c r="I60" s="5">
        <v>-154517100000</v>
      </c>
      <c r="J60" s="5">
        <v>-112712995000</v>
      </c>
      <c r="K60" s="5">
        <v>-181382725000</v>
      </c>
      <c r="L60" s="5">
        <v>-163110845000</v>
      </c>
      <c r="M60" s="5">
        <v>-149590672000</v>
      </c>
      <c r="N60" s="5">
        <v>-150526197000</v>
      </c>
      <c r="O60" s="5">
        <v>-170460603000</v>
      </c>
      <c r="P60" s="5">
        <v>-149620879000</v>
      </c>
      <c r="Q60" s="5">
        <v>-151406837000</v>
      </c>
      <c r="R60" s="5">
        <v>-148051580000</v>
      </c>
      <c r="S60" s="5">
        <v>-146177084000</v>
      </c>
      <c r="T60" s="5">
        <v>-139811933000</v>
      </c>
      <c r="U60" s="5">
        <v>-139663295000</v>
      </c>
      <c r="V60" s="5">
        <v>-100508876000</v>
      </c>
      <c r="W60" s="5">
        <v>-97582592000</v>
      </c>
    </row>
    <row r="61" spans="2:23" ht="15.5" x14ac:dyDescent="0.35">
      <c r="C61" t="s">
        <v>616</v>
      </c>
      <c r="U61" s="5">
        <v>-6920118000</v>
      </c>
      <c r="V61" s="5">
        <v>6027438000</v>
      </c>
      <c r="W61" s="5">
        <v>509625000</v>
      </c>
    </row>
    <row r="62" spans="2:23" ht="15.5" x14ac:dyDescent="0.35">
      <c r="C62" t="s">
        <v>617</v>
      </c>
      <c r="D62" s="5">
        <v>-48663169000</v>
      </c>
      <c r="E62" s="5">
        <v>-56900381000</v>
      </c>
      <c r="F62" s="5">
        <v>-145517380000</v>
      </c>
      <c r="G62" s="5">
        <v>-30268307000</v>
      </c>
      <c r="I62" s="5">
        <v>-275419471000</v>
      </c>
      <c r="J62" s="5">
        <v>-275219826000</v>
      </c>
      <c r="K62" s="5">
        <v>-94473176000</v>
      </c>
      <c r="L62" s="5">
        <v>-113641743000</v>
      </c>
      <c r="M62" s="5">
        <v>-149635200000</v>
      </c>
      <c r="N62" s="5">
        <v>-170530816000</v>
      </c>
      <c r="O62" s="5">
        <v>-201221334000</v>
      </c>
      <c r="P62" s="5">
        <v>-121029475000</v>
      </c>
      <c r="Q62" s="5">
        <v>-126205958000</v>
      </c>
      <c r="R62" s="5">
        <v>-264795831000</v>
      </c>
      <c r="S62" s="5">
        <v>-325563998000</v>
      </c>
      <c r="T62" s="5">
        <v>-130403164000</v>
      </c>
      <c r="U62" s="5">
        <v>-99542350000</v>
      </c>
      <c r="V62" s="5">
        <v>-130782137000</v>
      </c>
      <c r="W62" s="5">
        <v>-56899675000</v>
      </c>
    </row>
    <row r="63" spans="2:23" ht="15.5" x14ac:dyDescent="0.35">
      <c r="C63" t="s">
        <v>618</v>
      </c>
    </row>
    <row r="64" spans="2:23" ht="15.5" x14ac:dyDescent="0.35">
      <c r="C64" t="s">
        <v>245</v>
      </c>
      <c r="F64" s="5">
        <v>121253037000</v>
      </c>
      <c r="G64" s="5">
        <v>-121253037000</v>
      </c>
      <c r="K64" s="5">
        <v>-142016238000</v>
      </c>
      <c r="L64" s="5">
        <v>-127004685000</v>
      </c>
      <c r="M64" s="5">
        <v>-129414968000</v>
      </c>
      <c r="N64" s="5">
        <v>-127281376000</v>
      </c>
      <c r="O64" s="5">
        <v>-136826650000</v>
      </c>
      <c r="P64" s="5">
        <v>-121973994000</v>
      </c>
      <c r="Q64" s="5">
        <v>-109190948000</v>
      </c>
      <c r="R64" s="5">
        <v>-100908030000</v>
      </c>
      <c r="S64" s="5">
        <v>-92268988000</v>
      </c>
      <c r="T64" s="5">
        <v>-82016154000</v>
      </c>
      <c r="U64" s="5">
        <v>-75741594000</v>
      </c>
      <c r="V64" s="5">
        <v>-65008436000</v>
      </c>
      <c r="W64" s="5">
        <v>-57955092000</v>
      </c>
    </row>
    <row r="65" spans="3:23" ht="15.5" x14ac:dyDescent="0.35">
      <c r="C65" t="s">
        <v>77</v>
      </c>
      <c r="D65" s="5">
        <v>41928894000</v>
      </c>
      <c r="E65" s="5">
        <v>36068730000</v>
      </c>
      <c r="F65" s="5">
        <v>131302529000</v>
      </c>
      <c r="G65" s="5">
        <v>-53506822000</v>
      </c>
      <c r="I65" s="5">
        <v>150447407000</v>
      </c>
      <c r="J65" s="5">
        <v>157015598000</v>
      </c>
      <c r="K65" s="5">
        <v>22950437000</v>
      </c>
      <c r="L65" s="5">
        <v>21196829000</v>
      </c>
      <c r="M65" s="5">
        <v>22479760000</v>
      </c>
      <c r="N65" s="5">
        <v>31872299000</v>
      </c>
      <c r="O65" s="5">
        <v>31288403000</v>
      </c>
      <c r="P65" s="5">
        <v>43998801000</v>
      </c>
      <c r="Q65" s="5">
        <v>46182528000</v>
      </c>
      <c r="R65" s="5">
        <v>44483054000</v>
      </c>
      <c r="S65" s="5">
        <v>53115799000</v>
      </c>
      <c r="T65" s="5">
        <v>41744392000</v>
      </c>
      <c r="U65" s="5">
        <v>32355937000</v>
      </c>
      <c r="V65" s="5">
        <v>30763356000</v>
      </c>
      <c r="W65" s="5">
        <v>29276248000</v>
      </c>
    </row>
    <row r="66" spans="3:23" ht="15.5" x14ac:dyDescent="0.35">
      <c r="C66" t="s">
        <v>78</v>
      </c>
      <c r="D66" s="5">
        <v>-34199983000</v>
      </c>
      <c r="E66" s="5">
        <v>-31627255000</v>
      </c>
      <c r="F66" s="5">
        <v>-129777758000</v>
      </c>
      <c r="G66" s="5">
        <v>64331980000</v>
      </c>
      <c r="I66" s="5">
        <v>-128231449000</v>
      </c>
      <c r="J66" s="5">
        <v>-123774471000</v>
      </c>
      <c r="K66" s="5">
        <v>3403882000</v>
      </c>
      <c r="L66" s="5">
        <v>3927740000</v>
      </c>
      <c r="M66" s="5">
        <v>357571000</v>
      </c>
      <c r="N66" s="5">
        <v>-811341000</v>
      </c>
      <c r="O66" s="5">
        <v>2358647000</v>
      </c>
      <c r="P66" s="5">
        <v>5029800000</v>
      </c>
      <c r="Q66" s="5">
        <v>3637871000</v>
      </c>
      <c r="R66" s="5">
        <v>2713188000</v>
      </c>
      <c r="S66" s="5">
        <v>5367617000</v>
      </c>
      <c r="T66" s="5">
        <v>2597642000</v>
      </c>
      <c r="U66" s="5">
        <v>4818900000</v>
      </c>
      <c r="V66" s="5">
        <v>4032251000</v>
      </c>
      <c r="W66" s="5">
        <v>1126402000</v>
      </c>
    </row>
    <row r="67" spans="3:23" ht="15.5" x14ac:dyDescent="0.35">
      <c r="C67" t="s">
        <v>29</v>
      </c>
      <c r="D67" s="5">
        <v>7728911000</v>
      </c>
      <c r="E67" s="5">
        <v>4441475000</v>
      </c>
      <c r="F67" s="5">
        <v>1524771000</v>
      </c>
      <c r="G67" s="5">
        <v>10825158000</v>
      </c>
      <c r="I67" s="5">
        <v>22215958000</v>
      </c>
      <c r="J67" s="5">
        <v>33241127000</v>
      </c>
      <c r="K67" s="5">
        <v>26354319000</v>
      </c>
      <c r="L67" s="5">
        <v>25124569000</v>
      </c>
      <c r="M67" s="5">
        <v>22837331000</v>
      </c>
      <c r="N67" s="5">
        <v>31060958000</v>
      </c>
      <c r="O67" s="5">
        <v>33647050000</v>
      </c>
      <c r="P67" s="5">
        <v>49028601000</v>
      </c>
      <c r="Q67" s="5">
        <v>49820399000</v>
      </c>
      <c r="R67" s="5">
        <v>47196242000</v>
      </c>
      <c r="S67" s="5">
        <v>58483416000</v>
      </c>
      <c r="T67" s="5">
        <v>44342034000</v>
      </c>
      <c r="U67" s="5">
        <v>37174837000</v>
      </c>
      <c r="V67" s="5">
        <v>34795607000</v>
      </c>
      <c r="W67" s="5">
        <v>30402650000</v>
      </c>
    </row>
    <row r="68" spans="3:23" ht="15.5" x14ac:dyDescent="0.35">
      <c r="C68" t="s">
        <v>28</v>
      </c>
      <c r="D68" s="5">
        <v>-661814000</v>
      </c>
      <c r="E68" s="5">
        <v>-661500000</v>
      </c>
      <c r="F68" s="5">
        <v>311267000</v>
      </c>
      <c r="G68" s="5">
        <v>-3293400000</v>
      </c>
      <c r="I68" s="5">
        <v>-4165351000</v>
      </c>
      <c r="J68" s="5">
        <v>-4415427000</v>
      </c>
      <c r="K68" s="5">
        <v>-5316328000</v>
      </c>
      <c r="L68" s="5">
        <v>-6573502000</v>
      </c>
      <c r="M68" s="5">
        <v>-2552972000</v>
      </c>
      <c r="N68" s="5">
        <v>-4256344000</v>
      </c>
      <c r="O68" s="5">
        <v>-5807989000</v>
      </c>
      <c r="P68" s="5">
        <v>-10969751000</v>
      </c>
      <c r="Q68" s="5">
        <v>-9542549000</v>
      </c>
      <c r="R68" s="5">
        <v>-8145400000</v>
      </c>
      <c r="S68" s="5">
        <v>-14210183000</v>
      </c>
      <c r="T68" s="5">
        <v>-6606765000</v>
      </c>
      <c r="U68" s="5">
        <v>-4333793000</v>
      </c>
      <c r="V68" s="5">
        <v>-6253089000</v>
      </c>
      <c r="W68" s="5">
        <v>-4730424000</v>
      </c>
    </row>
    <row r="69" spans="3:23" ht="15.5" x14ac:dyDescent="0.35">
      <c r="C69" t="s">
        <v>81</v>
      </c>
      <c r="K69" s="5">
        <v>-3483946000</v>
      </c>
      <c r="L69" s="5">
        <v>-3136901000</v>
      </c>
      <c r="M69" s="5">
        <v>-734294000</v>
      </c>
      <c r="N69" s="5">
        <v>-818465000</v>
      </c>
      <c r="O69" s="5">
        <v>-3950354000</v>
      </c>
      <c r="P69" s="5">
        <v>-7075880000</v>
      </c>
      <c r="Q69" s="5">
        <v>-7703934000</v>
      </c>
      <c r="R69" s="5">
        <v>-7555509000</v>
      </c>
      <c r="S69" s="5">
        <v>-10828674000</v>
      </c>
      <c r="T69" s="5">
        <v>-6860236000</v>
      </c>
      <c r="U69" s="5">
        <v>-5809574000</v>
      </c>
      <c r="V69" s="5">
        <v>-5192388000</v>
      </c>
      <c r="W69" s="5">
        <v>-3253108000</v>
      </c>
    </row>
    <row r="70" spans="3:23" ht="15.5" x14ac:dyDescent="0.35">
      <c r="C70" t="s">
        <v>82</v>
      </c>
      <c r="D70" s="5">
        <v>-121369000</v>
      </c>
      <c r="E70" s="5">
        <v>-154435000</v>
      </c>
      <c r="F70" s="5">
        <v>825963000</v>
      </c>
      <c r="G70" s="5">
        <v>-2728975000</v>
      </c>
      <c r="I70" s="5">
        <v>-1920773000</v>
      </c>
      <c r="J70" s="5">
        <v>-2609028000</v>
      </c>
      <c r="K70" s="5">
        <v>-159226000</v>
      </c>
      <c r="L70" s="5">
        <v>-2035463000</v>
      </c>
      <c r="M70" s="5">
        <v>-229300000</v>
      </c>
      <c r="N70" s="5">
        <v>-1402578000</v>
      </c>
      <c r="O70" s="5">
        <v>554331000</v>
      </c>
      <c r="P70" s="5">
        <v>-1640259000</v>
      </c>
      <c r="Q70" s="5">
        <v>269115000</v>
      </c>
      <c r="R70" s="5">
        <v>2020588000</v>
      </c>
      <c r="S70" s="5">
        <v>1098606000</v>
      </c>
      <c r="T70" s="5">
        <v>253471000</v>
      </c>
      <c r="U70" s="5">
        <v>1475781000</v>
      </c>
      <c r="V70" s="5">
        <v>-1060701000</v>
      </c>
      <c r="W70" s="5">
        <v>-1477316000</v>
      </c>
    </row>
    <row r="71" spans="3:23" ht="15.5" x14ac:dyDescent="0.35">
      <c r="C71" t="s">
        <v>83</v>
      </c>
      <c r="D71" s="5">
        <v>-540445000</v>
      </c>
      <c r="E71" s="5">
        <v>-507065000</v>
      </c>
      <c r="F71" s="5">
        <v>-514696000</v>
      </c>
      <c r="G71" s="5">
        <v>-564425000</v>
      </c>
      <c r="I71" s="5">
        <v>-2244578000</v>
      </c>
      <c r="J71" s="5">
        <v>-1806399000</v>
      </c>
      <c r="K71" s="5">
        <v>-1673156000</v>
      </c>
      <c r="L71" s="5">
        <v>-1401138000</v>
      </c>
      <c r="M71" s="5">
        <v>-1589378000</v>
      </c>
      <c r="N71" s="5">
        <v>-2035301000</v>
      </c>
      <c r="O71" s="5">
        <v>-2411966000</v>
      </c>
      <c r="P71" s="5">
        <v>-2253612000</v>
      </c>
      <c r="Q71" s="5">
        <v>-2107730000</v>
      </c>
      <c r="R71" s="5">
        <v>-2610479000</v>
      </c>
      <c r="S71" s="5">
        <v>-2795241000</v>
      </c>
    </row>
    <row r="72" spans="3:23" ht="15.5" x14ac:dyDescent="0.35">
      <c r="C72" t="s">
        <v>84</v>
      </c>
      <c r="D72" s="5">
        <v>-661814000</v>
      </c>
      <c r="E72" s="5">
        <v>-661500000</v>
      </c>
      <c r="F72" s="5">
        <v>311267000</v>
      </c>
      <c r="G72" s="5">
        <v>-3293400000</v>
      </c>
      <c r="I72" s="5">
        <v>-4165351000</v>
      </c>
      <c r="J72" s="5">
        <v>-4415427000</v>
      </c>
      <c r="K72" s="5">
        <v>-5316328000</v>
      </c>
      <c r="L72" s="5">
        <v>-6573502000</v>
      </c>
      <c r="M72" s="5">
        <v>-2552972000</v>
      </c>
      <c r="N72" s="5">
        <v>-4256344000</v>
      </c>
      <c r="O72" s="5">
        <v>-5807989000</v>
      </c>
      <c r="P72" s="5">
        <v>-10969751000</v>
      </c>
      <c r="Q72" s="5">
        <v>-9542549000</v>
      </c>
      <c r="R72" s="5">
        <v>-8145400000</v>
      </c>
      <c r="S72" s="5">
        <v>-14210183000</v>
      </c>
      <c r="T72" s="5">
        <v>-6606765000</v>
      </c>
      <c r="U72" s="5">
        <v>-4333793000</v>
      </c>
      <c r="V72" s="5">
        <v>-6253089000</v>
      </c>
      <c r="W72" s="5">
        <v>-4730424000</v>
      </c>
    </row>
    <row r="73" spans="3:23" ht="15.5" x14ac:dyDescent="0.35">
      <c r="C73" t="s">
        <v>86</v>
      </c>
      <c r="D73" s="5">
        <v>7067097000</v>
      </c>
      <c r="E73" s="5">
        <v>3779975000</v>
      </c>
      <c r="F73" s="5">
        <v>1836038000</v>
      </c>
      <c r="G73" s="5">
        <v>7531758000</v>
      </c>
      <c r="I73" s="5">
        <v>18050607000</v>
      </c>
      <c r="J73" s="5">
        <v>28825700000</v>
      </c>
      <c r="K73" s="5">
        <v>21037991000</v>
      </c>
      <c r="L73" s="5">
        <v>18551067000</v>
      </c>
      <c r="M73" s="5">
        <v>20284359000</v>
      </c>
      <c r="N73" s="5">
        <v>26804614000</v>
      </c>
      <c r="O73" s="5">
        <v>27839061000</v>
      </c>
      <c r="P73" s="5">
        <v>38058850000</v>
      </c>
      <c r="Q73" s="5">
        <v>40277850000</v>
      </c>
      <c r="R73" s="5">
        <v>39050842000</v>
      </c>
      <c r="S73" s="5">
        <v>44273233000</v>
      </c>
      <c r="T73" s="5">
        <v>37735269000</v>
      </c>
      <c r="U73" s="5">
        <v>32841044000</v>
      </c>
      <c r="V73" s="5">
        <v>28542518000</v>
      </c>
      <c r="W73" s="5">
        <v>25672226000</v>
      </c>
    </row>
    <row r="74" spans="3:23" ht="15.5" x14ac:dyDescent="0.35">
      <c r="C74" t="s">
        <v>87</v>
      </c>
      <c r="D74" s="5">
        <v>-84530000</v>
      </c>
      <c r="E74" s="5">
        <v>-84528000</v>
      </c>
      <c r="F74" s="5">
        <v>804815000</v>
      </c>
      <c r="G74" s="5">
        <v>-109925000</v>
      </c>
      <c r="I74" s="5">
        <v>543360000</v>
      </c>
      <c r="J74" s="5">
        <v>19556443000</v>
      </c>
      <c r="K74" s="5">
        <v>-1767818000</v>
      </c>
      <c r="L74" s="5">
        <v>-1297132000</v>
      </c>
      <c r="M74" s="5">
        <v>6196582000</v>
      </c>
      <c r="N74" s="5">
        <v>5770592000</v>
      </c>
      <c r="O74" s="5">
        <v>-2683534000</v>
      </c>
      <c r="P74" s="5">
        <v>2759790000</v>
      </c>
      <c r="Q74" s="5">
        <v>-3873992000</v>
      </c>
      <c r="R74" s="5">
        <v>-664344000</v>
      </c>
      <c r="S74" s="5">
        <v>-348571000</v>
      </c>
      <c r="T74" s="5">
        <v>397256000</v>
      </c>
      <c r="U74" s="5">
        <v>-669816000</v>
      </c>
      <c r="V74" s="5">
        <v>200182000</v>
      </c>
      <c r="W74" s="5">
        <v>1870114000</v>
      </c>
    </row>
    <row r="75" spans="3:23" ht="15.5" x14ac:dyDescent="0.35">
      <c r="C75" t="s">
        <v>88</v>
      </c>
      <c r="D75" s="5">
        <v>-84530000</v>
      </c>
      <c r="E75" s="5">
        <v>-84528000</v>
      </c>
      <c r="F75" s="5">
        <v>804815000</v>
      </c>
      <c r="G75" s="5">
        <v>-109925000</v>
      </c>
      <c r="I75" s="5">
        <v>543360000</v>
      </c>
      <c r="J75" s="5">
        <v>19556443000</v>
      </c>
      <c r="K75" s="5">
        <v>-1767818000</v>
      </c>
      <c r="L75" s="5">
        <v>-1297132000</v>
      </c>
      <c r="M75" s="5">
        <v>6196582000</v>
      </c>
      <c r="N75" s="5">
        <v>5770592000</v>
      </c>
      <c r="O75" s="5">
        <v>-2683534000</v>
      </c>
      <c r="P75" s="5">
        <v>2759790000</v>
      </c>
      <c r="Q75" s="5">
        <v>-3873992000</v>
      </c>
      <c r="R75" s="5">
        <v>-664344000</v>
      </c>
      <c r="S75" s="5">
        <v>-348571000</v>
      </c>
      <c r="T75" s="5">
        <v>397256000</v>
      </c>
      <c r="U75" s="5">
        <v>-669816000</v>
      </c>
      <c r="V75" s="5">
        <v>200182000</v>
      </c>
      <c r="W75" s="5">
        <v>1870114000</v>
      </c>
    </row>
    <row r="76" spans="3:23" ht="15.5" x14ac:dyDescent="0.35">
      <c r="C76" t="s">
        <v>89</v>
      </c>
      <c r="D76" s="5">
        <v>6982567000</v>
      </c>
      <c r="E76" s="5">
        <v>3695447000</v>
      </c>
      <c r="F76" s="5">
        <v>1961844000</v>
      </c>
      <c r="G76" s="5">
        <v>7421833000</v>
      </c>
      <c r="I76" s="5">
        <v>17914958000</v>
      </c>
      <c r="J76" s="5">
        <v>41514372000</v>
      </c>
      <c r="K76" s="5">
        <v>19270173000</v>
      </c>
      <c r="L76" s="5">
        <v>17253935000</v>
      </c>
      <c r="M76" s="5">
        <v>26480941000</v>
      </c>
      <c r="N76" s="5">
        <v>32575206000</v>
      </c>
      <c r="O76" s="5">
        <v>25155527000</v>
      </c>
      <c r="P76" s="5">
        <v>40818640000</v>
      </c>
      <c r="Q76" s="5">
        <v>36403858000</v>
      </c>
      <c r="R76" s="5">
        <v>38386498000</v>
      </c>
      <c r="S76" s="5">
        <v>43924662000</v>
      </c>
      <c r="T76" s="5">
        <v>38132525000</v>
      </c>
      <c r="U76" s="5">
        <v>32171228000</v>
      </c>
      <c r="V76" s="5">
        <v>28742700000</v>
      </c>
      <c r="W76" s="5">
        <v>27542340000</v>
      </c>
    </row>
    <row r="77" spans="3:23" ht="15.5" x14ac:dyDescent="0.35">
      <c r="C77" t="s">
        <v>90</v>
      </c>
      <c r="D77" s="5">
        <v>7067097000</v>
      </c>
      <c r="E77" s="5">
        <v>3779975000</v>
      </c>
      <c r="F77" s="5">
        <v>1836038000</v>
      </c>
      <c r="G77" s="5">
        <v>7531758000</v>
      </c>
      <c r="I77" s="5">
        <v>18050607000</v>
      </c>
      <c r="J77" s="5">
        <v>28825700000</v>
      </c>
      <c r="K77" s="5">
        <v>21037991000</v>
      </c>
      <c r="L77" s="5">
        <v>18551067000</v>
      </c>
      <c r="M77" s="5">
        <v>20284359000</v>
      </c>
      <c r="N77" s="5">
        <v>26804614000</v>
      </c>
      <c r="O77" s="5">
        <v>27839061000</v>
      </c>
      <c r="P77" s="5">
        <v>38058850000</v>
      </c>
      <c r="Q77" s="5">
        <v>40277850000</v>
      </c>
      <c r="R77" s="5">
        <v>39050842000</v>
      </c>
      <c r="S77" s="5">
        <v>44273233000</v>
      </c>
      <c r="T77" s="5">
        <v>37735269000</v>
      </c>
      <c r="U77" s="5">
        <v>32841044000</v>
      </c>
      <c r="V77" s="5">
        <v>28542518000</v>
      </c>
      <c r="W77" s="5">
        <v>25672226000</v>
      </c>
    </row>
    <row r="78" spans="3:23" ht="15.5" x14ac:dyDescent="0.35">
      <c r="C78" t="s">
        <v>8</v>
      </c>
      <c r="D78" s="5">
        <v>6982567000</v>
      </c>
      <c r="E78" s="5">
        <v>3695447000</v>
      </c>
      <c r="F78" s="5">
        <v>1961844000</v>
      </c>
      <c r="G78" s="5">
        <v>7421833000</v>
      </c>
      <c r="I78" s="5">
        <v>17914958000</v>
      </c>
      <c r="J78" s="5">
        <v>41514372000</v>
      </c>
      <c r="K78" s="5">
        <v>19270173000</v>
      </c>
      <c r="L78" s="5">
        <v>17253935000</v>
      </c>
      <c r="M78" s="5">
        <v>26480941000</v>
      </c>
      <c r="N78" s="5">
        <v>32575206000</v>
      </c>
      <c r="O78" s="5">
        <v>25155527000</v>
      </c>
      <c r="P78" s="5">
        <v>40818640000</v>
      </c>
      <c r="Q78" s="5">
        <v>36403858000</v>
      </c>
      <c r="R78" s="5">
        <v>38386498000</v>
      </c>
      <c r="S78" s="5">
        <v>43924662000</v>
      </c>
      <c r="T78" s="5">
        <v>38132525000</v>
      </c>
      <c r="U78" s="5">
        <v>32171228000</v>
      </c>
      <c r="V78" s="5">
        <v>28742700000</v>
      </c>
      <c r="W78" s="5">
        <v>27542340000</v>
      </c>
    </row>
    <row r="79" spans="3:23" ht="15.5" x14ac:dyDescent="0.35">
      <c r="C79" t="s">
        <v>203</v>
      </c>
    </row>
    <row r="80" spans="3:23" ht="15.5" x14ac:dyDescent="0.35">
      <c r="C80" t="s">
        <v>91</v>
      </c>
      <c r="D80" s="5">
        <v>7067097000</v>
      </c>
      <c r="E80" s="5">
        <v>3779975000</v>
      </c>
      <c r="F80" s="5">
        <v>1836038000</v>
      </c>
      <c r="G80" s="5">
        <v>7531758000</v>
      </c>
      <c r="I80" s="5">
        <v>18050607000</v>
      </c>
      <c r="J80" s="5">
        <v>28825700000</v>
      </c>
      <c r="K80" s="5">
        <v>21037991000</v>
      </c>
      <c r="L80" s="5">
        <v>18551067000</v>
      </c>
      <c r="M80" s="5">
        <v>20284359000</v>
      </c>
      <c r="N80" s="5">
        <v>26804614000</v>
      </c>
      <c r="O80" s="5">
        <v>27839061000</v>
      </c>
      <c r="P80" s="5">
        <v>38058850000</v>
      </c>
      <c r="Q80" s="5">
        <v>40277850000</v>
      </c>
      <c r="R80" s="5">
        <v>39050842000</v>
      </c>
      <c r="S80" s="5">
        <v>44273233000</v>
      </c>
      <c r="T80" s="5">
        <v>37735269000</v>
      </c>
      <c r="U80" s="5">
        <v>32841044000</v>
      </c>
      <c r="V80" s="5">
        <v>28542518000</v>
      </c>
      <c r="W80" s="5">
        <v>25672226000</v>
      </c>
    </row>
    <row r="81" spans="2:23" ht="15.5" x14ac:dyDescent="0.35">
      <c r="C81" t="s">
        <v>92</v>
      </c>
      <c r="D81" s="5">
        <v>6982567000</v>
      </c>
      <c r="E81" s="5">
        <v>3695447000</v>
      </c>
      <c r="F81" s="5">
        <v>1961844000</v>
      </c>
      <c r="G81" s="5">
        <v>7421833000</v>
      </c>
      <c r="I81" s="5">
        <v>17914958000</v>
      </c>
      <c r="J81" s="5">
        <v>41514372000</v>
      </c>
      <c r="K81" s="5">
        <v>19270173000</v>
      </c>
      <c r="L81" s="5">
        <v>17253935000</v>
      </c>
      <c r="M81" s="5">
        <v>26480941000</v>
      </c>
      <c r="N81" s="5">
        <v>32575206000</v>
      </c>
      <c r="O81" s="5">
        <v>25155527000</v>
      </c>
      <c r="P81" s="5">
        <v>40818640000</v>
      </c>
      <c r="Q81" s="5">
        <v>36403858000</v>
      </c>
      <c r="R81" s="5">
        <v>38386498000</v>
      </c>
      <c r="S81" s="5">
        <v>43924662000</v>
      </c>
      <c r="T81" s="5">
        <v>38132525000</v>
      </c>
      <c r="U81" s="5">
        <v>32171228000</v>
      </c>
      <c r="V81" s="5">
        <v>28742700000</v>
      </c>
      <c r="W81" s="5">
        <v>27542340000</v>
      </c>
    </row>
    <row r="82" spans="2:23" ht="15.5" x14ac:dyDescent="0.35">
      <c r="C82" t="s">
        <v>93</v>
      </c>
      <c r="D82" s="5">
        <v>6982567000</v>
      </c>
      <c r="E82" s="5">
        <v>3695447000</v>
      </c>
      <c r="F82" s="5">
        <v>1961844000</v>
      </c>
      <c r="G82" s="5">
        <v>7421833000</v>
      </c>
      <c r="I82" s="5">
        <v>17914958000</v>
      </c>
      <c r="J82" s="5">
        <v>41514372000</v>
      </c>
      <c r="K82" s="5">
        <v>19270173000</v>
      </c>
      <c r="L82" s="5">
        <v>17253935000</v>
      </c>
      <c r="M82" s="5">
        <v>26480941000</v>
      </c>
      <c r="N82" s="5">
        <v>32575206000</v>
      </c>
      <c r="O82" s="5">
        <v>25155527000</v>
      </c>
      <c r="P82" s="5">
        <v>40818640000</v>
      </c>
      <c r="Q82" s="5">
        <v>36403858000</v>
      </c>
      <c r="R82" s="5">
        <v>38386498000</v>
      </c>
      <c r="S82" s="5">
        <v>43924662000</v>
      </c>
      <c r="T82" s="5">
        <v>38132525000</v>
      </c>
      <c r="U82" s="5">
        <v>32171228000</v>
      </c>
      <c r="V82" s="5">
        <v>28742700000</v>
      </c>
      <c r="W82" s="5">
        <v>27542340000</v>
      </c>
    </row>
    <row r="84" spans="2:23" ht="15.5" x14ac:dyDescent="0.35">
      <c r="B84" t="s">
        <v>94</v>
      </c>
      <c r="C84" t="s">
        <v>95</v>
      </c>
    </row>
    <row r="85" spans="2:23" ht="15.5" x14ac:dyDescent="0.35">
      <c r="C85" t="s">
        <v>20</v>
      </c>
      <c r="D85" s="5">
        <v>11633486000</v>
      </c>
      <c r="E85" s="5">
        <v>13958171000</v>
      </c>
      <c r="F85" s="5">
        <v>10542155000</v>
      </c>
      <c r="G85" s="5">
        <v>11065551000</v>
      </c>
      <c r="I85" s="5">
        <v>10542155000</v>
      </c>
      <c r="J85" s="5">
        <v>13926972000</v>
      </c>
      <c r="K85" s="5">
        <v>13693684000</v>
      </c>
      <c r="L85" s="5">
        <v>12911272000</v>
      </c>
      <c r="M85" s="5">
        <v>11241496000</v>
      </c>
      <c r="N85" s="5">
        <v>14269577000</v>
      </c>
      <c r="O85" s="5">
        <v>42180151000</v>
      </c>
      <c r="P85" s="5">
        <v>15747368000</v>
      </c>
      <c r="Q85" s="5">
        <v>13801726000</v>
      </c>
      <c r="R85" s="5">
        <v>28178174000</v>
      </c>
      <c r="S85" s="5">
        <v>12461756000</v>
      </c>
      <c r="T85" s="5">
        <v>24040964000</v>
      </c>
      <c r="U85" s="5">
        <v>13330979000</v>
      </c>
      <c r="V85" s="5">
        <v>66912869000</v>
      </c>
    </row>
    <row r="86" spans="2:23" ht="15.5" x14ac:dyDescent="0.35">
      <c r="C86" t="s">
        <v>98</v>
      </c>
      <c r="W86" s="5">
        <v>4983913000</v>
      </c>
    </row>
    <row r="87" spans="2:23" ht="15.5" x14ac:dyDescent="0.35">
      <c r="C87" t="s">
        <v>99</v>
      </c>
      <c r="W87" s="5">
        <v>78925000</v>
      </c>
    </row>
    <row r="88" spans="2:23" ht="15.5" x14ac:dyDescent="0.35">
      <c r="C88" t="s">
        <v>620</v>
      </c>
      <c r="D88" s="5">
        <v>11633486000</v>
      </c>
      <c r="E88" s="5">
        <v>13958171000</v>
      </c>
      <c r="F88" s="5">
        <v>10542155000</v>
      </c>
      <c r="G88" s="5">
        <v>11065551000</v>
      </c>
      <c r="I88" s="5">
        <v>10542155000</v>
      </c>
      <c r="J88" s="5">
        <v>13926972000</v>
      </c>
      <c r="K88" s="5">
        <v>13693684000</v>
      </c>
      <c r="L88" s="5">
        <v>12911272000</v>
      </c>
      <c r="M88" s="5">
        <v>11241496000</v>
      </c>
      <c r="N88" s="5">
        <v>14269577000</v>
      </c>
      <c r="O88" s="5">
        <v>42180151000</v>
      </c>
      <c r="P88" s="5">
        <v>15747368000</v>
      </c>
      <c r="Q88" s="5">
        <v>13801726000</v>
      </c>
      <c r="R88" s="5">
        <v>28178174000</v>
      </c>
      <c r="S88" s="5">
        <v>12461756000</v>
      </c>
      <c r="T88" s="5">
        <v>24040964000</v>
      </c>
      <c r="U88" s="5">
        <v>13330979000</v>
      </c>
      <c r="V88" s="5">
        <v>66912869000</v>
      </c>
      <c r="W88" s="5">
        <v>12872635000</v>
      </c>
    </row>
    <row r="89" spans="2:23" ht="15.5" x14ac:dyDescent="0.35">
      <c r="C89" t="s">
        <v>621</v>
      </c>
      <c r="D89" s="5">
        <v>3339333000</v>
      </c>
      <c r="E89" s="5">
        <v>339689000</v>
      </c>
      <c r="F89" s="5">
        <v>4956632000</v>
      </c>
      <c r="G89" s="5">
        <v>200263158000</v>
      </c>
      <c r="I89" s="5">
        <v>4956632000</v>
      </c>
      <c r="J89" s="5">
        <v>227701000</v>
      </c>
      <c r="K89" s="5">
        <v>162625026000</v>
      </c>
      <c r="L89" s="5">
        <v>175411036000</v>
      </c>
      <c r="M89" s="5">
        <v>124483909000</v>
      </c>
      <c r="N89" s="5">
        <v>135512003000</v>
      </c>
      <c r="O89" s="5">
        <v>192392661000</v>
      </c>
      <c r="P89" s="5">
        <v>175236399000</v>
      </c>
      <c r="Q89" s="5">
        <v>217540042000</v>
      </c>
      <c r="R89" s="5">
        <v>197920549000</v>
      </c>
      <c r="S89" s="5">
        <v>148469277000</v>
      </c>
      <c r="T89" s="5">
        <v>141314851000</v>
      </c>
      <c r="U89" s="5">
        <v>142703480000</v>
      </c>
      <c r="V89" s="5">
        <v>166361741000</v>
      </c>
    </row>
    <row r="90" spans="2:23" ht="15.5" x14ac:dyDescent="0.35">
      <c r="C90" t="s">
        <v>79</v>
      </c>
      <c r="D90" s="5">
        <v>6049747000</v>
      </c>
      <c r="E90" s="5">
        <v>6134277000</v>
      </c>
      <c r="F90" s="5">
        <v>6218805000</v>
      </c>
      <c r="G90" s="5">
        <v>1350436000</v>
      </c>
      <c r="I90" s="5">
        <v>6218805000</v>
      </c>
      <c r="J90" s="5">
        <v>6354453000</v>
      </c>
      <c r="K90" s="5">
        <v>-10368617000</v>
      </c>
      <c r="L90" s="5">
        <v>-8600799000</v>
      </c>
      <c r="M90" s="5">
        <v>-3198631000</v>
      </c>
      <c r="N90" s="5">
        <v>-9395213000</v>
      </c>
      <c r="O90" s="5">
        <v>-15165805000</v>
      </c>
      <c r="P90" s="5">
        <v>-12482271000</v>
      </c>
      <c r="Q90" s="5">
        <v>-15242061000</v>
      </c>
      <c r="R90" s="5">
        <v>-11368069000</v>
      </c>
      <c r="S90" s="5">
        <v>-10703725000</v>
      </c>
      <c r="T90" s="5">
        <v>-555571000</v>
      </c>
      <c r="U90" s="5">
        <v>-952827000</v>
      </c>
      <c r="V90" s="5">
        <v>-522181000</v>
      </c>
      <c r="W90" s="5">
        <v>-722363000</v>
      </c>
    </row>
    <row r="91" spans="2:23" ht="15.5" x14ac:dyDescent="0.35">
      <c r="C91" t="s">
        <v>622</v>
      </c>
      <c r="D91" s="5">
        <v>3339333000</v>
      </c>
      <c r="E91" s="5">
        <v>339689000</v>
      </c>
      <c r="F91" s="5">
        <v>4956632000</v>
      </c>
      <c r="G91" s="5">
        <v>200263158000</v>
      </c>
      <c r="I91" s="5">
        <v>4956632000</v>
      </c>
      <c r="J91" s="5">
        <v>227701000</v>
      </c>
      <c r="K91" s="5">
        <v>162625026000</v>
      </c>
      <c r="L91" s="5">
        <v>175411036000</v>
      </c>
      <c r="M91" s="5">
        <v>124483909000</v>
      </c>
      <c r="N91" s="5">
        <v>135512003000</v>
      </c>
      <c r="O91" s="5">
        <v>192392661000</v>
      </c>
      <c r="P91" s="5">
        <v>175236399000</v>
      </c>
      <c r="Q91" s="5">
        <v>217540042000</v>
      </c>
      <c r="R91" s="5">
        <v>197920549000</v>
      </c>
      <c r="S91" s="5">
        <v>148469277000</v>
      </c>
      <c r="T91" s="5">
        <v>141314851000</v>
      </c>
      <c r="U91" s="5">
        <v>142703480000</v>
      </c>
      <c r="V91" s="5">
        <v>166361741000</v>
      </c>
      <c r="W91" s="5">
        <v>115446471000</v>
      </c>
    </row>
    <row r="92" spans="2:23" ht="15.5" x14ac:dyDescent="0.35">
      <c r="C92" t="s">
        <v>623</v>
      </c>
    </row>
    <row r="93" spans="2:23" ht="15.5" x14ac:dyDescent="0.35">
      <c r="C93" t="s">
        <v>624</v>
      </c>
      <c r="W93" s="5">
        <v>4624739000</v>
      </c>
    </row>
    <row r="94" spans="2:23" ht="15.5" x14ac:dyDescent="0.35">
      <c r="C94" t="s">
        <v>101</v>
      </c>
      <c r="W94" s="5">
        <v>468658000</v>
      </c>
    </row>
    <row r="95" spans="2:23" ht="15.5" x14ac:dyDescent="0.35">
      <c r="C95" t="s">
        <v>625</v>
      </c>
      <c r="D95" s="5">
        <v>612039115000</v>
      </c>
      <c r="E95" s="5">
        <v>289814406000</v>
      </c>
      <c r="F95" s="5">
        <v>360949415000</v>
      </c>
      <c r="G95" s="5">
        <v>603558556000</v>
      </c>
      <c r="I95" s="5">
        <v>360949415000</v>
      </c>
      <c r="J95" s="5">
        <v>347497023000</v>
      </c>
      <c r="K95" s="5">
        <v>362864189000</v>
      </c>
      <c r="L95" s="5">
        <v>282408632000</v>
      </c>
      <c r="M95" s="5">
        <v>269768559000</v>
      </c>
      <c r="N95" s="5">
        <v>314704061000</v>
      </c>
      <c r="O95" s="5">
        <v>505689763000</v>
      </c>
      <c r="P95" s="5">
        <v>488170445000</v>
      </c>
      <c r="Q95" s="5">
        <v>480404951000</v>
      </c>
      <c r="R95" s="5">
        <v>464548765000</v>
      </c>
      <c r="S95" s="5">
        <v>960002974000</v>
      </c>
      <c r="T95" s="5">
        <v>851785287000</v>
      </c>
      <c r="U95" s="5">
        <v>665619375000</v>
      </c>
      <c r="V95" s="5">
        <v>524706184000</v>
      </c>
    </row>
    <row r="96" spans="2:23" ht="15.5" x14ac:dyDescent="0.35">
      <c r="C96" t="s">
        <v>626</v>
      </c>
      <c r="D96" s="5">
        <v>143884419000</v>
      </c>
      <c r="E96" s="5">
        <v>118048396000</v>
      </c>
      <c r="F96" s="5">
        <v>112594350000</v>
      </c>
      <c r="G96" s="5">
        <v>125009717000</v>
      </c>
      <c r="I96" s="5">
        <v>112594350000</v>
      </c>
      <c r="J96" s="5">
        <v>120090520000</v>
      </c>
      <c r="K96" s="5">
        <v>147716400000</v>
      </c>
      <c r="L96" s="5">
        <v>121410879000</v>
      </c>
      <c r="M96" s="5">
        <v>118437654000</v>
      </c>
      <c r="N96" s="5">
        <v>100939250000</v>
      </c>
      <c r="O96" s="5">
        <v>124930520000</v>
      </c>
      <c r="P96" s="5">
        <v>112056747000</v>
      </c>
      <c r="Q96" s="5">
        <v>101889933000</v>
      </c>
      <c r="R96" s="5">
        <v>144029928000</v>
      </c>
      <c r="S96" s="5">
        <v>144312647000</v>
      </c>
      <c r="T96" s="5">
        <v>164326970000</v>
      </c>
      <c r="U96" s="5">
        <v>126611471000</v>
      </c>
      <c r="V96" s="5">
        <v>80664414000</v>
      </c>
      <c r="W96" s="5">
        <v>83892327000</v>
      </c>
    </row>
    <row r="97" spans="3:23" ht="15.5" x14ac:dyDescent="0.35">
      <c r="C97" t="s">
        <v>106</v>
      </c>
      <c r="D97" s="5">
        <v>31802611000</v>
      </c>
      <c r="E97" s="5">
        <v>32050073000</v>
      </c>
      <c r="F97" s="5">
        <v>33320489000</v>
      </c>
      <c r="G97" s="5">
        <v>32581184000</v>
      </c>
      <c r="I97" s="5">
        <v>33320489000</v>
      </c>
      <c r="J97" s="5">
        <v>34638578000</v>
      </c>
      <c r="K97" s="5">
        <v>28565539000</v>
      </c>
      <c r="L97" s="5">
        <v>20699473000</v>
      </c>
      <c r="M97" s="5">
        <v>22463521000</v>
      </c>
      <c r="N97" s="5">
        <v>26350137000</v>
      </c>
      <c r="O97" s="5">
        <v>30497064000</v>
      </c>
      <c r="P97" s="5">
        <v>27724518000</v>
      </c>
      <c r="Q97" s="5">
        <v>30419687000</v>
      </c>
      <c r="R97" s="5">
        <v>25911598000</v>
      </c>
      <c r="S97" s="5">
        <v>22919384000</v>
      </c>
      <c r="T97" s="5">
        <v>19087498000</v>
      </c>
      <c r="U97" s="5">
        <v>18458801000</v>
      </c>
      <c r="V97" s="5">
        <v>14295653000</v>
      </c>
    </row>
    <row r="98" spans="3:23" ht="15.5" x14ac:dyDescent="0.35">
      <c r="C98" t="s">
        <v>627</v>
      </c>
      <c r="D98" s="5">
        <v>31802611000</v>
      </c>
      <c r="E98" s="5">
        <v>32050073000</v>
      </c>
      <c r="F98" s="5">
        <v>33320489000</v>
      </c>
      <c r="G98" s="5">
        <v>32581184000</v>
      </c>
      <c r="I98" s="5">
        <v>33320489000</v>
      </c>
      <c r="J98" s="5">
        <v>34638578000</v>
      </c>
      <c r="K98" s="5">
        <v>28565539000</v>
      </c>
      <c r="L98" s="5">
        <v>20699473000</v>
      </c>
      <c r="M98" s="5">
        <v>22463521000</v>
      </c>
      <c r="N98" s="5">
        <v>26350137000</v>
      </c>
      <c r="O98" s="5">
        <v>30497064000</v>
      </c>
      <c r="P98" s="5">
        <v>27724518000</v>
      </c>
      <c r="Q98" s="5">
        <v>30419687000</v>
      </c>
      <c r="R98" s="5">
        <v>25911598000</v>
      </c>
      <c r="S98" s="5">
        <v>22919384000</v>
      </c>
      <c r="T98" s="5">
        <v>19087498000</v>
      </c>
      <c r="U98" s="5">
        <v>18458801000</v>
      </c>
      <c r="V98" s="5">
        <v>14295653000</v>
      </c>
      <c r="W98" s="5">
        <v>13477299000</v>
      </c>
    </row>
    <row r="99" spans="3:23" ht="15.5" x14ac:dyDescent="0.35">
      <c r="C99" t="s">
        <v>107</v>
      </c>
      <c r="J99" s="5">
        <v>1544511000</v>
      </c>
      <c r="N99" s="5">
        <v>1197487000</v>
      </c>
      <c r="O99" s="5">
        <v>5290444000</v>
      </c>
      <c r="P99" s="5">
        <v>3842402000</v>
      </c>
      <c r="Q99" s="5">
        <v>5835782000</v>
      </c>
      <c r="R99" s="5">
        <v>4390424000</v>
      </c>
      <c r="S99" s="5">
        <v>2198528000</v>
      </c>
    </row>
    <row r="100" spans="3:23" ht="15.5" x14ac:dyDescent="0.35">
      <c r="C100" t="s">
        <v>109</v>
      </c>
      <c r="D100" s="5">
        <v>1175211501000</v>
      </c>
      <c r="E100" s="5">
        <v>848707960000</v>
      </c>
      <c r="F100" s="5">
        <v>897237746000</v>
      </c>
      <c r="G100" s="5">
        <v>1341693842000</v>
      </c>
      <c r="I100" s="5">
        <v>897237746000</v>
      </c>
      <c r="J100" s="5">
        <v>869845241000</v>
      </c>
      <c r="K100" s="5">
        <v>982940217000</v>
      </c>
      <c r="L100" s="5">
        <v>888973513000</v>
      </c>
      <c r="M100" s="5">
        <v>822740369000</v>
      </c>
      <c r="N100" s="5">
        <v>859876511000</v>
      </c>
      <c r="O100" s="5">
        <v>1158038755000</v>
      </c>
      <c r="P100" s="5">
        <v>1061398832000</v>
      </c>
      <c r="Q100" s="5">
        <v>1076575416000</v>
      </c>
      <c r="R100" s="5">
        <v>1063856088000</v>
      </c>
      <c r="S100" s="5">
        <v>1464530018000</v>
      </c>
      <c r="T100" s="5">
        <v>1353902235000</v>
      </c>
      <c r="U100" s="5">
        <v>1099220176000</v>
      </c>
      <c r="V100" s="5">
        <v>996178690000</v>
      </c>
      <c r="W100" s="5">
        <v>331259303000</v>
      </c>
    </row>
    <row r="101" spans="3:23" ht="15.5" x14ac:dyDescent="0.35">
      <c r="C101" t="s">
        <v>110</v>
      </c>
    </row>
    <row r="102" spans="3:23" ht="15.5" x14ac:dyDescent="0.35">
      <c r="C102" t="s">
        <v>111</v>
      </c>
    </row>
    <row r="103" spans="3:23" ht="15.5" x14ac:dyDescent="0.35">
      <c r="C103" t="s">
        <v>628</v>
      </c>
      <c r="G103" s="5">
        <v>8748378000</v>
      </c>
      <c r="K103" s="5">
        <v>9092868000</v>
      </c>
      <c r="L103" s="5">
        <v>16494394000</v>
      </c>
      <c r="M103" s="5">
        <v>14196893000</v>
      </c>
      <c r="N103" s="5">
        <v>24303612000</v>
      </c>
      <c r="O103" s="5">
        <v>12078323000</v>
      </c>
      <c r="P103" s="5">
        <v>5729100000</v>
      </c>
      <c r="Q103" s="5">
        <v>8274166000</v>
      </c>
      <c r="R103" s="5">
        <v>2215044000</v>
      </c>
      <c r="S103" s="5">
        <v>1957957000</v>
      </c>
      <c r="T103" s="5">
        <v>4826168000</v>
      </c>
      <c r="U103" s="5">
        <v>9049040000</v>
      </c>
      <c r="V103" s="5">
        <v>2019613000</v>
      </c>
      <c r="W103" s="5">
        <v>5062838000</v>
      </c>
    </row>
    <row r="104" spans="3:23" ht="15.5" x14ac:dyDescent="0.35">
      <c r="C104" t="s">
        <v>629</v>
      </c>
      <c r="G104" s="5">
        <v>8748378000</v>
      </c>
      <c r="K104" s="5">
        <v>9092868000</v>
      </c>
      <c r="L104" s="5">
        <v>16494394000</v>
      </c>
      <c r="M104" s="5">
        <v>14196893000</v>
      </c>
      <c r="N104" s="5">
        <v>24303612000</v>
      </c>
      <c r="O104" s="5">
        <v>12078323000</v>
      </c>
      <c r="P104" s="5">
        <v>5729100000</v>
      </c>
      <c r="Q104" s="5">
        <v>8274166000</v>
      </c>
      <c r="R104" s="5">
        <v>2215044000</v>
      </c>
      <c r="S104" s="5">
        <v>1957957000</v>
      </c>
      <c r="T104" s="5">
        <v>4826168000</v>
      </c>
      <c r="U104" s="5">
        <v>9049040000</v>
      </c>
      <c r="V104" s="5">
        <v>2019613000</v>
      </c>
      <c r="W104" s="5">
        <v>5062838000</v>
      </c>
    </row>
    <row r="105" spans="3:23" ht="15.5" x14ac:dyDescent="0.35">
      <c r="C105" t="s">
        <v>630</v>
      </c>
      <c r="E105" s="5">
        <v>28618001000</v>
      </c>
      <c r="F105" s="5">
        <v>1230678000</v>
      </c>
      <c r="G105" s="5">
        <v>138740576000</v>
      </c>
      <c r="I105" s="5">
        <v>1230678000</v>
      </c>
      <c r="K105" s="5">
        <v>110475554000</v>
      </c>
      <c r="L105" s="5">
        <v>113800400000</v>
      </c>
      <c r="M105" s="5">
        <v>78235945000</v>
      </c>
      <c r="N105" s="5">
        <v>62190379000</v>
      </c>
      <c r="O105" s="5">
        <v>157875274000</v>
      </c>
      <c r="P105" s="5">
        <v>84874300000</v>
      </c>
      <c r="Q105" s="5">
        <v>110216459000</v>
      </c>
      <c r="R105" s="5">
        <v>143781912000</v>
      </c>
      <c r="S105" s="5">
        <v>95774249000</v>
      </c>
      <c r="T105" s="5">
        <v>125799319000</v>
      </c>
      <c r="U105" s="5">
        <v>100290643000</v>
      </c>
      <c r="V105" s="5">
        <v>163658842000</v>
      </c>
      <c r="W105" s="5">
        <v>84150819000</v>
      </c>
    </row>
    <row r="106" spans="3:23" ht="15.5" x14ac:dyDescent="0.35">
      <c r="C106" t="s">
        <v>631</v>
      </c>
      <c r="V106" s="5">
        <v>102376000</v>
      </c>
    </row>
    <row r="107" spans="3:23" ht="15.5" x14ac:dyDescent="0.35">
      <c r="C107" t="s">
        <v>117</v>
      </c>
      <c r="D107" s="5">
        <v>1495327000</v>
      </c>
      <c r="E107" s="5">
        <v>2974864000</v>
      </c>
      <c r="F107" s="5">
        <v>2536157000</v>
      </c>
      <c r="G107" s="5">
        <v>1579701000</v>
      </c>
      <c r="I107" s="5">
        <v>2536157000</v>
      </c>
      <c r="J107" s="5">
        <v>1272965000</v>
      </c>
      <c r="K107" s="5">
        <v>2591903000</v>
      </c>
      <c r="L107" s="5">
        <v>4256315000</v>
      </c>
      <c r="M107" s="5">
        <v>2279645000</v>
      </c>
      <c r="N107" s="5">
        <v>2149648000</v>
      </c>
      <c r="O107" s="5">
        <v>3795500000</v>
      </c>
      <c r="P107" s="5">
        <v>4667812000</v>
      </c>
      <c r="Q107" s="5">
        <v>6510659000</v>
      </c>
      <c r="R107" s="5">
        <v>4298480000</v>
      </c>
      <c r="S107" s="5">
        <v>3583135000</v>
      </c>
      <c r="T107" s="5">
        <v>1956237000</v>
      </c>
      <c r="U107" s="5">
        <v>2034322000</v>
      </c>
      <c r="V107" s="5">
        <v>2186824000</v>
      </c>
      <c r="W107" s="5">
        <v>1457263000</v>
      </c>
    </row>
    <row r="108" spans="3:23" ht="15.5" x14ac:dyDescent="0.35">
      <c r="C108" t="s">
        <v>632</v>
      </c>
      <c r="G108" s="5">
        <v>388817513000</v>
      </c>
      <c r="K108" s="5">
        <v>203079350000</v>
      </c>
      <c r="L108" s="5">
        <v>172594065000</v>
      </c>
      <c r="M108" s="5">
        <v>153191035000</v>
      </c>
      <c r="N108" s="5">
        <v>142101269000</v>
      </c>
      <c r="O108" s="5">
        <v>261139647000</v>
      </c>
      <c r="P108" s="5">
        <v>253443753000</v>
      </c>
      <c r="Q108" s="5">
        <v>241233690000</v>
      </c>
      <c r="R108" s="5">
        <v>240355331000</v>
      </c>
      <c r="S108" s="5">
        <v>251886866000</v>
      </c>
      <c r="T108" s="5">
        <v>281213282000</v>
      </c>
      <c r="U108" s="5">
        <v>236205567000</v>
      </c>
      <c r="V108" s="5">
        <v>213634468000</v>
      </c>
      <c r="W108" s="5">
        <v>49627540000</v>
      </c>
    </row>
    <row r="109" spans="3:23" ht="15.5" x14ac:dyDescent="0.35">
      <c r="C109" t="s">
        <v>633</v>
      </c>
      <c r="D109" s="5">
        <v>566124000</v>
      </c>
      <c r="E109" s="5">
        <v>468596000</v>
      </c>
      <c r="F109" s="5">
        <v>338003000</v>
      </c>
      <c r="G109" s="5">
        <v>9644863000</v>
      </c>
      <c r="I109" s="5">
        <v>338003000</v>
      </c>
      <c r="K109" s="5">
        <v>2271495000</v>
      </c>
      <c r="L109" s="5">
        <v>2657328000</v>
      </c>
      <c r="M109" s="5">
        <v>494444000</v>
      </c>
      <c r="T109" s="5">
        <v>2153185000</v>
      </c>
      <c r="U109" s="5">
        <v>2406657000</v>
      </c>
      <c r="V109" s="5">
        <v>3882438000</v>
      </c>
      <c r="W109" s="5">
        <v>5079670000</v>
      </c>
    </row>
    <row r="110" spans="3:23" ht="15.5" x14ac:dyDescent="0.35">
      <c r="C110" t="s">
        <v>127</v>
      </c>
      <c r="D110" s="5">
        <v>813894078000</v>
      </c>
      <c r="E110" s="5">
        <v>482085104000</v>
      </c>
      <c r="F110" s="5">
        <v>534310337000</v>
      </c>
      <c r="G110" s="5">
        <v>946470366000</v>
      </c>
      <c r="I110" s="5">
        <v>534310337000</v>
      </c>
      <c r="J110" s="5">
        <v>505632791000</v>
      </c>
      <c r="K110" s="5">
        <v>611216174000</v>
      </c>
      <c r="L110" s="5">
        <v>523847643000</v>
      </c>
      <c r="M110" s="5">
        <v>462797631000</v>
      </c>
      <c r="N110" s="5">
        <v>508174714000</v>
      </c>
      <c r="O110" s="5">
        <v>823936164000</v>
      </c>
      <c r="P110" s="5">
        <v>738435768000</v>
      </c>
      <c r="Q110" s="5">
        <v>781182992000</v>
      </c>
      <c r="R110" s="5">
        <v>791619522000</v>
      </c>
      <c r="S110" s="5">
        <v>1217623950000</v>
      </c>
      <c r="T110" s="5">
        <v>1128952524000</v>
      </c>
      <c r="U110" s="5">
        <v>901458990000</v>
      </c>
      <c r="V110" s="5">
        <v>820927210000</v>
      </c>
      <c r="W110" s="5">
        <v>184583014000</v>
      </c>
    </row>
    <row r="111" spans="3:23" ht="15.5" x14ac:dyDescent="0.35">
      <c r="C111" t="s">
        <v>128</v>
      </c>
    </row>
    <row r="112" spans="3:23" ht="15.5" x14ac:dyDescent="0.35">
      <c r="C112" t="s">
        <v>129</v>
      </c>
      <c r="D112" s="5">
        <v>48000000000</v>
      </c>
      <c r="E112" s="5">
        <v>48000000000</v>
      </c>
      <c r="F112" s="5">
        <v>48000000000</v>
      </c>
      <c r="G112" s="5">
        <v>48000000000</v>
      </c>
      <c r="I112" s="5">
        <v>48000000000</v>
      </c>
      <c r="J112" s="5">
        <v>48000000000</v>
      </c>
      <c r="K112" s="5">
        <v>48000000000</v>
      </c>
      <c r="L112" s="5">
        <v>48000000000</v>
      </c>
      <c r="M112" s="5">
        <v>48000000000</v>
      </c>
      <c r="N112" s="5">
        <v>48000000000</v>
      </c>
      <c r="O112" s="5">
        <v>48000000000</v>
      </c>
      <c r="P112" s="5">
        <v>48000000000</v>
      </c>
      <c r="Q112" s="5">
        <v>48000000000</v>
      </c>
      <c r="R112" s="5">
        <v>48000000000</v>
      </c>
      <c r="S112" s="5">
        <v>48000000000</v>
      </c>
      <c r="T112" s="5">
        <v>48000000000</v>
      </c>
      <c r="U112" s="5">
        <v>48000000000</v>
      </c>
      <c r="V112" s="5">
        <v>48000000000</v>
      </c>
      <c r="W112" s="5">
        <v>48000000000</v>
      </c>
    </row>
    <row r="113" spans="2:23" ht="15.5" x14ac:dyDescent="0.35">
      <c r="C113" t="s">
        <v>130</v>
      </c>
      <c r="D113" s="5">
        <v>1067308000</v>
      </c>
      <c r="E113" s="5">
        <v>1067308000</v>
      </c>
      <c r="F113" s="5">
        <v>1067308000</v>
      </c>
      <c r="G113" s="5">
        <v>1067308000</v>
      </c>
      <c r="I113" s="5">
        <v>1067308000</v>
      </c>
      <c r="J113" s="5">
        <v>1067308000</v>
      </c>
      <c r="K113" s="5">
        <v>1067308000</v>
      </c>
      <c r="L113" s="5">
        <v>1067308000</v>
      </c>
      <c r="M113" s="5">
        <v>1067308000</v>
      </c>
      <c r="N113" s="5">
        <v>1067308000</v>
      </c>
      <c r="O113" s="5">
        <v>1067308000</v>
      </c>
      <c r="P113" s="5">
        <v>1067308000</v>
      </c>
      <c r="Q113" s="5">
        <v>1067308000</v>
      </c>
      <c r="R113" s="5">
        <v>1067308000</v>
      </c>
      <c r="S113" s="5">
        <v>1067308000</v>
      </c>
      <c r="T113" s="5">
        <v>1067308000</v>
      </c>
      <c r="U113" s="5">
        <v>1067308000</v>
      </c>
      <c r="V113" s="5">
        <v>600000000</v>
      </c>
      <c r="W113" s="5">
        <v>600000000</v>
      </c>
    </row>
    <row r="114" spans="2:23" ht="15.5" x14ac:dyDescent="0.35">
      <c r="C114" t="s">
        <v>131</v>
      </c>
      <c r="D114" s="5">
        <v>306200368000</v>
      </c>
      <c r="E114" s="5">
        <v>311421271000</v>
      </c>
      <c r="F114" s="5">
        <v>307641296000</v>
      </c>
      <c r="G114" s="5">
        <v>344805732000</v>
      </c>
      <c r="I114" s="5">
        <v>307641296000</v>
      </c>
      <c r="J114" s="5">
        <v>308790689000</v>
      </c>
      <c r="K114" s="5">
        <v>333025352000</v>
      </c>
      <c r="L114" s="5">
        <v>324659361000</v>
      </c>
      <c r="M114" s="5">
        <v>314074061000</v>
      </c>
      <c r="N114" s="5">
        <v>312029702000</v>
      </c>
      <c r="O114" s="5">
        <v>300201088000</v>
      </c>
      <c r="P114" s="5">
        <v>286378027000</v>
      </c>
      <c r="Q114" s="5">
        <v>261567177000</v>
      </c>
      <c r="R114" s="5">
        <v>234537327000</v>
      </c>
      <c r="S114" s="5">
        <v>208542485000</v>
      </c>
      <c r="T114" s="5">
        <v>176437974000</v>
      </c>
      <c r="U114" s="5">
        <v>149646705000</v>
      </c>
      <c r="V114" s="5">
        <v>127173661000</v>
      </c>
      <c r="W114" s="5">
        <v>98798652000</v>
      </c>
    </row>
    <row r="115" spans="2:23" ht="15.5" x14ac:dyDescent="0.35">
      <c r="C115" t="s">
        <v>132</v>
      </c>
      <c r="D115" s="5">
        <v>9600000000</v>
      </c>
      <c r="E115" s="5">
        <v>9600000000</v>
      </c>
      <c r="F115" s="5">
        <v>9600000000</v>
      </c>
      <c r="G115" s="5">
        <v>9600000000</v>
      </c>
      <c r="I115" s="5">
        <v>9600000000</v>
      </c>
      <c r="J115" s="5">
        <v>9600000000</v>
      </c>
      <c r="K115" s="5">
        <v>9600000000</v>
      </c>
      <c r="L115" s="5">
        <v>9600000000</v>
      </c>
      <c r="M115" s="5">
        <v>9600000000</v>
      </c>
      <c r="N115" s="5">
        <v>9600000000</v>
      </c>
      <c r="O115" s="5">
        <v>9600000000</v>
      </c>
      <c r="P115" s="5">
        <v>9600000000</v>
      </c>
      <c r="Q115" s="5">
        <v>9600000000</v>
      </c>
      <c r="R115" s="5">
        <v>9600000000</v>
      </c>
      <c r="S115" s="5">
        <v>9600000000</v>
      </c>
      <c r="T115" s="5">
        <v>9600000000</v>
      </c>
      <c r="U115" s="5">
        <v>9600000000</v>
      </c>
      <c r="V115" s="5">
        <v>9600000000</v>
      </c>
      <c r="W115" s="5">
        <v>9600000000</v>
      </c>
    </row>
    <row r="116" spans="2:23" ht="15.5" x14ac:dyDescent="0.35">
      <c r="C116" t="s">
        <v>133</v>
      </c>
      <c r="D116" s="5">
        <v>296600368000</v>
      </c>
      <c r="E116" s="5">
        <v>301821271000</v>
      </c>
      <c r="F116" s="5">
        <v>298041296000</v>
      </c>
      <c r="G116" s="5">
        <v>335205732000</v>
      </c>
      <c r="I116" s="5">
        <v>298041296000</v>
      </c>
      <c r="J116" s="5">
        <v>299190689000</v>
      </c>
      <c r="K116" s="5">
        <v>323425352000</v>
      </c>
      <c r="L116" s="5">
        <v>315059361000</v>
      </c>
      <c r="M116" s="5">
        <v>304474061000</v>
      </c>
      <c r="N116" s="5">
        <v>302429702000</v>
      </c>
      <c r="O116" s="5">
        <v>290601088000</v>
      </c>
      <c r="P116" s="5">
        <v>276778027000</v>
      </c>
      <c r="Q116" s="5">
        <v>251967177000</v>
      </c>
      <c r="R116" s="5">
        <v>224937327000</v>
      </c>
      <c r="S116" s="5">
        <v>198942485000</v>
      </c>
      <c r="T116" s="5">
        <v>166837974000</v>
      </c>
      <c r="U116" s="5">
        <v>140046705000</v>
      </c>
      <c r="V116" s="5">
        <v>117573661000</v>
      </c>
      <c r="W116" s="5">
        <v>89198652000</v>
      </c>
    </row>
    <row r="117" spans="2:23" ht="15.5" x14ac:dyDescent="0.35">
      <c r="C117" t="s">
        <v>134</v>
      </c>
      <c r="D117" s="5">
        <v>306200368000</v>
      </c>
      <c r="E117" s="5">
        <v>311421271000</v>
      </c>
      <c r="F117" s="5">
        <v>307641296000</v>
      </c>
      <c r="G117" s="5">
        <v>344805732000</v>
      </c>
      <c r="I117" s="5">
        <v>307641296000</v>
      </c>
      <c r="J117" s="5">
        <v>308790689000</v>
      </c>
      <c r="K117" s="5">
        <v>333025352000</v>
      </c>
      <c r="L117" s="5">
        <v>324659361000</v>
      </c>
      <c r="M117" s="5">
        <v>314074061000</v>
      </c>
      <c r="N117" s="5">
        <v>312029702000</v>
      </c>
      <c r="O117" s="5">
        <v>300201088000</v>
      </c>
      <c r="P117" s="5">
        <v>286378027000</v>
      </c>
      <c r="Q117" s="5">
        <v>261567177000</v>
      </c>
      <c r="R117" s="5">
        <v>234537327000</v>
      </c>
      <c r="S117" s="5">
        <v>208542485000</v>
      </c>
      <c r="T117" s="5">
        <v>176437974000</v>
      </c>
      <c r="U117" s="5">
        <v>149646705000</v>
      </c>
      <c r="V117" s="5">
        <v>127173661000</v>
      </c>
      <c r="W117" s="5">
        <v>98798652000</v>
      </c>
    </row>
    <row r="118" spans="2:23" ht="15.5" x14ac:dyDescent="0.35">
      <c r="C118" t="s">
        <v>10</v>
      </c>
      <c r="D118" s="5">
        <v>361317423000</v>
      </c>
      <c r="E118" s="5">
        <v>366622856000</v>
      </c>
      <c r="F118" s="5">
        <v>362927409000</v>
      </c>
      <c r="G118" s="5">
        <v>395223476000</v>
      </c>
      <c r="I118" s="5">
        <v>362927409000</v>
      </c>
      <c r="J118" s="5">
        <v>364212450000</v>
      </c>
      <c r="K118" s="5">
        <v>371724043000</v>
      </c>
      <c r="L118" s="5">
        <v>365125870000</v>
      </c>
      <c r="M118" s="5">
        <v>359942738000</v>
      </c>
      <c r="N118" s="5">
        <v>351701797000</v>
      </c>
      <c r="O118" s="5">
        <v>334102591000</v>
      </c>
      <c r="P118" s="5">
        <v>322963064000</v>
      </c>
      <c r="Q118" s="5">
        <v>295392424000</v>
      </c>
      <c r="R118" s="5">
        <v>272236566000</v>
      </c>
      <c r="S118" s="5">
        <v>246906068000</v>
      </c>
      <c r="T118" s="5">
        <v>224949711000</v>
      </c>
      <c r="U118" s="5">
        <v>197761186000</v>
      </c>
      <c r="V118" s="5">
        <v>175251480000</v>
      </c>
      <c r="W118" s="5">
        <v>146676289000</v>
      </c>
    </row>
    <row r="119" spans="2:23" ht="15.5" x14ac:dyDescent="0.35">
      <c r="C119" t="s">
        <v>135</v>
      </c>
      <c r="D119" s="5">
        <v>1175211501000</v>
      </c>
      <c r="E119" s="5">
        <v>848707960000</v>
      </c>
      <c r="F119" s="5">
        <v>897237746000</v>
      </c>
      <c r="G119" s="5">
        <v>1341693842000</v>
      </c>
      <c r="I119" s="5">
        <v>897237746000</v>
      </c>
      <c r="J119" s="5">
        <v>869845241000</v>
      </c>
      <c r="K119" s="5">
        <v>982940217000</v>
      </c>
      <c r="L119" s="5">
        <v>888973513000</v>
      </c>
      <c r="M119" s="5">
        <v>822740369000</v>
      </c>
      <c r="N119" s="5">
        <v>859876511000</v>
      </c>
      <c r="O119" s="5">
        <v>1158038755000</v>
      </c>
      <c r="P119" s="5">
        <v>1061398832000</v>
      </c>
      <c r="Q119" s="5">
        <v>1076575416000</v>
      </c>
      <c r="R119" s="5">
        <v>1063856088000</v>
      </c>
      <c r="S119" s="5">
        <v>1464530018000</v>
      </c>
      <c r="T119" s="5">
        <v>1353902235000</v>
      </c>
      <c r="U119" s="5">
        <v>1099220176000</v>
      </c>
      <c r="V119" s="5">
        <v>996178690000</v>
      </c>
      <c r="W119" s="5">
        <v>331259303000</v>
      </c>
    </row>
    <row r="120" spans="2:23" ht="15.5" x14ac:dyDescent="0.35">
      <c r="C120" t="s">
        <v>136</v>
      </c>
      <c r="D120" s="5">
        <v>384000000</v>
      </c>
      <c r="E120" s="5">
        <v>384000000</v>
      </c>
      <c r="F120" s="5">
        <v>384000000</v>
      </c>
      <c r="G120" s="5">
        <v>384000000</v>
      </c>
      <c r="I120" s="5">
        <v>384000000</v>
      </c>
      <c r="J120" s="5">
        <v>384000000</v>
      </c>
      <c r="K120" s="5">
        <v>384000000</v>
      </c>
      <c r="L120" s="5">
        <v>192000000</v>
      </c>
      <c r="M120" s="5">
        <v>192000000</v>
      </c>
      <c r="N120" s="5">
        <v>192000000</v>
      </c>
      <c r="O120" s="5">
        <v>192000000</v>
      </c>
      <c r="P120" s="5">
        <v>192000000</v>
      </c>
      <c r="Q120" s="5">
        <v>192000000</v>
      </c>
      <c r="R120" s="5">
        <v>192000000</v>
      </c>
      <c r="S120" s="5">
        <v>192000000</v>
      </c>
      <c r="T120" s="5">
        <v>192000000</v>
      </c>
      <c r="U120" s="5">
        <v>192000000</v>
      </c>
      <c r="V120" s="5">
        <v>192000000</v>
      </c>
      <c r="W120" s="5">
        <v>192000000</v>
      </c>
    </row>
    <row r="122" spans="2:23" ht="15.5" x14ac:dyDescent="0.35">
      <c r="B122" t="s">
        <v>137</v>
      </c>
      <c r="C122" t="s">
        <v>138</v>
      </c>
      <c r="D122" s="5">
        <v>-1861976000</v>
      </c>
      <c r="E122" s="5">
        <v>23962452000</v>
      </c>
      <c r="F122" s="5">
        <v>-11437139000</v>
      </c>
      <c r="G122" s="5">
        <v>-1519441000</v>
      </c>
      <c r="I122" s="5">
        <v>17620571000</v>
      </c>
      <c r="J122" s="5">
        <v>14190805000</v>
      </c>
      <c r="K122" s="5">
        <v>31119646000</v>
      </c>
      <c r="L122" s="5">
        <v>10191125000</v>
      </c>
      <c r="M122" s="5">
        <v>24184615000</v>
      </c>
      <c r="N122" s="5">
        <v>-58712953000</v>
      </c>
      <c r="O122" s="5">
        <v>63855184000</v>
      </c>
      <c r="P122" s="5">
        <v>24483546000</v>
      </c>
      <c r="Q122" s="5">
        <v>-30992186000</v>
      </c>
      <c r="R122" s="5">
        <v>55815637000</v>
      </c>
      <c r="S122" s="5">
        <v>-29680118000</v>
      </c>
      <c r="T122" s="5">
        <v>46597304000</v>
      </c>
      <c r="U122" s="5">
        <v>-19356903000</v>
      </c>
      <c r="V122" s="5">
        <v>67776647000</v>
      </c>
      <c r="W122" s="5">
        <v>22743149000</v>
      </c>
    </row>
    <row r="123" spans="2:23" ht="15.5" x14ac:dyDescent="0.35">
      <c r="C123" t="s">
        <v>641</v>
      </c>
      <c r="D123" s="5">
        <v>877287962000</v>
      </c>
      <c r="E123" s="5">
        <v>168188452000</v>
      </c>
      <c r="F123" s="5">
        <v>180340024000</v>
      </c>
      <c r="G123" s="5">
        <v>372628126000</v>
      </c>
      <c r="I123" s="5">
        <v>1398605429000</v>
      </c>
      <c r="J123" s="5">
        <v>1351040187000</v>
      </c>
      <c r="K123" s="5">
        <v>1320807687000</v>
      </c>
      <c r="L123" s="5">
        <v>1156069984000</v>
      </c>
      <c r="M123" s="5">
        <v>1053537534000</v>
      </c>
      <c r="N123" s="5">
        <v>1043966701000</v>
      </c>
      <c r="O123" s="5">
        <v>962395632000</v>
      </c>
      <c r="P123" s="5">
        <v>903580667000</v>
      </c>
      <c r="Q123" s="5">
        <v>862015015000</v>
      </c>
      <c r="R123" s="5">
        <v>801221269000</v>
      </c>
      <c r="S123" s="5">
        <v>703948439000</v>
      </c>
      <c r="T123" s="5">
        <v>711454410000</v>
      </c>
      <c r="U123" s="5">
        <v>564427079000</v>
      </c>
      <c r="V123" s="5">
        <v>484165073000</v>
      </c>
      <c r="W123" s="5">
        <v>432426971000</v>
      </c>
    </row>
    <row r="124" spans="2:23" ht="15.5" x14ac:dyDescent="0.35">
      <c r="C124" t="s">
        <v>642</v>
      </c>
      <c r="D124" s="5">
        <v>55519672000</v>
      </c>
      <c r="E124" s="5">
        <v>12070059000</v>
      </c>
      <c r="F124" s="5">
        <v>26117072000</v>
      </c>
      <c r="G124" s="5">
        <v>31699038000</v>
      </c>
      <c r="I124" s="5">
        <v>102227690000</v>
      </c>
      <c r="J124" s="5">
        <v>104654547000</v>
      </c>
      <c r="K124" s="5">
        <v>56948006000</v>
      </c>
      <c r="L124" s="5">
        <v>75349736000</v>
      </c>
      <c r="M124" s="5">
        <v>140923254000</v>
      </c>
      <c r="N124" s="5">
        <v>117083266000</v>
      </c>
      <c r="O124" s="5">
        <v>158558015000</v>
      </c>
      <c r="P124" s="5">
        <v>90382769000</v>
      </c>
      <c r="Q124" s="5">
        <v>74751218000</v>
      </c>
      <c r="R124" s="5">
        <v>235962787000</v>
      </c>
      <c r="S124" s="5">
        <v>259360856000</v>
      </c>
      <c r="T124" s="5">
        <v>82681839000</v>
      </c>
      <c r="U124" s="5">
        <v>47605011000</v>
      </c>
      <c r="V124" s="5">
        <v>7129256000</v>
      </c>
      <c r="W124" s="5">
        <v>4339788000</v>
      </c>
    </row>
    <row r="125" spans="2:23" ht="15.5" x14ac:dyDescent="0.35">
      <c r="C125" t="s">
        <v>643</v>
      </c>
      <c r="D125" s="5">
        <v>-816137540000</v>
      </c>
      <c r="E125" s="5">
        <v>-85164332000</v>
      </c>
      <c r="F125" s="5">
        <v>-140246861000</v>
      </c>
      <c r="G125" s="5">
        <v>-289286685000</v>
      </c>
      <c r="I125" s="5">
        <v>-1130055090000</v>
      </c>
      <c r="J125" s="5">
        <v>-1120255619000</v>
      </c>
      <c r="K125" s="5">
        <v>-1074351526000</v>
      </c>
      <c r="L125" s="5">
        <v>-955665594000</v>
      </c>
      <c r="M125" s="5">
        <v>-860973831000</v>
      </c>
      <c r="N125" s="5">
        <v>-909418590000</v>
      </c>
      <c r="O125" s="5">
        <v>-704300614000</v>
      </c>
      <c r="P125" s="5">
        <v>-688614973000</v>
      </c>
      <c r="Q125" s="5">
        <v>-710049372000</v>
      </c>
      <c r="R125" s="5">
        <v>-580385325000</v>
      </c>
      <c r="S125" s="5">
        <v>-518286657000</v>
      </c>
      <c r="T125" s="5">
        <v>-487301609000</v>
      </c>
      <c r="U125" s="5">
        <v>-431673551000</v>
      </c>
      <c r="V125" s="5">
        <v>-269492125000</v>
      </c>
      <c r="W125" s="5">
        <v>-279475797000</v>
      </c>
    </row>
    <row r="126" spans="2:23" ht="15.5" x14ac:dyDescent="0.35">
      <c r="C126" t="s">
        <v>644</v>
      </c>
      <c r="D126" s="5">
        <v>-70106336000</v>
      </c>
      <c r="E126" s="5">
        <v>-39115201000</v>
      </c>
      <c r="F126" s="5">
        <v>-48057031000</v>
      </c>
      <c r="G126" s="5">
        <v>-49483272000</v>
      </c>
      <c r="I126" s="5">
        <v>-173273038000</v>
      </c>
      <c r="J126" s="5">
        <v>-140951204000</v>
      </c>
      <c r="K126" s="5">
        <v>-101874702000</v>
      </c>
      <c r="L126" s="5">
        <v>-111344242000</v>
      </c>
      <c r="M126" s="5">
        <v>-159741918000</v>
      </c>
      <c r="N126" s="5">
        <v>-158305527000</v>
      </c>
      <c r="O126" s="5">
        <v>-194872111000</v>
      </c>
      <c r="P126" s="5">
        <v>-123574541000</v>
      </c>
      <c r="Q126" s="5">
        <v>-120146837000</v>
      </c>
      <c r="R126" s="5">
        <v>-264538743000</v>
      </c>
      <c r="S126" s="5">
        <v>-328432210000</v>
      </c>
      <c r="T126" s="5">
        <v>-134626035000</v>
      </c>
      <c r="U126" s="5">
        <v>-92512923000</v>
      </c>
      <c r="V126" s="5">
        <v>-64311217000</v>
      </c>
      <c r="W126" s="5">
        <v>-50130504000</v>
      </c>
    </row>
    <row r="127" spans="2:23" ht="15.5" x14ac:dyDescent="0.35">
      <c r="C127" t="s">
        <v>592</v>
      </c>
      <c r="D127" s="5">
        <v>-34398751000</v>
      </c>
      <c r="E127" s="5">
        <v>-22236376000</v>
      </c>
      <c r="F127" s="5">
        <v>-12512341000</v>
      </c>
      <c r="G127" s="5">
        <v>-49712302000</v>
      </c>
      <c r="I127" s="5">
        <v>-128136922000</v>
      </c>
      <c r="J127" s="5">
        <v>-143463751000</v>
      </c>
      <c r="K127" s="5">
        <v>-129346964000</v>
      </c>
      <c r="L127" s="5">
        <v>-125391544000</v>
      </c>
      <c r="M127" s="5">
        <v>-119040111000</v>
      </c>
      <c r="N127" s="5">
        <v>-122174100000</v>
      </c>
      <c r="O127" s="5">
        <v>-125061985000</v>
      </c>
      <c r="P127" s="5">
        <v>-116445327000</v>
      </c>
      <c r="Q127" s="5">
        <v>-100878673000</v>
      </c>
      <c r="R127" s="5">
        <v>-94895206000</v>
      </c>
      <c r="S127" s="5">
        <v>-85206934000</v>
      </c>
      <c r="T127" s="5">
        <v>-72098500000</v>
      </c>
      <c r="U127" s="5">
        <v>-65630632000</v>
      </c>
      <c r="V127" s="5">
        <v>-49779691000</v>
      </c>
      <c r="W127" s="5">
        <v>-47094539000</v>
      </c>
    </row>
    <row r="128" spans="2:23" ht="15.5" x14ac:dyDescent="0.35">
      <c r="C128" t="s">
        <v>645</v>
      </c>
      <c r="D128" s="5">
        <v>-16240745000</v>
      </c>
      <c r="E128" s="5">
        <v>-6075022000</v>
      </c>
      <c r="F128" s="5">
        <v>-16207756000</v>
      </c>
      <c r="G128" s="5">
        <v>-17985821000</v>
      </c>
      <c r="I128" s="5">
        <v>-50730468000</v>
      </c>
      <c r="J128" s="5">
        <v>-34004799000</v>
      </c>
      <c r="K128" s="5">
        <v>-36516291000</v>
      </c>
      <c r="L128" s="5">
        <v>-27907069000</v>
      </c>
      <c r="M128" s="5">
        <v>-30540823000</v>
      </c>
      <c r="N128" s="5">
        <v>-26302517000</v>
      </c>
      <c r="O128" s="5">
        <v>-30057027000</v>
      </c>
      <c r="P128" s="5">
        <v>-34224228000</v>
      </c>
      <c r="Q128" s="5">
        <v>-30410713000</v>
      </c>
      <c r="R128" s="5">
        <v>-33875111000</v>
      </c>
      <c r="S128" s="5">
        <v>-50774158000</v>
      </c>
      <c r="T128" s="5">
        <v>-47826706000</v>
      </c>
      <c r="U128" s="5">
        <v>-35463885000</v>
      </c>
      <c r="V128" s="5">
        <v>-31618304000</v>
      </c>
      <c r="W128" s="5">
        <v>-29012459000</v>
      </c>
    </row>
    <row r="129" spans="3:23" ht="15.5" x14ac:dyDescent="0.35">
      <c r="C129" t="s">
        <v>646</v>
      </c>
      <c r="N129" s="5">
        <v>287077000</v>
      </c>
      <c r="O129" s="5">
        <v>499578000</v>
      </c>
      <c r="P129" s="5">
        <v>444469000</v>
      </c>
      <c r="Q129" s="5">
        <v>227228000</v>
      </c>
      <c r="R129" s="5">
        <v>233686000</v>
      </c>
      <c r="S129" s="5">
        <v>290394000</v>
      </c>
      <c r="T129" s="5">
        <v>241882000</v>
      </c>
      <c r="U129" s="5">
        <v>223009000</v>
      </c>
      <c r="V129" s="5">
        <v>394636000</v>
      </c>
      <c r="W129" s="5">
        <v>171007000</v>
      </c>
    </row>
    <row r="130" spans="3:23" ht="15.5" x14ac:dyDescent="0.35">
      <c r="C130" t="s">
        <v>213</v>
      </c>
      <c r="D130" s="5">
        <v>765650000</v>
      </c>
      <c r="E130" s="5">
        <v>-2361301000</v>
      </c>
      <c r="F130" s="5">
        <v>569602000</v>
      </c>
      <c r="G130" s="5">
        <v>24679000</v>
      </c>
      <c r="I130" s="5">
        <v>-288621000</v>
      </c>
      <c r="J130" s="5">
        <v>-1318938000</v>
      </c>
      <c r="K130" s="5">
        <v>-5148359000</v>
      </c>
      <c r="L130" s="5">
        <v>-1160230000</v>
      </c>
      <c r="M130" s="5">
        <v>-378047000</v>
      </c>
      <c r="N130" s="5">
        <v>-2464317000</v>
      </c>
      <c r="O130" s="5">
        <v>-4449315000</v>
      </c>
      <c r="P130" s="5">
        <v>-8683225000</v>
      </c>
      <c r="Q130" s="5">
        <v>-5491754000</v>
      </c>
      <c r="R130" s="5">
        <v>-7011472000</v>
      </c>
      <c r="S130" s="5">
        <v>-10790322000</v>
      </c>
      <c r="T130" s="5">
        <v>-6938321000</v>
      </c>
      <c r="U130" s="5">
        <v>-5962076000</v>
      </c>
      <c r="V130" s="5">
        <v>-4499798000</v>
      </c>
      <c r="W130" s="5">
        <v>-1829813000</v>
      </c>
    </row>
    <row r="131" spans="3:23" ht="15.5" x14ac:dyDescent="0.35">
      <c r="C131" t="s">
        <v>647</v>
      </c>
      <c r="D131" s="5">
        <v>1405469000</v>
      </c>
      <c r="E131" s="5">
        <v>-1388312000</v>
      </c>
      <c r="F131" s="5">
        <v>-1475894000</v>
      </c>
      <c r="G131" s="5">
        <v>554046000</v>
      </c>
      <c r="I131" s="5">
        <v>-915903000</v>
      </c>
      <c r="J131" s="5">
        <v>-1707632000</v>
      </c>
      <c r="K131" s="5">
        <v>383931000</v>
      </c>
      <c r="L131" s="5">
        <v>43460000</v>
      </c>
      <c r="M131" s="5">
        <v>178288000</v>
      </c>
      <c r="N131" s="5">
        <v>-1097869000</v>
      </c>
      <c r="O131" s="5">
        <v>1642589000</v>
      </c>
      <c r="P131" s="5">
        <v>2062404000</v>
      </c>
      <c r="Q131" s="5">
        <v>-781070000</v>
      </c>
      <c r="R131" s="5">
        <v>-662562000</v>
      </c>
      <c r="S131" s="5">
        <v>500868000</v>
      </c>
      <c r="T131" s="5">
        <v>1252226000</v>
      </c>
      <c r="U131" s="5">
        <v>-145926000</v>
      </c>
      <c r="V131" s="5">
        <v>-3816547000</v>
      </c>
      <c r="W131" s="5">
        <v>-6480498000</v>
      </c>
    </row>
    <row r="132" spans="3:23" ht="15.5" x14ac:dyDescent="0.35">
      <c r="C132" t="s">
        <v>145</v>
      </c>
      <c r="D132" s="5">
        <v>-843925000</v>
      </c>
      <c r="E132" s="5">
        <v>-843924000</v>
      </c>
      <c r="F132" s="5">
        <v>-843924000</v>
      </c>
      <c r="G132" s="5">
        <v>-20043924000</v>
      </c>
      <c r="I132" s="5">
        <v>-22575697000</v>
      </c>
      <c r="J132" s="5">
        <v>-18735697000</v>
      </c>
      <c r="K132" s="5">
        <v>-16090699000</v>
      </c>
      <c r="L132" s="5">
        <v>-17371705000</v>
      </c>
      <c r="M132" s="5">
        <v>-21787705000</v>
      </c>
      <c r="N132" s="5">
        <v>-18523705000</v>
      </c>
      <c r="O132" s="5">
        <v>-14016000000</v>
      </c>
      <c r="P132" s="5">
        <v>-13248000000</v>
      </c>
      <c r="Q132" s="5">
        <v>-13248000000</v>
      </c>
      <c r="R132" s="5">
        <v>-13056000000</v>
      </c>
      <c r="S132" s="5">
        <v>-12480000000</v>
      </c>
      <c r="T132" s="5">
        <v>-10944000000</v>
      </c>
      <c r="U132" s="5">
        <v>-9661522000</v>
      </c>
      <c r="V132" s="5">
        <v>-10034850000</v>
      </c>
      <c r="W132" s="5">
        <v>-6689900000</v>
      </c>
    </row>
    <row r="133" spans="3:23" ht="15.5" x14ac:dyDescent="0.35">
      <c r="C133" t="s">
        <v>146</v>
      </c>
      <c r="D133" s="5">
        <v>588149000</v>
      </c>
      <c r="E133" s="5">
        <v>-19804435000</v>
      </c>
      <c r="F133" s="5">
        <v>12048680000</v>
      </c>
      <c r="G133" s="5">
        <v>18998029000</v>
      </c>
      <c r="I133" s="5">
        <v>1743706000</v>
      </c>
      <c r="J133" s="5">
        <v>4251796000</v>
      </c>
      <c r="K133" s="5">
        <v>-13551502000</v>
      </c>
      <c r="L133" s="5">
        <v>7456919000</v>
      </c>
      <c r="M133" s="5">
        <v>-4909211000</v>
      </c>
      <c r="N133" s="5">
        <v>50937250000</v>
      </c>
      <c r="O133" s="5">
        <v>-23147735000</v>
      </c>
      <c r="P133" s="5">
        <v>-11399011000</v>
      </c>
      <c r="Q133" s="5">
        <v>29094192000</v>
      </c>
      <c r="R133" s="5">
        <v>-27010478000</v>
      </c>
      <c r="S133" s="5">
        <v>29829577000</v>
      </c>
      <c r="T133" s="5">
        <v>-24981111000</v>
      </c>
      <c r="U133" s="5">
        <v>-25218870000</v>
      </c>
      <c r="V133" s="5">
        <v>-4240414000</v>
      </c>
      <c r="W133" s="5">
        <v>-27118510000</v>
      </c>
    </row>
    <row r="134" spans="3:23" ht="15.5" x14ac:dyDescent="0.35">
      <c r="C134" t="s">
        <v>648</v>
      </c>
      <c r="D134" s="5">
        <v>11998650000</v>
      </c>
      <c r="E134" s="5">
        <v>14512141000</v>
      </c>
      <c r="F134" s="5">
        <v>22312020000</v>
      </c>
      <c r="G134" s="5">
        <v>106912785000</v>
      </c>
      <c r="I134" s="5">
        <v>238376052000</v>
      </c>
      <c r="J134" s="5">
        <v>297477612000</v>
      </c>
      <c r="K134" s="5">
        <v>272353387000</v>
      </c>
      <c r="L134" s="5">
        <v>293759329000</v>
      </c>
      <c r="M134" s="5">
        <v>296678540000</v>
      </c>
      <c r="N134" s="5">
        <v>482301373000</v>
      </c>
      <c r="O134" s="5">
        <v>354505879000</v>
      </c>
      <c r="P134" s="5">
        <v>134475440000</v>
      </c>
      <c r="Q134" s="5">
        <v>319864516000</v>
      </c>
      <c r="R134" s="5">
        <v>334636198000</v>
      </c>
      <c r="S134" s="5">
        <v>495790556000</v>
      </c>
      <c r="T134" s="5">
        <v>253169993000</v>
      </c>
      <c r="U134" s="5">
        <v>241108319000</v>
      </c>
      <c r="V134" s="5">
        <v>286948168000</v>
      </c>
      <c r="W134" s="5">
        <v>132485524000</v>
      </c>
    </row>
    <row r="135" spans="3:23" ht="15.5" x14ac:dyDescent="0.35">
      <c r="C135" t="s">
        <v>650</v>
      </c>
      <c r="D135" s="5">
        <v>1202301000</v>
      </c>
      <c r="E135" s="5">
        <v>1217068000</v>
      </c>
      <c r="F135" s="5">
        <v>1716625000</v>
      </c>
      <c r="G135" s="5">
        <v>1533651000</v>
      </c>
      <c r="I135" s="5">
        <v>6516177000</v>
      </c>
      <c r="J135" s="5">
        <v>5722651000</v>
      </c>
      <c r="K135" s="5">
        <v>4839539000</v>
      </c>
      <c r="L135" s="5">
        <v>2926953000</v>
      </c>
      <c r="M135" s="5">
        <v>2743013000</v>
      </c>
      <c r="N135" s="5">
        <v>3895784000</v>
      </c>
      <c r="O135" s="5">
        <v>5804621000</v>
      </c>
      <c r="P135" s="5">
        <v>5426447000</v>
      </c>
      <c r="Q135" s="5">
        <v>5899081000</v>
      </c>
      <c r="R135" s="5">
        <v>7832952000</v>
      </c>
      <c r="S135" s="5">
        <v>8125771000</v>
      </c>
      <c r="T135" s="5">
        <v>7688250000</v>
      </c>
    </row>
    <row r="136" spans="3:23" ht="15.5" x14ac:dyDescent="0.35">
      <c r="C136" t="s">
        <v>521</v>
      </c>
      <c r="U136" s="5">
        <v>706478000</v>
      </c>
    </row>
    <row r="137" spans="3:23" ht="15.5" x14ac:dyDescent="0.35">
      <c r="C137" t="s">
        <v>652</v>
      </c>
      <c r="D137" s="5">
        <v>2073480000</v>
      </c>
      <c r="E137" s="5">
        <v>786985000</v>
      </c>
      <c r="F137" s="5">
        <v>146440000</v>
      </c>
      <c r="G137" s="5">
        <v>-2652524000</v>
      </c>
      <c r="I137" s="5">
        <v>1050103000</v>
      </c>
      <c r="J137" s="5">
        <v>8634740000</v>
      </c>
      <c r="K137" s="5">
        <v>2857517000</v>
      </c>
      <c r="L137" s="5">
        <v>4541135000</v>
      </c>
      <c r="M137" s="5">
        <v>5272452000</v>
      </c>
      <c r="N137" s="5">
        <v>5311874000</v>
      </c>
      <c r="O137" s="5">
        <v>4454840000</v>
      </c>
      <c r="P137" s="5">
        <v>3859661000</v>
      </c>
      <c r="Q137" s="5">
        <v>2873662000</v>
      </c>
      <c r="R137" s="5">
        <v>3171352000</v>
      </c>
      <c r="S137" s="5">
        <v>2924035000</v>
      </c>
      <c r="T137" s="5">
        <v>2834528000</v>
      </c>
      <c r="U137" s="5">
        <v>1365979000</v>
      </c>
      <c r="V137" s="5">
        <v>390150000</v>
      </c>
      <c r="W137" s="5">
        <v>735743000</v>
      </c>
    </row>
    <row r="138" spans="3:23" ht="15.5" x14ac:dyDescent="0.35">
      <c r="C138" t="s">
        <v>600</v>
      </c>
      <c r="D138" s="5">
        <v>3196119000</v>
      </c>
      <c r="G138" s="5">
        <v>61099000</v>
      </c>
      <c r="I138" s="5">
        <v>600453000</v>
      </c>
      <c r="J138" s="5">
        <v>174068000</v>
      </c>
      <c r="K138" s="5">
        <v>70740000</v>
      </c>
      <c r="L138" s="5">
        <v>70696000</v>
      </c>
      <c r="M138" s="5">
        <v>4226672000</v>
      </c>
      <c r="N138" s="5">
        <v>9740885000</v>
      </c>
      <c r="O138" s="5">
        <v>2115657000</v>
      </c>
      <c r="P138" s="5">
        <v>1334514000</v>
      </c>
      <c r="Q138" s="5">
        <v>1576284000</v>
      </c>
      <c r="R138" s="5">
        <v>1162316000</v>
      </c>
      <c r="S138" s="5">
        <v>4705131000</v>
      </c>
      <c r="T138" s="5">
        <v>1997212000</v>
      </c>
      <c r="U138" s="5">
        <v>2317884000</v>
      </c>
      <c r="V138" s="5">
        <v>2337640000</v>
      </c>
      <c r="W138" s="5">
        <v>1274472000</v>
      </c>
    </row>
    <row r="139" spans="3:23" ht="15.5" x14ac:dyDescent="0.35">
      <c r="C139" t="s">
        <v>527</v>
      </c>
      <c r="D139" s="5">
        <v>-37117490000</v>
      </c>
      <c r="E139" s="5">
        <v>-19747700000</v>
      </c>
      <c r="F139" s="5">
        <v>-9742720000</v>
      </c>
      <c r="G139" s="5">
        <v>-75961355000</v>
      </c>
      <c r="I139" s="5">
        <v>-229947084000</v>
      </c>
      <c r="J139" s="5">
        <v>-269153407000</v>
      </c>
      <c r="K139" s="5">
        <v>-298873236000</v>
      </c>
      <c r="L139" s="5">
        <v>-295704014000</v>
      </c>
      <c r="M139" s="5">
        <v>-313920550000</v>
      </c>
      <c r="N139" s="5">
        <v>-457100862000</v>
      </c>
      <c r="O139" s="5">
        <v>-369009020000</v>
      </c>
      <c r="P139" s="5">
        <v>-144480850000</v>
      </c>
      <c r="Q139" s="5">
        <v>-277719469000</v>
      </c>
      <c r="R139" s="5">
        <v>-336382436000</v>
      </c>
      <c r="S139" s="5">
        <v>-471913137000</v>
      </c>
      <c r="T139" s="5">
        <v>-290156073000</v>
      </c>
      <c r="U139" s="5">
        <v>-276440337000</v>
      </c>
      <c r="V139" s="5">
        <v>-280800040000</v>
      </c>
      <c r="W139" s="5">
        <v>-172557957000</v>
      </c>
    </row>
    <row r="140" spans="3:23" ht="15.5" x14ac:dyDescent="0.35">
      <c r="C140" t="s">
        <v>653</v>
      </c>
      <c r="P140" s="5">
        <v>-2800000000</v>
      </c>
      <c r="Q140" s="5">
        <v>-3450000000</v>
      </c>
      <c r="R140" s="5">
        <v>-4250000000</v>
      </c>
      <c r="S140" s="5">
        <v>-2585000000</v>
      </c>
      <c r="T140" s="5">
        <v>-900000000</v>
      </c>
      <c r="U140" s="5">
        <v>-1879000000</v>
      </c>
    </row>
    <row r="141" spans="3:23" ht="15.5" x14ac:dyDescent="0.35">
      <c r="C141" t="s">
        <v>147</v>
      </c>
      <c r="D141" s="5">
        <v>-1706239000</v>
      </c>
      <c r="E141" s="5">
        <v>-503166000</v>
      </c>
      <c r="F141" s="5">
        <v>-2522882000</v>
      </c>
      <c r="G141" s="5">
        <v>-1937313000</v>
      </c>
      <c r="I141" s="5">
        <v>-5278416000</v>
      </c>
      <c r="J141" s="5">
        <v>-11419407000</v>
      </c>
      <c r="K141" s="5">
        <v>-11952390000</v>
      </c>
      <c r="L141" s="5">
        <v>-2702254000</v>
      </c>
      <c r="M141" s="5">
        <v>-1557857000</v>
      </c>
      <c r="N141" s="5">
        <v>-1592586000</v>
      </c>
      <c r="O141" s="5">
        <v>-8536740000</v>
      </c>
      <c r="P141" s="5">
        <v>-2990302000</v>
      </c>
      <c r="Q141" s="5">
        <v>-10219671000</v>
      </c>
      <c r="R141" s="5">
        <v>-7466968000</v>
      </c>
      <c r="S141" s="5">
        <v>-8197039000</v>
      </c>
      <c r="T141" s="5">
        <v>-4477716000</v>
      </c>
      <c r="U141" s="5">
        <v>-8394310000</v>
      </c>
      <c r="V141" s="5">
        <v>-4359135000</v>
      </c>
      <c r="W141" s="5">
        <v>-5843855000</v>
      </c>
    </row>
    <row r="142" spans="3:23" ht="15.5" x14ac:dyDescent="0.35">
      <c r="C142" t="s">
        <v>656</v>
      </c>
      <c r="M142" s="5">
        <v>-214850000</v>
      </c>
      <c r="N142" s="5">
        <v>-3620000000</v>
      </c>
    </row>
    <row r="143" spans="3:23" ht="15.5" x14ac:dyDescent="0.35">
      <c r="C143" t="s">
        <v>657</v>
      </c>
      <c r="D143" s="5">
        <v>104175000</v>
      </c>
      <c r="E143" s="5">
        <v>188039000</v>
      </c>
      <c r="F143" s="5">
        <v>-192989000</v>
      </c>
      <c r="G143" s="5">
        <v>10206000</v>
      </c>
      <c r="I143" s="5">
        <v>196051000</v>
      </c>
      <c r="J143" s="5">
        <v>913818000</v>
      </c>
      <c r="K143" s="5">
        <v>796245000</v>
      </c>
      <c r="L143" s="5">
        <v>1132694000</v>
      </c>
      <c r="M143" s="5">
        <v>917498000</v>
      </c>
      <c r="N143" s="5">
        <v>567983000</v>
      </c>
      <c r="O143" s="5">
        <v>584211000</v>
      </c>
      <c r="P143" s="5">
        <v>474671000</v>
      </c>
      <c r="Q143" s="5">
        <v>645065000</v>
      </c>
      <c r="R143" s="5">
        <v>501491000</v>
      </c>
      <c r="S143" s="5">
        <v>1436494000</v>
      </c>
      <c r="T143" s="5">
        <v>110000000</v>
      </c>
      <c r="U143" s="5">
        <v>650700000</v>
      </c>
      <c r="V143" s="5">
        <v>-1348704000</v>
      </c>
      <c r="W143" s="5">
        <v>-91647000</v>
      </c>
    </row>
    <row r="144" spans="3:23" ht="15.5" x14ac:dyDescent="0.35">
      <c r="C144" t="s">
        <v>152</v>
      </c>
      <c r="D144" s="5">
        <v>-843925000</v>
      </c>
      <c r="E144" s="5">
        <v>-843924000</v>
      </c>
      <c r="F144" s="5">
        <v>-843924000</v>
      </c>
      <c r="G144" s="5">
        <v>-20043924000</v>
      </c>
      <c r="I144" s="5">
        <v>-22575697000</v>
      </c>
      <c r="J144" s="5">
        <v>-18735697000</v>
      </c>
      <c r="K144" s="5">
        <v>-16090699000</v>
      </c>
      <c r="L144" s="5">
        <v>-17371705000</v>
      </c>
      <c r="M144" s="5">
        <v>-21787705000</v>
      </c>
      <c r="N144" s="5">
        <v>-18523705000</v>
      </c>
      <c r="O144" s="5">
        <v>-14016000000</v>
      </c>
      <c r="P144" s="5">
        <v>-13248000000</v>
      </c>
      <c r="Q144" s="5">
        <v>-13248000000</v>
      </c>
      <c r="R144" s="5">
        <v>-13056000000</v>
      </c>
      <c r="S144" s="5">
        <v>-12480000000</v>
      </c>
      <c r="T144" s="5">
        <v>-10944000000</v>
      </c>
      <c r="U144" s="5">
        <v>-9661522000</v>
      </c>
      <c r="V144" s="5">
        <v>-10034850000</v>
      </c>
      <c r="W144" s="5">
        <v>-6689900000</v>
      </c>
    </row>
    <row r="145" spans="2:23" ht="15.5" x14ac:dyDescent="0.35">
      <c r="C145" t="s">
        <v>317</v>
      </c>
      <c r="G145" s="5">
        <v>-19200000000</v>
      </c>
      <c r="I145" s="5">
        <v>-19200000000</v>
      </c>
      <c r="J145" s="5">
        <v>-15360000000</v>
      </c>
      <c r="K145" s="5">
        <v>-12672000000</v>
      </c>
      <c r="L145" s="5">
        <v>-13824000000</v>
      </c>
      <c r="M145" s="5">
        <v>-18240000000</v>
      </c>
      <c r="N145" s="5">
        <v>-14976000000</v>
      </c>
      <c r="O145" s="5">
        <v>-14016000000</v>
      </c>
      <c r="P145" s="5">
        <v>-13248000000</v>
      </c>
      <c r="Q145" s="5">
        <v>-13248000000</v>
      </c>
      <c r="R145" s="5">
        <v>-13056000000</v>
      </c>
      <c r="S145" s="5">
        <v>-12480000000</v>
      </c>
      <c r="T145" s="5">
        <v>-10944000000</v>
      </c>
      <c r="U145" s="5">
        <v>-10368000000</v>
      </c>
      <c r="V145" s="5">
        <v>-10034850000</v>
      </c>
      <c r="W145" s="5">
        <v>-6689900000</v>
      </c>
    </row>
    <row r="146" spans="2:23" ht="15.5" x14ac:dyDescent="0.35">
      <c r="C146" t="s">
        <v>158</v>
      </c>
      <c r="D146" s="5">
        <v>-843925000</v>
      </c>
      <c r="E146" s="5">
        <v>-843924000</v>
      </c>
      <c r="F146" s="5">
        <v>-843924000</v>
      </c>
      <c r="G146" s="5">
        <v>-843924000</v>
      </c>
      <c r="I146" s="5">
        <v>-3375697000</v>
      </c>
      <c r="J146" s="5">
        <v>-3375697000</v>
      </c>
      <c r="K146" s="5">
        <v>-3418699000</v>
      </c>
      <c r="L146" s="5">
        <v>-3547705000</v>
      </c>
      <c r="M146" s="5">
        <v>-3547705000</v>
      </c>
      <c r="N146" s="5">
        <v>-3547705000</v>
      </c>
    </row>
    <row r="147" spans="2:23" ht="15.5" x14ac:dyDescent="0.35">
      <c r="C147" t="s">
        <v>242</v>
      </c>
      <c r="D147" s="5">
        <v>-206983000</v>
      </c>
      <c r="E147" s="5">
        <v>101931000</v>
      </c>
      <c r="F147" s="5">
        <v>-290903000</v>
      </c>
      <c r="G147" s="5">
        <v>21307000</v>
      </c>
      <c r="I147" s="5">
        <v>-173478000</v>
      </c>
      <c r="J147" s="5">
        <v>526575000</v>
      </c>
      <c r="K147" s="5">
        <v>-695033000</v>
      </c>
      <c r="L147" s="5">
        <v>1393437000</v>
      </c>
      <c r="M147" s="5">
        <v>-515780000</v>
      </c>
      <c r="N147" s="5">
        <v>-1611166000</v>
      </c>
      <c r="O147" s="5">
        <v>-258666000</v>
      </c>
      <c r="P147" s="5">
        <v>2109107000</v>
      </c>
      <c r="Q147" s="5">
        <v>769546000</v>
      </c>
      <c r="R147" s="5">
        <v>-32741000</v>
      </c>
      <c r="S147" s="5">
        <v>751333000</v>
      </c>
      <c r="T147" s="5">
        <v>37792000</v>
      </c>
      <c r="U147" s="5">
        <v>655405000</v>
      </c>
      <c r="V147" s="5">
        <v>538851000</v>
      </c>
      <c r="W147" s="5">
        <v>2849847000</v>
      </c>
    </row>
    <row r="148" spans="2:23" ht="15.5" x14ac:dyDescent="0.35">
      <c r="C148" t="s">
        <v>167</v>
      </c>
      <c r="D148" s="5">
        <v>-2324735000</v>
      </c>
      <c r="E148" s="5">
        <v>3416024000</v>
      </c>
      <c r="F148" s="5">
        <v>-523286000</v>
      </c>
      <c r="G148" s="5">
        <v>-2544029000</v>
      </c>
      <c r="I148" s="5">
        <v>-3384898000</v>
      </c>
      <c r="J148" s="5">
        <v>233479000</v>
      </c>
      <c r="K148" s="5">
        <v>782412000</v>
      </c>
      <c r="L148" s="5">
        <v>1669776000</v>
      </c>
      <c r="M148" s="5">
        <v>-3028081000</v>
      </c>
      <c r="N148" s="5">
        <v>-27910574000</v>
      </c>
      <c r="O148" s="5">
        <v>26432783000</v>
      </c>
      <c r="P148" s="5">
        <v>1945642000</v>
      </c>
      <c r="Q148" s="5">
        <v>-14376448000</v>
      </c>
      <c r="R148" s="5">
        <v>15716418000</v>
      </c>
      <c r="S148" s="5">
        <v>-11579208000</v>
      </c>
      <c r="T148" s="5">
        <v>10709985000</v>
      </c>
      <c r="U148" s="5">
        <v>-53581890000</v>
      </c>
      <c r="V148" s="5">
        <v>54040234000</v>
      </c>
      <c r="W148" s="5">
        <v>-8215414000</v>
      </c>
    </row>
    <row r="149" spans="2:23" ht="15.5" x14ac:dyDescent="0.35">
      <c r="C149" t="s">
        <v>168</v>
      </c>
      <c r="E149" s="5">
        <v>10542265000</v>
      </c>
      <c r="I149" s="5">
        <v>13927163000</v>
      </c>
      <c r="J149" s="5">
        <v>13693684000</v>
      </c>
      <c r="K149" s="5">
        <v>12911272000</v>
      </c>
      <c r="L149" s="5">
        <v>11241496000</v>
      </c>
      <c r="M149" s="5">
        <v>14269577000</v>
      </c>
      <c r="N149" s="5">
        <v>42180151000</v>
      </c>
      <c r="O149" s="5">
        <v>15747368000</v>
      </c>
      <c r="P149" s="5">
        <v>13801726000</v>
      </c>
      <c r="Q149" s="5">
        <v>28178174000</v>
      </c>
      <c r="R149" s="5">
        <v>12461756000</v>
      </c>
      <c r="S149" s="5">
        <v>24040964000</v>
      </c>
      <c r="T149" s="5">
        <v>13330979000</v>
      </c>
      <c r="U149" s="5">
        <v>66912869000</v>
      </c>
      <c r="V149" s="5">
        <v>12872635000</v>
      </c>
      <c r="W149" s="5">
        <v>21088049000</v>
      </c>
    </row>
    <row r="150" spans="2:23" ht="15.5" x14ac:dyDescent="0.35">
      <c r="C150" t="s">
        <v>169</v>
      </c>
      <c r="D150" s="5">
        <v>-2324735000</v>
      </c>
      <c r="E150" s="5">
        <v>13958289000</v>
      </c>
      <c r="F150" s="5">
        <v>-523286000</v>
      </c>
      <c r="G150" s="5">
        <v>-2544029000</v>
      </c>
      <c r="I150" s="5">
        <v>10542265000</v>
      </c>
      <c r="J150" s="5">
        <v>13927163000</v>
      </c>
      <c r="K150" s="5">
        <v>13693684000</v>
      </c>
      <c r="L150" s="5">
        <v>12911272000</v>
      </c>
      <c r="M150" s="5">
        <v>11241496000</v>
      </c>
      <c r="N150" s="5">
        <v>14269577000</v>
      </c>
      <c r="O150" s="5">
        <v>42180151000</v>
      </c>
      <c r="P150" s="5">
        <v>15747368000</v>
      </c>
      <c r="Q150" s="5">
        <v>13801726000</v>
      </c>
      <c r="R150" s="5">
        <v>28178174000</v>
      </c>
      <c r="S150" s="5">
        <v>12461756000</v>
      </c>
      <c r="T150" s="5">
        <v>24040964000</v>
      </c>
      <c r="U150" s="5">
        <v>13330979000</v>
      </c>
      <c r="V150" s="5">
        <v>66912869000</v>
      </c>
      <c r="W150" s="5">
        <v>12872635000</v>
      </c>
    </row>
    <row r="152" spans="2:23" ht="15.5" x14ac:dyDescent="0.35">
      <c r="B152" t="s">
        <v>170</v>
      </c>
      <c r="C152" t="s">
        <v>12</v>
      </c>
      <c r="D152" s="5">
        <v>380000000</v>
      </c>
      <c r="E152" s="5">
        <v>380000000</v>
      </c>
      <c r="F152" s="5">
        <v>380000000</v>
      </c>
      <c r="G152" s="5">
        <v>380000000</v>
      </c>
      <c r="I152" s="5">
        <v>380000000</v>
      </c>
      <c r="J152" s="5">
        <v>380000000</v>
      </c>
      <c r="K152" s="5">
        <v>380000000</v>
      </c>
      <c r="L152" s="5">
        <v>190000000</v>
      </c>
      <c r="M152" s="5">
        <v>190000000</v>
      </c>
      <c r="N152" s="5">
        <v>190000000</v>
      </c>
      <c r="O152" s="5">
        <v>190000000</v>
      </c>
      <c r="P152" s="5">
        <v>190000000</v>
      </c>
      <c r="Q152" s="5">
        <v>190000000</v>
      </c>
      <c r="R152" s="5">
        <v>190000000</v>
      </c>
      <c r="S152" s="5">
        <v>190000000</v>
      </c>
      <c r="T152" s="5">
        <v>190000000</v>
      </c>
      <c r="U152" s="5">
        <v>190000000</v>
      </c>
      <c r="V152" s="5">
        <v>190000000</v>
      </c>
      <c r="W152" s="5">
        <v>190000000</v>
      </c>
    </row>
    <row r="153" spans="2:23" ht="15.5" x14ac:dyDescent="0.35">
      <c r="C153" t="s">
        <v>171</v>
      </c>
      <c r="D153" s="6">
        <v>18.399999999999999</v>
      </c>
      <c r="E153" s="6">
        <v>9.84</v>
      </c>
      <c r="F153" s="6">
        <v>4.78</v>
      </c>
      <c r="G153" s="6">
        <v>19.61</v>
      </c>
    </row>
    <row r="154" spans="2:23" ht="15.5" x14ac:dyDescent="0.35">
      <c r="C154" t="s">
        <v>172</v>
      </c>
      <c r="D154" s="6">
        <v>29.35</v>
      </c>
      <c r="E154" s="6">
        <v>62.5</v>
      </c>
      <c r="F154" s="6">
        <v>124.48</v>
      </c>
      <c r="G154" s="6">
        <v>28.3</v>
      </c>
    </row>
    <row r="155" spans="2:23" ht="15.5" x14ac:dyDescent="0.35">
      <c r="C155" t="s">
        <v>60</v>
      </c>
      <c r="D155" s="6">
        <v>2.31</v>
      </c>
      <c r="E155" s="6">
        <v>3.14</v>
      </c>
      <c r="F155" s="6">
        <v>1.94</v>
      </c>
      <c r="G155" s="6">
        <v>4.2300000000000004</v>
      </c>
    </row>
    <row r="156" spans="2:23" ht="15.5" x14ac:dyDescent="0.35">
      <c r="C156" t="s">
        <v>173</v>
      </c>
      <c r="D156" s="5">
        <v>44480000000</v>
      </c>
      <c r="E156" s="5">
        <v>38600000000</v>
      </c>
      <c r="F156" s="5">
        <v>133840000000</v>
      </c>
      <c r="G156" s="5">
        <v>-51130000000</v>
      </c>
    </row>
    <row r="157" spans="2:23" ht="15.5" x14ac:dyDescent="0.35">
      <c r="C157" t="s">
        <v>174</v>
      </c>
      <c r="D157" s="6">
        <v>6.0000000000000001E-3</v>
      </c>
      <c r="E157" s="6">
        <v>4.5000000000000005E-3</v>
      </c>
      <c r="F157" s="6">
        <v>2E-3</v>
      </c>
      <c r="G157" s="6">
        <v>5.6000000000000008E-3</v>
      </c>
    </row>
    <row r="158" spans="2:23" ht="15.5" x14ac:dyDescent="0.35">
      <c r="C158" t="s">
        <v>175</v>
      </c>
      <c r="D158" s="6">
        <v>1.9599999999999999E-2</v>
      </c>
      <c r="E158" s="6">
        <v>1.03E-2</v>
      </c>
      <c r="F158" s="6">
        <v>5.1000000000000004E-3</v>
      </c>
      <c r="G158" s="6">
        <v>1.9099999999999999E-2</v>
      </c>
    </row>
    <row r="159" spans="2:23" ht="15.5" x14ac:dyDescent="0.35">
      <c r="C159" t="s">
        <v>176</v>
      </c>
      <c r="D159" s="6">
        <v>4.1399999999999999E-2</v>
      </c>
      <c r="E159" s="6">
        <v>4.1299999999999996E-2</v>
      </c>
      <c r="F159" s="6">
        <v>0.1173</v>
      </c>
      <c r="G159" s="6">
        <v>-3.85E-2</v>
      </c>
    </row>
    <row r="160" spans="2:23" ht="15.5" x14ac:dyDescent="0.35">
      <c r="C160" t="s">
        <v>177</v>
      </c>
    </row>
    <row r="161" spans="3:23" ht="15.5" x14ac:dyDescent="0.35">
      <c r="C161" t="s">
        <v>178</v>
      </c>
      <c r="D161" s="5">
        <v>361000000000</v>
      </c>
      <c r="E161" s="5">
        <v>367000000000</v>
      </c>
      <c r="F161" s="5">
        <v>363000000000</v>
      </c>
      <c r="G161" s="5">
        <v>395000000000</v>
      </c>
    </row>
    <row r="162" spans="3:23" ht="15.5" x14ac:dyDescent="0.35">
      <c r="C162" t="s">
        <v>179</v>
      </c>
      <c r="D162" s="6">
        <v>0.56999999999999995</v>
      </c>
      <c r="E162" s="6">
        <v>0.64</v>
      </c>
      <c r="F162" s="6">
        <v>0.63</v>
      </c>
      <c r="G162" s="6">
        <v>0.54</v>
      </c>
    </row>
    <row r="163" spans="3:23" ht="15.5" x14ac:dyDescent="0.35">
      <c r="C163" t="s">
        <v>180</v>
      </c>
      <c r="D163" s="6">
        <v>940.93</v>
      </c>
      <c r="E163" s="6">
        <v>954.75</v>
      </c>
      <c r="F163" s="6">
        <v>945.12</v>
      </c>
      <c r="G163" s="6">
        <v>1029.23</v>
      </c>
    </row>
    <row r="164" spans="3:23" ht="15.5" x14ac:dyDescent="0.35">
      <c r="C164" t="s">
        <v>181</v>
      </c>
      <c r="D164" s="6">
        <v>0.56999999999999995</v>
      </c>
      <c r="E164" s="6">
        <v>0.64</v>
      </c>
      <c r="F164" s="6">
        <v>0.63</v>
      </c>
      <c r="G164" s="6">
        <v>0.54</v>
      </c>
    </row>
    <row r="165" spans="3:23" ht="15.5" x14ac:dyDescent="0.35">
      <c r="C165" t="s">
        <v>182</v>
      </c>
      <c r="D165" s="6">
        <v>940.93</v>
      </c>
      <c r="E165" s="6">
        <v>954.75</v>
      </c>
      <c r="F165" s="6">
        <v>945.12</v>
      </c>
      <c r="G165" s="6">
        <v>1029.23</v>
      </c>
    </row>
    <row r="166" spans="3:23" ht="15.5" x14ac:dyDescent="0.35">
      <c r="C166" t="s">
        <v>183</v>
      </c>
    </row>
    <row r="167" spans="3:23" ht="15.5" x14ac:dyDescent="0.35">
      <c r="C167" t="s">
        <v>184</v>
      </c>
    </row>
    <row r="168" spans="3:23" ht="15.5" x14ac:dyDescent="0.35">
      <c r="C168" t="s">
        <v>185</v>
      </c>
      <c r="D168" s="5">
        <v>361000000000</v>
      </c>
      <c r="E168" s="5">
        <v>367000000000</v>
      </c>
      <c r="F168" s="5">
        <v>363000000000</v>
      </c>
      <c r="G168" s="5">
        <v>395000000000</v>
      </c>
    </row>
    <row r="169" spans="3:23" ht="15.5" x14ac:dyDescent="0.35">
      <c r="C169" t="s">
        <v>24</v>
      </c>
    </row>
    <row r="170" spans="3:23" ht="15.5" x14ac:dyDescent="0.35">
      <c r="C170" t="s">
        <v>21</v>
      </c>
    </row>
    <row r="171" spans="3:23" ht="15.5" x14ac:dyDescent="0.35">
      <c r="C171" t="s">
        <v>186</v>
      </c>
    </row>
    <row r="172" spans="3:23" ht="15.5" x14ac:dyDescent="0.35">
      <c r="C172" t="s">
        <v>187</v>
      </c>
      <c r="D172" s="5">
        <v>-2000000000</v>
      </c>
      <c r="E172" s="5">
        <v>24000000000</v>
      </c>
      <c r="F172" s="5">
        <v>-11000000000</v>
      </c>
      <c r="G172" s="5">
        <v>-2000000000</v>
      </c>
    </row>
    <row r="173" spans="3:23" ht="15.5" x14ac:dyDescent="0.35">
      <c r="C173" t="s">
        <v>188</v>
      </c>
      <c r="D173" s="5">
        <v>-2000000000</v>
      </c>
      <c r="E173" s="5">
        <v>-1000000000</v>
      </c>
      <c r="F173" s="5">
        <v>-3000000000</v>
      </c>
      <c r="G173" s="5">
        <v>-2000000000</v>
      </c>
    </row>
    <row r="174" spans="3:23" ht="15.5" x14ac:dyDescent="0.35">
      <c r="C174" t="s">
        <v>13</v>
      </c>
      <c r="D174" s="5">
        <v>-4000000000</v>
      </c>
      <c r="E174" s="5">
        <v>23000000000</v>
      </c>
      <c r="F174" s="5">
        <v>-14000000000</v>
      </c>
      <c r="G174" s="5">
        <v>-3000000000</v>
      </c>
    </row>
    <row r="175" spans="3:23" ht="15.5" x14ac:dyDescent="0.35">
      <c r="C175" t="s">
        <v>16</v>
      </c>
      <c r="D175" s="6">
        <v>-9.2899999999999991</v>
      </c>
      <c r="E175" s="6">
        <v>61.09</v>
      </c>
      <c r="F175" s="6">
        <v>-36.35</v>
      </c>
      <c r="G175" s="5">
        <v>-9</v>
      </c>
    </row>
    <row r="176" spans="3:23" ht="15.5" x14ac:dyDescent="0.35">
      <c r="C176" t="s">
        <v>45</v>
      </c>
      <c r="I176" s="6">
        <v>47.01</v>
      </c>
      <c r="J176" s="6">
        <v>75.069999999999993</v>
      </c>
      <c r="K176" s="6">
        <v>54.79</v>
      </c>
      <c r="L176" s="6">
        <v>96.62</v>
      </c>
      <c r="M176" s="6">
        <v>105.65</v>
      </c>
      <c r="N176" s="6">
        <v>139.61000000000001</v>
      </c>
      <c r="O176" s="5">
        <v>145</v>
      </c>
      <c r="P176" s="6">
        <v>198.22</v>
      </c>
      <c r="Q176" s="6">
        <v>209.78</v>
      </c>
      <c r="R176" s="6">
        <v>203.39</v>
      </c>
      <c r="S176" s="6">
        <v>230.59</v>
      </c>
      <c r="T176" s="6">
        <v>196.54</v>
      </c>
      <c r="U176" s="6">
        <v>171.05</v>
      </c>
      <c r="V176" s="6">
        <v>148.66</v>
      </c>
      <c r="W176" s="6">
        <v>133.71</v>
      </c>
    </row>
    <row r="177" spans="3:23" ht="15.5" x14ac:dyDescent="0.35">
      <c r="C177" t="s">
        <v>59</v>
      </c>
      <c r="I177" s="6">
        <v>12.66</v>
      </c>
      <c r="J177" s="6">
        <v>6.42</v>
      </c>
      <c r="K177" s="6">
        <v>8.58</v>
      </c>
      <c r="L177" s="6">
        <v>9.31</v>
      </c>
      <c r="M177" s="6">
        <v>9.0399999999999991</v>
      </c>
      <c r="N177" s="6">
        <v>6.37</v>
      </c>
      <c r="O177" s="6">
        <v>7.52</v>
      </c>
      <c r="P177" s="6">
        <v>5.88</v>
      </c>
      <c r="Q177" s="6">
        <v>4.84</v>
      </c>
      <c r="R177" s="6">
        <v>4.84</v>
      </c>
      <c r="S177" s="6">
        <v>4.97</v>
      </c>
      <c r="T177" s="6">
        <v>5.85</v>
      </c>
      <c r="U177" s="6">
        <v>3.86</v>
      </c>
      <c r="V177" s="6">
        <v>4.9800000000000004</v>
      </c>
      <c r="W177" s="6">
        <v>3.74</v>
      </c>
    </row>
    <row r="178" spans="3:23" ht="15.5" x14ac:dyDescent="0.35">
      <c r="C178" t="s">
        <v>62</v>
      </c>
      <c r="I178" s="6">
        <v>0.75</v>
      </c>
      <c r="J178" s="6">
        <v>0.69</v>
      </c>
      <c r="K178" s="6">
        <v>0.88</v>
      </c>
      <c r="L178" s="6">
        <v>0.94</v>
      </c>
      <c r="M178" s="6">
        <v>1.07</v>
      </c>
      <c r="N178" s="6">
        <v>0.94</v>
      </c>
      <c r="O178" s="6">
        <v>1.04</v>
      </c>
      <c r="P178" s="6">
        <v>1.1599999999999999</v>
      </c>
      <c r="Q178" s="6">
        <v>0.99</v>
      </c>
      <c r="R178" s="6">
        <v>0.98</v>
      </c>
      <c r="S178" s="6">
        <v>1.1000000000000001</v>
      </c>
      <c r="T178" s="6">
        <v>1.22</v>
      </c>
      <c r="U178" s="6">
        <v>0.74</v>
      </c>
      <c r="V178" s="6">
        <v>1.08</v>
      </c>
      <c r="W178" s="6">
        <v>0.76</v>
      </c>
    </row>
    <row r="179" spans="3:23" ht="15.5" x14ac:dyDescent="0.35">
      <c r="C179" t="s">
        <v>189</v>
      </c>
      <c r="I179" s="5">
        <v>160130000000</v>
      </c>
      <c r="J179" s="5">
        <v>165580000000</v>
      </c>
      <c r="K179" s="5">
        <v>30050000000</v>
      </c>
      <c r="L179" s="5">
        <v>28630000000</v>
      </c>
      <c r="M179" s="5">
        <v>30890000000</v>
      </c>
      <c r="N179" s="5">
        <v>40580000000</v>
      </c>
      <c r="O179" s="5">
        <v>37050000000</v>
      </c>
      <c r="P179" s="5">
        <v>49680000000</v>
      </c>
    </row>
    <row r="180" spans="3:23" ht="15.5" x14ac:dyDescent="0.35">
      <c r="C180" t="s">
        <v>190</v>
      </c>
      <c r="I180" s="6">
        <v>2.0099999999999996E-2</v>
      </c>
      <c r="J180" s="6">
        <v>3.3099999999999997E-2</v>
      </c>
      <c r="K180" s="6">
        <v>2.1400000000000002E-2</v>
      </c>
      <c r="L180" s="6">
        <v>2.0899999999999998E-2</v>
      </c>
      <c r="M180" s="6">
        <v>2.4700000000000003E-2</v>
      </c>
      <c r="N180" s="6">
        <v>3.1200000000000002E-2</v>
      </c>
      <c r="O180" s="6">
        <v>2.4E-2</v>
      </c>
      <c r="P180" s="6">
        <v>3.5900000000000001E-2</v>
      </c>
      <c r="Q180" s="6">
        <v>3.7400000000000003E-2</v>
      </c>
      <c r="R180" s="6">
        <v>3.6699999999999997E-2</v>
      </c>
      <c r="S180" s="6">
        <v>3.0200000000000001E-2</v>
      </c>
      <c r="T180" s="6">
        <v>2.7900000000000001E-2</v>
      </c>
      <c r="U180" s="6">
        <v>2.9900000000000003E-2</v>
      </c>
      <c r="V180" s="6">
        <v>2.87E-2</v>
      </c>
      <c r="W180" s="6">
        <v>7.7499999999999999E-2</v>
      </c>
    </row>
    <row r="181" spans="3:23" ht="15.5" x14ac:dyDescent="0.35">
      <c r="C181" t="s">
        <v>191</v>
      </c>
      <c r="I181" s="6">
        <v>4.9699999999999994E-2</v>
      </c>
      <c r="J181" s="6">
        <v>7.9100000000000004E-2</v>
      </c>
      <c r="K181" s="6">
        <v>5.6600000000000004E-2</v>
      </c>
      <c r="L181" s="6">
        <v>5.0799999999999998E-2</v>
      </c>
      <c r="M181" s="6">
        <v>5.6399999999999999E-2</v>
      </c>
      <c r="N181" s="6">
        <v>7.6200000000000004E-2</v>
      </c>
      <c r="O181" s="6">
        <v>8.3299999999999999E-2</v>
      </c>
      <c r="P181" s="6">
        <v>0.11779999999999999</v>
      </c>
      <c r="Q181" s="6">
        <v>0.13639999999999999</v>
      </c>
      <c r="R181" s="6">
        <v>0.1434</v>
      </c>
      <c r="S181" s="6">
        <v>0.17929999999999999</v>
      </c>
      <c r="T181" s="6">
        <v>0.16769999999999999</v>
      </c>
      <c r="U181" s="6">
        <v>0.1661</v>
      </c>
      <c r="V181" s="6">
        <v>0.16289999999999999</v>
      </c>
      <c r="W181" s="6">
        <v>0.17499999999999999</v>
      </c>
    </row>
    <row r="182" spans="3:23" ht="15.5" x14ac:dyDescent="0.35">
      <c r="C182" t="s">
        <v>192</v>
      </c>
      <c r="I182" s="6">
        <v>0.17030000000000001</v>
      </c>
      <c r="J182" s="6">
        <v>0.16949999999999998</v>
      </c>
      <c r="K182" s="6">
        <v>2.4500000000000001E-2</v>
      </c>
      <c r="L182" s="6">
        <v>2.4799999999999999E-2</v>
      </c>
      <c r="M182" s="6">
        <v>2.6699999999999998E-2</v>
      </c>
      <c r="N182" s="6">
        <v>3.1600000000000003E-2</v>
      </c>
      <c r="O182" s="6">
        <v>2.8199999999999999E-2</v>
      </c>
      <c r="P182" s="6">
        <v>4.1200000000000001E-2</v>
      </c>
      <c r="Q182" s="6">
        <v>4.3200000000000002E-2</v>
      </c>
      <c r="R182" s="6">
        <v>3.5200000000000002E-2</v>
      </c>
      <c r="S182" s="6">
        <v>3.7699999999999997E-2</v>
      </c>
      <c r="T182" s="6">
        <v>3.4000000000000002E-2</v>
      </c>
      <c r="U182" s="6">
        <v>3.0899999999999997E-2</v>
      </c>
      <c r="V182" s="6">
        <v>4.6300000000000001E-2</v>
      </c>
      <c r="W182" s="6">
        <v>6.6500000000000004E-2</v>
      </c>
    </row>
    <row r="183" spans="3:23" ht="15.5" x14ac:dyDescent="0.35">
      <c r="C183" t="s">
        <v>193</v>
      </c>
    </row>
    <row r="184" spans="3:23" ht="15.5" x14ac:dyDescent="0.35">
      <c r="C184" t="s">
        <v>56</v>
      </c>
      <c r="I184" s="6">
        <v>0.63</v>
      </c>
      <c r="J184" s="6">
        <v>0.51</v>
      </c>
      <c r="K184" s="6">
        <v>0.49</v>
      </c>
      <c r="L184" s="6">
        <v>0.47</v>
      </c>
      <c r="M184" s="6">
        <v>0.51</v>
      </c>
      <c r="N184" s="6">
        <v>0.49</v>
      </c>
      <c r="O184" s="6">
        <v>0.63</v>
      </c>
      <c r="P184" s="6">
        <v>0.69</v>
      </c>
      <c r="Q184" s="6">
        <v>0.66</v>
      </c>
      <c r="R184" s="6">
        <v>0.69</v>
      </c>
      <c r="S184" s="6">
        <v>0.89</v>
      </c>
      <c r="T184" s="6">
        <v>0.98</v>
      </c>
      <c r="U184" s="6">
        <v>0.64</v>
      </c>
      <c r="V184" s="6">
        <v>0.81</v>
      </c>
      <c r="W184" s="6">
        <v>0.65</v>
      </c>
    </row>
    <row r="185" spans="3:23" ht="15.5" x14ac:dyDescent="0.35">
      <c r="C185" t="s">
        <v>53</v>
      </c>
      <c r="I185" s="6">
        <v>945.12</v>
      </c>
      <c r="J185" s="6">
        <v>948.47</v>
      </c>
      <c r="K185" s="6">
        <v>968.03</v>
      </c>
      <c r="L185" s="6">
        <v>1901.7</v>
      </c>
      <c r="M185" s="6">
        <v>1874.7</v>
      </c>
      <c r="N185" s="6">
        <v>1831.78</v>
      </c>
      <c r="O185" s="6">
        <v>1740.12</v>
      </c>
      <c r="P185" s="6">
        <v>1682.1</v>
      </c>
      <c r="Q185" s="6">
        <v>1538.5</v>
      </c>
      <c r="R185" s="6">
        <v>1417.9</v>
      </c>
      <c r="S185" s="6">
        <v>1285.97</v>
      </c>
      <c r="T185" s="6">
        <v>1171.6099999999999</v>
      </c>
      <c r="U185" s="6">
        <v>1030.01</v>
      </c>
      <c r="V185" s="6">
        <v>912.77</v>
      </c>
      <c r="W185" s="6">
        <v>763.94</v>
      </c>
    </row>
    <row r="186" spans="3:23" ht="15.5" x14ac:dyDescent="0.35">
      <c r="C186" t="s">
        <v>194</v>
      </c>
      <c r="I186" s="6">
        <v>0.63</v>
      </c>
      <c r="J186" s="6">
        <v>0.51</v>
      </c>
      <c r="K186" s="6">
        <v>0.49</v>
      </c>
      <c r="L186" s="6">
        <v>0.47</v>
      </c>
      <c r="M186" s="6">
        <v>0.51</v>
      </c>
      <c r="N186" s="6">
        <v>0.49</v>
      </c>
      <c r="O186" s="6">
        <v>0.63</v>
      </c>
      <c r="P186" s="6">
        <v>0.69</v>
      </c>
      <c r="Q186" s="6">
        <v>0.66</v>
      </c>
      <c r="R186" s="6">
        <v>0.69</v>
      </c>
      <c r="S186" s="6">
        <v>0.89</v>
      </c>
      <c r="T186" s="6">
        <v>0.98</v>
      </c>
      <c r="U186" s="6">
        <v>0.64</v>
      </c>
      <c r="V186" s="6">
        <v>0.81</v>
      </c>
      <c r="W186" s="6">
        <v>0.65</v>
      </c>
    </row>
    <row r="187" spans="3:23" ht="15.5" x14ac:dyDescent="0.35">
      <c r="C187" t="s">
        <v>195</v>
      </c>
      <c r="I187" s="6">
        <v>945.12</v>
      </c>
      <c r="J187" s="6">
        <v>948.47</v>
      </c>
      <c r="K187" s="6">
        <v>968.03</v>
      </c>
      <c r="L187" s="6">
        <v>1901.7</v>
      </c>
      <c r="M187" s="6">
        <v>1874.7</v>
      </c>
      <c r="N187" s="6">
        <v>1831.78</v>
      </c>
      <c r="O187" s="6">
        <v>1740.12</v>
      </c>
      <c r="P187" s="6">
        <v>1682.1</v>
      </c>
      <c r="Q187" s="6">
        <v>1538.5</v>
      </c>
      <c r="R187" s="6">
        <v>1417.9</v>
      </c>
      <c r="S187" s="6">
        <v>1285.97</v>
      </c>
      <c r="T187" s="6">
        <v>1171.6099999999999</v>
      </c>
      <c r="U187" s="6">
        <v>1030.01</v>
      </c>
      <c r="V187" s="6">
        <v>912.77</v>
      </c>
      <c r="W187" s="6">
        <v>763.94</v>
      </c>
    </row>
    <row r="188" spans="3:23" ht="15.5" x14ac:dyDescent="0.35">
      <c r="C188" t="s">
        <v>196</v>
      </c>
    </row>
    <row r="189" spans="3:23" ht="15.5" x14ac:dyDescent="0.35">
      <c r="C189" t="s">
        <v>197</v>
      </c>
    </row>
    <row r="190" spans="3:23" ht="15.5" x14ac:dyDescent="0.35">
      <c r="C190" t="s">
        <v>26</v>
      </c>
    </row>
    <row r="191" spans="3:23" ht="15.5" x14ac:dyDescent="0.35">
      <c r="C191" t="s">
        <v>23</v>
      </c>
    </row>
    <row r="192" spans="3:23" ht="15.5" x14ac:dyDescent="0.35">
      <c r="C192" t="s">
        <v>198</v>
      </c>
    </row>
    <row r="193" spans="3:23" ht="15.5" x14ac:dyDescent="0.35">
      <c r="C193" t="s">
        <v>199</v>
      </c>
      <c r="I193" s="5">
        <v>18000000000</v>
      </c>
      <c r="J193" s="5">
        <v>14000000000</v>
      </c>
      <c r="K193" s="5">
        <v>31000000000</v>
      </c>
      <c r="L193" s="5">
        <v>10000000000</v>
      </c>
      <c r="M193" s="5">
        <v>24000000000</v>
      </c>
      <c r="N193" s="5">
        <v>-59000000000</v>
      </c>
      <c r="O193" s="5">
        <v>64000000000</v>
      </c>
      <c r="P193" s="5">
        <v>24000000000</v>
      </c>
      <c r="Q193" s="5">
        <v>-31000000000</v>
      </c>
      <c r="R193" s="5">
        <v>56000000000</v>
      </c>
      <c r="S193" s="5">
        <v>-30000000000</v>
      </c>
      <c r="T193" s="5">
        <v>47000000000</v>
      </c>
      <c r="U193" s="5">
        <v>-19000000000</v>
      </c>
      <c r="V193" s="5">
        <v>68000000000</v>
      </c>
      <c r="W193" s="5">
        <v>23000000000</v>
      </c>
    </row>
    <row r="194" spans="3:23" ht="15.5" x14ac:dyDescent="0.35">
      <c r="C194" t="s">
        <v>200</v>
      </c>
      <c r="I194" s="5">
        <v>-5000000000</v>
      </c>
      <c r="J194" s="5">
        <v>-11000000000</v>
      </c>
      <c r="K194" s="5">
        <v>-12000000000</v>
      </c>
      <c r="L194" s="5">
        <v>-3000000000</v>
      </c>
      <c r="M194" s="5">
        <v>-2000000000</v>
      </c>
      <c r="N194" s="5">
        <v>-5000000000</v>
      </c>
      <c r="O194" s="5">
        <v>-9000000000</v>
      </c>
      <c r="P194" s="5">
        <v>-3000000000</v>
      </c>
      <c r="Q194" s="5">
        <v>-10000000000</v>
      </c>
      <c r="R194" s="5">
        <v>-7000000000</v>
      </c>
      <c r="S194" s="5">
        <v>-8000000000</v>
      </c>
      <c r="T194" s="5">
        <v>-4000000000</v>
      </c>
      <c r="U194" s="5">
        <v>-8000000000</v>
      </c>
      <c r="V194" s="5">
        <v>-4000000000</v>
      </c>
      <c r="W194" s="5">
        <v>-6000000000</v>
      </c>
    </row>
    <row r="195" spans="3:23" ht="15.5" x14ac:dyDescent="0.35">
      <c r="C195" t="s">
        <v>15</v>
      </c>
      <c r="I195" s="5">
        <v>12000000000</v>
      </c>
      <c r="J195" s="5">
        <v>3000000000</v>
      </c>
      <c r="K195" s="5">
        <v>19000000000</v>
      </c>
      <c r="L195" s="5">
        <v>7000000000</v>
      </c>
      <c r="M195" s="5">
        <v>22000000000</v>
      </c>
      <c r="N195" s="5">
        <v>-64000000000</v>
      </c>
      <c r="O195" s="5">
        <v>55000000000</v>
      </c>
      <c r="P195" s="5">
        <v>21000000000</v>
      </c>
      <c r="Q195" s="5">
        <v>-41000000000</v>
      </c>
      <c r="R195" s="5">
        <v>48000000000</v>
      </c>
      <c r="S195" s="5">
        <v>-38000000000</v>
      </c>
      <c r="T195" s="5">
        <v>42000000000</v>
      </c>
      <c r="U195" s="5">
        <v>-28000000000</v>
      </c>
      <c r="V195" s="5">
        <v>63000000000</v>
      </c>
      <c r="W195" s="5">
        <v>17000000000</v>
      </c>
    </row>
    <row r="196" spans="3:23" ht="15.5" x14ac:dyDescent="0.35">
      <c r="C196" t="s">
        <v>17</v>
      </c>
      <c r="I196" s="6">
        <v>32.14</v>
      </c>
      <c r="J196" s="6">
        <v>7.22</v>
      </c>
      <c r="K196" s="6">
        <v>49.91</v>
      </c>
      <c r="L196" s="5">
        <v>39</v>
      </c>
      <c r="M196" s="6">
        <v>116.73</v>
      </c>
      <c r="N196" s="6">
        <v>-332.95</v>
      </c>
      <c r="O196" s="6">
        <v>288.12</v>
      </c>
      <c r="P196" s="6">
        <v>111.94</v>
      </c>
      <c r="Q196" s="6">
        <v>-214.65</v>
      </c>
      <c r="R196" s="6">
        <v>251.82</v>
      </c>
      <c r="S196" s="6">
        <v>-197.28</v>
      </c>
      <c r="T196" s="6">
        <v>219.37</v>
      </c>
      <c r="U196" s="6">
        <v>-144.54</v>
      </c>
      <c r="V196" s="6">
        <v>330.3</v>
      </c>
      <c r="W196" s="6">
        <v>88.02</v>
      </c>
    </row>
  </sheetData>
  <pageMargins left="0.7" right="0.7" top="0.75" bottom="0.75" header="0.3" footer="0.3"/>
  <ignoredErrors>
    <ignoredError sqref="A1:W197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Z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2334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2335</v>
      </c>
      <c r="D2" s="2" vm="519">
        <f ca="1">IFERROR(_xlfn.STOCKHISTORY("XIDX:" &amp; $C$1, D3, , 0, 0, 1), "Libur")</f>
        <v>1560</v>
      </c>
      <c r="E2" s="2" vm="438">
        <f ca="1">IFERROR(_xlfn.STOCKHISTORY("XIDX:" &amp; $C$1, E3, , 0, 0, 1), "Libur")</f>
        <v>1475</v>
      </c>
      <c r="H2" s="2" vm="438">
        <f ca="1">IFERROR(INDEX(D2:G2,COUNT(D2:G2)),"")</f>
        <v>1475</v>
      </c>
      <c r="I2" s="2" vm="618">
        <f t="shared" ref="I2:Z2" ca="1" si="0">IFERROR(_xlfn.STOCKHISTORY("XIDX:" &amp; $C$1, I1, , 0, 0, 1), "Libur")</f>
        <v>1170</v>
      </c>
      <c r="J2" s="2" vm="619">
        <f t="shared" ca="1" si="0"/>
        <v>865</v>
      </c>
      <c r="K2" s="2" vm="220">
        <f t="shared" ca="1" si="0"/>
        <v>895</v>
      </c>
      <c r="L2" s="2" vm="570">
        <f t="shared" ca="1" si="0"/>
        <v>950</v>
      </c>
      <c r="M2" s="2" vm="91">
        <f t="shared" ca="1" si="0"/>
        <v>825</v>
      </c>
      <c r="N2" s="2" vm="458">
        <f t="shared" ca="1" si="0"/>
        <v>800</v>
      </c>
      <c r="O2" s="2" vm="570">
        <f t="shared" ca="1" si="0"/>
        <v>950</v>
      </c>
      <c r="P2" s="2" vm="620">
        <f t="shared" ca="1" si="0"/>
        <v>1330</v>
      </c>
      <c r="Q2" s="2" vm="621">
        <f t="shared" ca="1" si="0"/>
        <v>1310</v>
      </c>
      <c r="R2" s="2" vm="622">
        <f t="shared" ca="1" si="0"/>
        <v>1900</v>
      </c>
      <c r="S2" s="2" vm="623">
        <f t="shared" ca="1" si="0"/>
        <v>1800</v>
      </c>
      <c r="T2" s="2" vm="624">
        <f t="shared" ca="1" si="0"/>
        <v>1895</v>
      </c>
      <c r="U2" s="2" vm="93">
        <f t="shared" ca="1" si="0"/>
        <v>1670</v>
      </c>
      <c r="V2" s="2" vm="346">
        <f t="shared" ca="1" si="0"/>
        <v>1350</v>
      </c>
      <c r="W2" s="2" vm="625">
        <f t="shared" ca="1" si="0"/>
        <v>1140</v>
      </c>
      <c r="X2" s="2" vm="549">
        <f t="shared" ca="1" si="0"/>
        <v>690</v>
      </c>
      <c r="Y2" s="2" vm="598">
        <f t="shared" ca="1" si="0"/>
        <v>315</v>
      </c>
      <c r="Z2" s="2" vm="252">
        <f t="shared" ca="1" si="0"/>
        <v>200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796450000000</v>
      </c>
      <c r="E4" s="2">
        <f>IFERROR(INDEX(E51:E500,MATCH($C$4,$C$51:$C$500,0)),"")</f>
        <v>759829000000</v>
      </c>
      <c r="H4" s="2">
        <f>IFERROR(SUM(D4:G4)*(4/MAX(1,COUNT(D4:G4))),"")</f>
        <v>3112558000000</v>
      </c>
      <c r="I4" s="2">
        <f t="shared" ref="I4:Z4" si="1">IFERROR(INDEX(I51:I500,MATCH($C$4,$C$51:$C$500,0)),"")</f>
        <v>2990788000000</v>
      </c>
      <c r="J4" s="2">
        <f t="shared" si="1"/>
        <v>2814262000000</v>
      </c>
      <c r="K4" s="2">
        <f t="shared" si="1"/>
        <v>2968952000000</v>
      </c>
      <c r="L4" s="2">
        <f t="shared" si="1"/>
        <v>2909972000000</v>
      </c>
      <c r="M4" s="2">
        <f t="shared" si="1"/>
        <v>3299105000000</v>
      </c>
      <c r="N4" s="2">
        <f t="shared" si="1"/>
        <v>3348871000000</v>
      </c>
      <c r="O4" s="2">
        <f t="shared" si="1"/>
        <v>4771800000000</v>
      </c>
      <c r="P4" s="2">
        <f t="shared" si="1"/>
        <v>4069975000000</v>
      </c>
      <c r="Q4" s="2">
        <f t="shared" si="1"/>
        <v>3918428000000</v>
      </c>
      <c r="R4" s="2">
        <f t="shared" si="1"/>
        <v>2712784000000</v>
      </c>
      <c r="S4" s="2">
        <f t="shared" si="1"/>
        <v>2654641000000</v>
      </c>
      <c r="T4" s="2">
        <f t="shared" si="1"/>
        <v>2282232000000</v>
      </c>
      <c r="U4" s="2">
        <f t="shared" si="1"/>
        <v>2261253000000</v>
      </c>
      <c r="V4" s="2">
        <f t="shared" si="1"/>
        <v>2064054000000</v>
      </c>
      <c r="W4" s="2">
        <f t="shared" si="1"/>
        <v>1724640000000</v>
      </c>
      <c r="X4" s="2">
        <f t="shared" si="1"/>
        <v>1565567350661</v>
      </c>
      <c r="Y4" s="2">
        <f t="shared" si="1"/>
        <v>1335237021820</v>
      </c>
      <c r="Z4" s="2">
        <f t="shared" si="1"/>
        <v>1027737725254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68962000000</v>
      </c>
      <c r="E5" s="2">
        <f>IFERROR(INDEX(E51:E500,MATCH($C$5,$C$51:$C$500,0)),"")</f>
        <v>69494000000</v>
      </c>
      <c r="H5" s="2">
        <f>IFERROR(SUM(D5:G5)*(4/MAX(1,COUNT(D5:G5))),"")</f>
        <v>276912000000</v>
      </c>
      <c r="I5" s="2">
        <f t="shared" ref="I5:Z5" si="2">IFERROR(INDEX(I51:I500,MATCH($C$5,$C$51:$C$500,0)),"")</f>
        <v>274363000000</v>
      </c>
      <c r="J5" s="2">
        <f t="shared" si="2"/>
        <v>205243000000</v>
      </c>
      <c r="K5" s="2">
        <f t="shared" si="2"/>
        <v>144538000000</v>
      </c>
      <c r="L5" s="2">
        <f t="shared" si="2"/>
        <v>101986000000</v>
      </c>
      <c r="M5" s="2">
        <f t="shared" si="2"/>
        <v>86455000000</v>
      </c>
      <c r="N5" s="2">
        <f t="shared" si="2"/>
        <v>42298000000</v>
      </c>
      <c r="O5" s="2">
        <f t="shared" si="2"/>
        <v>242938000000</v>
      </c>
      <c r="P5" s="2">
        <f t="shared" si="2"/>
        <v>272298000000</v>
      </c>
      <c r="Q5" s="2">
        <f t="shared" si="2"/>
        <v>254684000000</v>
      </c>
      <c r="R5" s="2">
        <f t="shared" si="2"/>
        <v>268220000000</v>
      </c>
      <c r="S5" s="2">
        <f t="shared" si="2"/>
        <v>261994000000</v>
      </c>
      <c r="T5" s="2">
        <f t="shared" si="2"/>
        <v>258911000000</v>
      </c>
      <c r="U5" s="2">
        <f t="shared" si="2"/>
        <v>210004000000</v>
      </c>
      <c r="V5" s="2">
        <f t="shared" si="2"/>
        <v>164128000000</v>
      </c>
      <c r="W5" s="2">
        <f t="shared" si="2"/>
        <v>139473000000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1945985000000</v>
      </c>
      <c r="E6" s="2">
        <f>IFERROR(INDEX(E51:E500,MATCH($C$6,$C$51:$C$500,0)),"")</f>
        <v>2161616000000</v>
      </c>
      <c r="H6" s="2">
        <f>IFERROR(INDEX(D6:G6,COUNT(D6:G6)),"")</f>
        <v>2161616000000</v>
      </c>
      <c r="I6" s="2">
        <f t="shared" ref="I6:Z6" si="3">IFERROR(INDEX(I51:I500,MATCH($C$6,$C$51:$C$500,0)),"")</f>
        <v>2092122000000</v>
      </c>
      <c r="J6" s="2">
        <f t="shared" si="3"/>
        <v>1925660000000</v>
      </c>
      <c r="K6" s="2">
        <f t="shared" si="3"/>
        <v>1791902000000</v>
      </c>
      <c r="L6" s="2">
        <f t="shared" si="3"/>
        <v>1693222000000</v>
      </c>
      <c r="M6" s="2">
        <f t="shared" si="3"/>
        <v>1627653000000</v>
      </c>
      <c r="N6" s="2">
        <f t="shared" si="3"/>
        <v>1562778000000</v>
      </c>
      <c r="O6" s="2">
        <f t="shared" si="3"/>
        <v>1626010000000</v>
      </c>
      <c r="P6" s="2">
        <f t="shared" si="3"/>
        <v>1484231000000</v>
      </c>
      <c r="Q6" s="2">
        <f t="shared" si="3"/>
        <v>1321184000000</v>
      </c>
      <c r="R6" s="2">
        <f t="shared" si="3"/>
        <v>1166310000000</v>
      </c>
      <c r="S6" s="2">
        <f t="shared" si="3"/>
        <v>1059943000000</v>
      </c>
      <c r="T6" s="2">
        <f t="shared" si="3"/>
        <v>902306000000</v>
      </c>
      <c r="U6" s="2">
        <f t="shared" si="3"/>
        <v>736460000000</v>
      </c>
      <c r="V6" s="2">
        <f t="shared" si="3"/>
        <v>633010000000</v>
      </c>
      <c r="W6" s="2">
        <f t="shared" si="3"/>
        <v>556553000000</v>
      </c>
      <c r="X6" s="2">
        <f t="shared" si="3"/>
        <v>466984842940</v>
      </c>
      <c r="Y6" s="2">
        <f t="shared" si="3"/>
        <v>380940709406</v>
      </c>
      <c r="Z6" s="2">
        <f t="shared" si="3"/>
        <v>332876077220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1.35</v>
      </c>
      <c r="E7" s="3">
        <f>IFERROR(INDEX(E51:E500,MATCH($C$7,$C$51:$C$500,0))/1000000000,"")</f>
        <v>1.35</v>
      </c>
      <c r="H7" s="3">
        <f>IFERROR(INDEX(D7:G7,COUNT(D7:G7)),"")</f>
        <v>1.35</v>
      </c>
      <c r="I7" s="3">
        <f t="shared" ref="I7:Z7" si="4">IFERROR(INDEX(I51:I500,MATCH($C$7,$C$51:$C$500,0))/1000000000,"")</f>
        <v>1.35</v>
      </c>
      <c r="J7" s="3">
        <f t="shared" si="4"/>
        <v>1.35</v>
      </c>
      <c r="K7" s="3">
        <f t="shared" si="4"/>
        <v>1.35</v>
      </c>
      <c r="L7" s="3">
        <f t="shared" si="4"/>
        <v>1.35</v>
      </c>
      <c r="M7" s="3">
        <f t="shared" si="4"/>
        <v>1.35</v>
      </c>
      <c r="N7" s="3">
        <f t="shared" si="4"/>
        <v>1.35</v>
      </c>
      <c r="O7" s="3">
        <f t="shared" si="4"/>
        <v>1.35</v>
      </c>
      <c r="P7" s="3">
        <f t="shared" si="4"/>
        <v>1.35</v>
      </c>
      <c r="Q7" s="3">
        <f t="shared" si="4"/>
        <v>1.35</v>
      </c>
      <c r="R7" s="3">
        <f t="shared" si="4"/>
        <v>1.35</v>
      </c>
      <c r="S7" s="3">
        <f t="shared" si="4"/>
        <v>1.35</v>
      </c>
      <c r="T7" s="3">
        <f t="shared" si="4"/>
        <v>1.35</v>
      </c>
      <c r="U7" s="3">
        <f t="shared" si="4"/>
        <v>1.35</v>
      </c>
      <c r="V7" s="3">
        <f t="shared" si="4"/>
        <v>1.35</v>
      </c>
      <c r="W7" s="3">
        <f t="shared" si="4"/>
        <v>1.35</v>
      </c>
      <c r="X7" s="3">
        <f t="shared" si="4"/>
        <v>1.35</v>
      </c>
      <c r="Y7" s="3">
        <f t="shared" si="4"/>
        <v>1.35</v>
      </c>
      <c r="Z7" s="3">
        <f t="shared" si="4"/>
        <v>1.35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115000000000</v>
      </c>
      <c r="E8" s="2">
        <f>IFERROR(INDEX(E51:E500,MATCH("Free cash flow (Quarter)",$C$51:$C$500,0)),"")</f>
        <v>11000000000</v>
      </c>
      <c r="H8" s="2">
        <f>IFERROR(INDEX(D8:G8,COUNT(D8:G8)),"")</f>
        <v>11000000000</v>
      </c>
      <c r="I8" s="2">
        <f t="shared" ref="I8:Z8" si="5">IFERROR(INDEX(I51:I500,MATCH($C$8,$C$51:$C$500,0)),"")</f>
        <v>364000000000</v>
      </c>
      <c r="J8" s="2">
        <f t="shared" si="5"/>
        <v>428000000000</v>
      </c>
      <c r="K8" s="2">
        <f t="shared" si="5"/>
        <v>85000000000</v>
      </c>
      <c r="L8" s="2">
        <f t="shared" si="5"/>
        <v>254000000000</v>
      </c>
      <c r="M8" s="2">
        <f t="shared" si="5"/>
        <v>607000000000</v>
      </c>
      <c r="N8" s="2">
        <f t="shared" si="5"/>
        <v>89000000000</v>
      </c>
      <c r="O8" s="2">
        <f t="shared" si="5"/>
        <v>335000000000</v>
      </c>
      <c r="P8" s="2">
        <f t="shared" si="5"/>
        <v>-285000000000</v>
      </c>
      <c r="Q8" s="2">
        <f t="shared" si="5"/>
        <v>511000000000</v>
      </c>
      <c r="R8" s="2">
        <f t="shared" si="5"/>
        <v>-9000000000</v>
      </c>
      <c r="S8" s="2">
        <f t="shared" si="5"/>
        <v>236000000000</v>
      </c>
      <c r="T8" s="2">
        <f t="shared" si="5"/>
        <v>113000000000</v>
      </c>
      <c r="U8" s="2">
        <f t="shared" si="5"/>
        <v>276000000000</v>
      </c>
      <c r="V8" s="2">
        <f t="shared" si="5"/>
        <v>-8000000000</v>
      </c>
      <c r="W8" s="2">
        <f t="shared" si="5"/>
        <v>38000000000</v>
      </c>
      <c r="X8" s="2">
        <f t="shared" si="5"/>
        <v>166000000000</v>
      </c>
      <c r="Y8" s="2">
        <f t="shared" si="5"/>
        <v>147000000000</v>
      </c>
      <c r="Z8" s="2">
        <f t="shared" si="5"/>
        <v>44000000000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85.04</v>
      </c>
      <c r="E9" s="3">
        <f>IFERROR(INDEX(E51:E500,MATCH("Free cash flow per share (Quarter)",$C$51:$C$500,0)),"")</f>
        <v>7.9</v>
      </c>
      <c r="H9" s="3">
        <f>IFERROR(INDEX(D9:G9,COUNT(D9:G9)),"")</f>
        <v>7.9</v>
      </c>
      <c r="I9" s="3">
        <f t="shared" ref="I9:Z9" si="6">IFERROR(INDEX(I51:I500,MATCH($C$9,$C$51:$C$500,0)),"")</f>
        <v>269.55</v>
      </c>
      <c r="J9" s="3">
        <f t="shared" si="6"/>
        <v>317.24</v>
      </c>
      <c r="K9" s="3">
        <f t="shared" si="6"/>
        <v>63.12</v>
      </c>
      <c r="L9" s="3">
        <f t="shared" si="6"/>
        <v>188.27</v>
      </c>
      <c r="M9" s="3">
        <f t="shared" si="6"/>
        <v>449.74</v>
      </c>
      <c r="N9" s="3">
        <f t="shared" si="6"/>
        <v>66.14</v>
      </c>
      <c r="O9" s="3">
        <f t="shared" si="6"/>
        <v>248.24</v>
      </c>
      <c r="P9" s="3">
        <f t="shared" si="6"/>
        <v>-211.59</v>
      </c>
      <c r="Q9" s="3">
        <f t="shared" si="6"/>
        <v>378.53</v>
      </c>
      <c r="R9" s="3">
        <f t="shared" si="6"/>
        <v>-6.52</v>
      </c>
      <c r="S9" s="3">
        <f t="shared" si="6"/>
        <v>175.26</v>
      </c>
      <c r="T9" s="3">
        <f t="shared" si="6"/>
        <v>84.11</v>
      </c>
      <c r="U9" s="3">
        <f t="shared" si="6"/>
        <v>204.88</v>
      </c>
      <c r="V9" s="3">
        <f t="shared" si="6"/>
        <v>-5.69</v>
      </c>
      <c r="W9" s="3">
        <f t="shared" si="6"/>
        <v>27.97</v>
      </c>
      <c r="X9" s="3">
        <f t="shared" si="6"/>
        <v>123.12</v>
      </c>
      <c r="Y9" s="3">
        <f t="shared" si="6"/>
        <v>109.27</v>
      </c>
      <c r="Z9" s="3">
        <f t="shared" si="6"/>
        <v>32.36</v>
      </c>
    </row>
    <row r="10" spans="1:26" ht="15.5" x14ac:dyDescent="0.35">
      <c r="C10" t="s">
        <v>18</v>
      </c>
      <c r="D10" s="3">
        <f ca="1">IFERROR(IF(D9=0,"",D2/D9),"")</f>
        <v>18.344308560677327</v>
      </c>
      <c r="E10" s="3">
        <f ca="1">IFERROR(IF(E9=0,"",E2/E9),"")</f>
        <v>186.70886075949366</v>
      </c>
      <c r="I10" s="3">
        <f t="shared" ref="I10:Z10" ca="1" si="7">IFERROR(IF(I9=0,"",I2/I9),"")</f>
        <v>4.3405676126878125</v>
      </c>
      <c r="J10" s="3">
        <f t="shared" ca="1" si="7"/>
        <v>2.7266422897490856</v>
      </c>
      <c r="K10" s="3">
        <f t="shared" ca="1" si="7"/>
        <v>14.179340937896072</v>
      </c>
      <c r="L10" s="3">
        <f t="shared" ca="1" si="7"/>
        <v>5.045944653954427</v>
      </c>
      <c r="M10" s="3">
        <f t="shared" ca="1" si="7"/>
        <v>1.8343932049628675</v>
      </c>
      <c r="N10" s="3">
        <f t="shared" ca="1" si="7"/>
        <v>12.095554883580284</v>
      </c>
      <c r="O10" s="3">
        <f t="shared" ca="1" si="7"/>
        <v>3.8269416693522396</v>
      </c>
      <c r="P10" s="3">
        <f t="shared" ca="1" si="7"/>
        <v>-6.2857412921215561</v>
      </c>
      <c r="Q10" s="3">
        <f t="shared" ca="1" si="7"/>
        <v>3.4607560827411303</v>
      </c>
      <c r="R10" s="3">
        <f t="shared" ca="1" si="7"/>
        <v>-291.41104294478532</v>
      </c>
      <c r="S10" s="3">
        <f t="shared" ca="1" si="7"/>
        <v>10.270455323519343</v>
      </c>
      <c r="T10" s="3">
        <f t="shared" ca="1" si="7"/>
        <v>22.53002021162763</v>
      </c>
      <c r="U10" s="3">
        <f t="shared" ca="1" si="7"/>
        <v>8.1511128465443186</v>
      </c>
      <c r="V10" s="3">
        <f t="shared" ca="1" si="7"/>
        <v>-237.25834797891036</v>
      </c>
      <c r="W10" s="3">
        <f t="shared" ca="1" si="7"/>
        <v>40.757954951734</v>
      </c>
      <c r="X10" s="3">
        <f t="shared" ca="1" si="7"/>
        <v>5.6042884990253405</v>
      </c>
      <c r="Y10" s="3">
        <f t="shared" ca="1" si="7"/>
        <v>2.8827674567584882</v>
      </c>
      <c r="Z10" s="3">
        <f t="shared" ca="1" si="7"/>
        <v>6.1804697156983934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1676345000000</v>
      </c>
      <c r="E11" s="2">
        <f>IFERROR(INDEX(E51:E500,MATCH($C$11,$C$51:$C$500,0)),"")</f>
        <v>1857608000000</v>
      </c>
      <c r="H11" s="2">
        <f>IFERROR(INDEX(D11:G11,COUNT(D11:G11)),"")</f>
        <v>1857608000000</v>
      </c>
      <c r="I11" s="2">
        <f t="shared" ref="I11:Z11" si="8">IFERROR(INDEX(I51:I500,MATCH($C$11,$C$51:$C$500,0)),"")</f>
        <v>1848756000000</v>
      </c>
      <c r="J11" s="2">
        <f t="shared" si="8"/>
        <v>1611060000000</v>
      </c>
      <c r="K11" s="2">
        <f t="shared" si="8"/>
        <v>1270583000000</v>
      </c>
      <c r="L11" s="2">
        <f t="shared" si="8"/>
        <v>1252775000000</v>
      </c>
      <c r="M11" s="2">
        <f t="shared" si="8"/>
        <v>1050982000000</v>
      </c>
      <c r="N11" s="2">
        <f t="shared" si="8"/>
        <v>479882000000</v>
      </c>
      <c r="O11" s="2">
        <f t="shared" si="8"/>
        <v>491544000000</v>
      </c>
      <c r="P11" s="2">
        <f t="shared" si="8"/>
        <v>273682000000</v>
      </c>
      <c r="Q11" s="2">
        <f t="shared" si="8"/>
        <v>676587000000</v>
      </c>
      <c r="R11" s="2">
        <f t="shared" si="8"/>
        <v>277798000000</v>
      </c>
      <c r="S11" s="2">
        <f t="shared" si="8"/>
        <v>468337000000</v>
      </c>
      <c r="T11" s="2">
        <f t="shared" si="8"/>
        <v>355907000000</v>
      </c>
      <c r="U11" s="2">
        <f t="shared" si="8"/>
        <v>290904000000</v>
      </c>
      <c r="V11" s="2">
        <f t="shared" si="8"/>
        <v>153298000000</v>
      </c>
      <c r="W11" s="2">
        <f t="shared" si="8"/>
        <v>194945000000</v>
      </c>
      <c r="X11" s="2">
        <f t="shared" si="8"/>
        <v>211074505420</v>
      </c>
      <c r="Y11" s="2">
        <f t="shared" si="8"/>
        <v>176263775601</v>
      </c>
      <c r="Z11" s="2">
        <f t="shared" si="8"/>
        <v>132737259259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-1676000000000</v>
      </c>
      <c r="E12" s="2">
        <f>IFERROR(INDEX(E51:E500,MATCH("Net Debt (Quarter)",$C$51:$C$500,0)),"")</f>
        <v>-1857000000000</v>
      </c>
      <c r="H12" s="2">
        <f>IFERROR(INDEX(D12:G12,COUNT(D12:G12)),"")</f>
        <v>-1857000000000</v>
      </c>
      <c r="I12" s="2">
        <f t="shared" ref="I12:Z12" si="9">IFERROR(INDEX(I51:I500,MATCH($C$12,$C$51:$C$500,0)),"")</f>
        <v>-1849000000000</v>
      </c>
      <c r="J12" s="2">
        <f t="shared" si="9"/>
        <v>-1610000000000</v>
      </c>
      <c r="K12" s="2">
        <f t="shared" si="9"/>
        <v>-1271000000000</v>
      </c>
      <c r="L12" s="2">
        <f t="shared" si="9"/>
        <v>-1253000000000</v>
      </c>
      <c r="M12" s="2">
        <f t="shared" si="9"/>
        <v>-1051000000000</v>
      </c>
      <c r="N12" s="2">
        <f t="shared" si="9"/>
        <v>-480000000000</v>
      </c>
      <c r="O12" s="2">
        <f t="shared" si="9"/>
        <v>-491000000000</v>
      </c>
      <c r="P12" s="2">
        <f t="shared" si="9"/>
        <v>-272000000000</v>
      </c>
      <c r="Q12" s="2">
        <f t="shared" si="9"/>
        <v>-677000000000</v>
      </c>
      <c r="R12" s="2">
        <f t="shared" si="9"/>
        <v>-268000000000</v>
      </c>
      <c r="S12" s="2">
        <f t="shared" si="9"/>
        <v>-454000000000</v>
      </c>
      <c r="T12" s="2">
        <f t="shared" si="9"/>
        <v>-324000000000</v>
      </c>
      <c r="U12" s="2">
        <f t="shared" si="9"/>
        <v>-258000000000</v>
      </c>
      <c r="V12" s="2">
        <f t="shared" si="9"/>
        <v>-83000000000</v>
      </c>
      <c r="W12" s="2">
        <f t="shared" si="9"/>
        <v>-195000000000</v>
      </c>
      <c r="X12" s="2">
        <f t="shared" si="9"/>
        <v>-211000000000</v>
      </c>
      <c r="Y12" s="2">
        <f t="shared" si="9"/>
        <v>-79000000000</v>
      </c>
      <c r="Z12" s="2">
        <f t="shared" si="9"/>
        <v>65000000000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1000000000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1000000000</v>
      </c>
      <c r="Q13" s="2">
        <f t="shared" si="10"/>
        <v>0</v>
      </c>
      <c r="R13" s="2">
        <f t="shared" si="10"/>
        <v>10000000000</v>
      </c>
      <c r="S13" s="2">
        <f t="shared" si="10"/>
        <v>15000000000</v>
      </c>
      <c r="T13" s="2">
        <f t="shared" si="10"/>
        <v>32000000000</v>
      </c>
      <c r="U13" s="2">
        <f t="shared" si="10"/>
        <v>33000000000</v>
      </c>
      <c r="V13" s="2">
        <f t="shared" si="10"/>
        <v>70000000000</v>
      </c>
      <c r="W13" s="2">
        <f t="shared" si="10"/>
        <v>0</v>
      </c>
      <c r="X13" s="2">
        <f t="shared" si="10"/>
        <v>1000000000</v>
      </c>
      <c r="Y13" s="2">
        <f t="shared" si="10"/>
        <v>97000000000</v>
      </c>
      <c r="Z13" s="2">
        <f t="shared" si="10"/>
        <v>198000000000</v>
      </c>
    </row>
    <row r="14" spans="1:26" ht="15.5" x14ac:dyDescent="0.35">
      <c r="C14" t="s">
        <v>27</v>
      </c>
      <c r="D14" s="2">
        <f>IFERROR(INDEX(D51:D500,MATCH($C$14,$C$51:$C$500,0)),"")</f>
        <v>-1183000000</v>
      </c>
      <c r="E14" s="2">
        <f>IFERROR(INDEX(E51:E500,MATCH($C$14,$C$51:$C$500,0)),"")</f>
        <v>-1049000000</v>
      </c>
      <c r="H14" s="2">
        <f>IFERROR(SUM(D14:G14)*(4/MAX(1,COUNT(D14:G14))),"")</f>
        <v>-4464000000</v>
      </c>
      <c r="I14" s="2">
        <f t="shared" ref="I14:Z14" si="11">IFERROR(INDEX(I51:I500,MATCH($C$14,$C$51:$C$500,0)),"")</f>
        <v>-4755000000</v>
      </c>
      <c r="J14" s="2">
        <f t="shared" si="11"/>
        <v>-5207000000</v>
      </c>
      <c r="K14" s="2">
        <f t="shared" si="11"/>
        <v>-7841000000</v>
      </c>
      <c r="L14" s="2">
        <f t="shared" si="11"/>
        <v>-6260000000</v>
      </c>
      <c r="M14" s="2">
        <f t="shared" si="11"/>
        <v>-6316000000</v>
      </c>
      <c r="N14" s="2">
        <f t="shared" si="11"/>
        <v>-16269000000</v>
      </c>
      <c r="O14" s="2">
        <f t="shared" si="11"/>
        <v>-15775000000</v>
      </c>
      <c r="P14" s="2">
        <f t="shared" si="11"/>
        <v>-8870000000</v>
      </c>
      <c r="Q14" s="2">
        <f t="shared" si="11"/>
        <v>-8884000000</v>
      </c>
      <c r="R14" s="2">
        <f t="shared" si="11"/>
        <v>-8418000000</v>
      </c>
      <c r="S14" s="2">
        <f t="shared" si="11"/>
        <v>-10028000000</v>
      </c>
      <c r="T14" s="2">
        <f t="shared" si="11"/>
        <v>-5535000000</v>
      </c>
      <c r="U14" s="2">
        <f t="shared" si="11"/>
        <v>-1396000000</v>
      </c>
      <c r="V14" s="2">
        <f t="shared" si="11"/>
        <v>-3323000000</v>
      </c>
      <c r="W14" s="2">
        <f t="shared" si="11"/>
        <v>-542000000</v>
      </c>
      <c r="X14" s="2">
        <f t="shared" si="11"/>
        <v>-3379623760</v>
      </c>
      <c r="Y14" s="2">
        <f t="shared" si="11"/>
        <v>-16868582557</v>
      </c>
      <c r="Z14" s="2">
        <f t="shared" si="11"/>
        <v>-18011199952</v>
      </c>
    </row>
    <row r="15" spans="1:26" ht="15.5" x14ac:dyDescent="0.35">
      <c r="C15" t="s">
        <v>28</v>
      </c>
      <c r="D15" s="2">
        <f>IFERROR(INDEX(D51:D500,MATCH($C$15,$C$51:$C$500,0)),"")</f>
        <v>-17209000000</v>
      </c>
      <c r="E15" s="2">
        <f>IFERROR(INDEX(E51:E500,MATCH($C$15,$C$51:$C$500,0)),"")</f>
        <v>-18023000000</v>
      </c>
      <c r="H15" s="2">
        <f>IFERROR(SUM(D15:G15)*(4/MAX(1,COUNT(D15:G15))),"")</f>
        <v>-70464000000</v>
      </c>
      <c r="I15" s="2">
        <f t="shared" ref="I15:Z15" si="12">IFERROR(INDEX(I51:I500,MATCH($C$15,$C$51:$C$500,0)),"")</f>
        <v>-71053000000</v>
      </c>
      <c r="J15" s="2">
        <f t="shared" si="12"/>
        <v>-51582000000</v>
      </c>
      <c r="K15" s="2">
        <f t="shared" si="12"/>
        <v>-66913000000</v>
      </c>
      <c r="L15" s="2">
        <f t="shared" si="12"/>
        <v>-32202000000</v>
      </c>
      <c r="M15" s="2">
        <f t="shared" si="12"/>
        <v>-24575000000</v>
      </c>
      <c r="N15" s="2">
        <f t="shared" si="12"/>
        <v>-15937000000</v>
      </c>
      <c r="O15" s="2">
        <f t="shared" si="12"/>
        <v>-86902000000</v>
      </c>
      <c r="P15" s="2">
        <f t="shared" si="12"/>
        <v>-90724000000</v>
      </c>
      <c r="Q15" s="2">
        <f t="shared" si="12"/>
        <v>-92214000000</v>
      </c>
      <c r="R15" s="2">
        <f t="shared" si="12"/>
        <v>-84992000000</v>
      </c>
      <c r="S15" s="2">
        <f t="shared" si="12"/>
        <v>-82535000000</v>
      </c>
      <c r="T15" s="2">
        <f t="shared" si="12"/>
        <v>-80442000000</v>
      </c>
      <c r="U15" s="2">
        <f t="shared" si="12"/>
        <v>-69382000000</v>
      </c>
      <c r="V15" s="2">
        <f t="shared" si="12"/>
        <v>-55698000000</v>
      </c>
      <c r="W15" s="2">
        <f t="shared" si="12"/>
        <v>-42505000000</v>
      </c>
      <c r="X15" s="2">
        <f t="shared" si="12"/>
        <v>-40074967314</v>
      </c>
      <c r="Y15" s="2">
        <f t="shared" si="12"/>
        <v>-23744582131</v>
      </c>
      <c r="Z15" s="2">
        <f t="shared" si="12"/>
        <v>-21428326426</v>
      </c>
    </row>
    <row r="16" spans="1:26" ht="15.5" x14ac:dyDescent="0.35">
      <c r="C16" t="s">
        <v>29</v>
      </c>
      <c r="D16" s="2">
        <f>IFERROR(INDEX(D51:D500,MATCH($C$16,$C$51:$C$500,0)),"")</f>
        <v>86171000000</v>
      </c>
      <c r="E16" s="2">
        <f>IFERROR(INDEX(E51:E500,MATCH($C$16,$C$51:$C$500,0)),"")</f>
        <v>87509000000</v>
      </c>
      <c r="H16" s="2">
        <f>IFERROR(SUM(D16:G16)*(4/MAX(1,COUNT(D16:G16))),"")</f>
        <v>347360000000</v>
      </c>
      <c r="I16" s="2">
        <f t="shared" ref="I16:Z16" si="13">IFERROR(INDEX(I51:I500,MATCH($C$16,$C$51:$C$500,0)),"")</f>
        <v>341671000000</v>
      </c>
      <c r="J16" s="2">
        <f t="shared" si="13"/>
        <v>256239000000</v>
      </c>
      <c r="K16" s="2">
        <f t="shared" si="13"/>
        <v>207986000000</v>
      </c>
      <c r="L16" s="2">
        <f t="shared" si="13"/>
        <v>129273000000</v>
      </c>
      <c r="M16" s="2">
        <f t="shared" si="13"/>
        <v>111886000000</v>
      </c>
      <c r="N16" s="2">
        <f t="shared" si="13"/>
        <v>63720000000</v>
      </c>
      <c r="O16" s="2">
        <f t="shared" si="13"/>
        <v>337894000000</v>
      </c>
      <c r="P16" s="2">
        <f t="shared" si="13"/>
        <v>361128000000</v>
      </c>
      <c r="Q16" s="2">
        <f t="shared" si="13"/>
        <v>349439000000</v>
      </c>
      <c r="R16" s="2">
        <f t="shared" si="13"/>
        <v>340105000000</v>
      </c>
      <c r="S16" s="2">
        <f t="shared" si="13"/>
        <v>347655000000</v>
      </c>
      <c r="T16" s="2">
        <f t="shared" si="13"/>
        <v>340663000000</v>
      </c>
      <c r="U16" s="2">
        <f t="shared" si="13"/>
        <v>278388000000</v>
      </c>
      <c r="V16" s="2">
        <f t="shared" si="13"/>
        <v>226890000000</v>
      </c>
      <c r="W16" s="2">
        <f t="shared" si="13"/>
        <v>181978000000</v>
      </c>
      <c r="X16" s="2">
        <f t="shared" si="13"/>
        <v>158489832848</v>
      </c>
      <c r="Y16" s="2">
        <f t="shared" si="13"/>
        <v>90692141317</v>
      </c>
      <c r="Z16" s="2">
        <f t="shared" si="13"/>
        <v>83914944293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1100</v>
      </c>
      <c r="O18" t="s">
        <v>1101</v>
      </c>
      <c r="P18" t="s">
        <v>1102</v>
      </c>
      <c r="Q18" t="s">
        <v>1103</v>
      </c>
      <c r="R18" t="s">
        <v>1104</v>
      </c>
      <c r="S18" t="s">
        <v>1105</v>
      </c>
      <c r="T18" t="s">
        <v>1106</v>
      </c>
      <c r="U18" t="s">
        <v>1107</v>
      </c>
      <c r="V18" t="s">
        <v>1108</v>
      </c>
      <c r="W18" t="s">
        <v>1109</v>
      </c>
      <c r="X18" t="s">
        <v>1110</v>
      </c>
      <c r="Y18" t="s">
        <v>1111</v>
      </c>
      <c r="Z18" t="s">
        <v>1112</v>
      </c>
    </row>
    <row r="19" spans="1:26" ht="15.5" x14ac:dyDescent="0.35">
      <c r="A19" t="s">
        <v>37</v>
      </c>
      <c r="C19" t="s">
        <v>38</v>
      </c>
    </row>
    <row r="20" spans="1:26" ht="15.5" x14ac:dyDescent="0.35">
      <c r="A20" t="s">
        <v>39</v>
      </c>
      <c r="C20" t="s">
        <v>40</v>
      </c>
      <c r="D20" s="2">
        <f ca="1">IFERROR(D21*D2,"")</f>
        <v>2106000000000</v>
      </c>
      <c r="E20" s="2">
        <f ca="1">IFERROR(E21*E2,"")</f>
        <v>1991250000000</v>
      </c>
      <c r="H20" s="2">
        <f t="shared" ref="H20:Z20" ca="1" si="14">IFERROR(H21*H2,"")</f>
        <v>1991250000000</v>
      </c>
      <c r="I20" s="2">
        <f t="shared" ca="1" si="14"/>
        <v>1579500000000</v>
      </c>
      <c r="J20" s="2">
        <f t="shared" ca="1" si="14"/>
        <v>1167750000000</v>
      </c>
      <c r="K20" s="2">
        <f t="shared" ca="1" si="14"/>
        <v>1208250000000</v>
      </c>
      <c r="L20" s="2">
        <f t="shared" ca="1" si="14"/>
        <v>1282500000000</v>
      </c>
      <c r="M20" s="2">
        <f t="shared" ca="1" si="14"/>
        <v>1113750000000</v>
      </c>
      <c r="N20" s="2">
        <f t="shared" ca="1" si="14"/>
        <v>1080000000000</v>
      </c>
      <c r="O20" s="2">
        <f t="shared" ca="1" si="14"/>
        <v>1282500000000</v>
      </c>
      <c r="P20" s="2">
        <f t="shared" ca="1" si="14"/>
        <v>1795500000000</v>
      </c>
      <c r="Q20" s="2">
        <f t="shared" ca="1" si="14"/>
        <v>1768500000000</v>
      </c>
      <c r="R20" s="2">
        <f t="shared" ca="1" si="14"/>
        <v>2565000000000</v>
      </c>
      <c r="S20" s="2">
        <f t="shared" ca="1" si="14"/>
        <v>2430000000000</v>
      </c>
      <c r="T20" s="2">
        <f t="shared" ca="1" si="14"/>
        <v>2558250000000</v>
      </c>
      <c r="U20" s="2">
        <f t="shared" ca="1" si="14"/>
        <v>2254500000000</v>
      </c>
      <c r="V20" s="2">
        <f t="shared" ca="1" si="14"/>
        <v>1822500000000</v>
      </c>
      <c r="W20" s="2">
        <f t="shared" ca="1" si="14"/>
        <v>1539000000000</v>
      </c>
      <c r="X20" s="2">
        <f t="shared" ca="1" si="14"/>
        <v>931500000000</v>
      </c>
      <c r="Y20" s="2">
        <f t="shared" ca="1" si="14"/>
        <v>425250000000</v>
      </c>
      <c r="Z20" s="2">
        <f t="shared" ca="1" si="14"/>
        <v>270000000000</v>
      </c>
    </row>
    <row r="21" spans="1:26" ht="15.5" x14ac:dyDescent="0.35">
      <c r="C21" t="s">
        <v>12</v>
      </c>
      <c r="D21" s="2">
        <f>IFERROR(INDEX(D51:D500,MATCH($C$7,$C$51:$C$500,0)),"")</f>
        <v>1350000000</v>
      </c>
      <c r="E21" s="2">
        <f>IFERROR(INDEX(E51:E500,MATCH($C$7,$C$51:$C$500,0)),"")</f>
        <v>1350000000</v>
      </c>
      <c r="H21" s="2">
        <f>IFERROR(INDEX(D21:G21,COUNT(D21:G21)),"")</f>
        <v>1350000000</v>
      </c>
      <c r="I21" s="2">
        <f t="shared" ref="I21:Z21" si="15">IFERROR(INDEX(I51:I500,MATCH($C$7,$C$51:$C$500,0)),"")</f>
        <v>1350000000</v>
      </c>
      <c r="J21" s="2">
        <f t="shared" si="15"/>
        <v>1350000000</v>
      </c>
      <c r="K21" s="2">
        <f t="shared" si="15"/>
        <v>1350000000</v>
      </c>
      <c r="L21" s="2">
        <f t="shared" si="15"/>
        <v>1350000000</v>
      </c>
      <c r="M21" s="2">
        <f t="shared" si="15"/>
        <v>1350000000</v>
      </c>
      <c r="N21" s="2">
        <f t="shared" si="15"/>
        <v>1350000000</v>
      </c>
      <c r="O21" s="2">
        <f t="shared" si="15"/>
        <v>1350000000</v>
      </c>
      <c r="P21" s="2">
        <f t="shared" si="15"/>
        <v>1350000000</v>
      </c>
      <c r="Q21" s="2">
        <f t="shared" si="15"/>
        <v>1350000000</v>
      </c>
      <c r="R21" s="2">
        <f t="shared" si="15"/>
        <v>1350000000</v>
      </c>
      <c r="S21" s="2">
        <f t="shared" si="15"/>
        <v>1350000000</v>
      </c>
      <c r="T21" s="2">
        <f t="shared" si="15"/>
        <v>1350000000</v>
      </c>
      <c r="U21" s="2">
        <f t="shared" si="15"/>
        <v>1350000000</v>
      </c>
      <c r="V21" s="2">
        <f t="shared" si="15"/>
        <v>1350000000</v>
      </c>
      <c r="W21" s="2">
        <f t="shared" si="15"/>
        <v>1350000000</v>
      </c>
      <c r="X21" s="2">
        <f t="shared" si="15"/>
        <v>1350000000</v>
      </c>
      <c r="Y21" s="2">
        <f t="shared" si="15"/>
        <v>1350000000</v>
      </c>
      <c r="Z21" s="2">
        <f t="shared" si="15"/>
        <v>1350000000</v>
      </c>
    </row>
    <row r="23" spans="1:26" ht="15.5" x14ac:dyDescent="0.35">
      <c r="B23" t="s">
        <v>41</v>
      </c>
      <c r="C23" t="s">
        <v>42</v>
      </c>
      <c r="D23" s="3">
        <f>IFERROR(D5/D6*100,"")</f>
        <v>3.5438094332690131</v>
      </c>
      <c r="E23" s="3">
        <f>IFERROR(E5/E6*100,"")</f>
        <v>3.2149095861614643</v>
      </c>
      <c r="H23" s="3">
        <f t="shared" ref="H23:Z23" si="16">IFERROR(H5/H6*100,"")</f>
        <v>12.810415911059133</v>
      </c>
      <c r="I23" s="3">
        <f t="shared" si="16"/>
        <v>13.114101376497164</v>
      </c>
      <c r="J23" s="3">
        <f t="shared" si="16"/>
        <v>10.658319744918625</v>
      </c>
      <c r="K23" s="3">
        <f t="shared" si="16"/>
        <v>8.066177726237262</v>
      </c>
      <c r="L23" s="3">
        <f t="shared" si="16"/>
        <v>6.0231912885610983</v>
      </c>
      <c r="M23" s="3">
        <f t="shared" si="16"/>
        <v>5.3116358339277481</v>
      </c>
      <c r="N23" s="3">
        <f t="shared" si="16"/>
        <v>2.706590443428305</v>
      </c>
      <c r="O23" s="3">
        <f t="shared" si="16"/>
        <v>14.940744521866408</v>
      </c>
      <c r="P23" s="3">
        <f t="shared" si="16"/>
        <v>18.346066077315459</v>
      </c>
      <c r="Q23" s="3">
        <f t="shared" si="16"/>
        <v>19.276951582822679</v>
      </c>
      <c r="R23" s="3">
        <f t="shared" si="16"/>
        <v>22.997316322418566</v>
      </c>
      <c r="S23" s="3">
        <f t="shared" si="16"/>
        <v>24.717744256059053</v>
      </c>
      <c r="T23" s="3">
        <f t="shared" si="16"/>
        <v>28.694367542718325</v>
      </c>
      <c r="U23" s="3">
        <f t="shared" si="16"/>
        <v>28.515330092605168</v>
      </c>
      <c r="V23" s="3">
        <f t="shared" si="16"/>
        <v>25.928184388872218</v>
      </c>
      <c r="W23" s="3">
        <f t="shared" si="16"/>
        <v>25.060147012054557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43</v>
      </c>
      <c r="D24" s="4">
        <f>IFERROR(_xlfn.RRI(5,I23,D23),"")</f>
        <v>-0.23025590729749745</v>
      </c>
      <c r="E24" s="4">
        <f>IFERROR(_xlfn.RRI(5,J23,E23),"")</f>
        <v>-0.21314265384219555</v>
      </c>
      <c r="H24" s="4">
        <f t="shared" ref="H24:Z24" si="17">IFERROR(_xlfn.RRI(5,M23,H23),"")</f>
        <v>0.19252361404767537</v>
      </c>
      <c r="I24" s="4">
        <f t="shared" si="17"/>
        <v>0.37108127131259039</v>
      </c>
      <c r="J24" s="4">
        <f t="shared" si="17"/>
        <v>-6.5319244290934164E-2</v>
      </c>
      <c r="K24" s="4">
        <f t="shared" si="17"/>
        <v>-0.15155251493538313</v>
      </c>
      <c r="L24" s="4">
        <f t="shared" si="17"/>
        <v>-0.20757592806434055</v>
      </c>
      <c r="M24" s="4">
        <f t="shared" si="17"/>
        <v>-0.25404912682873459</v>
      </c>
      <c r="N24" s="4">
        <f t="shared" si="17"/>
        <v>-0.35748578283020804</v>
      </c>
      <c r="O24" s="4">
        <f t="shared" si="17"/>
        <v>-0.12236261132721871</v>
      </c>
      <c r="P24" s="4">
        <f t="shared" si="17"/>
        <v>-8.4427141152834118E-2</v>
      </c>
      <c r="Q24" s="4">
        <f t="shared" si="17"/>
        <v>-5.7560999515701039E-2</v>
      </c>
      <c r="R24" s="4">
        <f t="shared" si="17"/>
        <v>-1.7033518586540786E-2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44</v>
      </c>
      <c r="C25" t="s">
        <v>45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200.64</v>
      </c>
      <c r="J25" s="3">
        <f t="shared" si="18"/>
        <v>151.72999999999999</v>
      </c>
      <c r="K25" s="3">
        <f t="shared" si="18"/>
        <v>104.59</v>
      </c>
      <c r="L25" s="3">
        <f t="shared" si="18"/>
        <v>71.97</v>
      </c>
      <c r="M25" s="3">
        <f t="shared" si="18"/>
        <v>64.73</v>
      </c>
      <c r="N25" s="3">
        <f t="shared" si="18"/>
        <v>35.43</v>
      </c>
      <c r="O25" s="3">
        <f t="shared" si="18"/>
        <v>186.09</v>
      </c>
      <c r="P25" s="3">
        <f t="shared" si="18"/>
        <v>200.48</v>
      </c>
      <c r="Q25" s="3">
        <f t="shared" si="18"/>
        <v>190.71</v>
      </c>
      <c r="R25" s="3">
        <f t="shared" si="18"/>
        <v>189.14</v>
      </c>
      <c r="S25" s="3">
        <f t="shared" si="18"/>
        <v>196.56</v>
      </c>
      <c r="T25" s="3">
        <f t="shared" si="18"/>
        <v>192.93</v>
      </c>
      <c r="U25" s="3">
        <f t="shared" si="18"/>
        <v>154.96</v>
      </c>
      <c r="V25" s="3">
        <f t="shared" si="18"/>
        <v>126.92</v>
      </c>
      <c r="W25" s="3">
        <f t="shared" si="18"/>
        <v>103.41</v>
      </c>
      <c r="X25" s="3">
        <f t="shared" si="18"/>
        <v>87.79</v>
      </c>
      <c r="Y25" s="3">
        <f t="shared" si="18"/>
        <v>49.64</v>
      </c>
      <c r="Z25" s="3">
        <f t="shared" si="18"/>
        <v>46.33</v>
      </c>
    </row>
    <row r="26" spans="1:26" ht="15.5" x14ac:dyDescent="0.35">
      <c r="C26" t="s">
        <v>46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0.41452058954671256</v>
      </c>
      <c r="J26" s="4">
        <f t="shared" si="19"/>
        <v>-4.0003423260720927E-2</v>
      </c>
      <c r="K26" s="4">
        <f t="shared" si="19"/>
        <v>-0.12202161954374158</v>
      </c>
      <c r="L26" s="4">
        <f t="shared" si="19"/>
        <v>-0.1770838088296931</v>
      </c>
      <c r="M26" s="4">
        <f t="shared" si="19"/>
        <v>-0.19301689121592114</v>
      </c>
      <c r="N26" s="4">
        <f t="shared" si="19"/>
        <v>-0.29013591856201826</v>
      </c>
      <c r="O26" s="4">
        <f t="shared" si="19"/>
        <v>-7.1934029616789186E-3</v>
      </c>
      <c r="P26" s="4">
        <f t="shared" si="19"/>
        <v>5.2859182521223458E-2</v>
      </c>
      <c r="Q26" s="4">
        <f t="shared" si="19"/>
        <v>8.4847470125202218E-2</v>
      </c>
      <c r="R26" s="4">
        <f t="shared" si="19"/>
        <v>0.12835087316531313</v>
      </c>
      <c r="S26" s="4">
        <f t="shared" si="19"/>
        <v>0.17492465936964785</v>
      </c>
      <c r="T26" s="4">
        <f t="shared" si="19"/>
        <v>0.31193886638834978</v>
      </c>
      <c r="U26" s="4">
        <f t="shared" si="19"/>
        <v>0.27312621702546047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47</v>
      </c>
      <c r="D27" s="3">
        <f>IFERROR(D4/D21,"")</f>
        <v>589.96296296296293</v>
      </c>
      <c r="E27" s="3">
        <f>IFERROR(E4/E21,"")</f>
        <v>562.83629629629627</v>
      </c>
      <c r="H27" s="3">
        <f t="shared" ref="H27:Z27" si="20">IFERROR(H4/H21,"")</f>
        <v>2305.5985185185186</v>
      </c>
      <c r="I27" s="3">
        <f t="shared" si="20"/>
        <v>2215.3985185185184</v>
      </c>
      <c r="J27" s="3">
        <f t="shared" si="20"/>
        <v>2084.6385185185186</v>
      </c>
      <c r="K27" s="3">
        <f t="shared" si="20"/>
        <v>2199.2237037037039</v>
      </c>
      <c r="L27" s="3">
        <f t="shared" si="20"/>
        <v>2155.534814814815</v>
      </c>
      <c r="M27" s="3">
        <f t="shared" si="20"/>
        <v>2443.7814814814815</v>
      </c>
      <c r="N27" s="3">
        <f t="shared" si="20"/>
        <v>2480.6451851851853</v>
      </c>
      <c r="O27" s="3">
        <f t="shared" si="20"/>
        <v>3534.6666666666665</v>
      </c>
      <c r="P27" s="3">
        <f t="shared" si="20"/>
        <v>3014.7962962962961</v>
      </c>
      <c r="Q27" s="3">
        <f t="shared" si="20"/>
        <v>2902.5392592592593</v>
      </c>
      <c r="R27" s="3">
        <f t="shared" si="20"/>
        <v>2009.4696296296297</v>
      </c>
      <c r="S27" s="3">
        <f t="shared" si="20"/>
        <v>1966.4007407407407</v>
      </c>
      <c r="T27" s="3">
        <f t="shared" si="20"/>
        <v>1690.5422222222223</v>
      </c>
      <c r="U27" s="3">
        <f t="shared" si="20"/>
        <v>1675.0022222222221</v>
      </c>
      <c r="V27" s="3">
        <f t="shared" si="20"/>
        <v>1528.9288888888889</v>
      </c>
      <c r="W27" s="3">
        <f t="shared" si="20"/>
        <v>1277.5111111111112</v>
      </c>
      <c r="X27" s="3">
        <f t="shared" si="20"/>
        <v>1159.6795190081482</v>
      </c>
      <c r="Y27" s="3">
        <f t="shared" si="20"/>
        <v>989.06446060740745</v>
      </c>
      <c r="Z27" s="3">
        <f t="shared" si="20"/>
        <v>761.28720389185185</v>
      </c>
    </row>
    <row r="28" spans="1:26" ht="15.5" x14ac:dyDescent="0.35">
      <c r="C28" t="s">
        <v>48</v>
      </c>
      <c r="D28" s="4">
        <f>IFERROR(_xlfn.RRI(5,I27,D27),"")</f>
        <v>-0.232506727333468</v>
      </c>
      <c r="E28" s="4">
        <f>IFERROR(_xlfn.RRI(5,J27,E27),"")</f>
        <v>-0.23039076984279483</v>
      </c>
      <c r="H28" s="4">
        <f t="shared" ref="H28:Z28" si="21">IFERROR(_xlfn.RRI(5,M27,H27),"")</f>
        <v>-1.1573767332601959E-2</v>
      </c>
      <c r="I28" s="4">
        <f t="shared" si="21"/>
        <v>-2.2363422109464293E-2</v>
      </c>
      <c r="J28" s="4">
        <f t="shared" si="21"/>
        <v>-0.1002197448283666</v>
      </c>
      <c r="K28" s="4">
        <f t="shared" si="21"/>
        <v>-6.1136864198933383E-2</v>
      </c>
      <c r="L28" s="4">
        <f t="shared" si="21"/>
        <v>-5.7773341061106209E-2</v>
      </c>
      <c r="M28" s="4">
        <f t="shared" si="21"/>
        <v>3.9911029716167334E-2</v>
      </c>
      <c r="N28" s="4">
        <f t="shared" si="21"/>
        <v>4.7559076697846425E-2</v>
      </c>
      <c r="O28" s="4">
        <f t="shared" si="21"/>
        <v>0.15894943600592204</v>
      </c>
      <c r="P28" s="4">
        <f t="shared" si="21"/>
        <v>0.1247306159572712</v>
      </c>
      <c r="Q28" s="4">
        <f t="shared" si="21"/>
        <v>0.13678455187795779</v>
      </c>
      <c r="R28" s="4">
        <f t="shared" si="21"/>
        <v>9.4821587451549005E-2</v>
      </c>
      <c r="S28" s="4">
        <f t="shared" si="21"/>
        <v>0.11139082809383583</v>
      </c>
      <c r="T28" s="4">
        <f t="shared" si="21"/>
        <v>0.11316690229592186</v>
      </c>
      <c r="U28" s="4">
        <f t="shared" si="21"/>
        <v>0.17082873221604067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49</v>
      </c>
      <c r="H29" s="4" t="str">
        <f t="shared" ref="H29:Z29" si="22">IFERROR(((H25-I25)/I25)*100%,"")</f>
        <v/>
      </c>
      <c r="I29" s="4">
        <f t="shared" si="22"/>
        <v>0.32234890924668819</v>
      </c>
      <c r="J29" s="4">
        <f t="shared" si="22"/>
        <v>0.4507123051917008</v>
      </c>
      <c r="K29" s="4">
        <f t="shared" si="22"/>
        <v>0.45324440739196897</v>
      </c>
      <c r="L29" s="4">
        <f t="shared" si="22"/>
        <v>0.11184921983624277</v>
      </c>
      <c r="M29" s="4">
        <f t="shared" si="22"/>
        <v>0.82698278295230043</v>
      </c>
      <c r="N29" s="4">
        <f t="shared" si="22"/>
        <v>-0.80960825407061099</v>
      </c>
      <c r="O29" s="4">
        <f t="shared" si="22"/>
        <v>-7.1777733439744543E-2</v>
      </c>
      <c r="P29" s="4">
        <f t="shared" si="22"/>
        <v>5.1229615646793465E-2</v>
      </c>
      <c r="Q29" s="4">
        <f t="shared" si="22"/>
        <v>8.3007296182722942E-3</v>
      </c>
      <c r="R29" s="4">
        <f t="shared" si="22"/>
        <v>-3.7749287749287833E-2</v>
      </c>
      <c r="S29" s="4">
        <f t="shared" si="22"/>
        <v>1.8815114290157028E-2</v>
      </c>
      <c r="T29" s="4">
        <f t="shared" si="22"/>
        <v>0.2450309757356737</v>
      </c>
      <c r="U29" s="4">
        <f t="shared" si="22"/>
        <v>0.22092656791679802</v>
      </c>
      <c r="V29" s="4">
        <f t="shared" si="22"/>
        <v>0.22734745189053288</v>
      </c>
      <c r="W29" s="4">
        <f t="shared" si="22"/>
        <v>0.17792459277822062</v>
      </c>
      <c r="X29" s="4">
        <f t="shared" si="22"/>
        <v>0.76853344077356978</v>
      </c>
      <c r="Y29" s="4">
        <f t="shared" si="22"/>
        <v>7.1443988776171002E-2</v>
      </c>
      <c r="Z29" s="4" t="str">
        <f t="shared" si="22"/>
        <v/>
      </c>
    </row>
    <row r="30" spans="1:26" ht="15.5" x14ac:dyDescent="0.35">
      <c r="C30" t="s">
        <v>50</v>
      </c>
      <c r="H30" s="4">
        <f t="shared" ref="H30:Z30" si="23">IFERROR(((H27-I27)/I27)*100%,"")</f>
        <v>4.0715022261691693E-2</v>
      </c>
      <c r="I30" s="4">
        <f t="shared" si="23"/>
        <v>6.2725503169214408E-2</v>
      </c>
      <c r="J30" s="4">
        <f t="shared" si="23"/>
        <v>-5.2102560095279464E-2</v>
      </c>
      <c r="K30" s="4">
        <f t="shared" si="23"/>
        <v>2.0268236257943363E-2</v>
      </c>
      <c r="L30" s="4">
        <f t="shared" si="23"/>
        <v>-0.11795108067187909</v>
      </c>
      <c r="M30" s="4">
        <f t="shared" si="23"/>
        <v>-1.4860530608673818E-2</v>
      </c>
      <c r="N30" s="4">
        <f t="shared" si="23"/>
        <v>-0.29819543987593777</v>
      </c>
      <c r="O30" s="4">
        <f t="shared" si="23"/>
        <v>0.17243963415008695</v>
      </c>
      <c r="P30" s="4">
        <f t="shared" si="23"/>
        <v>3.8675458627796561E-2</v>
      </c>
      <c r="Q30" s="4">
        <f t="shared" si="23"/>
        <v>0.44443051861113891</v>
      </c>
      <c r="R30" s="4">
        <f t="shared" si="23"/>
        <v>2.1902396595245881E-2</v>
      </c>
      <c r="S30" s="4">
        <f t="shared" si="23"/>
        <v>0.16317753847987401</v>
      </c>
      <c r="T30" s="4">
        <f t="shared" si="23"/>
        <v>9.2775996317087297E-3</v>
      </c>
      <c r="U30" s="4">
        <f t="shared" si="23"/>
        <v>9.553965157888307E-2</v>
      </c>
      <c r="V30" s="4">
        <f t="shared" si="23"/>
        <v>0.19680281102143049</v>
      </c>
      <c r="W30" s="4">
        <f t="shared" si="23"/>
        <v>0.1016070303662361</v>
      </c>
      <c r="X30" s="4">
        <f t="shared" si="23"/>
        <v>0.17250145485559359</v>
      </c>
      <c r="Y30" s="4">
        <f t="shared" si="23"/>
        <v>0.29920016460425564</v>
      </c>
      <c r="Z30" s="4" t="str">
        <f t="shared" si="23"/>
        <v/>
      </c>
    </row>
    <row r="32" spans="1:26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1442.77</v>
      </c>
      <c r="E32" s="3">
        <f>IFERROR(INDEX(E51:E500,MATCH($A$32,$C$51:$C$500,0)),"")</f>
        <v>1602.64</v>
      </c>
      <c r="H32" s="3">
        <f>IFERROR(INDEX(D32:G32,COUNT(D32:G32)),"")</f>
        <v>1602.64</v>
      </c>
      <c r="I32" s="3">
        <f t="shared" ref="I32:Z32" si="24">IFERROR(INDEX(I51:I500,MATCH($C$32,$C$51:$C$500,0)),"")</f>
        <v>1551.12</v>
      </c>
      <c r="J32" s="3">
        <f t="shared" si="24"/>
        <v>1427.7</v>
      </c>
      <c r="K32" s="3">
        <f t="shared" si="24"/>
        <v>1328.53</v>
      </c>
      <c r="L32" s="3">
        <f t="shared" si="24"/>
        <v>1255.3699999999999</v>
      </c>
      <c r="M32" s="3">
        <f t="shared" si="24"/>
        <v>1206.76</v>
      </c>
      <c r="N32" s="3">
        <f t="shared" si="24"/>
        <v>1158.6600000000001</v>
      </c>
      <c r="O32" s="3">
        <f t="shared" si="24"/>
        <v>1205.54</v>
      </c>
      <c r="P32" s="3">
        <f t="shared" si="24"/>
        <v>1100.42</v>
      </c>
      <c r="Q32" s="3">
        <f t="shared" si="24"/>
        <v>979.54</v>
      </c>
      <c r="R32" s="3">
        <f t="shared" si="24"/>
        <v>864.71</v>
      </c>
      <c r="S32" s="3">
        <f t="shared" si="24"/>
        <v>785.85</v>
      </c>
      <c r="T32" s="3">
        <f t="shared" si="24"/>
        <v>668.98</v>
      </c>
      <c r="U32" s="3">
        <f t="shared" si="24"/>
        <v>546.02</v>
      </c>
      <c r="V32" s="3">
        <f t="shared" si="24"/>
        <v>469.32</v>
      </c>
      <c r="W32" s="3">
        <f t="shared" si="24"/>
        <v>412.63</v>
      </c>
      <c r="X32" s="3">
        <f t="shared" si="24"/>
        <v>346.23</v>
      </c>
      <c r="Y32" s="3">
        <f t="shared" si="24"/>
        <v>282.43</v>
      </c>
      <c r="Z32" s="3">
        <f t="shared" si="24"/>
        <v>246.8</v>
      </c>
    </row>
    <row r="33" spans="1:26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1.02</v>
      </c>
      <c r="E33" s="3">
        <f>IFERROR(INDEX(E51:E500,MATCH($A$33,$C$51:$C$500,0)),"")</f>
        <v>0.97</v>
      </c>
      <c r="H33" s="3">
        <f>IFERROR(INDEX(D33:G33,COUNT(D33:G33)),"")</f>
        <v>0.97</v>
      </c>
      <c r="I33" s="3">
        <f t="shared" ref="I33:Z33" si="25">IFERROR(INDEX(I51:I500,MATCH($C$33,$C$51:$C$500,0)),"")</f>
        <v>0.75</v>
      </c>
      <c r="J33" s="3">
        <f t="shared" si="25"/>
        <v>0.61</v>
      </c>
      <c r="K33" s="3">
        <f t="shared" si="25"/>
        <v>0.67</v>
      </c>
      <c r="L33" s="3">
        <f t="shared" si="25"/>
        <v>0.76</v>
      </c>
      <c r="M33" s="3">
        <f t="shared" si="25"/>
        <v>0.68</v>
      </c>
      <c r="N33" s="3">
        <f t="shared" si="25"/>
        <v>0.69</v>
      </c>
      <c r="O33" s="3">
        <f t="shared" si="25"/>
        <v>0.79</v>
      </c>
      <c r="P33" s="3">
        <f t="shared" si="25"/>
        <v>1.21</v>
      </c>
      <c r="Q33" s="3">
        <f t="shared" si="25"/>
        <v>1.34</v>
      </c>
      <c r="R33" s="3">
        <f t="shared" si="25"/>
        <v>2.2000000000000002</v>
      </c>
      <c r="S33" s="3">
        <f t="shared" si="25"/>
        <v>2.29</v>
      </c>
      <c r="T33" s="3">
        <f t="shared" si="25"/>
        <v>2.83</v>
      </c>
      <c r="U33" s="3">
        <f t="shared" si="25"/>
        <v>3.06</v>
      </c>
      <c r="V33" s="3">
        <f t="shared" si="25"/>
        <v>2.88</v>
      </c>
      <c r="W33" s="3">
        <f t="shared" si="25"/>
        <v>2.76</v>
      </c>
      <c r="X33" s="3">
        <f t="shared" si="25"/>
        <v>1.99</v>
      </c>
      <c r="Y33" s="3">
        <f t="shared" si="25"/>
        <v>1.1200000000000001</v>
      </c>
      <c r="Z33" s="3">
        <f t="shared" si="25"/>
        <v>0.81</v>
      </c>
    </row>
    <row r="34" spans="1:26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28.85</v>
      </c>
      <c r="E34" s="3">
        <f>IFERROR(INDEX(E51:E500,MATCH($A$34,$C$51:$C$500,0)),"")</f>
        <v>30.09</v>
      </c>
      <c r="H34" s="3">
        <f>IFERROR(INDEX(D34:G34,COUNT(D34:G34)),"")</f>
        <v>30.09</v>
      </c>
      <c r="I34" s="3">
        <f t="shared" ref="I34:Z34" si="26">IFERROR(INDEX(I51:I500,MATCH($C$34,$C$51:$C$500,0)),"")</f>
        <v>5.83</v>
      </c>
      <c r="J34" s="3">
        <f t="shared" si="26"/>
        <v>5.7</v>
      </c>
      <c r="K34" s="3">
        <f t="shared" si="26"/>
        <v>8.56</v>
      </c>
      <c r="L34" s="3">
        <f t="shared" si="26"/>
        <v>13.2</v>
      </c>
      <c r="M34" s="3">
        <f t="shared" si="26"/>
        <v>12.75</v>
      </c>
      <c r="N34" s="3">
        <f t="shared" si="26"/>
        <v>22.58</v>
      </c>
      <c r="O34" s="3">
        <f t="shared" si="26"/>
        <v>5.1100000000000003</v>
      </c>
      <c r="P34" s="3">
        <f t="shared" si="26"/>
        <v>6.63</v>
      </c>
      <c r="Q34" s="3">
        <f t="shared" si="26"/>
        <v>6.87</v>
      </c>
      <c r="R34" s="3">
        <f t="shared" si="26"/>
        <v>10.050000000000001</v>
      </c>
      <c r="S34" s="3">
        <f t="shared" si="26"/>
        <v>9.16</v>
      </c>
      <c r="T34" s="3">
        <f t="shared" si="26"/>
        <v>9.82</v>
      </c>
      <c r="U34" s="3">
        <f t="shared" si="26"/>
        <v>10.78</v>
      </c>
      <c r="V34" s="3">
        <f t="shared" si="26"/>
        <v>10.64</v>
      </c>
      <c r="W34" s="3">
        <f t="shared" si="26"/>
        <v>11.02</v>
      </c>
      <c r="X34" s="3">
        <f t="shared" si="26"/>
        <v>7.86</v>
      </c>
      <c r="Y34" s="3">
        <f t="shared" si="26"/>
        <v>6.35</v>
      </c>
      <c r="Z34" s="3">
        <f t="shared" si="26"/>
        <v>4.32</v>
      </c>
    </row>
    <row r="35" spans="1:26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2.5</v>
      </c>
      <c r="E35" s="3">
        <f>IFERROR(INDEX(E51:E500,MATCH($A$35,$C$51:$C$500,0)),"")</f>
        <v>2.75</v>
      </c>
      <c r="H35" s="3">
        <f>IFERROR(INDEX(D35:G35,COUNT(D35:G35)),"")</f>
        <v>2.75</v>
      </c>
      <c r="I35" s="3">
        <f t="shared" ref="I35:Z35" si="27">IFERROR(INDEX(I51:I500,MATCH($C$35,$C$51:$C$500,0)),"")</f>
        <v>0.53</v>
      </c>
      <c r="J35" s="3">
        <f t="shared" si="27"/>
        <v>0.41</v>
      </c>
      <c r="K35" s="3">
        <f t="shared" si="27"/>
        <v>0.41</v>
      </c>
      <c r="L35" s="3">
        <f t="shared" si="27"/>
        <v>0.44</v>
      </c>
      <c r="M35" s="3">
        <f t="shared" si="27"/>
        <v>0.34</v>
      </c>
      <c r="N35" s="3">
        <f t="shared" si="27"/>
        <v>0.32</v>
      </c>
      <c r="O35" s="3">
        <f t="shared" si="27"/>
        <v>0.27</v>
      </c>
      <c r="P35" s="3">
        <f t="shared" si="27"/>
        <v>0.44</v>
      </c>
      <c r="Q35" s="3">
        <f t="shared" si="27"/>
        <v>0.45</v>
      </c>
      <c r="R35" s="3">
        <f t="shared" si="27"/>
        <v>0.94</v>
      </c>
      <c r="S35" s="3">
        <f t="shared" si="27"/>
        <v>0.91</v>
      </c>
      <c r="T35" s="3">
        <f t="shared" si="27"/>
        <v>1.1200000000000001</v>
      </c>
      <c r="U35" s="3">
        <f t="shared" si="27"/>
        <v>1</v>
      </c>
      <c r="V35" s="3">
        <f t="shared" si="27"/>
        <v>0.88</v>
      </c>
      <c r="W35" s="3">
        <f t="shared" si="27"/>
        <v>0.89</v>
      </c>
      <c r="X35" s="3">
        <f t="shared" si="27"/>
        <v>0.59</v>
      </c>
      <c r="Y35" s="3">
        <f t="shared" si="27"/>
        <v>0.32</v>
      </c>
      <c r="Z35" s="3">
        <f t="shared" si="27"/>
        <v>0.26</v>
      </c>
    </row>
    <row r="36" spans="1:26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67</v>
      </c>
      <c r="E50" t="s">
        <v>68</v>
      </c>
      <c r="F50" t="s">
        <v>69</v>
      </c>
      <c r="G50" t="s">
        <v>70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1100</v>
      </c>
      <c r="O50" t="s">
        <v>1101</v>
      </c>
      <c r="P50" t="s">
        <v>1102</v>
      </c>
      <c r="Q50" t="s">
        <v>1103</v>
      </c>
      <c r="R50" t="s">
        <v>1104</v>
      </c>
      <c r="S50" t="s">
        <v>1105</v>
      </c>
      <c r="T50" t="s">
        <v>1106</v>
      </c>
      <c r="U50" t="s">
        <v>1107</v>
      </c>
      <c r="V50" t="s">
        <v>1108</v>
      </c>
      <c r="W50" t="s">
        <v>1109</v>
      </c>
      <c r="X50" t="s">
        <v>1110</v>
      </c>
      <c r="Y50" t="s">
        <v>1111</v>
      </c>
      <c r="Z50" t="s">
        <v>1112</v>
      </c>
    </row>
    <row r="51" spans="2:26" ht="15.5" x14ac:dyDescent="0.35">
      <c r="B51" t="s">
        <v>71</v>
      </c>
      <c r="C51" t="s">
        <v>6</v>
      </c>
      <c r="D51" s="5">
        <v>796450000000</v>
      </c>
      <c r="E51" s="5">
        <v>759829000000</v>
      </c>
      <c r="F51" s="5">
        <v>729082000000</v>
      </c>
      <c r="G51" s="5">
        <v>735824000000</v>
      </c>
      <c r="I51" s="5">
        <v>2990788000000</v>
      </c>
      <c r="J51" s="5">
        <v>2814262000000</v>
      </c>
      <c r="K51" s="5">
        <v>2968952000000</v>
      </c>
      <c r="L51" s="5">
        <v>2909972000000</v>
      </c>
      <c r="M51" s="5">
        <v>3299105000000</v>
      </c>
      <c r="N51" s="5">
        <v>3348871000000</v>
      </c>
      <c r="O51" s="5">
        <v>4771800000000</v>
      </c>
      <c r="P51" s="5">
        <v>4069975000000</v>
      </c>
      <c r="Q51" s="5">
        <v>3918428000000</v>
      </c>
      <c r="R51" s="5">
        <v>2712784000000</v>
      </c>
      <c r="S51" s="5">
        <v>2654641000000</v>
      </c>
      <c r="T51" s="5">
        <v>2282232000000</v>
      </c>
      <c r="U51" s="5">
        <v>2261253000000</v>
      </c>
      <c r="V51" s="5">
        <v>2064054000000</v>
      </c>
      <c r="W51" s="5">
        <v>1724640000000</v>
      </c>
      <c r="X51" s="5">
        <v>1565567350661</v>
      </c>
      <c r="Y51" s="5">
        <v>1335237021820</v>
      </c>
      <c r="Z51" s="5">
        <v>1027737725254</v>
      </c>
    </row>
    <row r="52" spans="2:26" ht="15.5" x14ac:dyDescent="0.35">
      <c r="C52" t="s">
        <v>72</v>
      </c>
      <c r="D52" s="5">
        <v>-622678000000</v>
      </c>
      <c r="E52" s="5">
        <v>-590999000000</v>
      </c>
      <c r="F52" s="5">
        <v>-505615000000</v>
      </c>
      <c r="G52" s="5">
        <v>-556156000000</v>
      </c>
      <c r="I52" s="5">
        <v>-2266179000000</v>
      </c>
      <c r="J52" s="5">
        <v>-2165063000000</v>
      </c>
      <c r="K52" s="5">
        <v>-2327206000000</v>
      </c>
      <c r="L52" s="5">
        <v>-2316632000000</v>
      </c>
      <c r="M52" s="5">
        <v>-2784908000000</v>
      </c>
      <c r="N52" s="5">
        <v>-2809630000000</v>
      </c>
      <c r="O52" s="5">
        <v>-3919395000000</v>
      </c>
      <c r="P52" s="5">
        <v>-3227107000000</v>
      </c>
      <c r="Q52" s="5">
        <v>-3122497000000</v>
      </c>
      <c r="R52" s="5">
        <v>-1959766000000</v>
      </c>
      <c r="S52" s="5">
        <v>-1887384000000</v>
      </c>
      <c r="T52" s="5">
        <v>-1600406000000</v>
      </c>
      <c r="U52" s="5">
        <v>-1605203000000</v>
      </c>
      <c r="V52" s="5">
        <v>-1486944000000</v>
      </c>
      <c r="W52" s="5">
        <v>-1236999000000</v>
      </c>
      <c r="X52" s="5">
        <v>-1108618168820</v>
      </c>
      <c r="Y52" s="5">
        <v>-950824443695</v>
      </c>
      <c r="Z52" s="5">
        <v>-701322174850</v>
      </c>
    </row>
    <row r="53" spans="2:26" ht="15.5" x14ac:dyDescent="0.35">
      <c r="C53" t="s">
        <v>73</v>
      </c>
      <c r="D53" s="5">
        <v>173772000000</v>
      </c>
      <c r="E53" s="5">
        <v>168830000000</v>
      </c>
      <c r="F53" s="5">
        <v>223467000000</v>
      </c>
      <c r="G53" s="5">
        <v>179668000000</v>
      </c>
      <c r="I53" s="5">
        <v>724609000000</v>
      </c>
      <c r="J53" s="5">
        <v>649199000000</v>
      </c>
      <c r="K53" s="5">
        <v>641746000000</v>
      </c>
      <c r="L53" s="5">
        <v>593340000000</v>
      </c>
      <c r="M53" s="5">
        <v>514197000000</v>
      </c>
      <c r="N53" s="5">
        <v>539241000000</v>
      </c>
      <c r="O53" s="5">
        <v>852405000000</v>
      </c>
      <c r="P53" s="5">
        <v>842868000000</v>
      </c>
      <c r="Q53" s="5">
        <v>795931000000</v>
      </c>
      <c r="R53" s="5">
        <v>753018000000</v>
      </c>
      <c r="S53" s="5">
        <v>767257000000</v>
      </c>
      <c r="T53" s="5">
        <v>681826000000</v>
      </c>
      <c r="U53" s="5">
        <v>656050000000</v>
      </c>
      <c r="V53" s="5">
        <v>577110000000</v>
      </c>
      <c r="W53" s="5">
        <v>487641000000</v>
      </c>
      <c r="X53" s="5">
        <v>456949181841</v>
      </c>
      <c r="Y53" s="5">
        <v>384412578125</v>
      </c>
      <c r="Z53" s="5">
        <v>326415550404</v>
      </c>
    </row>
    <row r="54" spans="2:26" ht="15.5" x14ac:dyDescent="0.35">
      <c r="C54" t="s">
        <v>74</v>
      </c>
      <c r="D54" s="5">
        <v>-106104000000</v>
      </c>
      <c r="E54" s="5">
        <v>-99827000000</v>
      </c>
      <c r="F54" s="5">
        <v>-133290000000</v>
      </c>
      <c r="G54" s="5">
        <v>-101779000000</v>
      </c>
      <c r="I54" s="5">
        <v>-440171000000</v>
      </c>
      <c r="J54" s="5">
        <v>-445081000000</v>
      </c>
      <c r="K54" s="5">
        <v>-461367000000</v>
      </c>
      <c r="L54" s="5">
        <v>-472954000000</v>
      </c>
      <c r="M54" s="5">
        <v>-405690000000</v>
      </c>
      <c r="N54" s="5">
        <v>-462455000000</v>
      </c>
      <c r="O54" s="5">
        <v>-505295000000</v>
      </c>
      <c r="P54" s="5">
        <v>-476527000000</v>
      </c>
      <c r="Q54" s="5">
        <v>-451748000000</v>
      </c>
      <c r="R54" s="5">
        <v>-419472000000</v>
      </c>
      <c r="S54" s="5">
        <v>-418507000000</v>
      </c>
      <c r="T54" s="5">
        <v>-395336000000</v>
      </c>
      <c r="U54" s="5">
        <v>-370774000000</v>
      </c>
      <c r="V54" s="5">
        <v>-350052000000</v>
      </c>
      <c r="W54" s="5">
        <v>-318736000000</v>
      </c>
      <c r="X54" s="5">
        <v>-298616146967</v>
      </c>
      <c r="Y54" s="5">
        <v>-271551968707</v>
      </c>
      <c r="Z54" s="5">
        <v>-220500718299</v>
      </c>
    </row>
    <row r="55" spans="2:26" ht="15.5" x14ac:dyDescent="0.35">
      <c r="C55" t="s">
        <v>75</v>
      </c>
      <c r="D55" s="5">
        <v>-33160000000</v>
      </c>
      <c r="E55" s="5">
        <v>-32690000000</v>
      </c>
      <c r="F55" s="5">
        <v>-41076000000</v>
      </c>
      <c r="G55" s="5">
        <v>-35938000000</v>
      </c>
      <c r="I55" s="5">
        <v>-140536000000</v>
      </c>
      <c r="J55" s="5">
        <v>-141531000000</v>
      </c>
      <c r="K55" s="5">
        <v>-152799000000</v>
      </c>
      <c r="L55" s="5">
        <v>-142927000000</v>
      </c>
      <c r="M55" s="5">
        <v>-158212000000</v>
      </c>
      <c r="N55" s="5">
        <v>-161126000000</v>
      </c>
      <c r="O55" s="5">
        <v>-196890000000</v>
      </c>
      <c r="P55" s="5">
        <v>-200197000000</v>
      </c>
      <c r="Q55" s="5">
        <v>-203618000000</v>
      </c>
      <c r="R55" s="5">
        <v>-193628000000</v>
      </c>
      <c r="S55" s="5">
        <v>-200812000000</v>
      </c>
      <c r="T55" s="5">
        <v>-194303000000</v>
      </c>
      <c r="U55" s="5">
        <v>-197324000000</v>
      </c>
      <c r="V55" s="5">
        <v>-180701000000</v>
      </c>
      <c r="W55" s="5">
        <v>-160954000000</v>
      </c>
      <c r="X55" s="5">
        <v>-134610356603</v>
      </c>
      <c r="Y55" s="5">
        <v>-121687843361</v>
      </c>
      <c r="Z55" s="5">
        <v>-92715356114</v>
      </c>
    </row>
    <row r="56" spans="2:26" ht="15.5" x14ac:dyDescent="0.35">
      <c r="C56" t="s">
        <v>76</v>
      </c>
      <c r="D56" s="5">
        <v>-72944000000</v>
      </c>
      <c r="E56" s="5">
        <v>-67137000000</v>
      </c>
      <c r="F56" s="5">
        <v>-92214000000</v>
      </c>
      <c r="G56" s="5">
        <v>-65841000000</v>
      </c>
      <c r="I56" s="5">
        <v>-299635000000</v>
      </c>
      <c r="J56" s="5">
        <v>-303550000000</v>
      </c>
      <c r="K56" s="5">
        <v>-308568000000</v>
      </c>
      <c r="L56" s="5">
        <v>-330027000000</v>
      </c>
      <c r="M56" s="5">
        <v>-247478000000</v>
      </c>
      <c r="N56" s="5">
        <v>-301329000000</v>
      </c>
      <c r="O56" s="5">
        <v>-308405000000</v>
      </c>
      <c r="P56" s="5">
        <v>-276330000000</v>
      </c>
      <c r="Q56" s="5">
        <v>-248130000000</v>
      </c>
      <c r="R56" s="5">
        <v>-225844000000</v>
      </c>
      <c r="S56" s="5">
        <v>-217695000000</v>
      </c>
      <c r="T56" s="5">
        <v>-201033000000</v>
      </c>
      <c r="U56" s="5">
        <v>-173450000000</v>
      </c>
      <c r="V56" s="5">
        <v>-169351000000</v>
      </c>
      <c r="W56" s="5">
        <v>-157782000000</v>
      </c>
      <c r="X56" s="5">
        <v>-164005790364</v>
      </c>
      <c r="Y56" s="5">
        <v>-149864125346</v>
      </c>
      <c r="Z56" s="5">
        <v>-127785362185</v>
      </c>
    </row>
    <row r="57" spans="2:26" ht="15.5" x14ac:dyDescent="0.35">
      <c r="C57" t="s">
        <v>77</v>
      </c>
      <c r="D57" s="5">
        <v>67668000000</v>
      </c>
      <c r="E57" s="5">
        <v>69003000000</v>
      </c>
      <c r="F57" s="5">
        <v>90177000000</v>
      </c>
      <c r="G57" s="5">
        <v>77889000000</v>
      </c>
      <c r="I57" s="5">
        <v>284438000000</v>
      </c>
      <c r="J57" s="5">
        <v>204118000000</v>
      </c>
      <c r="K57" s="5">
        <v>180379000000</v>
      </c>
      <c r="L57" s="5">
        <v>120386000000</v>
      </c>
      <c r="M57" s="5">
        <v>108507000000</v>
      </c>
      <c r="N57" s="5">
        <v>76786000000</v>
      </c>
      <c r="O57" s="5">
        <v>347110000000</v>
      </c>
      <c r="P57" s="5">
        <v>366341000000</v>
      </c>
      <c r="Q57" s="5">
        <v>344183000000</v>
      </c>
      <c r="R57" s="5">
        <v>333546000000</v>
      </c>
      <c r="S57" s="5">
        <v>348750000000</v>
      </c>
      <c r="T57" s="5">
        <v>286490000000</v>
      </c>
      <c r="U57" s="5">
        <v>285276000000</v>
      </c>
      <c r="V57" s="5">
        <v>227058000000</v>
      </c>
      <c r="W57" s="5">
        <v>168905000000</v>
      </c>
      <c r="X57" s="5">
        <v>158333034874</v>
      </c>
      <c r="Y57" s="5">
        <v>112860609418</v>
      </c>
      <c r="Z57" s="5">
        <v>105914832105</v>
      </c>
    </row>
    <row r="58" spans="2:26" ht="15.5" x14ac:dyDescent="0.35">
      <c r="C58" t="s">
        <v>78</v>
      </c>
      <c r="D58" s="5">
        <v>18503000000</v>
      </c>
      <c r="E58" s="5">
        <v>18506000000</v>
      </c>
      <c r="F58" s="5">
        <v>17260000000</v>
      </c>
      <c r="G58" s="5">
        <v>16655000000</v>
      </c>
      <c r="I58" s="5">
        <v>57233000000</v>
      </c>
      <c r="J58" s="5">
        <v>52121000000</v>
      </c>
      <c r="K58" s="5">
        <v>27607000000</v>
      </c>
      <c r="L58" s="5">
        <v>8887000000</v>
      </c>
      <c r="M58" s="5">
        <v>3379000000</v>
      </c>
      <c r="N58" s="5">
        <v>-13066000000</v>
      </c>
      <c r="O58" s="5">
        <v>-9216000000</v>
      </c>
      <c r="P58" s="5">
        <v>-5213000000</v>
      </c>
      <c r="Q58" s="5">
        <v>5256000000</v>
      </c>
      <c r="R58" s="5">
        <v>6559000000</v>
      </c>
      <c r="S58" s="5">
        <v>-1095000000</v>
      </c>
      <c r="T58" s="5">
        <v>54173000000</v>
      </c>
      <c r="U58" s="5">
        <v>-6888000000</v>
      </c>
      <c r="V58" s="5">
        <v>-168000000</v>
      </c>
      <c r="W58" s="5">
        <v>13073000000</v>
      </c>
      <c r="X58" s="5">
        <v>156797974</v>
      </c>
      <c r="Y58" s="5">
        <v>-22168468101</v>
      </c>
      <c r="Z58" s="5">
        <v>-21999887812</v>
      </c>
    </row>
    <row r="59" spans="2:26" ht="15.5" x14ac:dyDescent="0.35">
      <c r="C59" t="s">
        <v>247</v>
      </c>
      <c r="D59" s="5">
        <v>18883000000</v>
      </c>
      <c r="E59" s="5">
        <v>17600000000</v>
      </c>
      <c r="F59" s="5">
        <v>19141000000</v>
      </c>
      <c r="G59" s="5">
        <v>17866000000</v>
      </c>
      <c r="I59" s="5">
        <v>70747000000</v>
      </c>
      <c r="J59" s="5">
        <v>55353000000</v>
      </c>
      <c r="K59" s="5">
        <v>29845000000</v>
      </c>
      <c r="L59" s="5">
        <v>18671000000</v>
      </c>
      <c r="M59" s="5">
        <v>10316000000</v>
      </c>
      <c r="N59" s="5">
        <v>6673000000</v>
      </c>
      <c r="O59" s="5">
        <v>5312000000</v>
      </c>
      <c r="P59" s="5">
        <v>4655000000</v>
      </c>
      <c r="Q59" s="5">
        <v>5817000000</v>
      </c>
      <c r="R59" s="5">
        <v>8144000000</v>
      </c>
      <c r="S59" s="5">
        <v>16968000000</v>
      </c>
      <c r="T59" s="5">
        <v>13378000000</v>
      </c>
      <c r="U59" s="5">
        <v>7796000000</v>
      </c>
      <c r="V59" s="5">
        <v>4477000000</v>
      </c>
      <c r="W59" s="5">
        <v>5110000000</v>
      </c>
      <c r="X59" s="5">
        <v>2932317552</v>
      </c>
      <c r="Y59" s="5">
        <v>2223209367</v>
      </c>
      <c r="Z59" s="5">
        <v>5800302191</v>
      </c>
    </row>
    <row r="60" spans="2:26" ht="15.5" x14ac:dyDescent="0.35">
      <c r="C60" t="s">
        <v>248</v>
      </c>
      <c r="D60" s="5">
        <v>55000000</v>
      </c>
      <c r="E60" s="5">
        <v>1276000000</v>
      </c>
      <c r="F60" s="5">
        <v>70000000</v>
      </c>
      <c r="G60" s="5">
        <v>1145000000</v>
      </c>
      <c r="I60" s="5">
        <v>-3760000000</v>
      </c>
      <c r="J60" s="5">
        <v>-308000000</v>
      </c>
      <c r="K60" s="5">
        <v>4337000000</v>
      </c>
      <c r="L60" s="5">
        <v>-2633000000</v>
      </c>
      <c r="M60" s="5">
        <v>-691000000</v>
      </c>
      <c r="N60" s="5">
        <v>-1041000000</v>
      </c>
      <c r="O60" s="5">
        <v>1302000000</v>
      </c>
      <c r="P60" s="5">
        <v>-1792000000</v>
      </c>
      <c r="Q60" s="5">
        <v>-148000000</v>
      </c>
      <c r="R60" s="5">
        <v>-1972000000</v>
      </c>
      <c r="S60" s="5">
        <v>-7502000000</v>
      </c>
      <c r="T60" s="5">
        <v>3597000000</v>
      </c>
      <c r="U60" s="5">
        <v>-11627000000</v>
      </c>
      <c r="X60" s="5">
        <v>1118232869</v>
      </c>
      <c r="Y60" s="5">
        <v>-7487472020</v>
      </c>
      <c r="Z60" s="5">
        <v>-16865084460</v>
      </c>
    </row>
    <row r="61" spans="2:26" ht="15.5" x14ac:dyDescent="0.35">
      <c r="C61" t="s">
        <v>27</v>
      </c>
      <c r="D61" s="5">
        <v>-1183000000</v>
      </c>
      <c r="E61" s="5">
        <v>-1049000000</v>
      </c>
      <c r="F61" s="5">
        <v>-822000000</v>
      </c>
      <c r="G61" s="5">
        <v>-1236000000</v>
      </c>
      <c r="I61" s="5">
        <v>-4755000000</v>
      </c>
      <c r="J61" s="5">
        <v>-5207000000</v>
      </c>
      <c r="K61" s="5">
        <v>-7841000000</v>
      </c>
      <c r="L61" s="5">
        <v>-6260000000</v>
      </c>
      <c r="M61" s="5">
        <v>-6316000000</v>
      </c>
      <c r="N61" s="5">
        <v>-16269000000</v>
      </c>
      <c r="O61" s="5">
        <v>-15775000000</v>
      </c>
      <c r="P61" s="5">
        <v>-8870000000</v>
      </c>
      <c r="Q61" s="5">
        <v>-8884000000</v>
      </c>
      <c r="R61" s="5">
        <v>-8418000000</v>
      </c>
      <c r="S61" s="5">
        <v>-10028000000</v>
      </c>
      <c r="T61" s="5">
        <v>-5535000000</v>
      </c>
      <c r="U61" s="5">
        <v>-1396000000</v>
      </c>
      <c r="V61" s="5">
        <v>-3323000000</v>
      </c>
      <c r="W61" s="5">
        <v>-542000000</v>
      </c>
      <c r="X61" s="5">
        <v>-3379623760</v>
      </c>
      <c r="Y61" s="5">
        <v>-16868582557</v>
      </c>
      <c r="Z61" s="5">
        <v>-18011199952</v>
      </c>
    </row>
    <row r="62" spans="2:26" ht="15.5" x14ac:dyDescent="0.35">
      <c r="C62" t="s">
        <v>251</v>
      </c>
      <c r="T62" s="5">
        <v>-9477000000</v>
      </c>
      <c r="U62" s="5">
        <v>-9066000000</v>
      </c>
      <c r="V62" s="5">
        <v>-2188000000</v>
      </c>
      <c r="W62" s="5">
        <v>98000000</v>
      </c>
      <c r="Z62" s="5">
        <v>1939333270</v>
      </c>
    </row>
    <row r="63" spans="2:26" ht="15.5" x14ac:dyDescent="0.35">
      <c r="C63" t="s">
        <v>79</v>
      </c>
      <c r="F63" s="5">
        <v>1000000</v>
      </c>
      <c r="I63" s="5">
        <v>1000000</v>
      </c>
      <c r="R63" s="5">
        <v>1000000</v>
      </c>
      <c r="T63" s="5">
        <v>1000000</v>
      </c>
    </row>
    <row r="64" spans="2:26" ht="15.5" x14ac:dyDescent="0.35">
      <c r="C64" t="s">
        <v>80</v>
      </c>
      <c r="D64" s="5">
        <v>18503000000</v>
      </c>
      <c r="E64" s="5">
        <v>18506000000</v>
      </c>
      <c r="F64" s="5">
        <v>17260000000</v>
      </c>
      <c r="G64" s="5">
        <v>16655000000</v>
      </c>
      <c r="I64" s="5">
        <v>57233000000</v>
      </c>
      <c r="J64" s="5">
        <v>52121000000</v>
      </c>
      <c r="K64" s="5">
        <v>27607000000</v>
      </c>
      <c r="L64" s="5">
        <v>8887000000</v>
      </c>
      <c r="M64" s="5">
        <v>3379000000</v>
      </c>
      <c r="N64" s="5">
        <v>-13066000000</v>
      </c>
      <c r="O64" s="5">
        <v>-9216000000</v>
      </c>
      <c r="P64" s="5">
        <v>-5213000000</v>
      </c>
      <c r="Q64" s="5">
        <v>5256000000</v>
      </c>
      <c r="R64" s="5">
        <v>6559000000</v>
      </c>
      <c r="S64" s="5">
        <v>-1095000000</v>
      </c>
      <c r="T64" s="5">
        <v>54173000000</v>
      </c>
      <c r="U64" s="5">
        <v>-6888000000</v>
      </c>
      <c r="V64" s="5">
        <v>-168000000</v>
      </c>
      <c r="W64" s="5">
        <v>13073000000</v>
      </c>
      <c r="X64" s="5">
        <v>156797974</v>
      </c>
      <c r="Y64" s="5">
        <v>-22168468101</v>
      </c>
      <c r="Z64" s="5">
        <v>-21999887812</v>
      </c>
    </row>
    <row r="65" spans="2:26" ht="15.5" x14ac:dyDescent="0.35">
      <c r="C65" t="s">
        <v>29</v>
      </c>
      <c r="D65" s="5">
        <v>86171000000</v>
      </c>
      <c r="E65" s="5">
        <v>87509000000</v>
      </c>
      <c r="F65" s="5">
        <v>107437000000</v>
      </c>
      <c r="G65" s="5">
        <v>94544000000</v>
      </c>
      <c r="I65" s="5">
        <v>341671000000</v>
      </c>
      <c r="J65" s="5">
        <v>256239000000</v>
      </c>
      <c r="K65" s="5">
        <v>207986000000</v>
      </c>
      <c r="L65" s="5">
        <v>129273000000</v>
      </c>
      <c r="M65" s="5">
        <v>111886000000</v>
      </c>
      <c r="N65" s="5">
        <v>63720000000</v>
      </c>
      <c r="O65" s="5">
        <v>337894000000</v>
      </c>
      <c r="P65" s="5">
        <v>361128000000</v>
      </c>
      <c r="Q65" s="5">
        <v>349439000000</v>
      </c>
      <c r="R65" s="5">
        <v>340105000000</v>
      </c>
      <c r="S65" s="5">
        <v>347655000000</v>
      </c>
      <c r="T65" s="5">
        <v>340663000000</v>
      </c>
      <c r="U65" s="5">
        <v>278388000000</v>
      </c>
      <c r="V65" s="5">
        <v>226890000000</v>
      </c>
      <c r="W65" s="5">
        <v>181978000000</v>
      </c>
      <c r="X65" s="5">
        <v>158489832848</v>
      </c>
      <c r="Y65" s="5">
        <v>90692141317</v>
      </c>
      <c r="Z65" s="5">
        <v>83914944293</v>
      </c>
    </row>
    <row r="66" spans="2:26" ht="15.5" x14ac:dyDescent="0.35">
      <c r="C66" t="s">
        <v>28</v>
      </c>
      <c r="D66" s="5">
        <v>-17209000000</v>
      </c>
      <c r="E66" s="5">
        <v>-18023000000</v>
      </c>
      <c r="F66" s="5">
        <v>-18081000000</v>
      </c>
      <c r="G66" s="5">
        <v>-19477000000</v>
      </c>
      <c r="I66" s="5">
        <v>-71053000000</v>
      </c>
      <c r="J66" s="5">
        <v>-51582000000</v>
      </c>
      <c r="K66" s="5">
        <v>-66913000000</v>
      </c>
      <c r="L66" s="5">
        <v>-32202000000</v>
      </c>
      <c r="M66" s="5">
        <v>-24575000000</v>
      </c>
      <c r="N66" s="5">
        <v>-15937000000</v>
      </c>
      <c r="O66" s="5">
        <v>-86902000000</v>
      </c>
      <c r="P66" s="5">
        <v>-90724000000</v>
      </c>
      <c r="Q66" s="5">
        <v>-92214000000</v>
      </c>
      <c r="R66" s="5">
        <v>-84992000000</v>
      </c>
      <c r="S66" s="5">
        <v>-82535000000</v>
      </c>
      <c r="T66" s="5">
        <v>-80442000000</v>
      </c>
      <c r="U66" s="5">
        <v>-69382000000</v>
      </c>
      <c r="V66" s="5">
        <v>-55698000000</v>
      </c>
      <c r="W66" s="5">
        <v>-42505000000</v>
      </c>
      <c r="X66" s="5">
        <v>-40074967314</v>
      </c>
      <c r="Y66" s="5">
        <v>-23744582131</v>
      </c>
      <c r="Z66" s="5">
        <v>-21428326426</v>
      </c>
    </row>
    <row r="67" spans="2:26" ht="15.5" x14ac:dyDescent="0.35">
      <c r="C67" t="s">
        <v>327</v>
      </c>
      <c r="D67" s="5">
        <v>68962000000</v>
      </c>
      <c r="E67" s="5">
        <v>69486000000</v>
      </c>
      <c r="F67" s="5">
        <v>89356000000</v>
      </c>
      <c r="G67" s="5">
        <v>75067000000</v>
      </c>
      <c r="I67" s="5">
        <v>270618000000</v>
      </c>
      <c r="J67" s="5">
        <v>204657000000</v>
      </c>
      <c r="K67" s="5">
        <v>141073000000</v>
      </c>
      <c r="L67" s="5">
        <v>97071000000</v>
      </c>
      <c r="M67" s="5">
        <v>87311000000</v>
      </c>
      <c r="N67" s="5">
        <v>47783000000</v>
      </c>
      <c r="O67" s="5">
        <v>250992000000</v>
      </c>
      <c r="P67" s="5">
        <v>270404000000</v>
      </c>
      <c r="Q67" s="5">
        <v>257225000000</v>
      </c>
      <c r="R67" s="5">
        <v>255113000000</v>
      </c>
      <c r="S67" s="5">
        <v>265120000000</v>
      </c>
      <c r="T67" s="5">
        <v>260221000000</v>
      </c>
      <c r="U67" s="5">
        <v>209006000000</v>
      </c>
      <c r="V67" s="5">
        <v>171192000000</v>
      </c>
      <c r="W67" s="5">
        <v>139473000000</v>
      </c>
      <c r="X67" s="5">
        <v>118414865534</v>
      </c>
      <c r="Y67" s="5">
        <v>66947559186</v>
      </c>
      <c r="Z67" s="5">
        <v>62486617867</v>
      </c>
    </row>
    <row r="68" spans="2:26" ht="15.5" x14ac:dyDescent="0.35">
      <c r="C68" t="s">
        <v>800</v>
      </c>
      <c r="X68" s="5">
        <v>-144264</v>
      </c>
      <c r="Y68" s="5">
        <v>-133174</v>
      </c>
      <c r="Z68" s="5">
        <v>-11633</v>
      </c>
    </row>
    <row r="69" spans="2:26" ht="15.5" x14ac:dyDescent="0.35">
      <c r="C69" t="s">
        <v>86</v>
      </c>
      <c r="D69" s="5">
        <v>68962000000</v>
      </c>
      <c r="E69" s="5">
        <v>69486000000</v>
      </c>
      <c r="F69" s="5">
        <v>89356000000</v>
      </c>
      <c r="G69" s="5">
        <v>75067000000</v>
      </c>
      <c r="I69" s="5">
        <v>270618000000</v>
      </c>
      <c r="J69" s="5">
        <v>204657000000</v>
      </c>
      <c r="K69" s="5">
        <v>141073000000</v>
      </c>
      <c r="L69" s="5">
        <v>97071000000</v>
      </c>
      <c r="M69" s="5">
        <v>87311000000</v>
      </c>
      <c r="N69" s="5">
        <v>47783000000</v>
      </c>
      <c r="O69" s="5">
        <v>250992000000</v>
      </c>
      <c r="P69" s="5">
        <v>270404000000</v>
      </c>
      <c r="Q69" s="5">
        <v>257225000000</v>
      </c>
      <c r="R69" s="5">
        <v>255113000000</v>
      </c>
      <c r="S69" s="5">
        <v>265120000000</v>
      </c>
      <c r="T69" s="5">
        <v>260221000000</v>
      </c>
      <c r="U69" s="5">
        <v>209006000000</v>
      </c>
      <c r="V69" s="5">
        <v>171192000000</v>
      </c>
      <c r="W69" s="5">
        <v>139473000000</v>
      </c>
      <c r="X69" s="5">
        <v>118414721270</v>
      </c>
      <c r="Y69" s="5">
        <v>66947426012</v>
      </c>
      <c r="Z69" s="5">
        <v>62486606234</v>
      </c>
    </row>
    <row r="70" spans="2:26" ht="15.5" x14ac:dyDescent="0.35">
      <c r="C70" t="s">
        <v>87</v>
      </c>
      <c r="E70" s="5">
        <v>8000000</v>
      </c>
      <c r="F70" s="5">
        <v>4698000000</v>
      </c>
      <c r="I70" s="5">
        <v>3746000000</v>
      </c>
      <c r="J70" s="5">
        <v>586000000</v>
      </c>
      <c r="K70" s="5">
        <v>3465000000</v>
      </c>
      <c r="L70" s="5">
        <v>4915000000</v>
      </c>
      <c r="M70" s="5">
        <v>-856000000</v>
      </c>
      <c r="N70" s="5">
        <v>-5485000000</v>
      </c>
      <c r="O70" s="5">
        <v>-8054000000</v>
      </c>
      <c r="P70" s="5">
        <v>1894000000</v>
      </c>
      <c r="Q70" s="5">
        <v>-2541000000</v>
      </c>
      <c r="R70" s="5">
        <v>13108000000</v>
      </c>
      <c r="S70" s="5">
        <v>-3126000000</v>
      </c>
      <c r="T70" s="5">
        <v>-1309000000</v>
      </c>
      <c r="U70" s="5">
        <v>998000000</v>
      </c>
      <c r="V70" s="5">
        <v>-7064000000</v>
      </c>
    </row>
    <row r="71" spans="2:26" ht="15.5" x14ac:dyDescent="0.35">
      <c r="C71" t="s">
        <v>88</v>
      </c>
      <c r="E71" s="5">
        <v>8000000</v>
      </c>
      <c r="F71" s="5">
        <v>4698000000</v>
      </c>
      <c r="I71" s="5">
        <v>3746000000</v>
      </c>
      <c r="J71" s="5">
        <v>586000000</v>
      </c>
      <c r="K71" s="5">
        <v>3465000000</v>
      </c>
      <c r="L71" s="5">
        <v>4915000000</v>
      </c>
      <c r="M71" s="5">
        <v>-856000000</v>
      </c>
      <c r="N71" s="5">
        <v>-5485000000</v>
      </c>
      <c r="O71" s="5">
        <v>-8054000000</v>
      </c>
      <c r="P71" s="5">
        <v>1894000000</v>
      </c>
      <c r="Q71" s="5">
        <v>-2541000000</v>
      </c>
      <c r="R71" s="5">
        <v>13108000000</v>
      </c>
      <c r="S71" s="5">
        <v>-3126000000</v>
      </c>
      <c r="T71" s="5">
        <v>-1309000000</v>
      </c>
      <c r="U71" s="5">
        <v>998000000</v>
      </c>
      <c r="V71" s="5">
        <v>-7064000000</v>
      </c>
    </row>
    <row r="72" spans="2:26" ht="15.5" x14ac:dyDescent="0.35">
      <c r="C72" t="s">
        <v>89</v>
      </c>
      <c r="D72" s="5">
        <v>68962000000</v>
      </c>
      <c r="E72" s="5">
        <v>69494000000</v>
      </c>
      <c r="F72" s="5">
        <v>94054000000</v>
      </c>
      <c r="G72" s="5">
        <v>75067000000</v>
      </c>
      <c r="I72" s="5">
        <v>274364000000</v>
      </c>
      <c r="J72" s="5">
        <v>205243000000</v>
      </c>
      <c r="K72" s="5">
        <v>144538000000</v>
      </c>
      <c r="L72" s="5">
        <v>101986000000</v>
      </c>
      <c r="M72" s="5">
        <v>86455000000</v>
      </c>
      <c r="N72" s="5">
        <v>42298000000</v>
      </c>
      <c r="O72" s="5">
        <v>242938000000</v>
      </c>
      <c r="P72" s="5">
        <v>272298000000</v>
      </c>
      <c r="Q72" s="5">
        <v>254684000000</v>
      </c>
      <c r="R72" s="5">
        <v>268221000000</v>
      </c>
      <c r="S72" s="5">
        <v>261994000000</v>
      </c>
      <c r="T72" s="5">
        <v>258912000000</v>
      </c>
      <c r="U72" s="5">
        <v>210004000000</v>
      </c>
      <c r="V72" s="5">
        <v>164128000000</v>
      </c>
      <c r="W72" s="5">
        <v>139473000000</v>
      </c>
    </row>
    <row r="73" spans="2:26" ht="15.5" x14ac:dyDescent="0.35">
      <c r="C73" t="s">
        <v>90</v>
      </c>
      <c r="D73" s="5">
        <v>68962000000</v>
      </c>
      <c r="E73" s="5">
        <v>69486000000</v>
      </c>
      <c r="F73" s="5">
        <v>89356000000</v>
      </c>
      <c r="G73" s="5">
        <v>75067000000</v>
      </c>
      <c r="I73" s="5">
        <v>270618000000</v>
      </c>
      <c r="J73" s="5">
        <v>204657000000</v>
      </c>
      <c r="K73" s="5">
        <v>141073000000</v>
      </c>
      <c r="L73" s="5">
        <v>97071000000</v>
      </c>
      <c r="M73" s="5">
        <v>87311000000</v>
      </c>
      <c r="N73" s="5">
        <v>47783000000</v>
      </c>
      <c r="O73" s="5">
        <v>250992000000</v>
      </c>
      <c r="P73" s="5">
        <v>270404000000</v>
      </c>
      <c r="Q73" s="5">
        <v>257225000000</v>
      </c>
      <c r="R73" s="5">
        <v>255113000000</v>
      </c>
      <c r="S73" s="5">
        <v>265120000000</v>
      </c>
      <c r="T73" s="5">
        <v>260221000000</v>
      </c>
      <c r="U73" s="5">
        <v>209006000000</v>
      </c>
      <c r="V73" s="5">
        <v>171192000000</v>
      </c>
      <c r="W73" s="5">
        <v>139473000000</v>
      </c>
      <c r="X73" s="5">
        <v>118414721270</v>
      </c>
      <c r="Y73" s="5">
        <v>66947426012</v>
      </c>
      <c r="Z73" s="5">
        <v>62486606234</v>
      </c>
    </row>
    <row r="74" spans="2:26" ht="15.5" x14ac:dyDescent="0.35">
      <c r="C74" t="s">
        <v>8</v>
      </c>
      <c r="D74" s="5">
        <v>68962000000</v>
      </c>
      <c r="E74" s="5">
        <v>69494000000</v>
      </c>
      <c r="F74" s="5">
        <v>94053000000</v>
      </c>
      <c r="G74" s="5">
        <v>75067000000</v>
      </c>
      <c r="I74" s="5">
        <v>274363000000</v>
      </c>
      <c r="J74" s="5">
        <v>205243000000</v>
      </c>
      <c r="K74" s="5">
        <v>144538000000</v>
      </c>
      <c r="L74" s="5">
        <v>101986000000</v>
      </c>
      <c r="M74" s="5">
        <v>86455000000</v>
      </c>
      <c r="N74" s="5">
        <v>42298000000</v>
      </c>
      <c r="O74" s="5">
        <v>242938000000</v>
      </c>
      <c r="P74" s="5">
        <v>272298000000</v>
      </c>
      <c r="Q74" s="5">
        <v>254684000000</v>
      </c>
      <c r="R74" s="5">
        <v>268220000000</v>
      </c>
      <c r="S74" s="5">
        <v>261994000000</v>
      </c>
      <c r="T74" s="5">
        <v>258911000000</v>
      </c>
      <c r="U74" s="5">
        <v>210004000000</v>
      </c>
      <c r="V74" s="5">
        <v>164128000000</v>
      </c>
      <c r="W74" s="5">
        <v>139473000000</v>
      </c>
    </row>
    <row r="75" spans="2:26" ht="15.5" x14ac:dyDescent="0.35">
      <c r="C75" t="s">
        <v>91</v>
      </c>
      <c r="D75" s="5">
        <v>68962000000</v>
      </c>
      <c r="E75" s="5">
        <v>69486000000</v>
      </c>
      <c r="F75" s="5">
        <v>89356000000</v>
      </c>
      <c r="G75" s="5">
        <v>75067000000</v>
      </c>
      <c r="I75" s="5">
        <v>270618000000</v>
      </c>
      <c r="J75" s="5">
        <v>204657000000</v>
      </c>
      <c r="K75" s="5">
        <v>141073000000</v>
      </c>
      <c r="L75" s="5">
        <v>97071000000</v>
      </c>
      <c r="M75" s="5">
        <v>87311000000</v>
      </c>
      <c r="N75" s="5">
        <v>47783000000</v>
      </c>
      <c r="O75" s="5">
        <v>250992000000</v>
      </c>
      <c r="P75" s="5">
        <v>270404000000</v>
      </c>
      <c r="Q75" s="5">
        <v>257225000000</v>
      </c>
      <c r="R75" s="5">
        <v>255113000000</v>
      </c>
      <c r="S75" s="5">
        <v>265120000000</v>
      </c>
      <c r="T75" s="5">
        <v>260221000000</v>
      </c>
      <c r="U75" s="5">
        <v>209006000000</v>
      </c>
      <c r="V75" s="5">
        <v>171192000000</v>
      </c>
      <c r="W75" s="5">
        <v>139473000000</v>
      </c>
      <c r="X75" s="5">
        <v>118414721270</v>
      </c>
      <c r="Y75" s="5">
        <v>66947426012</v>
      </c>
      <c r="Z75" s="5">
        <v>62486606234</v>
      </c>
    </row>
    <row r="76" spans="2:26" ht="15.5" x14ac:dyDescent="0.35">
      <c r="C76" t="s">
        <v>92</v>
      </c>
      <c r="D76" s="5">
        <v>68962000000</v>
      </c>
      <c r="E76" s="5">
        <v>69494000000</v>
      </c>
      <c r="F76" s="5">
        <v>94054000000</v>
      </c>
      <c r="G76" s="5">
        <v>75067000000</v>
      </c>
      <c r="I76" s="5">
        <v>274364000000</v>
      </c>
      <c r="J76" s="5">
        <v>205243000000</v>
      </c>
      <c r="K76" s="5">
        <v>144538000000</v>
      </c>
      <c r="L76" s="5">
        <v>101986000000</v>
      </c>
      <c r="M76" s="5">
        <v>86455000000</v>
      </c>
      <c r="N76" s="5">
        <v>42298000000</v>
      </c>
      <c r="O76" s="5">
        <v>242938000000</v>
      </c>
      <c r="P76" s="5">
        <v>272298000000</v>
      </c>
      <c r="Q76" s="5">
        <v>254684000000</v>
      </c>
      <c r="R76" s="5">
        <v>268221000000</v>
      </c>
      <c r="S76" s="5">
        <v>261994000000</v>
      </c>
      <c r="T76" s="5">
        <v>258912000000</v>
      </c>
      <c r="U76" s="5">
        <v>210004000000</v>
      </c>
      <c r="V76" s="5">
        <v>164128000000</v>
      </c>
      <c r="W76" s="5">
        <v>139473000000</v>
      </c>
    </row>
    <row r="77" spans="2:26" ht="15.5" x14ac:dyDescent="0.35">
      <c r="C77" t="s">
        <v>93</v>
      </c>
      <c r="D77" s="5">
        <v>68962000000</v>
      </c>
      <c r="E77" s="5">
        <v>69494000000</v>
      </c>
      <c r="F77" s="5">
        <v>94054000000</v>
      </c>
      <c r="G77" s="5">
        <v>75067000000</v>
      </c>
      <c r="I77" s="5">
        <v>274364000000</v>
      </c>
      <c r="J77" s="5">
        <v>205243000000</v>
      </c>
      <c r="K77" s="5">
        <v>144538000000</v>
      </c>
      <c r="L77" s="5">
        <v>101986000000</v>
      </c>
      <c r="M77" s="5">
        <v>86455000000</v>
      </c>
      <c r="N77" s="5">
        <v>42298000000</v>
      </c>
      <c r="O77" s="5">
        <v>242938000000</v>
      </c>
      <c r="P77" s="5">
        <v>272298000000</v>
      </c>
      <c r="Q77" s="5">
        <v>254684000000</v>
      </c>
      <c r="R77" s="5">
        <v>268221000000</v>
      </c>
      <c r="S77" s="5">
        <v>261994000000</v>
      </c>
      <c r="T77" s="5">
        <v>258912000000</v>
      </c>
      <c r="U77" s="5">
        <v>210004000000</v>
      </c>
      <c r="V77" s="5">
        <v>164128000000</v>
      </c>
      <c r="W77" s="5">
        <v>139473000000</v>
      </c>
    </row>
    <row r="79" spans="2:26" ht="15.5" x14ac:dyDescent="0.35">
      <c r="B79" t="s">
        <v>94</v>
      </c>
      <c r="C79" t="s">
        <v>95</v>
      </c>
    </row>
    <row r="80" spans="2:26" ht="15.5" x14ac:dyDescent="0.35">
      <c r="C80" t="s">
        <v>96</v>
      </c>
    </row>
    <row r="81" spans="3:26" ht="15.5" x14ac:dyDescent="0.35">
      <c r="C81" t="s">
        <v>20</v>
      </c>
      <c r="D81" s="5">
        <v>1676345000000</v>
      </c>
      <c r="E81" s="5">
        <v>1857608000000</v>
      </c>
      <c r="F81" s="5">
        <v>1848756000000</v>
      </c>
      <c r="G81" s="5">
        <v>1730866000000</v>
      </c>
      <c r="I81" s="5">
        <v>1848756000000</v>
      </c>
      <c r="J81" s="5">
        <v>1611060000000</v>
      </c>
      <c r="K81" s="5">
        <v>1270583000000</v>
      </c>
      <c r="L81" s="5">
        <v>1252775000000</v>
      </c>
      <c r="M81" s="5">
        <v>1050982000000</v>
      </c>
      <c r="N81" s="5">
        <v>479882000000</v>
      </c>
      <c r="O81" s="5">
        <v>491544000000</v>
      </c>
      <c r="P81" s="5">
        <v>273682000000</v>
      </c>
      <c r="Q81" s="5">
        <v>676587000000</v>
      </c>
      <c r="R81" s="5">
        <v>277798000000</v>
      </c>
      <c r="S81" s="5">
        <v>468337000000</v>
      </c>
      <c r="T81" s="5">
        <v>355907000000</v>
      </c>
      <c r="U81" s="5">
        <v>290904000000</v>
      </c>
      <c r="V81" s="5">
        <v>153298000000</v>
      </c>
      <c r="W81" s="5">
        <v>194945000000</v>
      </c>
      <c r="X81" s="5">
        <v>211074505420</v>
      </c>
      <c r="Y81" s="5">
        <v>176263775601</v>
      </c>
      <c r="Z81" s="5">
        <v>132737259259</v>
      </c>
    </row>
    <row r="82" spans="3:26" ht="15.5" x14ac:dyDescent="0.35">
      <c r="C82" t="s">
        <v>256</v>
      </c>
    </row>
    <row r="83" spans="3:26" ht="15.5" x14ac:dyDescent="0.35">
      <c r="C83" t="s">
        <v>97</v>
      </c>
      <c r="D83" s="5">
        <v>26473000000</v>
      </c>
      <c r="E83" s="5">
        <v>22627000000</v>
      </c>
      <c r="F83" s="5">
        <v>24180000000</v>
      </c>
      <c r="G83" s="5">
        <v>16956000000</v>
      </c>
      <c r="I83" s="5">
        <v>24180000000</v>
      </c>
      <c r="J83" s="5">
        <v>13154000000</v>
      </c>
    </row>
    <row r="84" spans="3:26" ht="15.5" x14ac:dyDescent="0.35">
      <c r="C84" t="s">
        <v>98</v>
      </c>
      <c r="D84" s="5">
        <v>34623000000</v>
      </c>
      <c r="E84" s="5">
        <v>33652000000</v>
      </c>
      <c r="F84" s="5">
        <v>36515000000</v>
      </c>
      <c r="G84" s="5">
        <v>43436000000</v>
      </c>
      <c r="I84" s="5">
        <v>36515000000</v>
      </c>
      <c r="J84" s="5">
        <v>44620000000</v>
      </c>
      <c r="K84" s="5">
        <v>26466000000</v>
      </c>
      <c r="L84" s="5">
        <v>21970000000</v>
      </c>
      <c r="M84" s="5">
        <v>23982000000</v>
      </c>
      <c r="N84" s="5">
        <v>14746000000</v>
      </c>
      <c r="O84" s="5">
        <v>31088000000</v>
      </c>
      <c r="P84" s="5">
        <v>22343000000</v>
      </c>
      <c r="Q84" s="5">
        <v>22135000000</v>
      </c>
      <c r="R84" s="5">
        <v>26392000000</v>
      </c>
      <c r="S84" s="5">
        <v>27472000000</v>
      </c>
      <c r="T84" s="5">
        <v>29929000000</v>
      </c>
      <c r="U84" s="5">
        <v>29067000000</v>
      </c>
      <c r="V84" s="5">
        <v>28687000000</v>
      </c>
      <c r="W84" s="5">
        <v>20791000000</v>
      </c>
      <c r="X84" s="5">
        <v>19158268849</v>
      </c>
      <c r="Y84" s="5">
        <v>17545100925</v>
      </c>
      <c r="Z84" s="5">
        <v>14579787461</v>
      </c>
    </row>
    <row r="85" spans="3:26" ht="15.5" x14ac:dyDescent="0.35">
      <c r="C85" t="s">
        <v>99</v>
      </c>
      <c r="D85" s="5">
        <v>3124000000</v>
      </c>
      <c r="E85" s="5">
        <v>852000000</v>
      </c>
      <c r="F85" s="5">
        <v>126000000</v>
      </c>
      <c r="G85" s="5">
        <v>36139000000</v>
      </c>
      <c r="I85" s="5">
        <v>126000000</v>
      </c>
      <c r="J85" s="5">
        <v>1257000000</v>
      </c>
      <c r="K85" s="5">
        <v>815000000</v>
      </c>
      <c r="L85" s="5">
        <v>102000000</v>
      </c>
      <c r="M85" s="5">
        <v>679000000</v>
      </c>
      <c r="N85" s="5">
        <v>1525000000</v>
      </c>
      <c r="O85" s="5">
        <v>574000000</v>
      </c>
      <c r="P85" s="5">
        <v>171000000</v>
      </c>
      <c r="Q85" s="5">
        <v>638000000</v>
      </c>
      <c r="R85" s="5">
        <v>807000000</v>
      </c>
      <c r="S85" s="5">
        <v>110000000</v>
      </c>
      <c r="T85" s="5">
        <v>4029000000</v>
      </c>
      <c r="V85" s="5">
        <v>277000000</v>
      </c>
      <c r="W85" s="5">
        <v>8000000</v>
      </c>
      <c r="X85" s="5">
        <v>11107563</v>
      </c>
    </row>
    <row r="86" spans="3:26" ht="15.5" x14ac:dyDescent="0.35">
      <c r="C86" t="s">
        <v>100</v>
      </c>
      <c r="D86" s="5">
        <v>26473000000</v>
      </c>
      <c r="E86" s="5">
        <v>22627000000</v>
      </c>
      <c r="F86" s="5">
        <v>24180000000</v>
      </c>
      <c r="G86" s="5">
        <v>16956000000</v>
      </c>
      <c r="I86" s="5">
        <v>24180000000</v>
      </c>
      <c r="J86" s="5">
        <v>13154000000</v>
      </c>
    </row>
    <row r="87" spans="3:26" ht="15.5" x14ac:dyDescent="0.35">
      <c r="C87" t="s">
        <v>101</v>
      </c>
      <c r="D87" s="5">
        <v>7525000000</v>
      </c>
      <c r="E87" s="5">
        <v>7525000000</v>
      </c>
      <c r="F87" s="5">
        <v>7860000000</v>
      </c>
      <c r="G87" s="5">
        <v>8716000000</v>
      </c>
      <c r="I87" s="5">
        <v>7860000000</v>
      </c>
      <c r="J87" s="5">
        <v>9958000000</v>
      </c>
      <c r="K87" s="5">
        <v>10895000000</v>
      </c>
      <c r="L87" s="5">
        <v>5092000000</v>
      </c>
      <c r="M87" s="5">
        <v>12512000000</v>
      </c>
      <c r="N87" s="5">
        <v>15749000000</v>
      </c>
      <c r="O87" s="5">
        <v>19012000000</v>
      </c>
      <c r="P87" s="5">
        <v>12935000000</v>
      </c>
      <c r="Q87" s="5">
        <v>11006000000</v>
      </c>
      <c r="R87" s="5">
        <v>20468000000</v>
      </c>
      <c r="S87" s="5">
        <v>4786000000</v>
      </c>
      <c r="T87" s="5">
        <v>12226000000</v>
      </c>
      <c r="U87" s="5">
        <v>10914000000</v>
      </c>
      <c r="V87" s="5">
        <v>13460000000</v>
      </c>
      <c r="W87" s="5">
        <v>13223000000</v>
      </c>
      <c r="X87" s="5">
        <v>12794098805</v>
      </c>
    </row>
    <row r="88" spans="3:26" ht="15.5" x14ac:dyDescent="0.35">
      <c r="C88" t="s">
        <v>102</v>
      </c>
      <c r="D88" s="5">
        <v>7525000000</v>
      </c>
      <c r="E88" s="5">
        <v>7525000000</v>
      </c>
      <c r="F88" s="5">
        <v>7860000000</v>
      </c>
      <c r="G88" s="5">
        <v>8716000000</v>
      </c>
      <c r="I88" s="5">
        <v>7860000000</v>
      </c>
      <c r="J88" s="5">
        <v>9958000000</v>
      </c>
      <c r="K88" s="5">
        <v>10895000000</v>
      </c>
      <c r="L88" s="5">
        <v>5092000000</v>
      </c>
      <c r="M88" s="5">
        <v>12512000000</v>
      </c>
      <c r="N88" s="5">
        <v>15749000000</v>
      </c>
      <c r="O88" s="5">
        <v>19012000000</v>
      </c>
      <c r="P88" s="5">
        <v>12935000000</v>
      </c>
      <c r="Q88" s="5">
        <v>11006000000</v>
      </c>
      <c r="R88" s="5">
        <v>20468000000</v>
      </c>
      <c r="S88" s="5">
        <v>4786000000</v>
      </c>
      <c r="T88" s="5">
        <v>12226000000</v>
      </c>
      <c r="U88" s="5">
        <v>10914000000</v>
      </c>
      <c r="V88" s="5">
        <v>13460000000</v>
      </c>
      <c r="W88" s="5">
        <v>13223000000</v>
      </c>
      <c r="X88" s="5">
        <v>12794098805</v>
      </c>
    </row>
    <row r="89" spans="3:26" ht="15.5" x14ac:dyDescent="0.35">
      <c r="C89" t="s">
        <v>103</v>
      </c>
      <c r="D89" s="5">
        <v>189506000000</v>
      </c>
      <c r="E89" s="5">
        <v>203344000000</v>
      </c>
      <c r="F89" s="5">
        <v>190088000000</v>
      </c>
      <c r="G89" s="5">
        <v>204484000000</v>
      </c>
      <c r="I89" s="5">
        <v>190088000000</v>
      </c>
      <c r="J89" s="5">
        <v>241786000000</v>
      </c>
      <c r="K89" s="5">
        <v>223593000000</v>
      </c>
      <c r="L89" s="5">
        <v>237798000000</v>
      </c>
      <c r="M89" s="5">
        <v>248909000000</v>
      </c>
      <c r="N89" s="5">
        <v>416883000000</v>
      </c>
      <c r="O89" s="5">
        <v>457451000000</v>
      </c>
      <c r="P89" s="5">
        <v>380492000000</v>
      </c>
      <c r="Q89" s="5">
        <v>432204000000</v>
      </c>
      <c r="R89" s="5">
        <v>385806000000</v>
      </c>
      <c r="S89" s="5">
        <v>475678000000</v>
      </c>
      <c r="T89" s="5">
        <v>293474000000</v>
      </c>
      <c r="U89" s="5">
        <v>282136000000</v>
      </c>
      <c r="V89" s="5">
        <v>264070000000</v>
      </c>
      <c r="W89" s="5">
        <v>221192000000</v>
      </c>
      <c r="X89" s="5">
        <v>153856104154</v>
      </c>
      <c r="Y89" s="5">
        <v>148684392833</v>
      </c>
      <c r="Z89" s="5">
        <v>226356484103</v>
      </c>
    </row>
    <row r="90" spans="3:26" ht="15.5" x14ac:dyDescent="0.35">
      <c r="C90" t="s">
        <v>79</v>
      </c>
      <c r="D90" s="5">
        <v>5258000000</v>
      </c>
      <c r="E90" s="5">
        <v>5258000000</v>
      </c>
      <c r="F90" s="5">
        <v>5258000000</v>
      </c>
      <c r="G90" s="5">
        <v>5258000000</v>
      </c>
      <c r="I90" s="5">
        <v>5258000000</v>
      </c>
      <c r="J90" s="5">
        <v>5258000000</v>
      </c>
      <c r="K90" s="5">
        <v>5258000000</v>
      </c>
      <c r="L90" s="5">
        <v>5258000000</v>
      </c>
      <c r="M90" s="5">
        <v>5258000000</v>
      </c>
      <c r="N90" s="5">
        <v>5258000000</v>
      </c>
      <c r="O90" s="5">
        <v>5258000000</v>
      </c>
      <c r="P90" s="5">
        <v>5258000000</v>
      </c>
      <c r="Q90" s="5">
        <v>5258000000</v>
      </c>
      <c r="R90" s="5">
        <v>5258000000</v>
      </c>
      <c r="S90" s="5">
        <v>5258000000</v>
      </c>
      <c r="T90" s="5">
        <v>5258000000</v>
      </c>
      <c r="U90" s="5">
        <v>5258000000</v>
      </c>
      <c r="V90" s="5">
        <v>5258000000</v>
      </c>
      <c r="W90" s="5">
        <v>5258000000</v>
      </c>
      <c r="X90" s="5">
        <v>5258024462</v>
      </c>
      <c r="Y90" s="5">
        <v>62571133744</v>
      </c>
      <c r="Z90" s="5">
        <v>62571133744</v>
      </c>
    </row>
    <row r="91" spans="3:26" ht="15.5" x14ac:dyDescent="0.35">
      <c r="C91" t="s">
        <v>104</v>
      </c>
      <c r="D91" s="5">
        <v>2501611000000</v>
      </c>
      <c r="E91" s="5">
        <v>2632646000000</v>
      </c>
      <c r="F91" s="5">
        <v>2684116000000</v>
      </c>
      <c r="G91" s="5">
        <v>2513012000000</v>
      </c>
      <c r="I91" s="5">
        <v>2684116000000</v>
      </c>
      <c r="J91" s="5">
        <v>2480929000000</v>
      </c>
      <c r="K91" s="5">
        <v>2187131000000</v>
      </c>
      <c r="L91" s="5">
        <v>2226330000000</v>
      </c>
      <c r="M91" s="5">
        <v>2226977000000</v>
      </c>
      <c r="N91" s="5">
        <v>1742927000000</v>
      </c>
      <c r="O91" s="5">
        <v>2351295000000</v>
      </c>
      <c r="P91" s="5">
        <v>1764349000000</v>
      </c>
      <c r="Q91" s="5">
        <v>1902849000000</v>
      </c>
      <c r="R91" s="5">
        <v>1241982000000</v>
      </c>
      <c r="S91" s="5">
        <v>1436237000000</v>
      </c>
      <c r="T91" s="5">
        <v>1253487000000</v>
      </c>
      <c r="U91" s="5">
        <v>1055818000000</v>
      </c>
      <c r="V91" s="5">
        <v>863400000000</v>
      </c>
      <c r="W91" s="5">
        <v>865169000000</v>
      </c>
      <c r="X91" s="5">
        <v>747672372994</v>
      </c>
      <c r="Y91" s="5">
        <v>524516034855</v>
      </c>
      <c r="Z91" s="5">
        <v>587704066441</v>
      </c>
    </row>
    <row r="92" spans="3:26" ht="15.5" x14ac:dyDescent="0.35">
      <c r="C92" t="s">
        <v>105</v>
      </c>
    </row>
    <row r="93" spans="3:26" ht="15.5" x14ac:dyDescent="0.35">
      <c r="C93" t="s">
        <v>106</v>
      </c>
      <c r="D93" s="5">
        <v>305351000000</v>
      </c>
      <c r="E93" s="5">
        <v>311488000000</v>
      </c>
      <c r="F93" s="5">
        <v>322518000000</v>
      </c>
      <c r="G93" s="5">
        <v>314717000000</v>
      </c>
      <c r="I93" s="5">
        <v>322518000000</v>
      </c>
      <c r="J93" s="5">
        <v>366682000000</v>
      </c>
      <c r="K93" s="5">
        <v>415061000000</v>
      </c>
      <c r="L93" s="5">
        <v>339561000000</v>
      </c>
      <c r="M93" s="5">
        <v>352919000000</v>
      </c>
      <c r="N93" s="5">
        <v>426294000000</v>
      </c>
      <c r="O93" s="5">
        <v>432950000000</v>
      </c>
      <c r="P93" s="5">
        <v>407595000000</v>
      </c>
      <c r="Q93" s="5">
        <v>408200000000</v>
      </c>
      <c r="R93" s="5">
        <v>392325000000</v>
      </c>
      <c r="S93" s="5">
        <v>296112000000</v>
      </c>
      <c r="T93" s="5">
        <v>284897000000</v>
      </c>
      <c r="U93" s="5">
        <v>265672000000</v>
      </c>
      <c r="V93" s="5">
        <v>246756000000</v>
      </c>
      <c r="W93" s="5">
        <v>174158000000</v>
      </c>
      <c r="X93" s="5">
        <v>170218184167</v>
      </c>
      <c r="Y93" s="5">
        <v>166061793635</v>
      </c>
      <c r="Z93" s="5">
        <v>157862580043</v>
      </c>
    </row>
    <row r="94" spans="3:26" ht="15.5" x14ac:dyDescent="0.35">
      <c r="C94" t="s">
        <v>677</v>
      </c>
      <c r="X94" s="5">
        <v>1373000000</v>
      </c>
      <c r="Y94" s="5">
        <v>1619000000</v>
      </c>
      <c r="Z94" s="5">
        <v>15433950000</v>
      </c>
    </row>
    <row r="95" spans="3:26" ht="15.5" x14ac:dyDescent="0.35">
      <c r="C95" t="s">
        <v>464</v>
      </c>
      <c r="D95" s="5">
        <v>18303000000</v>
      </c>
      <c r="E95" s="5">
        <v>18303000000</v>
      </c>
      <c r="F95" s="5">
        <v>18303000000</v>
      </c>
      <c r="G95" s="5">
        <v>18303000000</v>
      </c>
      <c r="I95" s="5">
        <v>18303000000</v>
      </c>
      <c r="J95" s="5">
        <v>18303000000</v>
      </c>
      <c r="K95" s="5">
        <v>18303000000</v>
      </c>
      <c r="L95" s="5">
        <v>18303000000</v>
      </c>
      <c r="M95" s="5">
        <v>18303000000</v>
      </c>
      <c r="N95" s="5">
        <v>18303000000</v>
      </c>
      <c r="O95" s="5">
        <v>18303000000</v>
      </c>
      <c r="P95" s="5">
        <v>18303000000</v>
      </c>
      <c r="Q95" s="5">
        <v>18303000000</v>
      </c>
      <c r="R95" s="5">
        <v>18303000000</v>
      </c>
      <c r="S95" s="5">
        <v>18303000000</v>
      </c>
      <c r="T95" s="5">
        <v>18303000000</v>
      </c>
      <c r="U95" s="5">
        <v>18303000000</v>
      </c>
      <c r="V95" s="5">
        <v>18303000000</v>
      </c>
      <c r="W95" s="5">
        <v>18303000000</v>
      </c>
      <c r="X95" s="5">
        <v>18302688521</v>
      </c>
      <c r="Y95" s="5">
        <v>19338689749</v>
      </c>
      <c r="Z95" s="5">
        <v>20374690986</v>
      </c>
    </row>
    <row r="96" spans="3:26" ht="15.5" x14ac:dyDescent="0.35">
      <c r="C96" t="s">
        <v>205</v>
      </c>
      <c r="D96" s="5">
        <v>2583000000</v>
      </c>
      <c r="E96" s="5">
        <v>3138000000</v>
      </c>
      <c r="F96" s="5">
        <v>3691000000</v>
      </c>
      <c r="G96" s="5">
        <v>4251000000</v>
      </c>
      <c r="I96" s="5">
        <v>3691000000</v>
      </c>
      <c r="J96" s="5">
        <v>6372000000</v>
      </c>
      <c r="K96" s="5">
        <v>10983000000</v>
      </c>
      <c r="L96" s="5">
        <v>15592000000</v>
      </c>
      <c r="M96" s="5">
        <v>9700000000</v>
      </c>
      <c r="N96" s="5">
        <v>26302000000</v>
      </c>
      <c r="O96" s="5">
        <v>42366000000</v>
      </c>
      <c r="P96" s="5">
        <v>33775000000</v>
      </c>
      <c r="Q96" s="5">
        <v>24653000000</v>
      </c>
      <c r="R96" s="5">
        <v>24391000000</v>
      </c>
      <c r="S96" s="5">
        <v>16293000000</v>
      </c>
      <c r="T96" s="5">
        <v>15938000000</v>
      </c>
      <c r="U96" s="5">
        <v>8450000000</v>
      </c>
      <c r="V96" s="5">
        <v>1530000000</v>
      </c>
      <c r="W96" s="5">
        <v>3826000000</v>
      </c>
      <c r="X96" s="5">
        <v>6121988640</v>
      </c>
      <c r="Y96" s="5">
        <v>8417734379</v>
      </c>
      <c r="Z96" s="5">
        <v>10713480118</v>
      </c>
    </row>
    <row r="97" spans="3:26" ht="15.5" x14ac:dyDescent="0.35">
      <c r="C97" t="s">
        <v>107</v>
      </c>
      <c r="D97" s="5">
        <v>38550000000</v>
      </c>
      <c r="E97" s="5">
        <v>36768000000</v>
      </c>
      <c r="F97" s="5">
        <v>32033000000</v>
      </c>
      <c r="G97" s="5">
        <v>47266000000</v>
      </c>
      <c r="I97" s="5">
        <v>32033000000</v>
      </c>
      <c r="J97" s="5">
        <v>29525000000</v>
      </c>
      <c r="K97" s="5">
        <v>29864000000</v>
      </c>
      <c r="L97" s="5">
        <v>38120000000</v>
      </c>
      <c r="M97" s="5">
        <v>23257000000</v>
      </c>
      <c r="N97" s="5">
        <v>18394000000</v>
      </c>
      <c r="O97" s="5">
        <v>10666000000</v>
      </c>
      <c r="P97" s="5">
        <v>5499000000</v>
      </c>
      <c r="Q97" s="5">
        <v>5315000000</v>
      </c>
      <c r="R97" s="5">
        <v>6029000000</v>
      </c>
      <c r="S97" s="5">
        <v>4442000000</v>
      </c>
      <c r="T97" s="5">
        <v>3029000000</v>
      </c>
      <c r="U97" s="5">
        <v>7663000000</v>
      </c>
      <c r="V97" s="5">
        <v>7601000000</v>
      </c>
      <c r="W97" s="5">
        <v>5702000000</v>
      </c>
      <c r="Z97" s="5">
        <v>3122469004</v>
      </c>
    </row>
    <row r="98" spans="3:26" ht="15.5" x14ac:dyDescent="0.35">
      <c r="C98" t="s">
        <v>108</v>
      </c>
      <c r="D98" s="5">
        <v>426656000000</v>
      </c>
      <c r="E98" s="5">
        <v>424238000000</v>
      </c>
      <c r="F98" s="5">
        <v>434724000000</v>
      </c>
      <c r="G98" s="5">
        <v>426855000000</v>
      </c>
      <c r="I98" s="5">
        <v>434724000000</v>
      </c>
      <c r="J98" s="5">
        <v>467508000000</v>
      </c>
      <c r="K98" s="5">
        <v>495682000000</v>
      </c>
      <c r="L98" s="5">
        <v>451321000000</v>
      </c>
      <c r="M98" s="5">
        <v>428301000000</v>
      </c>
      <c r="N98" s="5">
        <v>545904000000</v>
      </c>
      <c r="O98" s="5">
        <v>545545000000</v>
      </c>
      <c r="P98" s="5">
        <v>506995000000</v>
      </c>
      <c r="Q98" s="5">
        <v>509023000000</v>
      </c>
      <c r="R98" s="5">
        <v>481486000000</v>
      </c>
      <c r="S98" s="5">
        <v>373846000000</v>
      </c>
      <c r="T98" s="5">
        <v>379852000000</v>
      </c>
      <c r="U98" s="5">
        <v>395202000000</v>
      </c>
      <c r="V98" s="5">
        <v>376527000000</v>
      </c>
      <c r="W98" s="5">
        <v>260886000000</v>
      </c>
      <c r="X98" s="5">
        <v>234807309115</v>
      </c>
      <c r="Y98" s="5">
        <v>250340795288</v>
      </c>
      <c r="Z98" s="5">
        <v>253350135414</v>
      </c>
    </row>
    <row r="99" spans="3:26" ht="15.5" x14ac:dyDescent="0.35">
      <c r="C99" t="s">
        <v>109</v>
      </c>
      <c r="D99" s="5">
        <v>2928267000000</v>
      </c>
      <c r="E99" s="5">
        <v>3056884000000</v>
      </c>
      <c r="F99" s="5">
        <v>3118840000000</v>
      </c>
      <c r="G99" s="5">
        <v>2939867000000</v>
      </c>
      <c r="I99" s="5">
        <v>3118840000000</v>
      </c>
      <c r="J99" s="5">
        <v>2948437000000</v>
      </c>
      <c r="K99" s="5">
        <v>2682813000000</v>
      </c>
      <c r="L99" s="5">
        <v>2677651000000</v>
      </c>
      <c r="M99" s="5">
        <v>2655278000000</v>
      </c>
      <c r="N99" s="5">
        <v>2288831000000</v>
      </c>
      <c r="O99" s="5">
        <v>2896840000000</v>
      </c>
      <c r="P99" s="5">
        <v>2271344000000</v>
      </c>
      <c r="Q99" s="5">
        <v>2411872000000</v>
      </c>
      <c r="R99" s="5">
        <v>1723468000000</v>
      </c>
      <c r="S99" s="5">
        <v>1810083000000</v>
      </c>
      <c r="T99" s="5">
        <v>1633339000000</v>
      </c>
      <c r="U99" s="5">
        <v>1451020000000</v>
      </c>
      <c r="V99" s="5">
        <v>1239927000000</v>
      </c>
      <c r="W99" s="5">
        <v>1126055000000</v>
      </c>
      <c r="X99" s="5">
        <v>982479682109</v>
      </c>
      <c r="Y99" s="5">
        <v>774856830143</v>
      </c>
      <c r="Z99" s="5">
        <v>841054201855</v>
      </c>
    </row>
    <row r="100" spans="3:26" ht="15.5" x14ac:dyDescent="0.35">
      <c r="C100" t="s">
        <v>110</v>
      </c>
    </row>
    <row r="101" spans="3:26" ht="15.5" x14ac:dyDescent="0.35">
      <c r="C101" t="s">
        <v>111</v>
      </c>
    </row>
    <row r="102" spans="3:26" ht="15.5" x14ac:dyDescent="0.35">
      <c r="C102" t="s">
        <v>112</v>
      </c>
      <c r="D102" s="5">
        <v>934723000000</v>
      </c>
      <c r="E102" s="5">
        <v>844227000000</v>
      </c>
      <c r="F102" s="5">
        <v>976646000000</v>
      </c>
      <c r="G102" s="5">
        <v>887221000000</v>
      </c>
      <c r="I102" s="5">
        <v>976646000000</v>
      </c>
      <c r="J102" s="5">
        <v>966778000000</v>
      </c>
      <c r="K102" s="5">
        <v>829325000000</v>
      </c>
      <c r="L102" s="5">
        <v>917998000000</v>
      </c>
      <c r="M102" s="5">
        <v>941897000000</v>
      </c>
      <c r="N102" s="5">
        <v>614162000000</v>
      </c>
      <c r="O102" s="5">
        <v>1197865000000</v>
      </c>
      <c r="P102" s="5">
        <v>724854000000</v>
      </c>
      <c r="Q102" s="5">
        <v>1029675000000</v>
      </c>
      <c r="R102" s="5">
        <v>506475000000</v>
      </c>
      <c r="S102" s="5">
        <v>688006000000</v>
      </c>
      <c r="T102" s="5">
        <v>671560000000</v>
      </c>
      <c r="U102" s="5">
        <v>666602000000</v>
      </c>
      <c r="V102" s="5">
        <v>542001000000</v>
      </c>
      <c r="W102" s="5">
        <v>543580000000</v>
      </c>
      <c r="X102" s="5">
        <v>495054578008</v>
      </c>
      <c r="Y102" s="5">
        <v>362451881598</v>
      </c>
      <c r="Z102" s="5">
        <v>471361527211</v>
      </c>
    </row>
    <row r="103" spans="3:26" ht="15.5" x14ac:dyDescent="0.35">
      <c r="C103" t="s">
        <v>115</v>
      </c>
      <c r="V103" s="5">
        <v>16833000000</v>
      </c>
      <c r="Y103" s="5">
        <v>67000000000</v>
      </c>
      <c r="Z103" s="5">
        <v>161638973750</v>
      </c>
    </row>
    <row r="104" spans="3:26" ht="15.5" x14ac:dyDescent="0.35">
      <c r="C104" t="s">
        <v>113</v>
      </c>
    </row>
    <row r="105" spans="3:26" ht="15.5" x14ac:dyDescent="0.35">
      <c r="C105" t="s">
        <v>114</v>
      </c>
      <c r="D105" s="5">
        <v>193680000000</v>
      </c>
      <c r="E105" s="5">
        <v>160579000000</v>
      </c>
      <c r="F105" s="5">
        <v>197483000000</v>
      </c>
      <c r="G105" s="5">
        <v>127868000000</v>
      </c>
      <c r="I105" s="5">
        <v>197483000000</v>
      </c>
      <c r="J105" s="5">
        <v>323117000000</v>
      </c>
      <c r="K105" s="5">
        <v>370965000000</v>
      </c>
      <c r="L105" s="5">
        <v>475309000000</v>
      </c>
      <c r="M105" s="5">
        <v>550690000000</v>
      </c>
      <c r="N105" s="5">
        <v>365530000000</v>
      </c>
      <c r="O105" s="5">
        <v>959289000000</v>
      </c>
      <c r="P105" s="5">
        <v>470339000000</v>
      </c>
      <c r="Q105" s="5">
        <v>859096000000</v>
      </c>
      <c r="R105" s="5">
        <v>278100000000</v>
      </c>
      <c r="S105" s="5">
        <v>425731000000</v>
      </c>
      <c r="T105" s="5">
        <v>275713000000</v>
      </c>
      <c r="U105" s="5">
        <v>308858000000</v>
      </c>
      <c r="V105" s="5">
        <v>231136000000</v>
      </c>
      <c r="W105" s="5">
        <v>241167000000</v>
      </c>
      <c r="X105" s="5">
        <v>276157588368</v>
      </c>
      <c r="Y105" s="5">
        <v>111436470656</v>
      </c>
      <c r="Z105" s="5">
        <v>159407512931</v>
      </c>
    </row>
    <row r="106" spans="3:26" ht="15.5" x14ac:dyDescent="0.35">
      <c r="C106" t="s">
        <v>206</v>
      </c>
    </row>
    <row r="107" spans="3:26" ht="15.5" x14ac:dyDescent="0.35">
      <c r="C107" t="s">
        <v>207</v>
      </c>
      <c r="D107" s="5">
        <v>37747000000</v>
      </c>
      <c r="E107" s="5">
        <v>34504000000</v>
      </c>
      <c r="F107" s="5">
        <v>36641000000</v>
      </c>
      <c r="G107" s="5">
        <v>79575000000</v>
      </c>
      <c r="I107" s="5">
        <v>36641000000</v>
      </c>
      <c r="J107" s="5">
        <v>45877000000</v>
      </c>
      <c r="K107" s="5">
        <v>27281000000</v>
      </c>
      <c r="L107" s="5">
        <v>22072000000</v>
      </c>
      <c r="M107" s="5">
        <v>24661000000</v>
      </c>
      <c r="N107" s="5">
        <v>16271000000</v>
      </c>
      <c r="O107" s="5">
        <v>31662000000</v>
      </c>
      <c r="P107" s="5">
        <v>22514000000</v>
      </c>
      <c r="Q107" s="5">
        <v>22773000000</v>
      </c>
      <c r="R107" s="5">
        <v>27199000000</v>
      </c>
      <c r="S107" s="5">
        <v>27582000000</v>
      </c>
      <c r="T107" s="5">
        <v>33958000000</v>
      </c>
      <c r="U107" s="5">
        <v>29067000000</v>
      </c>
      <c r="V107" s="5">
        <v>28964000000</v>
      </c>
      <c r="W107" s="5">
        <v>20799000000</v>
      </c>
      <c r="X107" s="5">
        <v>19169376412</v>
      </c>
      <c r="Y107" s="5">
        <v>17545100925</v>
      </c>
      <c r="Z107" s="5">
        <v>14579787461</v>
      </c>
    </row>
    <row r="108" spans="3:26" ht="15.5" x14ac:dyDescent="0.35">
      <c r="C108" t="s">
        <v>117</v>
      </c>
      <c r="W108" s="5">
        <v>40512000000</v>
      </c>
      <c r="X108" s="5">
        <v>38446120428</v>
      </c>
      <c r="Y108" s="5">
        <v>26210642629</v>
      </c>
      <c r="Z108" s="5">
        <v>26777943796</v>
      </c>
    </row>
    <row r="109" spans="3:26" ht="15.5" x14ac:dyDescent="0.35">
      <c r="C109" t="s">
        <v>507</v>
      </c>
      <c r="D109" s="5">
        <v>61598000000</v>
      </c>
      <c r="E109" s="5">
        <v>51327000000</v>
      </c>
      <c r="F109" s="5">
        <v>71418000000</v>
      </c>
      <c r="G109" s="5">
        <v>69557000000</v>
      </c>
      <c r="I109" s="5">
        <v>71418000000</v>
      </c>
      <c r="J109" s="5">
        <v>57912000000</v>
      </c>
      <c r="K109" s="5">
        <v>44438000000</v>
      </c>
      <c r="L109" s="5">
        <v>43861000000</v>
      </c>
      <c r="M109" s="5">
        <v>33627000000</v>
      </c>
      <c r="N109" s="5">
        <v>19543000000</v>
      </c>
      <c r="O109" s="5">
        <v>53902000000</v>
      </c>
      <c r="P109" s="5">
        <v>43350000000</v>
      </c>
      <c r="Q109" s="5">
        <v>50299000000</v>
      </c>
      <c r="R109" s="5">
        <v>47245000000</v>
      </c>
      <c r="S109" s="5">
        <v>37759000000</v>
      </c>
      <c r="T109" s="5">
        <v>43969000000</v>
      </c>
      <c r="U109" s="5">
        <v>44052000000</v>
      </c>
      <c r="V109" s="5">
        <v>37804000000</v>
      </c>
      <c r="W109" s="5">
        <v>40512000000</v>
      </c>
      <c r="X109" s="5">
        <v>38446120428</v>
      </c>
      <c r="Y109" s="5">
        <v>26210642629</v>
      </c>
      <c r="Z109" s="5">
        <v>26777943796</v>
      </c>
    </row>
    <row r="110" spans="3:26" ht="15.5" x14ac:dyDescent="0.35">
      <c r="C110" t="s">
        <v>116</v>
      </c>
      <c r="D110" s="5">
        <v>218183000000</v>
      </c>
      <c r="E110" s="5">
        <v>134551000000</v>
      </c>
      <c r="F110" s="5">
        <v>125226000000</v>
      </c>
      <c r="G110" s="5">
        <v>237922000000</v>
      </c>
      <c r="I110" s="5">
        <v>125226000000</v>
      </c>
      <c r="J110" s="5">
        <v>106326000000</v>
      </c>
      <c r="K110" s="5">
        <v>136209000000</v>
      </c>
      <c r="L110" s="5">
        <v>113763000000</v>
      </c>
      <c r="M110" s="5">
        <v>83204000000</v>
      </c>
      <c r="N110" s="5">
        <v>55798000000</v>
      </c>
      <c r="O110" s="5">
        <v>55538000000</v>
      </c>
      <c r="P110" s="5">
        <v>63227000000</v>
      </c>
      <c r="Q110" s="5">
        <v>83446000000</v>
      </c>
      <c r="R110" s="5">
        <v>88309000000</v>
      </c>
      <c r="S110" s="5">
        <v>148201000000</v>
      </c>
      <c r="T110" s="5">
        <v>267392000000</v>
      </c>
      <c r="U110" s="5">
        <v>248507000000</v>
      </c>
      <c r="V110" s="5">
        <v>197174000000</v>
      </c>
      <c r="W110" s="5">
        <v>233458000000</v>
      </c>
      <c r="X110" s="5">
        <v>150633343930</v>
      </c>
      <c r="Y110" s="5">
        <v>108892952765</v>
      </c>
      <c r="Z110" s="5">
        <v>76804437040</v>
      </c>
    </row>
    <row r="111" spans="3:26" ht="15.5" x14ac:dyDescent="0.35">
      <c r="C111" t="s">
        <v>1341</v>
      </c>
      <c r="D111" s="5">
        <v>457000000</v>
      </c>
      <c r="E111" s="5">
        <v>280000000</v>
      </c>
      <c r="J111" s="5">
        <v>1143000000</v>
      </c>
      <c r="L111" s="5">
        <v>76000000</v>
      </c>
      <c r="M111" s="5">
        <v>167000000</v>
      </c>
      <c r="N111" s="5">
        <v>196000000</v>
      </c>
      <c r="O111" s="5">
        <v>441000000</v>
      </c>
      <c r="P111" s="5">
        <v>1399000000</v>
      </c>
      <c r="R111" s="5">
        <v>5690000000</v>
      </c>
      <c r="U111" s="5">
        <v>2113000000</v>
      </c>
      <c r="V111" s="5">
        <v>1293000000</v>
      </c>
      <c r="X111" s="5">
        <v>538545959</v>
      </c>
      <c r="Y111" s="5">
        <v>460156710</v>
      </c>
      <c r="Z111" s="5">
        <v>5603925000</v>
      </c>
    </row>
    <row r="112" spans="3:26" ht="15.5" x14ac:dyDescent="0.35">
      <c r="C112" t="s">
        <v>119</v>
      </c>
    </row>
    <row r="113" spans="3:26" ht="15.5" x14ac:dyDescent="0.35">
      <c r="C113" t="s">
        <v>509</v>
      </c>
      <c r="S113" s="5">
        <v>2912000000</v>
      </c>
      <c r="T113" s="5">
        <v>13761000000</v>
      </c>
      <c r="U113" s="5">
        <v>8459000000</v>
      </c>
      <c r="V113" s="5">
        <v>31122000000</v>
      </c>
    </row>
    <row r="114" spans="3:26" ht="15.5" x14ac:dyDescent="0.35">
      <c r="C114" t="s">
        <v>465</v>
      </c>
    </row>
    <row r="115" spans="3:26" ht="15.5" x14ac:dyDescent="0.35">
      <c r="C115" t="s">
        <v>121</v>
      </c>
      <c r="Y115" s="5">
        <v>15019416878</v>
      </c>
      <c r="Z115" s="5">
        <v>13184672723</v>
      </c>
    </row>
    <row r="116" spans="3:26" ht="15.5" x14ac:dyDescent="0.35">
      <c r="C116" t="s">
        <v>122</v>
      </c>
      <c r="D116" s="5">
        <v>22048000000</v>
      </c>
      <c r="E116" s="5">
        <v>20415000000</v>
      </c>
      <c r="F116" s="5">
        <v>16857000000</v>
      </c>
      <c r="G116" s="5">
        <v>14610000000</v>
      </c>
      <c r="I116" s="5">
        <v>16857000000</v>
      </c>
      <c r="J116" s="5">
        <v>16106000000</v>
      </c>
      <c r="K116" s="5">
        <v>13843000000</v>
      </c>
      <c r="L116" s="5">
        <v>15383000000</v>
      </c>
      <c r="M116" s="5">
        <v>23964000000</v>
      </c>
      <c r="N116" s="5">
        <v>23005000000</v>
      </c>
      <c r="O116" s="5">
        <v>8539000000</v>
      </c>
      <c r="P116" s="5">
        <v>7548000000</v>
      </c>
      <c r="Q116" s="5">
        <v>6104000000</v>
      </c>
      <c r="R116" s="5">
        <v>13116000000</v>
      </c>
      <c r="S116" s="5">
        <v>22060000000</v>
      </c>
      <c r="T116" s="5">
        <v>25174000000</v>
      </c>
      <c r="U116" s="5">
        <v>29515000000</v>
      </c>
      <c r="V116" s="5">
        <v>27652000000</v>
      </c>
      <c r="W116" s="5">
        <v>4865000000</v>
      </c>
      <c r="X116" s="5">
        <v>5253465203</v>
      </c>
      <c r="Y116" s="5">
        <v>20778363333</v>
      </c>
      <c r="Z116" s="5">
        <v>14086743723</v>
      </c>
    </row>
    <row r="117" spans="3:26" ht="15.5" x14ac:dyDescent="0.35">
      <c r="C117" t="s">
        <v>123</v>
      </c>
      <c r="D117" s="5">
        <v>47559000000</v>
      </c>
      <c r="E117" s="5">
        <v>51041000000</v>
      </c>
      <c r="F117" s="5">
        <v>50072000000</v>
      </c>
      <c r="G117" s="5">
        <v>54578000000</v>
      </c>
      <c r="I117" s="5">
        <v>50072000000</v>
      </c>
      <c r="J117" s="5">
        <v>55999000000</v>
      </c>
      <c r="K117" s="5">
        <v>61586000000</v>
      </c>
      <c r="L117" s="5">
        <v>66431000000</v>
      </c>
      <c r="M117" s="5">
        <v>85728000000</v>
      </c>
      <c r="N117" s="5">
        <v>111891000000</v>
      </c>
      <c r="O117" s="5">
        <v>72965000000</v>
      </c>
      <c r="P117" s="5">
        <v>62259000000</v>
      </c>
      <c r="Q117" s="5">
        <v>61013000000</v>
      </c>
      <c r="R117" s="5">
        <v>50683000000</v>
      </c>
      <c r="S117" s="5">
        <v>62134000000</v>
      </c>
      <c r="T117" s="5">
        <v>59473000000</v>
      </c>
      <c r="U117" s="5">
        <v>47958000000</v>
      </c>
      <c r="V117" s="5">
        <v>64916000000</v>
      </c>
      <c r="W117" s="5">
        <v>25922000000</v>
      </c>
      <c r="X117" s="5">
        <v>20440261161</v>
      </c>
      <c r="Y117" s="5">
        <v>31464239139</v>
      </c>
      <c r="Z117" s="5">
        <v>36816597424</v>
      </c>
    </row>
    <row r="118" spans="3:26" ht="15.5" x14ac:dyDescent="0.35">
      <c r="C118" t="s">
        <v>124</v>
      </c>
      <c r="D118" s="5">
        <v>47559000000</v>
      </c>
      <c r="E118" s="5">
        <v>51041000000</v>
      </c>
      <c r="F118" s="5">
        <v>50072000000</v>
      </c>
      <c r="G118" s="5">
        <v>54578000000</v>
      </c>
      <c r="I118" s="5">
        <v>50072000000</v>
      </c>
      <c r="J118" s="5">
        <v>55999000000</v>
      </c>
      <c r="K118" s="5">
        <v>61586000000</v>
      </c>
      <c r="L118" s="5">
        <v>66431000000</v>
      </c>
      <c r="M118" s="5">
        <v>85728000000</v>
      </c>
      <c r="N118" s="5">
        <v>111891000000</v>
      </c>
      <c r="O118" s="5">
        <v>72965000000</v>
      </c>
      <c r="P118" s="5">
        <v>62259000000</v>
      </c>
      <c r="Q118" s="5">
        <v>61013000000</v>
      </c>
      <c r="R118" s="5">
        <v>50683000000</v>
      </c>
      <c r="S118" s="5">
        <v>62134000000</v>
      </c>
      <c r="T118" s="5">
        <v>59473000000</v>
      </c>
      <c r="U118" s="5">
        <v>47958000000</v>
      </c>
      <c r="V118" s="5">
        <v>64916000000</v>
      </c>
      <c r="W118" s="5">
        <v>25922000000</v>
      </c>
      <c r="X118" s="5">
        <v>20440261161</v>
      </c>
      <c r="Y118" s="5">
        <v>31464239139</v>
      </c>
      <c r="Z118" s="5">
        <v>36816597424</v>
      </c>
    </row>
    <row r="119" spans="3:26" ht="15.5" x14ac:dyDescent="0.35">
      <c r="C119" t="s">
        <v>679</v>
      </c>
      <c r="Y119" s="5">
        <v>13975000072</v>
      </c>
      <c r="Z119" s="5">
        <v>17595997424</v>
      </c>
    </row>
    <row r="120" spans="3:26" ht="15.5" x14ac:dyDescent="0.35">
      <c r="C120" t="s">
        <v>512</v>
      </c>
      <c r="Y120" s="5">
        <v>365298180</v>
      </c>
    </row>
    <row r="121" spans="3:26" ht="15.5" x14ac:dyDescent="0.35">
      <c r="C121" t="s">
        <v>211</v>
      </c>
      <c r="O121" s="5">
        <v>7497000000</v>
      </c>
      <c r="P121" s="5">
        <v>12117000000</v>
      </c>
      <c r="Q121" s="5">
        <v>11358000000</v>
      </c>
      <c r="R121" s="5">
        <v>10557000000</v>
      </c>
      <c r="S121" s="5">
        <v>10395000000</v>
      </c>
      <c r="T121" s="5">
        <v>7182000000</v>
      </c>
      <c r="U121" s="5">
        <v>5987000000</v>
      </c>
      <c r="V121" s="5">
        <v>4087000000</v>
      </c>
      <c r="W121" s="5">
        <v>5012000000</v>
      </c>
      <c r="X121" s="5">
        <v>1725859364</v>
      </c>
      <c r="Y121" s="5">
        <v>236283342</v>
      </c>
    </row>
    <row r="122" spans="3:26" ht="15.5" x14ac:dyDescent="0.35">
      <c r="C122" t="s">
        <v>125</v>
      </c>
    </row>
    <row r="123" spans="3:26" ht="15.5" x14ac:dyDescent="0.35">
      <c r="C123" t="s">
        <v>126</v>
      </c>
      <c r="D123" s="5">
        <v>9773000000</v>
      </c>
      <c r="E123" s="5">
        <v>13769000000</v>
      </c>
      <c r="F123" s="5">
        <v>13616000000</v>
      </c>
      <c r="G123" s="5">
        <v>12981000000</v>
      </c>
      <c r="I123" s="5">
        <v>13616000000</v>
      </c>
      <c r="J123" s="5">
        <v>18568000000</v>
      </c>
      <c r="K123" s="5">
        <v>23240000000</v>
      </c>
      <c r="L123" s="5">
        <v>27323000000</v>
      </c>
      <c r="M123" s="5">
        <v>30280000000</v>
      </c>
      <c r="N123" s="5">
        <v>35422000000</v>
      </c>
      <c r="S123" s="5">
        <v>2912000000</v>
      </c>
      <c r="T123" s="5">
        <v>13761000000</v>
      </c>
      <c r="U123" s="5">
        <v>8459000000</v>
      </c>
      <c r="V123" s="5">
        <v>31122000000</v>
      </c>
    </row>
    <row r="124" spans="3:26" ht="15.5" x14ac:dyDescent="0.35">
      <c r="C124" t="s">
        <v>127</v>
      </c>
      <c r="D124" s="5">
        <v>982282000000</v>
      </c>
      <c r="E124" s="5">
        <v>895268000000</v>
      </c>
      <c r="F124" s="5">
        <v>1026718000000</v>
      </c>
      <c r="G124" s="5">
        <v>941799000000</v>
      </c>
      <c r="I124" s="5">
        <v>1026718000000</v>
      </c>
      <c r="J124" s="5">
        <v>1022777000000</v>
      </c>
      <c r="K124" s="5">
        <v>890911000000</v>
      </c>
      <c r="L124" s="5">
        <v>984429000000</v>
      </c>
      <c r="M124" s="5">
        <v>1027625000000</v>
      </c>
      <c r="N124" s="5">
        <v>726053000000</v>
      </c>
      <c r="O124" s="5">
        <v>1270830000000</v>
      </c>
      <c r="P124" s="5">
        <v>787113000000</v>
      </c>
      <c r="Q124" s="5">
        <v>1090688000000</v>
      </c>
      <c r="R124" s="5">
        <v>557158000000</v>
      </c>
      <c r="S124" s="5">
        <v>750140000000</v>
      </c>
      <c r="T124" s="5">
        <v>731033000000</v>
      </c>
      <c r="U124" s="5">
        <v>714560000000</v>
      </c>
      <c r="V124" s="5">
        <v>606917000000</v>
      </c>
      <c r="W124" s="5">
        <v>569502000000</v>
      </c>
      <c r="X124" s="5">
        <v>515494839169</v>
      </c>
      <c r="Y124" s="5">
        <v>393916120737</v>
      </c>
      <c r="Z124" s="5">
        <v>508178124635</v>
      </c>
    </row>
    <row r="125" spans="3:26" ht="15.5" x14ac:dyDescent="0.35">
      <c r="C125" t="s">
        <v>128</v>
      </c>
    </row>
    <row r="126" spans="3:26" ht="15.5" x14ac:dyDescent="0.35">
      <c r="C126" t="s">
        <v>129</v>
      </c>
      <c r="D126" s="5">
        <v>134878000000</v>
      </c>
      <c r="E126" s="5">
        <v>134878000000</v>
      </c>
      <c r="F126" s="5">
        <v>134878000000</v>
      </c>
      <c r="G126" s="5">
        <v>134878000000</v>
      </c>
      <c r="I126" s="5">
        <v>134878000000</v>
      </c>
      <c r="J126" s="5">
        <v>134878000000</v>
      </c>
      <c r="K126" s="5">
        <v>134878000000</v>
      </c>
      <c r="L126" s="5">
        <v>134878000000</v>
      </c>
      <c r="M126" s="5">
        <v>134878000000</v>
      </c>
      <c r="N126" s="5">
        <v>134878000000</v>
      </c>
      <c r="O126" s="5">
        <v>134878000000</v>
      </c>
      <c r="P126" s="5">
        <v>134878000000</v>
      </c>
      <c r="Q126" s="5">
        <v>134878000000</v>
      </c>
      <c r="R126" s="5">
        <v>134878000000</v>
      </c>
      <c r="S126" s="5">
        <v>134878000000</v>
      </c>
      <c r="T126" s="5">
        <v>134878000000</v>
      </c>
      <c r="U126" s="5">
        <v>134878000000</v>
      </c>
      <c r="V126" s="5">
        <v>134878000000</v>
      </c>
      <c r="W126" s="5">
        <v>134878000000</v>
      </c>
      <c r="X126" s="5">
        <v>134878050000</v>
      </c>
      <c r="Y126" s="5">
        <v>134878050000</v>
      </c>
      <c r="Z126" s="5">
        <v>134878050000</v>
      </c>
    </row>
    <row r="127" spans="3:26" ht="15.5" x14ac:dyDescent="0.35">
      <c r="C127" t="s">
        <v>130</v>
      </c>
      <c r="D127" s="5">
        <v>57313000000</v>
      </c>
      <c r="E127" s="5">
        <v>57313000000</v>
      </c>
      <c r="F127" s="5">
        <v>57313000000</v>
      </c>
      <c r="G127" s="5">
        <v>57313000000</v>
      </c>
      <c r="I127" s="5">
        <v>57313000000</v>
      </c>
      <c r="J127" s="5">
        <v>57313000000</v>
      </c>
      <c r="K127" s="5">
        <v>57313000000</v>
      </c>
      <c r="L127" s="5">
        <v>57313000000</v>
      </c>
      <c r="M127" s="5">
        <v>57313000000</v>
      </c>
      <c r="N127" s="5">
        <v>57313000000</v>
      </c>
      <c r="O127" s="5">
        <v>57313000000</v>
      </c>
      <c r="P127" s="5">
        <v>57313000000</v>
      </c>
      <c r="Q127" s="5">
        <v>57313000000</v>
      </c>
      <c r="R127" s="5">
        <v>57313000000</v>
      </c>
      <c r="S127" s="5">
        <v>57313000000</v>
      </c>
      <c r="T127" s="5">
        <v>57313000000</v>
      </c>
      <c r="U127" s="5">
        <v>57313000000</v>
      </c>
      <c r="V127" s="5">
        <v>57313000000</v>
      </c>
      <c r="W127" s="5">
        <v>57313000000</v>
      </c>
      <c r="X127" s="5">
        <v>57313109282</v>
      </c>
    </row>
    <row r="128" spans="3:26" ht="15.5" x14ac:dyDescent="0.35">
      <c r="C128" t="s">
        <v>131</v>
      </c>
      <c r="D128" s="5">
        <v>1748531000000</v>
      </c>
      <c r="E128" s="5">
        <v>1964162000000</v>
      </c>
      <c r="F128" s="5">
        <v>1894668000000</v>
      </c>
      <c r="G128" s="5">
        <v>1800615000000</v>
      </c>
      <c r="I128" s="5">
        <v>1894668000000</v>
      </c>
      <c r="J128" s="5">
        <v>1728207000000</v>
      </c>
      <c r="K128" s="5">
        <v>1594449000000</v>
      </c>
      <c r="L128" s="5">
        <v>1495769000000</v>
      </c>
      <c r="M128" s="5">
        <v>1430200000000</v>
      </c>
      <c r="N128" s="5">
        <v>1365325000000</v>
      </c>
      <c r="O128" s="5">
        <v>1428557000000</v>
      </c>
      <c r="P128" s="5">
        <v>1286778000000</v>
      </c>
      <c r="Q128" s="5">
        <v>1123731000000</v>
      </c>
      <c r="R128" s="5">
        <v>968857000000</v>
      </c>
      <c r="S128" s="5">
        <v>862491000000</v>
      </c>
      <c r="T128" s="5">
        <v>704854000000</v>
      </c>
      <c r="U128" s="5">
        <v>539009000000</v>
      </c>
      <c r="V128" s="5">
        <v>435559000000</v>
      </c>
      <c r="W128" s="5">
        <v>359102000000</v>
      </c>
      <c r="X128" s="5">
        <v>269533745302</v>
      </c>
      <c r="Y128" s="5">
        <v>183489756032</v>
      </c>
      <c r="Z128" s="5">
        <v>135425257020</v>
      </c>
    </row>
    <row r="129" spans="2:26" ht="15.5" x14ac:dyDescent="0.35">
      <c r="C129" t="s">
        <v>132</v>
      </c>
      <c r="D129" s="5">
        <v>26976000000</v>
      </c>
      <c r="E129" s="5">
        <v>26976000000</v>
      </c>
      <c r="F129" s="5">
        <v>26976000000</v>
      </c>
      <c r="G129" s="5">
        <v>26976000000</v>
      </c>
      <c r="I129" s="5">
        <v>26976000000</v>
      </c>
      <c r="J129" s="5">
        <v>26976000000</v>
      </c>
      <c r="K129" s="5">
        <v>26976000000</v>
      </c>
      <c r="L129" s="5">
        <v>26976000000</v>
      </c>
      <c r="M129" s="5">
        <v>26976000000</v>
      </c>
      <c r="N129" s="5">
        <v>26976000000</v>
      </c>
      <c r="O129" s="5">
        <v>24500000000</v>
      </c>
      <c r="P129" s="5">
        <v>23000000000</v>
      </c>
      <c r="Q129" s="5">
        <v>21500000000</v>
      </c>
      <c r="R129" s="5">
        <v>20000000000</v>
      </c>
      <c r="S129" s="5">
        <v>18500000000</v>
      </c>
      <c r="T129" s="5">
        <v>17000000000</v>
      </c>
      <c r="U129" s="5">
        <v>15500000000</v>
      </c>
      <c r="V129" s="5">
        <v>14000000000</v>
      </c>
      <c r="W129" s="5">
        <v>12500000000</v>
      </c>
      <c r="X129" s="5">
        <v>11000000000</v>
      </c>
      <c r="Y129" s="5">
        <v>9500000000</v>
      </c>
      <c r="Z129" s="5">
        <v>8000000000</v>
      </c>
    </row>
    <row r="130" spans="2:26" ht="15.5" x14ac:dyDescent="0.35">
      <c r="C130" t="s">
        <v>133</v>
      </c>
      <c r="D130" s="5">
        <v>1721555000000</v>
      </c>
      <c r="E130" s="5">
        <v>1937186000000</v>
      </c>
      <c r="F130" s="5">
        <v>1867692000000</v>
      </c>
      <c r="G130" s="5">
        <v>1773639000000</v>
      </c>
      <c r="I130" s="5">
        <v>1867692000000</v>
      </c>
      <c r="J130" s="5">
        <v>1701231000000</v>
      </c>
      <c r="K130" s="5">
        <v>1567473000000</v>
      </c>
      <c r="L130" s="5">
        <v>1468793000000</v>
      </c>
      <c r="M130" s="5">
        <v>1403224000000</v>
      </c>
      <c r="N130" s="5">
        <v>1338349000000</v>
      </c>
      <c r="O130" s="5">
        <v>1404057000000</v>
      </c>
      <c r="P130" s="5">
        <v>1263778000000</v>
      </c>
      <c r="Q130" s="5">
        <v>1102231000000</v>
      </c>
      <c r="R130" s="5">
        <v>948857000000</v>
      </c>
      <c r="S130" s="5">
        <v>843991000000</v>
      </c>
      <c r="T130" s="5">
        <v>687854000000</v>
      </c>
      <c r="U130" s="5">
        <v>523509000000</v>
      </c>
      <c r="V130" s="5">
        <v>421559000000</v>
      </c>
      <c r="W130" s="5">
        <v>346602000000</v>
      </c>
      <c r="X130" s="5">
        <v>258533745302</v>
      </c>
      <c r="Y130" s="5">
        <v>173989756032</v>
      </c>
      <c r="Z130" s="5">
        <v>127425257020</v>
      </c>
    </row>
    <row r="131" spans="2:26" ht="15.5" x14ac:dyDescent="0.35">
      <c r="C131" t="s">
        <v>134</v>
      </c>
      <c r="D131" s="5">
        <v>1748531000000</v>
      </c>
      <c r="E131" s="5">
        <v>1964162000000</v>
      </c>
      <c r="F131" s="5">
        <v>1894668000000</v>
      </c>
      <c r="G131" s="5">
        <v>1800615000000</v>
      </c>
      <c r="I131" s="5">
        <v>1894668000000</v>
      </c>
      <c r="J131" s="5">
        <v>1728207000000</v>
      </c>
      <c r="K131" s="5">
        <v>1594449000000</v>
      </c>
      <c r="L131" s="5">
        <v>1495769000000</v>
      </c>
      <c r="M131" s="5">
        <v>1430200000000</v>
      </c>
      <c r="N131" s="5">
        <v>1365325000000</v>
      </c>
      <c r="O131" s="5">
        <v>1428557000000</v>
      </c>
      <c r="P131" s="5">
        <v>1286778000000</v>
      </c>
      <c r="Q131" s="5">
        <v>1123731000000</v>
      </c>
      <c r="R131" s="5">
        <v>968857000000</v>
      </c>
      <c r="S131" s="5">
        <v>862491000000</v>
      </c>
      <c r="T131" s="5">
        <v>704854000000</v>
      </c>
      <c r="U131" s="5">
        <v>539009000000</v>
      </c>
      <c r="V131" s="5">
        <v>435559000000</v>
      </c>
      <c r="W131" s="5">
        <v>359102000000</v>
      </c>
      <c r="X131" s="5">
        <v>269533745302</v>
      </c>
      <c r="Y131" s="5">
        <v>183489756032</v>
      </c>
      <c r="Z131" s="5">
        <v>135425257020</v>
      </c>
    </row>
    <row r="132" spans="2:26" ht="15.5" x14ac:dyDescent="0.35">
      <c r="C132" t="s">
        <v>212</v>
      </c>
      <c r="D132" s="5">
        <v>5000000</v>
      </c>
      <c r="E132" s="5">
        <v>5000000</v>
      </c>
      <c r="F132" s="5">
        <v>5000000</v>
      </c>
      <c r="G132" s="5">
        <v>4000000</v>
      </c>
      <c r="I132" s="5">
        <v>5000000</v>
      </c>
      <c r="J132" s="5">
        <v>4000000</v>
      </c>
      <c r="K132" s="5">
        <v>4000000</v>
      </c>
      <c r="L132" s="5">
        <v>4000000</v>
      </c>
      <c r="M132" s="5">
        <v>4000000</v>
      </c>
      <c r="N132" s="5">
        <v>4000000</v>
      </c>
      <c r="O132" s="5">
        <v>4000000</v>
      </c>
      <c r="P132" s="5">
        <v>4000000</v>
      </c>
      <c r="Q132" s="5">
        <v>4000000</v>
      </c>
      <c r="R132" s="5">
        <v>4000000</v>
      </c>
      <c r="S132" s="5">
        <v>3000000</v>
      </c>
      <c r="T132" s="5">
        <v>3000000</v>
      </c>
      <c r="U132" s="5">
        <v>2000000</v>
      </c>
      <c r="V132" s="5">
        <v>2000000</v>
      </c>
      <c r="W132" s="5">
        <v>2000000</v>
      </c>
      <c r="X132" s="5">
        <v>1913894</v>
      </c>
      <c r="Y132" s="5">
        <v>1769630</v>
      </c>
      <c r="Z132" s="5">
        <v>1636456</v>
      </c>
    </row>
    <row r="133" spans="2:26" ht="15.5" x14ac:dyDescent="0.35">
      <c r="C133" t="s">
        <v>10</v>
      </c>
      <c r="D133" s="5">
        <v>1945985000000</v>
      </c>
      <c r="E133" s="5">
        <v>2161616000000</v>
      </c>
      <c r="F133" s="5">
        <v>2092122000000</v>
      </c>
      <c r="G133" s="5">
        <v>1998068000000</v>
      </c>
      <c r="I133" s="5">
        <v>2092122000000</v>
      </c>
      <c r="J133" s="5">
        <v>1925660000000</v>
      </c>
      <c r="K133" s="5">
        <v>1791902000000</v>
      </c>
      <c r="L133" s="5">
        <v>1693222000000</v>
      </c>
      <c r="M133" s="5">
        <v>1627653000000</v>
      </c>
      <c r="N133" s="5">
        <v>1562778000000</v>
      </c>
      <c r="O133" s="5">
        <v>1626010000000</v>
      </c>
      <c r="P133" s="5">
        <v>1484231000000</v>
      </c>
      <c r="Q133" s="5">
        <v>1321184000000</v>
      </c>
      <c r="R133" s="5">
        <v>1166310000000</v>
      </c>
      <c r="S133" s="5">
        <v>1059943000000</v>
      </c>
      <c r="T133" s="5">
        <v>902306000000</v>
      </c>
      <c r="U133" s="5">
        <v>736460000000</v>
      </c>
      <c r="V133" s="5">
        <v>633010000000</v>
      </c>
      <c r="W133" s="5">
        <v>556553000000</v>
      </c>
      <c r="X133" s="5">
        <v>466984842940</v>
      </c>
      <c r="Y133" s="5">
        <v>380940709406</v>
      </c>
      <c r="Z133" s="5">
        <v>332876077220</v>
      </c>
    </row>
    <row r="134" spans="2:26" ht="15.5" x14ac:dyDescent="0.35">
      <c r="C134" t="s">
        <v>135</v>
      </c>
      <c r="D134" s="5">
        <v>2928267000000</v>
      </c>
      <c r="E134" s="5">
        <v>3056884000000</v>
      </c>
      <c r="F134" s="5">
        <v>3118840000000</v>
      </c>
      <c r="G134" s="5">
        <v>2939867000000</v>
      </c>
      <c r="I134" s="5">
        <v>3118840000000</v>
      </c>
      <c r="J134" s="5">
        <v>2948437000000</v>
      </c>
      <c r="K134" s="5">
        <v>2682813000000</v>
      </c>
      <c r="L134" s="5">
        <v>2677651000000</v>
      </c>
      <c r="M134" s="5">
        <v>2655278000000</v>
      </c>
      <c r="N134" s="5">
        <v>2288831000000</v>
      </c>
      <c r="O134" s="5">
        <v>2896840000000</v>
      </c>
      <c r="P134" s="5">
        <v>2271344000000</v>
      </c>
      <c r="Q134" s="5">
        <v>2411872000000</v>
      </c>
      <c r="R134" s="5">
        <v>1723468000000</v>
      </c>
      <c r="S134" s="5">
        <v>1810083000000</v>
      </c>
      <c r="T134" s="5">
        <v>1633339000000</v>
      </c>
      <c r="U134" s="5">
        <v>1451020000000</v>
      </c>
      <c r="V134" s="5">
        <v>1239927000000</v>
      </c>
      <c r="W134" s="5">
        <v>1126055000000</v>
      </c>
      <c r="X134" s="5">
        <v>982479682109</v>
      </c>
      <c r="Y134" s="5">
        <v>774856830143</v>
      </c>
      <c r="Z134" s="5">
        <v>841054201855</v>
      </c>
    </row>
    <row r="135" spans="2:26" ht="15.5" x14ac:dyDescent="0.35">
      <c r="C135" t="s">
        <v>136</v>
      </c>
      <c r="D135" s="5">
        <v>1348780500</v>
      </c>
      <c r="E135" s="5">
        <v>1348780500</v>
      </c>
      <c r="F135" s="5">
        <v>1348780500</v>
      </c>
      <c r="G135" s="5">
        <v>1348780500</v>
      </c>
      <c r="I135" s="5">
        <v>1348780500</v>
      </c>
      <c r="J135" s="5">
        <v>1348780500</v>
      </c>
      <c r="K135" s="5">
        <v>1348780500</v>
      </c>
      <c r="L135" s="5">
        <v>1348780500</v>
      </c>
      <c r="M135" s="5">
        <v>1348780500</v>
      </c>
      <c r="N135" s="5">
        <v>1348780500</v>
      </c>
      <c r="O135" s="5">
        <v>1348780500</v>
      </c>
      <c r="P135" s="5">
        <v>1348780500</v>
      </c>
      <c r="Q135" s="5">
        <v>1348780500</v>
      </c>
      <c r="R135" s="5">
        <v>1348780500</v>
      </c>
      <c r="S135" s="5">
        <v>1348780500</v>
      </c>
      <c r="T135" s="5">
        <v>1348780500</v>
      </c>
      <c r="U135" s="5">
        <v>1348780500</v>
      </c>
      <c r="V135" s="5">
        <v>1348780500</v>
      </c>
      <c r="W135" s="5">
        <v>1348780500</v>
      </c>
      <c r="X135" s="5">
        <v>1348780500</v>
      </c>
      <c r="Y135" s="5">
        <v>1348780500</v>
      </c>
      <c r="Z135" s="5">
        <v>1348780500</v>
      </c>
    </row>
    <row r="137" spans="2:26" ht="15.5" x14ac:dyDescent="0.35">
      <c r="B137" t="s">
        <v>137</v>
      </c>
      <c r="C137" t="s">
        <v>138</v>
      </c>
      <c r="D137" s="5">
        <v>116052000000</v>
      </c>
      <c r="E137" s="5">
        <v>12975000000</v>
      </c>
      <c r="F137" s="5">
        <v>133221000000</v>
      </c>
      <c r="G137" s="5">
        <v>238120000000</v>
      </c>
      <c r="I137" s="5">
        <v>381891000000</v>
      </c>
      <c r="J137" s="5">
        <v>445751000000</v>
      </c>
      <c r="K137" s="5">
        <v>97102000000</v>
      </c>
      <c r="L137" s="5">
        <v>284587000000</v>
      </c>
      <c r="M137" s="5">
        <v>616103000000</v>
      </c>
      <c r="N137" s="5">
        <v>101580000000</v>
      </c>
      <c r="O137" s="5">
        <v>374855000000</v>
      </c>
      <c r="P137" s="5">
        <v>-244298000000</v>
      </c>
      <c r="Q137" s="5">
        <v>533399000000</v>
      </c>
      <c r="R137" s="5">
        <v>47905000000</v>
      </c>
      <c r="S137" s="5">
        <v>261997000000</v>
      </c>
      <c r="T137" s="5">
        <v>125766000000</v>
      </c>
      <c r="U137" s="5">
        <v>302080000000</v>
      </c>
      <c r="V137" s="5">
        <v>24416000000</v>
      </c>
      <c r="W137" s="5">
        <v>54935000000</v>
      </c>
      <c r="X137" s="5">
        <v>184354504078</v>
      </c>
      <c r="Y137" s="5">
        <v>230063527935</v>
      </c>
      <c r="Z137" s="5">
        <v>126026289992</v>
      </c>
    </row>
    <row r="138" spans="2:26" ht="15.5" x14ac:dyDescent="0.35">
      <c r="C138" t="s">
        <v>291</v>
      </c>
      <c r="D138" s="5">
        <v>710323000000</v>
      </c>
      <c r="E138" s="5">
        <v>759150000000</v>
      </c>
      <c r="F138" s="5">
        <v>875831000000</v>
      </c>
      <c r="G138" s="5">
        <v>801430000000</v>
      </c>
      <c r="I138" s="5">
        <v>3122775000000</v>
      </c>
      <c r="J138" s="5">
        <v>3352609000000</v>
      </c>
      <c r="K138" s="5">
        <v>2982484000000</v>
      </c>
      <c r="L138" s="5">
        <v>3266679000000</v>
      </c>
      <c r="M138" s="5">
        <v>3228512000000</v>
      </c>
      <c r="N138" s="5">
        <v>3858194000000</v>
      </c>
      <c r="O138" s="5">
        <v>4466484000000</v>
      </c>
      <c r="P138" s="5">
        <v>3879203000000</v>
      </c>
      <c r="Q138" s="5">
        <v>3557981000000</v>
      </c>
      <c r="R138" s="5">
        <v>2744431000000</v>
      </c>
      <c r="S138" s="5">
        <v>2469121000000</v>
      </c>
      <c r="T138" s="5">
        <v>2410634000000</v>
      </c>
      <c r="U138" s="5">
        <v>2417091000000</v>
      </c>
      <c r="V138" s="5">
        <v>2206438000000</v>
      </c>
      <c r="W138" s="5">
        <v>1874400000000</v>
      </c>
      <c r="X138" s="5">
        <v>1548176509781</v>
      </c>
      <c r="Y138" s="5">
        <v>1504325003559</v>
      </c>
      <c r="Z138" s="5">
        <v>1105886690885</v>
      </c>
    </row>
    <row r="139" spans="2:26" ht="15.5" x14ac:dyDescent="0.35">
      <c r="C139" t="s">
        <v>2336</v>
      </c>
    </row>
    <row r="140" spans="2:26" ht="15.5" x14ac:dyDescent="0.35">
      <c r="C140" t="s">
        <v>260</v>
      </c>
      <c r="D140" s="5">
        <v>-509654000000</v>
      </c>
      <c r="E140" s="5">
        <v>-580770000000</v>
      </c>
      <c r="F140" s="5">
        <v>-702606000000</v>
      </c>
      <c r="G140" s="5">
        <v>-472312000000</v>
      </c>
      <c r="I140" s="5">
        <v>-2313237000000</v>
      </c>
      <c r="J140" s="5">
        <v>-2501854000000</v>
      </c>
      <c r="K140" s="5">
        <v>-2377861000000</v>
      </c>
      <c r="L140" s="5">
        <v>-2551539000000</v>
      </c>
      <c r="M140" s="5">
        <v>-2149413000000</v>
      </c>
      <c r="N140" s="5">
        <v>-3126752000000</v>
      </c>
      <c r="O140" s="5">
        <v>-3423443000000</v>
      </c>
      <c r="P140" s="5">
        <v>-3469979000000</v>
      </c>
      <c r="Q140" s="5">
        <v>-2587882000000</v>
      </c>
      <c r="R140" s="5">
        <v>-2082658000000</v>
      </c>
      <c r="S140" s="5">
        <v>-1617100000000</v>
      </c>
      <c r="T140" s="5">
        <v>-1735964000000</v>
      </c>
      <c r="U140" s="5">
        <v>-1643200000000</v>
      </c>
      <c r="V140" s="5">
        <v>-1769816000000</v>
      </c>
      <c r="W140" s="5">
        <v>-1442473000000</v>
      </c>
      <c r="X140" s="5">
        <v>-982838646144</v>
      </c>
      <c r="Y140" s="5">
        <v>-902412436977</v>
      </c>
      <c r="Z140" s="5">
        <v>-669446974711</v>
      </c>
    </row>
    <row r="141" spans="2:26" ht="15.5" x14ac:dyDescent="0.35">
      <c r="C141" t="s">
        <v>2337</v>
      </c>
      <c r="D141" s="5">
        <v>-82528000000</v>
      </c>
      <c r="E141" s="5">
        <v>-167161000000</v>
      </c>
      <c r="F141" s="5">
        <v>-45024000000</v>
      </c>
      <c r="G141" s="5">
        <v>-89336000000</v>
      </c>
      <c r="I141" s="5">
        <v>-431764000000</v>
      </c>
      <c r="J141" s="5">
        <v>-397387000000</v>
      </c>
      <c r="K141" s="5">
        <v>-530510000000</v>
      </c>
      <c r="L141" s="5">
        <v>-567966000000</v>
      </c>
      <c r="M141" s="5">
        <v>-615650000000</v>
      </c>
      <c r="N141" s="5">
        <v>-547129000000</v>
      </c>
      <c r="O141" s="5">
        <v>-597624000000</v>
      </c>
      <c r="P141" s="5">
        <v>-445132000000</v>
      </c>
      <c r="Q141" s="5">
        <v>-395388000000</v>
      </c>
      <c r="R141" s="5">
        <v>-564569000000</v>
      </c>
      <c r="S141" s="5">
        <v>-547996000000</v>
      </c>
      <c r="T141" s="5">
        <v>-488494000000</v>
      </c>
      <c r="U141" s="5">
        <v>-422835000000</v>
      </c>
      <c r="V141" s="5">
        <v>-360793000000</v>
      </c>
      <c r="W141" s="5">
        <v>-229875000000</v>
      </c>
      <c r="X141" s="5">
        <v>-211625673442</v>
      </c>
      <c r="Y141" s="5">
        <v>-184550945258</v>
      </c>
      <c r="Z141" s="5">
        <v>-153544792929</v>
      </c>
    </row>
    <row r="142" spans="2:26" ht="15.5" x14ac:dyDescent="0.35">
      <c r="C142" t="s">
        <v>2338</v>
      </c>
      <c r="X142" s="5">
        <v>-14891764563</v>
      </c>
      <c r="Y142" s="5">
        <v>-11754029383</v>
      </c>
      <c r="Z142" s="5">
        <v>-12035427375</v>
      </c>
    </row>
    <row r="143" spans="2:26" ht="15.5" x14ac:dyDescent="0.35">
      <c r="C143" t="s">
        <v>2339</v>
      </c>
      <c r="X143" s="5">
        <v>-10628528892</v>
      </c>
      <c r="Y143" s="5">
        <v>-7840485859</v>
      </c>
      <c r="Z143" s="5">
        <v>-3613301569</v>
      </c>
    </row>
    <row r="144" spans="2:26" ht="15.5" x14ac:dyDescent="0.35">
      <c r="C144" t="s">
        <v>2340</v>
      </c>
      <c r="X144" s="5">
        <v>-10390995017</v>
      </c>
      <c r="Y144" s="5">
        <v>-18362555057</v>
      </c>
      <c r="Z144" s="5">
        <v>-14274668791</v>
      </c>
    </row>
    <row r="145" spans="3:26" ht="15.5" x14ac:dyDescent="0.35">
      <c r="C145" t="s">
        <v>2341</v>
      </c>
      <c r="X145" s="5">
        <v>-9597492291</v>
      </c>
      <c r="Y145" s="5">
        <v>-8688660330</v>
      </c>
      <c r="Z145" s="5">
        <v>-5121542841</v>
      </c>
    </row>
    <row r="146" spans="3:26" ht="15.5" x14ac:dyDescent="0.35">
      <c r="C146" t="s">
        <v>2342</v>
      </c>
      <c r="X146" s="5">
        <v>-9034649851</v>
      </c>
      <c r="Y146" s="5">
        <v>-8912912680</v>
      </c>
      <c r="Z146" s="5">
        <v>-9139825292</v>
      </c>
    </row>
    <row r="147" spans="3:26" ht="15.5" x14ac:dyDescent="0.35">
      <c r="C147" t="s">
        <v>2343</v>
      </c>
      <c r="X147" s="5">
        <v>-8313042684</v>
      </c>
      <c r="Y147" s="5">
        <v>-7694900967</v>
      </c>
      <c r="Z147" s="5">
        <v>-7661413359</v>
      </c>
    </row>
    <row r="148" spans="3:26" ht="15.5" x14ac:dyDescent="0.35">
      <c r="C148" t="s">
        <v>2344</v>
      </c>
      <c r="X148" s="5">
        <v>-7927694271</v>
      </c>
      <c r="Y148" s="5">
        <v>-8291930318</v>
      </c>
      <c r="Z148" s="5">
        <v>-8050823431</v>
      </c>
    </row>
    <row r="149" spans="3:26" ht="15.5" x14ac:dyDescent="0.35">
      <c r="C149" t="s">
        <v>2345</v>
      </c>
      <c r="X149" s="5">
        <v>-4978361092</v>
      </c>
      <c r="Y149" s="5">
        <v>-4737141599</v>
      </c>
      <c r="Z149" s="5">
        <v>-9094911532</v>
      </c>
    </row>
    <row r="150" spans="3:26" ht="15.5" x14ac:dyDescent="0.35">
      <c r="C150" t="s">
        <v>2346</v>
      </c>
      <c r="X150" s="5">
        <v>-4681853104</v>
      </c>
      <c r="Y150" s="5">
        <v>-4526727872</v>
      </c>
      <c r="Z150" s="5">
        <v>-4134868651</v>
      </c>
    </row>
    <row r="151" spans="3:26" ht="15.5" x14ac:dyDescent="0.35">
      <c r="C151" t="s">
        <v>2347</v>
      </c>
      <c r="X151" s="5">
        <v>-3352763526</v>
      </c>
      <c r="Y151" s="5">
        <v>-2577302203</v>
      </c>
      <c r="Z151" s="5">
        <v>-1718331380</v>
      </c>
    </row>
    <row r="152" spans="3:26" ht="15.5" x14ac:dyDescent="0.35">
      <c r="C152" t="s">
        <v>262</v>
      </c>
      <c r="X152" s="5">
        <v>-19205493315</v>
      </c>
      <c r="Y152" s="5">
        <v>-11482671925</v>
      </c>
      <c r="Z152" s="5">
        <v>-2945428478</v>
      </c>
    </row>
    <row r="153" spans="3:26" ht="15.5" x14ac:dyDescent="0.35">
      <c r="C153" t="s">
        <v>2348</v>
      </c>
      <c r="W153" s="5">
        <v>-102664000000</v>
      </c>
    </row>
    <row r="154" spans="3:26" ht="15.5" x14ac:dyDescent="0.35">
      <c r="C154" t="s">
        <v>2349</v>
      </c>
      <c r="D154" s="5">
        <v>-592182000000</v>
      </c>
      <c r="E154" s="5">
        <v>-747931000000</v>
      </c>
      <c r="F154" s="5">
        <v>-747630000000</v>
      </c>
      <c r="G154" s="5">
        <v>-561648000000</v>
      </c>
      <c r="I154" s="5">
        <v>-2745001000000</v>
      </c>
      <c r="J154" s="5">
        <v>-2899241000000</v>
      </c>
      <c r="K154" s="5">
        <v>-2908371000000</v>
      </c>
      <c r="L154" s="5">
        <v>-3119505000000</v>
      </c>
      <c r="M154" s="5">
        <v>-2765063000000</v>
      </c>
      <c r="N154" s="5">
        <v>-3673881000000</v>
      </c>
      <c r="O154" s="5">
        <v>-4021067000000</v>
      </c>
      <c r="P154" s="5">
        <v>-3915111000000</v>
      </c>
      <c r="Q154" s="5">
        <v>-2983270000000</v>
      </c>
      <c r="R154" s="5">
        <v>-2647227000000</v>
      </c>
      <c r="S154" s="5">
        <v>-2165096000000</v>
      </c>
      <c r="T154" s="5">
        <v>-2224458000000</v>
      </c>
      <c r="U154" s="5">
        <v>-2066035000000</v>
      </c>
      <c r="V154" s="5">
        <v>-2130609000000</v>
      </c>
      <c r="W154" s="5">
        <v>-1775012000000</v>
      </c>
      <c r="X154" s="5">
        <v>-1297466958192</v>
      </c>
      <c r="Y154" s="5">
        <v>-1181832700428</v>
      </c>
      <c r="Z154" s="5">
        <v>-900782310339</v>
      </c>
    </row>
    <row r="155" spans="3:26" ht="15.5" x14ac:dyDescent="0.35">
      <c r="C155" t="s">
        <v>297</v>
      </c>
      <c r="D155" s="5">
        <v>18883000000</v>
      </c>
      <c r="E155" s="5">
        <v>17600000000</v>
      </c>
      <c r="F155" s="5">
        <v>19141000000</v>
      </c>
      <c r="G155" s="5">
        <v>17866000000</v>
      </c>
      <c r="I155" s="5">
        <v>70747000000</v>
      </c>
      <c r="J155" s="5">
        <v>55353000000</v>
      </c>
      <c r="K155" s="5">
        <v>29845000000</v>
      </c>
      <c r="L155" s="5">
        <v>18671000000</v>
      </c>
      <c r="M155" s="5">
        <v>10316000000</v>
      </c>
      <c r="N155" s="5">
        <v>6673000000</v>
      </c>
      <c r="O155" s="5">
        <v>5312000000</v>
      </c>
      <c r="P155" s="5">
        <v>4655000000</v>
      </c>
      <c r="Q155" s="5">
        <v>5817000000</v>
      </c>
      <c r="R155" s="5">
        <v>8144000000</v>
      </c>
      <c r="S155" s="5">
        <v>16968000000</v>
      </c>
      <c r="T155" s="5">
        <v>13378000000</v>
      </c>
      <c r="U155" s="5">
        <v>7796000000</v>
      </c>
      <c r="V155" s="5">
        <v>4477000000</v>
      </c>
      <c r="W155" s="5">
        <v>5110000000</v>
      </c>
      <c r="X155" s="5">
        <v>2932317552</v>
      </c>
      <c r="Y155" s="5">
        <v>2223209367</v>
      </c>
      <c r="Z155" s="5">
        <v>5800302191</v>
      </c>
    </row>
    <row r="156" spans="3:26" ht="15.5" x14ac:dyDescent="0.35">
      <c r="C156" t="s">
        <v>2350</v>
      </c>
      <c r="X156" s="5">
        <v>-434295998</v>
      </c>
      <c r="Y156" s="5">
        <v>-50805070</v>
      </c>
      <c r="Z156" s="5">
        <v>169362000</v>
      </c>
    </row>
    <row r="157" spans="3:26" ht="15.5" x14ac:dyDescent="0.35">
      <c r="C157" t="s">
        <v>514</v>
      </c>
      <c r="K157" s="5">
        <v>31422000000</v>
      </c>
      <c r="L157" s="5">
        <v>143903000000</v>
      </c>
      <c r="M157" s="5">
        <v>157731000000</v>
      </c>
      <c r="N157" s="5">
        <v>140896000000</v>
      </c>
      <c r="O157" s="5">
        <v>126342000000</v>
      </c>
      <c r="P157" s="5">
        <v>9000000000</v>
      </c>
      <c r="Q157" s="5">
        <v>49936000000</v>
      </c>
    </row>
    <row r="158" spans="3:26" ht="15.5" x14ac:dyDescent="0.35">
      <c r="C158" t="s">
        <v>265</v>
      </c>
      <c r="D158" s="5">
        <v>-20972000000</v>
      </c>
      <c r="E158" s="5">
        <v>-15844000000</v>
      </c>
      <c r="F158" s="5">
        <v>-14399000000</v>
      </c>
      <c r="G158" s="5">
        <v>-19528000000</v>
      </c>
      <c r="I158" s="5">
        <v>-71307000000</v>
      </c>
      <c r="J158" s="5">
        <v>-68969000000</v>
      </c>
      <c r="K158" s="5">
        <v>-66452000000</v>
      </c>
      <c r="L158" s="5">
        <v>-59116000000</v>
      </c>
      <c r="M158" s="5">
        <v>-38717000000</v>
      </c>
      <c r="N158" s="5">
        <v>-80093000000</v>
      </c>
      <c r="O158" s="5">
        <v>-119030000000</v>
      </c>
      <c r="P158" s="5">
        <v>-106212000000</v>
      </c>
      <c r="Q158" s="5">
        <v>-98263000000</v>
      </c>
      <c r="R158" s="5">
        <v>-83777000000</v>
      </c>
      <c r="S158" s="5">
        <v>-89114000000</v>
      </c>
      <c r="T158" s="5">
        <v>-73788000000</v>
      </c>
      <c r="U158" s="5">
        <v>-61046000000</v>
      </c>
      <c r="V158" s="5">
        <v>-55601000000</v>
      </c>
      <c r="W158" s="5">
        <v>-53868000000</v>
      </c>
      <c r="X158" s="5">
        <v>-73925848131</v>
      </c>
      <c r="Y158" s="5">
        <v>-77361751121</v>
      </c>
      <c r="Z158" s="5">
        <v>-66239246775</v>
      </c>
    </row>
    <row r="159" spans="3:26" ht="15.5" x14ac:dyDescent="0.35">
      <c r="C159" t="s">
        <v>1576</v>
      </c>
      <c r="N159" s="5">
        <v>-167929000000</v>
      </c>
      <c r="O159" s="5">
        <v>-95778000000</v>
      </c>
      <c r="P159" s="5">
        <v>-116040000000</v>
      </c>
    </row>
    <row r="160" spans="3:26" ht="15.5" x14ac:dyDescent="0.35">
      <c r="C160" t="s">
        <v>2351</v>
      </c>
      <c r="Z160" s="5">
        <v>3966244229</v>
      </c>
    </row>
    <row r="161" spans="3:26" ht="15.5" x14ac:dyDescent="0.35">
      <c r="C161" t="s">
        <v>2352</v>
      </c>
    </row>
    <row r="162" spans="3:26" ht="15.5" x14ac:dyDescent="0.35">
      <c r="C162" t="s">
        <v>280</v>
      </c>
      <c r="U162" s="5">
        <v>-1396000000</v>
      </c>
      <c r="V162" s="5">
        <v>-3323000000</v>
      </c>
      <c r="W162" s="5">
        <v>-542000000</v>
      </c>
      <c r="X162" s="5">
        <v>-3379623760</v>
      </c>
      <c r="Y162" s="5">
        <v>-18920253964</v>
      </c>
      <c r="Z162" s="5">
        <v>-18808507970</v>
      </c>
    </row>
    <row r="163" spans="3:26" ht="15.5" x14ac:dyDescent="0.35">
      <c r="C163" t="s">
        <v>145</v>
      </c>
      <c r="D163" s="5">
        <v>-296042000000</v>
      </c>
      <c r="E163" s="5">
        <v>-1832000000</v>
      </c>
      <c r="F163" s="5">
        <v>-3201000000</v>
      </c>
      <c r="G163" s="5">
        <v>-42494000000</v>
      </c>
      <c r="I163" s="5">
        <v>-126273000000</v>
      </c>
      <c r="J163" s="5">
        <v>-87921000000</v>
      </c>
      <c r="K163" s="5">
        <v>-67554000000</v>
      </c>
      <c r="L163" s="5">
        <v>-52248000000</v>
      </c>
      <c r="M163" s="5">
        <v>-35737000000</v>
      </c>
      <c r="N163" s="5">
        <v>-101200000000</v>
      </c>
      <c r="O163" s="5">
        <v>-116934000000</v>
      </c>
      <c r="P163" s="5">
        <v>-118121000000</v>
      </c>
      <c r="Q163" s="5">
        <v>-112558000000</v>
      </c>
      <c r="R163" s="5">
        <v>-181018000000</v>
      </c>
      <c r="S163" s="5">
        <v>-128800000000</v>
      </c>
      <c r="T163" s="5">
        <v>-97407000000</v>
      </c>
      <c r="U163" s="5">
        <v>-143128000000</v>
      </c>
      <c r="V163" s="5">
        <v>-20328000000</v>
      </c>
      <c r="W163" s="5">
        <v>-49483000000</v>
      </c>
      <c r="X163" s="5">
        <v>-128365148939</v>
      </c>
      <c r="Y163" s="5">
        <v>-109530265409</v>
      </c>
      <c r="Z163" s="5">
        <v>-8305840014</v>
      </c>
    </row>
    <row r="164" spans="3:26" ht="15.5" x14ac:dyDescent="0.35">
      <c r="C164" t="s">
        <v>146</v>
      </c>
      <c r="D164" s="5">
        <v>-1330000000</v>
      </c>
      <c r="E164" s="5">
        <v>-2277000000</v>
      </c>
      <c r="F164" s="5">
        <v>-12142000000</v>
      </c>
      <c r="G164" s="5">
        <v>-1952000000</v>
      </c>
      <c r="I164" s="5">
        <v>-17959000000</v>
      </c>
      <c r="J164" s="5">
        <v>-17348000000</v>
      </c>
      <c r="K164" s="5">
        <v>-11739000000</v>
      </c>
      <c r="L164" s="5">
        <v>-30548000000</v>
      </c>
      <c r="M164" s="5">
        <v>-9282000000</v>
      </c>
      <c r="N164" s="5">
        <v>-12090000000</v>
      </c>
      <c r="O164" s="5">
        <v>-39903000000</v>
      </c>
      <c r="P164" s="5">
        <v>-40800000000</v>
      </c>
      <c r="Q164" s="5">
        <v>-22614000000</v>
      </c>
      <c r="R164" s="5">
        <v>-56369000000</v>
      </c>
      <c r="S164" s="5">
        <v>-25251000000</v>
      </c>
      <c r="T164" s="5">
        <v>36175000000</v>
      </c>
      <c r="U164" s="5">
        <v>-24474000000</v>
      </c>
      <c r="V164" s="5">
        <v>-46502000000</v>
      </c>
      <c r="W164" s="5">
        <v>-21978000000</v>
      </c>
      <c r="X164" s="5">
        <v>-18156573216</v>
      </c>
      <c r="Y164" s="5">
        <v>-67184250397</v>
      </c>
      <c r="Z164" s="5">
        <v>-171623542683</v>
      </c>
    </row>
    <row r="165" spans="3:26" ht="15.5" x14ac:dyDescent="0.35">
      <c r="C165" t="s">
        <v>648</v>
      </c>
      <c r="X165" s="5">
        <v>132720490</v>
      </c>
      <c r="Y165" s="5">
        <v>1001411148</v>
      </c>
      <c r="Z165" s="5">
        <v>213770121</v>
      </c>
    </row>
    <row r="166" spans="3:26" ht="15.5" x14ac:dyDescent="0.35">
      <c r="C166" t="s">
        <v>147</v>
      </c>
      <c r="D166" s="5">
        <v>-1347000000</v>
      </c>
      <c r="E166" s="5">
        <v>-2321000000</v>
      </c>
      <c r="F166" s="5">
        <v>-12142000000</v>
      </c>
      <c r="G166" s="5">
        <v>-1952000000</v>
      </c>
      <c r="I166" s="5">
        <v>-18327000000</v>
      </c>
      <c r="J166" s="5">
        <v>-17860000000</v>
      </c>
      <c r="K166" s="5">
        <v>-11456000000</v>
      </c>
      <c r="L166" s="5">
        <v>-15568000000</v>
      </c>
      <c r="M166" s="5">
        <v>-7082000000</v>
      </c>
      <c r="N166" s="5">
        <v>-7145000000</v>
      </c>
      <c r="O166" s="5">
        <v>-28374000000</v>
      </c>
      <c r="P166" s="5">
        <v>-22556000000</v>
      </c>
      <c r="Q166" s="5">
        <v>-13373000000</v>
      </c>
      <c r="R166" s="5">
        <v>-40280000000</v>
      </c>
      <c r="S166" s="5">
        <v>-25608000000</v>
      </c>
      <c r="T166" s="5">
        <v>-11635000000</v>
      </c>
      <c r="U166" s="5">
        <v>-16038000000</v>
      </c>
      <c r="V166" s="5">
        <v>-32092000000</v>
      </c>
      <c r="W166" s="5">
        <v>-17208000000</v>
      </c>
      <c r="X166" s="5">
        <v>-18289293706</v>
      </c>
      <c r="Y166" s="5">
        <v>-82680861994</v>
      </c>
      <c r="Z166" s="5">
        <v>-82378045267</v>
      </c>
    </row>
    <row r="167" spans="3:26" ht="15.5" x14ac:dyDescent="0.35">
      <c r="C167" t="s">
        <v>270</v>
      </c>
      <c r="K167" s="5">
        <v>-512000000</v>
      </c>
      <c r="L167" s="5">
        <v>-15082000000</v>
      </c>
      <c r="M167" s="5">
        <v>-2427000000</v>
      </c>
      <c r="N167" s="5">
        <v>-5223000000</v>
      </c>
      <c r="O167" s="5">
        <v>-11654000000</v>
      </c>
      <c r="P167" s="5">
        <v>-18533000000</v>
      </c>
      <c r="Q167" s="5">
        <v>-9468000000</v>
      </c>
      <c r="R167" s="5">
        <v>-16417000000</v>
      </c>
      <c r="T167" s="5">
        <v>-691000000</v>
      </c>
      <c r="U167" s="5">
        <v>-9700000000</v>
      </c>
    </row>
    <row r="168" spans="3:26" ht="15.5" x14ac:dyDescent="0.35">
      <c r="C168" t="s">
        <v>2353</v>
      </c>
      <c r="Z168" s="5">
        <v>-89997708175</v>
      </c>
    </row>
    <row r="169" spans="3:26" ht="15.5" x14ac:dyDescent="0.35">
      <c r="C169" t="s">
        <v>2354</v>
      </c>
      <c r="V169" s="5">
        <v>-4926000000</v>
      </c>
      <c r="W169" s="5">
        <v>-8653000000</v>
      </c>
    </row>
    <row r="170" spans="3:26" ht="15.5" x14ac:dyDescent="0.35">
      <c r="C170" t="s">
        <v>1175</v>
      </c>
      <c r="W170" s="5">
        <v>3027000000</v>
      </c>
      <c r="Y170" s="5">
        <v>14000000000</v>
      </c>
    </row>
    <row r="171" spans="3:26" ht="15.5" x14ac:dyDescent="0.35">
      <c r="C171" t="s">
        <v>1402</v>
      </c>
      <c r="V171" s="5">
        <v>-9822000000</v>
      </c>
    </row>
    <row r="172" spans="3:26" ht="15.5" x14ac:dyDescent="0.35">
      <c r="C172" t="s">
        <v>304</v>
      </c>
      <c r="D172" s="5">
        <v>17000000</v>
      </c>
      <c r="E172" s="5">
        <v>44000000</v>
      </c>
      <c r="I172" s="5">
        <v>368000000</v>
      </c>
      <c r="J172" s="5">
        <v>512000000</v>
      </c>
      <c r="K172" s="5">
        <v>229000000</v>
      </c>
      <c r="L172" s="5">
        <v>102000000</v>
      </c>
      <c r="M172" s="5">
        <v>227000000</v>
      </c>
      <c r="N172" s="5">
        <v>278000000</v>
      </c>
      <c r="O172" s="5">
        <v>125000000</v>
      </c>
      <c r="P172" s="5">
        <v>289000000</v>
      </c>
      <c r="Q172" s="5">
        <v>227000000</v>
      </c>
      <c r="R172" s="5">
        <v>328000000</v>
      </c>
      <c r="S172" s="5">
        <v>357000000</v>
      </c>
      <c r="T172" s="5">
        <v>2368000000</v>
      </c>
      <c r="U172" s="5">
        <v>1264000000</v>
      </c>
      <c r="V172" s="5">
        <v>338000000</v>
      </c>
      <c r="W172" s="5">
        <v>856000000</v>
      </c>
      <c r="Y172" s="5">
        <v>495200449</v>
      </c>
      <c r="Z172" s="5">
        <v>538440638</v>
      </c>
    </row>
    <row r="173" spans="3:26" ht="15.5" x14ac:dyDescent="0.35">
      <c r="C173" t="s">
        <v>427</v>
      </c>
      <c r="T173" s="5">
        <v>68779000000</v>
      </c>
    </row>
    <row r="174" spans="3:26" ht="15.5" x14ac:dyDescent="0.35">
      <c r="C174" t="s">
        <v>2355</v>
      </c>
      <c r="T174" s="5">
        <v>-22646000000</v>
      </c>
    </row>
    <row r="175" spans="3:26" ht="15.5" x14ac:dyDescent="0.35">
      <c r="C175" t="s">
        <v>2356</v>
      </c>
    </row>
    <row r="176" spans="3:26" ht="15.5" x14ac:dyDescent="0.35">
      <c r="C176" t="s">
        <v>152</v>
      </c>
      <c r="D176" s="5">
        <v>-296042000000</v>
      </c>
      <c r="E176" s="5">
        <v>-1832000000</v>
      </c>
      <c r="F176" s="5">
        <v>-3201000000</v>
      </c>
      <c r="G176" s="5">
        <v>-42494000000</v>
      </c>
      <c r="I176" s="5">
        <v>-126273000000</v>
      </c>
      <c r="J176" s="5">
        <v>-87921000000</v>
      </c>
      <c r="K176" s="5">
        <v>-67554000000</v>
      </c>
      <c r="L176" s="5">
        <v>-52248000000</v>
      </c>
      <c r="M176" s="5">
        <v>-35737000000</v>
      </c>
      <c r="N176" s="5">
        <v>-101200000000</v>
      </c>
      <c r="O176" s="5">
        <v>-116934000000</v>
      </c>
      <c r="P176" s="5">
        <v>-118121000000</v>
      </c>
      <c r="Q176" s="5">
        <v>-112558000000</v>
      </c>
      <c r="R176" s="5">
        <v>-181018000000</v>
      </c>
      <c r="S176" s="5">
        <v>-128800000000</v>
      </c>
      <c r="T176" s="5">
        <v>-97407000000</v>
      </c>
      <c r="U176" s="5">
        <v>-143128000000</v>
      </c>
      <c r="V176" s="5">
        <v>-20328000000</v>
      </c>
      <c r="W176" s="5">
        <v>-49483000000</v>
      </c>
      <c r="X176" s="5">
        <v>-128365148939</v>
      </c>
      <c r="Y176" s="5">
        <v>-109530265409</v>
      </c>
      <c r="Z176" s="5">
        <v>-8305840014</v>
      </c>
    </row>
    <row r="177" spans="3:26" ht="15.5" x14ac:dyDescent="0.35">
      <c r="C177" t="s">
        <v>2357</v>
      </c>
      <c r="Z177" s="5">
        <v>-118000000000</v>
      </c>
    </row>
    <row r="178" spans="3:26" ht="15.5" x14ac:dyDescent="0.35">
      <c r="C178" t="s">
        <v>2358</v>
      </c>
      <c r="Y178" s="5">
        <v>34725000000</v>
      </c>
      <c r="Z178" s="5">
        <v>18511539249</v>
      </c>
    </row>
    <row r="179" spans="3:26" ht="15.5" x14ac:dyDescent="0.35">
      <c r="C179" t="s">
        <v>2359</v>
      </c>
    </row>
    <row r="180" spans="3:26" ht="15.5" x14ac:dyDescent="0.35">
      <c r="C180" t="s">
        <v>277</v>
      </c>
      <c r="X180" s="5">
        <v>-13975000072</v>
      </c>
      <c r="Y180" s="5">
        <v>-29457463241</v>
      </c>
    </row>
    <row r="181" spans="3:26" ht="15.5" x14ac:dyDescent="0.35">
      <c r="C181" t="s">
        <v>339</v>
      </c>
      <c r="D181" s="5">
        <v>-284593000000</v>
      </c>
      <c r="G181" s="5">
        <v>-40463000000</v>
      </c>
      <c r="I181" s="5">
        <v>-107902000000</v>
      </c>
      <c r="J181" s="5">
        <v>-71485000000</v>
      </c>
      <c r="K181" s="5">
        <v>-45858000000</v>
      </c>
      <c r="L181" s="5">
        <v>-36417000000</v>
      </c>
      <c r="M181" s="5">
        <v>-21580000000</v>
      </c>
      <c r="N181" s="5">
        <v>-72834000000</v>
      </c>
      <c r="O181" s="5">
        <v>-101159000000</v>
      </c>
      <c r="P181" s="5">
        <v>-109251000000</v>
      </c>
      <c r="Q181" s="5">
        <v>-99810000000</v>
      </c>
      <c r="R181" s="5">
        <v>-161854000000</v>
      </c>
      <c r="S181" s="5">
        <v>-103857000000</v>
      </c>
      <c r="T181" s="5">
        <v>-93066000000</v>
      </c>
      <c r="U181" s="5">
        <v>-105575000000</v>
      </c>
      <c r="V181" s="5">
        <v>-86937000000</v>
      </c>
      <c r="W181" s="5">
        <v>-49483000000</v>
      </c>
      <c r="X181" s="5">
        <v>-32370731989</v>
      </c>
      <c r="Y181" s="5">
        <v>-18739617636</v>
      </c>
      <c r="Z181" s="5">
        <v>-56069223492</v>
      </c>
    </row>
    <row r="182" spans="3:26" ht="15.5" x14ac:dyDescent="0.35">
      <c r="C182" t="s">
        <v>2360</v>
      </c>
      <c r="D182" s="5">
        <v>-11049000000</v>
      </c>
      <c r="G182" s="5">
        <v>10442000000</v>
      </c>
      <c r="V182" s="5">
        <v>64320000000</v>
      </c>
    </row>
    <row r="183" spans="3:26" ht="15.5" x14ac:dyDescent="0.35">
      <c r="C183" t="s">
        <v>158</v>
      </c>
      <c r="D183" s="5">
        <v>783000000</v>
      </c>
      <c r="E183" s="5">
        <v>-783000000</v>
      </c>
      <c r="F183" s="5">
        <v>-2379000000</v>
      </c>
      <c r="G183" s="5">
        <v>-11237000000</v>
      </c>
      <c r="I183" s="5">
        <v>-13616000000</v>
      </c>
      <c r="J183" s="5">
        <v>-11229000000</v>
      </c>
      <c r="K183" s="5">
        <v>-13855000000</v>
      </c>
      <c r="L183" s="5">
        <v>-9571000000</v>
      </c>
      <c r="M183" s="5">
        <v>-7841000000</v>
      </c>
      <c r="N183" s="5">
        <v>-12097000000</v>
      </c>
      <c r="Q183" s="5">
        <v>-3864000000</v>
      </c>
      <c r="R183" s="5">
        <v>-10746000000</v>
      </c>
      <c r="S183" s="5">
        <v>-14915000000</v>
      </c>
      <c r="T183" s="5">
        <v>-29226000000</v>
      </c>
      <c r="U183" s="5">
        <v>-20720000000</v>
      </c>
      <c r="V183" s="5">
        <v>-12479000000</v>
      </c>
    </row>
    <row r="184" spans="3:26" ht="15.5" x14ac:dyDescent="0.35">
      <c r="C184" t="s">
        <v>423</v>
      </c>
      <c r="D184" s="5">
        <v>-1183000000</v>
      </c>
      <c r="E184" s="5">
        <v>-1049000000</v>
      </c>
      <c r="F184" s="5">
        <v>-822000000</v>
      </c>
      <c r="G184" s="5">
        <v>-1236000000</v>
      </c>
      <c r="I184" s="5">
        <v>-4755000000</v>
      </c>
      <c r="J184" s="5">
        <v>-5207000000</v>
      </c>
      <c r="K184" s="5">
        <v>-7841000000</v>
      </c>
      <c r="L184" s="5">
        <v>-6260000000</v>
      </c>
      <c r="M184" s="5">
        <v>-6316000000</v>
      </c>
      <c r="N184" s="5">
        <v>-16269000000</v>
      </c>
      <c r="O184" s="5">
        <v>-15775000000</v>
      </c>
      <c r="P184" s="5">
        <v>-8870000000</v>
      </c>
      <c r="Q184" s="5">
        <v>-8884000000</v>
      </c>
      <c r="R184" s="5">
        <v>-8418000000</v>
      </c>
      <c r="S184" s="5">
        <v>-10028000000</v>
      </c>
      <c r="T184" s="5">
        <v>-5535000000</v>
      </c>
    </row>
    <row r="185" spans="3:26" ht="15.5" x14ac:dyDescent="0.35">
      <c r="C185" t="s">
        <v>2019</v>
      </c>
      <c r="T185" s="5">
        <v>30000000000</v>
      </c>
    </row>
    <row r="186" spans="3:26" ht="15.5" x14ac:dyDescent="0.35">
      <c r="C186" t="s">
        <v>167</v>
      </c>
      <c r="D186" s="5">
        <v>-181320000000</v>
      </c>
      <c r="E186" s="5">
        <v>8866000000</v>
      </c>
      <c r="F186" s="5">
        <v>117878000000</v>
      </c>
      <c r="G186" s="5">
        <v>193674000000</v>
      </c>
      <c r="I186" s="5">
        <v>237659000000</v>
      </c>
      <c r="J186" s="5">
        <v>340482000000</v>
      </c>
      <c r="K186" s="5">
        <v>17809000000</v>
      </c>
      <c r="L186" s="5">
        <v>201791000000</v>
      </c>
      <c r="M186" s="5">
        <v>571084000000</v>
      </c>
      <c r="N186" s="5">
        <v>-11710000000</v>
      </c>
      <c r="O186" s="5">
        <v>218018000000</v>
      </c>
      <c r="P186" s="5">
        <v>-403219000000</v>
      </c>
      <c r="Q186" s="5">
        <v>398227000000</v>
      </c>
      <c r="R186" s="5">
        <v>-189482000000</v>
      </c>
      <c r="S186" s="5">
        <v>107946000000</v>
      </c>
      <c r="T186" s="5">
        <v>64534000000</v>
      </c>
      <c r="U186" s="5">
        <v>134478000000</v>
      </c>
      <c r="V186" s="5">
        <v>-42414000000</v>
      </c>
      <c r="W186" s="5">
        <v>-16526000000</v>
      </c>
      <c r="X186" s="5">
        <v>37832781923</v>
      </c>
      <c r="Y186" s="5">
        <v>53349012129</v>
      </c>
      <c r="Z186" s="5">
        <v>-53903092705</v>
      </c>
    </row>
    <row r="187" spans="3:26" ht="15.5" x14ac:dyDescent="0.35">
      <c r="C187" t="s">
        <v>168</v>
      </c>
      <c r="E187" s="5">
        <v>1848756000000</v>
      </c>
      <c r="I187" s="5">
        <v>1611060000000</v>
      </c>
      <c r="J187" s="5">
        <v>1270583000000</v>
      </c>
      <c r="K187" s="5">
        <v>1252775000000</v>
      </c>
      <c r="L187" s="5">
        <v>1050982000000</v>
      </c>
      <c r="M187" s="5">
        <v>479882000000</v>
      </c>
      <c r="N187" s="5">
        <v>491544000000</v>
      </c>
      <c r="O187" s="5">
        <v>273682000000</v>
      </c>
      <c r="P187" s="5">
        <v>676587000000</v>
      </c>
      <c r="Q187" s="5">
        <v>277798000000</v>
      </c>
      <c r="R187" s="5">
        <v>468337000000</v>
      </c>
      <c r="S187" s="5">
        <v>355907000000</v>
      </c>
      <c r="T187" s="5">
        <v>290904000000</v>
      </c>
      <c r="U187" s="5">
        <v>153298000000</v>
      </c>
      <c r="V187" s="5">
        <v>194945000000</v>
      </c>
      <c r="W187" s="5">
        <v>211075000000</v>
      </c>
      <c r="X187" s="5">
        <v>176263775601</v>
      </c>
      <c r="Y187" s="5">
        <v>132737259259</v>
      </c>
      <c r="Z187" s="5">
        <v>177110327207</v>
      </c>
    </row>
    <row r="188" spans="3:26" ht="15.5" x14ac:dyDescent="0.35">
      <c r="C188" t="s">
        <v>580</v>
      </c>
    </row>
    <row r="189" spans="3:26" ht="15.5" x14ac:dyDescent="0.35">
      <c r="C189" t="s">
        <v>2361</v>
      </c>
    </row>
    <row r="190" spans="3:26" ht="15.5" x14ac:dyDescent="0.35">
      <c r="C190" t="s">
        <v>1178</v>
      </c>
      <c r="E190" s="5">
        <v>1848756000000</v>
      </c>
      <c r="I190" s="5">
        <v>1611060000000</v>
      </c>
      <c r="J190" s="5">
        <v>1270583000000</v>
      </c>
      <c r="K190" s="5">
        <v>1252775000000</v>
      </c>
      <c r="L190" s="5">
        <v>1050982000000</v>
      </c>
      <c r="M190" s="5">
        <v>479882000000</v>
      </c>
      <c r="N190" s="5">
        <v>491544000000</v>
      </c>
      <c r="O190" s="5">
        <v>273682000000</v>
      </c>
      <c r="P190" s="5">
        <v>676587000000</v>
      </c>
      <c r="Q190" s="5">
        <v>277798000000</v>
      </c>
      <c r="R190" s="5">
        <v>468337000000</v>
      </c>
      <c r="S190" s="5">
        <v>355907000000</v>
      </c>
      <c r="T190" s="5">
        <v>290904000000</v>
      </c>
      <c r="U190" s="5">
        <v>153298000000</v>
      </c>
      <c r="V190" s="5">
        <v>194945000000</v>
      </c>
      <c r="W190" s="5">
        <v>211075000000</v>
      </c>
      <c r="X190" s="5">
        <v>176263775601</v>
      </c>
      <c r="Y190" s="5">
        <v>132737259259</v>
      </c>
      <c r="Z190" s="5">
        <v>177110327207</v>
      </c>
    </row>
    <row r="191" spans="3:26" ht="15.5" x14ac:dyDescent="0.35">
      <c r="C191" t="s">
        <v>242</v>
      </c>
      <c r="D191" s="5">
        <v>57000000</v>
      </c>
      <c r="E191" s="5">
        <v>-14000000</v>
      </c>
      <c r="F191" s="5">
        <v>12000000</v>
      </c>
      <c r="G191" s="5">
        <v>21000000</v>
      </c>
      <c r="I191" s="5">
        <v>37000000</v>
      </c>
      <c r="J191" s="5">
        <v>-5000000</v>
      </c>
      <c r="K191" s="5">
        <v>-1000000</v>
      </c>
      <c r="L191" s="5">
        <v>2000000</v>
      </c>
      <c r="M191" s="5">
        <v>16000000</v>
      </c>
      <c r="N191" s="5">
        <v>48000000</v>
      </c>
      <c r="O191" s="5">
        <v>-156000000</v>
      </c>
      <c r="P191" s="5">
        <v>314000000</v>
      </c>
      <c r="Q191" s="5">
        <v>562000000</v>
      </c>
      <c r="R191" s="5">
        <v>-1057000000</v>
      </c>
      <c r="S191" s="5">
        <v>4484000000</v>
      </c>
      <c r="T191" s="5">
        <v>469000000</v>
      </c>
      <c r="U191" s="5">
        <v>3128000000</v>
      </c>
      <c r="V191" s="5">
        <v>767000000</v>
      </c>
      <c r="W191" s="5">
        <v>396000000</v>
      </c>
      <c r="X191" s="5">
        <v>-3022052104</v>
      </c>
      <c r="Y191" s="5">
        <v>-9822495787</v>
      </c>
      <c r="Z191" s="5">
        <v>9530024757</v>
      </c>
    </row>
    <row r="192" spans="3:26" ht="15.5" x14ac:dyDescent="0.35">
      <c r="C192" t="s">
        <v>169</v>
      </c>
      <c r="D192" s="5">
        <v>-181263000000</v>
      </c>
      <c r="E192" s="5">
        <v>1857608000000</v>
      </c>
      <c r="F192" s="5">
        <v>117890000000</v>
      </c>
      <c r="G192" s="5">
        <v>193695000000</v>
      </c>
      <c r="I192" s="5">
        <v>1848756000000</v>
      </c>
      <c r="J192" s="5">
        <v>1611060000000</v>
      </c>
      <c r="K192" s="5">
        <v>1270583000000</v>
      </c>
      <c r="L192" s="5">
        <v>1252775000000</v>
      </c>
      <c r="M192" s="5">
        <v>1050982000000</v>
      </c>
      <c r="N192" s="5">
        <v>479882000000</v>
      </c>
      <c r="O192" s="5">
        <v>491544000000</v>
      </c>
      <c r="P192" s="5">
        <v>273682000000</v>
      </c>
      <c r="Q192" s="5">
        <v>676587000000</v>
      </c>
      <c r="R192" s="5">
        <v>277798000000</v>
      </c>
      <c r="S192" s="5">
        <v>468337000000</v>
      </c>
      <c r="T192" s="5">
        <v>355907000000</v>
      </c>
      <c r="U192" s="5">
        <v>290904000000</v>
      </c>
      <c r="V192" s="5">
        <v>153298000000</v>
      </c>
      <c r="W192" s="5">
        <v>194945000000</v>
      </c>
      <c r="X192" s="5">
        <v>211074505420</v>
      </c>
      <c r="Y192" s="5">
        <v>176263775601</v>
      </c>
      <c r="Z192" s="5">
        <v>132737259259</v>
      </c>
    </row>
    <row r="194" spans="2:26" ht="15.5" x14ac:dyDescent="0.35">
      <c r="B194" t="s">
        <v>170</v>
      </c>
      <c r="C194" t="s">
        <v>12</v>
      </c>
      <c r="D194" s="5">
        <v>1350000000</v>
      </c>
      <c r="E194" s="5">
        <v>1350000000</v>
      </c>
      <c r="F194" s="5">
        <v>1350000000</v>
      </c>
      <c r="G194" s="5">
        <v>1350000000</v>
      </c>
      <c r="I194" s="5">
        <v>1350000000</v>
      </c>
      <c r="J194" s="5">
        <v>1350000000</v>
      </c>
      <c r="K194" s="5">
        <v>1350000000</v>
      </c>
      <c r="L194" s="5">
        <v>1350000000</v>
      </c>
      <c r="M194" s="5">
        <v>1350000000</v>
      </c>
      <c r="N194" s="5">
        <v>1350000000</v>
      </c>
      <c r="O194" s="5">
        <v>1350000000</v>
      </c>
      <c r="P194" s="5">
        <v>1350000000</v>
      </c>
      <c r="Q194" s="5">
        <v>1350000000</v>
      </c>
      <c r="R194" s="5">
        <v>1350000000</v>
      </c>
      <c r="S194" s="5">
        <v>1350000000</v>
      </c>
      <c r="T194" s="5">
        <v>1350000000</v>
      </c>
      <c r="U194" s="5">
        <v>1350000000</v>
      </c>
      <c r="V194" s="5">
        <v>1350000000</v>
      </c>
      <c r="W194" s="5">
        <v>1350000000</v>
      </c>
      <c r="X194" s="5">
        <v>1350000000</v>
      </c>
      <c r="Y194" s="5">
        <v>1350000000</v>
      </c>
      <c r="Z194" s="5">
        <v>1350000000</v>
      </c>
    </row>
    <row r="195" spans="2:26" ht="15.5" x14ac:dyDescent="0.35">
      <c r="C195" t="s">
        <v>171</v>
      </c>
      <c r="D195" s="6">
        <v>51.13</v>
      </c>
      <c r="E195" s="6">
        <v>51.52</v>
      </c>
      <c r="F195" s="6">
        <v>66.25</v>
      </c>
      <c r="G195" s="6">
        <v>55.66</v>
      </c>
    </row>
    <row r="196" spans="2:26" ht="15.5" x14ac:dyDescent="0.35">
      <c r="C196" t="s">
        <v>172</v>
      </c>
      <c r="D196" s="6">
        <v>28.85</v>
      </c>
      <c r="E196" s="6">
        <v>30.09</v>
      </c>
      <c r="F196" s="6">
        <v>17.66</v>
      </c>
      <c r="G196" s="6">
        <v>20.93</v>
      </c>
    </row>
    <row r="197" spans="2:26" ht="15.5" x14ac:dyDescent="0.35">
      <c r="C197" t="s">
        <v>60</v>
      </c>
      <c r="D197" s="6">
        <v>2.5</v>
      </c>
      <c r="E197" s="6">
        <v>2.75</v>
      </c>
      <c r="F197" s="6">
        <v>2.16</v>
      </c>
      <c r="G197" s="6">
        <v>2.14</v>
      </c>
    </row>
    <row r="198" spans="2:26" ht="15.5" x14ac:dyDescent="0.35">
      <c r="C198" t="s">
        <v>173</v>
      </c>
      <c r="D198" s="5">
        <v>107290000000</v>
      </c>
      <c r="E198" s="5">
        <v>112320000000</v>
      </c>
      <c r="F198" s="5">
        <v>138640000000</v>
      </c>
      <c r="G198" s="5">
        <v>127180000000</v>
      </c>
    </row>
    <row r="199" spans="2:26" ht="15.5" x14ac:dyDescent="0.35">
      <c r="C199" t="s">
        <v>174</v>
      </c>
      <c r="D199" s="6">
        <v>2.3599999999999999E-2</v>
      </c>
      <c r="E199" s="6">
        <v>2.2700000000000001E-2</v>
      </c>
      <c r="F199" s="6">
        <v>2.87E-2</v>
      </c>
      <c r="G199" s="6">
        <v>2.5499999999999998E-2</v>
      </c>
    </row>
    <row r="200" spans="2:26" ht="15.5" x14ac:dyDescent="0.35">
      <c r="C200" t="s">
        <v>175</v>
      </c>
      <c r="D200" s="6">
        <v>3.5400000000000001E-2</v>
      </c>
      <c r="E200" s="6">
        <v>3.2099999999999997E-2</v>
      </c>
      <c r="F200" s="6">
        <v>4.2699999999999995E-2</v>
      </c>
      <c r="G200" s="6">
        <v>3.7599999999999995E-2</v>
      </c>
    </row>
    <row r="201" spans="2:26" ht="15.5" x14ac:dyDescent="0.35">
      <c r="C201" t="s">
        <v>176</v>
      </c>
      <c r="D201" s="6">
        <v>3.2199999999999999E-2</v>
      </c>
      <c r="E201" s="6">
        <v>3.1699999999999999E-2</v>
      </c>
      <c r="F201" s="6">
        <v>4.2999999999999997E-2</v>
      </c>
      <c r="G201" s="6">
        <v>3.8300000000000001E-2</v>
      </c>
    </row>
    <row r="202" spans="2:26" ht="15.5" x14ac:dyDescent="0.35">
      <c r="C202" t="s">
        <v>177</v>
      </c>
      <c r="D202" s="6">
        <v>57.2</v>
      </c>
      <c r="E202" s="6">
        <v>65.78</v>
      </c>
      <c r="F202" s="6">
        <v>109.7</v>
      </c>
      <c r="G202" s="6">
        <v>63.02</v>
      </c>
    </row>
    <row r="203" spans="2:26" ht="15.5" x14ac:dyDescent="0.35">
      <c r="C203" t="s">
        <v>178</v>
      </c>
      <c r="D203" s="5">
        <v>1946000000000</v>
      </c>
      <c r="E203" s="5">
        <v>2162000000000</v>
      </c>
      <c r="F203" s="5">
        <v>2092000000000</v>
      </c>
      <c r="G203" s="5">
        <v>1998000000000</v>
      </c>
    </row>
    <row r="204" spans="2:26" ht="15.5" x14ac:dyDescent="0.35">
      <c r="C204" t="s">
        <v>179</v>
      </c>
      <c r="D204" s="6">
        <v>1.02</v>
      </c>
      <c r="E204" s="6">
        <v>0.97</v>
      </c>
      <c r="F204" s="6">
        <v>0.75</v>
      </c>
      <c r="G204" s="6">
        <v>0.79</v>
      </c>
    </row>
    <row r="205" spans="2:26" ht="15.5" x14ac:dyDescent="0.35">
      <c r="C205" t="s">
        <v>180</v>
      </c>
      <c r="D205" s="6">
        <v>1442.77</v>
      </c>
      <c r="E205" s="6">
        <v>1602.64</v>
      </c>
      <c r="F205" s="6">
        <v>1551.12</v>
      </c>
      <c r="G205" s="6">
        <v>1481.39</v>
      </c>
    </row>
    <row r="206" spans="2:26" ht="15.5" x14ac:dyDescent="0.35">
      <c r="C206" t="s">
        <v>181</v>
      </c>
      <c r="D206" s="6">
        <v>1.03</v>
      </c>
      <c r="E206" s="6">
        <v>0.98</v>
      </c>
      <c r="F206" s="6">
        <v>0.76</v>
      </c>
      <c r="G206" s="6">
        <v>0.8</v>
      </c>
    </row>
    <row r="207" spans="2:26" ht="15.5" x14ac:dyDescent="0.35">
      <c r="C207" t="s">
        <v>182</v>
      </c>
      <c r="D207" s="6">
        <v>1427.28</v>
      </c>
      <c r="E207" s="6">
        <v>1586.74</v>
      </c>
      <c r="F207" s="6">
        <v>1534.81</v>
      </c>
      <c r="G207" s="6">
        <v>1464.66</v>
      </c>
    </row>
    <row r="208" spans="2:26" ht="15.5" x14ac:dyDescent="0.35">
      <c r="C208" t="s">
        <v>183</v>
      </c>
      <c r="D208" s="5">
        <v>0</v>
      </c>
      <c r="E208" s="5">
        <v>0</v>
      </c>
    </row>
    <row r="209" spans="3:26" ht="15.5" x14ac:dyDescent="0.35">
      <c r="C209" t="s">
        <v>184</v>
      </c>
    </row>
    <row r="210" spans="3:26" ht="15.5" x14ac:dyDescent="0.35">
      <c r="C210" t="s">
        <v>185</v>
      </c>
      <c r="D210" s="5">
        <v>1946000000000</v>
      </c>
      <c r="E210" s="5">
        <v>2162000000000</v>
      </c>
      <c r="F210" s="5">
        <v>2092000000000</v>
      </c>
      <c r="G210" s="5">
        <v>1998000000000</v>
      </c>
    </row>
    <row r="211" spans="3:26" ht="15.5" x14ac:dyDescent="0.35">
      <c r="C211" t="s">
        <v>24</v>
      </c>
      <c r="D211" s="5">
        <v>0</v>
      </c>
      <c r="E211" s="5">
        <v>0</v>
      </c>
    </row>
    <row r="212" spans="3:26" ht="15.5" x14ac:dyDescent="0.35">
      <c r="C212" t="s">
        <v>21</v>
      </c>
      <c r="D212" s="5">
        <v>-1676000000000</v>
      </c>
      <c r="E212" s="5">
        <v>-1857000000000</v>
      </c>
      <c r="F212" s="5">
        <v>-1849000000000</v>
      </c>
      <c r="G212" s="5">
        <v>-1731000000000</v>
      </c>
    </row>
    <row r="213" spans="3:26" ht="15.5" x14ac:dyDescent="0.35">
      <c r="C213" t="s">
        <v>186</v>
      </c>
      <c r="D213" s="5">
        <v>1567000000000</v>
      </c>
      <c r="E213" s="5">
        <v>1788000000000</v>
      </c>
      <c r="F213" s="5">
        <v>1707000000000</v>
      </c>
      <c r="G213" s="5">
        <v>1626000000000</v>
      </c>
    </row>
    <row r="214" spans="3:26" ht="15.5" x14ac:dyDescent="0.35">
      <c r="C214" t="s">
        <v>187</v>
      </c>
      <c r="D214" s="5">
        <v>116000000000</v>
      </c>
      <c r="E214" s="5">
        <v>13000000000</v>
      </c>
      <c r="F214" s="5">
        <v>133000000000</v>
      </c>
      <c r="G214" s="5">
        <v>238000000000</v>
      </c>
    </row>
    <row r="215" spans="3:26" ht="15.5" x14ac:dyDescent="0.35">
      <c r="C215" t="s">
        <v>188</v>
      </c>
      <c r="D215" s="5">
        <v>-1000000000</v>
      </c>
      <c r="E215" s="5">
        <v>-2000000000</v>
      </c>
      <c r="F215" s="5">
        <v>-12000000000</v>
      </c>
      <c r="G215" s="5">
        <v>-2000000000</v>
      </c>
    </row>
    <row r="216" spans="3:26" ht="15.5" x14ac:dyDescent="0.35">
      <c r="C216" t="s">
        <v>13</v>
      </c>
      <c r="D216" s="5">
        <v>115000000000</v>
      </c>
      <c r="E216" s="5">
        <v>11000000000</v>
      </c>
      <c r="F216" s="5">
        <v>121000000000</v>
      </c>
      <c r="G216" s="5">
        <v>236000000000</v>
      </c>
    </row>
    <row r="217" spans="3:26" ht="15.5" x14ac:dyDescent="0.35">
      <c r="C217" t="s">
        <v>16</v>
      </c>
      <c r="D217" s="6">
        <v>85.04</v>
      </c>
      <c r="E217" s="6">
        <v>7.9</v>
      </c>
      <c r="F217" s="6">
        <v>89.77</v>
      </c>
      <c r="G217" s="6">
        <v>175.1</v>
      </c>
    </row>
    <row r="218" spans="3:26" ht="15.5" x14ac:dyDescent="0.35">
      <c r="C218" t="s">
        <v>45</v>
      </c>
      <c r="I218" s="6">
        <v>200.64</v>
      </c>
      <c r="J218" s="6">
        <v>151.72999999999999</v>
      </c>
      <c r="K218" s="6">
        <v>104.59</v>
      </c>
      <c r="L218" s="6">
        <v>71.97</v>
      </c>
      <c r="M218" s="6">
        <v>64.73</v>
      </c>
      <c r="N218" s="6">
        <v>35.43</v>
      </c>
      <c r="O218" s="6">
        <v>186.09</v>
      </c>
      <c r="P218" s="6">
        <v>200.48</v>
      </c>
      <c r="Q218" s="6">
        <v>190.71</v>
      </c>
      <c r="R218" s="6">
        <v>189.14</v>
      </c>
      <c r="S218" s="6">
        <v>196.56</v>
      </c>
      <c r="T218" s="6">
        <v>192.93</v>
      </c>
      <c r="U218" s="6">
        <v>154.96</v>
      </c>
      <c r="V218" s="6">
        <v>126.92</v>
      </c>
      <c r="W218" s="6">
        <v>103.41</v>
      </c>
      <c r="X218" s="6">
        <v>87.79</v>
      </c>
      <c r="Y218" s="6">
        <v>49.64</v>
      </c>
      <c r="Z218" s="6">
        <v>46.33</v>
      </c>
    </row>
    <row r="219" spans="3:26" ht="15.5" x14ac:dyDescent="0.35">
      <c r="C219" t="s">
        <v>59</v>
      </c>
      <c r="I219" s="6">
        <v>5.83</v>
      </c>
      <c r="J219" s="6">
        <v>5.7</v>
      </c>
      <c r="K219" s="6">
        <v>8.56</v>
      </c>
      <c r="L219" s="6">
        <v>13.2</v>
      </c>
      <c r="M219" s="6">
        <v>12.75</v>
      </c>
      <c r="N219" s="6">
        <v>22.58</v>
      </c>
      <c r="O219" s="6">
        <v>5.1100000000000003</v>
      </c>
      <c r="P219" s="6">
        <v>6.63</v>
      </c>
      <c r="Q219" s="6">
        <v>6.87</v>
      </c>
      <c r="R219" s="6">
        <v>10.050000000000001</v>
      </c>
      <c r="S219" s="6">
        <v>9.16</v>
      </c>
      <c r="T219" s="6">
        <v>9.82</v>
      </c>
      <c r="U219" s="6">
        <v>10.78</v>
      </c>
      <c r="V219" s="6">
        <v>10.64</v>
      </c>
      <c r="W219" s="6">
        <v>11.02</v>
      </c>
      <c r="X219" s="6">
        <v>7.86</v>
      </c>
      <c r="Y219" s="6">
        <v>6.35</v>
      </c>
      <c r="Z219" s="6">
        <v>4.32</v>
      </c>
    </row>
    <row r="220" spans="3:26" ht="15.5" x14ac:dyDescent="0.35">
      <c r="C220" t="s">
        <v>62</v>
      </c>
      <c r="I220" s="6">
        <v>0.53</v>
      </c>
      <c r="J220" s="6">
        <v>0.41</v>
      </c>
      <c r="K220" s="6">
        <v>0.41</v>
      </c>
      <c r="L220" s="6">
        <v>0.44</v>
      </c>
      <c r="M220" s="6">
        <v>0.34</v>
      </c>
      <c r="N220" s="6">
        <v>0.32</v>
      </c>
      <c r="O220" s="6">
        <v>0.27</v>
      </c>
      <c r="P220" s="6">
        <v>0.44</v>
      </c>
      <c r="Q220" s="6">
        <v>0.45</v>
      </c>
      <c r="R220" s="6">
        <v>0.94</v>
      </c>
      <c r="S220" s="6">
        <v>0.91</v>
      </c>
      <c r="T220" s="6">
        <v>1.1200000000000001</v>
      </c>
      <c r="U220" s="5">
        <v>1</v>
      </c>
      <c r="V220" s="6">
        <v>0.88</v>
      </c>
      <c r="W220" s="6">
        <v>0.89</v>
      </c>
      <c r="X220" s="6">
        <v>0.59</v>
      </c>
      <c r="Y220" s="6">
        <v>0.32</v>
      </c>
      <c r="Z220" s="6">
        <v>0.26</v>
      </c>
    </row>
    <row r="221" spans="3:26" ht="15.5" x14ac:dyDescent="0.35">
      <c r="C221" t="s">
        <v>189</v>
      </c>
      <c r="I221" s="5">
        <v>475030000000</v>
      </c>
      <c r="J221" s="5">
        <v>402140000000</v>
      </c>
      <c r="K221" s="5">
        <v>375850000000</v>
      </c>
      <c r="L221" s="5">
        <v>300880000000</v>
      </c>
      <c r="M221" s="5">
        <v>328980000000</v>
      </c>
      <c r="N221" s="5">
        <v>312880000000</v>
      </c>
      <c r="O221" s="5">
        <v>546520000000</v>
      </c>
      <c r="P221" s="5">
        <v>557060000000</v>
      </c>
    </row>
    <row r="222" spans="3:26" ht="15.5" x14ac:dyDescent="0.35">
      <c r="C222" t="s">
        <v>190</v>
      </c>
      <c r="I222" s="6">
        <v>8.6800000000000002E-2</v>
      </c>
      <c r="J222" s="6">
        <v>6.9400000000000003E-2</v>
      </c>
      <c r="K222" s="6">
        <v>5.2600000000000001E-2</v>
      </c>
      <c r="L222" s="6">
        <v>3.6299999999999999E-2</v>
      </c>
      <c r="M222" s="6">
        <v>3.2899999999999999E-2</v>
      </c>
      <c r="N222" s="6">
        <v>2.0899999999999998E-2</v>
      </c>
      <c r="O222" s="6">
        <v>8.6599999999999996E-2</v>
      </c>
      <c r="P222" s="6">
        <v>0.1191</v>
      </c>
      <c r="Q222" s="6">
        <v>0.1066</v>
      </c>
      <c r="R222" s="6">
        <v>0.14800000000000002</v>
      </c>
      <c r="S222" s="6">
        <v>0.14649999999999999</v>
      </c>
      <c r="T222" s="6">
        <v>0.1593</v>
      </c>
      <c r="U222" s="6">
        <v>0.14400000000000002</v>
      </c>
      <c r="V222" s="6">
        <v>0.1381</v>
      </c>
      <c r="W222" s="6">
        <v>0.12390000000000001</v>
      </c>
      <c r="X222" s="6">
        <v>0.12050000000000001</v>
      </c>
      <c r="Y222" s="6">
        <v>8.6400000000000005E-2</v>
      </c>
      <c r="Z222" s="6">
        <v>7.4299999999999991E-2</v>
      </c>
    </row>
    <row r="223" spans="3:26" ht="15.5" x14ac:dyDescent="0.35">
      <c r="C223" t="s">
        <v>191</v>
      </c>
      <c r="I223" s="6">
        <v>0.12939999999999999</v>
      </c>
      <c r="J223" s="6">
        <v>0.10630000000000001</v>
      </c>
      <c r="K223" s="6">
        <v>7.8700000000000006E-2</v>
      </c>
      <c r="L223" s="6">
        <v>5.7300000000000004E-2</v>
      </c>
      <c r="M223" s="6">
        <v>5.3600000000000002E-2</v>
      </c>
      <c r="N223" s="6">
        <v>3.0600000000000002E-2</v>
      </c>
      <c r="O223" s="6">
        <v>0.15439999999999998</v>
      </c>
      <c r="P223" s="6">
        <v>0.1822</v>
      </c>
      <c r="Q223" s="6">
        <v>0.19469999999999998</v>
      </c>
      <c r="R223" s="6">
        <v>0.21870000000000001</v>
      </c>
      <c r="S223" s="6">
        <v>0.25009999999999999</v>
      </c>
      <c r="T223" s="6">
        <v>0.28839999999999999</v>
      </c>
      <c r="U223" s="6">
        <v>0.2838</v>
      </c>
      <c r="V223" s="6">
        <v>0.27039999999999997</v>
      </c>
      <c r="W223" s="6">
        <v>0.25059999999999999</v>
      </c>
      <c r="X223" s="6">
        <v>0.25359999999999999</v>
      </c>
      <c r="Y223" s="6">
        <v>0.1757</v>
      </c>
      <c r="Z223" s="6">
        <v>0.18770000000000001</v>
      </c>
    </row>
    <row r="224" spans="3:26" ht="15.5" x14ac:dyDescent="0.35">
      <c r="C224" t="s">
        <v>192</v>
      </c>
      <c r="I224" s="6">
        <v>0.13789999999999999</v>
      </c>
      <c r="J224" s="6">
        <v>0.10640000000000001</v>
      </c>
      <c r="K224" s="6">
        <v>9.98E-2</v>
      </c>
      <c r="L224" s="6">
        <v>6.93E-2</v>
      </c>
      <c r="M224" s="6">
        <v>6.4100000000000004E-2</v>
      </c>
      <c r="N224" s="6">
        <v>4.5499999999999999E-2</v>
      </c>
      <c r="O224" s="6">
        <v>0.21390000000000001</v>
      </c>
      <c r="P224" s="6">
        <v>0.25019999999999998</v>
      </c>
      <c r="Q224" s="6">
        <v>0.26479999999999998</v>
      </c>
      <c r="R224" s="6">
        <v>0.28520000000000001</v>
      </c>
      <c r="S224" s="6">
        <v>0.3347</v>
      </c>
      <c r="T224" s="6">
        <v>0.3281</v>
      </c>
      <c r="U224" s="6">
        <v>0.38490000000000002</v>
      </c>
      <c r="V224" s="6">
        <v>0.35470000000000002</v>
      </c>
      <c r="W224" s="6">
        <v>0.31569999999999998</v>
      </c>
      <c r="X224" s="6">
        <v>0.35189999999999999</v>
      </c>
      <c r="Y224" s="6">
        <v>0.28859999999999997</v>
      </c>
      <c r="Z224" s="6">
        <v>0.57299999999999995</v>
      </c>
    </row>
    <row r="225" spans="3:26" ht="15.5" x14ac:dyDescent="0.35">
      <c r="C225" t="s">
        <v>193</v>
      </c>
      <c r="I225" s="6">
        <v>59.82</v>
      </c>
      <c r="J225" s="6">
        <v>39.200000000000003</v>
      </c>
      <c r="K225" s="5">
        <v>23</v>
      </c>
      <c r="L225" s="6">
        <v>19.23</v>
      </c>
      <c r="M225" s="6">
        <v>17.18</v>
      </c>
      <c r="N225" s="6">
        <v>4.72</v>
      </c>
      <c r="O225" s="5">
        <v>22</v>
      </c>
      <c r="P225" s="6">
        <v>41.3</v>
      </c>
      <c r="Q225" s="6">
        <v>38.74</v>
      </c>
      <c r="R225" s="6">
        <v>39.619999999999997</v>
      </c>
      <c r="S225" s="6">
        <v>34.78</v>
      </c>
      <c r="T225" s="6">
        <v>51.76</v>
      </c>
      <c r="U225" s="6">
        <v>204.35</v>
      </c>
      <c r="V225" s="6">
        <v>68.33</v>
      </c>
      <c r="W225" s="6">
        <v>311.63</v>
      </c>
      <c r="X225" s="6">
        <v>46.85</v>
      </c>
      <c r="Y225" s="6">
        <v>6.69</v>
      </c>
      <c r="Z225" s="6">
        <v>5.88</v>
      </c>
    </row>
    <row r="226" spans="3:26" ht="15.5" x14ac:dyDescent="0.35">
      <c r="C226" t="s">
        <v>56</v>
      </c>
      <c r="I226" s="6">
        <v>0.75</v>
      </c>
      <c r="J226" s="6">
        <v>0.61</v>
      </c>
      <c r="K226" s="6">
        <v>0.67</v>
      </c>
      <c r="L226" s="6">
        <v>0.76</v>
      </c>
      <c r="M226" s="6">
        <v>0.68</v>
      </c>
      <c r="N226" s="6">
        <v>0.69</v>
      </c>
      <c r="O226" s="6">
        <v>0.79</v>
      </c>
      <c r="P226" s="6">
        <v>1.21</v>
      </c>
      <c r="Q226" s="6">
        <v>1.34</v>
      </c>
      <c r="R226" s="6">
        <v>2.2000000000000002</v>
      </c>
      <c r="S226" s="6">
        <v>2.29</v>
      </c>
      <c r="T226" s="6">
        <v>2.83</v>
      </c>
      <c r="U226" s="6">
        <v>3.06</v>
      </c>
      <c r="V226" s="6">
        <v>2.88</v>
      </c>
      <c r="W226" s="6">
        <v>2.76</v>
      </c>
      <c r="X226" s="6">
        <v>1.99</v>
      </c>
      <c r="Y226" s="6">
        <v>1.1200000000000001</v>
      </c>
      <c r="Z226" s="6">
        <v>0.81</v>
      </c>
    </row>
    <row r="227" spans="3:26" ht="15.5" x14ac:dyDescent="0.35">
      <c r="C227" t="s">
        <v>53</v>
      </c>
      <c r="I227" s="6">
        <v>1551.12</v>
      </c>
      <c r="J227" s="6">
        <v>1427.7</v>
      </c>
      <c r="K227" s="6">
        <v>1328.53</v>
      </c>
      <c r="L227" s="6">
        <v>1255.3699999999999</v>
      </c>
      <c r="M227" s="6">
        <v>1206.76</v>
      </c>
      <c r="N227" s="6">
        <v>1158.6600000000001</v>
      </c>
      <c r="O227" s="6">
        <v>1205.54</v>
      </c>
      <c r="P227" s="6">
        <v>1100.42</v>
      </c>
      <c r="Q227" s="6">
        <v>979.54</v>
      </c>
      <c r="R227" s="6">
        <v>864.71</v>
      </c>
      <c r="S227" s="6">
        <v>785.85</v>
      </c>
      <c r="T227" s="6">
        <v>668.98</v>
      </c>
      <c r="U227" s="6">
        <v>546.02</v>
      </c>
      <c r="V227" s="6">
        <v>469.32</v>
      </c>
      <c r="W227" s="6">
        <v>412.63</v>
      </c>
      <c r="X227" s="6">
        <v>346.23</v>
      </c>
      <c r="Y227" s="6">
        <v>282.43</v>
      </c>
      <c r="Z227" s="6">
        <v>246.8</v>
      </c>
    </row>
    <row r="228" spans="3:26" ht="15.5" x14ac:dyDescent="0.35">
      <c r="C228" t="s">
        <v>194</v>
      </c>
      <c r="I228" s="6">
        <v>0.76</v>
      </c>
      <c r="J228" s="6">
        <v>0.61</v>
      </c>
      <c r="K228" s="6">
        <v>0.68</v>
      </c>
      <c r="L228" s="6">
        <v>0.77</v>
      </c>
      <c r="M228" s="6">
        <v>0.7</v>
      </c>
      <c r="N228" s="6">
        <v>0.71</v>
      </c>
      <c r="O228" s="6">
        <v>0.82</v>
      </c>
      <c r="P228" s="6">
        <v>1.25</v>
      </c>
      <c r="Q228" s="6">
        <v>1.38</v>
      </c>
      <c r="R228" s="6">
        <v>2.2799999999999998</v>
      </c>
      <c r="S228" s="6">
        <v>2.37</v>
      </c>
      <c r="T228" s="6">
        <v>2.94</v>
      </c>
      <c r="U228" s="6">
        <v>3.17</v>
      </c>
      <c r="V228" s="6">
        <v>2.97</v>
      </c>
      <c r="W228" s="6">
        <v>2.88</v>
      </c>
      <c r="X228" s="6">
        <v>2.1</v>
      </c>
      <c r="Y228" s="6">
        <v>1.2</v>
      </c>
      <c r="Z228" s="6">
        <v>0.89</v>
      </c>
    </row>
    <row r="229" spans="3:26" ht="15.5" x14ac:dyDescent="0.35">
      <c r="C229" t="s">
        <v>195</v>
      </c>
      <c r="I229" s="6">
        <v>1534.81</v>
      </c>
      <c r="J229" s="6">
        <v>1409.41</v>
      </c>
      <c r="K229" s="6">
        <v>1306.82</v>
      </c>
      <c r="L229" s="6">
        <v>1230.24</v>
      </c>
      <c r="M229" s="6">
        <v>1185.99</v>
      </c>
      <c r="N229" s="6">
        <v>1125.5899999999999</v>
      </c>
      <c r="O229" s="6">
        <v>1160.56</v>
      </c>
      <c r="P229" s="6">
        <v>1061.81</v>
      </c>
      <c r="Q229" s="6">
        <v>947.69</v>
      </c>
      <c r="R229" s="6">
        <v>833.06</v>
      </c>
      <c r="S229" s="6">
        <v>760.2</v>
      </c>
      <c r="T229" s="6">
        <v>643.59</v>
      </c>
      <c r="U229" s="6">
        <v>526.17999999999995</v>
      </c>
      <c r="V229" s="6">
        <v>454.61</v>
      </c>
      <c r="W229" s="6">
        <v>396.23</v>
      </c>
      <c r="X229" s="6">
        <v>328.12</v>
      </c>
      <c r="Y229" s="6">
        <v>261.85000000000002</v>
      </c>
      <c r="Z229" s="6">
        <v>223.75</v>
      </c>
    </row>
    <row r="230" spans="3:26" ht="15.5" x14ac:dyDescent="0.35">
      <c r="C230" t="s">
        <v>196</v>
      </c>
      <c r="J230" s="5">
        <v>1000000000</v>
      </c>
      <c r="L230" s="5">
        <v>0</v>
      </c>
      <c r="M230" s="5">
        <v>0</v>
      </c>
      <c r="N230" s="5">
        <v>0</v>
      </c>
      <c r="O230" s="5">
        <v>0</v>
      </c>
      <c r="P230" s="5">
        <v>1000000000</v>
      </c>
      <c r="R230" s="5">
        <v>10000000000</v>
      </c>
      <c r="S230" s="5">
        <v>12000000000</v>
      </c>
      <c r="T230" s="5">
        <v>18000000000</v>
      </c>
      <c r="U230" s="5">
        <v>25000000000</v>
      </c>
      <c r="V230" s="5">
        <v>39000000000</v>
      </c>
      <c r="X230" s="5">
        <v>1000000000</v>
      </c>
      <c r="Y230" s="5">
        <v>82000000000</v>
      </c>
      <c r="Z230" s="5">
        <v>180000000000</v>
      </c>
    </row>
    <row r="231" spans="3:26" ht="15.5" x14ac:dyDescent="0.35">
      <c r="C231" t="s">
        <v>197</v>
      </c>
      <c r="S231" s="5">
        <v>3000000000</v>
      </c>
      <c r="T231" s="5">
        <v>14000000000</v>
      </c>
      <c r="U231" s="5">
        <v>8000000000</v>
      </c>
      <c r="V231" s="5">
        <v>31000000000</v>
      </c>
      <c r="Y231" s="5">
        <v>14000000000</v>
      </c>
      <c r="Z231" s="5">
        <v>18000000000</v>
      </c>
    </row>
    <row r="232" spans="3:26" ht="15.5" x14ac:dyDescent="0.35">
      <c r="C232" t="s">
        <v>26</v>
      </c>
      <c r="J232" s="5">
        <v>1000000000</v>
      </c>
      <c r="L232" s="5">
        <v>0</v>
      </c>
      <c r="M232" s="5">
        <v>0</v>
      </c>
      <c r="N232" s="5">
        <v>0</v>
      </c>
      <c r="O232" s="5">
        <v>0</v>
      </c>
      <c r="P232" s="5">
        <v>1000000000</v>
      </c>
      <c r="R232" s="5">
        <v>10000000000</v>
      </c>
      <c r="S232" s="5">
        <v>15000000000</v>
      </c>
      <c r="T232" s="5">
        <v>32000000000</v>
      </c>
      <c r="U232" s="5">
        <v>33000000000</v>
      </c>
      <c r="V232" s="5">
        <v>70000000000</v>
      </c>
      <c r="X232" s="5">
        <v>1000000000</v>
      </c>
      <c r="Y232" s="5">
        <v>97000000000</v>
      </c>
      <c r="Z232" s="5">
        <v>198000000000</v>
      </c>
    </row>
    <row r="233" spans="3:26" ht="15.5" x14ac:dyDescent="0.35">
      <c r="C233" t="s">
        <v>23</v>
      </c>
      <c r="I233" s="5">
        <v>-1849000000000</v>
      </c>
      <c r="J233" s="5">
        <v>-1610000000000</v>
      </c>
      <c r="K233" s="5">
        <v>-1271000000000</v>
      </c>
      <c r="L233" s="5">
        <v>-1253000000000</v>
      </c>
      <c r="M233" s="5">
        <v>-1051000000000</v>
      </c>
      <c r="N233" s="5">
        <v>-480000000000</v>
      </c>
      <c r="O233" s="5">
        <v>-491000000000</v>
      </c>
      <c r="P233" s="5">
        <v>-272000000000</v>
      </c>
      <c r="Q233" s="5">
        <v>-677000000000</v>
      </c>
      <c r="R233" s="5">
        <v>-268000000000</v>
      </c>
      <c r="S233" s="5">
        <v>-454000000000</v>
      </c>
      <c r="T233" s="5">
        <v>-324000000000</v>
      </c>
      <c r="U233" s="5">
        <v>-258000000000</v>
      </c>
      <c r="V233" s="5">
        <v>-83000000000</v>
      </c>
      <c r="W233" s="5">
        <v>-195000000000</v>
      </c>
      <c r="X233" s="5">
        <v>-211000000000</v>
      </c>
      <c r="Y233" s="5">
        <v>-79000000000</v>
      </c>
      <c r="Z233" s="5">
        <v>65000000000</v>
      </c>
    </row>
    <row r="234" spans="3:26" ht="15.5" x14ac:dyDescent="0.35">
      <c r="C234" t="s">
        <v>198</v>
      </c>
      <c r="I234" s="5">
        <v>1707000000000</v>
      </c>
      <c r="J234" s="5">
        <v>1514000000000</v>
      </c>
      <c r="K234" s="5">
        <v>1358000000000</v>
      </c>
      <c r="L234" s="5">
        <v>1308000000000</v>
      </c>
      <c r="M234" s="5">
        <v>1285000000000</v>
      </c>
      <c r="N234" s="5">
        <v>1129000000000</v>
      </c>
      <c r="O234" s="5">
        <v>1153000000000</v>
      </c>
      <c r="P234" s="5">
        <v>1039000000000</v>
      </c>
      <c r="Q234" s="5">
        <v>873000000000</v>
      </c>
      <c r="R234" s="5">
        <v>736000000000</v>
      </c>
      <c r="S234" s="5">
        <v>748000000000</v>
      </c>
      <c r="T234" s="5">
        <v>582000000000</v>
      </c>
      <c r="U234" s="5">
        <v>389000000000</v>
      </c>
      <c r="V234" s="5">
        <v>321000000000</v>
      </c>
      <c r="W234" s="5">
        <v>322000000000</v>
      </c>
      <c r="X234" s="5">
        <v>253000000000</v>
      </c>
      <c r="Y234" s="5">
        <v>162000000000</v>
      </c>
      <c r="Z234" s="5">
        <v>116000000000</v>
      </c>
    </row>
    <row r="235" spans="3:26" ht="15.5" x14ac:dyDescent="0.35">
      <c r="C235" t="s">
        <v>199</v>
      </c>
      <c r="I235" s="5">
        <v>382000000000</v>
      </c>
      <c r="J235" s="5">
        <v>446000000000</v>
      </c>
      <c r="K235" s="5">
        <v>97000000000</v>
      </c>
      <c r="L235" s="5">
        <v>285000000000</v>
      </c>
      <c r="M235" s="5">
        <v>616000000000</v>
      </c>
      <c r="N235" s="5">
        <v>102000000000</v>
      </c>
      <c r="O235" s="5">
        <v>375000000000</v>
      </c>
      <c r="P235" s="5">
        <v>-244000000000</v>
      </c>
      <c r="Q235" s="5">
        <v>533000000000</v>
      </c>
      <c r="R235" s="5">
        <v>48000000000</v>
      </c>
      <c r="S235" s="5">
        <v>262000000000</v>
      </c>
      <c r="T235" s="5">
        <v>126000000000</v>
      </c>
      <c r="U235" s="5">
        <v>302000000000</v>
      </c>
      <c r="V235" s="5">
        <v>24000000000</v>
      </c>
      <c r="W235" s="5">
        <v>55000000000</v>
      </c>
      <c r="X235" s="5">
        <v>184000000000</v>
      </c>
      <c r="Y235" s="5">
        <v>230000000000</v>
      </c>
      <c r="Z235" s="5">
        <v>126000000000</v>
      </c>
    </row>
    <row r="236" spans="3:26" ht="15.5" x14ac:dyDescent="0.35">
      <c r="C236" t="s">
        <v>200</v>
      </c>
      <c r="I236" s="5">
        <v>-18000000000</v>
      </c>
      <c r="J236" s="5">
        <v>-18000000000</v>
      </c>
      <c r="K236" s="5">
        <v>-12000000000</v>
      </c>
      <c r="L236" s="5">
        <v>-31000000000</v>
      </c>
      <c r="M236" s="5">
        <v>-10000000000</v>
      </c>
      <c r="N236" s="5">
        <v>-12000000000</v>
      </c>
      <c r="O236" s="5">
        <v>-40000000000</v>
      </c>
      <c r="P236" s="5">
        <v>-41000000000</v>
      </c>
      <c r="Q236" s="5">
        <v>-23000000000</v>
      </c>
      <c r="R236" s="5">
        <v>-57000000000</v>
      </c>
      <c r="S236" s="5">
        <v>-26000000000</v>
      </c>
      <c r="T236" s="5">
        <v>-12000000000</v>
      </c>
      <c r="U236" s="5">
        <v>-26000000000</v>
      </c>
      <c r="V236" s="5">
        <v>-32000000000</v>
      </c>
      <c r="W236" s="5">
        <v>-17000000000</v>
      </c>
      <c r="X236" s="5">
        <v>-18000000000</v>
      </c>
      <c r="Y236" s="5">
        <v>-83000000000</v>
      </c>
      <c r="Z236" s="5">
        <v>-82000000000</v>
      </c>
    </row>
    <row r="237" spans="3:26" ht="15.5" x14ac:dyDescent="0.35">
      <c r="C237" t="s">
        <v>15</v>
      </c>
      <c r="I237" s="5">
        <v>364000000000</v>
      </c>
      <c r="J237" s="5">
        <v>428000000000</v>
      </c>
      <c r="K237" s="5">
        <v>85000000000</v>
      </c>
      <c r="L237" s="5">
        <v>254000000000</v>
      </c>
      <c r="M237" s="5">
        <v>607000000000</v>
      </c>
      <c r="N237" s="5">
        <v>89000000000</v>
      </c>
      <c r="O237" s="5">
        <v>335000000000</v>
      </c>
      <c r="P237" s="5">
        <v>-285000000000</v>
      </c>
      <c r="Q237" s="5">
        <v>511000000000</v>
      </c>
      <c r="R237" s="5">
        <v>-9000000000</v>
      </c>
      <c r="S237" s="5">
        <v>236000000000</v>
      </c>
      <c r="T237" s="5">
        <v>113000000000</v>
      </c>
      <c r="U237" s="5">
        <v>276000000000</v>
      </c>
      <c r="V237" s="5">
        <v>-8000000000</v>
      </c>
      <c r="W237" s="5">
        <v>38000000000</v>
      </c>
      <c r="X237" s="5">
        <v>166000000000</v>
      </c>
      <c r="Y237" s="5">
        <v>147000000000</v>
      </c>
      <c r="Z237" s="5">
        <v>44000000000</v>
      </c>
    </row>
    <row r="238" spans="3:26" ht="15.5" x14ac:dyDescent="0.35">
      <c r="C238" t="s">
        <v>17</v>
      </c>
      <c r="I238" s="6">
        <v>269.55</v>
      </c>
      <c r="J238" s="6">
        <v>317.24</v>
      </c>
      <c r="K238" s="6">
        <v>63.12</v>
      </c>
      <c r="L238" s="6">
        <v>188.27</v>
      </c>
      <c r="M238" s="6">
        <v>449.74</v>
      </c>
      <c r="N238" s="6">
        <v>66.14</v>
      </c>
      <c r="O238" s="6">
        <v>248.24</v>
      </c>
      <c r="P238" s="6">
        <v>-211.59</v>
      </c>
      <c r="Q238" s="6">
        <v>378.53</v>
      </c>
      <c r="R238" s="6">
        <v>-6.52</v>
      </c>
      <c r="S238" s="6">
        <v>175.26</v>
      </c>
      <c r="T238" s="6">
        <v>84.11</v>
      </c>
      <c r="U238" s="6">
        <v>204.88</v>
      </c>
      <c r="V238" s="6">
        <v>-5.69</v>
      </c>
      <c r="W238" s="6">
        <v>27.97</v>
      </c>
      <c r="X238" s="6">
        <v>123.12</v>
      </c>
      <c r="Y238" s="6">
        <v>109.27</v>
      </c>
      <c r="Z238" s="6">
        <v>32.36</v>
      </c>
    </row>
  </sheetData>
  <pageMargins left="0.7" right="0.7" top="0.75" bottom="0.75" header="0.3" footer="0.3"/>
  <ignoredErrors>
    <ignoredError sqref="A1:Z2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ISEA</vt:lpstr>
      <vt:lpstr>BLES</vt:lpstr>
      <vt:lpstr>GUNA</vt:lpstr>
      <vt:lpstr>LABS</vt:lpstr>
      <vt:lpstr>DOSS</vt:lpstr>
      <vt:lpstr>NEST</vt:lpstr>
      <vt:lpstr>PTMR</vt:lpstr>
      <vt:lpstr>VERN</vt:lpstr>
      <vt:lpstr>DAAZ</vt:lpstr>
      <vt:lpstr>BOAT</vt:lpstr>
      <vt:lpstr>NAIK</vt:lpstr>
      <vt:lpstr>AADI</vt:lpstr>
      <vt:lpstr>MDIY</vt:lpstr>
      <vt:lpstr>KSIX</vt:lpstr>
      <vt:lpstr>RATU</vt:lpstr>
      <vt:lpstr>YOII</vt:lpstr>
      <vt:lpstr>HGII</vt:lpstr>
      <vt:lpstr>BRRC</vt:lpstr>
      <vt:lpstr>DGWG</vt:lpstr>
      <vt:lpstr>CBDK</vt:lpstr>
      <vt:lpstr>OBAT</vt:lpstr>
      <vt:lpstr>MINE</vt:lpstr>
      <vt:lpstr>KAQI</vt:lpstr>
      <vt:lpstr>YUPI</vt:lpstr>
      <vt:lpstr>FORE</vt:lpstr>
      <vt:lpstr>MDLA</vt:lpstr>
      <vt:lpstr>DKHH</vt:lpstr>
      <vt:lpstr>ASPR</vt:lpstr>
      <vt:lpstr>PSAT</vt:lpstr>
      <vt:lpstr>COIN</vt:lpstr>
      <vt:lpstr>CDIA</vt:lpstr>
      <vt:lpstr>BLOG</vt:lpstr>
      <vt:lpstr>MERI</vt:lpstr>
      <vt:lpstr>CHEK</vt:lpstr>
      <vt:lpstr>PMUI</vt:lpstr>
      <vt:lpstr>EMAS</vt:lpstr>
      <vt:lpstr>PJHB</vt:lpstr>
      <vt:lpstr>RLCO</vt:lpstr>
      <vt:lpstr>SUPA</vt:lpstr>
      <vt:lpstr>WBSA</vt:lpstr>
      <vt:lpstr>JECX</vt:lpstr>
      <vt:lpstr>JELI</vt:lpstr>
      <vt:lpstr>EMMI</vt:lpstr>
      <vt:lpstr>BACH</vt:lpstr>
      <vt:lpstr>PRDL</vt:lpstr>
      <vt:lpstr>RANS</vt:lpstr>
      <vt:lpstr>AALI</vt:lpstr>
      <vt:lpstr>ABBA</vt:lpstr>
      <vt:lpstr>ABDA</vt:lpstr>
      <vt:lpstr>ABMM</vt:lpstr>
      <vt:lpstr>ACES</vt:lpstr>
      <vt:lpstr>ACST</vt:lpstr>
      <vt:lpstr>ADES</vt:lpstr>
      <vt:lpstr>ADHI</vt:lpstr>
      <vt:lpstr>ADMF</vt:lpstr>
      <vt:lpstr>ADMG</vt:lpstr>
      <vt:lpstr>ADRO</vt:lpstr>
      <vt:lpstr>AGII</vt:lpstr>
      <vt:lpstr>AGRO</vt:lpstr>
      <vt:lpstr>AGRS</vt:lpstr>
      <vt:lpstr>AHAP</vt:lpstr>
      <vt:lpstr>CASH</vt:lpstr>
      <vt:lpstr>TECH</vt:lpstr>
      <vt:lpstr>BSSR</vt:lpstr>
      <vt:lpstr>BSWD</vt:lpstr>
      <vt:lpstr>BTEK</vt:lpstr>
      <vt:lpstr>BTEL</vt:lpstr>
      <vt:lpstr>BTON</vt:lpstr>
      <vt:lpstr>BTPN</vt:lpstr>
      <vt:lpstr>BUDI</vt:lpstr>
      <vt:lpstr>AIMS</vt:lpstr>
      <vt:lpstr>AISA</vt:lpstr>
      <vt:lpstr>AKKU</vt:lpstr>
      <vt:lpstr>AKPI</vt:lpstr>
      <vt:lpstr>AKRA</vt:lpstr>
      <vt:lpstr>AKSI</vt:lpstr>
      <vt:lpstr>ALDO</vt:lpstr>
      <vt:lpstr>ALKA</vt:lpstr>
      <vt:lpstr>ALMI</vt:lpstr>
      <vt:lpstr>ALTO</vt:lpstr>
      <vt:lpstr>AMAG</vt:lpstr>
      <vt:lpstr>AMFG</vt:lpstr>
      <vt:lpstr>AMIN</vt:lpstr>
      <vt:lpstr>AMRT</vt:lpstr>
      <vt:lpstr>ANJT</vt:lpstr>
      <vt:lpstr>ANTM</vt:lpstr>
      <vt:lpstr>APEX</vt:lpstr>
      <vt:lpstr>APIC</vt:lpstr>
      <vt:lpstr>APII</vt:lpstr>
      <vt:lpstr>APLI</vt:lpstr>
      <vt:lpstr>APLN</vt:lpstr>
      <vt:lpstr>ARGO</vt:lpstr>
      <vt:lpstr>ARII</vt:lpstr>
      <vt:lpstr>ARNA</vt:lpstr>
      <vt:lpstr>ARTA</vt:lpstr>
      <vt:lpstr>ARTI</vt:lpstr>
      <vt:lpstr>ARTO</vt:lpstr>
      <vt:lpstr>ASBI</vt:lpstr>
      <vt:lpstr>ASDM</vt:lpstr>
      <vt:lpstr>ASGR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2026-10-24T03:36:23Z</dcterms:modified>
</cp:coreProperties>
</file>